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92C1" lockStructure="1"/>
  <bookViews>
    <workbookView xWindow="14385" yWindow="405" windowWidth="14430" windowHeight="11520" tabRatio="757" firstSheet="1" activeTab="1"/>
  </bookViews>
  <sheets>
    <sheet name="DATA" sheetId="8" state="hidden" r:id="rId1"/>
    <sheet name="Topline" sheetId="4" r:id="rId2"/>
    <sheet name="Markets" sheetId="14" r:id="rId3"/>
    <sheet name="Trends - Pick a Market" sheetId="18" r:id="rId4"/>
    <sheet name="Retailers by REGIONS" sheetId="21" r:id="rId5"/>
    <sheet name="Instructions - Definitions" sheetId="19" r:id="rId6"/>
    <sheet name="MAP" sheetId="3" r:id="rId7"/>
    <sheet name="LIST" sheetId="13" r:id="rId8"/>
  </sheets>
  <definedNames>
    <definedName name="_xlnm._FilterDatabase" localSheetId="7" hidden="1">LIST!$A$1:$B$49</definedName>
    <definedName name="_xlnm.Print_Area" localSheetId="5">'Instructions - Definitions'!$A$2:$H$42</definedName>
    <definedName name="_xlnm.Print_Area" localSheetId="6">MAP!$A$1:$L$31</definedName>
    <definedName name="_xlnm.Print_Area" localSheetId="2">Markets!$A$1:$L$4442</definedName>
    <definedName name="_xlnm.Print_Area" localSheetId="1">Topline!$A$1:$L$875</definedName>
    <definedName name="_xlnm.Print_Area" localSheetId="3">'Trends - Pick a Market'!$B$4:$AQ$96</definedName>
    <definedName name="_xlnm.Print_Titles" localSheetId="2">Markets!$1:$6</definedName>
    <definedName name="_xlnm.Print_Titles" localSheetId="4">'Retailers by REGIONS'!$1:$1</definedName>
    <definedName name="_xlnm.Print_Titles" localSheetId="1">Topline!$1:$6</definedName>
  </definedNames>
  <calcPr calcId="145621"/>
</workbook>
</file>

<file path=xl/calcChain.xml><?xml version="1.0" encoding="utf-8"?>
<calcChain xmlns="http://schemas.openxmlformats.org/spreadsheetml/2006/main">
  <c r="Y30" i="18" l="1"/>
  <c r="X30" i="18"/>
  <c r="W30" i="18"/>
  <c r="V30" i="18"/>
  <c r="Y25" i="18"/>
  <c r="X25" i="18"/>
  <c r="W25" i="18"/>
  <c r="V25" i="18"/>
  <c r="Y20" i="18"/>
  <c r="X20" i="18"/>
  <c r="W20" i="18"/>
  <c r="V20" i="18"/>
  <c r="Y15" i="18"/>
  <c r="X15" i="18"/>
  <c r="W15" i="18"/>
  <c r="V15" i="18"/>
  <c r="Y10" i="18"/>
  <c r="X10" i="18"/>
  <c r="W10" i="18"/>
  <c r="V10" i="18"/>
  <c r="AQ30" i="18"/>
  <c r="AP30" i="18"/>
  <c r="AO30" i="18"/>
  <c r="AN30" i="18"/>
  <c r="AQ25" i="18"/>
  <c r="AP25" i="18"/>
  <c r="AO25" i="18"/>
  <c r="AN25" i="18"/>
  <c r="AQ20" i="18"/>
  <c r="AP20" i="18"/>
  <c r="AO20" i="18"/>
  <c r="AN20" i="18"/>
  <c r="AQ15" i="18"/>
  <c r="AP15" i="18"/>
  <c r="AO15" i="18"/>
  <c r="AN15" i="18"/>
  <c r="AQ10" i="18"/>
  <c r="AP10" i="18"/>
  <c r="AO10" i="18"/>
  <c r="AN10" i="18"/>
  <c r="AK30" i="18"/>
  <c r="AJ30" i="18"/>
  <c r="AI30" i="18"/>
  <c r="AH30" i="18"/>
  <c r="AK25" i="18"/>
  <c r="AJ25" i="18"/>
  <c r="AI25" i="18"/>
  <c r="AH25" i="18"/>
  <c r="AK20" i="18"/>
  <c r="AJ20" i="18"/>
  <c r="AI20" i="18"/>
  <c r="AH20" i="18"/>
  <c r="AK15" i="18"/>
  <c r="AJ15" i="18"/>
  <c r="AI15" i="18"/>
  <c r="AH15" i="18"/>
  <c r="AK10" i="18"/>
  <c r="AJ10" i="18"/>
  <c r="AI10" i="18"/>
  <c r="AH10" i="18"/>
  <c r="M30" i="18"/>
  <c r="L30" i="18"/>
  <c r="K30" i="18"/>
  <c r="J30" i="18"/>
  <c r="M25" i="18"/>
  <c r="L25" i="18"/>
  <c r="K25" i="18"/>
  <c r="J25" i="18"/>
  <c r="M10" i="18"/>
  <c r="L10" i="18"/>
  <c r="K10" i="18"/>
  <c r="J10" i="18"/>
  <c r="M20" i="18"/>
  <c r="L20" i="18"/>
  <c r="K20" i="18"/>
  <c r="J20" i="18"/>
  <c r="M15" i="18" l="1"/>
  <c r="L15" i="18"/>
  <c r="K15" i="18"/>
  <c r="J15" i="18"/>
  <c r="L97" i="4" l="1" a="1"/>
  <c r="L97" i="4" s="1"/>
  <c r="K97" i="4" a="1"/>
  <c r="K97" i="4" s="1"/>
  <c r="J97" i="4" a="1"/>
  <c r="J97" i="4" s="1"/>
  <c r="I97" i="4" a="1"/>
  <c r="I97" i="4" s="1"/>
  <c r="H97" i="4" a="1"/>
  <c r="H97" i="4" s="1"/>
  <c r="G97" i="4" a="1"/>
  <c r="G97" i="4" s="1"/>
  <c r="F97" i="4" a="1"/>
  <c r="F97" i="4" s="1"/>
  <c r="E97" i="4" a="1"/>
  <c r="E97" i="4" s="1"/>
  <c r="L117" i="4" a="1"/>
  <c r="L117" i="4" s="1"/>
  <c r="K117" i="4" a="1"/>
  <c r="K117" i="4" s="1"/>
  <c r="J117" i="4" a="1"/>
  <c r="J117" i="4" s="1"/>
  <c r="I117" i="4" a="1"/>
  <c r="I117" i="4" s="1"/>
  <c r="H117" i="4" a="1"/>
  <c r="H117" i="4" s="1"/>
  <c r="G117" i="4" a="1"/>
  <c r="G117" i="4" s="1"/>
  <c r="F117" i="4" a="1"/>
  <c r="F117" i="4" s="1"/>
  <c r="E117" i="4" a="1"/>
  <c r="E117" i="4" s="1"/>
  <c r="L107" i="4" a="1"/>
  <c r="L107" i="4" s="1"/>
  <c r="K107" i="4" a="1"/>
  <c r="K107" i="4" s="1"/>
  <c r="J107" i="4" a="1"/>
  <c r="J107" i="4" s="1"/>
  <c r="I107" i="4" a="1"/>
  <c r="I107" i="4" s="1"/>
  <c r="H107" i="4" a="1"/>
  <c r="H107" i="4" s="1"/>
  <c r="G107" i="4" a="1"/>
  <c r="G107" i="4" s="1"/>
  <c r="F107" i="4" a="1"/>
  <c r="F107" i="4" s="1"/>
  <c r="E107" i="4" a="1"/>
  <c r="E107" i="4" s="1"/>
  <c r="L1892" i="14" a="1"/>
  <c r="L1892" i="14" s="1"/>
  <c r="K1892" i="14" a="1"/>
  <c r="K1892" i="14" s="1"/>
  <c r="J1892" i="14" a="1"/>
  <c r="J1892" i="14" s="1"/>
  <c r="I1892" i="14" a="1"/>
  <c r="I1892" i="14" s="1"/>
  <c r="H1892" i="14" a="1"/>
  <c r="H1892" i="14" s="1"/>
  <c r="G1892" i="14" a="1"/>
  <c r="G1892" i="14" s="1"/>
  <c r="F1892" i="14" a="1"/>
  <c r="F1892" i="14" s="1"/>
  <c r="E1892" i="14" a="1"/>
  <c r="E1892" i="14" s="1"/>
  <c r="L1891" i="14" a="1"/>
  <c r="L1891" i="14" s="1"/>
  <c r="K1891" i="14" a="1"/>
  <c r="K1891" i="14" s="1"/>
  <c r="J1891" i="14" a="1"/>
  <c r="J1891" i="14" s="1"/>
  <c r="I1891" i="14" a="1"/>
  <c r="I1891" i="14" s="1"/>
  <c r="H1891" i="14" a="1"/>
  <c r="H1891" i="14" s="1"/>
  <c r="G1891" i="14" a="1"/>
  <c r="G1891" i="14" s="1"/>
  <c r="F1891" i="14" a="1"/>
  <c r="F1891" i="14" s="1"/>
  <c r="E1891" i="14" a="1"/>
  <c r="E1891" i="14" s="1"/>
  <c r="L1890" i="14" a="1"/>
  <c r="L1890" i="14" s="1"/>
  <c r="K1890" i="14" a="1"/>
  <c r="K1890" i="14" s="1"/>
  <c r="J1890" i="14" a="1"/>
  <c r="J1890" i="14" s="1"/>
  <c r="I1890" i="14" a="1"/>
  <c r="I1890" i="14" s="1"/>
  <c r="H1890" i="14" a="1"/>
  <c r="H1890" i="14" s="1"/>
  <c r="G1890" i="14" a="1"/>
  <c r="G1890" i="14" s="1"/>
  <c r="F1890" i="14" a="1"/>
  <c r="F1890" i="14" s="1"/>
  <c r="E1890" i="14" a="1"/>
  <c r="E1890" i="14" s="1"/>
  <c r="L1889" i="14" a="1"/>
  <c r="L1889" i="14" s="1"/>
  <c r="K1889" i="14" a="1"/>
  <c r="K1889" i="14" s="1"/>
  <c r="J1889" i="14" a="1"/>
  <c r="J1889" i="14" s="1"/>
  <c r="I1889" i="14" a="1"/>
  <c r="I1889" i="14" s="1"/>
  <c r="H1889" i="14" a="1"/>
  <c r="H1889" i="14" s="1"/>
  <c r="G1889" i="14" a="1"/>
  <c r="G1889" i="14" s="1"/>
  <c r="F1889" i="14" a="1"/>
  <c r="F1889" i="14" s="1"/>
  <c r="E1889" i="14" a="1"/>
  <c r="E1889" i="14" s="1"/>
  <c r="L1888" i="14" a="1"/>
  <c r="L1888" i="14" s="1"/>
  <c r="K1888" i="14" a="1"/>
  <c r="K1888" i="14" s="1"/>
  <c r="J1888" i="14" a="1"/>
  <c r="J1888" i="14" s="1"/>
  <c r="I1888" i="14" a="1"/>
  <c r="I1888" i="14" s="1"/>
  <c r="H1888" i="14" a="1"/>
  <c r="H1888" i="14" s="1"/>
  <c r="G1888" i="14" a="1"/>
  <c r="G1888" i="14" s="1"/>
  <c r="F1888" i="14" a="1"/>
  <c r="F1888" i="14" s="1"/>
  <c r="E1888" i="14" a="1"/>
  <c r="E1888" i="14" s="1"/>
  <c r="L1887" i="14" a="1"/>
  <c r="L1887" i="14" s="1"/>
  <c r="K1887" i="14" a="1"/>
  <c r="K1887" i="14" s="1"/>
  <c r="J1887" i="14" a="1"/>
  <c r="J1887" i="14" s="1"/>
  <c r="I1887" i="14" a="1"/>
  <c r="I1887" i="14" s="1"/>
  <c r="H1887" i="14" a="1"/>
  <c r="H1887" i="14" s="1"/>
  <c r="G1887" i="14" a="1"/>
  <c r="G1887" i="14" s="1"/>
  <c r="F1887" i="14" a="1"/>
  <c r="F1887" i="14" s="1"/>
  <c r="E1887" i="14" a="1"/>
  <c r="E1887" i="14" s="1"/>
  <c r="L1886" i="14" a="1"/>
  <c r="L1886" i="14" s="1"/>
  <c r="K1886" i="14" a="1"/>
  <c r="K1886" i="14" s="1"/>
  <c r="J1886" i="14" a="1"/>
  <c r="J1886" i="14" s="1"/>
  <c r="I1886" i="14" a="1"/>
  <c r="I1886" i="14" s="1"/>
  <c r="H1886" i="14" a="1"/>
  <c r="H1886" i="14" s="1"/>
  <c r="G1886" i="14" a="1"/>
  <c r="G1886" i="14" s="1"/>
  <c r="F1886" i="14" a="1"/>
  <c r="F1886" i="14" s="1"/>
  <c r="E1886" i="14" a="1"/>
  <c r="E1886" i="14" s="1"/>
  <c r="L1885" i="14" a="1"/>
  <c r="L1885" i="14" s="1"/>
  <c r="K1885" i="14" a="1"/>
  <c r="K1885" i="14" s="1"/>
  <c r="J1885" i="14" a="1"/>
  <c r="J1885" i="14" s="1"/>
  <c r="I1885" i="14" a="1"/>
  <c r="I1885" i="14" s="1"/>
  <c r="H1885" i="14" a="1"/>
  <c r="H1885" i="14" s="1"/>
  <c r="G1885" i="14" a="1"/>
  <c r="G1885" i="14" s="1"/>
  <c r="F1885" i="14" a="1"/>
  <c r="F1885" i="14" s="1"/>
  <c r="E1885" i="14" a="1"/>
  <c r="E1885" i="14" s="1"/>
  <c r="L1884" i="14" a="1"/>
  <c r="L1884" i="14" s="1"/>
  <c r="K1884" i="14" a="1"/>
  <c r="K1884" i="14" s="1"/>
  <c r="J1884" i="14" a="1"/>
  <c r="J1884" i="14" s="1"/>
  <c r="I1884" i="14" a="1"/>
  <c r="I1884" i="14" s="1"/>
  <c r="H1884" i="14" a="1"/>
  <c r="H1884" i="14" s="1"/>
  <c r="G1884" i="14" a="1"/>
  <c r="G1884" i="14" s="1"/>
  <c r="F1884" i="14" a="1"/>
  <c r="F1884" i="14" s="1"/>
  <c r="E1884" i="14" a="1"/>
  <c r="E1884" i="14" s="1"/>
  <c r="L1883" i="14" a="1"/>
  <c r="L1883" i="14" s="1"/>
  <c r="K1883" i="14" a="1"/>
  <c r="K1883" i="14" s="1"/>
  <c r="J1883" i="14" a="1"/>
  <c r="J1883" i="14" s="1"/>
  <c r="I1883" i="14" a="1"/>
  <c r="I1883" i="14" s="1"/>
  <c r="H1883" i="14" a="1"/>
  <c r="H1883" i="14" s="1"/>
  <c r="G1883" i="14" a="1"/>
  <c r="G1883" i="14" s="1"/>
  <c r="F1883" i="14" a="1"/>
  <c r="F1883" i="14" s="1"/>
  <c r="E1883" i="14" a="1"/>
  <c r="E1883" i="14" s="1"/>
  <c r="L1882" i="14" a="1"/>
  <c r="L1882" i="14" s="1"/>
  <c r="K1882" i="14" a="1"/>
  <c r="K1882" i="14" s="1"/>
  <c r="J1882" i="14" a="1"/>
  <c r="J1882" i="14" s="1"/>
  <c r="I1882" i="14" a="1"/>
  <c r="I1882" i="14" s="1"/>
  <c r="H1882" i="14" a="1"/>
  <c r="H1882" i="14" s="1"/>
  <c r="G1882" i="14" a="1"/>
  <c r="G1882" i="14" s="1"/>
  <c r="F1882" i="14" a="1"/>
  <c r="F1882" i="14" s="1"/>
  <c r="E1882" i="14" a="1"/>
  <c r="E1882" i="14" s="1"/>
  <c r="L1881" i="14" a="1"/>
  <c r="L1881" i="14" s="1"/>
  <c r="K1881" i="14" a="1"/>
  <c r="K1881" i="14" s="1"/>
  <c r="J1881" i="14" a="1"/>
  <c r="J1881" i="14" s="1"/>
  <c r="I1881" i="14" a="1"/>
  <c r="I1881" i="14" s="1"/>
  <c r="H1881" i="14" a="1"/>
  <c r="H1881" i="14" s="1"/>
  <c r="G1881" i="14" a="1"/>
  <c r="G1881" i="14" s="1"/>
  <c r="F1881" i="14" a="1"/>
  <c r="F1881" i="14" s="1"/>
  <c r="E1881" i="14" a="1"/>
  <c r="E1881" i="14" s="1"/>
  <c r="L1880" i="14" a="1"/>
  <c r="L1880" i="14" s="1"/>
  <c r="K1880" i="14" a="1"/>
  <c r="K1880" i="14" s="1"/>
  <c r="J1880" i="14" a="1"/>
  <c r="J1880" i="14" s="1"/>
  <c r="I1880" i="14" a="1"/>
  <c r="I1880" i="14" s="1"/>
  <c r="H1880" i="14" a="1"/>
  <c r="H1880" i="14" s="1"/>
  <c r="G1880" i="14" a="1"/>
  <c r="G1880" i="14" s="1"/>
  <c r="F1880" i="14" a="1"/>
  <c r="F1880" i="14" s="1"/>
  <c r="E1880" i="14" a="1"/>
  <c r="E1880" i="14" s="1"/>
  <c r="L1879" i="14" a="1"/>
  <c r="L1879" i="14" s="1"/>
  <c r="K1879" i="14" a="1"/>
  <c r="K1879" i="14" s="1"/>
  <c r="J1879" i="14" a="1"/>
  <c r="J1879" i="14" s="1"/>
  <c r="I1879" i="14" a="1"/>
  <c r="I1879" i="14" s="1"/>
  <c r="H1879" i="14" a="1"/>
  <c r="H1879" i="14" s="1"/>
  <c r="G1879" i="14" a="1"/>
  <c r="G1879" i="14" s="1"/>
  <c r="F1879" i="14" a="1"/>
  <c r="F1879" i="14" s="1"/>
  <c r="E1879" i="14" a="1"/>
  <c r="E1879" i="14" s="1"/>
  <c r="L1878" i="14" a="1"/>
  <c r="L1878" i="14" s="1"/>
  <c r="K1878" i="14" a="1"/>
  <c r="K1878" i="14" s="1"/>
  <c r="J1878" i="14" a="1"/>
  <c r="J1878" i="14" s="1"/>
  <c r="I1878" i="14" a="1"/>
  <c r="I1878" i="14" s="1"/>
  <c r="H1878" i="14" a="1"/>
  <c r="H1878" i="14" s="1"/>
  <c r="G1878" i="14" a="1"/>
  <c r="G1878" i="14" s="1"/>
  <c r="F1878" i="14" a="1"/>
  <c r="F1878" i="14" s="1"/>
  <c r="E1878" i="14" a="1"/>
  <c r="E1878" i="14" s="1"/>
  <c r="L1877" i="14" a="1"/>
  <c r="L1877" i="14" s="1"/>
  <c r="K1877" i="14" a="1"/>
  <c r="K1877" i="14" s="1"/>
  <c r="J1877" i="14" a="1"/>
  <c r="J1877" i="14" s="1"/>
  <c r="I1877" i="14" a="1"/>
  <c r="I1877" i="14" s="1"/>
  <c r="H1877" i="14" a="1"/>
  <c r="H1877" i="14" s="1"/>
  <c r="G1877" i="14" a="1"/>
  <c r="G1877" i="14" s="1"/>
  <c r="F1877" i="14" a="1"/>
  <c r="F1877" i="14" s="1"/>
  <c r="E1877" i="14" a="1"/>
  <c r="E1877" i="14" s="1"/>
  <c r="L1876" i="14" a="1"/>
  <c r="L1876" i="14" s="1"/>
  <c r="K1876" i="14" a="1"/>
  <c r="K1876" i="14" s="1"/>
  <c r="J1876" i="14" a="1"/>
  <c r="J1876" i="14" s="1"/>
  <c r="I1876" i="14" a="1"/>
  <c r="I1876" i="14" s="1"/>
  <c r="H1876" i="14" a="1"/>
  <c r="H1876" i="14" s="1"/>
  <c r="G1876" i="14" a="1"/>
  <c r="G1876" i="14" s="1"/>
  <c r="F1876" i="14" a="1"/>
  <c r="F1876" i="14" s="1"/>
  <c r="E1876" i="14" a="1"/>
  <c r="E1876" i="14" s="1"/>
  <c r="L1875" i="14" a="1"/>
  <c r="L1875" i="14" s="1"/>
  <c r="K1875" i="14" a="1"/>
  <c r="K1875" i="14" s="1"/>
  <c r="J1875" i="14" a="1"/>
  <c r="J1875" i="14" s="1"/>
  <c r="I1875" i="14" a="1"/>
  <c r="I1875" i="14" s="1"/>
  <c r="H1875" i="14" a="1"/>
  <c r="H1875" i="14" s="1"/>
  <c r="G1875" i="14" a="1"/>
  <c r="G1875" i="14" s="1"/>
  <c r="F1875" i="14" a="1"/>
  <c r="F1875" i="14" s="1"/>
  <c r="E1875" i="14" a="1"/>
  <c r="E1875" i="14" s="1"/>
  <c r="L1874" i="14" a="1"/>
  <c r="L1874" i="14" s="1"/>
  <c r="K1874" i="14" a="1"/>
  <c r="K1874" i="14" s="1"/>
  <c r="J1874" i="14" a="1"/>
  <c r="J1874" i="14" s="1"/>
  <c r="I1874" i="14" a="1"/>
  <c r="I1874" i="14" s="1"/>
  <c r="H1874" i="14" a="1"/>
  <c r="H1874" i="14" s="1"/>
  <c r="G1874" i="14" a="1"/>
  <c r="G1874" i="14" s="1"/>
  <c r="F1874" i="14" a="1"/>
  <c r="F1874" i="14" s="1"/>
  <c r="E1874" i="14" a="1"/>
  <c r="E1874" i="14" s="1"/>
  <c r="L1873" i="14" a="1"/>
  <c r="L1873" i="14" s="1"/>
  <c r="K1873" i="14" a="1"/>
  <c r="K1873" i="14" s="1"/>
  <c r="J1873" i="14" a="1"/>
  <c r="J1873" i="14" s="1"/>
  <c r="I1873" i="14" a="1"/>
  <c r="I1873" i="14" s="1"/>
  <c r="H1873" i="14" a="1"/>
  <c r="H1873" i="14" s="1"/>
  <c r="G1873" i="14" a="1"/>
  <c r="G1873" i="14" s="1"/>
  <c r="F1873" i="14" a="1"/>
  <c r="F1873" i="14" s="1"/>
  <c r="E1873" i="14" a="1"/>
  <c r="E1873" i="14" s="1"/>
  <c r="L1872" i="14" a="1"/>
  <c r="L1872" i="14" s="1"/>
  <c r="K1872" i="14" a="1"/>
  <c r="K1872" i="14" s="1"/>
  <c r="J1872" i="14" a="1"/>
  <c r="J1872" i="14" s="1"/>
  <c r="I1872" i="14" a="1"/>
  <c r="I1872" i="14" s="1"/>
  <c r="H1872" i="14" a="1"/>
  <c r="H1872" i="14" s="1"/>
  <c r="G1872" i="14" a="1"/>
  <c r="G1872" i="14" s="1"/>
  <c r="F1872" i="14" a="1"/>
  <c r="F1872" i="14" s="1"/>
  <c r="E1872" i="14" a="1"/>
  <c r="E1872" i="14" s="1"/>
  <c r="L1871" i="14" a="1"/>
  <c r="L1871" i="14" s="1"/>
  <c r="K1871" i="14" a="1"/>
  <c r="K1871" i="14" s="1"/>
  <c r="J1871" i="14" a="1"/>
  <c r="J1871" i="14" s="1"/>
  <c r="I1871" i="14" a="1"/>
  <c r="I1871" i="14" s="1"/>
  <c r="H1871" i="14" a="1"/>
  <c r="H1871" i="14" s="1"/>
  <c r="G1871" i="14" a="1"/>
  <c r="G1871" i="14" s="1"/>
  <c r="F1871" i="14" a="1"/>
  <c r="F1871" i="14" s="1"/>
  <c r="E1871" i="14" a="1"/>
  <c r="E1871" i="14" s="1"/>
  <c r="L1870" i="14" a="1"/>
  <c r="L1870" i="14" s="1"/>
  <c r="K1870" i="14" a="1"/>
  <c r="K1870" i="14" s="1"/>
  <c r="J1870" i="14" a="1"/>
  <c r="J1870" i="14" s="1"/>
  <c r="I1870" i="14" a="1"/>
  <c r="I1870" i="14" s="1"/>
  <c r="H1870" i="14" a="1"/>
  <c r="H1870" i="14" s="1"/>
  <c r="G1870" i="14" a="1"/>
  <c r="G1870" i="14" s="1"/>
  <c r="F1870" i="14" a="1"/>
  <c r="F1870" i="14" s="1"/>
  <c r="E1870" i="14" a="1"/>
  <c r="E1870" i="14" s="1"/>
  <c r="L1869" i="14" a="1"/>
  <c r="L1869" i="14" s="1"/>
  <c r="K1869" i="14" a="1"/>
  <c r="K1869" i="14" s="1"/>
  <c r="J1869" i="14" a="1"/>
  <c r="J1869" i="14" s="1"/>
  <c r="I1869" i="14" a="1"/>
  <c r="I1869" i="14" s="1"/>
  <c r="H1869" i="14" a="1"/>
  <c r="H1869" i="14" s="1"/>
  <c r="G1869" i="14" a="1"/>
  <c r="G1869" i="14" s="1"/>
  <c r="F1869" i="14" a="1"/>
  <c r="F1869" i="14" s="1"/>
  <c r="E1869" i="14" a="1"/>
  <c r="E1869" i="14" s="1"/>
  <c r="L1868" i="14" a="1"/>
  <c r="L1868" i="14" s="1"/>
  <c r="K1868" i="14" a="1"/>
  <c r="K1868" i="14" s="1"/>
  <c r="J1868" i="14" a="1"/>
  <c r="J1868" i="14" s="1"/>
  <c r="I1868" i="14" a="1"/>
  <c r="I1868" i="14" s="1"/>
  <c r="H1868" i="14" a="1"/>
  <c r="H1868" i="14" s="1"/>
  <c r="G1868" i="14" a="1"/>
  <c r="G1868" i="14" s="1"/>
  <c r="F1868" i="14" a="1"/>
  <c r="F1868" i="14" s="1"/>
  <c r="E1868" i="14" a="1"/>
  <c r="E1868" i="14" s="1"/>
  <c r="L1867" i="14" a="1"/>
  <c r="L1867" i="14" s="1"/>
  <c r="K1867" i="14" a="1"/>
  <c r="K1867" i="14" s="1"/>
  <c r="J1867" i="14" a="1"/>
  <c r="J1867" i="14" s="1"/>
  <c r="I1867" i="14" a="1"/>
  <c r="I1867" i="14" s="1"/>
  <c r="H1867" i="14" a="1"/>
  <c r="H1867" i="14" s="1"/>
  <c r="G1867" i="14" a="1"/>
  <c r="G1867" i="14" s="1"/>
  <c r="F1867" i="14" a="1"/>
  <c r="F1867" i="14" s="1"/>
  <c r="E1867" i="14" a="1"/>
  <c r="E1867" i="14" s="1"/>
  <c r="L1866" i="14" a="1"/>
  <c r="L1866" i="14" s="1"/>
  <c r="K1866" i="14" a="1"/>
  <c r="K1866" i="14" s="1"/>
  <c r="J1866" i="14" a="1"/>
  <c r="J1866" i="14" s="1"/>
  <c r="I1866" i="14" a="1"/>
  <c r="I1866" i="14" s="1"/>
  <c r="H1866" i="14" a="1"/>
  <c r="H1866" i="14" s="1"/>
  <c r="G1866" i="14" a="1"/>
  <c r="G1866" i="14" s="1"/>
  <c r="F1866" i="14" a="1"/>
  <c r="F1866" i="14" s="1"/>
  <c r="E1866" i="14" a="1"/>
  <c r="E1866" i="14" s="1"/>
  <c r="L1865" i="14" a="1"/>
  <c r="L1865" i="14" s="1"/>
  <c r="K1865" i="14" a="1"/>
  <c r="K1865" i="14" s="1"/>
  <c r="J1865" i="14" a="1"/>
  <c r="J1865" i="14" s="1"/>
  <c r="I1865" i="14" a="1"/>
  <c r="I1865" i="14" s="1"/>
  <c r="H1865" i="14" a="1"/>
  <c r="H1865" i="14" s="1"/>
  <c r="G1865" i="14" a="1"/>
  <c r="G1865" i="14" s="1"/>
  <c r="F1865" i="14" a="1"/>
  <c r="F1865" i="14" s="1"/>
  <c r="E1865" i="14" a="1"/>
  <c r="E1865" i="14" s="1"/>
  <c r="L1864" i="14" a="1"/>
  <c r="L1864" i="14" s="1"/>
  <c r="K1864" i="14" a="1"/>
  <c r="K1864" i="14" s="1"/>
  <c r="J1864" i="14" a="1"/>
  <c r="J1864" i="14" s="1"/>
  <c r="I1864" i="14" a="1"/>
  <c r="I1864" i="14" s="1"/>
  <c r="H1864" i="14" a="1"/>
  <c r="H1864" i="14" s="1"/>
  <c r="G1864" i="14" a="1"/>
  <c r="G1864" i="14" s="1"/>
  <c r="F1864" i="14" a="1"/>
  <c r="F1864" i="14" s="1"/>
  <c r="E1864" i="14" a="1"/>
  <c r="E1864" i="14" s="1"/>
  <c r="L1863" i="14" a="1"/>
  <c r="L1863" i="14" s="1"/>
  <c r="K1863" i="14" a="1"/>
  <c r="K1863" i="14" s="1"/>
  <c r="J1863" i="14" a="1"/>
  <c r="J1863" i="14" s="1"/>
  <c r="I1863" i="14" a="1"/>
  <c r="I1863" i="14" s="1"/>
  <c r="H1863" i="14" a="1"/>
  <c r="H1863" i="14" s="1"/>
  <c r="G1863" i="14" a="1"/>
  <c r="G1863" i="14" s="1"/>
  <c r="F1863" i="14" a="1"/>
  <c r="F1863" i="14" s="1"/>
  <c r="E1863" i="14" a="1"/>
  <c r="E1863" i="14" s="1"/>
  <c r="L1862" i="14" a="1"/>
  <c r="L1862" i="14" s="1"/>
  <c r="K1862" i="14" a="1"/>
  <c r="K1862" i="14" s="1"/>
  <c r="J1862" i="14" a="1"/>
  <c r="J1862" i="14" s="1"/>
  <c r="I1862" i="14" a="1"/>
  <c r="I1862" i="14" s="1"/>
  <c r="H1862" i="14" a="1"/>
  <c r="H1862" i="14" s="1"/>
  <c r="G1862" i="14" a="1"/>
  <c r="G1862" i="14" s="1"/>
  <c r="F1862" i="14" a="1"/>
  <c r="F1862" i="14" s="1"/>
  <c r="E1862" i="14" a="1"/>
  <c r="E1862" i="14" s="1"/>
  <c r="L1861" i="14" a="1"/>
  <c r="L1861" i="14" s="1"/>
  <c r="K1861" i="14" a="1"/>
  <c r="K1861" i="14" s="1"/>
  <c r="J1861" i="14" a="1"/>
  <c r="J1861" i="14" s="1"/>
  <c r="I1861" i="14" a="1"/>
  <c r="I1861" i="14" s="1"/>
  <c r="H1861" i="14" a="1"/>
  <c r="H1861" i="14" s="1"/>
  <c r="G1861" i="14" a="1"/>
  <c r="G1861" i="14" s="1"/>
  <c r="F1861" i="14" a="1"/>
  <c r="F1861" i="14" s="1"/>
  <c r="E1861" i="14" a="1"/>
  <c r="E1861" i="14" s="1"/>
  <c r="L1860" i="14" a="1"/>
  <c r="L1860" i="14" s="1"/>
  <c r="K1860" i="14" a="1"/>
  <c r="K1860" i="14" s="1"/>
  <c r="J1860" i="14" a="1"/>
  <c r="J1860" i="14" s="1"/>
  <c r="I1860" i="14" a="1"/>
  <c r="I1860" i="14" s="1"/>
  <c r="H1860" i="14" a="1"/>
  <c r="H1860" i="14" s="1"/>
  <c r="G1860" i="14" a="1"/>
  <c r="G1860" i="14" s="1"/>
  <c r="F1860" i="14" a="1"/>
  <c r="F1860" i="14" s="1"/>
  <c r="E1860" i="14" a="1"/>
  <c r="E1860" i="14" s="1"/>
  <c r="L1859" i="14" a="1"/>
  <c r="L1859" i="14" s="1"/>
  <c r="K1859" i="14" a="1"/>
  <c r="K1859" i="14" s="1"/>
  <c r="J1859" i="14" a="1"/>
  <c r="J1859" i="14" s="1"/>
  <c r="I1859" i="14" a="1"/>
  <c r="I1859" i="14" s="1"/>
  <c r="H1859" i="14" a="1"/>
  <c r="H1859" i="14" s="1"/>
  <c r="G1859" i="14" a="1"/>
  <c r="G1859" i="14" s="1"/>
  <c r="F1859" i="14" a="1"/>
  <c r="F1859" i="14" s="1"/>
  <c r="E1859" i="14" a="1"/>
  <c r="E1859" i="14" s="1"/>
  <c r="L1858" i="14" a="1"/>
  <c r="L1858" i="14" s="1"/>
  <c r="K1858" i="14" a="1"/>
  <c r="K1858" i="14" s="1"/>
  <c r="J1858" i="14" a="1"/>
  <c r="J1858" i="14" s="1"/>
  <c r="I1858" i="14" a="1"/>
  <c r="I1858" i="14" s="1"/>
  <c r="H1858" i="14" a="1"/>
  <c r="H1858" i="14" s="1"/>
  <c r="G1858" i="14" a="1"/>
  <c r="G1858" i="14" s="1"/>
  <c r="F1858" i="14" a="1"/>
  <c r="F1858" i="14" s="1"/>
  <c r="E1858" i="14" a="1"/>
  <c r="E1858" i="14" s="1"/>
  <c r="L1857" i="14" a="1"/>
  <c r="L1857" i="14" s="1"/>
  <c r="K1857" i="14" a="1"/>
  <c r="K1857" i="14" s="1"/>
  <c r="J1857" i="14" a="1"/>
  <c r="J1857" i="14" s="1"/>
  <c r="I1857" i="14" a="1"/>
  <c r="I1857" i="14" s="1"/>
  <c r="H1857" i="14" a="1"/>
  <c r="H1857" i="14" s="1"/>
  <c r="G1857" i="14" a="1"/>
  <c r="G1857" i="14" s="1"/>
  <c r="F1857" i="14" a="1"/>
  <c r="F1857" i="14" s="1"/>
  <c r="E1857" i="14" a="1"/>
  <c r="E1857" i="14" s="1"/>
  <c r="L1856" i="14" a="1"/>
  <c r="L1856" i="14" s="1"/>
  <c r="K1856" i="14" a="1"/>
  <c r="K1856" i="14" s="1"/>
  <c r="J1856" i="14" a="1"/>
  <c r="J1856" i="14" s="1"/>
  <c r="I1856" i="14" a="1"/>
  <c r="I1856" i="14" s="1"/>
  <c r="H1856" i="14" a="1"/>
  <c r="H1856" i="14" s="1"/>
  <c r="G1856" i="14" a="1"/>
  <c r="G1856" i="14" s="1"/>
  <c r="F1856" i="14" a="1"/>
  <c r="F1856" i="14" s="1"/>
  <c r="E1856" i="14" a="1"/>
  <c r="E1856" i="14" s="1"/>
  <c r="L1855" i="14" a="1"/>
  <c r="L1855" i="14" s="1"/>
  <c r="K1855" i="14" a="1"/>
  <c r="K1855" i="14" s="1"/>
  <c r="J1855" i="14" a="1"/>
  <c r="J1855" i="14" s="1"/>
  <c r="I1855" i="14" a="1"/>
  <c r="I1855" i="14" s="1"/>
  <c r="H1855" i="14" a="1"/>
  <c r="H1855" i="14" s="1"/>
  <c r="G1855" i="14" a="1"/>
  <c r="G1855" i="14" s="1"/>
  <c r="F1855" i="14" a="1"/>
  <c r="F1855" i="14" s="1"/>
  <c r="E1855" i="14" a="1"/>
  <c r="E1855" i="14" s="1"/>
  <c r="L1854" i="14" a="1"/>
  <c r="L1854" i="14" s="1"/>
  <c r="K1854" i="14" a="1"/>
  <c r="K1854" i="14" s="1"/>
  <c r="J1854" i="14" a="1"/>
  <c r="J1854" i="14" s="1"/>
  <c r="I1854" i="14" a="1"/>
  <c r="I1854" i="14" s="1"/>
  <c r="H1854" i="14" a="1"/>
  <c r="H1854" i="14" s="1"/>
  <c r="G1854" i="14" a="1"/>
  <c r="G1854" i="14" s="1"/>
  <c r="F1854" i="14" a="1"/>
  <c r="F1854" i="14" s="1"/>
  <c r="E1854" i="14" a="1"/>
  <c r="E1854" i="14" s="1"/>
  <c r="L1853" i="14" a="1"/>
  <c r="L1853" i="14" s="1"/>
  <c r="K1853" i="14" a="1"/>
  <c r="K1853" i="14" s="1"/>
  <c r="J1853" i="14" a="1"/>
  <c r="J1853" i="14" s="1"/>
  <c r="I1853" i="14" a="1"/>
  <c r="I1853" i="14" s="1"/>
  <c r="H1853" i="14" a="1"/>
  <c r="H1853" i="14" s="1"/>
  <c r="G1853" i="14" a="1"/>
  <c r="G1853" i="14" s="1"/>
  <c r="F1853" i="14" a="1"/>
  <c r="F1853" i="14" s="1"/>
  <c r="E1853" i="14" a="1"/>
  <c r="E1853" i="14" s="1"/>
  <c r="L1852" i="14" a="1"/>
  <c r="L1852" i="14" s="1"/>
  <c r="K1852" i="14" a="1"/>
  <c r="K1852" i="14" s="1"/>
  <c r="J1852" i="14" a="1"/>
  <c r="J1852" i="14" s="1"/>
  <c r="I1852" i="14" a="1"/>
  <c r="I1852" i="14" s="1"/>
  <c r="H1852" i="14" a="1"/>
  <c r="H1852" i="14" s="1"/>
  <c r="G1852" i="14" a="1"/>
  <c r="G1852" i="14" s="1"/>
  <c r="F1852" i="14" a="1"/>
  <c r="F1852" i="14" s="1"/>
  <c r="E1852" i="14" a="1"/>
  <c r="E1852" i="14" s="1"/>
  <c r="L1851" i="14" a="1"/>
  <c r="L1851" i="14" s="1"/>
  <c r="K1851" i="14" a="1"/>
  <c r="K1851" i="14" s="1"/>
  <c r="J1851" i="14" a="1"/>
  <c r="J1851" i="14" s="1"/>
  <c r="I1851" i="14" a="1"/>
  <c r="I1851" i="14" s="1"/>
  <c r="H1851" i="14" a="1"/>
  <c r="H1851" i="14" s="1"/>
  <c r="G1851" i="14" a="1"/>
  <c r="G1851" i="14" s="1"/>
  <c r="F1851" i="14" a="1"/>
  <c r="F1851" i="14" s="1"/>
  <c r="E1851" i="14" a="1"/>
  <c r="E1851" i="14" s="1"/>
  <c r="L1850" i="14" a="1"/>
  <c r="L1850" i="14" s="1"/>
  <c r="K1850" i="14" a="1"/>
  <c r="K1850" i="14" s="1"/>
  <c r="J1850" i="14" a="1"/>
  <c r="J1850" i="14" s="1"/>
  <c r="I1850" i="14" a="1"/>
  <c r="I1850" i="14" s="1"/>
  <c r="H1850" i="14" a="1"/>
  <c r="H1850" i="14" s="1"/>
  <c r="G1850" i="14" a="1"/>
  <c r="G1850" i="14" s="1"/>
  <c r="F1850" i="14" a="1"/>
  <c r="F1850" i="14" s="1"/>
  <c r="E1850" i="14" a="1"/>
  <c r="E1850" i="14" s="1"/>
  <c r="L1849" i="14" a="1"/>
  <c r="L1849" i="14" s="1"/>
  <c r="K1849" i="14" a="1"/>
  <c r="K1849" i="14" s="1"/>
  <c r="J1849" i="14" a="1"/>
  <c r="J1849" i="14" s="1"/>
  <c r="I1849" i="14" a="1"/>
  <c r="I1849" i="14" s="1"/>
  <c r="H1849" i="14" a="1"/>
  <c r="H1849" i="14" s="1"/>
  <c r="G1849" i="14" a="1"/>
  <c r="G1849" i="14" s="1"/>
  <c r="F1849" i="14" a="1"/>
  <c r="F1849" i="14" s="1"/>
  <c r="E1849" i="14" a="1"/>
  <c r="E1849" i="14" s="1"/>
  <c r="L1848" i="14" a="1"/>
  <c r="L1848" i="14" s="1"/>
  <c r="K1848" i="14" a="1"/>
  <c r="K1848" i="14" s="1"/>
  <c r="J1848" i="14" a="1"/>
  <c r="J1848" i="14" s="1"/>
  <c r="I1848" i="14" a="1"/>
  <c r="I1848" i="14" s="1"/>
  <c r="H1848" i="14" a="1"/>
  <c r="H1848" i="14" s="1"/>
  <c r="G1848" i="14" a="1"/>
  <c r="G1848" i="14" s="1"/>
  <c r="F1848" i="14" a="1"/>
  <c r="F1848" i="14" s="1"/>
  <c r="E1848" i="14" a="1"/>
  <c r="E1848" i="14" s="1"/>
  <c r="L1847" i="14" a="1"/>
  <c r="L1847" i="14" s="1"/>
  <c r="K1847" i="14" a="1"/>
  <c r="K1847" i="14" s="1"/>
  <c r="J1847" i="14" a="1"/>
  <c r="J1847" i="14" s="1"/>
  <c r="I1847" i="14" a="1"/>
  <c r="I1847" i="14" s="1"/>
  <c r="H1847" i="14" a="1"/>
  <c r="H1847" i="14" s="1"/>
  <c r="G1847" i="14" a="1"/>
  <c r="G1847" i="14" s="1"/>
  <c r="F1847" i="14" a="1"/>
  <c r="F1847" i="14" s="1"/>
  <c r="E1847" i="14" a="1"/>
  <c r="E1847" i="14" s="1"/>
  <c r="L1846" i="14" a="1"/>
  <c r="L1846" i="14" s="1"/>
  <c r="K1846" i="14" a="1"/>
  <c r="K1846" i="14" s="1"/>
  <c r="J1846" i="14" a="1"/>
  <c r="J1846" i="14" s="1"/>
  <c r="I1846" i="14" a="1"/>
  <c r="I1846" i="14" s="1"/>
  <c r="H1846" i="14" a="1"/>
  <c r="H1846" i="14" s="1"/>
  <c r="G1846" i="14" a="1"/>
  <c r="G1846" i="14" s="1"/>
  <c r="F1846" i="14" a="1"/>
  <c r="F1846" i="14" s="1"/>
  <c r="E1846" i="14" a="1"/>
  <c r="E1846" i="14" s="1"/>
  <c r="L1845" i="14" a="1"/>
  <c r="L1845" i="14" s="1"/>
  <c r="K1845" i="14" a="1"/>
  <c r="K1845" i="14" s="1"/>
  <c r="J1845" i="14" a="1"/>
  <c r="J1845" i="14" s="1"/>
  <c r="I1845" i="14" a="1"/>
  <c r="I1845" i="14" s="1"/>
  <c r="H1845" i="14" a="1"/>
  <c r="H1845" i="14" s="1"/>
  <c r="G1845" i="14" a="1"/>
  <c r="G1845" i="14" s="1"/>
  <c r="F1845" i="14" a="1"/>
  <c r="F1845" i="14" s="1"/>
  <c r="E1845" i="14" a="1"/>
  <c r="E1845" i="14" s="1"/>
  <c r="L1844" i="14" a="1"/>
  <c r="L1844" i="14" s="1"/>
  <c r="K1844" i="14" a="1"/>
  <c r="K1844" i="14" s="1"/>
  <c r="J1844" i="14" a="1"/>
  <c r="J1844" i="14" s="1"/>
  <c r="I1844" i="14" a="1"/>
  <c r="I1844" i="14" s="1"/>
  <c r="H1844" i="14" a="1"/>
  <c r="H1844" i="14" s="1"/>
  <c r="G1844" i="14" a="1"/>
  <c r="G1844" i="14" s="1"/>
  <c r="F1844" i="14" a="1"/>
  <c r="F1844" i="14" s="1"/>
  <c r="E1844" i="14" a="1"/>
  <c r="E1844" i="14" s="1"/>
  <c r="L1843" i="14" a="1"/>
  <c r="L1843" i="14" s="1"/>
  <c r="K1843" i="14" a="1"/>
  <c r="K1843" i="14" s="1"/>
  <c r="J1843" i="14" a="1"/>
  <c r="J1843" i="14" s="1"/>
  <c r="I1843" i="14" a="1"/>
  <c r="I1843" i="14" s="1"/>
  <c r="H1843" i="14" a="1"/>
  <c r="H1843" i="14" s="1"/>
  <c r="G1843" i="14" a="1"/>
  <c r="G1843" i="14" s="1"/>
  <c r="F1843" i="14" a="1"/>
  <c r="F1843" i="14" s="1"/>
  <c r="E1843" i="14" a="1"/>
  <c r="E1843" i="14" s="1"/>
  <c r="L1841" i="14" a="1"/>
  <c r="L1841" i="14" s="1"/>
  <c r="K1841" i="14" a="1"/>
  <c r="K1841" i="14" s="1"/>
  <c r="J1841" i="14" a="1"/>
  <c r="J1841" i="14" s="1"/>
  <c r="I1841" i="14" a="1"/>
  <c r="I1841" i="14" s="1"/>
  <c r="H1841" i="14" a="1"/>
  <c r="H1841" i="14" s="1"/>
  <c r="G1841" i="14" a="1"/>
  <c r="G1841" i="14" s="1"/>
  <c r="F1841" i="14" a="1"/>
  <c r="F1841" i="14" s="1"/>
  <c r="E1841" i="14" a="1"/>
  <c r="E1841" i="14" s="1"/>
  <c r="L1840" i="14" a="1"/>
  <c r="L1840" i="14" s="1"/>
  <c r="K1840" i="14" a="1"/>
  <c r="K1840" i="14" s="1"/>
  <c r="J1840" i="14" a="1"/>
  <c r="J1840" i="14" s="1"/>
  <c r="I1840" i="14" a="1"/>
  <c r="I1840" i="14" s="1"/>
  <c r="H1840" i="14" a="1"/>
  <c r="H1840" i="14" s="1"/>
  <c r="G1840" i="14" a="1"/>
  <c r="G1840" i="14" s="1"/>
  <c r="F1840" i="14" a="1"/>
  <c r="F1840" i="14" s="1"/>
  <c r="E1840" i="14" a="1"/>
  <c r="E1840" i="14" s="1"/>
  <c r="L1839" i="14" a="1"/>
  <c r="L1839" i="14" s="1"/>
  <c r="K1839" i="14" a="1"/>
  <c r="K1839" i="14" s="1"/>
  <c r="J1839" i="14" a="1"/>
  <c r="J1839" i="14" s="1"/>
  <c r="I1839" i="14" a="1"/>
  <c r="I1839" i="14" s="1"/>
  <c r="H1839" i="14" a="1"/>
  <c r="H1839" i="14" s="1"/>
  <c r="G1839" i="14" a="1"/>
  <c r="G1839" i="14" s="1"/>
  <c r="F1839" i="14" a="1"/>
  <c r="F1839" i="14" s="1"/>
  <c r="E1839" i="14" a="1"/>
  <c r="E1839" i="14" s="1"/>
  <c r="L1838" i="14" a="1"/>
  <c r="L1838" i="14" s="1"/>
  <c r="K1838" i="14" a="1"/>
  <c r="K1838" i="14" s="1"/>
  <c r="J1838" i="14" a="1"/>
  <c r="J1838" i="14" s="1"/>
  <c r="I1838" i="14" a="1"/>
  <c r="I1838" i="14" s="1"/>
  <c r="H1838" i="14" a="1"/>
  <c r="H1838" i="14" s="1"/>
  <c r="G1838" i="14" a="1"/>
  <c r="G1838" i="14" s="1"/>
  <c r="F1838" i="14" a="1"/>
  <c r="F1838" i="14" s="1"/>
  <c r="E1838" i="14" a="1"/>
  <c r="E1838" i="14" s="1"/>
  <c r="L1837" i="14" a="1"/>
  <c r="L1837" i="14" s="1"/>
  <c r="K1837" i="14" a="1"/>
  <c r="K1837" i="14" s="1"/>
  <c r="J1837" i="14" a="1"/>
  <c r="J1837" i="14" s="1"/>
  <c r="I1837" i="14" a="1"/>
  <c r="I1837" i="14" s="1"/>
  <c r="H1837" i="14" a="1"/>
  <c r="H1837" i="14" s="1"/>
  <c r="G1837" i="14" a="1"/>
  <c r="G1837" i="14" s="1"/>
  <c r="F1837" i="14" a="1"/>
  <c r="F1837" i="14" s="1"/>
  <c r="E1837" i="14" a="1"/>
  <c r="E1837" i="14" s="1"/>
  <c r="L1836" i="14" a="1"/>
  <c r="L1836" i="14" s="1"/>
  <c r="K1836" i="14" a="1"/>
  <c r="K1836" i="14" s="1"/>
  <c r="J1836" i="14" a="1"/>
  <c r="J1836" i="14" s="1"/>
  <c r="I1836" i="14" a="1"/>
  <c r="I1836" i="14" s="1"/>
  <c r="H1836" i="14" a="1"/>
  <c r="H1836" i="14" s="1"/>
  <c r="G1836" i="14" a="1"/>
  <c r="G1836" i="14" s="1"/>
  <c r="F1836" i="14" a="1"/>
  <c r="F1836" i="14" s="1"/>
  <c r="E1836" i="14" a="1"/>
  <c r="E1836" i="14" s="1"/>
  <c r="L1835" i="14" a="1"/>
  <c r="L1835" i="14" s="1"/>
  <c r="K1835" i="14" a="1"/>
  <c r="K1835" i="14" s="1"/>
  <c r="J1835" i="14" a="1"/>
  <c r="J1835" i="14" s="1"/>
  <c r="I1835" i="14" a="1"/>
  <c r="I1835" i="14" s="1"/>
  <c r="H1835" i="14" a="1"/>
  <c r="H1835" i="14" s="1"/>
  <c r="G1835" i="14" a="1"/>
  <c r="G1835" i="14" s="1"/>
  <c r="F1835" i="14" a="1"/>
  <c r="F1835" i="14" s="1"/>
  <c r="E1835" i="14" a="1"/>
  <c r="E1835" i="14" s="1"/>
  <c r="L1834" i="14" a="1"/>
  <c r="L1834" i="14" s="1"/>
  <c r="K1834" i="14" a="1"/>
  <c r="K1834" i="14" s="1"/>
  <c r="J1834" i="14" a="1"/>
  <c r="J1834" i="14" s="1"/>
  <c r="I1834" i="14" a="1"/>
  <c r="I1834" i="14" s="1"/>
  <c r="H1834" i="14" a="1"/>
  <c r="H1834" i="14" s="1"/>
  <c r="G1834" i="14" a="1"/>
  <c r="G1834" i="14" s="1"/>
  <c r="F1834" i="14" a="1"/>
  <c r="F1834" i="14" s="1"/>
  <c r="E1834" i="14" a="1"/>
  <c r="E1834" i="14" s="1"/>
  <c r="L1833" i="14" a="1"/>
  <c r="L1833" i="14" s="1"/>
  <c r="K1833" i="14" a="1"/>
  <c r="K1833" i="14" s="1"/>
  <c r="J1833" i="14" a="1"/>
  <c r="J1833" i="14" s="1"/>
  <c r="I1833" i="14" a="1"/>
  <c r="I1833" i="14" s="1"/>
  <c r="H1833" i="14" a="1"/>
  <c r="H1833" i="14" s="1"/>
  <c r="G1833" i="14" a="1"/>
  <c r="G1833" i="14" s="1"/>
  <c r="F1833" i="14" a="1"/>
  <c r="F1833" i="14" s="1"/>
  <c r="E1833" i="14" a="1"/>
  <c r="E1833" i="14" s="1"/>
  <c r="L1832" i="14" a="1"/>
  <c r="L1832" i="14" s="1"/>
  <c r="K1832" i="14" a="1"/>
  <c r="K1832" i="14" s="1"/>
  <c r="J1832" i="14" a="1"/>
  <c r="J1832" i="14" s="1"/>
  <c r="I1832" i="14" a="1"/>
  <c r="I1832" i="14" s="1"/>
  <c r="H1832" i="14" a="1"/>
  <c r="H1832" i="14" s="1"/>
  <c r="G1832" i="14" a="1"/>
  <c r="G1832" i="14" s="1"/>
  <c r="F1832" i="14" a="1"/>
  <c r="F1832" i="14" s="1"/>
  <c r="E1832" i="14" a="1"/>
  <c r="E1832" i="14" s="1"/>
  <c r="L1831" i="14" a="1"/>
  <c r="L1831" i="14" s="1"/>
  <c r="K1831" i="14" a="1"/>
  <c r="K1831" i="14" s="1"/>
  <c r="J1831" i="14" a="1"/>
  <c r="J1831" i="14" s="1"/>
  <c r="I1831" i="14" a="1"/>
  <c r="I1831" i="14" s="1"/>
  <c r="H1831" i="14" a="1"/>
  <c r="H1831" i="14" s="1"/>
  <c r="G1831" i="14" a="1"/>
  <c r="G1831" i="14" s="1"/>
  <c r="F1831" i="14" a="1"/>
  <c r="F1831" i="14" s="1"/>
  <c r="E1831" i="14" a="1"/>
  <c r="E1831" i="14" s="1"/>
  <c r="L1830" i="14" a="1"/>
  <c r="L1830" i="14" s="1"/>
  <c r="K1830" i="14" a="1"/>
  <c r="K1830" i="14" s="1"/>
  <c r="J1830" i="14" a="1"/>
  <c r="J1830" i="14" s="1"/>
  <c r="I1830" i="14" a="1"/>
  <c r="I1830" i="14" s="1"/>
  <c r="H1830" i="14" a="1"/>
  <c r="H1830" i="14" s="1"/>
  <c r="G1830" i="14" a="1"/>
  <c r="G1830" i="14" s="1"/>
  <c r="F1830" i="14" a="1"/>
  <c r="F1830" i="14" s="1"/>
  <c r="E1830" i="14" a="1"/>
  <c r="E1830" i="14" s="1"/>
  <c r="L1829" i="14" a="1"/>
  <c r="L1829" i="14" s="1"/>
  <c r="K1829" i="14" a="1"/>
  <c r="K1829" i="14" s="1"/>
  <c r="J1829" i="14" a="1"/>
  <c r="J1829" i="14" s="1"/>
  <c r="I1829" i="14" a="1"/>
  <c r="I1829" i="14" s="1"/>
  <c r="H1829" i="14" a="1"/>
  <c r="H1829" i="14" s="1"/>
  <c r="G1829" i="14" a="1"/>
  <c r="G1829" i="14" s="1"/>
  <c r="F1829" i="14" a="1"/>
  <c r="F1829" i="14" s="1"/>
  <c r="E1829" i="14" a="1"/>
  <c r="E1829" i="14" s="1"/>
  <c r="L1828" i="14" a="1"/>
  <c r="L1828" i="14" s="1"/>
  <c r="K1828" i="14" a="1"/>
  <c r="K1828" i="14" s="1"/>
  <c r="J1828" i="14" a="1"/>
  <c r="J1828" i="14" s="1"/>
  <c r="I1828" i="14" a="1"/>
  <c r="I1828" i="14" s="1"/>
  <c r="H1828" i="14" a="1"/>
  <c r="H1828" i="14" s="1"/>
  <c r="G1828" i="14" a="1"/>
  <c r="G1828" i="14" s="1"/>
  <c r="F1828" i="14" a="1"/>
  <c r="F1828" i="14" s="1"/>
  <c r="E1828" i="14" a="1"/>
  <c r="E1828" i="14" s="1"/>
  <c r="L1827" i="14" a="1"/>
  <c r="L1827" i="14" s="1"/>
  <c r="K1827" i="14" a="1"/>
  <c r="K1827" i="14" s="1"/>
  <c r="J1827" i="14" a="1"/>
  <c r="J1827" i="14" s="1"/>
  <c r="I1827" i="14" a="1"/>
  <c r="I1827" i="14" s="1"/>
  <c r="H1827" i="14" a="1"/>
  <c r="H1827" i="14" s="1"/>
  <c r="G1827" i="14" a="1"/>
  <c r="G1827" i="14" s="1"/>
  <c r="F1827" i="14" a="1"/>
  <c r="F1827" i="14" s="1"/>
  <c r="E1827" i="14" a="1"/>
  <c r="E1827" i="14" s="1"/>
  <c r="L1826" i="14" a="1"/>
  <c r="L1826" i="14" s="1"/>
  <c r="K1826" i="14" a="1"/>
  <c r="K1826" i="14" s="1"/>
  <c r="J1826" i="14" a="1"/>
  <c r="J1826" i="14" s="1"/>
  <c r="I1826" i="14" a="1"/>
  <c r="I1826" i="14" s="1"/>
  <c r="H1826" i="14" a="1"/>
  <c r="H1826" i="14" s="1"/>
  <c r="G1826" i="14" a="1"/>
  <c r="G1826" i="14" s="1"/>
  <c r="F1826" i="14" a="1"/>
  <c r="F1826" i="14" s="1"/>
  <c r="E1826" i="14" a="1"/>
  <c r="E1826" i="14" s="1"/>
  <c r="L1825" i="14" a="1"/>
  <c r="L1825" i="14" s="1"/>
  <c r="K1825" i="14" a="1"/>
  <c r="K1825" i="14" s="1"/>
  <c r="J1825" i="14" a="1"/>
  <c r="J1825" i="14" s="1"/>
  <c r="I1825" i="14" a="1"/>
  <c r="I1825" i="14" s="1"/>
  <c r="H1825" i="14" a="1"/>
  <c r="H1825" i="14" s="1"/>
  <c r="G1825" i="14" a="1"/>
  <c r="G1825" i="14" s="1"/>
  <c r="F1825" i="14" a="1"/>
  <c r="F1825" i="14" s="1"/>
  <c r="E1825" i="14" a="1"/>
  <c r="E1825" i="14" s="1"/>
  <c r="L1824" i="14" a="1"/>
  <c r="L1824" i="14" s="1"/>
  <c r="K1824" i="14" a="1"/>
  <c r="K1824" i="14" s="1"/>
  <c r="J1824" i="14" a="1"/>
  <c r="J1824" i="14" s="1"/>
  <c r="I1824" i="14" a="1"/>
  <c r="I1824" i="14" s="1"/>
  <c r="H1824" i="14" a="1"/>
  <c r="H1824" i="14" s="1"/>
  <c r="G1824" i="14" a="1"/>
  <c r="G1824" i="14" s="1"/>
  <c r="F1824" i="14" a="1"/>
  <c r="F1824" i="14" s="1"/>
  <c r="E1824" i="14" a="1"/>
  <c r="E1824" i="14" s="1"/>
  <c r="L1823" i="14" a="1"/>
  <c r="L1823" i="14" s="1"/>
  <c r="K1823" i="14" a="1"/>
  <c r="K1823" i="14" s="1"/>
  <c r="J1823" i="14" a="1"/>
  <c r="J1823" i="14" s="1"/>
  <c r="I1823" i="14" a="1"/>
  <c r="I1823" i="14" s="1"/>
  <c r="H1823" i="14" a="1"/>
  <c r="H1823" i="14" s="1"/>
  <c r="G1823" i="14" a="1"/>
  <c r="G1823" i="14" s="1"/>
  <c r="F1823" i="14" a="1"/>
  <c r="F1823" i="14" s="1"/>
  <c r="E1823" i="14" a="1"/>
  <c r="E1823" i="14" s="1"/>
  <c r="L1822" i="14" a="1"/>
  <c r="L1822" i="14" s="1"/>
  <c r="K1822" i="14" a="1"/>
  <c r="K1822" i="14" s="1"/>
  <c r="J1822" i="14" a="1"/>
  <c r="J1822" i="14" s="1"/>
  <c r="I1822" i="14" a="1"/>
  <c r="I1822" i="14" s="1"/>
  <c r="H1822" i="14" a="1"/>
  <c r="H1822" i="14" s="1"/>
  <c r="G1822" i="14" a="1"/>
  <c r="G1822" i="14" s="1"/>
  <c r="F1822" i="14" a="1"/>
  <c r="F1822" i="14" s="1"/>
  <c r="E1822" i="14" a="1"/>
  <c r="E1822" i="14" s="1"/>
  <c r="L1821" i="14" a="1"/>
  <c r="L1821" i="14" s="1"/>
  <c r="K1821" i="14" a="1"/>
  <c r="K1821" i="14" s="1"/>
  <c r="J1821" i="14" a="1"/>
  <c r="J1821" i="14" s="1"/>
  <c r="I1821" i="14" a="1"/>
  <c r="I1821" i="14" s="1"/>
  <c r="H1821" i="14" a="1"/>
  <c r="H1821" i="14" s="1"/>
  <c r="G1821" i="14" a="1"/>
  <c r="G1821" i="14" s="1"/>
  <c r="F1821" i="14" a="1"/>
  <c r="F1821" i="14" s="1"/>
  <c r="E1821" i="14" a="1"/>
  <c r="E1821" i="14" s="1"/>
  <c r="L1820" i="14" a="1"/>
  <c r="L1820" i="14" s="1"/>
  <c r="K1820" i="14" a="1"/>
  <c r="K1820" i="14" s="1"/>
  <c r="J1820" i="14" a="1"/>
  <c r="J1820" i="14" s="1"/>
  <c r="I1820" i="14" a="1"/>
  <c r="I1820" i="14" s="1"/>
  <c r="H1820" i="14" a="1"/>
  <c r="H1820" i="14" s="1"/>
  <c r="G1820" i="14" a="1"/>
  <c r="G1820" i="14" s="1"/>
  <c r="F1820" i="14" a="1"/>
  <c r="F1820" i="14" s="1"/>
  <c r="E1820" i="14" a="1"/>
  <c r="E1820" i="14" s="1"/>
  <c r="L1819" i="14" a="1"/>
  <c r="L1819" i="14" s="1"/>
  <c r="K1819" i="14" a="1"/>
  <c r="K1819" i="14" s="1"/>
  <c r="J1819" i="14" a="1"/>
  <c r="J1819" i="14" s="1"/>
  <c r="I1819" i="14" a="1"/>
  <c r="I1819" i="14" s="1"/>
  <c r="H1819" i="14" a="1"/>
  <c r="H1819" i="14" s="1"/>
  <c r="G1819" i="14" a="1"/>
  <c r="G1819" i="14" s="1"/>
  <c r="F1819" i="14" a="1"/>
  <c r="F1819" i="14" s="1"/>
  <c r="E1819" i="14" a="1"/>
  <c r="E1819" i="14" s="1"/>
  <c r="L1818" i="14" a="1"/>
  <c r="L1818" i="14" s="1"/>
  <c r="K1818" i="14" a="1"/>
  <c r="K1818" i="14" s="1"/>
  <c r="J1818" i="14" a="1"/>
  <c r="J1818" i="14" s="1"/>
  <c r="I1818" i="14" a="1"/>
  <c r="I1818" i="14" s="1"/>
  <c r="H1818" i="14" a="1"/>
  <c r="H1818" i="14" s="1"/>
  <c r="G1818" i="14" a="1"/>
  <c r="G1818" i="14" s="1"/>
  <c r="F1818" i="14" a="1"/>
  <c r="F1818" i="14" s="1"/>
  <c r="E1818" i="14" a="1"/>
  <c r="E1818" i="14" s="1"/>
  <c r="L1817" i="14" a="1"/>
  <c r="L1817" i="14" s="1"/>
  <c r="K1817" i="14" a="1"/>
  <c r="K1817" i="14" s="1"/>
  <c r="J1817" i="14" a="1"/>
  <c r="J1817" i="14" s="1"/>
  <c r="I1817" i="14" a="1"/>
  <c r="I1817" i="14" s="1"/>
  <c r="H1817" i="14" a="1"/>
  <c r="H1817" i="14" s="1"/>
  <c r="G1817" i="14" a="1"/>
  <c r="G1817" i="14" s="1"/>
  <c r="F1817" i="14" a="1"/>
  <c r="F1817" i="14" s="1"/>
  <c r="E1817" i="14" a="1"/>
  <c r="E1817" i="14" s="1"/>
  <c r="L1816" i="14" a="1"/>
  <c r="L1816" i="14" s="1"/>
  <c r="K1816" i="14" a="1"/>
  <c r="K1816" i="14" s="1"/>
  <c r="J1816" i="14" a="1"/>
  <c r="J1816" i="14" s="1"/>
  <c r="I1816" i="14" a="1"/>
  <c r="I1816" i="14" s="1"/>
  <c r="H1816" i="14" a="1"/>
  <c r="H1816" i="14" s="1"/>
  <c r="G1816" i="14" a="1"/>
  <c r="G1816" i="14" s="1"/>
  <c r="F1816" i="14" a="1"/>
  <c r="F1816" i="14" s="1"/>
  <c r="E1816" i="14" a="1"/>
  <c r="E1816" i="14" s="1"/>
  <c r="L1815" i="14" a="1"/>
  <c r="L1815" i="14" s="1"/>
  <c r="K1815" i="14" a="1"/>
  <c r="K1815" i="14" s="1"/>
  <c r="J1815" i="14" a="1"/>
  <c r="J1815" i="14" s="1"/>
  <c r="I1815" i="14" a="1"/>
  <c r="I1815" i="14" s="1"/>
  <c r="H1815" i="14" a="1"/>
  <c r="H1815" i="14" s="1"/>
  <c r="G1815" i="14" a="1"/>
  <c r="G1815" i="14" s="1"/>
  <c r="F1815" i="14" a="1"/>
  <c r="F1815" i="14" s="1"/>
  <c r="E1815" i="14" a="1"/>
  <c r="E1815" i="14" s="1"/>
  <c r="L1814" i="14" a="1"/>
  <c r="L1814" i="14" s="1"/>
  <c r="K1814" i="14" a="1"/>
  <c r="K1814" i="14" s="1"/>
  <c r="J1814" i="14" a="1"/>
  <c r="J1814" i="14" s="1"/>
  <c r="I1814" i="14" a="1"/>
  <c r="I1814" i="14" s="1"/>
  <c r="H1814" i="14" a="1"/>
  <c r="H1814" i="14" s="1"/>
  <c r="G1814" i="14" a="1"/>
  <c r="G1814" i="14" s="1"/>
  <c r="F1814" i="14" a="1"/>
  <c r="F1814" i="14" s="1"/>
  <c r="E1814" i="14" a="1"/>
  <c r="E1814" i="14" s="1"/>
  <c r="L1813" i="14" a="1"/>
  <c r="L1813" i="14" s="1"/>
  <c r="K1813" i="14" a="1"/>
  <c r="K1813" i="14" s="1"/>
  <c r="J1813" i="14" a="1"/>
  <c r="J1813" i="14" s="1"/>
  <c r="I1813" i="14" a="1"/>
  <c r="I1813" i="14" s="1"/>
  <c r="H1813" i="14" a="1"/>
  <c r="H1813" i="14" s="1"/>
  <c r="G1813" i="14" a="1"/>
  <c r="G1813" i="14" s="1"/>
  <c r="F1813" i="14" a="1"/>
  <c r="F1813" i="14" s="1"/>
  <c r="E1813" i="14" a="1"/>
  <c r="E1813" i="14" s="1"/>
  <c r="L1812" i="14" a="1"/>
  <c r="L1812" i="14" s="1"/>
  <c r="K1812" i="14" a="1"/>
  <c r="K1812" i="14" s="1"/>
  <c r="J1812" i="14" a="1"/>
  <c r="J1812" i="14" s="1"/>
  <c r="I1812" i="14" a="1"/>
  <c r="I1812" i="14" s="1"/>
  <c r="H1812" i="14" a="1"/>
  <c r="H1812" i="14" s="1"/>
  <c r="G1812" i="14" a="1"/>
  <c r="G1812" i="14" s="1"/>
  <c r="F1812" i="14" a="1"/>
  <c r="F1812" i="14" s="1"/>
  <c r="E1812" i="14" a="1"/>
  <c r="E1812" i="14" s="1"/>
  <c r="L1811" i="14" a="1"/>
  <c r="L1811" i="14" s="1"/>
  <c r="K1811" i="14" a="1"/>
  <c r="K1811" i="14" s="1"/>
  <c r="J1811" i="14" a="1"/>
  <c r="J1811" i="14" s="1"/>
  <c r="I1811" i="14" a="1"/>
  <c r="I1811" i="14" s="1"/>
  <c r="H1811" i="14" a="1"/>
  <c r="H1811" i="14" s="1"/>
  <c r="G1811" i="14" a="1"/>
  <c r="G1811" i="14" s="1"/>
  <c r="F1811" i="14" a="1"/>
  <c r="F1811" i="14" s="1"/>
  <c r="E1811" i="14" a="1"/>
  <c r="E1811" i="14" s="1"/>
  <c r="L1810" i="14" a="1"/>
  <c r="L1810" i="14" s="1"/>
  <c r="K1810" i="14" a="1"/>
  <c r="K1810" i="14" s="1"/>
  <c r="J1810" i="14" a="1"/>
  <c r="J1810" i="14" s="1"/>
  <c r="I1810" i="14" a="1"/>
  <c r="I1810" i="14" s="1"/>
  <c r="H1810" i="14" a="1"/>
  <c r="H1810" i="14" s="1"/>
  <c r="G1810" i="14" a="1"/>
  <c r="G1810" i="14" s="1"/>
  <c r="F1810" i="14" a="1"/>
  <c r="F1810" i="14" s="1"/>
  <c r="E1810" i="14" a="1"/>
  <c r="E1810" i="14" s="1"/>
  <c r="L1809" i="14" a="1"/>
  <c r="L1809" i="14" s="1"/>
  <c r="K1809" i="14" a="1"/>
  <c r="K1809" i="14" s="1"/>
  <c r="J1809" i="14" a="1"/>
  <c r="J1809" i="14" s="1"/>
  <c r="I1809" i="14" a="1"/>
  <c r="I1809" i="14" s="1"/>
  <c r="H1809" i="14" a="1"/>
  <c r="H1809" i="14" s="1"/>
  <c r="G1809" i="14" a="1"/>
  <c r="G1809" i="14" s="1"/>
  <c r="F1809" i="14" a="1"/>
  <c r="F1809" i="14" s="1"/>
  <c r="E1809" i="14" a="1"/>
  <c r="E1809" i="14" s="1"/>
  <c r="L1808" i="14" a="1"/>
  <c r="L1808" i="14" s="1"/>
  <c r="K1808" i="14" a="1"/>
  <c r="K1808" i="14" s="1"/>
  <c r="J1808" i="14" a="1"/>
  <c r="J1808" i="14" s="1"/>
  <c r="I1808" i="14" a="1"/>
  <c r="I1808" i="14" s="1"/>
  <c r="H1808" i="14" a="1"/>
  <c r="H1808" i="14" s="1"/>
  <c r="G1808" i="14" a="1"/>
  <c r="G1808" i="14" s="1"/>
  <c r="F1808" i="14" a="1"/>
  <c r="F1808" i="14" s="1"/>
  <c r="E1808" i="14" a="1"/>
  <c r="E1808" i="14" s="1"/>
  <c r="L1807" i="14" a="1"/>
  <c r="L1807" i="14" s="1"/>
  <c r="K1807" i="14" a="1"/>
  <c r="K1807" i="14" s="1"/>
  <c r="J1807" i="14" a="1"/>
  <c r="J1807" i="14" s="1"/>
  <c r="I1807" i="14" a="1"/>
  <c r="I1807" i="14" s="1"/>
  <c r="H1807" i="14" a="1"/>
  <c r="H1807" i="14" s="1"/>
  <c r="G1807" i="14" a="1"/>
  <c r="G1807" i="14" s="1"/>
  <c r="F1807" i="14" a="1"/>
  <c r="F1807" i="14" s="1"/>
  <c r="E1807" i="14" a="1"/>
  <c r="E1807" i="14" s="1"/>
  <c r="L1806" i="14" a="1"/>
  <c r="L1806" i="14" s="1"/>
  <c r="K1806" i="14" a="1"/>
  <c r="K1806" i="14" s="1"/>
  <c r="J1806" i="14" a="1"/>
  <c r="J1806" i="14" s="1"/>
  <c r="I1806" i="14" a="1"/>
  <c r="I1806" i="14" s="1"/>
  <c r="H1806" i="14" a="1"/>
  <c r="H1806" i="14" s="1"/>
  <c r="G1806" i="14" a="1"/>
  <c r="G1806" i="14" s="1"/>
  <c r="F1806" i="14" a="1"/>
  <c r="F1806" i="14" s="1"/>
  <c r="E1806" i="14" a="1"/>
  <c r="E1806" i="14" s="1"/>
  <c r="L1805" i="14" a="1"/>
  <c r="L1805" i="14" s="1"/>
  <c r="K1805" i="14" a="1"/>
  <c r="K1805" i="14" s="1"/>
  <c r="J1805" i="14" a="1"/>
  <c r="J1805" i="14" s="1"/>
  <c r="I1805" i="14" a="1"/>
  <c r="I1805" i="14" s="1"/>
  <c r="H1805" i="14" a="1"/>
  <c r="H1805" i="14" s="1"/>
  <c r="G1805" i="14" a="1"/>
  <c r="G1805" i="14" s="1"/>
  <c r="F1805" i="14" a="1"/>
  <c r="F1805" i="14" s="1"/>
  <c r="E1805" i="14" a="1"/>
  <c r="E1805" i="14" s="1"/>
  <c r="L1804" i="14" a="1"/>
  <c r="L1804" i="14" s="1"/>
  <c r="K1804" i="14" a="1"/>
  <c r="K1804" i="14" s="1"/>
  <c r="J1804" i="14" a="1"/>
  <c r="J1804" i="14" s="1"/>
  <c r="I1804" i="14" a="1"/>
  <c r="I1804" i="14" s="1"/>
  <c r="H1804" i="14" a="1"/>
  <c r="H1804" i="14" s="1"/>
  <c r="G1804" i="14" a="1"/>
  <c r="G1804" i="14" s="1"/>
  <c r="F1804" i="14" a="1"/>
  <c r="F1804" i="14" s="1"/>
  <c r="E1804" i="14" a="1"/>
  <c r="E1804" i="14" s="1"/>
  <c r="L1803" i="14" a="1"/>
  <c r="L1803" i="14" s="1"/>
  <c r="K1803" i="14" a="1"/>
  <c r="K1803" i="14" s="1"/>
  <c r="J1803" i="14" a="1"/>
  <c r="J1803" i="14" s="1"/>
  <c r="I1803" i="14" a="1"/>
  <c r="I1803" i="14" s="1"/>
  <c r="H1803" i="14" a="1"/>
  <c r="H1803" i="14" s="1"/>
  <c r="G1803" i="14" a="1"/>
  <c r="G1803" i="14" s="1"/>
  <c r="F1803" i="14" a="1"/>
  <c r="F1803" i="14" s="1"/>
  <c r="E1803" i="14" a="1"/>
  <c r="E1803" i="14" s="1"/>
  <c r="L1802" i="14" a="1"/>
  <c r="L1802" i="14" s="1"/>
  <c r="K1802" i="14" a="1"/>
  <c r="K1802" i="14" s="1"/>
  <c r="J1802" i="14" a="1"/>
  <c r="J1802" i="14" s="1"/>
  <c r="I1802" i="14" a="1"/>
  <c r="I1802" i="14" s="1"/>
  <c r="H1802" i="14" a="1"/>
  <c r="H1802" i="14" s="1"/>
  <c r="G1802" i="14" a="1"/>
  <c r="G1802" i="14" s="1"/>
  <c r="F1802" i="14" a="1"/>
  <c r="F1802" i="14" s="1"/>
  <c r="E1802" i="14" a="1"/>
  <c r="E1802" i="14" s="1"/>
  <c r="L1801" i="14" a="1"/>
  <c r="L1801" i="14" s="1"/>
  <c r="K1801" i="14" a="1"/>
  <c r="K1801" i="14" s="1"/>
  <c r="J1801" i="14" a="1"/>
  <c r="J1801" i="14" s="1"/>
  <c r="I1801" i="14" a="1"/>
  <c r="I1801" i="14" s="1"/>
  <c r="H1801" i="14" a="1"/>
  <c r="H1801" i="14" s="1"/>
  <c r="G1801" i="14" a="1"/>
  <c r="G1801" i="14" s="1"/>
  <c r="F1801" i="14" a="1"/>
  <c r="F1801" i="14" s="1"/>
  <c r="E1801" i="14" a="1"/>
  <c r="E1801" i="14" s="1"/>
  <c r="L1800" i="14" a="1"/>
  <c r="L1800" i="14" s="1"/>
  <c r="K1800" i="14" a="1"/>
  <c r="K1800" i="14" s="1"/>
  <c r="J1800" i="14" a="1"/>
  <c r="J1800" i="14" s="1"/>
  <c r="I1800" i="14" a="1"/>
  <c r="I1800" i="14" s="1"/>
  <c r="H1800" i="14" a="1"/>
  <c r="H1800" i="14" s="1"/>
  <c r="G1800" i="14" a="1"/>
  <c r="G1800" i="14" s="1"/>
  <c r="F1800" i="14" a="1"/>
  <c r="F1800" i="14" s="1"/>
  <c r="E1800" i="14" a="1"/>
  <c r="E1800" i="14" s="1"/>
  <c r="L1799" i="14" a="1"/>
  <c r="L1799" i="14" s="1"/>
  <c r="K1799" i="14" a="1"/>
  <c r="K1799" i="14" s="1"/>
  <c r="J1799" i="14" a="1"/>
  <c r="J1799" i="14" s="1"/>
  <c r="I1799" i="14" a="1"/>
  <c r="I1799" i="14" s="1"/>
  <c r="H1799" i="14" a="1"/>
  <c r="H1799" i="14" s="1"/>
  <c r="G1799" i="14" a="1"/>
  <c r="G1799" i="14" s="1"/>
  <c r="F1799" i="14" a="1"/>
  <c r="F1799" i="14" s="1"/>
  <c r="E1799" i="14" a="1"/>
  <c r="E1799" i="14" s="1"/>
  <c r="L1798" i="14" a="1"/>
  <c r="L1798" i="14" s="1"/>
  <c r="K1798" i="14" a="1"/>
  <c r="K1798" i="14" s="1"/>
  <c r="J1798" i="14" a="1"/>
  <c r="J1798" i="14" s="1"/>
  <c r="I1798" i="14" a="1"/>
  <c r="I1798" i="14" s="1"/>
  <c r="H1798" i="14" a="1"/>
  <c r="H1798" i="14" s="1"/>
  <c r="G1798" i="14" a="1"/>
  <c r="G1798" i="14" s="1"/>
  <c r="F1798" i="14" a="1"/>
  <c r="F1798" i="14" s="1"/>
  <c r="E1798" i="14" a="1"/>
  <c r="E1798" i="14" s="1"/>
  <c r="L1797" i="14" a="1"/>
  <c r="L1797" i="14" s="1"/>
  <c r="K1797" i="14" a="1"/>
  <c r="K1797" i="14" s="1"/>
  <c r="J1797" i="14" a="1"/>
  <c r="J1797" i="14" s="1"/>
  <c r="I1797" i="14" a="1"/>
  <c r="I1797" i="14" s="1"/>
  <c r="H1797" i="14" a="1"/>
  <c r="H1797" i="14" s="1"/>
  <c r="G1797" i="14" a="1"/>
  <c r="G1797" i="14" s="1"/>
  <c r="F1797" i="14" a="1"/>
  <c r="F1797" i="14" s="1"/>
  <c r="E1797" i="14" a="1"/>
  <c r="E1797" i="14" s="1"/>
  <c r="L1796" i="14" a="1"/>
  <c r="L1796" i="14" s="1"/>
  <c r="K1796" i="14" a="1"/>
  <c r="K1796" i="14" s="1"/>
  <c r="J1796" i="14" a="1"/>
  <c r="J1796" i="14" s="1"/>
  <c r="I1796" i="14" a="1"/>
  <c r="I1796" i="14" s="1"/>
  <c r="H1796" i="14" a="1"/>
  <c r="H1796" i="14" s="1"/>
  <c r="G1796" i="14" a="1"/>
  <c r="G1796" i="14" s="1"/>
  <c r="F1796" i="14" a="1"/>
  <c r="F1796" i="14" s="1"/>
  <c r="E1796" i="14" a="1"/>
  <c r="E1796" i="14" s="1"/>
  <c r="L1795" i="14" a="1"/>
  <c r="L1795" i="14" s="1"/>
  <c r="K1795" i="14" a="1"/>
  <c r="K1795" i="14" s="1"/>
  <c r="J1795" i="14" a="1"/>
  <c r="J1795" i="14" s="1"/>
  <c r="I1795" i="14" a="1"/>
  <c r="I1795" i="14" s="1"/>
  <c r="H1795" i="14" a="1"/>
  <c r="H1795" i="14" s="1"/>
  <c r="G1795" i="14" a="1"/>
  <c r="G1795" i="14" s="1"/>
  <c r="F1795" i="14" a="1"/>
  <c r="F1795" i="14" s="1"/>
  <c r="E1795" i="14" a="1"/>
  <c r="E1795" i="14" s="1"/>
  <c r="L1794" i="14" a="1"/>
  <c r="L1794" i="14" s="1"/>
  <c r="K1794" i="14" a="1"/>
  <c r="K1794" i="14" s="1"/>
  <c r="J1794" i="14" a="1"/>
  <c r="J1794" i="14" s="1"/>
  <c r="I1794" i="14" a="1"/>
  <c r="I1794" i="14" s="1"/>
  <c r="H1794" i="14" a="1"/>
  <c r="H1794" i="14" s="1"/>
  <c r="G1794" i="14" a="1"/>
  <c r="G1794" i="14" s="1"/>
  <c r="F1794" i="14" a="1"/>
  <c r="F1794" i="14" s="1"/>
  <c r="E1794" i="14" a="1"/>
  <c r="E1794" i="14" s="1"/>
  <c r="L1793" i="14" a="1"/>
  <c r="L1793" i="14" s="1"/>
  <c r="K1793" i="14" a="1"/>
  <c r="K1793" i="14" s="1"/>
  <c r="J1793" i="14" a="1"/>
  <c r="J1793" i="14" s="1"/>
  <c r="I1793" i="14" a="1"/>
  <c r="I1793" i="14" s="1"/>
  <c r="H1793" i="14" a="1"/>
  <c r="H1793" i="14" s="1"/>
  <c r="G1793" i="14" a="1"/>
  <c r="G1793" i="14" s="1"/>
  <c r="F1793" i="14" a="1"/>
  <c r="F1793" i="14" s="1"/>
  <c r="E1793" i="14" a="1"/>
  <c r="E1793" i="14" s="1"/>
  <c r="L1792" i="14" a="1"/>
  <c r="L1792" i="14" s="1"/>
  <c r="K1792" i="14" a="1"/>
  <c r="K1792" i="14" s="1"/>
  <c r="J1792" i="14" a="1"/>
  <c r="J1792" i="14" s="1"/>
  <c r="I1792" i="14" a="1"/>
  <c r="I1792" i="14" s="1"/>
  <c r="H1792" i="14" a="1"/>
  <c r="H1792" i="14" s="1"/>
  <c r="G1792" i="14" a="1"/>
  <c r="G1792" i="14" s="1"/>
  <c r="F1792" i="14" a="1"/>
  <c r="F1792" i="14" s="1"/>
  <c r="E1792" i="14" a="1"/>
  <c r="E1792" i="14" s="1"/>
  <c r="L1790" i="14" a="1"/>
  <c r="L1790" i="14" s="1"/>
  <c r="K1790" i="14" a="1"/>
  <c r="K1790" i="14" s="1"/>
  <c r="J1790" i="14" a="1"/>
  <c r="J1790" i="14" s="1"/>
  <c r="I1790" i="14" a="1"/>
  <c r="I1790" i="14" s="1"/>
  <c r="H1790" i="14" a="1"/>
  <c r="H1790" i="14" s="1"/>
  <c r="G1790" i="14" a="1"/>
  <c r="G1790" i="14" s="1"/>
  <c r="F1790" i="14" a="1"/>
  <c r="F1790" i="14" s="1"/>
  <c r="E1790" i="14" a="1"/>
  <c r="E1790" i="14" s="1"/>
  <c r="L1789" i="14" a="1"/>
  <c r="L1789" i="14" s="1"/>
  <c r="K1789" i="14" a="1"/>
  <c r="K1789" i="14" s="1"/>
  <c r="J1789" i="14" a="1"/>
  <c r="J1789" i="14" s="1"/>
  <c r="I1789" i="14" a="1"/>
  <c r="I1789" i="14" s="1"/>
  <c r="H1789" i="14" a="1"/>
  <c r="H1789" i="14" s="1"/>
  <c r="G1789" i="14" a="1"/>
  <c r="G1789" i="14" s="1"/>
  <c r="F1789" i="14" a="1"/>
  <c r="F1789" i="14" s="1"/>
  <c r="E1789" i="14" a="1"/>
  <c r="E1789" i="14" s="1"/>
  <c r="L1788" i="14" a="1"/>
  <c r="L1788" i="14" s="1"/>
  <c r="K1788" i="14" a="1"/>
  <c r="K1788" i="14" s="1"/>
  <c r="J1788" i="14" a="1"/>
  <c r="J1788" i="14" s="1"/>
  <c r="I1788" i="14" a="1"/>
  <c r="I1788" i="14" s="1"/>
  <c r="H1788" i="14" a="1"/>
  <c r="H1788" i="14" s="1"/>
  <c r="G1788" i="14" a="1"/>
  <c r="G1788" i="14" s="1"/>
  <c r="F1788" i="14" a="1"/>
  <c r="F1788" i="14" s="1"/>
  <c r="E1788" i="14" a="1"/>
  <c r="E1788" i="14" s="1"/>
  <c r="L1787" i="14" a="1"/>
  <c r="L1787" i="14" s="1"/>
  <c r="K1787" i="14" a="1"/>
  <c r="K1787" i="14" s="1"/>
  <c r="J1787" i="14" a="1"/>
  <c r="J1787" i="14" s="1"/>
  <c r="I1787" i="14" a="1"/>
  <c r="I1787" i="14" s="1"/>
  <c r="H1787" i="14" a="1"/>
  <c r="H1787" i="14" s="1"/>
  <c r="G1787" i="14" a="1"/>
  <c r="G1787" i="14" s="1"/>
  <c r="F1787" i="14" a="1"/>
  <c r="F1787" i="14" s="1"/>
  <c r="E1787" i="14" a="1"/>
  <c r="E1787" i="14" s="1"/>
  <c r="L1786" i="14" a="1"/>
  <c r="L1786" i="14" s="1"/>
  <c r="K1786" i="14" a="1"/>
  <c r="K1786" i="14" s="1"/>
  <c r="J1786" i="14" a="1"/>
  <c r="J1786" i="14" s="1"/>
  <c r="I1786" i="14" a="1"/>
  <c r="I1786" i="14" s="1"/>
  <c r="H1786" i="14" a="1"/>
  <c r="H1786" i="14" s="1"/>
  <c r="G1786" i="14" a="1"/>
  <c r="G1786" i="14" s="1"/>
  <c r="F1786" i="14" a="1"/>
  <c r="F1786" i="14" s="1"/>
  <c r="E1786" i="14" a="1"/>
  <c r="E1786" i="14" s="1"/>
  <c r="L1785" i="14" a="1"/>
  <c r="L1785" i="14" s="1"/>
  <c r="K1785" i="14" a="1"/>
  <c r="K1785" i="14" s="1"/>
  <c r="J1785" i="14" a="1"/>
  <c r="J1785" i="14" s="1"/>
  <c r="I1785" i="14" a="1"/>
  <c r="I1785" i="14" s="1"/>
  <c r="H1785" i="14" a="1"/>
  <c r="H1785" i="14" s="1"/>
  <c r="G1785" i="14" a="1"/>
  <c r="G1785" i="14" s="1"/>
  <c r="F1785" i="14" a="1"/>
  <c r="F1785" i="14" s="1"/>
  <c r="E1785" i="14" a="1"/>
  <c r="E1785" i="14" s="1"/>
  <c r="L1784" i="14" a="1"/>
  <c r="L1784" i="14" s="1"/>
  <c r="K1784" i="14" a="1"/>
  <c r="K1784" i="14" s="1"/>
  <c r="J1784" i="14" a="1"/>
  <c r="J1784" i="14" s="1"/>
  <c r="I1784" i="14" a="1"/>
  <c r="I1784" i="14" s="1"/>
  <c r="H1784" i="14" a="1"/>
  <c r="H1784" i="14" s="1"/>
  <c r="G1784" i="14" a="1"/>
  <c r="G1784" i="14" s="1"/>
  <c r="F1784" i="14" a="1"/>
  <c r="F1784" i="14" s="1"/>
  <c r="E1784" i="14" a="1"/>
  <c r="E1784" i="14" s="1"/>
  <c r="L1783" i="14" a="1"/>
  <c r="L1783" i="14" s="1"/>
  <c r="K1783" i="14" a="1"/>
  <c r="K1783" i="14" s="1"/>
  <c r="J1783" i="14" a="1"/>
  <c r="J1783" i="14" s="1"/>
  <c r="I1783" i="14" a="1"/>
  <c r="I1783" i="14" s="1"/>
  <c r="H1783" i="14" a="1"/>
  <c r="H1783" i="14" s="1"/>
  <c r="G1783" i="14" a="1"/>
  <c r="G1783" i="14" s="1"/>
  <c r="F1783" i="14" a="1"/>
  <c r="F1783" i="14" s="1"/>
  <c r="E1783" i="14" a="1"/>
  <c r="E1783" i="14" s="1"/>
  <c r="L1782" i="14" a="1"/>
  <c r="L1782" i="14" s="1"/>
  <c r="K1782" i="14" a="1"/>
  <c r="K1782" i="14" s="1"/>
  <c r="J1782" i="14" a="1"/>
  <c r="J1782" i="14" s="1"/>
  <c r="I1782" i="14" a="1"/>
  <c r="I1782" i="14" s="1"/>
  <c r="H1782" i="14" a="1"/>
  <c r="H1782" i="14" s="1"/>
  <c r="G1782" i="14" a="1"/>
  <c r="G1782" i="14" s="1"/>
  <c r="F1782" i="14" a="1"/>
  <c r="F1782" i="14" s="1"/>
  <c r="E1782" i="14" a="1"/>
  <c r="E1782" i="14" s="1"/>
  <c r="L1781" i="14" a="1"/>
  <c r="L1781" i="14" s="1"/>
  <c r="K1781" i="14" a="1"/>
  <c r="K1781" i="14" s="1"/>
  <c r="J1781" i="14" a="1"/>
  <c r="J1781" i="14" s="1"/>
  <c r="I1781" i="14" a="1"/>
  <c r="I1781" i="14" s="1"/>
  <c r="H1781" i="14" a="1"/>
  <c r="H1781" i="14" s="1"/>
  <c r="G1781" i="14" a="1"/>
  <c r="G1781" i="14" s="1"/>
  <c r="F1781" i="14" a="1"/>
  <c r="F1781" i="14" s="1"/>
  <c r="E1781" i="14" a="1"/>
  <c r="E1781" i="14" s="1"/>
  <c r="L1780" i="14" a="1"/>
  <c r="L1780" i="14" s="1"/>
  <c r="K1780" i="14" a="1"/>
  <c r="K1780" i="14" s="1"/>
  <c r="J1780" i="14" a="1"/>
  <c r="J1780" i="14" s="1"/>
  <c r="I1780" i="14" a="1"/>
  <c r="I1780" i="14" s="1"/>
  <c r="H1780" i="14" a="1"/>
  <c r="H1780" i="14" s="1"/>
  <c r="G1780" i="14" a="1"/>
  <c r="G1780" i="14" s="1"/>
  <c r="F1780" i="14" a="1"/>
  <c r="F1780" i="14" s="1"/>
  <c r="E1780" i="14" a="1"/>
  <c r="E1780" i="14" s="1"/>
  <c r="L1779" i="14" a="1"/>
  <c r="L1779" i="14" s="1"/>
  <c r="K1779" i="14" a="1"/>
  <c r="K1779" i="14" s="1"/>
  <c r="J1779" i="14" a="1"/>
  <c r="J1779" i="14" s="1"/>
  <c r="I1779" i="14" a="1"/>
  <c r="I1779" i="14" s="1"/>
  <c r="H1779" i="14" a="1"/>
  <c r="H1779" i="14" s="1"/>
  <c r="G1779" i="14" a="1"/>
  <c r="G1779" i="14" s="1"/>
  <c r="F1779" i="14" a="1"/>
  <c r="F1779" i="14" s="1"/>
  <c r="E1779" i="14" a="1"/>
  <c r="E1779" i="14" s="1"/>
  <c r="L1778" i="14" a="1"/>
  <c r="L1778" i="14" s="1"/>
  <c r="K1778" i="14" a="1"/>
  <c r="K1778" i="14" s="1"/>
  <c r="J1778" i="14" a="1"/>
  <c r="J1778" i="14" s="1"/>
  <c r="I1778" i="14" a="1"/>
  <c r="I1778" i="14" s="1"/>
  <c r="H1778" i="14" a="1"/>
  <c r="H1778" i="14" s="1"/>
  <c r="G1778" i="14" a="1"/>
  <c r="G1778" i="14" s="1"/>
  <c r="F1778" i="14" a="1"/>
  <c r="F1778" i="14" s="1"/>
  <c r="E1778" i="14" a="1"/>
  <c r="E1778" i="14" s="1"/>
  <c r="L1777" i="14" a="1"/>
  <c r="L1777" i="14" s="1"/>
  <c r="K1777" i="14" a="1"/>
  <c r="K1777" i="14" s="1"/>
  <c r="J1777" i="14" a="1"/>
  <c r="J1777" i="14" s="1"/>
  <c r="I1777" i="14" a="1"/>
  <c r="I1777" i="14" s="1"/>
  <c r="H1777" i="14" a="1"/>
  <c r="H1777" i="14" s="1"/>
  <c r="G1777" i="14" a="1"/>
  <c r="G1777" i="14" s="1"/>
  <c r="F1777" i="14" a="1"/>
  <c r="F1777" i="14" s="1"/>
  <c r="E1777" i="14" a="1"/>
  <c r="E1777" i="14" s="1"/>
  <c r="L1776" i="14" a="1"/>
  <c r="L1776" i="14" s="1"/>
  <c r="K1776" i="14" a="1"/>
  <c r="K1776" i="14" s="1"/>
  <c r="J1776" i="14" a="1"/>
  <c r="J1776" i="14" s="1"/>
  <c r="I1776" i="14" a="1"/>
  <c r="I1776" i="14" s="1"/>
  <c r="H1776" i="14" a="1"/>
  <c r="H1776" i="14" s="1"/>
  <c r="G1776" i="14" a="1"/>
  <c r="G1776" i="14" s="1"/>
  <c r="F1776" i="14" a="1"/>
  <c r="F1776" i="14" s="1"/>
  <c r="E1776" i="14" a="1"/>
  <c r="E1776" i="14" s="1"/>
  <c r="L1775" i="14" a="1"/>
  <c r="L1775" i="14" s="1"/>
  <c r="K1775" i="14" a="1"/>
  <c r="K1775" i="14" s="1"/>
  <c r="J1775" i="14" a="1"/>
  <c r="J1775" i="14" s="1"/>
  <c r="I1775" i="14" a="1"/>
  <c r="I1775" i="14" s="1"/>
  <c r="H1775" i="14" a="1"/>
  <c r="H1775" i="14" s="1"/>
  <c r="G1775" i="14" a="1"/>
  <c r="G1775" i="14" s="1"/>
  <c r="F1775" i="14" a="1"/>
  <c r="F1775" i="14" s="1"/>
  <c r="E1775" i="14" a="1"/>
  <c r="E1775" i="14" s="1"/>
  <c r="L1774" i="14" a="1"/>
  <c r="L1774" i="14" s="1"/>
  <c r="K1774" i="14" a="1"/>
  <c r="K1774" i="14" s="1"/>
  <c r="J1774" i="14" a="1"/>
  <c r="J1774" i="14" s="1"/>
  <c r="I1774" i="14" a="1"/>
  <c r="I1774" i="14" s="1"/>
  <c r="H1774" i="14" a="1"/>
  <c r="H1774" i="14" s="1"/>
  <c r="G1774" i="14" a="1"/>
  <c r="G1774" i="14" s="1"/>
  <c r="F1774" i="14" a="1"/>
  <c r="F1774" i="14" s="1"/>
  <c r="E1774" i="14" a="1"/>
  <c r="E1774" i="14" s="1"/>
  <c r="L1773" i="14" a="1"/>
  <c r="L1773" i="14" s="1"/>
  <c r="K1773" i="14" a="1"/>
  <c r="K1773" i="14" s="1"/>
  <c r="J1773" i="14" a="1"/>
  <c r="J1773" i="14" s="1"/>
  <c r="I1773" i="14" a="1"/>
  <c r="I1773" i="14" s="1"/>
  <c r="H1773" i="14" a="1"/>
  <c r="H1773" i="14" s="1"/>
  <c r="G1773" i="14" a="1"/>
  <c r="G1773" i="14" s="1"/>
  <c r="F1773" i="14" a="1"/>
  <c r="F1773" i="14" s="1"/>
  <c r="E1773" i="14" a="1"/>
  <c r="E1773" i="14" s="1"/>
  <c r="L1772" i="14" a="1"/>
  <c r="L1772" i="14" s="1"/>
  <c r="K1772" i="14" a="1"/>
  <c r="K1772" i="14" s="1"/>
  <c r="J1772" i="14" a="1"/>
  <c r="J1772" i="14" s="1"/>
  <c r="I1772" i="14" a="1"/>
  <c r="I1772" i="14" s="1"/>
  <c r="H1772" i="14" a="1"/>
  <c r="H1772" i="14" s="1"/>
  <c r="G1772" i="14" a="1"/>
  <c r="G1772" i="14" s="1"/>
  <c r="F1772" i="14" a="1"/>
  <c r="F1772" i="14" s="1"/>
  <c r="E1772" i="14" a="1"/>
  <c r="E1772" i="14" s="1"/>
  <c r="L1771" i="14" a="1"/>
  <c r="L1771" i="14" s="1"/>
  <c r="K1771" i="14" a="1"/>
  <c r="K1771" i="14" s="1"/>
  <c r="J1771" i="14" a="1"/>
  <c r="J1771" i="14" s="1"/>
  <c r="I1771" i="14" a="1"/>
  <c r="I1771" i="14" s="1"/>
  <c r="H1771" i="14" a="1"/>
  <c r="H1771" i="14" s="1"/>
  <c r="G1771" i="14" a="1"/>
  <c r="G1771" i="14" s="1"/>
  <c r="F1771" i="14" a="1"/>
  <c r="F1771" i="14" s="1"/>
  <c r="E1771" i="14" a="1"/>
  <c r="E1771" i="14" s="1"/>
  <c r="L1770" i="14" a="1"/>
  <c r="L1770" i="14" s="1"/>
  <c r="K1770" i="14" a="1"/>
  <c r="K1770" i="14" s="1"/>
  <c r="J1770" i="14" a="1"/>
  <c r="J1770" i="14" s="1"/>
  <c r="I1770" i="14" a="1"/>
  <c r="I1770" i="14" s="1"/>
  <c r="H1770" i="14" a="1"/>
  <c r="H1770" i="14" s="1"/>
  <c r="G1770" i="14" a="1"/>
  <c r="G1770" i="14" s="1"/>
  <c r="F1770" i="14" a="1"/>
  <c r="F1770" i="14" s="1"/>
  <c r="E1770" i="14" a="1"/>
  <c r="E1770" i="14" s="1"/>
  <c r="L1769" i="14" a="1"/>
  <c r="L1769" i="14" s="1"/>
  <c r="K1769" i="14" a="1"/>
  <c r="K1769" i="14" s="1"/>
  <c r="J1769" i="14" a="1"/>
  <c r="J1769" i="14" s="1"/>
  <c r="I1769" i="14" a="1"/>
  <c r="I1769" i="14" s="1"/>
  <c r="H1769" i="14" a="1"/>
  <c r="H1769" i="14" s="1"/>
  <c r="G1769" i="14" a="1"/>
  <c r="G1769" i="14" s="1"/>
  <c r="F1769" i="14" a="1"/>
  <c r="F1769" i="14" s="1"/>
  <c r="E1769" i="14" a="1"/>
  <c r="E1769" i="14" s="1"/>
  <c r="L1768" i="14" a="1"/>
  <c r="L1768" i="14" s="1"/>
  <c r="K1768" i="14" a="1"/>
  <c r="K1768" i="14" s="1"/>
  <c r="J1768" i="14" a="1"/>
  <c r="J1768" i="14" s="1"/>
  <c r="I1768" i="14" a="1"/>
  <c r="I1768" i="14" s="1"/>
  <c r="H1768" i="14" a="1"/>
  <c r="H1768" i="14" s="1"/>
  <c r="G1768" i="14" a="1"/>
  <c r="G1768" i="14" s="1"/>
  <c r="F1768" i="14" a="1"/>
  <c r="F1768" i="14" s="1"/>
  <c r="E1768" i="14" a="1"/>
  <c r="E1768" i="14" s="1"/>
  <c r="L1767" i="14" a="1"/>
  <c r="L1767" i="14" s="1"/>
  <c r="K1767" i="14" a="1"/>
  <c r="K1767" i="14" s="1"/>
  <c r="J1767" i="14" a="1"/>
  <c r="J1767" i="14" s="1"/>
  <c r="I1767" i="14" a="1"/>
  <c r="I1767" i="14" s="1"/>
  <c r="H1767" i="14" a="1"/>
  <c r="H1767" i="14" s="1"/>
  <c r="G1767" i="14" a="1"/>
  <c r="G1767" i="14" s="1"/>
  <c r="F1767" i="14" a="1"/>
  <c r="F1767" i="14" s="1"/>
  <c r="E1767" i="14" a="1"/>
  <c r="E1767" i="14" s="1"/>
  <c r="L1766" i="14" a="1"/>
  <c r="L1766" i="14" s="1"/>
  <c r="K1766" i="14" a="1"/>
  <c r="K1766" i="14" s="1"/>
  <c r="J1766" i="14" a="1"/>
  <c r="J1766" i="14" s="1"/>
  <c r="I1766" i="14" a="1"/>
  <c r="I1766" i="14" s="1"/>
  <c r="H1766" i="14" a="1"/>
  <c r="H1766" i="14" s="1"/>
  <c r="G1766" i="14" a="1"/>
  <c r="G1766" i="14" s="1"/>
  <c r="F1766" i="14" a="1"/>
  <c r="F1766" i="14" s="1"/>
  <c r="E1766" i="14" a="1"/>
  <c r="E1766" i="14" s="1"/>
  <c r="L1765" i="14" a="1"/>
  <c r="L1765" i="14" s="1"/>
  <c r="K1765" i="14" a="1"/>
  <c r="K1765" i="14" s="1"/>
  <c r="J1765" i="14" a="1"/>
  <c r="J1765" i="14" s="1"/>
  <c r="I1765" i="14" a="1"/>
  <c r="I1765" i="14" s="1"/>
  <c r="H1765" i="14" a="1"/>
  <c r="H1765" i="14" s="1"/>
  <c r="G1765" i="14" a="1"/>
  <c r="G1765" i="14" s="1"/>
  <c r="F1765" i="14" a="1"/>
  <c r="F1765" i="14" s="1"/>
  <c r="E1765" i="14" a="1"/>
  <c r="E1765" i="14" s="1"/>
  <c r="L1764" i="14" a="1"/>
  <c r="L1764" i="14" s="1"/>
  <c r="K1764" i="14" a="1"/>
  <c r="K1764" i="14" s="1"/>
  <c r="J1764" i="14" a="1"/>
  <c r="J1764" i="14" s="1"/>
  <c r="I1764" i="14" a="1"/>
  <c r="I1764" i="14" s="1"/>
  <c r="H1764" i="14" a="1"/>
  <c r="H1764" i="14" s="1"/>
  <c r="G1764" i="14" a="1"/>
  <c r="G1764" i="14" s="1"/>
  <c r="F1764" i="14" a="1"/>
  <c r="F1764" i="14" s="1"/>
  <c r="E1764" i="14" a="1"/>
  <c r="E1764" i="14" s="1"/>
  <c r="L1763" i="14" a="1"/>
  <c r="L1763" i="14" s="1"/>
  <c r="K1763" i="14" a="1"/>
  <c r="K1763" i="14" s="1"/>
  <c r="J1763" i="14" a="1"/>
  <c r="J1763" i="14" s="1"/>
  <c r="I1763" i="14" a="1"/>
  <c r="I1763" i="14" s="1"/>
  <c r="H1763" i="14" a="1"/>
  <c r="H1763" i="14" s="1"/>
  <c r="G1763" i="14" a="1"/>
  <c r="G1763" i="14" s="1"/>
  <c r="F1763" i="14" a="1"/>
  <c r="F1763" i="14" s="1"/>
  <c r="E1763" i="14" a="1"/>
  <c r="E1763" i="14" s="1"/>
  <c r="L1762" i="14" a="1"/>
  <c r="L1762" i="14" s="1"/>
  <c r="K1762" i="14" a="1"/>
  <c r="K1762" i="14" s="1"/>
  <c r="J1762" i="14" a="1"/>
  <c r="J1762" i="14" s="1"/>
  <c r="I1762" i="14" a="1"/>
  <c r="I1762" i="14" s="1"/>
  <c r="H1762" i="14" a="1"/>
  <c r="H1762" i="14" s="1"/>
  <c r="G1762" i="14" a="1"/>
  <c r="G1762" i="14" s="1"/>
  <c r="F1762" i="14" a="1"/>
  <c r="F1762" i="14" s="1"/>
  <c r="E1762" i="14" a="1"/>
  <c r="E1762" i="14" s="1"/>
  <c r="L1761" i="14" a="1"/>
  <c r="L1761" i="14" s="1"/>
  <c r="K1761" i="14" a="1"/>
  <c r="K1761" i="14" s="1"/>
  <c r="J1761" i="14" a="1"/>
  <c r="J1761" i="14" s="1"/>
  <c r="I1761" i="14" a="1"/>
  <c r="I1761" i="14" s="1"/>
  <c r="H1761" i="14" a="1"/>
  <c r="H1761" i="14" s="1"/>
  <c r="G1761" i="14" a="1"/>
  <c r="G1761" i="14" s="1"/>
  <c r="F1761" i="14" a="1"/>
  <c r="F1761" i="14" s="1"/>
  <c r="E1761" i="14" a="1"/>
  <c r="E1761" i="14" s="1"/>
  <c r="L1760" i="14" a="1"/>
  <c r="L1760" i="14" s="1"/>
  <c r="K1760" i="14" a="1"/>
  <c r="K1760" i="14" s="1"/>
  <c r="J1760" i="14" a="1"/>
  <c r="J1760" i="14" s="1"/>
  <c r="I1760" i="14" a="1"/>
  <c r="I1760" i="14" s="1"/>
  <c r="H1760" i="14" a="1"/>
  <c r="H1760" i="14" s="1"/>
  <c r="G1760" i="14" a="1"/>
  <c r="G1760" i="14" s="1"/>
  <c r="F1760" i="14" a="1"/>
  <c r="F1760" i="14" s="1"/>
  <c r="E1760" i="14" a="1"/>
  <c r="E1760" i="14" s="1"/>
  <c r="L1759" i="14" a="1"/>
  <c r="L1759" i="14" s="1"/>
  <c r="K1759" i="14" a="1"/>
  <c r="K1759" i="14" s="1"/>
  <c r="J1759" i="14" a="1"/>
  <c r="J1759" i="14" s="1"/>
  <c r="I1759" i="14" a="1"/>
  <c r="I1759" i="14" s="1"/>
  <c r="H1759" i="14" a="1"/>
  <c r="H1759" i="14" s="1"/>
  <c r="G1759" i="14" a="1"/>
  <c r="G1759" i="14" s="1"/>
  <c r="F1759" i="14" a="1"/>
  <c r="F1759" i="14" s="1"/>
  <c r="E1759" i="14" a="1"/>
  <c r="E1759" i="14" s="1"/>
  <c r="L1758" i="14" a="1"/>
  <c r="L1758" i="14" s="1"/>
  <c r="K1758" i="14" a="1"/>
  <c r="K1758" i="14" s="1"/>
  <c r="J1758" i="14" a="1"/>
  <c r="J1758" i="14" s="1"/>
  <c r="I1758" i="14" a="1"/>
  <c r="I1758" i="14" s="1"/>
  <c r="H1758" i="14" a="1"/>
  <c r="H1758" i="14" s="1"/>
  <c r="G1758" i="14" a="1"/>
  <c r="G1758" i="14" s="1"/>
  <c r="F1758" i="14" a="1"/>
  <c r="F1758" i="14" s="1"/>
  <c r="E1758" i="14" a="1"/>
  <c r="E1758" i="14" s="1"/>
  <c r="L1757" i="14" a="1"/>
  <c r="L1757" i="14" s="1"/>
  <c r="K1757" i="14" a="1"/>
  <c r="K1757" i="14" s="1"/>
  <c r="J1757" i="14" a="1"/>
  <c r="J1757" i="14" s="1"/>
  <c r="I1757" i="14" a="1"/>
  <c r="I1757" i="14" s="1"/>
  <c r="H1757" i="14" a="1"/>
  <c r="H1757" i="14" s="1"/>
  <c r="G1757" i="14" a="1"/>
  <c r="G1757" i="14" s="1"/>
  <c r="F1757" i="14" a="1"/>
  <c r="F1757" i="14" s="1"/>
  <c r="E1757" i="14" a="1"/>
  <c r="E1757" i="14" s="1"/>
  <c r="L1756" i="14" a="1"/>
  <c r="L1756" i="14" s="1"/>
  <c r="K1756" i="14" a="1"/>
  <c r="K1756" i="14" s="1"/>
  <c r="J1756" i="14" a="1"/>
  <c r="J1756" i="14" s="1"/>
  <c r="I1756" i="14" a="1"/>
  <c r="I1756" i="14" s="1"/>
  <c r="H1756" i="14" a="1"/>
  <c r="H1756" i="14" s="1"/>
  <c r="G1756" i="14" a="1"/>
  <c r="G1756" i="14" s="1"/>
  <c r="F1756" i="14" a="1"/>
  <c r="F1756" i="14" s="1"/>
  <c r="E1756" i="14" a="1"/>
  <c r="E1756" i="14" s="1"/>
  <c r="L1755" i="14" a="1"/>
  <c r="L1755" i="14" s="1"/>
  <c r="K1755" i="14" a="1"/>
  <c r="K1755" i="14" s="1"/>
  <c r="J1755" i="14" a="1"/>
  <c r="J1755" i="14" s="1"/>
  <c r="I1755" i="14" a="1"/>
  <c r="I1755" i="14" s="1"/>
  <c r="H1755" i="14" a="1"/>
  <c r="H1755" i="14" s="1"/>
  <c r="G1755" i="14" a="1"/>
  <c r="G1755" i="14" s="1"/>
  <c r="F1755" i="14" a="1"/>
  <c r="F1755" i="14" s="1"/>
  <c r="E1755" i="14" a="1"/>
  <c r="E1755" i="14" s="1"/>
  <c r="L1754" i="14" a="1"/>
  <c r="L1754" i="14" s="1"/>
  <c r="K1754" i="14" a="1"/>
  <c r="K1754" i="14" s="1"/>
  <c r="J1754" i="14" a="1"/>
  <c r="J1754" i="14" s="1"/>
  <c r="I1754" i="14" a="1"/>
  <c r="I1754" i="14" s="1"/>
  <c r="H1754" i="14" a="1"/>
  <c r="H1754" i="14" s="1"/>
  <c r="G1754" i="14" a="1"/>
  <c r="G1754" i="14" s="1"/>
  <c r="F1754" i="14" a="1"/>
  <c r="F1754" i="14" s="1"/>
  <c r="E1754" i="14" a="1"/>
  <c r="E1754" i="14" s="1"/>
  <c r="L1753" i="14" a="1"/>
  <c r="L1753" i="14" s="1"/>
  <c r="K1753" i="14" a="1"/>
  <c r="K1753" i="14" s="1"/>
  <c r="J1753" i="14" a="1"/>
  <c r="J1753" i="14" s="1"/>
  <c r="I1753" i="14" a="1"/>
  <c r="I1753" i="14" s="1"/>
  <c r="H1753" i="14" a="1"/>
  <c r="H1753" i="14" s="1"/>
  <c r="G1753" i="14" a="1"/>
  <c r="G1753" i="14" s="1"/>
  <c r="F1753" i="14" a="1"/>
  <c r="F1753" i="14" s="1"/>
  <c r="E1753" i="14" a="1"/>
  <c r="E1753" i="14" s="1"/>
  <c r="L1752" i="14" a="1"/>
  <c r="L1752" i="14" s="1"/>
  <c r="K1752" i="14" a="1"/>
  <c r="K1752" i="14" s="1"/>
  <c r="J1752" i="14" a="1"/>
  <c r="J1752" i="14" s="1"/>
  <c r="I1752" i="14" a="1"/>
  <c r="I1752" i="14" s="1"/>
  <c r="H1752" i="14" a="1"/>
  <c r="H1752" i="14" s="1"/>
  <c r="G1752" i="14" a="1"/>
  <c r="G1752" i="14" s="1"/>
  <c r="F1752" i="14" a="1"/>
  <c r="F1752" i="14" s="1"/>
  <c r="E1752" i="14" a="1"/>
  <c r="E1752" i="14" s="1"/>
  <c r="L1751" i="14" a="1"/>
  <c r="L1751" i="14" s="1"/>
  <c r="K1751" i="14" a="1"/>
  <c r="K1751" i="14" s="1"/>
  <c r="J1751" i="14" a="1"/>
  <c r="J1751" i="14" s="1"/>
  <c r="I1751" i="14" a="1"/>
  <c r="I1751" i="14" s="1"/>
  <c r="H1751" i="14" a="1"/>
  <c r="H1751" i="14" s="1"/>
  <c r="G1751" i="14" a="1"/>
  <c r="G1751" i="14" s="1"/>
  <c r="F1751" i="14" a="1"/>
  <c r="F1751" i="14" s="1"/>
  <c r="E1751" i="14" a="1"/>
  <c r="E1751" i="14" s="1"/>
  <c r="L1750" i="14" a="1"/>
  <c r="L1750" i="14" s="1"/>
  <c r="K1750" i="14" a="1"/>
  <c r="K1750" i="14" s="1"/>
  <c r="J1750" i="14" a="1"/>
  <c r="J1750" i="14" s="1"/>
  <c r="I1750" i="14" a="1"/>
  <c r="I1750" i="14" s="1"/>
  <c r="H1750" i="14" a="1"/>
  <c r="H1750" i="14" s="1"/>
  <c r="G1750" i="14" a="1"/>
  <c r="G1750" i="14" s="1"/>
  <c r="F1750" i="14" a="1"/>
  <c r="F1750" i="14" s="1"/>
  <c r="E1750" i="14" a="1"/>
  <c r="E1750" i="14" s="1"/>
  <c r="L1749" i="14" a="1"/>
  <c r="L1749" i="14" s="1"/>
  <c r="K1749" i="14" a="1"/>
  <c r="K1749" i="14" s="1"/>
  <c r="J1749" i="14" a="1"/>
  <c r="J1749" i="14" s="1"/>
  <c r="I1749" i="14" a="1"/>
  <c r="I1749" i="14" s="1"/>
  <c r="H1749" i="14" a="1"/>
  <c r="H1749" i="14" s="1"/>
  <c r="G1749" i="14" a="1"/>
  <c r="G1749" i="14" s="1"/>
  <c r="F1749" i="14" a="1"/>
  <c r="F1749" i="14" s="1"/>
  <c r="E1749" i="14" a="1"/>
  <c r="E1749" i="14" s="1"/>
  <c r="L1748" i="14" a="1"/>
  <c r="L1748" i="14" s="1"/>
  <c r="K1748" i="14" a="1"/>
  <c r="K1748" i="14" s="1"/>
  <c r="J1748" i="14" a="1"/>
  <c r="J1748" i="14" s="1"/>
  <c r="I1748" i="14" a="1"/>
  <c r="I1748" i="14" s="1"/>
  <c r="H1748" i="14" a="1"/>
  <c r="H1748" i="14" s="1"/>
  <c r="G1748" i="14" a="1"/>
  <c r="G1748" i="14" s="1"/>
  <c r="F1748" i="14" a="1"/>
  <c r="F1748" i="14" s="1"/>
  <c r="E1748" i="14" a="1"/>
  <c r="E1748" i="14" s="1"/>
  <c r="L1747" i="14" a="1"/>
  <c r="L1747" i="14" s="1"/>
  <c r="K1747" i="14" a="1"/>
  <c r="K1747" i="14" s="1"/>
  <c r="J1747" i="14" a="1"/>
  <c r="J1747" i="14" s="1"/>
  <c r="I1747" i="14" a="1"/>
  <c r="I1747" i="14" s="1"/>
  <c r="H1747" i="14" a="1"/>
  <c r="H1747" i="14" s="1"/>
  <c r="G1747" i="14" a="1"/>
  <c r="G1747" i="14" s="1"/>
  <c r="F1747" i="14" a="1"/>
  <c r="F1747" i="14" s="1"/>
  <c r="E1747" i="14" a="1"/>
  <c r="E1747" i="14" s="1"/>
  <c r="L1746" i="14" a="1"/>
  <c r="L1746" i="14" s="1"/>
  <c r="K1746" i="14" a="1"/>
  <c r="K1746" i="14" s="1"/>
  <c r="J1746" i="14" a="1"/>
  <c r="J1746" i="14" s="1"/>
  <c r="I1746" i="14" a="1"/>
  <c r="I1746" i="14" s="1"/>
  <c r="H1746" i="14" a="1"/>
  <c r="H1746" i="14" s="1"/>
  <c r="G1746" i="14" a="1"/>
  <c r="G1746" i="14" s="1"/>
  <c r="F1746" i="14" a="1"/>
  <c r="F1746" i="14" s="1"/>
  <c r="E1746" i="14" a="1"/>
  <c r="E1746" i="14" s="1"/>
  <c r="L1745" i="14" a="1"/>
  <c r="L1745" i="14" s="1"/>
  <c r="K1745" i="14" a="1"/>
  <c r="K1745" i="14" s="1"/>
  <c r="J1745" i="14" a="1"/>
  <c r="J1745" i="14" s="1"/>
  <c r="I1745" i="14" a="1"/>
  <c r="I1745" i="14" s="1"/>
  <c r="H1745" i="14" a="1"/>
  <c r="H1745" i="14" s="1"/>
  <c r="G1745" i="14" a="1"/>
  <c r="G1745" i="14" s="1"/>
  <c r="F1745" i="14" a="1"/>
  <c r="F1745" i="14" s="1"/>
  <c r="E1745" i="14" a="1"/>
  <c r="E1745" i="14" s="1"/>
  <c r="L1744" i="14" a="1"/>
  <c r="L1744" i="14" s="1"/>
  <c r="K1744" i="14" a="1"/>
  <c r="K1744" i="14" s="1"/>
  <c r="J1744" i="14" a="1"/>
  <c r="J1744" i="14" s="1"/>
  <c r="I1744" i="14" a="1"/>
  <c r="I1744" i="14" s="1"/>
  <c r="H1744" i="14" a="1"/>
  <c r="H1744" i="14" s="1"/>
  <c r="G1744" i="14" a="1"/>
  <c r="G1744" i="14" s="1"/>
  <c r="F1744" i="14" a="1"/>
  <c r="F1744" i="14" s="1"/>
  <c r="E1744" i="14" a="1"/>
  <c r="E1744" i="14" s="1"/>
  <c r="L1743" i="14" a="1"/>
  <c r="L1743" i="14" s="1"/>
  <c r="K1743" i="14" a="1"/>
  <c r="K1743" i="14" s="1"/>
  <c r="J1743" i="14" a="1"/>
  <c r="J1743" i="14" s="1"/>
  <c r="I1743" i="14" a="1"/>
  <c r="I1743" i="14" s="1"/>
  <c r="H1743" i="14" a="1"/>
  <c r="H1743" i="14" s="1"/>
  <c r="G1743" i="14" a="1"/>
  <c r="G1743" i="14" s="1"/>
  <c r="F1743" i="14" a="1"/>
  <c r="F1743" i="14" s="1"/>
  <c r="E1743" i="14" a="1"/>
  <c r="E1743" i="14" s="1"/>
  <c r="L1742" i="14" a="1"/>
  <c r="L1742" i="14" s="1"/>
  <c r="K1742" i="14" a="1"/>
  <c r="K1742" i="14" s="1"/>
  <c r="J1742" i="14" a="1"/>
  <c r="J1742" i="14" s="1"/>
  <c r="I1742" i="14" a="1"/>
  <c r="I1742" i="14" s="1"/>
  <c r="H1742" i="14" a="1"/>
  <c r="H1742" i="14" s="1"/>
  <c r="G1742" i="14" a="1"/>
  <c r="G1742" i="14" s="1"/>
  <c r="F1742" i="14" a="1"/>
  <c r="F1742" i="14" s="1"/>
  <c r="E1742" i="14" a="1"/>
  <c r="E1742" i="14" s="1"/>
  <c r="L1741" i="14" a="1"/>
  <c r="L1741" i="14" s="1"/>
  <c r="K1741" i="14" a="1"/>
  <c r="K1741" i="14" s="1"/>
  <c r="J1741" i="14" a="1"/>
  <c r="J1741" i="14" s="1"/>
  <c r="I1741" i="14" a="1"/>
  <c r="I1741" i="14" s="1"/>
  <c r="H1741" i="14" a="1"/>
  <c r="H1741" i="14" s="1"/>
  <c r="G1741" i="14" a="1"/>
  <c r="G1741" i="14" s="1"/>
  <c r="F1741" i="14" a="1"/>
  <c r="F1741" i="14" s="1"/>
  <c r="E1741" i="14" a="1"/>
  <c r="E1741" i="14" s="1"/>
  <c r="L1739" i="14" a="1"/>
  <c r="L1739" i="14" s="1"/>
  <c r="K1739" i="14" a="1"/>
  <c r="K1739" i="14" s="1"/>
  <c r="J1739" i="14" a="1"/>
  <c r="J1739" i="14" s="1"/>
  <c r="I1739" i="14" a="1"/>
  <c r="I1739" i="14" s="1"/>
  <c r="H1739" i="14" a="1"/>
  <c r="H1739" i="14" s="1"/>
  <c r="G1739" i="14" a="1"/>
  <c r="G1739" i="14" s="1"/>
  <c r="F1739" i="14" a="1"/>
  <c r="F1739" i="14" s="1"/>
  <c r="E1739" i="14" a="1"/>
  <c r="E1739" i="14" s="1"/>
  <c r="L1738" i="14" a="1"/>
  <c r="L1738" i="14" s="1"/>
  <c r="K1738" i="14" a="1"/>
  <c r="K1738" i="14" s="1"/>
  <c r="J1738" i="14" a="1"/>
  <c r="J1738" i="14" s="1"/>
  <c r="I1738" i="14" a="1"/>
  <c r="I1738" i="14" s="1"/>
  <c r="H1738" i="14" a="1"/>
  <c r="H1738" i="14" s="1"/>
  <c r="G1738" i="14" a="1"/>
  <c r="G1738" i="14" s="1"/>
  <c r="F1738" i="14" a="1"/>
  <c r="F1738" i="14" s="1"/>
  <c r="E1738" i="14" a="1"/>
  <c r="E1738" i="14" s="1"/>
  <c r="L1737" i="14" a="1"/>
  <c r="L1737" i="14" s="1"/>
  <c r="K1737" i="14" a="1"/>
  <c r="K1737" i="14" s="1"/>
  <c r="J1737" i="14" a="1"/>
  <c r="J1737" i="14" s="1"/>
  <c r="I1737" i="14" a="1"/>
  <c r="I1737" i="14" s="1"/>
  <c r="H1737" i="14" a="1"/>
  <c r="H1737" i="14" s="1"/>
  <c r="G1737" i="14" a="1"/>
  <c r="G1737" i="14" s="1"/>
  <c r="F1737" i="14" a="1"/>
  <c r="F1737" i="14" s="1"/>
  <c r="E1737" i="14" a="1"/>
  <c r="E1737" i="14" s="1"/>
  <c r="L1736" i="14" a="1"/>
  <c r="L1736" i="14" s="1"/>
  <c r="K1736" i="14" a="1"/>
  <c r="K1736" i="14" s="1"/>
  <c r="J1736" i="14" a="1"/>
  <c r="J1736" i="14" s="1"/>
  <c r="I1736" i="14" a="1"/>
  <c r="I1736" i="14" s="1"/>
  <c r="H1736" i="14" a="1"/>
  <c r="H1736" i="14" s="1"/>
  <c r="G1736" i="14" a="1"/>
  <c r="G1736" i="14" s="1"/>
  <c r="F1736" i="14" a="1"/>
  <c r="F1736" i="14" s="1"/>
  <c r="E1736" i="14" a="1"/>
  <c r="E1736" i="14" s="1"/>
  <c r="L1735" i="14" a="1"/>
  <c r="L1735" i="14" s="1"/>
  <c r="K1735" i="14" a="1"/>
  <c r="K1735" i="14" s="1"/>
  <c r="J1735" i="14" a="1"/>
  <c r="J1735" i="14" s="1"/>
  <c r="I1735" i="14" a="1"/>
  <c r="I1735" i="14" s="1"/>
  <c r="H1735" i="14" a="1"/>
  <c r="H1735" i="14" s="1"/>
  <c r="G1735" i="14" a="1"/>
  <c r="G1735" i="14" s="1"/>
  <c r="F1735" i="14" a="1"/>
  <c r="F1735" i="14" s="1"/>
  <c r="E1735" i="14" a="1"/>
  <c r="E1735" i="14" s="1"/>
  <c r="L1734" i="14" a="1"/>
  <c r="L1734" i="14" s="1"/>
  <c r="K1734" i="14" a="1"/>
  <c r="K1734" i="14" s="1"/>
  <c r="J1734" i="14" a="1"/>
  <c r="J1734" i="14" s="1"/>
  <c r="I1734" i="14" a="1"/>
  <c r="I1734" i="14" s="1"/>
  <c r="H1734" i="14" a="1"/>
  <c r="H1734" i="14" s="1"/>
  <c r="G1734" i="14" a="1"/>
  <c r="G1734" i="14" s="1"/>
  <c r="F1734" i="14" a="1"/>
  <c r="F1734" i="14" s="1"/>
  <c r="E1734" i="14" a="1"/>
  <c r="E1734" i="14" s="1"/>
  <c r="L1733" i="14" a="1"/>
  <c r="L1733" i="14" s="1"/>
  <c r="K1733" i="14" a="1"/>
  <c r="K1733" i="14" s="1"/>
  <c r="J1733" i="14" a="1"/>
  <c r="J1733" i="14" s="1"/>
  <c r="I1733" i="14" a="1"/>
  <c r="I1733" i="14" s="1"/>
  <c r="H1733" i="14" a="1"/>
  <c r="H1733" i="14" s="1"/>
  <c r="G1733" i="14" a="1"/>
  <c r="G1733" i="14" s="1"/>
  <c r="F1733" i="14" a="1"/>
  <c r="F1733" i="14" s="1"/>
  <c r="E1733" i="14" a="1"/>
  <c r="E1733" i="14" s="1"/>
  <c r="L1732" i="14" a="1"/>
  <c r="L1732" i="14" s="1"/>
  <c r="K1732" i="14" a="1"/>
  <c r="K1732" i="14" s="1"/>
  <c r="J1732" i="14" a="1"/>
  <c r="J1732" i="14" s="1"/>
  <c r="I1732" i="14" a="1"/>
  <c r="I1732" i="14" s="1"/>
  <c r="H1732" i="14" a="1"/>
  <c r="H1732" i="14" s="1"/>
  <c r="G1732" i="14" a="1"/>
  <c r="G1732" i="14" s="1"/>
  <c r="F1732" i="14" a="1"/>
  <c r="F1732" i="14" s="1"/>
  <c r="E1732" i="14" a="1"/>
  <c r="E1732" i="14" s="1"/>
  <c r="L1731" i="14" a="1"/>
  <c r="L1731" i="14" s="1"/>
  <c r="K1731" i="14" a="1"/>
  <c r="K1731" i="14" s="1"/>
  <c r="J1731" i="14" a="1"/>
  <c r="J1731" i="14" s="1"/>
  <c r="I1731" i="14" a="1"/>
  <c r="I1731" i="14" s="1"/>
  <c r="H1731" i="14" a="1"/>
  <c r="H1731" i="14" s="1"/>
  <c r="G1731" i="14" a="1"/>
  <c r="G1731" i="14" s="1"/>
  <c r="F1731" i="14" a="1"/>
  <c r="F1731" i="14" s="1"/>
  <c r="E1731" i="14" a="1"/>
  <c r="E1731" i="14" s="1"/>
  <c r="L1730" i="14" a="1"/>
  <c r="L1730" i="14" s="1"/>
  <c r="K1730" i="14" a="1"/>
  <c r="K1730" i="14" s="1"/>
  <c r="J1730" i="14" a="1"/>
  <c r="J1730" i="14" s="1"/>
  <c r="I1730" i="14" a="1"/>
  <c r="I1730" i="14" s="1"/>
  <c r="H1730" i="14" a="1"/>
  <c r="H1730" i="14" s="1"/>
  <c r="G1730" i="14" a="1"/>
  <c r="G1730" i="14" s="1"/>
  <c r="F1730" i="14" a="1"/>
  <c r="F1730" i="14" s="1"/>
  <c r="E1730" i="14" a="1"/>
  <c r="E1730" i="14" s="1"/>
  <c r="L1729" i="14" a="1"/>
  <c r="L1729" i="14" s="1"/>
  <c r="K1729" i="14" a="1"/>
  <c r="K1729" i="14" s="1"/>
  <c r="J1729" i="14" a="1"/>
  <c r="J1729" i="14" s="1"/>
  <c r="I1729" i="14" a="1"/>
  <c r="I1729" i="14" s="1"/>
  <c r="H1729" i="14" a="1"/>
  <c r="H1729" i="14" s="1"/>
  <c r="G1729" i="14" a="1"/>
  <c r="G1729" i="14" s="1"/>
  <c r="F1729" i="14" a="1"/>
  <c r="F1729" i="14" s="1"/>
  <c r="E1729" i="14" a="1"/>
  <c r="E1729" i="14" s="1"/>
  <c r="L1728" i="14" a="1"/>
  <c r="L1728" i="14" s="1"/>
  <c r="K1728" i="14" a="1"/>
  <c r="K1728" i="14" s="1"/>
  <c r="J1728" i="14" a="1"/>
  <c r="J1728" i="14" s="1"/>
  <c r="I1728" i="14" a="1"/>
  <c r="I1728" i="14" s="1"/>
  <c r="H1728" i="14" a="1"/>
  <c r="H1728" i="14" s="1"/>
  <c r="G1728" i="14" a="1"/>
  <c r="G1728" i="14" s="1"/>
  <c r="F1728" i="14" a="1"/>
  <c r="F1728" i="14" s="1"/>
  <c r="E1728" i="14" a="1"/>
  <c r="E1728" i="14" s="1"/>
  <c r="L1727" i="14" a="1"/>
  <c r="L1727" i="14" s="1"/>
  <c r="K1727" i="14" a="1"/>
  <c r="K1727" i="14" s="1"/>
  <c r="J1727" i="14" a="1"/>
  <c r="J1727" i="14" s="1"/>
  <c r="I1727" i="14" a="1"/>
  <c r="I1727" i="14" s="1"/>
  <c r="H1727" i="14" a="1"/>
  <c r="H1727" i="14" s="1"/>
  <c r="G1727" i="14" a="1"/>
  <c r="G1727" i="14" s="1"/>
  <c r="F1727" i="14" a="1"/>
  <c r="F1727" i="14" s="1"/>
  <c r="E1727" i="14" a="1"/>
  <c r="E1727" i="14" s="1"/>
  <c r="L1726" i="14" a="1"/>
  <c r="L1726" i="14" s="1"/>
  <c r="K1726" i="14" a="1"/>
  <c r="K1726" i="14" s="1"/>
  <c r="J1726" i="14" a="1"/>
  <c r="J1726" i="14" s="1"/>
  <c r="I1726" i="14" a="1"/>
  <c r="I1726" i="14" s="1"/>
  <c r="H1726" i="14" a="1"/>
  <c r="H1726" i="14" s="1"/>
  <c r="G1726" i="14" a="1"/>
  <c r="G1726" i="14" s="1"/>
  <c r="F1726" i="14" a="1"/>
  <c r="F1726" i="14" s="1"/>
  <c r="E1726" i="14" a="1"/>
  <c r="E1726" i="14" s="1"/>
  <c r="L1725" i="14" a="1"/>
  <c r="L1725" i="14" s="1"/>
  <c r="K1725" i="14" a="1"/>
  <c r="K1725" i="14" s="1"/>
  <c r="J1725" i="14" a="1"/>
  <c r="J1725" i="14" s="1"/>
  <c r="I1725" i="14" a="1"/>
  <c r="I1725" i="14" s="1"/>
  <c r="H1725" i="14" a="1"/>
  <c r="H1725" i="14" s="1"/>
  <c r="G1725" i="14" a="1"/>
  <c r="G1725" i="14" s="1"/>
  <c r="F1725" i="14" a="1"/>
  <c r="F1725" i="14" s="1"/>
  <c r="E1725" i="14" a="1"/>
  <c r="E1725" i="14" s="1"/>
  <c r="L1724" i="14" a="1"/>
  <c r="L1724" i="14" s="1"/>
  <c r="K1724" i="14" a="1"/>
  <c r="K1724" i="14" s="1"/>
  <c r="J1724" i="14" a="1"/>
  <c r="J1724" i="14" s="1"/>
  <c r="I1724" i="14" a="1"/>
  <c r="I1724" i="14" s="1"/>
  <c r="H1724" i="14" a="1"/>
  <c r="H1724" i="14" s="1"/>
  <c r="G1724" i="14" a="1"/>
  <c r="G1724" i="14" s="1"/>
  <c r="F1724" i="14" a="1"/>
  <c r="F1724" i="14" s="1"/>
  <c r="E1724" i="14" a="1"/>
  <c r="E1724" i="14" s="1"/>
  <c r="L1723" i="14" a="1"/>
  <c r="L1723" i="14" s="1"/>
  <c r="K1723" i="14" a="1"/>
  <c r="K1723" i="14" s="1"/>
  <c r="J1723" i="14" a="1"/>
  <c r="J1723" i="14" s="1"/>
  <c r="I1723" i="14" a="1"/>
  <c r="I1723" i="14" s="1"/>
  <c r="H1723" i="14" a="1"/>
  <c r="H1723" i="14" s="1"/>
  <c r="G1723" i="14" a="1"/>
  <c r="G1723" i="14" s="1"/>
  <c r="F1723" i="14" a="1"/>
  <c r="F1723" i="14" s="1"/>
  <c r="E1723" i="14" a="1"/>
  <c r="E1723" i="14" s="1"/>
  <c r="L1722" i="14" a="1"/>
  <c r="L1722" i="14" s="1"/>
  <c r="K1722" i="14" a="1"/>
  <c r="K1722" i="14" s="1"/>
  <c r="J1722" i="14" a="1"/>
  <c r="J1722" i="14" s="1"/>
  <c r="I1722" i="14" a="1"/>
  <c r="I1722" i="14" s="1"/>
  <c r="H1722" i="14" a="1"/>
  <c r="H1722" i="14" s="1"/>
  <c r="G1722" i="14" a="1"/>
  <c r="G1722" i="14" s="1"/>
  <c r="F1722" i="14" a="1"/>
  <c r="F1722" i="14" s="1"/>
  <c r="E1722" i="14" a="1"/>
  <c r="E1722" i="14" s="1"/>
  <c r="L1721" i="14" a="1"/>
  <c r="L1721" i="14" s="1"/>
  <c r="K1721" i="14" a="1"/>
  <c r="K1721" i="14" s="1"/>
  <c r="J1721" i="14" a="1"/>
  <c r="J1721" i="14" s="1"/>
  <c r="I1721" i="14" a="1"/>
  <c r="I1721" i="14" s="1"/>
  <c r="H1721" i="14" a="1"/>
  <c r="H1721" i="14" s="1"/>
  <c r="G1721" i="14" a="1"/>
  <c r="G1721" i="14" s="1"/>
  <c r="F1721" i="14" a="1"/>
  <c r="F1721" i="14" s="1"/>
  <c r="E1721" i="14" a="1"/>
  <c r="E1721" i="14" s="1"/>
  <c r="L1720" i="14" a="1"/>
  <c r="L1720" i="14" s="1"/>
  <c r="K1720" i="14" a="1"/>
  <c r="K1720" i="14" s="1"/>
  <c r="J1720" i="14" a="1"/>
  <c r="J1720" i="14" s="1"/>
  <c r="I1720" i="14" a="1"/>
  <c r="I1720" i="14" s="1"/>
  <c r="H1720" i="14" a="1"/>
  <c r="H1720" i="14" s="1"/>
  <c r="G1720" i="14" a="1"/>
  <c r="G1720" i="14" s="1"/>
  <c r="F1720" i="14" a="1"/>
  <c r="F1720" i="14" s="1"/>
  <c r="E1720" i="14" a="1"/>
  <c r="E1720" i="14" s="1"/>
  <c r="L1719" i="14" a="1"/>
  <c r="L1719" i="14" s="1"/>
  <c r="K1719" i="14" a="1"/>
  <c r="K1719" i="14" s="1"/>
  <c r="J1719" i="14" a="1"/>
  <c r="J1719" i="14" s="1"/>
  <c r="I1719" i="14" a="1"/>
  <c r="I1719" i="14" s="1"/>
  <c r="H1719" i="14" a="1"/>
  <c r="H1719" i="14" s="1"/>
  <c r="G1719" i="14" a="1"/>
  <c r="G1719" i="14" s="1"/>
  <c r="F1719" i="14" a="1"/>
  <c r="F1719" i="14" s="1"/>
  <c r="E1719" i="14" a="1"/>
  <c r="E1719" i="14" s="1"/>
  <c r="L1718" i="14" a="1"/>
  <c r="L1718" i="14" s="1"/>
  <c r="K1718" i="14" a="1"/>
  <c r="K1718" i="14" s="1"/>
  <c r="J1718" i="14" a="1"/>
  <c r="J1718" i="14" s="1"/>
  <c r="I1718" i="14" a="1"/>
  <c r="I1718" i="14" s="1"/>
  <c r="H1718" i="14" a="1"/>
  <c r="H1718" i="14" s="1"/>
  <c r="G1718" i="14" a="1"/>
  <c r="G1718" i="14" s="1"/>
  <c r="F1718" i="14" a="1"/>
  <c r="F1718" i="14" s="1"/>
  <c r="E1718" i="14" a="1"/>
  <c r="E1718" i="14" s="1"/>
  <c r="L1717" i="14" a="1"/>
  <c r="L1717" i="14" s="1"/>
  <c r="K1717" i="14" a="1"/>
  <c r="K1717" i="14" s="1"/>
  <c r="J1717" i="14" a="1"/>
  <c r="J1717" i="14" s="1"/>
  <c r="I1717" i="14" a="1"/>
  <c r="I1717" i="14" s="1"/>
  <c r="H1717" i="14" a="1"/>
  <c r="H1717" i="14" s="1"/>
  <c r="G1717" i="14" a="1"/>
  <c r="G1717" i="14" s="1"/>
  <c r="F1717" i="14" a="1"/>
  <c r="F1717" i="14" s="1"/>
  <c r="E1717" i="14" a="1"/>
  <c r="E1717" i="14" s="1"/>
  <c r="L1716" i="14" a="1"/>
  <c r="L1716" i="14" s="1"/>
  <c r="K1716" i="14" a="1"/>
  <c r="K1716" i="14" s="1"/>
  <c r="J1716" i="14" a="1"/>
  <c r="J1716" i="14" s="1"/>
  <c r="I1716" i="14" a="1"/>
  <c r="I1716" i="14" s="1"/>
  <c r="H1716" i="14" a="1"/>
  <c r="H1716" i="14" s="1"/>
  <c r="G1716" i="14" a="1"/>
  <c r="G1716" i="14" s="1"/>
  <c r="F1716" i="14" a="1"/>
  <c r="F1716" i="14" s="1"/>
  <c r="E1716" i="14" a="1"/>
  <c r="E1716" i="14" s="1"/>
  <c r="L1715" i="14" a="1"/>
  <c r="L1715" i="14" s="1"/>
  <c r="K1715" i="14" a="1"/>
  <c r="K1715" i="14" s="1"/>
  <c r="J1715" i="14" a="1"/>
  <c r="J1715" i="14" s="1"/>
  <c r="I1715" i="14" a="1"/>
  <c r="I1715" i="14" s="1"/>
  <c r="H1715" i="14" a="1"/>
  <c r="H1715" i="14" s="1"/>
  <c r="G1715" i="14" a="1"/>
  <c r="G1715" i="14" s="1"/>
  <c r="F1715" i="14" a="1"/>
  <c r="F1715" i="14" s="1"/>
  <c r="E1715" i="14" a="1"/>
  <c r="E1715" i="14" s="1"/>
  <c r="L1714" i="14" a="1"/>
  <c r="L1714" i="14" s="1"/>
  <c r="K1714" i="14" a="1"/>
  <c r="K1714" i="14" s="1"/>
  <c r="J1714" i="14" a="1"/>
  <c r="J1714" i="14" s="1"/>
  <c r="I1714" i="14" a="1"/>
  <c r="I1714" i="14" s="1"/>
  <c r="H1714" i="14" a="1"/>
  <c r="H1714" i="14" s="1"/>
  <c r="G1714" i="14" a="1"/>
  <c r="G1714" i="14" s="1"/>
  <c r="F1714" i="14" a="1"/>
  <c r="F1714" i="14" s="1"/>
  <c r="E1714" i="14" a="1"/>
  <c r="E1714" i="14" s="1"/>
  <c r="L1713" i="14" a="1"/>
  <c r="L1713" i="14" s="1"/>
  <c r="K1713" i="14" a="1"/>
  <c r="K1713" i="14" s="1"/>
  <c r="J1713" i="14" a="1"/>
  <c r="J1713" i="14" s="1"/>
  <c r="I1713" i="14" a="1"/>
  <c r="I1713" i="14" s="1"/>
  <c r="H1713" i="14" a="1"/>
  <c r="H1713" i="14" s="1"/>
  <c r="G1713" i="14" a="1"/>
  <c r="G1713" i="14" s="1"/>
  <c r="F1713" i="14" a="1"/>
  <c r="F1713" i="14" s="1"/>
  <c r="E1713" i="14" a="1"/>
  <c r="E1713" i="14" s="1"/>
  <c r="L1712" i="14" a="1"/>
  <c r="L1712" i="14" s="1"/>
  <c r="K1712" i="14" a="1"/>
  <c r="K1712" i="14" s="1"/>
  <c r="J1712" i="14" a="1"/>
  <c r="J1712" i="14" s="1"/>
  <c r="I1712" i="14" a="1"/>
  <c r="I1712" i="14" s="1"/>
  <c r="H1712" i="14" a="1"/>
  <c r="H1712" i="14" s="1"/>
  <c r="G1712" i="14" a="1"/>
  <c r="G1712" i="14" s="1"/>
  <c r="F1712" i="14" a="1"/>
  <c r="F1712" i="14" s="1"/>
  <c r="E1712" i="14" a="1"/>
  <c r="E1712" i="14" s="1"/>
  <c r="L1711" i="14" a="1"/>
  <c r="L1711" i="14" s="1"/>
  <c r="K1711" i="14" a="1"/>
  <c r="K1711" i="14" s="1"/>
  <c r="J1711" i="14" a="1"/>
  <c r="J1711" i="14" s="1"/>
  <c r="I1711" i="14" a="1"/>
  <c r="I1711" i="14" s="1"/>
  <c r="H1711" i="14" a="1"/>
  <c r="H1711" i="14" s="1"/>
  <c r="G1711" i="14" a="1"/>
  <c r="G1711" i="14" s="1"/>
  <c r="F1711" i="14" a="1"/>
  <c r="F1711" i="14" s="1"/>
  <c r="E1711" i="14" a="1"/>
  <c r="E1711" i="14" s="1"/>
  <c r="L1710" i="14" a="1"/>
  <c r="L1710" i="14" s="1"/>
  <c r="K1710" i="14" a="1"/>
  <c r="K1710" i="14" s="1"/>
  <c r="J1710" i="14" a="1"/>
  <c r="J1710" i="14" s="1"/>
  <c r="I1710" i="14" a="1"/>
  <c r="I1710" i="14" s="1"/>
  <c r="H1710" i="14" a="1"/>
  <c r="H1710" i="14" s="1"/>
  <c r="G1710" i="14" a="1"/>
  <c r="G1710" i="14" s="1"/>
  <c r="F1710" i="14" a="1"/>
  <c r="F1710" i="14" s="1"/>
  <c r="E1710" i="14" a="1"/>
  <c r="E1710" i="14" s="1"/>
  <c r="L1709" i="14" a="1"/>
  <c r="L1709" i="14" s="1"/>
  <c r="K1709" i="14" a="1"/>
  <c r="K1709" i="14" s="1"/>
  <c r="J1709" i="14" a="1"/>
  <c r="J1709" i="14" s="1"/>
  <c r="I1709" i="14" a="1"/>
  <c r="I1709" i="14" s="1"/>
  <c r="H1709" i="14" a="1"/>
  <c r="H1709" i="14" s="1"/>
  <c r="G1709" i="14" a="1"/>
  <c r="G1709" i="14" s="1"/>
  <c r="F1709" i="14" a="1"/>
  <c r="F1709" i="14" s="1"/>
  <c r="E1709" i="14" a="1"/>
  <c r="E1709" i="14" s="1"/>
  <c r="L1708" i="14" a="1"/>
  <c r="L1708" i="14" s="1"/>
  <c r="K1708" i="14" a="1"/>
  <c r="K1708" i="14" s="1"/>
  <c r="J1708" i="14" a="1"/>
  <c r="J1708" i="14" s="1"/>
  <c r="I1708" i="14" a="1"/>
  <c r="I1708" i="14" s="1"/>
  <c r="H1708" i="14" a="1"/>
  <c r="H1708" i="14" s="1"/>
  <c r="G1708" i="14" a="1"/>
  <c r="G1708" i="14" s="1"/>
  <c r="F1708" i="14" a="1"/>
  <c r="F1708" i="14" s="1"/>
  <c r="E1708" i="14" a="1"/>
  <c r="E1708" i="14" s="1"/>
  <c r="L1707" i="14" a="1"/>
  <c r="L1707" i="14" s="1"/>
  <c r="K1707" i="14" a="1"/>
  <c r="K1707" i="14" s="1"/>
  <c r="J1707" i="14" a="1"/>
  <c r="J1707" i="14" s="1"/>
  <c r="I1707" i="14" a="1"/>
  <c r="I1707" i="14" s="1"/>
  <c r="H1707" i="14" a="1"/>
  <c r="H1707" i="14" s="1"/>
  <c r="G1707" i="14" a="1"/>
  <c r="G1707" i="14" s="1"/>
  <c r="F1707" i="14" a="1"/>
  <c r="F1707" i="14" s="1"/>
  <c r="E1707" i="14" a="1"/>
  <c r="E1707" i="14" s="1"/>
  <c r="L1706" i="14" a="1"/>
  <c r="L1706" i="14" s="1"/>
  <c r="K1706" i="14" a="1"/>
  <c r="K1706" i="14" s="1"/>
  <c r="J1706" i="14" a="1"/>
  <c r="J1706" i="14" s="1"/>
  <c r="I1706" i="14" a="1"/>
  <c r="I1706" i="14" s="1"/>
  <c r="H1706" i="14" a="1"/>
  <c r="H1706" i="14" s="1"/>
  <c r="G1706" i="14" a="1"/>
  <c r="G1706" i="14" s="1"/>
  <c r="F1706" i="14" a="1"/>
  <c r="F1706" i="14" s="1"/>
  <c r="E1706" i="14" a="1"/>
  <c r="E1706" i="14" s="1"/>
  <c r="L1705" i="14" a="1"/>
  <c r="L1705" i="14" s="1"/>
  <c r="K1705" i="14" a="1"/>
  <c r="K1705" i="14" s="1"/>
  <c r="J1705" i="14" a="1"/>
  <c r="J1705" i="14" s="1"/>
  <c r="I1705" i="14" a="1"/>
  <c r="I1705" i="14" s="1"/>
  <c r="H1705" i="14" a="1"/>
  <c r="H1705" i="14" s="1"/>
  <c r="G1705" i="14" a="1"/>
  <c r="G1705" i="14" s="1"/>
  <c r="F1705" i="14" a="1"/>
  <c r="F1705" i="14" s="1"/>
  <c r="E1705" i="14" a="1"/>
  <c r="E1705" i="14" s="1"/>
  <c r="L1704" i="14" a="1"/>
  <c r="L1704" i="14" s="1"/>
  <c r="K1704" i="14" a="1"/>
  <c r="K1704" i="14" s="1"/>
  <c r="J1704" i="14" a="1"/>
  <c r="J1704" i="14" s="1"/>
  <c r="I1704" i="14" a="1"/>
  <c r="I1704" i="14" s="1"/>
  <c r="H1704" i="14" a="1"/>
  <c r="H1704" i="14" s="1"/>
  <c r="G1704" i="14" a="1"/>
  <c r="G1704" i="14" s="1"/>
  <c r="F1704" i="14" a="1"/>
  <c r="F1704" i="14" s="1"/>
  <c r="E1704" i="14" a="1"/>
  <c r="E1704" i="14" s="1"/>
  <c r="L1703" i="14" a="1"/>
  <c r="L1703" i="14" s="1"/>
  <c r="K1703" i="14" a="1"/>
  <c r="K1703" i="14" s="1"/>
  <c r="J1703" i="14" a="1"/>
  <c r="J1703" i="14" s="1"/>
  <c r="I1703" i="14" a="1"/>
  <c r="I1703" i="14" s="1"/>
  <c r="H1703" i="14" a="1"/>
  <c r="H1703" i="14" s="1"/>
  <c r="G1703" i="14" a="1"/>
  <c r="G1703" i="14" s="1"/>
  <c r="F1703" i="14" a="1"/>
  <c r="F1703" i="14" s="1"/>
  <c r="E1703" i="14" a="1"/>
  <c r="E1703" i="14" s="1"/>
  <c r="L1702" i="14" a="1"/>
  <c r="L1702" i="14" s="1"/>
  <c r="K1702" i="14" a="1"/>
  <c r="K1702" i="14" s="1"/>
  <c r="J1702" i="14" a="1"/>
  <c r="J1702" i="14" s="1"/>
  <c r="I1702" i="14" a="1"/>
  <c r="I1702" i="14" s="1"/>
  <c r="H1702" i="14" a="1"/>
  <c r="H1702" i="14" s="1"/>
  <c r="G1702" i="14" a="1"/>
  <c r="G1702" i="14" s="1"/>
  <c r="F1702" i="14" a="1"/>
  <c r="F1702" i="14" s="1"/>
  <c r="E1702" i="14" a="1"/>
  <c r="E1702" i="14" s="1"/>
  <c r="L1701" i="14" a="1"/>
  <c r="L1701" i="14" s="1"/>
  <c r="K1701" i="14" a="1"/>
  <c r="K1701" i="14" s="1"/>
  <c r="J1701" i="14" a="1"/>
  <c r="J1701" i="14" s="1"/>
  <c r="I1701" i="14" a="1"/>
  <c r="I1701" i="14" s="1"/>
  <c r="H1701" i="14" a="1"/>
  <c r="H1701" i="14" s="1"/>
  <c r="G1701" i="14" a="1"/>
  <c r="G1701" i="14" s="1"/>
  <c r="F1701" i="14" a="1"/>
  <c r="F1701" i="14" s="1"/>
  <c r="E1701" i="14" a="1"/>
  <c r="E1701" i="14" s="1"/>
  <c r="L1700" i="14" a="1"/>
  <c r="L1700" i="14" s="1"/>
  <c r="K1700" i="14" a="1"/>
  <c r="K1700" i="14" s="1"/>
  <c r="J1700" i="14" a="1"/>
  <c r="J1700" i="14" s="1"/>
  <c r="I1700" i="14" a="1"/>
  <c r="I1700" i="14" s="1"/>
  <c r="H1700" i="14" a="1"/>
  <c r="H1700" i="14" s="1"/>
  <c r="G1700" i="14" a="1"/>
  <c r="G1700" i="14" s="1"/>
  <c r="F1700" i="14" a="1"/>
  <c r="F1700" i="14" s="1"/>
  <c r="E1700" i="14" a="1"/>
  <c r="E1700" i="14" s="1"/>
  <c r="L1699" i="14" a="1"/>
  <c r="L1699" i="14" s="1"/>
  <c r="K1699" i="14" a="1"/>
  <c r="K1699" i="14" s="1"/>
  <c r="J1699" i="14" a="1"/>
  <c r="J1699" i="14" s="1"/>
  <c r="I1699" i="14" a="1"/>
  <c r="I1699" i="14" s="1"/>
  <c r="H1699" i="14" a="1"/>
  <c r="H1699" i="14" s="1"/>
  <c r="G1699" i="14" a="1"/>
  <c r="G1699" i="14" s="1"/>
  <c r="F1699" i="14" a="1"/>
  <c r="F1699" i="14" s="1"/>
  <c r="E1699" i="14" a="1"/>
  <c r="E1699" i="14" s="1"/>
  <c r="L1698" i="14" a="1"/>
  <c r="L1698" i="14" s="1"/>
  <c r="K1698" i="14" a="1"/>
  <c r="K1698" i="14" s="1"/>
  <c r="J1698" i="14" a="1"/>
  <c r="J1698" i="14" s="1"/>
  <c r="I1698" i="14" a="1"/>
  <c r="I1698" i="14" s="1"/>
  <c r="H1698" i="14" a="1"/>
  <c r="H1698" i="14" s="1"/>
  <c r="G1698" i="14" a="1"/>
  <c r="G1698" i="14" s="1"/>
  <c r="F1698" i="14" a="1"/>
  <c r="F1698" i="14" s="1"/>
  <c r="E1698" i="14" a="1"/>
  <c r="E1698" i="14" s="1"/>
  <c r="L1697" i="14" a="1"/>
  <c r="L1697" i="14" s="1"/>
  <c r="K1697" i="14" a="1"/>
  <c r="K1697" i="14" s="1"/>
  <c r="J1697" i="14" a="1"/>
  <c r="J1697" i="14" s="1"/>
  <c r="I1697" i="14" a="1"/>
  <c r="I1697" i="14" s="1"/>
  <c r="H1697" i="14" a="1"/>
  <c r="H1697" i="14" s="1"/>
  <c r="G1697" i="14" a="1"/>
  <c r="G1697" i="14" s="1"/>
  <c r="F1697" i="14" a="1"/>
  <c r="F1697" i="14" s="1"/>
  <c r="E1697" i="14" a="1"/>
  <c r="E1697" i="14" s="1"/>
  <c r="L1696" i="14" a="1"/>
  <c r="L1696" i="14" s="1"/>
  <c r="K1696" i="14" a="1"/>
  <c r="K1696" i="14" s="1"/>
  <c r="J1696" i="14" a="1"/>
  <c r="J1696" i="14" s="1"/>
  <c r="I1696" i="14" a="1"/>
  <c r="I1696" i="14" s="1"/>
  <c r="H1696" i="14" a="1"/>
  <c r="H1696" i="14" s="1"/>
  <c r="G1696" i="14" a="1"/>
  <c r="G1696" i="14" s="1"/>
  <c r="F1696" i="14" a="1"/>
  <c r="F1696" i="14" s="1"/>
  <c r="E1696" i="14" a="1"/>
  <c r="E1696" i="14" s="1"/>
  <c r="L1695" i="14" a="1"/>
  <c r="L1695" i="14" s="1"/>
  <c r="K1695" i="14" a="1"/>
  <c r="K1695" i="14" s="1"/>
  <c r="J1695" i="14" a="1"/>
  <c r="J1695" i="14" s="1"/>
  <c r="I1695" i="14" a="1"/>
  <c r="I1695" i="14" s="1"/>
  <c r="H1695" i="14" a="1"/>
  <c r="H1695" i="14" s="1"/>
  <c r="G1695" i="14" a="1"/>
  <c r="G1695" i="14" s="1"/>
  <c r="F1695" i="14" a="1"/>
  <c r="F1695" i="14" s="1"/>
  <c r="E1695" i="14" a="1"/>
  <c r="E1695" i="14" s="1"/>
  <c r="L1694" i="14" a="1"/>
  <c r="L1694" i="14" s="1"/>
  <c r="K1694" i="14" a="1"/>
  <c r="K1694" i="14" s="1"/>
  <c r="J1694" i="14" a="1"/>
  <c r="J1694" i="14" s="1"/>
  <c r="I1694" i="14" a="1"/>
  <c r="I1694" i="14" s="1"/>
  <c r="H1694" i="14" a="1"/>
  <c r="H1694" i="14" s="1"/>
  <c r="G1694" i="14" a="1"/>
  <c r="G1694" i="14" s="1"/>
  <c r="F1694" i="14" a="1"/>
  <c r="F1694" i="14" s="1"/>
  <c r="E1694" i="14" a="1"/>
  <c r="E1694" i="14" s="1"/>
  <c r="L1693" i="14" a="1"/>
  <c r="L1693" i="14" s="1"/>
  <c r="K1693" i="14" a="1"/>
  <c r="K1693" i="14" s="1"/>
  <c r="J1693" i="14" a="1"/>
  <c r="J1693" i="14" s="1"/>
  <c r="I1693" i="14" a="1"/>
  <c r="I1693" i="14" s="1"/>
  <c r="H1693" i="14" a="1"/>
  <c r="H1693" i="14" s="1"/>
  <c r="G1693" i="14" a="1"/>
  <c r="G1693" i="14" s="1"/>
  <c r="F1693" i="14" a="1"/>
  <c r="F1693" i="14" s="1"/>
  <c r="E1693" i="14" a="1"/>
  <c r="E1693" i="14" s="1"/>
  <c r="L1692" i="14" a="1"/>
  <c r="L1692" i="14" s="1"/>
  <c r="K1692" i="14" a="1"/>
  <c r="K1692" i="14" s="1"/>
  <c r="J1692" i="14" a="1"/>
  <c r="J1692" i="14" s="1"/>
  <c r="I1692" i="14" a="1"/>
  <c r="I1692" i="14" s="1"/>
  <c r="H1692" i="14" a="1"/>
  <c r="H1692" i="14" s="1"/>
  <c r="G1692" i="14" a="1"/>
  <c r="G1692" i="14" s="1"/>
  <c r="F1692" i="14" a="1"/>
  <c r="F1692" i="14" s="1"/>
  <c r="E1692" i="14" a="1"/>
  <c r="E1692" i="14" s="1"/>
  <c r="L1691" i="14" a="1"/>
  <c r="L1691" i="14" s="1"/>
  <c r="K1691" i="14" a="1"/>
  <c r="K1691" i="14" s="1"/>
  <c r="J1691" i="14" a="1"/>
  <c r="J1691" i="14" s="1"/>
  <c r="I1691" i="14" a="1"/>
  <c r="I1691" i="14" s="1"/>
  <c r="H1691" i="14" a="1"/>
  <c r="H1691" i="14" s="1"/>
  <c r="G1691" i="14" a="1"/>
  <c r="G1691" i="14" s="1"/>
  <c r="F1691" i="14" a="1"/>
  <c r="F1691" i="14" s="1"/>
  <c r="E1691" i="14" a="1"/>
  <c r="E1691" i="14" s="1"/>
  <c r="L1690" i="14" a="1"/>
  <c r="L1690" i="14" s="1"/>
  <c r="K1690" i="14" a="1"/>
  <c r="K1690" i="14" s="1"/>
  <c r="J1690" i="14" a="1"/>
  <c r="J1690" i="14" s="1"/>
  <c r="I1690" i="14" a="1"/>
  <c r="I1690" i="14" s="1"/>
  <c r="H1690" i="14" a="1"/>
  <c r="H1690" i="14" s="1"/>
  <c r="G1690" i="14" a="1"/>
  <c r="G1690" i="14" s="1"/>
  <c r="F1690" i="14" a="1"/>
  <c r="F1690" i="14" s="1"/>
  <c r="E1690" i="14" a="1"/>
  <c r="E1690" i="14" s="1"/>
  <c r="L1688" i="14" a="1"/>
  <c r="L1688" i="14" s="1"/>
  <c r="K1688" i="14" a="1"/>
  <c r="K1688" i="14" s="1"/>
  <c r="J1688" i="14" a="1"/>
  <c r="J1688" i="14" s="1"/>
  <c r="I1688" i="14" a="1"/>
  <c r="I1688" i="14" s="1"/>
  <c r="H1688" i="14" a="1"/>
  <c r="H1688" i="14" s="1"/>
  <c r="G1688" i="14" a="1"/>
  <c r="G1688" i="14" s="1"/>
  <c r="F1688" i="14" a="1"/>
  <c r="F1688" i="14" s="1"/>
  <c r="E1688" i="14" a="1"/>
  <c r="E1688" i="14" s="1"/>
  <c r="L1687" i="14" a="1"/>
  <c r="L1687" i="14" s="1"/>
  <c r="K1687" i="14" a="1"/>
  <c r="K1687" i="14" s="1"/>
  <c r="J1687" i="14" a="1"/>
  <c r="J1687" i="14" s="1"/>
  <c r="I1687" i="14" a="1"/>
  <c r="I1687" i="14" s="1"/>
  <c r="H1687" i="14" a="1"/>
  <c r="H1687" i="14" s="1"/>
  <c r="G1687" i="14" a="1"/>
  <c r="G1687" i="14" s="1"/>
  <c r="F1687" i="14" a="1"/>
  <c r="F1687" i="14" s="1"/>
  <c r="E1687" i="14" a="1"/>
  <c r="E1687" i="14" s="1"/>
  <c r="L1686" i="14" a="1"/>
  <c r="L1686" i="14" s="1"/>
  <c r="K1686" i="14" a="1"/>
  <c r="K1686" i="14" s="1"/>
  <c r="J1686" i="14" a="1"/>
  <c r="J1686" i="14" s="1"/>
  <c r="I1686" i="14" a="1"/>
  <c r="I1686" i="14" s="1"/>
  <c r="H1686" i="14" a="1"/>
  <c r="H1686" i="14" s="1"/>
  <c r="G1686" i="14" a="1"/>
  <c r="G1686" i="14" s="1"/>
  <c r="F1686" i="14" a="1"/>
  <c r="F1686" i="14" s="1"/>
  <c r="E1686" i="14" a="1"/>
  <c r="E1686" i="14" s="1"/>
  <c r="L1685" i="14" a="1"/>
  <c r="L1685" i="14" s="1"/>
  <c r="K1685" i="14" a="1"/>
  <c r="K1685" i="14" s="1"/>
  <c r="J1685" i="14" a="1"/>
  <c r="J1685" i="14" s="1"/>
  <c r="I1685" i="14" a="1"/>
  <c r="I1685" i="14" s="1"/>
  <c r="H1685" i="14" a="1"/>
  <c r="H1685" i="14" s="1"/>
  <c r="G1685" i="14" a="1"/>
  <c r="G1685" i="14" s="1"/>
  <c r="F1685" i="14" a="1"/>
  <c r="F1685" i="14" s="1"/>
  <c r="E1685" i="14" a="1"/>
  <c r="E1685" i="14" s="1"/>
  <c r="L1684" i="14" a="1"/>
  <c r="L1684" i="14" s="1"/>
  <c r="K1684" i="14" a="1"/>
  <c r="K1684" i="14" s="1"/>
  <c r="J1684" i="14" a="1"/>
  <c r="J1684" i="14" s="1"/>
  <c r="I1684" i="14" a="1"/>
  <c r="I1684" i="14" s="1"/>
  <c r="H1684" i="14" a="1"/>
  <c r="H1684" i="14" s="1"/>
  <c r="G1684" i="14" a="1"/>
  <c r="G1684" i="14" s="1"/>
  <c r="F1684" i="14" a="1"/>
  <c r="F1684" i="14" s="1"/>
  <c r="E1684" i="14" a="1"/>
  <c r="E1684" i="14" s="1"/>
  <c r="L1683" i="14" a="1"/>
  <c r="L1683" i="14" s="1"/>
  <c r="K1683" i="14" a="1"/>
  <c r="K1683" i="14" s="1"/>
  <c r="J1683" i="14" a="1"/>
  <c r="J1683" i="14" s="1"/>
  <c r="I1683" i="14" a="1"/>
  <c r="I1683" i="14" s="1"/>
  <c r="H1683" i="14" a="1"/>
  <c r="H1683" i="14" s="1"/>
  <c r="G1683" i="14" a="1"/>
  <c r="G1683" i="14" s="1"/>
  <c r="F1683" i="14" a="1"/>
  <c r="F1683" i="14" s="1"/>
  <c r="E1683" i="14" a="1"/>
  <c r="E1683" i="14" s="1"/>
  <c r="L1682" i="14" a="1"/>
  <c r="L1682" i="14" s="1"/>
  <c r="K1682" i="14" a="1"/>
  <c r="K1682" i="14" s="1"/>
  <c r="J1682" i="14" a="1"/>
  <c r="J1682" i="14" s="1"/>
  <c r="I1682" i="14" a="1"/>
  <c r="I1682" i="14" s="1"/>
  <c r="H1682" i="14" a="1"/>
  <c r="H1682" i="14" s="1"/>
  <c r="G1682" i="14" a="1"/>
  <c r="G1682" i="14" s="1"/>
  <c r="F1682" i="14" a="1"/>
  <c r="F1682" i="14" s="1"/>
  <c r="E1682" i="14" a="1"/>
  <c r="E1682" i="14" s="1"/>
  <c r="L1681" i="14" a="1"/>
  <c r="L1681" i="14" s="1"/>
  <c r="K1681" i="14" a="1"/>
  <c r="K1681" i="14" s="1"/>
  <c r="J1681" i="14" a="1"/>
  <c r="J1681" i="14" s="1"/>
  <c r="I1681" i="14" a="1"/>
  <c r="I1681" i="14" s="1"/>
  <c r="H1681" i="14" a="1"/>
  <c r="H1681" i="14" s="1"/>
  <c r="G1681" i="14" a="1"/>
  <c r="G1681" i="14" s="1"/>
  <c r="F1681" i="14" a="1"/>
  <c r="F1681" i="14" s="1"/>
  <c r="E1681" i="14" a="1"/>
  <c r="E1681" i="14" s="1"/>
  <c r="L1680" i="14" a="1"/>
  <c r="L1680" i="14" s="1"/>
  <c r="K1680" i="14" a="1"/>
  <c r="K1680" i="14" s="1"/>
  <c r="J1680" i="14" a="1"/>
  <c r="J1680" i="14" s="1"/>
  <c r="I1680" i="14" a="1"/>
  <c r="I1680" i="14" s="1"/>
  <c r="H1680" i="14" a="1"/>
  <c r="H1680" i="14" s="1"/>
  <c r="G1680" i="14" a="1"/>
  <c r="G1680" i="14" s="1"/>
  <c r="F1680" i="14" a="1"/>
  <c r="F1680" i="14" s="1"/>
  <c r="E1680" i="14" a="1"/>
  <c r="E1680" i="14" s="1"/>
  <c r="L1679" i="14" a="1"/>
  <c r="L1679" i="14" s="1"/>
  <c r="K1679" i="14" a="1"/>
  <c r="K1679" i="14" s="1"/>
  <c r="J1679" i="14" a="1"/>
  <c r="J1679" i="14" s="1"/>
  <c r="I1679" i="14" a="1"/>
  <c r="I1679" i="14" s="1"/>
  <c r="H1679" i="14" a="1"/>
  <c r="H1679" i="14" s="1"/>
  <c r="G1679" i="14" a="1"/>
  <c r="G1679" i="14" s="1"/>
  <c r="F1679" i="14" a="1"/>
  <c r="F1679" i="14" s="1"/>
  <c r="E1679" i="14" a="1"/>
  <c r="E1679" i="14" s="1"/>
  <c r="L1678" i="14" a="1"/>
  <c r="L1678" i="14" s="1"/>
  <c r="K1678" i="14" a="1"/>
  <c r="K1678" i="14" s="1"/>
  <c r="J1678" i="14" a="1"/>
  <c r="J1678" i="14" s="1"/>
  <c r="I1678" i="14" a="1"/>
  <c r="I1678" i="14" s="1"/>
  <c r="H1678" i="14" a="1"/>
  <c r="H1678" i="14" s="1"/>
  <c r="G1678" i="14" a="1"/>
  <c r="G1678" i="14" s="1"/>
  <c r="F1678" i="14" a="1"/>
  <c r="F1678" i="14" s="1"/>
  <c r="E1678" i="14" a="1"/>
  <c r="E1678" i="14" s="1"/>
  <c r="L1677" i="14" a="1"/>
  <c r="L1677" i="14" s="1"/>
  <c r="K1677" i="14" a="1"/>
  <c r="K1677" i="14" s="1"/>
  <c r="J1677" i="14" a="1"/>
  <c r="J1677" i="14" s="1"/>
  <c r="I1677" i="14" a="1"/>
  <c r="I1677" i="14" s="1"/>
  <c r="H1677" i="14" a="1"/>
  <c r="H1677" i="14" s="1"/>
  <c r="G1677" i="14" a="1"/>
  <c r="G1677" i="14" s="1"/>
  <c r="F1677" i="14" a="1"/>
  <c r="F1677" i="14" s="1"/>
  <c r="E1677" i="14" a="1"/>
  <c r="E1677" i="14" s="1"/>
  <c r="L1676" i="14" a="1"/>
  <c r="L1676" i="14" s="1"/>
  <c r="K1676" i="14" a="1"/>
  <c r="K1676" i="14" s="1"/>
  <c r="J1676" i="14" a="1"/>
  <c r="J1676" i="14" s="1"/>
  <c r="I1676" i="14" a="1"/>
  <c r="I1676" i="14" s="1"/>
  <c r="H1676" i="14" a="1"/>
  <c r="H1676" i="14" s="1"/>
  <c r="G1676" i="14" a="1"/>
  <c r="G1676" i="14" s="1"/>
  <c r="F1676" i="14" a="1"/>
  <c r="F1676" i="14" s="1"/>
  <c r="E1676" i="14" a="1"/>
  <c r="E1676" i="14" s="1"/>
  <c r="L1675" i="14" a="1"/>
  <c r="L1675" i="14" s="1"/>
  <c r="K1675" i="14" a="1"/>
  <c r="K1675" i="14" s="1"/>
  <c r="J1675" i="14" a="1"/>
  <c r="J1675" i="14" s="1"/>
  <c r="I1675" i="14" a="1"/>
  <c r="I1675" i="14" s="1"/>
  <c r="H1675" i="14" a="1"/>
  <c r="H1675" i="14" s="1"/>
  <c r="G1675" i="14" a="1"/>
  <c r="G1675" i="14" s="1"/>
  <c r="F1675" i="14" a="1"/>
  <c r="F1675" i="14" s="1"/>
  <c r="E1675" i="14" a="1"/>
  <c r="E1675" i="14" s="1"/>
  <c r="L1674" i="14" a="1"/>
  <c r="L1674" i="14" s="1"/>
  <c r="K1674" i="14" a="1"/>
  <c r="K1674" i="14" s="1"/>
  <c r="J1674" i="14" a="1"/>
  <c r="J1674" i="14" s="1"/>
  <c r="I1674" i="14" a="1"/>
  <c r="I1674" i="14" s="1"/>
  <c r="H1674" i="14" a="1"/>
  <c r="H1674" i="14" s="1"/>
  <c r="G1674" i="14" a="1"/>
  <c r="G1674" i="14" s="1"/>
  <c r="F1674" i="14" a="1"/>
  <c r="F1674" i="14" s="1"/>
  <c r="E1674" i="14" a="1"/>
  <c r="E1674" i="14" s="1"/>
  <c r="L1673" i="14" a="1"/>
  <c r="L1673" i="14" s="1"/>
  <c r="K1673" i="14" a="1"/>
  <c r="K1673" i="14" s="1"/>
  <c r="J1673" i="14" a="1"/>
  <c r="J1673" i="14" s="1"/>
  <c r="I1673" i="14" a="1"/>
  <c r="I1673" i="14" s="1"/>
  <c r="H1673" i="14" a="1"/>
  <c r="H1673" i="14" s="1"/>
  <c r="G1673" i="14" a="1"/>
  <c r="G1673" i="14" s="1"/>
  <c r="F1673" i="14" a="1"/>
  <c r="F1673" i="14" s="1"/>
  <c r="E1673" i="14" a="1"/>
  <c r="E1673" i="14" s="1"/>
  <c r="L1672" i="14" a="1"/>
  <c r="L1672" i="14" s="1"/>
  <c r="K1672" i="14" a="1"/>
  <c r="K1672" i="14" s="1"/>
  <c r="J1672" i="14" a="1"/>
  <c r="J1672" i="14" s="1"/>
  <c r="I1672" i="14" a="1"/>
  <c r="I1672" i="14" s="1"/>
  <c r="H1672" i="14" a="1"/>
  <c r="H1672" i="14" s="1"/>
  <c r="G1672" i="14" a="1"/>
  <c r="G1672" i="14" s="1"/>
  <c r="F1672" i="14" a="1"/>
  <c r="F1672" i="14" s="1"/>
  <c r="E1672" i="14" a="1"/>
  <c r="E1672" i="14" s="1"/>
  <c r="L1671" i="14" a="1"/>
  <c r="L1671" i="14" s="1"/>
  <c r="K1671" i="14" a="1"/>
  <c r="K1671" i="14" s="1"/>
  <c r="J1671" i="14" a="1"/>
  <c r="J1671" i="14" s="1"/>
  <c r="I1671" i="14" a="1"/>
  <c r="I1671" i="14" s="1"/>
  <c r="H1671" i="14" a="1"/>
  <c r="H1671" i="14" s="1"/>
  <c r="G1671" i="14" a="1"/>
  <c r="G1671" i="14" s="1"/>
  <c r="F1671" i="14" a="1"/>
  <c r="F1671" i="14" s="1"/>
  <c r="E1671" i="14" a="1"/>
  <c r="E1671" i="14" s="1"/>
  <c r="L1670" i="14" a="1"/>
  <c r="L1670" i="14" s="1"/>
  <c r="K1670" i="14" a="1"/>
  <c r="K1670" i="14" s="1"/>
  <c r="J1670" i="14" a="1"/>
  <c r="J1670" i="14" s="1"/>
  <c r="I1670" i="14" a="1"/>
  <c r="I1670" i="14" s="1"/>
  <c r="H1670" i="14" a="1"/>
  <c r="H1670" i="14" s="1"/>
  <c r="G1670" i="14" a="1"/>
  <c r="G1670" i="14" s="1"/>
  <c r="F1670" i="14" a="1"/>
  <c r="F1670" i="14" s="1"/>
  <c r="E1670" i="14" a="1"/>
  <c r="E1670" i="14" s="1"/>
  <c r="L1669" i="14" a="1"/>
  <c r="L1669" i="14" s="1"/>
  <c r="K1669" i="14" a="1"/>
  <c r="K1669" i="14" s="1"/>
  <c r="J1669" i="14" a="1"/>
  <c r="J1669" i="14" s="1"/>
  <c r="I1669" i="14" a="1"/>
  <c r="I1669" i="14" s="1"/>
  <c r="H1669" i="14" a="1"/>
  <c r="H1669" i="14" s="1"/>
  <c r="G1669" i="14" a="1"/>
  <c r="G1669" i="14" s="1"/>
  <c r="F1669" i="14" a="1"/>
  <c r="F1669" i="14" s="1"/>
  <c r="E1669" i="14" a="1"/>
  <c r="E1669" i="14" s="1"/>
  <c r="L1668" i="14" a="1"/>
  <c r="L1668" i="14" s="1"/>
  <c r="K1668" i="14" a="1"/>
  <c r="K1668" i="14" s="1"/>
  <c r="J1668" i="14" a="1"/>
  <c r="J1668" i="14" s="1"/>
  <c r="I1668" i="14" a="1"/>
  <c r="I1668" i="14" s="1"/>
  <c r="H1668" i="14" a="1"/>
  <c r="H1668" i="14" s="1"/>
  <c r="G1668" i="14" a="1"/>
  <c r="G1668" i="14" s="1"/>
  <c r="F1668" i="14" a="1"/>
  <c r="F1668" i="14" s="1"/>
  <c r="E1668" i="14" a="1"/>
  <c r="E1668" i="14" s="1"/>
  <c r="L1667" i="14" a="1"/>
  <c r="L1667" i="14" s="1"/>
  <c r="K1667" i="14" a="1"/>
  <c r="K1667" i="14" s="1"/>
  <c r="J1667" i="14" a="1"/>
  <c r="J1667" i="14" s="1"/>
  <c r="I1667" i="14" a="1"/>
  <c r="I1667" i="14" s="1"/>
  <c r="H1667" i="14" a="1"/>
  <c r="H1667" i="14" s="1"/>
  <c r="G1667" i="14" a="1"/>
  <c r="G1667" i="14" s="1"/>
  <c r="F1667" i="14" a="1"/>
  <c r="F1667" i="14" s="1"/>
  <c r="E1667" i="14" a="1"/>
  <c r="E1667" i="14" s="1"/>
  <c r="L1666" i="14" a="1"/>
  <c r="L1666" i="14" s="1"/>
  <c r="K1666" i="14" a="1"/>
  <c r="K1666" i="14" s="1"/>
  <c r="J1666" i="14" a="1"/>
  <c r="J1666" i="14" s="1"/>
  <c r="I1666" i="14" a="1"/>
  <c r="I1666" i="14" s="1"/>
  <c r="H1666" i="14" a="1"/>
  <c r="H1666" i="14" s="1"/>
  <c r="G1666" i="14" a="1"/>
  <c r="G1666" i="14" s="1"/>
  <c r="F1666" i="14" a="1"/>
  <c r="F1666" i="14" s="1"/>
  <c r="E1666" i="14" a="1"/>
  <c r="E1666" i="14" s="1"/>
  <c r="L1665" i="14" a="1"/>
  <c r="L1665" i="14" s="1"/>
  <c r="K1665" i="14" a="1"/>
  <c r="K1665" i="14" s="1"/>
  <c r="J1665" i="14" a="1"/>
  <c r="J1665" i="14" s="1"/>
  <c r="I1665" i="14" a="1"/>
  <c r="I1665" i="14" s="1"/>
  <c r="H1665" i="14" a="1"/>
  <c r="H1665" i="14" s="1"/>
  <c r="G1665" i="14" a="1"/>
  <c r="G1665" i="14" s="1"/>
  <c r="F1665" i="14" a="1"/>
  <c r="F1665" i="14" s="1"/>
  <c r="E1665" i="14" a="1"/>
  <c r="E1665" i="14" s="1"/>
  <c r="L1664" i="14" a="1"/>
  <c r="L1664" i="14" s="1"/>
  <c r="K1664" i="14" a="1"/>
  <c r="K1664" i="14" s="1"/>
  <c r="J1664" i="14" a="1"/>
  <c r="J1664" i="14" s="1"/>
  <c r="I1664" i="14" a="1"/>
  <c r="I1664" i="14" s="1"/>
  <c r="H1664" i="14" a="1"/>
  <c r="H1664" i="14" s="1"/>
  <c r="G1664" i="14" a="1"/>
  <c r="G1664" i="14" s="1"/>
  <c r="F1664" i="14" a="1"/>
  <c r="F1664" i="14" s="1"/>
  <c r="E1664" i="14" a="1"/>
  <c r="E1664" i="14" s="1"/>
  <c r="L1663" i="14" a="1"/>
  <c r="L1663" i="14" s="1"/>
  <c r="K1663" i="14" a="1"/>
  <c r="K1663" i="14" s="1"/>
  <c r="J1663" i="14" a="1"/>
  <c r="J1663" i="14" s="1"/>
  <c r="I1663" i="14" a="1"/>
  <c r="I1663" i="14" s="1"/>
  <c r="H1663" i="14" a="1"/>
  <c r="H1663" i="14" s="1"/>
  <c r="G1663" i="14" a="1"/>
  <c r="G1663" i="14" s="1"/>
  <c r="F1663" i="14" a="1"/>
  <c r="F1663" i="14" s="1"/>
  <c r="E1663" i="14" a="1"/>
  <c r="E1663" i="14" s="1"/>
  <c r="L1662" i="14" a="1"/>
  <c r="L1662" i="14" s="1"/>
  <c r="K1662" i="14" a="1"/>
  <c r="K1662" i="14" s="1"/>
  <c r="J1662" i="14" a="1"/>
  <c r="J1662" i="14" s="1"/>
  <c r="I1662" i="14" a="1"/>
  <c r="I1662" i="14" s="1"/>
  <c r="H1662" i="14" a="1"/>
  <c r="H1662" i="14" s="1"/>
  <c r="G1662" i="14" a="1"/>
  <c r="G1662" i="14" s="1"/>
  <c r="F1662" i="14" a="1"/>
  <c r="F1662" i="14" s="1"/>
  <c r="E1662" i="14" a="1"/>
  <c r="E1662" i="14" s="1"/>
  <c r="L1661" i="14" a="1"/>
  <c r="L1661" i="14" s="1"/>
  <c r="K1661" i="14" a="1"/>
  <c r="K1661" i="14" s="1"/>
  <c r="J1661" i="14" a="1"/>
  <c r="J1661" i="14" s="1"/>
  <c r="I1661" i="14" a="1"/>
  <c r="I1661" i="14" s="1"/>
  <c r="H1661" i="14" a="1"/>
  <c r="H1661" i="14" s="1"/>
  <c r="G1661" i="14" a="1"/>
  <c r="G1661" i="14" s="1"/>
  <c r="F1661" i="14" a="1"/>
  <c r="F1661" i="14" s="1"/>
  <c r="E1661" i="14" a="1"/>
  <c r="E1661" i="14" s="1"/>
  <c r="L1660" i="14" a="1"/>
  <c r="L1660" i="14" s="1"/>
  <c r="K1660" i="14" a="1"/>
  <c r="K1660" i="14" s="1"/>
  <c r="J1660" i="14" a="1"/>
  <c r="J1660" i="14" s="1"/>
  <c r="I1660" i="14" a="1"/>
  <c r="I1660" i="14" s="1"/>
  <c r="H1660" i="14" a="1"/>
  <c r="H1660" i="14" s="1"/>
  <c r="G1660" i="14" a="1"/>
  <c r="G1660" i="14" s="1"/>
  <c r="F1660" i="14" a="1"/>
  <c r="F1660" i="14" s="1"/>
  <c r="E1660" i="14" a="1"/>
  <c r="E1660" i="14" s="1"/>
  <c r="L1659" i="14" a="1"/>
  <c r="L1659" i="14" s="1"/>
  <c r="K1659" i="14" a="1"/>
  <c r="K1659" i="14" s="1"/>
  <c r="J1659" i="14" a="1"/>
  <c r="J1659" i="14" s="1"/>
  <c r="I1659" i="14" a="1"/>
  <c r="I1659" i="14" s="1"/>
  <c r="H1659" i="14" a="1"/>
  <c r="H1659" i="14" s="1"/>
  <c r="G1659" i="14" a="1"/>
  <c r="G1659" i="14" s="1"/>
  <c r="F1659" i="14" a="1"/>
  <c r="F1659" i="14" s="1"/>
  <c r="E1659" i="14" a="1"/>
  <c r="E1659" i="14" s="1"/>
  <c r="L1658" i="14" a="1"/>
  <c r="L1658" i="14" s="1"/>
  <c r="K1658" i="14" a="1"/>
  <c r="K1658" i="14" s="1"/>
  <c r="J1658" i="14" a="1"/>
  <c r="J1658" i="14" s="1"/>
  <c r="I1658" i="14" a="1"/>
  <c r="I1658" i="14" s="1"/>
  <c r="H1658" i="14" a="1"/>
  <c r="H1658" i="14" s="1"/>
  <c r="G1658" i="14" a="1"/>
  <c r="G1658" i="14" s="1"/>
  <c r="F1658" i="14" a="1"/>
  <c r="F1658" i="14" s="1"/>
  <c r="E1658" i="14" a="1"/>
  <c r="E1658" i="14" s="1"/>
  <c r="L1657" i="14" a="1"/>
  <c r="L1657" i="14" s="1"/>
  <c r="K1657" i="14" a="1"/>
  <c r="K1657" i="14" s="1"/>
  <c r="J1657" i="14" a="1"/>
  <c r="J1657" i="14" s="1"/>
  <c r="I1657" i="14" a="1"/>
  <c r="I1657" i="14" s="1"/>
  <c r="H1657" i="14" a="1"/>
  <c r="H1657" i="14" s="1"/>
  <c r="G1657" i="14" a="1"/>
  <c r="G1657" i="14" s="1"/>
  <c r="F1657" i="14" a="1"/>
  <c r="F1657" i="14" s="1"/>
  <c r="E1657" i="14" a="1"/>
  <c r="E1657" i="14" s="1"/>
  <c r="L1656" i="14" a="1"/>
  <c r="L1656" i="14" s="1"/>
  <c r="K1656" i="14" a="1"/>
  <c r="K1656" i="14" s="1"/>
  <c r="J1656" i="14" a="1"/>
  <c r="J1656" i="14" s="1"/>
  <c r="I1656" i="14" a="1"/>
  <c r="I1656" i="14" s="1"/>
  <c r="H1656" i="14" a="1"/>
  <c r="H1656" i="14" s="1"/>
  <c r="G1656" i="14" a="1"/>
  <c r="G1656" i="14" s="1"/>
  <c r="F1656" i="14" a="1"/>
  <c r="F1656" i="14" s="1"/>
  <c r="E1656" i="14" a="1"/>
  <c r="E1656" i="14" s="1"/>
  <c r="L1655" i="14" a="1"/>
  <c r="L1655" i="14" s="1"/>
  <c r="K1655" i="14" a="1"/>
  <c r="K1655" i="14" s="1"/>
  <c r="J1655" i="14" a="1"/>
  <c r="J1655" i="14" s="1"/>
  <c r="I1655" i="14" a="1"/>
  <c r="I1655" i="14" s="1"/>
  <c r="H1655" i="14" a="1"/>
  <c r="H1655" i="14" s="1"/>
  <c r="G1655" i="14" a="1"/>
  <c r="G1655" i="14" s="1"/>
  <c r="F1655" i="14" a="1"/>
  <c r="F1655" i="14" s="1"/>
  <c r="E1655" i="14" a="1"/>
  <c r="E1655" i="14" s="1"/>
  <c r="L1654" i="14" a="1"/>
  <c r="L1654" i="14" s="1"/>
  <c r="K1654" i="14" a="1"/>
  <c r="K1654" i="14" s="1"/>
  <c r="J1654" i="14" a="1"/>
  <c r="J1654" i="14" s="1"/>
  <c r="I1654" i="14" a="1"/>
  <c r="I1654" i="14" s="1"/>
  <c r="H1654" i="14" a="1"/>
  <c r="H1654" i="14" s="1"/>
  <c r="G1654" i="14" a="1"/>
  <c r="G1654" i="14" s="1"/>
  <c r="F1654" i="14" a="1"/>
  <c r="F1654" i="14" s="1"/>
  <c r="E1654" i="14" a="1"/>
  <c r="E1654" i="14" s="1"/>
  <c r="L1653" i="14" a="1"/>
  <c r="L1653" i="14" s="1"/>
  <c r="K1653" i="14" a="1"/>
  <c r="K1653" i="14" s="1"/>
  <c r="J1653" i="14" a="1"/>
  <c r="J1653" i="14" s="1"/>
  <c r="I1653" i="14" a="1"/>
  <c r="I1653" i="14" s="1"/>
  <c r="H1653" i="14" a="1"/>
  <c r="H1653" i="14" s="1"/>
  <c r="G1653" i="14" a="1"/>
  <c r="G1653" i="14" s="1"/>
  <c r="F1653" i="14" a="1"/>
  <c r="F1653" i="14" s="1"/>
  <c r="E1653" i="14" a="1"/>
  <c r="E1653" i="14" s="1"/>
  <c r="L1652" i="14" a="1"/>
  <c r="L1652" i="14" s="1"/>
  <c r="K1652" i="14" a="1"/>
  <c r="K1652" i="14" s="1"/>
  <c r="J1652" i="14" a="1"/>
  <c r="J1652" i="14" s="1"/>
  <c r="I1652" i="14" a="1"/>
  <c r="I1652" i="14" s="1"/>
  <c r="H1652" i="14" a="1"/>
  <c r="H1652" i="14" s="1"/>
  <c r="G1652" i="14" a="1"/>
  <c r="G1652" i="14" s="1"/>
  <c r="F1652" i="14" a="1"/>
  <c r="F1652" i="14" s="1"/>
  <c r="E1652" i="14" a="1"/>
  <c r="E1652" i="14" s="1"/>
  <c r="L1651" i="14" a="1"/>
  <c r="L1651" i="14" s="1"/>
  <c r="K1651" i="14" a="1"/>
  <c r="K1651" i="14" s="1"/>
  <c r="J1651" i="14" a="1"/>
  <c r="J1651" i="14" s="1"/>
  <c r="I1651" i="14" a="1"/>
  <c r="I1651" i="14" s="1"/>
  <c r="H1651" i="14" a="1"/>
  <c r="H1651" i="14" s="1"/>
  <c r="G1651" i="14" a="1"/>
  <c r="G1651" i="14" s="1"/>
  <c r="F1651" i="14" a="1"/>
  <c r="F1651" i="14" s="1"/>
  <c r="E1651" i="14" a="1"/>
  <c r="E1651" i="14" s="1"/>
  <c r="L1650" i="14" a="1"/>
  <c r="L1650" i="14" s="1"/>
  <c r="K1650" i="14" a="1"/>
  <c r="K1650" i="14" s="1"/>
  <c r="J1650" i="14" a="1"/>
  <c r="J1650" i="14" s="1"/>
  <c r="I1650" i="14" a="1"/>
  <c r="I1650" i="14" s="1"/>
  <c r="H1650" i="14" a="1"/>
  <c r="H1650" i="14" s="1"/>
  <c r="G1650" i="14" a="1"/>
  <c r="G1650" i="14" s="1"/>
  <c r="F1650" i="14" a="1"/>
  <c r="F1650" i="14" s="1"/>
  <c r="E1650" i="14" a="1"/>
  <c r="E1650" i="14" s="1"/>
  <c r="L1649" i="14" a="1"/>
  <c r="L1649" i="14" s="1"/>
  <c r="K1649" i="14" a="1"/>
  <c r="K1649" i="14" s="1"/>
  <c r="J1649" i="14" a="1"/>
  <c r="J1649" i="14" s="1"/>
  <c r="I1649" i="14" a="1"/>
  <c r="I1649" i="14" s="1"/>
  <c r="H1649" i="14" a="1"/>
  <c r="H1649" i="14" s="1"/>
  <c r="G1649" i="14" a="1"/>
  <c r="G1649" i="14" s="1"/>
  <c r="F1649" i="14" a="1"/>
  <c r="F1649" i="14" s="1"/>
  <c r="E1649" i="14" a="1"/>
  <c r="E1649" i="14" s="1"/>
  <c r="L1648" i="14" a="1"/>
  <c r="L1648" i="14" s="1"/>
  <c r="K1648" i="14" a="1"/>
  <c r="K1648" i="14" s="1"/>
  <c r="J1648" i="14" a="1"/>
  <c r="J1648" i="14" s="1"/>
  <c r="I1648" i="14" a="1"/>
  <c r="I1648" i="14" s="1"/>
  <c r="H1648" i="14" a="1"/>
  <c r="H1648" i="14" s="1"/>
  <c r="G1648" i="14" a="1"/>
  <c r="G1648" i="14" s="1"/>
  <c r="F1648" i="14" a="1"/>
  <c r="F1648" i="14" s="1"/>
  <c r="E1648" i="14" a="1"/>
  <c r="E1648" i="14" s="1"/>
  <c r="L1647" i="14" a="1"/>
  <c r="L1647" i="14" s="1"/>
  <c r="K1647" i="14" a="1"/>
  <c r="K1647" i="14" s="1"/>
  <c r="J1647" i="14" a="1"/>
  <c r="J1647" i="14" s="1"/>
  <c r="I1647" i="14" a="1"/>
  <c r="I1647" i="14" s="1"/>
  <c r="H1647" i="14" a="1"/>
  <c r="H1647" i="14" s="1"/>
  <c r="G1647" i="14" a="1"/>
  <c r="G1647" i="14" s="1"/>
  <c r="F1647" i="14" a="1"/>
  <c r="F1647" i="14" s="1"/>
  <c r="E1647" i="14" a="1"/>
  <c r="E1647" i="14" s="1"/>
  <c r="L1646" i="14" a="1"/>
  <c r="L1646" i="14" s="1"/>
  <c r="K1646" i="14" a="1"/>
  <c r="K1646" i="14" s="1"/>
  <c r="J1646" i="14" a="1"/>
  <c r="J1646" i="14" s="1"/>
  <c r="I1646" i="14" a="1"/>
  <c r="I1646" i="14" s="1"/>
  <c r="H1646" i="14" a="1"/>
  <c r="H1646" i="14" s="1"/>
  <c r="G1646" i="14" a="1"/>
  <c r="G1646" i="14" s="1"/>
  <c r="F1646" i="14" a="1"/>
  <c r="F1646" i="14" s="1"/>
  <c r="E1646" i="14" a="1"/>
  <c r="E1646" i="14" s="1"/>
  <c r="L1645" i="14" a="1"/>
  <c r="L1645" i="14" s="1"/>
  <c r="K1645" i="14" a="1"/>
  <c r="K1645" i="14" s="1"/>
  <c r="J1645" i="14" a="1"/>
  <c r="J1645" i="14" s="1"/>
  <c r="I1645" i="14" a="1"/>
  <c r="I1645" i="14" s="1"/>
  <c r="H1645" i="14" a="1"/>
  <c r="H1645" i="14" s="1"/>
  <c r="G1645" i="14" a="1"/>
  <c r="G1645" i="14" s="1"/>
  <c r="F1645" i="14" a="1"/>
  <c r="F1645" i="14" s="1"/>
  <c r="E1645" i="14" a="1"/>
  <c r="E1645" i="14" s="1"/>
  <c r="L1644" i="14" a="1"/>
  <c r="L1644" i="14" s="1"/>
  <c r="K1644" i="14" a="1"/>
  <c r="K1644" i="14" s="1"/>
  <c r="J1644" i="14" a="1"/>
  <c r="J1644" i="14" s="1"/>
  <c r="I1644" i="14" a="1"/>
  <c r="I1644" i="14" s="1"/>
  <c r="H1644" i="14" a="1"/>
  <c r="H1644" i="14" s="1"/>
  <c r="G1644" i="14" a="1"/>
  <c r="G1644" i="14" s="1"/>
  <c r="F1644" i="14" a="1"/>
  <c r="F1644" i="14" s="1"/>
  <c r="E1644" i="14" a="1"/>
  <c r="E1644" i="14" s="1"/>
  <c r="L1643" i="14" a="1"/>
  <c r="L1643" i="14" s="1"/>
  <c r="K1643" i="14" a="1"/>
  <c r="K1643" i="14" s="1"/>
  <c r="J1643" i="14" a="1"/>
  <c r="J1643" i="14" s="1"/>
  <c r="I1643" i="14" a="1"/>
  <c r="I1643" i="14" s="1"/>
  <c r="H1643" i="14" a="1"/>
  <c r="H1643" i="14" s="1"/>
  <c r="G1643" i="14" a="1"/>
  <c r="G1643" i="14" s="1"/>
  <c r="F1643" i="14" a="1"/>
  <c r="F1643" i="14" s="1"/>
  <c r="E1643" i="14" a="1"/>
  <c r="E1643" i="14" s="1"/>
  <c r="L1642" i="14" a="1"/>
  <c r="L1642" i="14" s="1"/>
  <c r="K1642" i="14" a="1"/>
  <c r="K1642" i="14" s="1"/>
  <c r="J1642" i="14" a="1"/>
  <c r="J1642" i="14" s="1"/>
  <c r="I1642" i="14" a="1"/>
  <c r="I1642" i="14" s="1"/>
  <c r="H1642" i="14" a="1"/>
  <c r="H1642" i="14" s="1"/>
  <c r="G1642" i="14" a="1"/>
  <c r="G1642" i="14" s="1"/>
  <c r="F1642" i="14" a="1"/>
  <c r="F1642" i="14" s="1"/>
  <c r="E1642" i="14" a="1"/>
  <c r="E1642" i="14" s="1"/>
  <c r="L1641" i="14" a="1"/>
  <c r="L1641" i="14" s="1"/>
  <c r="K1641" i="14" a="1"/>
  <c r="K1641" i="14" s="1"/>
  <c r="J1641" i="14" a="1"/>
  <c r="J1641" i="14" s="1"/>
  <c r="I1641" i="14" a="1"/>
  <c r="I1641" i="14" s="1"/>
  <c r="H1641" i="14" a="1"/>
  <c r="H1641" i="14" s="1"/>
  <c r="G1641" i="14" a="1"/>
  <c r="G1641" i="14" s="1"/>
  <c r="F1641" i="14" a="1"/>
  <c r="F1641" i="14" s="1"/>
  <c r="E1641" i="14" a="1"/>
  <c r="E1641" i="14" s="1"/>
  <c r="L1640" i="14" a="1"/>
  <c r="L1640" i="14" s="1"/>
  <c r="K1640" i="14" a="1"/>
  <c r="K1640" i="14" s="1"/>
  <c r="J1640" i="14" a="1"/>
  <c r="J1640" i="14" s="1"/>
  <c r="I1640" i="14" a="1"/>
  <c r="I1640" i="14" s="1"/>
  <c r="H1640" i="14" a="1"/>
  <c r="H1640" i="14" s="1"/>
  <c r="G1640" i="14" a="1"/>
  <c r="G1640" i="14" s="1"/>
  <c r="F1640" i="14" a="1"/>
  <c r="F1640" i="14" s="1"/>
  <c r="E1640" i="14" a="1"/>
  <c r="E1640" i="14" s="1"/>
  <c r="L1639" i="14" a="1"/>
  <c r="L1639" i="14" s="1"/>
  <c r="K1639" i="14" a="1"/>
  <c r="K1639" i="14" s="1"/>
  <c r="J1639" i="14" a="1"/>
  <c r="J1639" i="14" s="1"/>
  <c r="I1639" i="14" a="1"/>
  <c r="I1639" i="14" s="1"/>
  <c r="H1639" i="14" a="1"/>
  <c r="H1639" i="14" s="1"/>
  <c r="G1639" i="14" a="1"/>
  <c r="G1639" i="14" s="1"/>
  <c r="F1639" i="14" a="1"/>
  <c r="F1639" i="14" s="1"/>
  <c r="E1639" i="14" a="1"/>
  <c r="E1639" i="14" s="1"/>
  <c r="L1637" i="14" a="1"/>
  <c r="L1637" i="14" s="1"/>
  <c r="K1637" i="14" a="1"/>
  <c r="K1637" i="14" s="1"/>
  <c r="J1637" i="14" a="1"/>
  <c r="J1637" i="14" s="1"/>
  <c r="I1637" i="14" a="1"/>
  <c r="I1637" i="14" s="1"/>
  <c r="H1637" i="14" a="1"/>
  <c r="H1637" i="14" s="1"/>
  <c r="G1637" i="14" a="1"/>
  <c r="G1637" i="14" s="1"/>
  <c r="F1637" i="14" a="1"/>
  <c r="F1637" i="14" s="1"/>
  <c r="E1637" i="14" a="1"/>
  <c r="E1637" i="14" s="1"/>
  <c r="L1636" i="14" a="1"/>
  <c r="L1636" i="14" s="1"/>
  <c r="K1636" i="14" a="1"/>
  <c r="K1636" i="14" s="1"/>
  <c r="J1636" i="14" a="1"/>
  <c r="J1636" i="14" s="1"/>
  <c r="I1636" i="14" a="1"/>
  <c r="I1636" i="14" s="1"/>
  <c r="H1636" i="14" a="1"/>
  <c r="H1636" i="14" s="1"/>
  <c r="G1636" i="14" a="1"/>
  <c r="G1636" i="14" s="1"/>
  <c r="F1636" i="14" a="1"/>
  <c r="F1636" i="14" s="1"/>
  <c r="E1636" i="14" a="1"/>
  <c r="E1636" i="14" s="1"/>
  <c r="L1635" i="14" a="1"/>
  <c r="L1635" i="14" s="1"/>
  <c r="K1635" i="14" a="1"/>
  <c r="K1635" i="14" s="1"/>
  <c r="J1635" i="14" a="1"/>
  <c r="J1635" i="14" s="1"/>
  <c r="I1635" i="14" a="1"/>
  <c r="I1635" i="14" s="1"/>
  <c r="H1635" i="14" a="1"/>
  <c r="H1635" i="14" s="1"/>
  <c r="G1635" i="14" a="1"/>
  <c r="G1635" i="14" s="1"/>
  <c r="F1635" i="14" a="1"/>
  <c r="F1635" i="14" s="1"/>
  <c r="E1635" i="14" a="1"/>
  <c r="E1635" i="14" s="1"/>
  <c r="L1634" i="14" a="1"/>
  <c r="L1634" i="14" s="1"/>
  <c r="K1634" i="14" a="1"/>
  <c r="K1634" i="14" s="1"/>
  <c r="J1634" i="14" a="1"/>
  <c r="J1634" i="14" s="1"/>
  <c r="I1634" i="14" a="1"/>
  <c r="I1634" i="14" s="1"/>
  <c r="H1634" i="14" a="1"/>
  <c r="H1634" i="14" s="1"/>
  <c r="G1634" i="14" a="1"/>
  <c r="G1634" i="14" s="1"/>
  <c r="F1634" i="14" a="1"/>
  <c r="F1634" i="14" s="1"/>
  <c r="E1634" i="14" a="1"/>
  <c r="E1634" i="14" s="1"/>
  <c r="L1633" i="14" a="1"/>
  <c r="L1633" i="14" s="1"/>
  <c r="K1633" i="14" a="1"/>
  <c r="K1633" i="14" s="1"/>
  <c r="J1633" i="14" a="1"/>
  <c r="J1633" i="14" s="1"/>
  <c r="I1633" i="14" a="1"/>
  <c r="I1633" i="14" s="1"/>
  <c r="H1633" i="14" a="1"/>
  <c r="H1633" i="14" s="1"/>
  <c r="G1633" i="14" a="1"/>
  <c r="G1633" i="14" s="1"/>
  <c r="F1633" i="14" a="1"/>
  <c r="F1633" i="14" s="1"/>
  <c r="E1633" i="14" a="1"/>
  <c r="E1633" i="14" s="1"/>
  <c r="L1632" i="14" a="1"/>
  <c r="L1632" i="14" s="1"/>
  <c r="K1632" i="14" a="1"/>
  <c r="K1632" i="14" s="1"/>
  <c r="J1632" i="14" a="1"/>
  <c r="J1632" i="14" s="1"/>
  <c r="I1632" i="14" a="1"/>
  <c r="I1632" i="14" s="1"/>
  <c r="H1632" i="14" a="1"/>
  <c r="H1632" i="14" s="1"/>
  <c r="G1632" i="14" a="1"/>
  <c r="G1632" i="14" s="1"/>
  <c r="F1632" i="14" a="1"/>
  <c r="F1632" i="14" s="1"/>
  <c r="E1632" i="14" a="1"/>
  <c r="E1632" i="14" s="1"/>
  <c r="L1631" i="14" a="1"/>
  <c r="L1631" i="14" s="1"/>
  <c r="K1631" i="14" a="1"/>
  <c r="K1631" i="14" s="1"/>
  <c r="J1631" i="14" a="1"/>
  <c r="J1631" i="14" s="1"/>
  <c r="I1631" i="14" a="1"/>
  <c r="I1631" i="14" s="1"/>
  <c r="H1631" i="14" a="1"/>
  <c r="H1631" i="14" s="1"/>
  <c r="G1631" i="14" a="1"/>
  <c r="G1631" i="14" s="1"/>
  <c r="F1631" i="14" a="1"/>
  <c r="F1631" i="14" s="1"/>
  <c r="E1631" i="14" a="1"/>
  <c r="E1631" i="14" s="1"/>
  <c r="L1630" i="14" a="1"/>
  <c r="L1630" i="14" s="1"/>
  <c r="K1630" i="14" a="1"/>
  <c r="K1630" i="14" s="1"/>
  <c r="J1630" i="14" a="1"/>
  <c r="J1630" i="14" s="1"/>
  <c r="I1630" i="14" a="1"/>
  <c r="I1630" i="14" s="1"/>
  <c r="H1630" i="14" a="1"/>
  <c r="H1630" i="14" s="1"/>
  <c r="G1630" i="14" a="1"/>
  <c r="G1630" i="14" s="1"/>
  <c r="F1630" i="14" a="1"/>
  <c r="F1630" i="14" s="1"/>
  <c r="E1630" i="14" a="1"/>
  <c r="E1630" i="14" s="1"/>
  <c r="L1629" i="14" a="1"/>
  <c r="L1629" i="14" s="1"/>
  <c r="K1629" i="14" a="1"/>
  <c r="K1629" i="14" s="1"/>
  <c r="J1629" i="14" a="1"/>
  <c r="J1629" i="14" s="1"/>
  <c r="I1629" i="14" a="1"/>
  <c r="I1629" i="14" s="1"/>
  <c r="H1629" i="14" a="1"/>
  <c r="H1629" i="14" s="1"/>
  <c r="G1629" i="14" a="1"/>
  <c r="G1629" i="14" s="1"/>
  <c r="F1629" i="14" a="1"/>
  <c r="F1629" i="14" s="1"/>
  <c r="E1629" i="14" a="1"/>
  <c r="E1629" i="14" s="1"/>
  <c r="L1628" i="14" a="1"/>
  <c r="L1628" i="14" s="1"/>
  <c r="K1628" i="14" a="1"/>
  <c r="K1628" i="14" s="1"/>
  <c r="J1628" i="14" a="1"/>
  <c r="J1628" i="14" s="1"/>
  <c r="I1628" i="14" a="1"/>
  <c r="I1628" i="14" s="1"/>
  <c r="H1628" i="14" a="1"/>
  <c r="H1628" i="14" s="1"/>
  <c r="G1628" i="14" a="1"/>
  <c r="G1628" i="14" s="1"/>
  <c r="F1628" i="14" a="1"/>
  <c r="F1628" i="14" s="1"/>
  <c r="E1628" i="14" a="1"/>
  <c r="E1628" i="14" s="1"/>
  <c r="L1627" i="14" a="1"/>
  <c r="L1627" i="14" s="1"/>
  <c r="K1627" i="14" a="1"/>
  <c r="K1627" i="14" s="1"/>
  <c r="J1627" i="14" a="1"/>
  <c r="J1627" i="14" s="1"/>
  <c r="I1627" i="14" a="1"/>
  <c r="I1627" i="14" s="1"/>
  <c r="H1627" i="14" a="1"/>
  <c r="H1627" i="14" s="1"/>
  <c r="G1627" i="14" a="1"/>
  <c r="G1627" i="14" s="1"/>
  <c r="F1627" i="14" a="1"/>
  <c r="F1627" i="14" s="1"/>
  <c r="E1627" i="14" a="1"/>
  <c r="E1627" i="14" s="1"/>
  <c r="L1626" i="14" a="1"/>
  <c r="L1626" i="14" s="1"/>
  <c r="K1626" i="14" a="1"/>
  <c r="K1626" i="14" s="1"/>
  <c r="J1626" i="14" a="1"/>
  <c r="J1626" i="14" s="1"/>
  <c r="I1626" i="14" a="1"/>
  <c r="I1626" i="14" s="1"/>
  <c r="H1626" i="14" a="1"/>
  <c r="H1626" i="14" s="1"/>
  <c r="G1626" i="14" a="1"/>
  <c r="G1626" i="14" s="1"/>
  <c r="F1626" i="14" a="1"/>
  <c r="F1626" i="14" s="1"/>
  <c r="E1626" i="14" a="1"/>
  <c r="E1626" i="14" s="1"/>
  <c r="L1625" i="14" a="1"/>
  <c r="L1625" i="14" s="1"/>
  <c r="K1625" i="14" a="1"/>
  <c r="K1625" i="14" s="1"/>
  <c r="J1625" i="14" a="1"/>
  <c r="J1625" i="14" s="1"/>
  <c r="I1625" i="14" a="1"/>
  <c r="I1625" i="14" s="1"/>
  <c r="H1625" i="14" a="1"/>
  <c r="H1625" i="14" s="1"/>
  <c r="G1625" i="14" a="1"/>
  <c r="G1625" i="14" s="1"/>
  <c r="F1625" i="14" a="1"/>
  <c r="F1625" i="14" s="1"/>
  <c r="E1625" i="14" a="1"/>
  <c r="E1625" i="14" s="1"/>
  <c r="L1624" i="14" a="1"/>
  <c r="L1624" i="14" s="1"/>
  <c r="K1624" i="14" a="1"/>
  <c r="K1624" i="14" s="1"/>
  <c r="J1624" i="14" a="1"/>
  <c r="J1624" i="14" s="1"/>
  <c r="I1624" i="14" a="1"/>
  <c r="I1624" i="14" s="1"/>
  <c r="H1624" i="14" a="1"/>
  <c r="H1624" i="14" s="1"/>
  <c r="G1624" i="14" a="1"/>
  <c r="G1624" i="14" s="1"/>
  <c r="F1624" i="14" a="1"/>
  <c r="F1624" i="14" s="1"/>
  <c r="E1624" i="14" a="1"/>
  <c r="E1624" i="14" s="1"/>
  <c r="L1623" i="14" a="1"/>
  <c r="L1623" i="14" s="1"/>
  <c r="K1623" i="14" a="1"/>
  <c r="K1623" i="14" s="1"/>
  <c r="J1623" i="14" a="1"/>
  <c r="J1623" i="14" s="1"/>
  <c r="I1623" i="14" a="1"/>
  <c r="I1623" i="14" s="1"/>
  <c r="H1623" i="14" a="1"/>
  <c r="H1623" i="14" s="1"/>
  <c r="G1623" i="14" a="1"/>
  <c r="G1623" i="14" s="1"/>
  <c r="F1623" i="14" a="1"/>
  <c r="F1623" i="14" s="1"/>
  <c r="E1623" i="14" a="1"/>
  <c r="E1623" i="14" s="1"/>
  <c r="L1622" i="14" a="1"/>
  <c r="L1622" i="14" s="1"/>
  <c r="K1622" i="14" a="1"/>
  <c r="K1622" i="14" s="1"/>
  <c r="J1622" i="14" a="1"/>
  <c r="J1622" i="14" s="1"/>
  <c r="I1622" i="14" a="1"/>
  <c r="I1622" i="14" s="1"/>
  <c r="H1622" i="14" a="1"/>
  <c r="H1622" i="14" s="1"/>
  <c r="G1622" i="14" a="1"/>
  <c r="G1622" i="14" s="1"/>
  <c r="F1622" i="14" a="1"/>
  <c r="F1622" i="14" s="1"/>
  <c r="E1622" i="14" a="1"/>
  <c r="E1622" i="14" s="1"/>
  <c r="L1621" i="14" a="1"/>
  <c r="L1621" i="14" s="1"/>
  <c r="K1621" i="14" a="1"/>
  <c r="K1621" i="14" s="1"/>
  <c r="J1621" i="14" a="1"/>
  <c r="J1621" i="14" s="1"/>
  <c r="I1621" i="14" a="1"/>
  <c r="I1621" i="14" s="1"/>
  <c r="H1621" i="14" a="1"/>
  <c r="H1621" i="14" s="1"/>
  <c r="G1621" i="14" a="1"/>
  <c r="G1621" i="14" s="1"/>
  <c r="F1621" i="14" a="1"/>
  <c r="F1621" i="14" s="1"/>
  <c r="E1621" i="14" a="1"/>
  <c r="E1621" i="14" s="1"/>
  <c r="L1620" i="14" a="1"/>
  <c r="L1620" i="14" s="1"/>
  <c r="K1620" i="14" a="1"/>
  <c r="K1620" i="14" s="1"/>
  <c r="J1620" i="14" a="1"/>
  <c r="J1620" i="14" s="1"/>
  <c r="I1620" i="14" a="1"/>
  <c r="I1620" i="14" s="1"/>
  <c r="H1620" i="14" a="1"/>
  <c r="H1620" i="14" s="1"/>
  <c r="G1620" i="14" a="1"/>
  <c r="G1620" i="14" s="1"/>
  <c r="F1620" i="14" a="1"/>
  <c r="F1620" i="14" s="1"/>
  <c r="E1620" i="14" a="1"/>
  <c r="E1620" i="14" s="1"/>
  <c r="L1619" i="14" a="1"/>
  <c r="L1619" i="14" s="1"/>
  <c r="K1619" i="14" a="1"/>
  <c r="K1619" i="14" s="1"/>
  <c r="J1619" i="14" a="1"/>
  <c r="J1619" i="14" s="1"/>
  <c r="I1619" i="14" a="1"/>
  <c r="I1619" i="14" s="1"/>
  <c r="H1619" i="14" a="1"/>
  <c r="H1619" i="14" s="1"/>
  <c r="G1619" i="14" a="1"/>
  <c r="G1619" i="14" s="1"/>
  <c r="F1619" i="14" a="1"/>
  <c r="F1619" i="14" s="1"/>
  <c r="E1619" i="14" a="1"/>
  <c r="E1619" i="14" s="1"/>
  <c r="L1618" i="14" a="1"/>
  <c r="L1618" i="14" s="1"/>
  <c r="K1618" i="14" a="1"/>
  <c r="K1618" i="14" s="1"/>
  <c r="J1618" i="14" a="1"/>
  <c r="J1618" i="14" s="1"/>
  <c r="I1618" i="14" a="1"/>
  <c r="I1618" i="14" s="1"/>
  <c r="H1618" i="14" a="1"/>
  <c r="H1618" i="14" s="1"/>
  <c r="G1618" i="14" a="1"/>
  <c r="G1618" i="14" s="1"/>
  <c r="F1618" i="14" a="1"/>
  <c r="F1618" i="14" s="1"/>
  <c r="E1618" i="14" a="1"/>
  <c r="E1618" i="14" s="1"/>
  <c r="L1617" i="14" a="1"/>
  <c r="L1617" i="14" s="1"/>
  <c r="K1617" i="14" a="1"/>
  <c r="K1617" i="14" s="1"/>
  <c r="J1617" i="14" a="1"/>
  <c r="J1617" i="14" s="1"/>
  <c r="I1617" i="14" a="1"/>
  <c r="I1617" i="14" s="1"/>
  <c r="H1617" i="14" a="1"/>
  <c r="H1617" i="14" s="1"/>
  <c r="G1617" i="14" a="1"/>
  <c r="G1617" i="14" s="1"/>
  <c r="F1617" i="14" a="1"/>
  <c r="F1617" i="14" s="1"/>
  <c r="E1617" i="14" a="1"/>
  <c r="E1617" i="14" s="1"/>
  <c r="L1616" i="14" a="1"/>
  <c r="L1616" i="14" s="1"/>
  <c r="K1616" i="14" a="1"/>
  <c r="K1616" i="14" s="1"/>
  <c r="J1616" i="14" a="1"/>
  <c r="J1616" i="14" s="1"/>
  <c r="I1616" i="14" a="1"/>
  <c r="I1616" i="14" s="1"/>
  <c r="H1616" i="14" a="1"/>
  <c r="H1616" i="14" s="1"/>
  <c r="G1616" i="14" a="1"/>
  <c r="G1616" i="14" s="1"/>
  <c r="F1616" i="14" a="1"/>
  <c r="F1616" i="14" s="1"/>
  <c r="E1616" i="14" a="1"/>
  <c r="E1616" i="14" s="1"/>
  <c r="L1615" i="14" a="1"/>
  <c r="L1615" i="14" s="1"/>
  <c r="K1615" i="14" a="1"/>
  <c r="K1615" i="14" s="1"/>
  <c r="J1615" i="14" a="1"/>
  <c r="J1615" i="14" s="1"/>
  <c r="I1615" i="14" a="1"/>
  <c r="I1615" i="14" s="1"/>
  <c r="H1615" i="14" a="1"/>
  <c r="H1615" i="14" s="1"/>
  <c r="G1615" i="14" a="1"/>
  <c r="G1615" i="14" s="1"/>
  <c r="F1615" i="14" a="1"/>
  <c r="F1615" i="14" s="1"/>
  <c r="E1615" i="14" a="1"/>
  <c r="E1615" i="14" s="1"/>
  <c r="L1614" i="14" a="1"/>
  <c r="L1614" i="14" s="1"/>
  <c r="K1614" i="14" a="1"/>
  <c r="K1614" i="14" s="1"/>
  <c r="J1614" i="14" a="1"/>
  <c r="J1614" i="14" s="1"/>
  <c r="I1614" i="14" a="1"/>
  <c r="I1614" i="14" s="1"/>
  <c r="H1614" i="14" a="1"/>
  <c r="H1614" i="14" s="1"/>
  <c r="G1614" i="14" a="1"/>
  <c r="G1614" i="14" s="1"/>
  <c r="F1614" i="14" a="1"/>
  <c r="F1614" i="14" s="1"/>
  <c r="E1614" i="14" a="1"/>
  <c r="E1614" i="14" s="1"/>
  <c r="L1613" i="14" a="1"/>
  <c r="L1613" i="14" s="1"/>
  <c r="K1613" i="14" a="1"/>
  <c r="K1613" i="14" s="1"/>
  <c r="J1613" i="14" a="1"/>
  <c r="J1613" i="14" s="1"/>
  <c r="I1613" i="14" a="1"/>
  <c r="I1613" i="14" s="1"/>
  <c r="H1613" i="14" a="1"/>
  <c r="H1613" i="14" s="1"/>
  <c r="G1613" i="14" a="1"/>
  <c r="G1613" i="14" s="1"/>
  <c r="F1613" i="14" a="1"/>
  <c r="F1613" i="14" s="1"/>
  <c r="E1613" i="14" a="1"/>
  <c r="E1613" i="14" s="1"/>
  <c r="L1612" i="14" a="1"/>
  <c r="L1612" i="14" s="1"/>
  <c r="K1612" i="14" a="1"/>
  <c r="K1612" i="14" s="1"/>
  <c r="J1612" i="14" a="1"/>
  <c r="J1612" i="14" s="1"/>
  <c r="I1612" i="14" a="1"/>
  <c r="I1612" i="14" s="1"/>
  <c r="H1612" i="14" a="1"/>
  <c r="H1612" i="14" s="1"/>
  <c r="G1612" i="14" a="1"/>
  <c r="G1612" i="14" s="1"/>
  <c r="F1612" i="14" a="1"/>
  <c r="F1612" i="14" s="1"/>
  <c r="E1612" i="14" a="1"/>
  <c r="E1612" i="14" s="1"/>
  <c r="L1611" i="14" a="1"/>
  <c r="L1611" i="14" s="1"/>
  <c r="K1611" i="14" a="1"/>
  <c r="K1611" i="14" s="1"/>
  <c r="J1611" i="14" a="1"/>
  <c r="J1611" i="14" s="1"/>
  <c r="I1611" i="14" a="1"/>
  <c r="I1611" i="14" s="1"/>
  <c r="H1611" i="14" a="1"/>
  <c r="H1611" i="14" s="1"/>
  <c r="G1611" i="14" a="1"/>
  <c r="G1611" i="14" s="1"/>
  <c r="F1611" i="14" a="1"/>
  <c r="F1611" i="14" s="1"/>
  <c r="E1611" i="14" a="1"/>
  <c r="E1611" i="14" s="1"/>
  <c r="L1610" i="14" a="1"/>
  <c r="L1610" i="14" s="1"/>
  <c r="K1610" i="14" a="1"/>
  <c r="K1610" i="14" s="1"/>
  <c r="J1610" i="14" a="1"/>
  <c r="J1610" i="14" s="1"/>
  <c r="I1610" i="14" a="1"/>
  <c r="I1610" i="14" s="1"/>
  <c r="H1610" i="14" a="1"/>
  <c r="H1610" i="14" s="1"/>
  <c r="G1610" i="14" a="1"/>
  <c r="G1610" i="14" s="1"/>
  <c r="F1610" i="14" a="1"/>
  <c r="F1610" i="14" s="1"/>
  <c r="E1610" i="14" a="1"/>
  <c r="E1610" i="14" s="1"/>
  <c r="L1609" i="14" a="1"/>
  <c r="L1609" i="14" s="1"/>
  <c r="K1609" i="14" a="1"/>
  <c r="K1609" i="14" s="1"/>
  <c r="J1609" i="14" a="1"/>
  <c r="J1609" i="14" s="1"/>
  <c r="I1609" i="14" a="1"/>
  <c r="I1609" i="14" s="1"/>
  <c r="H1609" i="14" a="1"/>
  <c r="H1609" i="14" s="1"/>
  <c r="G1609" i="14" a="1"/>
  <c r="G1609" i="14" s="1"/>
  <c r="F1609" i="14" a="1"/>
  <c r="F1609" i="14" s="1"/>
  <c r="E1609" i="14" a="1"/>
  <c r="E1609" i="14" s="1"/>
  <c r="L1608" i="14" a="1"/>
  <c r="L1608" i="14" s="1"/>
  <c r="K1608" i="14" a="1"/>
  <c r="K1608" i="14" s="1"/>
  <c r="J1608" i="14" a="1"/>
  <c r="J1608" i="14" s="1"/>
  <c r="I1608" i="14" a="1"/>
  <c r="I1608" i="14" s="1"/>
  <c r="H1608" i="14" a="1"/>
  <c r="H1608" i="14" s="1"/>
  <c r="G1608" i="14" a="1"/>
  <c r="G1608" i="14" s="1"/>
  <c r="F1608" i="14" a="1"/>
  <c r="F1608" i="14" s="1"/>
  <c r="E1608" i="14" a="1"/>
  <c r="E1608" i="14" s="1"/>
  <c r="L1607" i="14" a="1"/>
  <c r="L1607" i="14" s="1"/>
  <c r="K1607" i="14" a="1"/>
  <c r="K1607" i="14" s="1"/>
  <c r="J1607" i="14" a="1"/>
  <c r="J1607" i="14" s="1"/>
  <c r="I1607" i="14" a="1"/>
  <c r="I1607" i="14" s="1"/>
  <c r="H1607" i="14" a="1"/>
  <c r="H1607" i="14" s="1"/>
  <c r="G1607" i="14" a="1"/>
  <c r="G1607" i="14" s="1"/>
  <c r="F1607" i="14" a="1"/>
  <c r="F1607" i="14" s="1"/>
  <c r="E1607" i="14" a="1"/>
  <c r="E1607" i="14" s="1"/>
  <c r="L1606" i="14" a="1"/>
  <c r="L1606" i="14" s="1"/>
  <c r="K1606" i="14" a="1"/>
  <c r="K1606" i="14" s="1"/>
  <c r="J1606" i="14" a="1"/>
  <c r="J1606" i="14" s="1"/>
  <c r="I1606" i="14" a="1"/>
  <c r="I1606" i="14" s="1"/>
  <c r="H1606" i="14" a="1"/>
  <c r="H1606" i="14" s="1"/>
  <c r="G1606" i="14" a="1"/>
  <c r="G1606" i="14" s="1"/>
  <c r="F1606" i="14" a="1"/>
  <c r="F1606" i="14" s="1"/>
  <c r="E1606" i="14" a="1"/>
  <c r="E1606" i="14" s="1"/>
  <c r="L1605" i="14" a="1"/>
  <c r="L1605" i="14" s="1"/>
  <c r="K1605" i="14" a="1"/>
  <c r="K1605" i="14" s="1"/>
  <c r="J1605" i="14" a="1"/>
  <c r="J1605" i="14" s="1"/>
  <c r="I1605" i="14" a="1"/>
  <c r="I1605" i="14" s="1"/>
  <c r="H1605" i="14" a="1"/>
  <c r="H1605" i="14" s="1"/>
  <c r="G1605" i="14" a="1"/>
  <c r="G1605" i="14" s="1"/>
  <c r="F1605" i="14" a="1"/>
  <c r="F1605" i="14" s="1"/>
  <c r="E1605" i="14" a="1"/>
  <c r="E1605" i="14" s="1"/>
  <c r="L1604" i="14" a="1"/>
  <c r="L1604" i="14" s="1"/>
  <c r="K1604" i="14" a="1"/>
  <c r="K1604" i="14" s="1"/>
  <c r="J1604" i="14" a="1"/>
  <c r="J1604" i="14" s="1"/>
  <c r="I1604" i="14" a="1"/>
  <c r="I1604" i="14" s="1"/>
  <c r="H1604" i="14" a="1"/>
  <c r="H1604" i="14" s="1"/>
  <c r="G1604" i="14" a="1"/>
  <c r="G1604" i="14" s="1"/>
  <c r="F1604" i="14" a="1"/>
  <c r="F1604" i="14" s="1"/>
  <c r="E1604" i="14" a="1"/>
  <c r="E1604" i="14" s="1"/>
  <c r="L1603" i="14" a="1"/>
  <c r="L1603" i="14" s="1"/>
  <c r="K1603" i="14" a="1"/>
  <c r="K1603" i="14" s="1"/>
  <c r="J1603" i="14" a="1"/>
  <c r="J1603" i="14" s="1"/>
  <c r="I1603" i="14" a="1"/>
  <c r="I1603" i="14" s="1"/>
  <c r="H1603" i="14" a="1"/>
  <c r="H1603" i="14" s="1"/>
  <c r="G1603" i="14" a="1"/>
  <c r="G1603" i="14" s="1"/>
  <c r="F1603" i="14" a="1"/>
  <c r="F1603" i="14" s="1"/>
  <c r="E1603" i="14" a="1"/>
  <c r="E1603" i="14" s="1"/>
  <c r="L1602" i="14" a="1"/>
  <c r="L1602" i="14" s="1"/>
  <c r="K1602" i="14" a="1"/>
  <c r="K1602" i="14" s="1"/>
  <c r="J1602" i="14" a="1"/>
  <c r="J1602" i="14" s="1"/>
  <c r="I1602" i="14" a="1"/>
  <c r="I1602" i="14" s="1"/>
  <c r="H1602" i="14" a="1"/>
  <c r="H1602" i="14" s="1"/>
  <c r="G1602" i="14" a="1"/>
  <c r="G1602" i="14" s="1"/>
  <c r="F1602" i="14" a="1"/>
  <c r="F1602" i="14" s="1"/>
  <c r="E1602" i="14" a="1"/>
  <c r="E1602" i="14" s="1"/>
  <c r="L1601" i="14" a="1"/>
  <c r="L1601" i="14" s="1"/>
  <c r="K1601" i="14" a="1"/>
  <c r="K1601" i="14" s="1"/>
  <c r="J1601" i="14" a="1"/>
  <c r="J1601" i="14" s="1"/>
  <c r="I1601" i="14" a="1"/>
  <c r="I1601" i="14" s="1"/>
  <c r="H1601" i="14" a="1"/>
  <c r="H1601" i="14" s="1"/>
  <c r="G1601" i="14" a="1"/>
  <c r="G1601" i="14" s="1"/>
  <c r="F1601" i="14" a="1"/>
  <c r="F1601" i="14" s="1"/>
  <c r="E1601" i="14" a="1"/>
  <c r="E1601" i="14" s="1"/>
  <c r="L1600" i="14" a="1"/>
  <c r="L1600" i="14" s="1"/>
  <c r="K1600" i="14" a="1"/>
  <c r="K1600" i="14" s="1"/>
  <c r="J1600" i="14" a="1"/>
  <c r="J1600" i="14" s="1"/>
  <c r="I1600" i="14" a="1"/>
  <c r="I1600" i="14" s="1"/>
  <c r="H1600" i="14" a="1"/>
  <c r="H1600" i="14" s="1"/>
  <c r="G1600" i="14" a="1"/>
  <c r="G1600" i="14" s="1"/>
  <c r="F1600" i="14" a="1"/>
  <c r="F1600" i="14" s="1"/>
  <c r="E1600" i="14" a="1"/>
  <c r="E1600" i="14" s="1"/>
  <c r="L1599" i="14" a="1"/>
  <c r="L1599" i="14" s="1"/>
  <c r="K1599" i="14" a="1"/>
  <c r="K1599" i="14" s="1"/>
  <c r="J1599" i="14" a="1"/>
  <c r="J1599" i="14" s="1"/>
  <c r="I1599" i="14" a="1"/>
  <c r="I1599" i="14" s="1"/>
  <c r="H1599" i="14" a="1"/>
  <c r="H1599" i="14" s="1"/>
  <c r="G1599" i="14" a="1"/>
  <c r="G1599" i="14" s="1"/>
  <c r="F1599" i="14" a="1"/>
  <c r="F1599" i="14" s="1"/>
  <c r="E1599" i="14" a="1"/>
  <c r="E1599" i="14" s="1"/>
  <c r="L1598" i="14" a="1"/>
  <c r="L1598" i="14" s="1"/>
  <c r="K1598" i="14" a="1"/>
  <c r="K1598" i="14" s="1"/>
  <c r="J1598" i="14" a="1"/>
  <c r="J1598" i="14" s="1"/>
  <c r="I1598" i="14" a="1"/>
  <c r="I1598" i="14" s="1"/>
  <c r="H1598" i="14" a="1"/>
  <c r="H1598" i="14" s="1"/>
  <c r="G1598" i="14" a="1"/>
  <c r="G1598" i="14" s="1"/>
  <c r="F1598" i="14" a="1"/>
  <c r="F1598" i="14" s="1"/>
  <c r="E1598" i="14" a="1"/>
  <c r="E1598" i="14" s="1"/>
  <c r="L1597" i="14" a="1"/>
  <c r="L1597" i="14" s="1"/>
  <c r="K1597" i="14" a="1"/>
  <c r="K1597" i="14" s="1"/>
  <c r="J1597" i="14" a="1"/>
  <c r="J1597" i="14" s="1"/>
  <c r="I1597" i="14" a="1"/>
  <c r="I1597" i="14" s="1"/>
  <c r="H1597" i="14" a="1"/>
  <c r="H1597" i="14" s="1"/>
  <c r="G1597" i="14" a="1"/>
  <c r="G1597" i="14" s="1"/>
  <c r="F1597" i="14" a="1"/>
  <c r="F1597" i="14" s="1"/>
  <c r="E1597" i="14" a="1"/>
  <c r="E1597" i="14" s="1"/>
  <c r="L1596" i="14" a="1"/>
  <c r="L1596" i="14" s="1"/>
  <c r="K1596" i="14" a="1"/>
  <c r="K1596" i="14" s="1"/>
  <c r="J1596" i="14" a="1"/>
  <c r="J1596" i="14" s="1"/>
  <c r="I1596" i="14" a="1"/>
  <c r="I1596" i="14" s="1"/>
  <c r="H1596" i="14" a="1"/>
  <c r="H1596" i="14" s="1"/>
  <c r="G1596" i="14" a="1"/>
  <c r="G1596" i="14" s="1"/>
  <c r="F1596" i="14" a="1"/>
  <c r="F1596" i="14" s="1"/>
  <c r="E1596" i="14" a="1"/>
  <c r="E1596" i="14" s="1"/>
  <c r="L1595" i="14" a="1"/>
  <c r="L1595" i="14" s="1"/>
  <c r="K1595" i="14" a="1"/>
  <c r="K1595" i="14" s="1"/>
  <c r="J1595" i="14" a="1"/>
  <c r="J1595" i="14" s="1"/>
  <c r="I1595" i="14" a="1"/>
  <c r="I1595" i="14" s="1"/>
  <c r="H1595" i="14" a="1"/>
  <c r="H1595" i="14" s="1"/>
  <c r="G1595" i="14" a="1"/>
  <c r="G1595" i="14" s="1"/>
  <c r="F1595" i="14" a="1"/>
  <c r="F1595" i="14" s="1"/>
  <c r="E1595" i="14" a="1"/>
  <c r="E1595" i="14" s="1"/>
  <c r="L1594" i="14" a="1"/>
  <c r="L1594" i="14" s="1"/>
  <c r="K1594" i="14" a="1"/>
  <c r="K1594" i="14" s="1"/>
  <c r="J1594" i="14" a="1"/>
  <c r="J1594" i="14" s="1"/>
  <c r="I1594" i="14" a="1"/>
  <c r="I1594" i="14" s="1"/>
  <c r="H1594" i="14" a="1"/>
  <c r="H1594" i="14" s="1"/>
  <c r="G1594" i="14" a="1"/>
  <c r="G1594" i="14" s="1"/>
  <c r="F1594" i="14" a="1"/>
  <c r="F1594" i="14" s="1"/>
  <c r="E1594" i="14" a="1"/>
  <c r="E1594" i="14" s="1"/>
  <c r="L1593" i="14" a="1"/>
  <c r="L1593" i="14" s="1"/>
  <c r="K1593" i="14" a="1"/>
  <c r="K1593" i="14" s="1"/>
  <c r="J1593" i="14" a="1"/>
  <c r="J1593" i="14" s="1"/>
  <c r="I1593" i="14" a="1"/>
  <c r="I1593" i="14" s="1"/>
  <c r="H1593" i="14" a="1"/>
  <c r="H1593" i="14" s="1"/>
  <c r="G1593" i="14" a="1"/>
  <c r="G1593" i="14" s="1"/>
  <c r="F1593" i="14" a="1"/>
  <c r="F1593" i="14" s="1"/>
  <c r="E1593" i="14" a="1"/>
  <c r="E1593" i="14" s="1"/>
  <c r="L1592" i="14" a="1"/>
  <c r="L1592" i="14" s="1"/>
  <c r="K1592" i="14" a="1"/>
  <c r="K1592" i="14" s="1"/>
  <c r="J1592" i="14" a="1"/>
  <c r="J1592" i="14" s="1"/>
  <c r="I1592" i="14" a="1"/>
  <c r="I1592" i="14" s="1"/>
  <c r="H1592" i="14" a="1"/>
  <c r="H1592" i="14" s="1"/>
  <c r="G1592" i="14" a="1"/>
  <c r="G1592" i="14" s="1"/>
  <c r="F1592" i="14" a="1"/>
  <c r="F1592" i="14" s="1"/>
  <c r="E1592" i="14" a="1"/>
  <c r="E1592" i="14" s="1"/>
  <c r="L1591" i="14" a="1"/>
  <c r="L1591" i="14" s="1"/>
  <c r="K1591" i="14" a="1"/>
  <c r="K1591" i="14" s="1"/>
  <c r="J1591" i="14" a="1"/>
  <c r="J1591" i="14" s="1"/>
  <c r="I1591" i="14" a="1"/>
  <c r="I1591" i="14" s="1"/>
  <c r="H1591" i="14" a="1"/>
  <c r="H1591" i="14" s="1"/>
  <c r="G1591" i="14" a="1"/>
  <c r="G1591" i="14" s="1"/>
  <c r="F1591" i="14" a="1"/>
  <c r="F1591" i="14" s="1"/>
  <c r="E1591" i="14" a="1"/>
  <c r="E1591" i="14" s="1"/>
  <c r="L1590" i="14" a="1"/>
  <c r="L1590" i="14" s="1"/>
  <c r="K1590" i="14" a="1"/>
  <c r="K1590" i="14" s="1"/>
  <c r="J1590" i="14" a="1"/>
  <c r="J1590" i="14" s="1"/>
  <c r="I1590" i="14" a="1"/>
  <c r="I1590" i="14" s="1"/>
  <c r="H1590" i="14" a="1"/>
  <c r="H1590" i="14" s="1"/>
  <c r="G1590" i="14" a="1"/>
  <c r="G1590" i="14" s="1"/>
  <c r="F1590" i="14" a="1"/>
  <c r="F1590" i="14" s="1"/>
  <c r="E1590" i="14" a="1"/>
  <c r="E1590" i="14" s="1"/>
  <c r="L1589" i="14" a="1"/>
  <c r="L1589" i="14" s="1"/>
  <c r="K1589" i="14" a="1"/>
  <c r="K1589" i="14" s="1"/>
  <c r="J1589" i="14" a="1"/>
  <c r="J1589" i="14" s="1"/>
  <c r="I1589" i="14" a="1"/>
  <c r="I1589" i="14" s="1"/>
  <c r="H1589" i="14" a="1"/>
  <c r="H1589" i="14" s="1"/>
  <c r="G1589" i="14" a="1"/>
  <c r="G1589" i="14" s="1"/>
  <c r="F1589" i="14" a="1"/>
  <c r="F1589" i="14" s="1"/>
  <c r="E1589" i="14" a="1"/>
  <c r="E1589" i="14" s="1"/>
  <c r="L1588" i="14" a="1"/>
  <c r="L1588" i="14" s="1"/>
  <c r="K1588" i="14" a="1"/>
  <c r="K1588" i="14" s="1"/>
  <c r="J1588" i="14" a="1"/>
  <c r="J1588" i="14" s="1"/>
  <c r="I1588" i="14" a="1"/>
  <c r="I1588" i="14" s="1"/>
  <c r="H1588" i="14" a="1"/>
  <c r="H1588" i="14" s="1"/>
  <c r="G1588" i="14" a="1"/>
  <c r="G1588" i="14" s="1"/>
  <c r="F1588" i="14" a="1"/>
  <c r="F1588" i="14" s="1"/>
  <c r="E1588" i="14" a="1"/>
  <c r="E1588" i="14" s="1"/>
  <c r="L1586" i="14" a="1"/>
  <c r="L1586" i="14" s="1"/>
  <c r="K1586" i="14" a="1"/>
  <c r="K1586" i="14" s="1"/>
  <c r="J1586" i="14" a="1"/>
  <c r="J1586" i="14" s="1"/>
  <c r="I1586" i="14" a="1"/>
  <c r="I1586" i="14" s="1"/>
  <c r="H1586" i="14" a="1"/>
  <c r="H1586" i="14" s="1"/>
  <c r="G1586" i="14" a="1"/>
  <c r="G1586" i="14" s="1"/>
  <c r="F1586" i="14" a="1"/>
  <c r="F1586" i="14" s="1"/>
  <c r="E1586" i="14" a="1"/>
  <c r="E1586" i="14" s="1"/>
  <c r="L1585" i="14" a="1"/>
  <c r="L1585" i="14" s="1"/>
  <c r="K1585" i="14" a="1"/>
  <c r="K1585" i="14" s="1"/>
  <c r="J1585" i="14" a="1"/>
  <c r="J1585" i="14" s="1"/>
  <c r="I1585" i="14" a="1"/>
  <c r="I1585" i="14" s="1"/>
  <c r="H1585" i="14" a="1"/>
  <c r="H1585" i="14" s="1"/>
  <c r="G1585" i="14" a="1"/>
  <c r="G1585" i="14" s="1"/>
  <c r="F1585" i="14" a="1"/>
  <c r="F1585" i="14" s="1"/>
  <c r="E1585" i="14" a="1"/>
  <c r="E1585" i="14" s="1"/>
  <c r="L1584" i="14" a="1"/>
  <c r="L1584" i="14" s="1"/>
  <c r="K1584" i="14" a="1"/>
  <c r="K1584" i="14" s="1"/>
  <c r="J1584" i="14" a="1"/>
  <c r="J1584" i="14" s="1"/>
  <c r="I1584" i="14" a="1"/>
  <c r="I1584" i="14" s="1"/>
  <c r="H1584" i="14" a="1"/>
  <c r="H1584" i="14" s="1"/>
  <c r="G1584" i="14" a="1"/>
  <c r="G1584" i="14" s="1"/>
  <c r="F1584" i="14" a="1"/>
  <c r="F1584" i="14" s="1"/>
  <c r="E1584" i="14" a="1"/>
  <c r="E1584" i="14" s="1"/>
  <c r="L1583" i="14" a="1"/>
  <c r="L1583" i="14" s="1"/>
  <c r="K1583" i="14" a="1"/>
  <c r="K1583" i="14" s="1"/>
  <c r="J1583" i="14" a="1"/>
  <c r="J1583" i="14" s="1"/>
  <c r="I1583" i="14" a="1"/>
  <c r="I1583" i="14" s="1"/>
  <c r="H1583" i="14" a="1"/>
  <c r="H1583" i="14" s="1"/>
  <c r="G1583" i="14" a="1"/>
  <c r="G1583" i="14" s="1"/>
  <c r="F1583" i="14" a="1"/>
  <c r="F1583" i="14" s="1"/>
  <c r="E1583" i="14" a="1"/>
  <c r="E1583" i="14" s="1"/>
  <c r="L1582" i="14" a="1"/>
  <c r="L1582" i="14" s="1"/>
  <c r="K1582" i="14" a="1"/>
  <c r="K1582" i="14" s="1"/>
  <c r="J1582" i="14" a="1"/>
  <c r="J1582" i="14" s="1"/>
  <c r="I1582" i="14" a="1"/>
  <c r="I1582" i="14" s="1"/>
  <c r="H1582" i="14" a="1"/>
  <c r="H1582" i="14" s="1"/>
  <c r="G1582" i="14" a="1"/>
  <c r="G1582" i="14" s="1"/>
  <c r="F1582" i="14" a="1"/>
  <c r="F1582" i="14" s="1"/>
  <c r="E1582" i="14" a="1"/>
  <c r="E1582" i="14" s="1"/>
  <c r="L1581" i="14" a="1"/>
  <c r="L1581" i="14" s="1"/>
  <c r="K1581" i="14" a="1"/>
  <c r="K1581" i="14" s="1"/>
  <c r="J1581" i="14" a="1"/>
  <c r="J1581" i="14" s="1"/>
  <c r="I1581" i="14" a="1"/>
  <c r="I1581" i="14" s="1"/>
  <c r="H1581" i="14" a="1"/>
  <c r="H1581" i="14" s="1"/>
  <c r="G1581" i="14" a="1"/>
  <c r="G1581" i="14" s="1"/>
  <c r="F1581" i="14" a="1"/>
  <c r="F1581" i="14" s="1"/>
  <c r="E1581" i="14" a="1"/>
  <c r="E1581" i="14" s="1"/>
  <c r="L1580" i="14" a="1"/>
  <c r="L1580" i="14" s="1"/>
  <c r="K1580" i="14" a="1"/>
  <c r="K1580" i="14" s="1"/>
  <c r="J1580" i="14" a="1"/>
  <c r="J1580" i="14" s="1"/>
  <c r="I1580" i="14" a="1"/>
  <c r="I1580" i="14" s="1"/>
  <c r="H1580" i="14" a="1"/>
  <c r="H1580" i="14" s="1"/>
  <c r="G1580" i="14" a="1"/>
  <c r="G1580" i="14" s="1"/>
  <c r="F1580" i="14" a="1"/>
  <c r="F1580" i="14" s="1"/>
  <c r="E1580" i="14" a="1"/>
  <c r="E1580" i="14" s="1"/>
  <c r="L1579" i="14" a="1"/>
  <c r="L1579" i="14" s="1"/>
  <c r="K1579" i="14" a="1"/>
  <c r="K1579" i="14" s="1"/>
  <c r="J1579" i="14" a="1"/>
  <c r="J1579" i="14" s="1"/>
  <c r="I1579" i="14" a="1"/>
  <c r="I1579" i="14" s="1"/>
  <c r="H1579" i="14" a="1"/>
  <c r="H1579" i="14" s="1"/>
  <c r="G1579" i="14" a="1"/>
  <c r="G1579" i="14" s="1"/>
  <c r="F1579" i="14" a="1"/>
  <c r="F1579" i="14" s="1"/>
  <c r="E1579" i="14" a="1"/>
  <c r="E1579" i="14" s="1"/>
  <c r="L1578" i="14" a="1"/>
  <c r="L1578" i="14" s="1"/>
  <c r="K1578" i="14" a="1"/>
  <c r="K1578" i="14" s="1"/>
  <c r="J1578" i="14" a="1"/>
  <c r="J1578" i="14" s="1"/>
  <c r="I1578" i="14" a="1"/>
  <c r="I1578" i="14" s="1"/>
  <c r="H1578" i="14" a="1"/>
  <c r="H1578" i="14" s="1"/>
  <c r="G1578" i="14" a="1"/>
  <c r="G1578" i="14" s="1"/>
  <c r="F1578" i="14" a="1"/>
  <c r="F1578" i="14" s="1"/>
  <c r="E1578" i="14" a="1"/>
  <c r="E1578" i="14" s="1"/>
  <c r="L1577" i="14" a="1"/>
  <c r="L1577" i="14" s="1"/>
  <c r="K1577" i="14" a="1"/>
  <c r="K1577" i="14" s="1"/>
  <c r="J1577" i="14" a="1"/>
  <c r="J1577" i="14" s="1"/>
  <c r="I1577" i="14" a="1"/>
  <c r="I1577" i="14" s="1"/>
  <c r="H1577" i="14" a="1"/>
  <c r="H1577" i="14" s="1"/>
  <c r="G1577" i="14" a="1"/>
  <c r="G1577" i="14" s="1"/>
  <c r="F1577" i="14" a="1"/>
  <c r="F1577" i="14" s="1"/>
  <c r="E1577" i="14" a="1"/>
  <c r="E1577" i="14" s="1"/>
  <c r="L1576" i="14" a="1"/>
  <c r="L1576" i="14" s="1"/>
  <c r="K1576" i="14" a="1"/>
  <c r="K1576" i="14" s="1"/>
  <c r="J1576" i="14" a="1"/>
  <c r="J1576" i="14" s="1"/>
  <c r="I1576" i="14" a="1"/>
  <c r="I1576" i="14" s="1"/>
  <c r="H1576" i="14" a="1"/>
  <c r="H1576" i="14" s="1"/>
  <c r="G1576" i="14" a="1"/>
  <c r="G1576" i="14" s="1"/>
  <c r="F1576" i="14" a="1"/>
  <c r="F1576" i="14" s="1"/>
  <c r="E1576" i="14" a="1"/>
  <c r="E1576" i="14" s="1"/>
  <c r="L1575" i="14" a="1"/>
  <c r="L1575" i="14" s="1"/>
  <c r="K1575" i="14" a="1"/>
  <c r="K1575" i="14" s="1"/>
  <c r="J1575" i="14" a="1"/>
  <c r="J1575" i="14" s="1"/>
  <c r="I1575" i="14" a="1"/>
  <c r="I1575" i="14" s="1"/>
  <c r="H1575" i="14" a="1"/>
  <c r="H1575" i="14" s="1"/>
  <c r="G1575" i="14" a="1"/>
  <c r="G1575" i="14" s="1"/>
  <c r="F1575" i="14" a="1"/>
  <c r="F1575" i="14" s="1"/>
  <c r="E1575" i="14" a="1"/>
  <c r="E1575" i="14" s="1"/>
  <c r="L1574" i="14" a="1"/>
  <c r="L1574" i="14" s="1"/>
  <c r="K1574" i="14" a="1"/>
  <c r="K1574" i="14" s="1"/>
  <c r="J1574" i="14" a="1"/>
  <c r="J1574" i="14" s="1"/>
  <c r="I1574" i="14" a="1"/>
  <c r="I1574" i="14" s="1"/>
  <c r="H1574" i="14" a="1"/>
  <c r="H1574" i="14" s="1"/>
  <c r="G1574" i="14" a="1"/>
  <c r="G1574" i="14" s="1"/>
  <c r="F1574" i="14" a="1"/>
  <c r="F1574" i="14" s="1"/>
  <c r="E1574" i="14" a="1"/>
  <c r="E1574" i="14" s="1"/>
  <c r="L1573" i="14" a="1"/>
  <c r="L1573" i="14" s="1"/>
  <c r="K1573" i="14" a="1"/>
  <c r="K1573" i="14" s="1"/>
  <c r="J1573" i="14" a="1"/>
  <c r="J1573" i="14" s="1"/>
  <c r="I1573" i="14" a="1"/>
  <c r="I1573" i="14" s="1"/>
  <c r="H1573" i="14" a="1"/>
  <c r="H1573" i="14" s="1"/>
  <c r="G1573" i="14" a="1"/>
  <c r="G1573" i="14" s="1"/>
  <c r="F1573" i="14" a="1"/>
  <c r="F1573" i="14" s="1"/>
  <c r="E1573" i="14" a="1"/>
  <c r="E1573" i="14" s="1"/>
  <c r="L1572" i="14" a="1"/>
  <c r="L1572" i="14" s="1"/>
  <c r="K1572" i="14" a="1"/>
  <c r="K1572" i="14" s="1"/>
  <c r="J1572" i="14" a="1"/>
  <c r="J1572" i="14" s="1"/>
  <c r="I1572" i="14" a="1"/>
  <c r="I1572" i="14" s="1"/>
  <c r="H1572" i="14" a="1"/>
  <c r="H1572" i="14" s="1"/>
  <c r="G1572" i="14" a="1"/>
  <c r="G1572" i="14" s="1"/>
  <c r="F1572" i="14" a="1"/>
  <c r="F1572" i="14" s="1"/>
  <c r="E1572" i="14" a="1"/>
  <c r="E1572" i="14" s="1"/>
  <c r="L1571" i="14" a="1"/>
  <c r="L1571" i="14" s="1"/>
  <c r="K1571" i="14" a="1"/>
  <c r="K1571" i="14" s="1"/>
  <c r="J1571" i="14" a="1"/>
  <c r="J1571" i="14" s="1"/>
  <c r="I1571" i="14" a="1"/>
  <c r="I1571" i="14" s="1"/>
  <c r="H1571" i="14" a="1"/>
  <c r="H1571" i="14" s="1"/>
  <c r="G1571" i="14" a="1"/>
  <c r="G1571" i="14" s="1"/>
  <c r="F1571" i="14" a="1"/>
  <c r="F1571" i="14" s="1"/>
  <c r="E1571" i="14" a="1"/>
  <c r="E1571" i="14" s="1"/>
  <c r="L1570" i="14" a="1"/>
  <c r="L1570" i="14" s="1"/>
  <c r="K1570" i="14" a="1"/>
  <c r="K1570" i="14" s="1"/>
  <c r="J1570" i="14" a="1"/>
  <c r="J1570" i="14" s="1"/>
  <c r="I1570" i="14" a="1"/>
  <c r="I1570" i="14" s="1"/>
  <c r="H1570" i="14" a="1"/>
  <c r="H1570" i="14" s="1"/>
  <c r="G1570" i="14" a="1"/>
  <c r="G1570" i="14" s="1"/>
  <c r="F1570" i="14" a="1"/>
  <c r="F1570" i="14" s="1"/>
  <c r="E1570" i="14" a="1"/>
  <c r="E1570" i="14" s="1"/>
  <c r="L1569" i="14" a="1"/>
  <c r="L1569" i="14" s="1"/>
  <c r="K1569" i="14" a="1"/>
  <c r="K1569" i="14" s="1"/>
  <c r="J1569" i="14" a="1"/>
  <c r="J1569" i="14" s="1"/>
  <c r="I1569" i="14" a="1"/>
  <c r="I1569" i="14" s="1"/>
  <c r="H1569" i="14" a="1"/>
  <c r="H1569" i="14" s="1"/>
  <c r="G1569" i="14" a="1"/>
  <c r="G1569" i="14" s="1"/>
  <c r="F1569" i="14" a="1"/>
  <c r="F1569" i="14" s="1"/>
  <c r="E1569" i="14" a="1"/>
  <c r="E1569" i="14" s="1"/>
  <c r="L1568" i="14" a="1"/>
  <c r="L1568" i="14" s="1"/>
  <c r="K1568" i="14" a="1"/>
  <c r="K1568" i="14" s="1"/>
  <c r="J1568" i="14" a="1"/>
  <c r="J1568" i="14" s="1"/>
  <c r="I1568" i="14" a="1"/>
  <c r="I1568" i="14" s="1"/>
  <c r="H1568" i="14" a="1"/>
  <c r="H1568" i="14" s="1"/>
  <c r="G1568" i="14" a="1"/>
  <c r="G1568" i="14" s="1"/>
  <c r="F1568" i="14" a="1"/>
  <c r="F1568" i="14" s="1"/>
  <c r="E1568" i="14" a="1"/>
  <c r="E1568" i="14" s="1"/>
  <c r="L1567" i="14" a="1"/>
  <c r="L1567" i="14" s="1"/>
  <c r="K1567" i="14" a="1"/>
  <c r="K1567" i="14" s="1"/>
  <c r="J1567" i="14" a="1"/>
  <c r="J1567" i="14" s="1"/>
  <c r="I1567" i="14" a="1"/>
  <c r="I1567" i="14" s="1"/>
  <c r="H1567" i="14" a="1"/>
  <c r="H1567" i="14" s="1"/>
  <c r="G1567" i="14" a="1"/>
  <c r="G1567" i="14" s="1"/>
  <c r="F1567" i="14" a="1"/>
  <c r="F1567" i="14" s="1"/>
  <c r="E1567" i="14" a="1"/>
  <c r="E1567" i="14" s="1"/>
  <c r="L1566" i="14" a="1"/>
  <c r="L1566" i="14" s="1"/>
  <c r="K1566" i="14" a="1"/>
  <c r="K1566" i="14" s="1"/>
  <c r="J1566" i="14" a="1"/>
  <c r="J1566" i="14" s="1"/>
  <c r="I1566" i="14" a="1"/>
  <c r="I1566" i="14" s="1"/>
  <c r="H1566" i="14" a="1"/>
  <c r="H1566" i="14" s="1"/>
  <c r="G1566" i="14" a="1"/>
  <c r="G1566" i="14" s="1"/>
  <c r="F1566" i="14" a="1"/>
  <c r="F1566" i="14" s="1"/>
  <c r="E1566" i="14" a="1"/>
  <c r="E1566" i="14" s="1"/>
  <c r="L1565" i="14" a="1"/>
  <c r="L1565" i="14" s="1"/>
  <c r="K1565" i="14" a="1"/>
  <c r="K1565" i="14" s="1"/>
  <c r="J1565" i="14" a="1"/>
  <c r="J1565" i="14" s="1"/>
  <c r="I1565" i="14" a="1"/>
  <c r="I1565" i="14" s="1"/>
  <c r="H1565" i="14" a="1"/>
  <c r="H1565" i="14" s="1"/>
  <c r="G1565" i="14" a="1"/>
  <c r="G1565" i="14" s="1"/>
  <c r="F1565" i="14" a="1"/>
  <c r="F1565" i="14" s="1"/>
  <c r="E1565" i="14" a="1"/>
  <c r="E1565" i="14" s="1"/>
  <c r="L1564" i="14" a="1"/>
  <c r="L1564" i="14" s="1"/>
  <c r="K1564" i="14" a="1"/>
  <c r="K1564" i="14" s="1"/>
  <c r="J1564" i="14" a="1"/>
  <c r="J1564" i="14" s="1"/>
  <c r="I1564" i="14" a="1"/>
  <c r="I1564" i="14" s="1"/>
  <c r="H1564" i="14" a="1"/>
  <c r="H1564" i="14" s="1"/>
  <c r="G1564" i="14" a="1"/>
  <c r="G1564" i="14" s="1"/>
  <c r="F1564" i="14" a="1"/>
  <c r="F1564" i="14" s="1"/>
  <c r="E1564" i="14" a="1"/>
  <c r="E1564" i="14" s="1"/>
  <c r="L1563" i="14" a="1"/>
  <c r="L1563" i="14" s="1"/>
  <c r="K1563" i="14" a="1"/>
  <c r="K1563" i="14" s="1"/>
  <c r="J1563" i="14" a="1"/>
  <c r="J1563" i="14" s="1"/>
  <c r="I1563" i="14" a="1"/>
  <c r="I1563" i="14" s="1"/>
  <c r="H1563" i="14" a="1"/>
  <c r="H1563" i="14" s="1"/>
  <c r="G1563" i="14" a="1"/>
  <c r="G1563" i="14" s="1"/>
  <c r="F1563" i="14" a="1"/>
  <c r="F1563" i="14" s="1"/>
  <c r="E1563" i="14" a="1"/>
  <c r="E1563" i="14" s="1"/>
  <c r="L1562" i="14" a="1"/>
  <c r="L1562" i="14" s="1"/>
  <c r="K1562" i="14" a="1"/>
  <c r="K1562" i="14" s="1"/>
  <c r="J1562" i="14" a="1"/>
  <c r="J1562" i="14" s="1"/>
  <c r="I1562" i="14" a="1"/>
  <c r="I1562" i="14" s="1"/>
  <c r="H1562" i="14" a="1"/>
  <c r="H1562" i="14" s="1"/>
  <c r="G1562" i="14" a="1"/>
  <c r="G1562" i="14" s="1"/>
  <c r="F1562" i="14" a="1"/>
  <c r="F1562" i="14" s="1"/>
  <c r="E1562" i="14" a="1"/>
  <c r="E1562" i="14" s="1"/>
  <c r="L1561" i="14" a="1"/>
  <c r="L1561" i="14" s="1"/>
  <c r="K1561" i="14" a="1"/>
  <c r="K1561" i="14" s="1"/>
  <c r="J1561" i="14" a="1"/>
  <c r="J1561" i="14" s="1"/>
  <c r="I1561" i="14" a="1"/>
  <c r="I1561" i="14" s="1"/>
  <c r="H1561" i="14" a="1"/>
  <c r="H1561" i="14" s="1"/>
  <c r="G1561" i="14" a="1"/>
  <c r="G1561" i="14" s="1"/>
  <c r="F1561" i="14" a="1"/>
  <c r="F1561" i="14" s="1"/>
  <c r="E1561" i="14" a="1"/>
  <c r="E1561" i="14" s="1"/>
  <c r="L1560" i="14" a="1"/>
  <c r="L1560" i="14" s="1"/>
  <c r="K1560" i="14" a="1"/>
  <c r="K1560" i="14" s="1"/>
  <c r="J1560" i="14" a="1"/>
  <c r="J1560" i="14" s="1"/>
  <c r="I1560" i="14" a="1"/>
  <c r="I1560" i="14" s="1"/>
  <c r="H1560" i="14" a="1"/>
  <c r="H1560" i="14" s="1"/>
  <c r="G1560" i="14" a="1"/>
  <c r="G1560" i="14" s="1"/>
  <c r="F1560" i="14" a="1"/>
  <c r="F1560" i="14" s="1"/>
  <c r="E1560" i="14" a="1"/>
  <c r="E1560" i="14" s="1"/>
  <c r="L1559" i="14" a="1"/>
  <c r="L1559" i="14" s="1"/>
  <c r="K1559" i="14" a="1"/>
  <c r="K1559" i="14" s="1"/>
  <c r="J1559" i="14" a="1"/>
  <c r="J1559" i="14" s="1"/>
  <c r="I1559" i="14" a="1"/>
  <c r="I1559" i="14" s="1"/>
  <c r="H1559" i="14" a="1"/>
  <c r="H1559" i="14" s="1"/>
  <c r="G1559" i="14" a="1"/>
  <c r="G1559" i="14" s="1"/>
  <c r="F1559" i="14" a="1"/>
  <c r="F1559" i="14" s="1"/>
  <c r="E1559" i="14" a="1"/>
  <c r="E1559" i="14" s="1"/>
  <c r="L1558" i="14" a="1"/>
  <c r="L1558" i="14" s="1"/>
  <c r="K1558" i="14" a="1"/>
  <c r="K1558" i="14" s="1"/>
  <c r="J1558" i="14" a="1"/>
  <c r="J1558" i="14" s="1"/>
  <c r="I1558" i="14" a="1"/>
  <c r="I1558" i="14" s="1"/>
  <c r="H1558" i="14" a="1"/>
  <c r="H1558" i="14" s="1"/>
  <c r="G1558" i="14" a="1"/>
  <c r="G1558" i="14" s="1"/>
  <c r="F1558" i="14" a="1"/>
  <c r="F1558" i="14" s="1"/>
  <c r="E1558" i="14" a="1"/>
  <c r="E1558" i="14" s="1"/>
  <c r="L1557" i="14" a="1"/>
  <c r="L1557" i="14" s="1"/>
  <c r="K1557" i="14" a="1"/>
  <c r="K1557" i="14" s="1"/>
  <c r="J1557" i="14" a="1"/>
  <c r="J1557" i="14" s="1"/>
  <c r="I1557" i="14" a="1"/>
  <c r="I1557" i="14" s="1"/>
  <c r="H1557" i="14" a="1"/>
  <c r="H1557" i="14" s="1"/>
  <c r="G1557" i="14" a="1"/>
  <c r="G1557" i="14" s="1"/>
  <c r="F1557" i="14" a="1"/>
  <c r="F1557" i="14" s="1"/>
  <c r="E1557" i="14" a="1"/>
  <c r="E1557" i="14" s="1"/>
  <c r="L1556" i="14" a="1"/>
  <c r="L1556" i="14" s="1"/>
  <c r="K1556" i="14" a="1"/>
  <c r="K1556" i="14" s="1"/>
  <c r="J1556" i="14" a="1"/>
  <c r="J1556" i="14" s="1"/>
  <c r="I1556" i="14" a="1"/>
  <c r="I1556" i="14" s="1"/>
  <c r="H1556" i="14" a="1"/>
  <c r="H1556" i="14" s="1"/>
  <c r="G1556" i="14" a="1"/>
  <c r="G1556" i="14" s="1"/>
  <c r="F1556" i="14" a="1"/>
  <c r="F1556" i="14" s="1"/>
  <c r="E1556" i="14" a="1"/>
  <c r="E1556" i="14" s="1"/>
  <c r="L1555" i="14" a="1"/>
  <c r="L1555" i="14" s="1"/>
  <c r="K1555" i="14" a="1"/>
  <c r="K1555" i="14" s="1"/>
  <c r="J1555" i="14" a="1"/>
  <c r="J1555" i="14" s="1"/>
  <c r="I1555" i="14" a="1"/>
  <c r="I1555" i="14" s="1"/>
  <c r="H1555" i="14" a="1"/>
  <c r="H1555" i="14" s="1"/>
  <c r="G1555" i="14" a="1"/>
  <c r="G1555" i="14" s="1"/>
  <c r="F1555" i="14" a="1"/>
  <c r="F1555" i="14" s="1"/>
  <c r="E1555" i="14" a="1"/>
  <c r="E1555" i="14" s="1"/>
  <c r="L1554" i="14" a="1"/>
  <c r="L1554" i="14" s="1"/>
  <c r="K1554" i="14" a="1"/>
  <c r="K1554" i="14" s="1"/>
  <c r="J1554" i="14" a="1"/>
  <c r="J1554" i="14" s="1"/>
  <c r="I1554" i="14" a="1"/>
  <c r="I1554" i="14" s="1"/>
  <c r="H1554" i="14" a="1"/>
  <c r="H1554" i="14" s="1"/>
  <c r="G1554" i="14" a="1"/>
  <c r="G1554" i="14" s="1"/>
  <c r="F1554" i="14" a="1"/>
  <c r="F1554" i="14" s="1"/>
  <c r="E1554" i="14" a="1"/>
  <c r="E1554" i="14" s="1"/>
  <c r="L1553" i="14" a="1"/>
  <c r="L1553" i="14" s="1"/>
  <c r="K1553" i="14" a="1"/>
  <c r="K1553" i="14" s="1"/>
  <c r="J1553" i="14" a="1"/>
  <c r="J1553" i="14" s="1"/>
  <c r="I1553" i="14" a="1"/>
  <c r="I1553" i="14" s="1"/>
  <c r="H1553" i="14" a="1"/>
  <c r="H1553" i="14" s="1"/>
  <c r="G1553" i="14" a="1"/>
  <c r="G1553" i="14" s="1"/>
  <c r="F1553" i="14" a="1"/>
  <c r="F1553" i="14" s="1"/>
  <c r="E1553" i="14" a="1"/>
  <c r="E1553" i="14" s="1"/>
  <c r="L1552" i="14" a="1"/>
  <c r="L1552" i="14" s="1"/>
  <c r="K1552" i="14" a="1"/>
  <c r="K1552" i="14" s="1"/>
  <c r="J1552" i="14" a="1"/>
  <c r="J1552" i="14" s="1"/>
  <c r="I1552" i="14" a="1"/>
  <c r="I1552" i="14" s="1"/>
  <c r="H1552" i="14" a="1"/>
  <c r="H1552" i="14" s="1"/>
  <c r="G1552" i="14" a="1"/>
  <c r="G1552" i="14" s="1"/>
  <c r="F1552" i="14" a="1"/>
  <c r="F1552" i="14" s="1"/>
  <c r="E1552" i="14" a="1"/>
  <c r="E1552" i="14" s="1"/>
  <c r="L1551" i="14" a="1"/>
  <c r="L1551" i="14" s="1"/>
  <c r="K1551" i="14" a="1"/>
  <c r="K1551" i="14" s="1"/>
  <c r="J1551" i="14" a="1"/>
  <c r="J1551" i="14" s="1"/>
  <c r="I1551" i="14" a="1"/>
  <c r="I1551" i="14" s="1"/>
  <c r="H1551" i="14" a="1"/>
  <c r="H1551" i="14" s="1"/>
  <c r="G1551" i="14" a="1"/>
  <c r="G1551" i="14" s="1"/>
  <c r="F1551" i="14" a="1"/>
  <c r="F1551" i="14" s="1"/>
  <c r="E1551" i="14" a="1"/>
  <c r="E1551" i="14" s="1"/>
  <c r="L1550" i="14" a="1"/>
  <c r="L1550" i="14" s="1"/>
  <c r="K1550" i="14" a="1"/>
  <c r="K1550" i="14" s="1"/>
  <c r="J1550" i="14" a="1"/>
  <c r="J1550" i="14" s="1"/>
  <c r="I1550" i="14" a="1"/>
  <c r="I1550" i="14" s="1"/>
  <c r="H1550" i="14" a="1"/>
  <c r="H1550" i="14" s="1"/>
  <c r="G1550" i="14" a="1"/>
  <c r="G1550" i="14" s="1"/>
  <c r="F1550" i="14" a="1"/>
  <c r="F1550" i="14" s="1"/>
  <c r="E1550" i="14" a="1"/>
  <c r="E1550" i="14" s="1"/>
  <c r="L1549" i="14" a="1"/>
  <c r="L1549" i="14" s="1"/>
  <c r="K1549" i="14" a="1"/>
  <c r="K1549" i="14" s="1"/>
  <c r="J1549" i="14" a="1"/>
  <c r="J1549" i="14" s="1"/>
  <c r="I1549" i="14" a="1"/>
  <c r="I1549" i="14" s="1"/>
  <c r="H1549" i="14" a="1"/>
  <c r="H1549" i="14" s="1"/>
  <c r="G1549" i="14" a="1"/>
  <c r="G1549" i="14" s="1"/>
  <c r="F1549" i="14" a="1"/>
  <c r="F1549" i="14" s="1"/>
  <c r="E1549" i="14" a="1"/>
  <c r="E1549" i="14" s="1"/>
  <c r="L1548" i="14" a="1"/>
  <c r="L1548" i="14" s="1"/>
  <c r="K1548" i="14" a="1"/>
  <c r="K1548" i="14" s="1"/>
  <c r="J1548" i="14" a="1"/>
  <c r="J1548" i="14" s="1"/>
  <c r="I1548" i="14" a="1"/>
  <c r="I1548" i="14" s="1"/>
  <c r="H1548" i="14" a="1"/>
  <c r="H1548" i="14" s="1"/>
  <c r="G1548" i="14" a="1"/>
  <c r="G1548" i="14" s="1"/>
  <c r="F1548" i="14" a="1"/>
  <c r="F1548" i="14" s="1"/>
  <c r="E1548" i="14" a="1"/>
  <c r="E1548" i="14" s="1"/>
  <c r="L1547" i="14" a="1"/>
  <c r="L1547" i="14" s="1"/>
  <c r="K1547" i="14" a="1"/>
  <c r="K1547" i="14" s="1"/>
  <c r="J1547" i="14" a="1"/>
  <c r="J1547" i="14" s="1"/>
  <c r="I1547" i="14" a="1"/>
  <c r="I1547" i="14" s="1"/>
  <c r="H1547" i="14" a="1"/>
  <c r="H1547" i="14" s="1"/>
  <c r="G1547" i="14" a="1"/>
  <c r="G1547" i="14" s="1"/>
  <c r="F1547" i="14" a="1"/>
  <c r="F1547" i="14" s="1"/>
  <c r="E1547" i="14" a="1"/>
  <c r="E1547" i="14" s="1"/>
  <c r="L1546" i="14" a="1"/>
  <c r="L1546" i="14" s="1"/>
  <c r="K1546" i="14" a="1"/>
  <c r="K1546" i="14" s="1"/>
  <c r="J1546" i="14" a="1"/>
  <c r="J1546" i="14" s="1"/>
  <c r="I1546" i="14" a="1"/>
  <c r="I1546" i="14" s="1"/>
  <c r="H1546" i="14" a="1"/>
  <c r="H1546" i="14" s="1"/>
  <c r="G1546" i="14" a="1"/>
  <c r="G1546" i="14" s="1"/>
  <c r="F1546" i="14" a="1"/>
  <c r="F1546" i="14" s="1"/>
  <c r="E1546" i="14" a="1"/>
  <c r="E1546" i="14" s="1"/>
  <c r="L1545" i="14" a="1"/>
  <c r="L1545" i="14" s="1"/>
  <c r="K1545" i="14" a="1"/>
  <c r="K1545" i="14" s="1"/>
  <c r="J1545" i="14" a="1"/>
  <c r="J1545" i="14" s="1"/>
  <c r="I1545" i="14" a="1"/>
  <c r="I1545" i="14" s="1"/>
  <c r="H1545" i="14" a="1"/>
  <c r="H1545" i="14" s="1"/>
  <c r="G1545" i="14" a="1"/>
  <c r="G1545" i="14" s="1"/>
  <c r="F1545" i="14" a="1"/>
  <c r="F1545" i="14" s="1"/>
  <c r="E1545" i="14" a="1"/>
  <c r="E1545" i="14" s="1"/>
  <c r="L1544" i="14" a="1"/>
  <c r="L1544" i="14" s="1"/>
  <c r="K1544" i="14" a="1"/>
  <c r="K1544" i="14" s="1"/>
  <c r="J1544" i="14" a="1"/>
  <c r="J1544" i="14" s="1"/>
  <c r="I1544" i="14" a="1"/>
  <c r="I1544" i="14" s="1"/>
  <c r="H1544" i="14" a="1"/>
  <c r="H1544" i="14" s="1"/>
  <c r="G1544" i="14" a="1"/>
  <c r="G1544" i="14" s="1"/>
  <c r="F1544" i="14" a="1"/>
  <c r="F1544" i="14" s="1"/>
  <c r="E1544" i="14" a="1"/>
  <c r="E1544" i="14" s="1"/>
  <c r="L1543" i="14" a="1"/>
  <c r="L1543" i="14" s="1"/>
  <c r="K1543" i="14" a="1"/>
  <c r="K1543" i="14" s="1"/>
  <c r="J1543" i="14" a="1"/>
  <c r="J1543" i="14" s="1"/>
  <c r="I1543" i="14" a="1"/>
  <c r="I1543" i="14" s="1"/>
  <c r="H1543" i="14" a="1"/>
  <c r="H1543" i="14" s="1"/>
  <c r="G1543" i="14" a="1"/>
  <c r="G1543" i="14" s="1"/>
  <c r="F1543" i="14" a="1"/>
  <c r="F1543" i="14" s="1"/>
  <c r="E1543" i="14" a="1"/>
  <c r="E1543" i="14" s="1"/>
  <c r="L1542" i="14" a="1"/>
  <c r="L1542" i="14" s="1"/>
  <c r="K1542" i="14" a="1"/>
  <c r="K1542" i="14" s="1"/>
  <c r="J1542" i="14" a="1"/>
  <c r="J1542" i="14" s="1"/>
  <c r="I1542" i="14" a="1"/>
  <c r="I1542" i="14" s="1"/>
  <c r="H1542" i="14" a="1"/>
  <c r="H1542" i="14" s="1"/>
  <c r="G1542" i="14" a="1"/>
  <c r="G1542" i="14" s="1"/>
  <c r="F1542" i="14" a="1"/>
  <c r="F1542" i="14" s="1"/>
  <c r="E1542" i="14" a="1"/>
  <c r="E1542" i="14" s="1"/>
  <c r="L1541" i="14" a="1"/>
  <c r="L1541" i="14" s="1"/>
  <c r="K1541" i="14" a="1"/>
  <c r="K1541" i="14" s="1"/>
  <c r="J1541" i="14" a="1"/>
  <c r="J1541" i="14" s="1"/>
  <c r="I1541" i="14" a="1"/>
  <c r="I1541" i="14" s="1"/>
  <c r="H1541" i="14" a="1"/>
  <c r="H1541" i="14" s="1"/>
  <c r="G1541" i="14" a="1"/>
  <c r="G1541" i="14" s="1"/>
  <c r="F1541" i="14" a="1"/>
  <c r="F1541" i="14" s="1"/>
  <c r="E1541" i="14" a="1"/>
  <c r="E1541" i="14" s="1"/>
  <c r="L1540" i="14" a="1"/>
  <c r="L1540" i="14" s="1"/>
  <c r="K1540" i="14" a="1"/>
  <c r="K1540" i="14" s="1"/>
  <c r="J1540" i="14" a="1"/>
  <c r="J1540" i="14" s="1"/>
  <c r="I1540" i="14" a="1"/>
  <c r="I1540" i="14" s="1"/>
  <c r="H1540" i="14" a="1"/>
  <c r="H1540" i="14" s="1"/>
  <c r="G1540" i="14" a="1"/>
  <c r="G1540" i="14" s="1"/>
  <c r="F1540" i="14" a="1"/>
  <c r="F1540" i="14" s="1"/>
  <c r="E1540" i="14" a="1"/>
  <c r="E1540" i="14" s="1"/>
  <c r="L1539" i="14" a="1"/>
  <c r="L1539" i="14" s="1"/>
  <c r="K1539" i="14" a="1"/>
  <c r="K1539" i="14" s="1"/>
  <c r="J1539" i="14" a="1"/>
  <c r="J1539" i="14" s="1"/>
  <c r="I1539" i="14" a="1"/>
  <c r="I1539" i="14" s="1"/>
  <c r="H1539" i="14" a="1"/>
  <c r="H1539" i="14" s="1"/>
  <c r="G1539" i="14" a="1"/>
  <c r="G1539" i="14" s="1"/>
  <c r="F1539" i="14" a="1"/>
  <c r="F1539" i="14" s="1"/>
  <c r="E1539" i="14" a="1"/>
  <c r="E1539" i="14" s="1"/>
  <c r="L1538" i="14" a="1"/>
  <c r="L1538" i="14" s="1"/>
  <c r="K1538" i="14" a="1"/>
  <c r="K1538" i="14" s="1"/>
  <c r="J1538" i="14" a="1"/>
  <c r="J1538" i="14" s="1"/>
  <c r="I1538" i="14" a="1"/>
  <c r="I1538" i="14" s="1"/>
  <c r="H1538" i="14" a="1"/>
  <c r="H1538" i="14" s="1"/>
  <c r="G1538" i="14" a="1"/>
  <c r="G1538" i="14" s="1"/>
  <c r="F1538" i="14" a="1"/>
  <c r="F1538" i="14" s="1"/>
  <c r="E1538" i="14" a="1"/>
  <c r="E1538" i="14" s="1"/>
  <c r="L1537" i="14" a="1"/>
  <c r="L1537" i="14" s="1"/>
  <c r="K1537" i="14" a="1"/>
  <c r="K1537" i="14" s="1"/>
  <c r="J1537" i="14" a="1"/>
  <c r="J1537" i="14" s="1"/>
  <c r="I1537" i="14" a="1"/>
  <c r="I1537" i="14" s="1"/>
  <c r="H1537" i="14" a="1"/>
  <c r="H1537" i="14" s="1"/>
  <c r="G1537" i="14" a="1"/>
  <c r="G1537" i="14" s="1"/>
  <c r="F1537" i="14" a="1"/>
  <c r="F1537" i="14" s="1"/>
  <c r="E1537" i="14" a="1"/>
  <c r="E1537" i="14" s="1"/>
  <c r="L1535" i="14" a="1"/>
  <c r="L1535" i="14" s="1"/>
  <c r="K1535" i="14" a="1"/>
  <c r="K1535" i="14" s="1"/>
  <c r="J1535" i="14" a="1"/>
  <c r="J1535" i="14" s="1"/>
  <c r="I1535" i="14" a="1"/>
  <c r="I1535" i="14" s="1"/>
  <c r="H1535" i="14" a="1"/>
  <c r="H1535" i="14" s="1"/>
  <c r="G1535" i="14" a="1"/>
  <c r="G1535" i="14" s="1"/>
  <c r="F1535" i="14" a="1"/>
  <c r="F1535" i="14" s="1"/>
  <c r="E1535" i="14" a="1"/>
  <c r="E1535" i="14" s="1"/>
  <c r="L1534" i="14" a="1"/>
  <c r="L1534" i="14" s="1"/>
  <c r="K1534" i="14" a="1"/>
  <c r="K1534" i="14" s="1"/>
  <c r="J1534" i="14" a="1"/>
  <c r="J1534" i="14" s="1"/>
  <c r="I1534" i="14" a="1"/>
  <c r="I1534" i="14" s="1"/>
  <c r="H1534" i="14" a="1"/>
  <c r="H1534" i="14" s="1"/>
  <c r="G1534" i="14" a="1"/>
  <c r="G1534" i="14" s="1"/>
  <c r="F1534" i="14" a="1"/>
  <c r="F1534" i="14" s="1"/>
  <c r="E1534" i="14" a="1"/>
  <c r="E1534" i="14" s="1"/>
  <c r="L1533" i="14" a="1"/>
  <c r="L1533" i="14" s="1"/>
  <c r="K1533" i="14" a="1"/>
  <c r="K1533" i="14" s="1"/>
  <c r="J1533" i="14" a="1"/>
  <c r="J1533" i="14" s="1"/>
  <c r="I1533" i="14" a="1"/>
  <c r="I1533" i="14" s="1"/>
  <c r="H1533" i="14" a="1"/>
  <c r="H1533" i="14" s="1"/>
  <c r="G1533" i="14" a="1"/>
  <c r="G1533" i="14" s="1"/>
  <c r="F1533" i="14" a="1"/>
  <c r="F1533" i="14" s="1"/>
  <c r="E1533" i="14" a="1"/>
  <c r="E1533" i="14" s="1"/>
  <c r="L1532" i="14" a="1"/>
  <c r="L1532" i="14" s="1"/>
  <c r="K1532" i="14" a="1"/>
  <c r="K1532" i="14" s="1"/>
  <c r="J1532" i="14" a="1"/>
  <c r="J1532" i="14" s="1"/>
  <c r="I1532" i="14" a="1"/>
  <c r="I1532" i="14" s="1"/>
  <c r="H1532" i="14" a="1"/>
  <c r="H1532" i="14" s="1"/>
  <c r="G1532" i="14" a="1"/>
  <c r="G1532" i="14" s="1"/>
  <c r="F1532" i="14" a="1"/>
  <c r="F1532" i="14" s="1"/>
  <c r="E1532" i="14" a="1"/>
  <c r="E1532" i="14" s="1"/>
  <c r="L1531" i="14" a="1"/>
  <c r="L1531" i="14" s="1"/>
  <c r="K1531" i="14" a="1"/>
  <c r="K1531" i="14" s="1"/>
  <c r="J1531" i="14" a="1"/>
  <c r="J1531" i="14" s="1"/>
  <c r="I1531" i="14" a="1"/>
  <c r="I1531" i="14" s="1"/>
  <c r="H1531" i="14" a="1"/>
  <c r="H1531" i="14" s="1"/>
  <c r="G1531" i="14" a="1"/>
  <c r="G1531" i="14" s="1"/>
  <c r="F1531" i="14" a="1"/>
  <c r="F1531" i="14" s="1"/>
  <c r="E1531" i="14" a="1"/>
  <c r="E1531" i="14" s="1"/>
  <c r="L1530" i="14" a="1"/>
  <c r="L1530" i="14" s="1"/>
  <c r="K1530" i="14" a="1"/>
  <c r="K1530" i="14" s="1"/>
  <c r="J1530" i="14" a="1"/>
  <c r="J1530" i="14" s="1"/>
  <c r="I1530" i="14" a="1"/>
  <c r="I1530" i="14" s="1"/>
  <c r="H1530" i="14" a="1"/>
  <c r="H1530" i="14" s="1"/>
  <c r="G1530" i="14" a="1"/>
  <c r="G1530" i="14" s="1"/>
  <c r="F1530" i="14" a="1"/>
  <c r="F1530" i="14" s="1"/>
  <c r="E1530" i="14" a="1"/>
  <c r="E1530" i="14" s="1"/>
  <c r="L1529" i="14" a="1"/>
  <c r="L1529" i="14" s="1"/>
  <c r="K1529" i="14" a="1"/>
  <c r="K1529" i="14" s="1"/>
  <c r="J1529" i="14" a="1"/>
  <c r="J1529" i="14" s="1"/>
  <c r="I1529" i="14" a="1"/>
  <c r="I1529" i="14" s="1"/>
  <c r="H1529" i="14" a="1"/>
  <c r="H1529" i="14" s="1"/>
  <c r="G1529" i="14" a="1"/>
  <c r="G1529" i="14" s="1"/>
  <c r="F1529" i="14" a="1"/>
  <c r="F1529" i="14" s="1"/>
  <c r="E1529" i="14" a="1"/>
  <c r="E1529" i="14" s="1"/>
  <c r="L1528" i="14" a="1"/>
  <c r="L1528" i="14" s="1"/>
  <c r="K1528" i="14" a="1"/>
  <c r="K1528" i="14" s="1"/>
  <c r="J1528" i="14" a="1"/>
  <c r="J1528" i="14" s="1"/>
  <c r="I1528" i="14" a="1"/>
  <c r="I1528" i="14" s="1"/>
  <c r="H1528" i="14" a="1"/>
  <c r="H1528" i="14" s="1"/>
  <c r="G1528" i="14" a="1"/>
  <c r="G1528" i="14" s="1"/>
  <c r="F1528" i="14" a="1"/>
  <c r="F1528" i="14" s="1"/>
  <c r="E1528" i="14" a="1"/>
  <c r="E1528" i="14" s="1"/>
  <c r="L1527" i="14" a="1"/>
  <c r="L1527" i="14" s="1"/>
  <c r="K1527" i="14" a="1"/>
  <c r="K1527" i="14" s="1"/>
  <c r="J1527" i="14" a="1"/>
  <c r="J1527" i="14" s="1"/>
  <c r="I1527" i="14" a="1"/>
  <c r="I1527" i="14" s="1"/>
  <c r="H1527" i="14" a="1"/>
  <c r="H1527" i="14" s="1"/>
  <c r="G1527" i="14" a="1"/>
  <c r="G1527" i="14" s="1"/>
  <c r="F1527" i="14" a="1"/>
  <c r="F1527" i="14" s="1"/>
  <c r="E1527" i="14" a="1"/>
  <c r="E1527" i="14" s="1"/>
  <c r="L1526" i="14" a="1"/>
  <c r="L1526" i="14" s="1"/>
  <c r="K1526" i="14" a="1"/>
  <c r="K1526" i="14" s="1"/>
  <c r="J1526" i="14" a="1"/>
  <c r="J1526" i="14" s="1"/>
  <c r="I1526" i="14" a="1"/>
  <c r="I1526" i="14" s="1"/>
  <c r="H1526" i="14" a="1"/>
  <c r="H1526" i="14" s="1"/>
  <c r="G1526" i="14" a="1"/>
  <c r="G1526" i="14" s="1"/>
  <c r="F1526" i="14" a="1"/>
  <c r="F1526" i="14" s="1"/>
  <c r="E1526" i="14" a="1"/>
  <c r="E1526" i="14" s="1"/>
  <c r="L1525" i="14" a="1"/>
  <c r="L1525" i="14" s="1"/>
  <c r="K1525" i="14" a="1"/>
  <c r="K1525" i="14" s="1"/>
  <c r="J1525" i="14" a="1"/>
  <c r="J1525" i="14" s="1"/>
  <c r="I1525" i="14" a="1"/>
  <c r="I1525" i="14" s="1"/>
  <c r="H1525" i="14" a="1"/>
  <c r="H1525" i="14" s="1"/>
  <c r="G1525" i="14" a="1"/>
  <c r="G1525" i="14" s="1"/>
  <c r="F1525" i="14" a="1"/>
  <c r="F1525" i="14" s="1"/>
  <c r="E1525" i="14" a="1"/>
  <c r="E1525" i="14" s="1"/>
  <c r="L1524" i="14" a="1"/>
  <c r="L1524" i="14" s="1"/>
  <c r="K1524" i="14" a="1"/>
  <c r="K1524" i="14" s="1"/>
  <c r="J1524" i="14" a="1"/>
  <c r="J1524" i="14" s="1"/>
  <c r="I1524" i="14" a="1"/>
  <c r="I1524" i="14" s="1"/>
  <c r="H1524" i="14" a="1"/>
  <c r="H1524" i="14" s="1"/>
  <c r="G1524" i="14" a="1"/>
  <c r="G1524" i="14" s="1"/>
  <c r="F1524" i="14" a="1"/>
  <c r="F1524" i="14" s="1"/>
  <c r="E1524" i="14" a="1"/>
  <c r="E1524" i="14" s="1"/>
  <c r="L1523" i="14" a="1"/>
  <c r="L1523" i="14" s="1"/>
  <c r="K1523" i="14" a="1"/>
  <c r="K1523" i="14" s="1"/>
  <c r="J1523" i="14" a="1"/>
  <c r="J1523" i="14" s="1"/>
  <c r="I1523" i="14" a="1"/>
  <c r="I1523" i="14" s="1"/>
  <c r="H1523" i="14" a="1"/>
  <c r="H1523" i="14" s="1"/>
  <c r="G1523" i="14" a="1"/>
  <c r="G1523" i="14" s="1"/>
  <c r="F1523" i="14" a="1"/>
  <c r="F1523" i="14" s="1"/>
  <c r="E1523" i="14" a="1"/>
  <c r="E1523" i="14" s="1"/>
  <c r="L1522" i="14" a="1"/>
  <c r="L1522" i="14" s="1"/>
  <c r="K1522" i="14" a="1"/>
  <c r="K1522" i="14" s="1"/>
  <c r="J1522" i="14" a="1"/>
  <c r="J1522" i="14" s="1"/>
  <c r="I1522" i="14" a="1"/>
  <c r="I1522" i="14" s="1"/>
  <c r="H1522" i="14" a="1"/>
  <c r="H1522" i="14" s="1"/>
  <c r="G1522" i="14" a="1"/>
  <c r="G1522" i="14" s="1"/>
  <c r="F1522" i="14" a="1"/>
  <c r="F1522" i="14" s="1"/>
  <c r="E1522" i="14" a="1"/>
  <c r="E1522" i="14" s="1"/>
  <c r="L1521" i="14" a="1"/>
  <c r="L1521" i="14" s="1"/>
  <c r="K1521" i="14" a="1"/>
  <c r="K1521" i="14" s="1"/>
  <c r="J1521" i="14" a="1"/>
  <c r="J1521" i="14" s="1"/>
  <c r="I1521" i="14" a="1"/>
  <c r="I1521" i="14" s="1"/>
  <c r="H1521" i="14" a="1"/>
  <c r="H1521" i="14" s="1"/>
  <c r="G1521" i="14" a="1"/>
  <c r="G1521" i="14" s="1"/>
  <c r="F1521" i="14" a="1"/>
  <c r="F1521" i="14" s="1"/>
  <c r="E1521" i="14" a="1"/>
  <c r="E1521" i="14" s="1"/>
  <c r="L1520" i="14" a="1"/>
  <c r="L1520" i="14" s="1"/>
  <c r="K1520" i="14" a="1"/>
  <c r="K1520" i="14" s="1"/>
  <c r="J1520" i="14" a="1"/>
  <c r="J1520" i="14" s="1"/>
  <c r="I1520" i="14" a="1"/>
  <c r="I1520" i="14" s="1"/>
  <c r="H1520" i="14" a="1"/>
  <c r="H1520" i="14" s="1"/>
  <c r="G1520" i="14" a="1"/>
  <c r="G1520" i="14" s="1"/>
  <c r="F1520" i="14" a="1"/>
  <c r="F1520" i="14" s="1"/>
  <c r="E1520" i="14" a="1"/>
  <c r="E1520" i="14" s="1"/>
  <c r="L1519" i="14" a="1"/>
  <c r="L1519" i="14" s="1"/>
  <c r="K1519" i="14" a="1"/>
  <c r="K1519" i="14" s="1"/>
  <c r="J1519" i="14" a="1"/>
  <c r="J1519" i="14" s="1"/>
  <c r="I1519" i="14" a="1"/>
  <c r="I1519" i="14" s="1"/>
  <c r="H1519" i="14" a="1"/>
  <c r="H1519" i="14" s="1"/>
  <c r="G1519" i="14" a="1"/>
  <c r="G1519" i="14" s="1"/>
  <c r="F1519" i="14" a="1"/>
  <c r="F1519" i="14" s="1"/>
  <c r="E1519" i="14" a="1"/>
  <c r="E1519" i="14" s="1"/>
  <c r="L1518" i="14" a="1"/>
  <c r="L1518" i="14" s="1"/>
  <c r="K1518" i="14" a="1"/>
  <c r="K1518" i="14" s="1"/>
  <c r="J1518" i="14" a="1"/>
  <c r="J1518" i="14" s="1"/>
  <c r="I1518" i="14" a="1"/>
  <c r="I1518" i="14" s="1"/>
  <c r="H1518" i="14" a="1"/>
  <c r="H1518" i="14" s="1"/>
  <c r="G1518" i="14" a="1"/>
  <c r="G1518" i="14" s="1"/>
  <c r="F1518" i="14" a="1"/>
  <c r="F1518" i="14" s="1"/>
  <c r="E1518" i="14" a="1"/>
  <c r="E1518" i="14" s="1"/>
  <c r="L1517" i="14" a="1"/>
  <c r="L1517" i="14" s="1"/>
  <c r="K1517" i="14" a="1"/>
  <c r="K1517" i="14" s="1"/>
  <c r="J1517" i="14" a="1"/>
  <c r="J1517" i="14" s="1"/>
  <c r="I1517" i="14" a="1"/>
  <c r="I1517" i="14" s="1"/>
  <c r="H1517" i="14" a="1"/>
  <c r="H1517" i="14" s="1"/>
  <c r="G1517" i="14" a="1"/>
  <c r="G1517" i="14" s="1"/>
  <c r="F1517" i="14" a="1"/>
  <c r="F1517" i="14" s="1"/>
  <c r="E1517" i="14" a="1"/>
  <c r="E1517" i="14" s="1"/>
  <c r="L1516" i="14" a="1"/>
  <c r="L1516" i="14" s="1"/>
  <c r="K1516" i="14" a="1"/>
  <c r="K1516" i="14" s="1"/>
  <c r="J1516" i="14" a="1"/>
  <c r="J1516" i="14" s="1"/>
  <c r="I1516" i="14" a="1"/>
  <c r="I1516" i="14" s="1"/>
  <c r="H1516" i="14" a="1"/>
  <c r="H1516" i="14" s="1"/>
  <c r="G1516" i="14" a="1"/>
  <c r="G1516" i="14" s="1"/>
  <c r="F1516" i="14" a="1"/>
  <c r="F1516" i="14" s="1"/>
  <c r="E1516" i="14" a="1"/>
  <c r="E1516" i="14" s="1"/>
  <c r="L1515" i="14" a="1"/>
  <c r="L1515" i="14" s="1"/>
  <c r="K1515" i="14" a="1"/>
  <c r="K1515" i="14" s="1"/>
  <c r="J1515" i="14" a="1"/>
  <c r="J1515" i="14" s="1"/>
  <c r="I1515" i="14" a="1"/>
  <c r="I1515" i="14" s="1"/>
  <c r="H1515" i="14" a="1"/>
  <c r="H1515" i="14" s="1"/>
  <c r="G1515" i="14" a="1"/>
  <c r="G1515" i="14" s="1"/>
  <c r="F1515" i="14" a="1"/>
  <c r="F1515" i="14" s="1"/>
  <c r="E1515" i="14" a="1"/>
  <c r="E1515" i="14" s="1"/>
  <c r="L1514" i="14" a="1"/>
  <c r="L1514" i="14" s="1"/>
  <c r="K1514" i="14" a="1"/>
  <c r="K1514" i="14" s="1"/>
  <c r="J1514" i="14" a="1"/>
  <c r="J1514" i="14" s="1"/>
  <c r="I1514" i="14" a="1"/>
  <c r="I1514" i="14" s="1"/>
  <c r="H1514" i="14" a="1"/>
  <c r="H1514" i="14" s="1"/>
  <c r="G1514" i="14" a="1"/>
  <c r="G1514" i="14" s="1"/>
  <c r="F1514" i="14" a="1"/>
  <c r="F1514" i="14" s="1"/>
  <c r="E1514" i="14" a="1"/>
  <c r="E1514" i="14" s="1"/>
  <c r="L1513" i="14" a="1"/>
  <c r="L1513" i="14" s="1"/>
  <c r="K1513" i="14" a="1"/>
  <c r="K1513" i="14" s="1"/>
  <c r="J1513" i="14" a="1"/>
  <c r="J1513" i="14" s="1"/>
  <c r="I1513" i="14" a="1"/>
  <c r="I1513" i="14" s="1"/>
  <c r="H1513" i="14" a="1"/>
  <c r="H1513" i="14" s="1"/>
  <c r="G1513" i="14" a="1"/>
  <c r="G1513" i="14" s="1"/>
  <c r="F1513" i="14" a="1"/>
  <c r="F1513" i="14" s="1"/>
  <c r="E1513" i="14" a="1"/>
  <c r="E1513" i="14" s="1"/>
  <c r="L1512" i="14" a="1"/>
  <c r="L1512" i="14" s="1"/>
  <c r="K1512" i="14" a="1"/>
  <c r="K1512" i="14" s="1"/>
  <c r="J1512" i="14" a="1"/>
  <c r="J1512" i="14" s="1"/>
  <c r="I1512" i="14" a="1"/>
  <c r="I1512" i="14" s="1"/>
  <c r="H1512" i="14" a="1"/>
  <c r="H1512" i="14" s="1"/>
  <c r="G1512" i="14" a="1"/>
  <c r="G1512" i="14" s="1"/>
  <c r="F1512" i="14" a="1"/>
  <c r="F1512" i="14" s="1"/>
  <c r="E1512" i="14" a="1"/>
  <c r="E1512" i="14" s="1"/>
  <c r="L1511" i="14" a="1"/>
  <c r="L1511" i="14" s="1"/>
  <c r="K1511" i="14" a="1"/>
  <c r="K1511" i="14" s="1"/>
  <c r="J1511" i="14" a="1"/>
  <c r="J1511" i="14" s="1"/>
  <c r="I1511" i="14" a="1"/>
  <c r="I1511" i="14" s="1"/>
  <c r="H1511" i="14" a="1"/>
  <c r="H1511" i="14" s="1"/>
  <c r="G1511" i="14" a="1"/>
  <c r="G1511" i="14" s="1"/>
  <c r="F1511" i="14" a="1"/>
  <c r="F1511" i="14" s="1"/>
  <c r="E1511" i="14" a="1"/>
  <c r="E1511" i="14" s="1"/>
  <c r="L1510" i="14" a="1"/>
  <c r="L1510" i="14" s="1"/>
  <c r="K1510" i="14" a="1"/>
  <c r="K1510" i="14" s="1"/>
  <c r="J1510" i="14" a="1"/>
  <c r="J1510" i="14" s="1"/>
  <c r="I1510" i="14" a="1"/>
  <c r="I1510" i="14" s="1"/>
  <c r="H1510" i="14" a="1"/>
  <c r="H1510" i="14" s="1"/>
  <c r="G1510" i="14" a="1"/>
  <c r="G1510" i="14" s="1"/>
  <c r="F1510" i="14" a="1"/>
  <c r="F1510" i="14" s="1"/>
  <c r="E1510" i="14" a="1"/>
  <c r="E1510" i="14" s="1"/>
  <c r="L1509" i="14" a="1"/>
  <c r="L1509" i="14" s="1"/>
  <c r="K1509" i="14" a="1"/>
  <c r="K1509" i="14" s="1"/>
  <c r="J1509" i="14" a="1"/>
  <c r="J1509" i="14" s="1"/>
  <c r="I1509" i="14" a="1"/>
  <c r="I1509" i="14" s="1"/>
  <c r="H1509" i="14" a="1"/>
  <c r="H1509" i="14" s="1"/>
  <c r="G1509" i="14" a="1"/>
  <c r="G1509" i="14" s="1"/>
  <c r="F1509" i="14" a="1"/>
  <c r="F1509" i="14" s="1"/>
  <c r="E1509" i="14" a="1"/>
  <c r="E1509" i="14" s="1"/>
  <c r="L1508" i="14" a="1"/>
  <c r="L1508" i="14" s="1"/>
  <c r="K1508" i="14" a="1"/>
  <c r="K1508" i="14" s="1"/>
  <c r="J1508" i="14" a="1"/>
  <c r="J1508" i="14" s="1"/>
  <c r="I1508" i="14" a="1"/>
  <c r="I1508" i="14" s="1"/>
  <c r="H1508" i="14" a="1"/>
  <c r="H1508" i="14" s="1"/>
  <c r="G1508" i="14" a="1"/>
  <c r="G1508" i="14" s="1"/>
  <c r="F1508" i="14" a="1"/>
  <c r="F1508" i="14" s="1"/>
  <c r="E1508" i="14" a="1"/>
  <c r="E1508" i="14" s="1"/>
  <c r="L1507" i="14" a="1"/>
  <c r="L1507" i="14" s="1"/>
  <c r="K1507" i="14" a="1"/>
  <c r="K1507" i="14" s="1"/>
  <c r="J1507" i="14" a="1"/>
  <c r="J1507" i="14" s="1"/>
  <c r="I1507" i="14" a="1"/>
  <c r="I1507" i="14" s="1"/>
  <c r="H1507" i="14" a="1"/>
  <c r="H1507" i="14" s="1"/>
  <c r="G1507" i="14" a="1"/>
  <c r="G1507" i="14" s="1"/>
  <c r="F1507" i="14" a="1"/>
  <c r="F1507" i="14" s="1"/>
  <c r="E1507" i="14" a="1"/>
  <c r="E1507" i="14" s="1"/>
  <c r="L1506" i="14" a="1"/>
  <c r="L1506" i="14" s="1"/>
  <c r="K1506" i="14" a="1"/>
  <c r="K1506" i="14" s="1"/>
  <c r="J1506" i="14" a="1"/>
  <c r="J1506" i="14" s="1"/>
  <c r="I1506" i="14" a="1"/>
  <c r="I1506" i="14" s="1"/>
  <c r="H1506" i="14" a="1"/>
  <c r="H1506" i="14" s="1"/>
  <c r="G1506" i="14" a="1"/>
  <c r="G1506" i="14" s="1"/>
  <c r="F1506" i="14" a="1"/>
  <c r="F1506" i="14" s="1"/>
  <c r="E1506" i="14" a="1"/>
  <c r="E1506" i="14" s="1"/>
  <c r="L1505" i="14" a="1"/>
  <c r="L1505" i="14" s="1"/>
  <c r="K1505" i="14" a="1"/>
  <c r="K1505" i="14" s="1"/>
  <c r="J1505" i="14" a="1"/>
  <c r="J1505" i="14" s="1"/>
  <c r="I1505" i="14" a="1"/>
  <c r="I1505" i="14" s="1"/>
  <c r="H1505" i="14" a="1"/>
  <c r="H1505" i="14" s="1"/>
  <c r="G1505" i="14" a="1"/>
  <c r="G1505" i="14" s="1"/>
  <c r="F1505" i="14" a="1"/>
  <c r="F1505" i="14" s="1"/>
  <c r="E1505" i="14" a="1"/>
  <c r="E1505" i="14" s="1"/>
  <c r="L1504" i="14" a="1"/>
  <c r="L1504" i="14" s="1"/>
  <c r="K1504" i="14" a="1"/>
  <c r="K1504" i="14" s="1"/>
  <c r="J1504" i="14" a="1"/>
  <c r="J1504" i="14" s="1"/>
  <c r="I1504" i="14" a="1"/>
  <c r="I1504" i="14" s="1"/>
  <c r="H1504" i="14" a="1"/>
  <c r="H1504" i="14" s="1"/>
  <c r="G1504" i="14" a="1"/>
  <c r="G1504" i="14" s="1"/>
  <c r="F1504" i="14" a="1"/>
  <c r="F1504" i="14" s="1"/>
  <c r="E1504" i="14" a="1"/>
  <c r="E1504" i="14" s="1"/>
  <c r="L1503" i="14" a="1"/>
  <c r="L1503" i="14" s="1"/>
  <c r="K1503" i="14" a="1"/>
  <c r="K1503" i="14" s="1"/>
  <c r="J1503" i="14" a="1"/>
  <c r="J1503" i="14" s="1"/>
  <c r="I1503" i="14" a="1"/>
  <c r="I1503" i="14" s="1"/>
  <c r="H1503" i="14" a="1"/>
  <c r="H1503" i="14" s="1"/>
  <c r="G1503" i="14" a="1"/>
  <c r="G1503" i="14" s="1"/>
  <c r="F1503" i="14" a="1"/>
  <c r="F1503" i="14" s="1"/>
  <c r="E1503" i="14" a="1"/>
  <c r="E1503" i="14" s="1"/>
  <c r="L1502" i="14" a="1"/>
  <c r="L1502" i="14" s="1"/>
  <c r="K1502" i="14" a="1"/>
  <c r="K1502" i="14" s="1"/>
  <c r="J1502" i="14" a="1"/>
  <c r="J1502" i="14" s="1"/>
  <c r="I1502" i="14" a="1"/>
  <c r="I1502" i="14" s="1"/>
  <c r="H1502" i="14" a="1"/>
  <c r="H1502" i="14" s="1"/>
  <c r="G1502" i="14" a="1"/>
  <c r="G1502" i="14" s="1"/>
  <c r="F1502" i="14" a="1"/>
  <c r="F1502" i="14" s="1"/>
  <c r="E1502" i="14" a="1"/>
  <c r="E1502" i="14" s="1"/>
  <c r="L1501" i="14" a="1"/>
  <c r="L1501" i="14" s="1"/>
  <c r="K1501" i="14" a="1"/>
  <c r="K1501" i="14" s="1"/>
  <c r="J1501" i="14" a="1"/>
  <c r="J1501" i="14" s="1"/>
  <c r="I1501" i="14" a="1"/>
  <c r="I1501" i="14" s="1"/>
  <c r="H1501" i="14" a="1"/>
  <c r="H1501" i="14" s="1"/>
  <c r="G1501" i="14" a="1"/>
  <c r="G1501" i="14" s="1"/>
  <c r="F1501" i="14" a="1"/>
  <c r="F1501" i="14" s="1"/>
  <c r="E1501" i="14" a="1"/>
  <c r="E1501" i="14" s="1"/>
  <c r="L1500" i="14" a="1"/>
  <c r="L1500" i="14" s="1"/>
  <c r="K1500" i="14" a="1"/>
  <c r="K1500" i="14" s="1"/>
  <c r="J1500" i="14" a="1"/>
  <c r="J1500" i="14" s="1"/>
  <c r="I1500" i="14" a="1"/>
  <c r="I1500" i="14" s="1"/>
  <c r="H1500" i="14" a="1"/>
  <c r="H1500" i="14" s="1"/>
  <c r="G1500" i="14" a="1"/>
  <c r="G1500" i="14" s="1"/>
  <c r="F1500" i="14" a="1"/>
  <c r="F1500" i="14" s="1"/>
  <c r="E1500" i="14" a="1"/>
  <c r="E1500" i="14" s="1"/>
  <c r="L1499" i="14" a="1"/>
  <c r="L1499" i="14" s="1"/>
  <c r="K1499" i="14" a="1"/>
  <c r="K1499" i="14" s="1"/>
  <c r="J1499" i="14" a="1"/>
  <c r="J1499" i="14" s="1"/>
  <c r="I1499" i="14" a="1"/>
  <c r="I1499" i="14" s="1"/>
  <c r="H1499" i="14" a="1"/>
  <c r="H1499" i="14" s="1"/>
  <c r="G1499" i="14" a="1"/>
  <c r="G1499" i="14" s="1"/>
  <c r="F1499" i="14" a="1"/>
  <c r="F1499" i="14" s="1"/>
  <c r="E1499" i="14" a="1"/>
  <c r="E1499" i="14" s="1"/>
  <c r="L1498" i="14" a="1"/>
  <c r="L1498" i="14" s="1"/>
  <c r="K1498" i="14" a="1"/>
  <c r="K1498" i="14" s="1"/>
  <c r="J1498" i="14" a="1"/>
  <c r="J1498" i="14" s="1"/>
  <c r="I1498" i="14" a="1"/>
  <c r="I1498" i="14" s="1"/>
  <c r="H1498" i="14" a="1"/>
  <c r="H1498" i="14" s="1"/>
  <c r="G1498" i="14" a="1"/>
  <c r="G1498" i="14" s="1"/>
  <c r="F1498" i="14" a="1"/>
  <c r="F1498" i="14" s="1"/>
  <c r="E1498" i="14" a="1"/>
  <c r="E1498" i="14" s="1"/>
  <c r="L1497" i="14" a="1"/>
  <c r="L1497" i="14" s="1"/>
  <c r="K1497" i="14" a="1"/>
  <c r="K1497" i="14" s="1"/>
  <c r="J1497" i="14" a="1"/>
  <c r="J1497" i="14" s="1"/>
  <c r="I1497" i="14" a="1"/>
  <c r="I1497" i="14" s="1"/>
  <c r="H1497" i="14" a="1"/>
  <c r="H1497" i="14" s="1"/>
  <c r="G1497" i="14" a="1"/>
  <c r="G1497" i="14" s="1"/>
  <c r="F1497" i="14" a="1"/>
  <c r="F1497" i="14" s="1"/>
  <c r="E1497" i="14" a="1"/>
  <c r="E1497" i="14" s="1"/>
  <c r="L1496" i="14" a="1"/>
  <c r="L1496" i="14" s="1"/>
  <c r="K1496" i="14" a="1"/>
  <c r="K1496" i="14" s="1"/>
  <c r="J1496" i="14" a="1"/>
  <c r="J1496" i="14" s="1"/>
  <c r="I1496" i="14" a="1"/>
  <c r="I1496" i="14" s="1"/>
  <c r="H1496" i="14" a="1"/>
  <c r="H1496" i="14" s="1"/>
  <c r="G1496" i="14" a="1"/>
  <c r="G1496" i="14" s="1"/>
  <c r="F1496" i="14" a="1"/>
  <c r="F1496" i="14" s="1"/>
  <c r="E1496" i="14" a="1"/>
  <c r="E1496" i="14" s="1"/>
  <c r="L1495" i="14" a="1"/>
  <c r="L1495" i="14" s="1"/>
  <c r="K1495" i="14" a="1"/>
  <c r="K1495" i="14" s="1"/>
  <c r="J1495" i="14" a="1"/>
  <c r="J1495" i="14" s="1"/>
  <c r="I1495" i="14" a="1"/>
  <c r="I1495" i="14" s="1"/>
  <c r="H1495" i="14" a="1"/>
  <c r="H1495" i="14" s="1"/>
  <c r="G1495" i="14" a="1"/>
  <c r="G1495" i="14" s="1"/>
  <c r="F1495" i="14" a="1"/>
  <c r="F1495" i="14" s="1"/>
  <c r="E1495" i="14" a="1"/>
  <c r="E1495" i="14" s="1"/>
  <c r="L1494" i="14" a="1"/>
  <c r="L1494" i="14" s="1"/>
  <c r="K1494" i="14" a="1"/>
  <c r="K1494" i="14" s="1"/>
  <c r="J1494" i="14" a="1"/>
  <c r="J1494" i="14" s="1"/>
  <c r="I1494" i="14" a="1"/>
  <c r="I1494" i="14" s="1"/>
  <c r="H1494" i="14" a="1"/>
  <c r="H1494" i="14" s="1"/>
  <c r="G1494" i="14" a="1"/>
  <c r="G1494" i="14" s="1"/>
  <c r="F1494" i="14" a="1"/>
  <c r="F1494" i="14" s="1"/>
  <c r="E1494" i="14" a="1"/>
  <c r="E1494" i="14" s="1"/>
  <c r="L1493" i="14" a="1"/>
  <c r="L1493" i="14" s="1"/>
  <c r="K1493" i="14" a="1"/>
  <c r="K1493" i="14" s="1"/>
  <c r="J1493" i="14" a="1"/>
  <c r="J1493" i="14" s="1"/>
  <c r="I1493" i="14" a="1"/>
  <c r="I1493" i="14" s="1"/>
  <c r="H1493" i="14" a="1"/>
  <c r="H1493" i="14" s="1"/>
  <c r="G1493" i="14" a="1"/>
  <c r="G1493" i="14" s="1"/>
  <c r="F1493" i="14" a="1"/>
  <c r="F1493" i="14" s="1"/>
  <c r="E1493" i="14" a="1"/>
  <c r="E1493" i="14" s="1"/>
  <c r="L1492" i="14" a="1"/>
  <c r="L1492" i="14" s="1"/>
  <c r="K1492" i="14" a="1"/>
  <c r="K1492" i="14" s="1"/>
  <c r="J1492" i="14" a="1"/>
  <c r="J1492" i="14" s="1"/>
  <c r="I1492" i="14" a="1"/>
  <c r="I1492" i="14" s="1"/>
  <c r="H1492" i="14" a="1"/>
  <c r="H1492" i="14" s="1"/>
  <c r="G1492" i="14" a="1"/>
  <c r="G1492" i="14" s="1"/>
  <c r="F1492" i="14" a="1"/>
  <c r="F1492" i="14" s="1"/>
  <c r="E1492" i="14" a="1"/>
  <c r="E1492" i="14" s="1"/>
  <c r="L1491" i="14" a="1"/>
  <c r="L1491" i="14" s="1"/>
  <c r="K1491" i="14" a="1"/>
  <c r="K1491" i="14" s="1"/>
  <c r="J1491" i="14" a="1"/>
  <c r="J1491" i="14" s="1"/>
  <c r="I1491" i="14" a="1"/>
  <c r="I1491" i="14" s="1"/>
  <c r="H1491" i="14" a="1"/>
  <c r="H1491" i="14" s="1"/>
  <c r="G1491" i="14" a="1"/>
  <c r="G1491" i="14" s="1"/>
  <c r="F1491" i="14" a="1"/>
  <c r="F1491" i="14" s="1"/>
  <c r="E1491" i="14" a="1"/>
  <c r="E1491" i="14" s="1"/>
  <c r="L1490" i="14" a="1"/>
  <c r="L1490" i="14" s="1"/>
  <c r="K1490" i="14" a="1"/>
  <c r="K1490" i="14" s="1"/>
  <c r="J1490" i="14" a="1"/>
  <c r="J1490" i="14" s="1"/>
  <c r="I1490" i="14" a="1"/>
  <c r="I1490" i="14" s="1"/>
  <c r="H1490" i="14" a="1"/>
  <c r="H1490" i="14" s="1"/>
  <c r="G1490" i="14" a="1"/>
  <c r="G1490" i="14" s="1"/>
  <c r="F1490" i="14" a="1"/>
  <c r="F1490" i="14" s="1"/>
  <c r="E1490" i="14" a="1"/>
  <c r="E1490" i="14" s="1"/>
  <c r="L1489" i="14" a="1"/>
  <c r="L1489" i="14" s="1"/>
  <c r="K1489" i="14" a="1"/>
  <c r="K1489" i="14" s="1"/>
  <c r="J1489" i="14" a="1"/>
  <c r="J1489" i="14" s="1"/>
  <c r="I1489" i="14" a="1"/>
  <c r="I1489" i="14" s="1"/>
  <c r="H1489" i="14" a="1"/>
  <c r="H1489" i="14" s="1"/>
  <c r="G1489" i="14" a="1"/>
  <c r="G1489" i="14" s="1"/>
  <c r="F1489" i="14" a="1"/>
  <c r="F1489" i="14" s="1"/>
  <c r="E1489" i="14" a="1"/>
  <c r="E1489" i="14" s="1"/>
  <c r="L1488" i="14" a="1"/>
  <c r="L1488" i="14" s="1"/>
  <c r="K1488" i="14" a="1"/>
  <c r="K1488" i="14" s="1"/>
  <c r="J1488" i="14" a="1"/>
  <c r="J1488" i="14" s="1"/>
  <c r="I1488" i="14" a="1"/>
  <c r="I1488" i="14" s="1"/>
  <c r="H1488" i="14" a="1"/>
  <c r="H1488" i="14" s="1"/>
  <c r="G1488" i="14" a="1"/>
  <c r="G1488" i="14" s="1"/>
  <c r="F1488" i="14" a="1"/>
  <c r="F1488" i="14" s="1"/>
  <c r="E1488" i="14" a="1"/>
  <c r="E1488" i="14" s="1"/>
  <c r="L1487" i="14" a="1"/>
  <c r="L1487" i="14" s="1"/>
  <c r="K1487" i="14" a="1"/>
  <c r="K1487" i="14" s="1"/>
  <c r="J1487" i="14" a="1"/>
  <c r="J1487" i="14" s="1"/>
  <c r="I1487" i="14" a="1"/>
  <c r="I1487" i="14" s="1"/>
  <c r="H1487" i="14" a="1"/>
  <c r="H1487" i="14" s="1"/>
  <c r="G1487" i="14" a="1"/>
  <c r="G1487" i="14" s="1"/>
  <c r="F1487" i="14" a="1"/>
  <c r="F1487" i="14" s="1"/>
  <c r="E1487" i="14" a="1"/>
  <c r="E1487" i="14" s="1"/>
  <c r="L1486" i="14" a="1"/>
  <c r="L1486" i="14" s="1"/>
  <c r="K1486" i="14" a="1"/>
  <c r="K1486" i="14" s="1"/>
  <c r="J1486" i="14" a="1"/>
  <c r="J1486" i="14" s="1"/>
  <c r="I1486" i="14" a="1"/>
  <c r="I1486" i="14" s="1"/>
  <c r="H1486" i="14" a="1"/>
  <c r="H1486" i="14" s="1"/>
  <c r="G1486" i="14" a="1"/>
  <c r="G1486" i="14" s="1"/>
  <c r="F1486" i="14" a="1"/>
  <c r="F1486" i="14" s="1"/>
  <c r="E1486" i="14" a="1"/>
  <c r="E1486" i="14" s="1"/>
  <c r="L1484" i="14" a="1"/>
  <c r="L1484" i="14" s="1"/>
  <c r="K1484" i="14" a="1"/>
  <c r="K1484" i="14" s="1"/>
  <c r="J1484" i="14" a="1"/>
  <c r="J1484" i="14" s="1"/>
  <c r="I1484" i="14" a="1"/>
  <c r="I1484" i="14" s="1"/>
  <c r="H1484" i="14" a="1"/>
  <c r="H1484" i="14" s="1"/>
  <c r="G1484" i="14" a="1"/>
  <c r="G1484" i="14" s="1"/>
  <c r="F1484" i="14" a="1"/>
  <c r="F1484" i="14" s="1"/>
  <c r="E1484" i="14" a="1"/>
  <c r="E1484" i="14" s="1"/>
  <c r="L1483" i="14" a="1"/>
  <c r="L1483" i="14" s="1"/>
  <c r="K1483" i="14" a="1"/>
  <c r="K1483" i="14" s="1"/>
  <c r="J1483" i="14" a="1"/>
  <c r="J1483" i="14" s="1"/>
  <c r="I1483" i="14" a="1"/>
  <c r="I1483" i="14" s="1"/>
  <c r="H1483" i="14" a="1"/>
  <c r="H1483" i="14" s="1"/>
  <c r="G1483" i="14" a="1"/>
  <c r="G1483" i="14" s="1"/>
  <c r="F1483" i="14" a="1"/>
  <c r="F1483" i="14" s="1"/>
  <c r="E1483" i="14" a="1"/>
  <c r="E1483" i="14" s="1"/>
  <c r="L1482" i="14" a="1"/>
  <c r="L1482" i="14" s="1"/>
  <c r="K1482" i="14" a="1"/>
  <c r="K1482" i="14" s="1"/>
  <c r="J1482" i="14" a="1"/>
  <c r="J1482" i="14" s="1"/>
  <c r="I1482" i="14" a="1"/>
  <c r="I1482" i="14" s="1"/>
  <c r="H1482" i="14" a="1"/>
  <c r="H1482" i="14" s="1"/>
  <c r="G1482" i="14" a="1"/>
  <c r="G1482" i="14" s="1"/>
  <c r="F1482" i="14" a="1"/>
  <c r="F1482" i="14" s="1"/>
  <c r="E1482" i="14" a="1"/>
  <c r="E1482" i="14" s="1"/>
  <c r="L1481" i="14" a="1"/>
  <c r="L1481" i="14" s="1"/>
  <c r="K1481" i="14" a="1"/>
  <c r="K1481" i="14" s="1"/>
  <c r="J1481" i="14" a="1"/>
  <c r="J1481" i="14" s="1"/>
  <c r="I1481" i="14" a="1"/>
  <c r="I1481" i="14" s="1"/>
  <c r="H1481" i="14" a="1"/>
  <c r="H1481" i="14" s="1"/>
  <c r="G1481" i="14" a="1"/>
  <c r="G1481" i="14" s="1"/>
  <c r="F1481" i="14" a="1"/>
  <c r="F1481" i="14" s="1"/>
  <c r="E1481" i="14" a="1"/>
  <c r="E1481" i="14" s="1"/>
  <c r="L1480" i="14" a="1"/>
  <c r="L1480" i="14" s="1"/>
  <c r="K1480" i="14" a="1"/>
  <c r="K1480" i="14" s="1"/>
  <c r="J1480" i="14" a="1"/>
  <c r="J1480" i="14" s="1"/>
  <c r="I1480" i="14" a="1"/>
  <c r="I1480" i="14" s="1"/>
  <c r="H1480" i="14" a="1"/>
  <c r="H1480" i="14" s="1"/>
  <c r="G1480" i="14" a="1"/>
  <c r="G1480" i="14" s="1"/>
  <c r="F1480" i="14" a="1"/>
  <c r="F1480" i="14" s="1"/>
  <c r="E1480" i="14" a="1"/>
  <c r="E1480" i="14" s="1"/>
  <c r="L1479" i="14" a="1"/>
  <c r="L1479" i="14" s="1"/>
  <c r="K1479" i="14" a="1"/>
  <c r="K1479" i="14" s="1"/>
  <c r="J1479" i="14" a="1"/>
  <c r="J1479" i="14" s="1"/>
  <c r="I1479" i="14" a="1"/>
  <c r="I1479" i="14" s="1"/>
  <c r="H1479" i="14" a="1"/>
  <c r="H1479" i="14" s="1"/>
  <c r="G1479" i="14" a="1"/>
  <c r="G1479" i="14" s="1"/>
  <c r="F1479" i="14" a="1"/>
  <c r="F1479" i="14" s="1"/>
  <c r="E1479" i="14" a="1"/>
  <c r="E1479" i="14" s="1"/>
  <c r="L1478" i="14" a="1"/>
  <c r="L1478" i="14" s="1"/>
  <c r="K1478" i="14" a="1"/>
  <c r="K1478" i="14" s="1"/>
  <c r="J1478" i="14" a="1"/>
  <c r="J1478" i="14" s="1"/>
  <c r="I1478" i="14" a="1"/>
  <c r="I1478" i="14" s="1"/>
  <c r="H1478" i="14" a="1"/>
  <c r="H1478" i="14" s="1"/>
  <c r="G1478" i="14" a="1"/>
  <c r="G1478" i="14" s="1"/>
  <c r="F1478" i="14" a="1"/>
  <c r="F1478" i="14" s="1"/>
  <c r="E1478" i="14" a="1"/>
  <c r="E1478" i="14" s="1"/>
  <c r="L1477" i="14" a="1"/>
  <c r="L1477" i="14" s="1"/>
  <c r="K1477" i="14" a="1"/>
  <c r="K1477" i="14" s="1"/>
  <c r="J1477" i="14" a="1"/>
  <c r="J1477" i="14" s="1"/>
  <c r="I1477" i="14" a="1"/>
  <c r="I1477" i="14" s="1"/>
  <c r="H1477" i="14" a="1"/>
  <c r="H1477" i="14" s="1"/>
  <c r="G1477" i="14" a="1"/>
  <c r="G1477" i="14" s="1"/>
  <c r="F1477" i="14" a="1"/>
  <c r="F1477" i="14" s="1"/>
  <c r="E1477" i="14" a="1"/>
  <c r="E1477" i="14" s="1"/>
  <c r="L1476" i="14" a="1"/>
  <c r="L1476" i="14" s="1"/>
  <c r="K1476" i="14" a="1"/>
  <c r="K1476" i="14" s="1"/>
  <c r="J1476" i="14" a="1"/>
  <c r="J1476" i="14" s="1"/>
  <c r="I1476" i="14" a="1"/>
  <c r="I1476" i="14" s="1"/>
  <c r="H1476" i="14" a="1"/>
  <c r="H1476" i="14" s="1"/>
  <c r="G1476" i="14" a="1"/>
  <c r="G1476" i="14" s="1"/>
  <c r="F1476" i="14" a="1"/>
  <c r="F1476" i="14" s="1"/>
  <c r="E1476" i="14" a="1"/>
  <c r="E1476" i="14" s="1"/>
  <c r="L1475" i="14" a="1"/>
  <c r="L1475" i="14" s="1"/>
  <c r="K1475" i="14" a="1"/>
  <c r="K1475" i="14" s="1"/>
  <c r="J1475" i="14" a="1"/>
  <c r="J1475" i="14" s="1"/>
  <c r="I1475" i="14" a="1"/>
  <c r="I1475" i="14" s="1"/>
  <c r="H1475" i="14" a="1"/>
  <c r="H1475" i="14" s="1"/>
  <c r="G1475" i="14" a="1"/>
  <c r="G1475" i="14" s="1"/>
  <c r="F1475" i="14" a="1"/>
  <c r="F1475" i="14" s="1"/>
  <c r="E1475" i="14" a="1"/>
  <c r="E1475" i="14" s="1"/>
  <c r="L1474" i="14" a="1"/>
  <c r="L1474" i="14" s="1"/>
  <c r="K1474" i="14" a="1"/>
  <c r="K1474" i="14" s="1"/>
  <c r="J1474" i="14" a="1"/>
  <c r="J1474" i="14" s="1"/>
  <c r="I1474" i="14" a="1"/>
  <c r="I1474" i="14" s="1"/>
  <c r="H1474" i="14" a="1"/>
  <c r="H1474" i="14" s="1"/>
  <c r="G1474" i="14" a="1"/>
  <c r="G1474" i="14" s="1"/>
  <c r="F1474" i="14" a="1"/>
  <c r="F1474" i="14" s="1"/>
  <c r="E1474" i="14" a="1"/>
  <c r="E1474" i="14" s="1"/>
  <c r="L1473" i="14" a="1"/>
  <c r="L1473" i="14" s="1"/>
  <c r="K1473" i="14" a="1"/>
  <c r="K1473" i="14" s="1"/>
  <c r="J1473" i="14" a="1"/>
  <c r="J1473" i="14" s="1"/>
  <c r="I1473" i="14" a="1"/>
  <c r="I1473" i="14" s="1"/>
  <c r="H1473" i="14" a="1"/>
  <c r="H1473" i="14" s="1"/>
  <c r="G1473" i="14" a="1"/>
  <c r="G1473" i="14" s="1"/>
  <c r="F1473" i="14" a="1"/>
  <c r="F1473" i="14" s="1"/>
  <c r="E1473" i="14" a="1"/>
  <c r="E1473" i="14" s="1"/>
  <c r="L1472" i="14" a="1"/>
  <c r="L1472" i="14" s="1"/>
  <c r="K1472" i="14" a="1"/>
  <c r="K1472" i="14" s="1"/>
  <c r="J1472" i="14" a="1"/>
  <c r="J1472" i="14" s="1"/>
  <c r="I1472" i="14" a="1"/>
  <c r="I1472" i="14" s="1"/>
  <c r="H1472" i="14" a="1"/>
  <c r="H1472" i="14" s="1"/>
  <c r="G1472" i="14" a="1"/>
  <c r="G1472" i="14" s="1"/>
  <c r="F1472" i="14" a="1"/>
  <c r="F1472" i="14" s="1"/>
  <c r="E1472" i="14" a="1"/>
  <c r="E1472" i="14" s="1"/>
  <c r="L1471" i="14" a="1"/>
  <c r="L1471" i="14" s="1"/>
  <c r="K1471" i="14" a="1"/>
  <c r="K1471" i="14" s="1"/>
  <c r="J1471" i="14" a="1"/>
  <c r="J1471" i="14" s="1"/>
  <c r="I1471" i="14" a="1"/>
  <c r="I1471" i="14" s="1"/>
  <c r="H1471" i="14" a="1"/>
  <c r="H1471" i="14" s="1"/>
  <c r="G1471" i="14" a="1"/>
  <c r="G1471" i="14" s="1"/>
  <c r="F1471" i="14" a="1"/>
  <c r="F1471" i="14" s="1"/>
  <c r="E1471" i="14" a="1"/>
  <c r="E1471" i="14" s="1"/>
  <c r="L1470" i="14" a="1"/>
  <c r="L1470" i="14" s="1"/>
  <c r="K1470" i="14" a="1"/>
  <c r="K1470" i="14" s="1"/>
  <c r="J1470" i="14" a="1"/>
  <c r="J1470" i="14" s="1"/>
  <c r="I1470" i="14" a="1"/>
  <c r="I1470" i="14" s="1"/>
  <c r="H1470" i="14" a="1"/>
  <c r="H1470" i="14" s="1"/>
  <c r="G1470" i="14" a="1"/>
  <c r="G1470" i="14" s="1"/>
  <c r="F1470" i="14" a="1"/>
  <c r="F1470" i="14" s="1"/>
  <c r="E1470" i="14" a="1"/>
  <c r="E1470" i="14" s="1"/>
  <c r="L1469" i="14" a="1"/>
  <c r="L1469" i="14" s="1"/>
  <c r="K1469" i="14" a="1"/>
  <c r="K1469" i="14" s="1"/>
  <c r="J1469" i="14" a="1"/>
  <c r="J1469" i="14" s="1"/>
  <c r="I1469" i="14" a="1"/>
  <c r="I1469" i="14" s="1"/>
  <c r="H1469" i="14" a="1"/>
  <c r="H1469" i="14" s="1"/>
  <c r="G1469" i="14" a="1"/>
  <c r="G1469" i="14" s="1"/>
  <c r="F1469" i="14" a="1"/>
  <c r="F1469" i="14" s="1"/>
  <c r="E1469" i="14" a="1"/>
  <c r="E1469" i="14" s="1"/>
  <c r="L1468" i="14" a="1"/>
  <c r="L1468" i="14" s="1"/>
  <c r="K1468" i="14" a="1"/>
  <c r="K1468" i="14" s="1"/>
  <c r="J1468" i="14" a="1"/>
  <c r="J1468" i="14" s="1"/>
  <c r="I1468" i="14" a="1"/>
  <c r="I1468" i="14" s="1"/>
  <c r="H1468" i="14" a="1"/>
  <c r="H1468" i="14" s="1"/>
  <c r="G1468" i="14" a="1"/>
  <c r="G1468" i="14" s="1"/>
  <c r="F1468" i="14" a="1"/>
  <c r="F1468" i="14" s="1"/>
  <c r="E1468" i="14" a="1"/>
  <c r="E1468" i="14" s="1"/>
  <c r="L1467" i="14" a="1"/>
  <c r="L1467" i="14" s="1"/>
  <c r="K1467" i="14" a="1"/>
  <c r="K1467" i="14" s="1"/>
  <c r="J1467" i="14" a="1"/>
  <c r="J1467" i="14" s="1"/>
  <c r="I1467" i="14" a="1"/>
  <c r="I1467" i="14" s="1"/>
  <c r="H1467" i="14" a="1"/>
  <c r="H1467" i="14" s="1"/>
  <c r="G1467" i="14" a="1"/>
  <c r="G1467" i="14" s="1"/>
  <c r="F1467" i="14" a="1"/>
  <c r="F1467" i="14" s="1"/>
  <c r="E1467" i="14" a="1"/>
  <c r="E1467" i="14" s="1"/>
  <c r="L1466" i="14" a="1"/>
  <c r="L1466" i="14" s="1"/>
  <c r="K1466" i="14" a="1"/>
  <c r="K1466" i="14" s="1"/>
  <c r="J1466" i="14" a="1"/>
  <c r="J1466" i="14" s="1"/>
  <c r="I1466" i="14" a="1"/>
  <c r="I1466" i="14" s="1"/>
  <c r="H1466" i="14" a="1"/>
  <c r="H1466" i="14" s="1"/>
  <c r="G1466" i="14" a="1"/>
  <c r="G1466" i="14" s="1"/>
  <c r="F1466" i="14" a="1"/>
  <c r="F1466" i="14" s="1"/>
  <c r="E1466" i="14" a="1"/>
  <c r="E1466" i="14" s="1"/>
  <c r="L1465" i="14" a="1"/>
  <c r="L1465" i="14" s="1"/>
  <c r="K1465" i="14" a="1"/>
  <c r="K1465" i="14" s="1"/>
  <c r="J1465" i="14" a="1"/>
  <c r="J1465" i="14" s="1"/>
  <c r="I1465" i="14" a="1"/>
  <c r="I1465" i="14" s="1"/>
  <c r="H1465" i="14" a="1"/>
  <c r="H1465" i="14" s="1"/>
  <c r="G1465" i="14" a="1"/>
  <c r="G1465" i="14" s="1"/>
  <c r="F1465" i="14" a="1"/>
  <c r="F1465" i="14" s="1"/>
  <c r="E1465" i="14" a="1"/>
  <c r="E1465" i="14" s="1"/>
  <c r="L1464" i="14" a="1"/>
  <c r="L1464" i="14" s="1"/>
  <c r="K1464" i="14" a="1"/>
  <c r="K1464" i="14" s="1"/>
  <c r="J1464" i="14" a="1"/>
  <c r="J1464" i="14" s="1"/>
  <c r="I1464" i="14" a="1"/>
  <c r="I1464" i="14" s="1"/>
  <c r="H1464" i="14" a="1"/>
  <c r="H1464" i="14" s="1"/>
  <c r="G1464" i="14" a="1"/>
  <c r="G1464" i="14" s="1"/>
  <c r="F1464" i="14" a="1"/>
  <c r="F1464" i="14" s="1"/>
  <c r="E1464" i="14" a="1"/>
  <c r="E1464" i="14" s="1"/>
  <c r="L1463" i="14" a="1"/>
  <c r="L1463" i="14" s="1"/>
  <c r="K1463" i="14" a="1"/>
  <c r="K1463" i="14" s="1"/>
  <c r="J1463" i="14" a="1"/>
  <c r="J1463" i="14" s="1"/>
  <c r="I1463" i="14" a="1"/>
  <c r="I1463" i="14" s="1"/>
  <c r="H1463" i="14" a="1"/>
  <c r="H1463" i="14" s="1"/>
  <c r="G1463" i="14" a="1"/>
  <c r="G1463" i="14" s="1"/>
  <c r="F1463" i="14" a="1"/>
  <c r="F1463" i="14" s="1"/>
  <c r="E1463" i="14" a="1"/>
  <c r="E1463" i="14" s="1"/>
  <c r="L1462" i="14" a="1"/>
  <c r="L1462" i="14" s="1"/>
  <c r="K1462" i="14" a="1"/>
  <c r="K1462" i="14" s="1"/>
  <c r="J1462" i="14" a="1"/>
  <c r="J1462" i="14" s="1"/>
  <c r="I1462" i="14" a="1"/>
  <c r="I1462" i="14" s="1"/>
  <c r="H1462" i="14" a="1"/>
  <c r="H1462" i="14" s="1"/>
  <c r="G1462" i="14" a="1"/>
  <c r="G1462" i="14" s="1"/>
  <c r="F1462" i="14" a="1"/>
  <c r="F1462" i="14" s="1"/>
  <c r="E1462" i="14" a="1"/>
  <c r="E1462" i="14" s="1"/>
  <c r="L1461" i="14" a="1"/>
  <c r="L1461" i="14" s="1"/>
  <c r="K1461" i="14" a="1"/>
  <c r="K1461" i="14" s="1"/>
  <c r="J1461" i="14" a="1"/>
  <c r="J1461" i="14" s="1"/>
  <c r="I1461" i="14" a="1"/>
  <c r="I1461" i="14" s="1"/>
  <c r="H1461" i="14" a="1"/>
  <c r="H1461" i="14" s="1"/>
  <c r="G1461" i="14" a="1"/>
  <c r="G1461" i="14" s="1"/>
  <c r="F1461" i="14" a="1"/>
  <c r="F1461" i="14" s="1"/>
  <c r="E1461" i="14" a="1"/>
  <c r="E1461" i="14" s="1"/>
  <c r="L1460" i="14" a="1"/>
  <c r="L1460" i="14" s="1"/>
  <c r="K1460" i="14" a="1"/>
  <c r="K1460" i="14" s="1"/>
  <c r="J1460" i="14" a="1"/>
  <c r="J1460" i="14" s="1"/>
  <c r="I1460" i="14" a="1"/>
  <c r="I1460" i="14" s="1"/>
  <c r="H1460" i="14" a="1"/>
  <c r="H1460" i="14" s="1"/>
  <c r="G1460" i="14" a="1"/>
  <c r="G1460" i="14" s="1"/>
  <c r="F1460" i="14" a="1"/>
  <c r="F1460" i="14" s="1"/>
  <c r="E1460" i="14" a="1"/>
  <c r="E1460" i="14" s="1"/>
  <c r="L1459" i="14" a="1"/>
  <c r="L1459" i="14" s="1"/>
  <c r="K1459" i="14" a="1"/>
  <c r="K1459" i="14" s="1"/>
  <c r="J1459" i="14" a="1"/>
  <c r="J1459" i="14" s="1"/>
  <c r="I1459" i="14" a="1"/>
  <c r="I1459" i="14" s="1"/>
  <c r="H1459" i="14" a="1"/>
  <c r="H1459" i="14" s="1"/>
  <c r="G1459" i="14" a="1"/>
  <c r="G1459" i="14" s="1"/>
  <c r="F1459" i="14" a="1"/>
  <c r="F1459" i="14" s="1"/>
  <c r="E1459" i="14" a="1"/>
  <c r="E1459" i="14" s="1"/>
  <c r="L1458" i="14" a="1"/>
  <c r="L1458" i="14" s="1"/>
  <c r="K1458" i="14" a="1"/>
  <c r="K1458" i="14" s="1"/>
  <c r="J1458" i="14" a="1"/>
  <c r="J1458" i="14" s="1"/>
  <c r="I1458" i="14" a="1"/>
  <c r="I1458" i="14" s="1"/>
  <c r="H1458" i="14" a="1"/>
  <c r="H1458" i="14" s="1"/>
  <c r="G1458" i="14" a="1"/>
  <c r="G1458" i="14" s="1"/>
  <c r="F1458" i="14" a="1"/>
  <c r="F1458" i="14" s="1"/>
  <c r="E1458" i="14" a="1"/>
  <c r="E1458" i="14" s="1"/>
  <c r="L1457" i="14" a="1"/>
  <c r="L1457" i="14" s="1"/>
  <c r="K1457" i="14" a="1"/>
  <c r="K1457" i="14" s="1"/>
  <c r="J1457" i="14" a="1"/>
  <c r="J1457" i="14" s="1"/>
  <c r="I1457" i="14" a="1"/>
  <c r="I1457" i="14" s="1"/>
  <c r="H1457" i="14" a="1"/>
  <c r="H1457" i="14" s="1"/>
  <c r="G1457" i="14" a="1"/>
  <c r="G1457" i="14" s="1"/>
  <c r="F1457" i="14" a="1"/>
  <c r="F1457" i="14" s="1"/>
  <c r="E1457" i="14" a="1"/>
  <c r="E1457" i="14" s="1"/>
  <c r="L1456" i="14" a="1"/>
  <c r="L1456" i="14" s="1"/>
  <c r="K1456" i="14" a="1"/>
  <c r="K1456" i="14" s="1"/>
  <c r="J1456" i="14" a="1"/>
  <c r="J1456" i="14" s="1"/>
  <c r="I1456" i="14" a="1"/>
  <c r="I1456" i="14" s="1"/>
  <c r="H1456" i="14" a="1"/>
  <c r="H1456" i="14" s="1"/>
  <c r="G1456" i="14" a="1"/>
  <c r="G1456" i="14" s="1"/>
  <c r="F1456" i="14" a="1"/>
  <c r="F1456" i="14" s="1"/>
  <c r="E1456" i="14" a="1"/>
  <c r="E1456" i="14" s="1"/>
  <c r="L1455" i="14" a="1"/>
  <c r="L1455" i="14" s="1"/>
  <c r="K1455" i="14" a="1"/>
  <c r="K1455" i="14" s="1"/>
  <c r="J1455" i="14" a="1"/>
  <c r="J1455" i="14" s="1"/>
  <c r="I1455" i="14" a="1"/>
  <c r="I1455" i="14" s="1"/>
  <c r="H1455" i="14" a="1"/>
  <c r="H1455" i="14" s="1"/>
  <c r="G1455" i="14" a="1"/>
  <c r="G1455" i="14" s="1"/>
  <c r="F1455" i="14" a="1"/>
  <c r="F1455" i="14" s="1"/>
  <c r="E1455" i="14" a="1"/>
  <c r="E1455" i="14" s="1"/>
  <c r="L1454" i="14" a="1"/>
  <c r="L1454" i="14" s="1"/>
  <c r="K1454" i="14" a="1"/>
  <c r="K1454" i="14" s="1"/>
  <c r="J1454" i="14" a="1"/>
  <c r="J1454" i="14" s="1"/>
  <c r="I1454" i="14" a="1"/>
  <c r="I1454" i="14" s="1"/>
  <c r="H1454" i="14" a="1"/>
  <c r="H1454" i="14" s="1"/>
  <c r="G1454" i="14" a="1"/>
  <c r="G1454" i="14" s="1"/>
  <c r="F1454" i="14" a="1"/>
  <c r="F1454" i="14" s="1"/>
  <c r="E1454" i="14" a="1"/>
  <c r="E1454" i="14" s="1"/>
  <c r="L1453" i="14" a="1"/>
  <c r="L1453" i="14" s="1"/>
  <c r="K1453" i="14" a="1"/>
  <c r="K1453" i="14" s="1"/>
  <c r="J1453" i="14" a="1"/>
  <c r="J1453" i="14" s="1"/>
  <c r="I1453" i="14" a="1"/>
  <c r="I1453" i="14" s="1"/>
  <c r="H1453" i="14" a="1"/>
  <c r="H1453" i="14" s="1"/>
  <c r="G1453" i="14" a="1"/>
  <c r="G1453" i="14" s="1"/>
  <c r="F1453" i="14" a="1"/>
  <c r="F1453" i="14" s="1"/>
  <c r="E1453" i="14" a="1"/>
  <c r="E1453" i="14" s="1"/>
  <c r="L1452" i="14" a="1"/>
  <c r="L1452" i="14" s="1"/>
  <c r="K1452" i="14" a="1"/>
  <c r="K1452" i="14" s="1"/>
  <c r="J1452" i="14" a="1"/>
  <c r="J1452" i="14" s="1"/>
  <c r="I1452" i="14" a="1"/>
  <c r="I1452" i="14" s="1"/>
  <c r="H1452" i="14" a="1"/>
  <c r="H1452" i="14" s="1"/>
  <c r="G1452" i="14" a="1"/>
  <c r="G1452" i="14" s="1"/>
  <c r="F1452" i="14" a="1"/>
  <c r="F1452" i="14" s="1"/>
  <c r="E1452" i="14" a="1"/>
  <c r="E1452" i="14" s="1"/>
  <c r="L1451" i="14" a="1"/>
  <c r="L1451" i="14" s="1"/>
  <c r="K1451" i="14" a="1"/>
  <c r="K1451" i="14" s="1"/>
  <c r="J1451" i="14" a="1"/>
  <c r="J1451" i="14" s="1"/>
  <c r="I1451" i="14" a="1"/>
  <c r="I1451" i="14" s="1"/>
  <c r="H1451" i="14" a="1"/>
  <c r="H1451" i="14" s="1"/>
  <c r="G1451" i="14" a="1"/>
  <c r="G1451" i="14" s="1"/>
  <c r="F1451" i="14" a="1"/>
  <c r="F1451" i="14" s="1"/>
  <c r="E1451" i="14" a="1"/>
  <c r="E1451" i="14" s="1"/>
  <c r="L1450" i="14" a="1"/>
  <c r="L1450" i="14" s="1"/>
  <c r="K1450" i="14" a="1"/>
  <c r="K1450" i="14" s="1"/>
  <c r="J1450" i="14" a="1"/>
  <c r="J1450" i="14" s="1"/>
  <c r="I1450" i="14" a="1"/>
  <c r="I1450" i="14" s="1"/>
  <c r="H1450" i="14" a="1"/>
  <c r="H1450" i="14" s="1"/>
  <c r="G1450" i="14" a="1"/>
  <c r="G1450" i="14" s="1"/>
  <c r="F1450" i="14" a="1"/>
  <c r="F1450" i="14" s="1"/>
  <c r="E1450" i="14" a="1"/>
  <c r="E1450" i="14" s="1"/>
  <c r="L1449" i="14" a="1"/>
  <c r="L1449" i="14" s="1"/>
  <c r="K1449" i="14" a="1"/>
  <c r="K1449" i="14" s="1"/>
  <c r="J1449" i="14" a="1"/>
  <c r="J1449" i="14" s="1"/>
  <c r="I1449" i="14" a="1"/>
  <c r="I1449" i="14" s="1"/>
  <c r="H1449" i="14" a="1"/>
  <c r="H1449" i="14" s="1"/>
  <c r="G1449" i="14" a="1"/>
  <c r="G1449" i="14" s="1"/>
  <c r="F1449" i="14" a="1"/>
  <c r="F1449" i="14" s="1"/>
  <c r="E1449" i="14" a="1"/>
  <c r="E1449" i="14" s="1"/>
  <c r="L1448" i="14" a="1"/>
  <c r="L1448" i="14" s="1"/>
  <c r="K1448" i="14" a="1"/>
  <c r="K1448" i="14" s="1"/>
  <c r="J1448" i="14" a="1"/>
  <c r="J1448" i="14" s="1"/>
  <c r="I1448" i="14" a="1"/>
  <c r="I1448" i="14" s="1"/>
  <c r="H1448" i="14" a="1"/>
  <c r="H1448" i="14" s="1"/>
  <c r="G1448" i="14" a="1"/>
  <c r="G1448" i="14" s="1"/>
  <c r="F1448" i="14" a="1"/>
  <c r="F1448" i="14" s="1"/>
  <c r="E1448" i="14" a="1"/>
  <c r="E1448" i="14" s="1"/>
  <c r="L1447" i="14" a="1"/>
  <c r="L1447" i="14" s="1"/>
  <c r="K1447" i="14" a="1"/>
  <c r="K1447" i="14" s="1"/>
  <c r="J1447" i="14" a="1"/>
  <c r="J1447" i="14" s="1"/>
  <c r="I1447" i="14" a="1"/>
  <c r="I1447" i="14" s="1"/>
  <c r="H1447" i="14" a="1"/>
  <c r="H1447" i="14" s="1"/>
  <c r="G1447" i="14" a="1"/>
  <c r="G1447" i="14" s="1"/>
  <c r="F1447" i="14" a="1"/>
  <c r="F1447" i="14" s="1"/>
  <c r="E1447" i="14" a="1"/>
  <c r="E1447" i="14" s="1"/>
  <c r="L1446" i="14" a="1"/>
  <c r="L1446" i="14" s="1"/>
  <c r="K1446" i="14" a="1"/>
  <c r="K1446" i="14" s="1"/>
  <c r="J1446" i="14" a="1"/>
  <c r="J1446" i="14" s="1"/>
  <c r="I1446" i="14" a="1"/>
  <c r="I1446" i="14" s="1"/>
  <c r="H1446" i="14" a="1"/>
  <c r="H1446" i="14" s="1"/>
  <c r="G1446" i="14" a="1"/>
  <c r="G1446" i="14" s="1"/>
  <c r="F1446" i="14" a="1"/>
  <c r="F1446" i="14" s="1"/>
  <c r="E1446" i="14" a="1"/>
  <c r="E1446" i="14" s="1"/>
  <c r="L1445" i="14" a="1"/>
  <c r="L1445" i="14" s="1"/>
  <c r="K1445" i="14" a="1"/>
  <c r="K1445" i="14" s="1"/>
  <c r="J1445" i="14" a="1"/>
  <c r="J1445" i="14" s="1"/>
  <c r="I1445" i="14" a="1"/>
  <c r="I1445" i="14" s="1"/>
  <c r="H1445" i="14" a="1"/>
  <c r="H1445" i="14" s="1"/>
  <c r="G1445" i="14" a="1"/>
  <c r="G1445" i="14" s="1"/>
  <c r="F1445" i="14" a="1"/>
  <c r="F1445" i="14" s="1"/>
  <c r="E1445" i="14" a="1"/>
  <c r="E1445" i="14" s="1"/>
  <c r="L1444" i="14" a="1"/>
  <c r="L1444" i="14" s="1"/>
  <c r="K1444" i="14" a="1"/>
  <c r="K1444" i="14" s="1"/>
  <c r="J1444" i="14" a="1"/>
  <c r="J1444" i="14" s="1"/>
  <c r="I1444" i="14" a="1"/>
  <c r="I1444" i="14" s="1"/>
  <c r="H1444" i="14" a="1"/>
  <c r="H1444" i="14" s="1"/>
  <c r="G1444" i="14" a="1"/>
  <c r="G1444" i="14" s="1"/>
  <c r="F1444" i="14" a="1"/>
  <c r="F1444" i="14" s="1"/>
  <c r="E1444" i="14" a="1"/>
  <c r="E1444" i="14" s="1"/>
  <c r="L1443" i="14" a="1"/>
  <c r="L1443" i="14" s="1"/>
  <c r="K1443" i="14" a="1"/>
  <c r="K1443" i="14" s="1"/>
  <c r="J1443" i="14" a="1"/>
  <c r="J1443" i="14" s="1"/>
  <c r="I1443" i="14" a="1"/>
  <c r="I1443" i="14" s="1"/>
  <c r="H1443" i="14" a="1"/>
  <c r="H1443" i="14" s="1"/>
  <c r="G1443" i="14" a="1"/>
  <c r="G1443" i="14" s="1"/>
  <c r="F1443" i="14" a="1"/>
  <c r="F1443" i="14" s="1"/>
  <c r="E1443" i="14" a="1"/>
  <c r="E1443" i="14" s="1"/>
  <c r="L1442" i="14" a="1"/>
  <c r="L1442" i="14" s="1"/>
  <c r="K1442" i="14" a="1"/>
  <c r="K1442" i="14" s="1"/>
  <c r="J1442" i="14" a="1"/>
  <c r="J1442" i="14" s="1"/>
  <c r="I1442" i="14" a="1"/>
  <c r="I1442" i="14" s="1"/>
  <c r="H1442" i="14" a="1"/>
  <c r="H1442" i="14" s="1"/>
  <c r="G1442" i="14" a="1"/>
  <c r="G1442" i="14" s="1"/>
  <c r="F1442" i="14" a="1"/>
  <c r="F1442" i="14" s="1"/>
  <c r="E1442" i="14" a="1"/>
  <c r="E1442" i="14" s="1"/>
  <c r="L1441" i="14" a="1"/>
  <c r="L1441" i="14" s="1"/>
  <c r="K1441" i="14" a="1"/>
  <c r="K1441" i="14" s="1"/>
  <c r="J1441" i="14" a="1"/>
  <c r="J1441" i="14" s="1"/>
  <c r="I1441" i="14" a="1"/>
  <c r="I1441" i="14" s="1"/>
  <c r="H1441" i="14" a="1"/>
  <c r="H1441" i="14" s="1"/>
  <c r="G1441" i="14" a="1"/>
  <c r="G1441" i="14" s="1"/>
  <c r="F1441" i="14" a="1"/>
  <c r="F1441" i="14" s="1"/>
  <c r="E1441" i="14" a="1"/>
  <c r="E1441" i="14" s="1"/>
  <c r="L1440" i="14" a="1"/>
  <c r="L1440" i="14" s="1"/>
  <c r="K1440" i="14" a="1"/>
  <c r="K1440" i="14" s="1"/>
  <c r="J1440" i="14" a="1"/>
  <c r="J1440" i="14" s="1"/>
  <c r="I1440" i="14" a="1"/>
  <c r="I1440" i="14" s="1"/>
  <c r="H1440" i="14" a="1"/>
  <c r="H1440" i="14" s="1"/>
  <c r="G1440" i="14" a="1"/>
  <c r="G1440" i="14" s="1"/>
  <c r="F1440" i="14" a="1"/>
  <c r="F1440" i="14" s="1"/>
  <c r="E1440" i="14" a="1"/>
  <c r="E1440" i="14" s="1"/>
  <c r="L1439" i="14" a="1"/>
  <c r="L1439" i="14" s="1"/>
  <c r="K1439" i="14" a="1"/>
  <c r="K1439" i="14" s="1"/>
  <c r="J1439" i="14" a="1"/>
  <c r="J1439" i="14" s="1"/>
  <c r="I1439" i="14" a="1"/>
  <c r="I1439" i="14" s="1"/>
  <c r="H1439" i="14" a="1"/>
  <c r="H1439" i="14" s="1"/>
  <c r="G1439" i="14" a="1"/>
  <c r="G1439" i="14" s="1"/>
  <c r="F1439" i="14" a="1"/>
  <c r="F1439" i="14" s="1"/>
  <c r="E1439" i="14" a="1"/>
  <c r="E1439" i="14" s="1"/>
  <c r="L1438" i="14" a="1"/>
  <c r="L1438" i="14" s="1"/>
  <c r="K1438" i="14" a="1"/>
  <c r="K1438" i="14" s="1"/>
  <c r="J1438" i="14" a="1"/>
  <c r="J1438" i="14" s="1"/>
  <c r="I1438" i="14" a="1"/>
  <c r="I1438" i="14" s="1"/>
  <c r="H1438" i="14" a="1"/>
  <c r="H1438" i="14" s="1"/>
  <c r="G1438" i="14" a="1"/>
  <c r="G1438" i="14" s="1"/>
  <c r="F1438" i="14" a="1"/>
  <c r="F1438" i="14" s="1"/>
  <c r="E1438" i="14" a="1"/>
  <c r="E1438" i="14" s="1"/>
  <c r="L1437" i="14" a="1"/>
  <c r="L1437" i="14" s="1"/>
  <c r="K1437" i="14" a="1"/>
  <c r="K1437" i="14" s="1"/>
  <c r="J1437" i="14" a="1"/>
  <c r="J1437" i="14" s="1"/>
  <c r="I1437" i="14" a="1"/>
  <c r="I1437" i="14" s="1"/>
  <c r="H1437" i="14" a="1"/>
  <c r="H1437" i="14" s="1"/>
  <c r="G1437" i="14" a="1"/>
  <c r="G1437" i="14" s="1"/>
  <c r="F1437" i="14" a="1"/>
  <c r="F1437" i="14" s="1"/>
  <c r="E1437" i="14" a="1"/>
  <c r="E1437" i="14" s="1"/>
  <c r="L1436" i="14" a="1"/>
  <c r="L1436" i="14" s="1"/>
  <c r="K1436" i="14" a="1"/>
  <c r="K1436" i="14" s="1"/>
  <c r="J1436" i="14" a="1"/>
  <c r="J1436" i="14" s="1"/>
  <c r="I1436" i="14" a="1"/>
  <c r="I1436" i="14" s="1"/>
  <c r="H1436" i="14" a="1"/>
  <c r="H1436" i="14" s="1"/>
  <c r="G1436" i="14" a="1"/>
  <c r="G1436" i="14" s="1"/>
  <c r="F1436" i="14" a="1"/>
  <c r="F1436" i="14" s="1"/>
  <c r="E1436" i="14" a="1"/>
  <c r="E1436" i="14" s="1"/>
  <c r="L1435" i="14" a="1"/>
  <c r="L1435" i="14" s="1"/>
  <c r="K1435" i="14" a="1"/>
  <c r="K1435" i="14" s="1"/>
  <c r="J1435" i="14" a="1"/>
  <c r="J1435" i="14" s="1"/>
  <c r="I1435" i="14" a="1"/>
  <c r="I1435" i="14" s="1"/>
  <c r="H1435" i="14" a="1"/>
  <c r="H1435" i="14" s="1"/>
  <c r="G1435" i="14" a="1"/>
  <c r="G1435" i="14" s="1"/>
  <c r="F1435" i="14" a="1"/>
  <c r="F1435" i="14" s="1"/>
  <c r="E1435" i="14" a="1"/>
  <c r="E1435" i="14" s="1"/>
  <c r="L1433" i="14" a="1"/>
  <c r="L1433" i="14" s="1"/>
  <c r="K1433" i="14" a="1"/>
  <c r="K1433" i="14" s="1"/>
  <c r="J1433" i="14" a="1"/>
  <c r="J1433" i="14" s="1"/>
  <c r="I1433" i="14" a="1"/>
  <c r="I1433" i="14" s="1"/>
  <c r="H1433" i="14" a="1"/>
  <c r="H1433" i="14" s="1"/>
  <c r="G1433" i="14" a="1"/>
  <c r="G1433" i="14" s="1"/>
  <c r="F1433" i="14" a="1"/>
  <c r="F1433" i="14" s="1"/>
  <c r="E1433" i="14" a="1"/>
  <c r="E1433" i="14" s="1"/>
  <c r="L1432" i="14" a="1"/>
  <c r="L1432" i="14" s="1"/>
  <c r="K1432" i="14" a="1"/>
  <c r="K1432" i="14" s="1"/>
  <c r="J1432" i="14" a="1"/>
  <c r="J1432" i="14" s="1"/>
  <c r="I1432" i="14" a="1"/>
  <c r="I1432" i="14" s="1"/>
  <c r="H1432" i="14" a="1"/>
  <c r="H1432" i="14" s="1"/>
  <c r="G1432" i="14" a="1"/>
  <c r="G1432" i="14" s="1"/>
  <c r="F1432" i="14" a="1"/>
  <c r="F1432" i="14" s="1"/>
  <c r="E1432" i="14" a="1"/>
  <c r="E1432" i="14" s="1"/>
  <c r="L1431" i="14" a="1"/>
  <c r="L1431" i="14" s="1"/>
  <c r="K1431" i="14" a="1"/>
  <c r="K1431" i="14" s="1"/>
  <c r="J1431" i="14" a="1"/>
  <c r="J1431" i="14" s="1"/>
  <c r="I1431" i="14" a="1"/>
  <c r="I1431" i="14" s="1"/>
  <c r="H1431" i="14" a="1"/>
  <c r="H1431" i="14" s="1"/>
  <c r="G1431" i="14" a="1"/>
  <c r="G1431" i="14" s="1"/>
  <c r="F1431" i="14" a="1"/>
  <c r="F1431" i="14" s="1"/>
  <c r="E1431" i="14" a="1"/>
  <c r="E1431" i="14" s="1"/>
  <c r="L1430" i="14" a="1"/>
  <c r="L1430" i="14" s="1"/>
  <c r="K1430" i="14" a="1"/>
  <c r="K1430" i="14" s="1"/>
  <c r="J1430" i="14" a="1"/>
  <c r="J1430" i="14" s="1"/>
  <c r="I1430" i="14" a="1"/>
  <c r="I1430" i="14" s="1"/>
  <c r="H1430" i="14" a="1"/>
  <c r="H1430" i="14" s="1"/>
  <c r="G1430" i="14" a="1"/>
  <c r="G1430" i="14" s="1"/>
  <c r="F1430" i="14" a="1"/>
  <c r="F1430" i="14" s="1"/>
  <c r="E1430" i="14" a="1"/>
  <c r="E1430" i="14" s="1"/>
  <c r="L1429" i="14" a="1"/>
  <c r="L1429" i="14" s="1"/>
  <c r="K1429" i="14" a="1"/>
  <c r="K1429" i="14" s="1"/>
  <c r="J1429" i="14" a="1"/>
  <c r="J1429" i="14" s="1"/>
  <c r="I1429" i="14" a="1"/>
  <c r="I1429" i="14" s="1"/>
  <c r="H1429" i="14" a="1"/>
  <c r="H1429" i="14" s="1"/>
  <c r="G1429" i="14" a="1"/>
  <c r="G1429" i="14" s="1"/>
  <c r="F1429" i="14" a="1"/>
  <c r="F1429" i="14" s="1"/>
  <c r="E1429" i="14" a="1"/>
  <c r="E1429" i="14" s="1"/>
  <c r="L1428" i="14" a="1"/>
  <c r="L1428" i="14" s="1"/>
  <c r="K1428" i="14" a="1"/>
  <c r="K1428" i="14" s="1"/>
  <c r="J1428" i="14" a="1"/>
  <c r="J1428" i="14" s="1"/>
  <c r="I1428" i="14" a="1"/>
  <c r="I1428" i="14" s="1"/>
  <c r="H1428" i="14" a="1"/>
  <c r="H1428" i="14" s="1"/>
  <c r="G1428" i="14" a="1"/>
  <c r="G1428" i="14" s="1"/>
  <c r="F1428" i="14" a="1"/>
  <c r="F1428" i="14" s="1"/>
  <c r="E1428" i="14" a="1"/>
  <c r="E1428" i="14" s="1"/>
  <c r="L1427" i="14" a="1"/>
  <c r="L1427" i="14" s="1"/>
  <c r="K1427" i="14" a="1"/>
  <c r="K1427" i="14" s="1"/>
  <c r="J1427" i="14" a="1"/>
  <c r="J1427" i="14" s="1"/>
  <c r="I1427" i="14" a="1"/>
  <c r="I1427" i="14" s="1"/>
  <c r="H1427" i="14" a="1"/>
  <c r="H1427" i="14" s="1"/>
  <c r="G1427" i="14" a="1"/>
  <c r="G1427" i="14" s="1"/>
  <c r="F1427" i="14" a="1"/>
  <c r="F1427" i="14" s="1"/>
  <c r="E1427" i="14" a="1"/>
  <c r="E1427" i="14" s="1"/>
  <c r="L1426" i="14" a="1"/>
  <c r="L1426" i="14" s="1"/>
  <c r="K1426" i="14" a="1"/>
  <c r="K1426" i="14" s="1"/>
  <c r="J1426" i="14" a="1"/>
  <c r="J1426" i="14" s="1"/>
  <c r="I1426" i="14" a="1"/>
  <c r="I1426" i="14" s="1"/>
  <c r="H1426" i="14" a="1"/>
  <c r="H1426" i="14" s="1"/>
  <c r="G1426" i="14" a="1"/>
  <c r="G1426" i="14" s="1"/>
  <c r="F1426" i="14" a="1"/>
  <c r="F1426" i="14" s="1"/>
  <c r="E1426" i="14" a="1"/>
  <c r="E1426" i="14" s="1"/>
  <c r="L1425" i="14" a="1"/>
  <c r="L1425" i="14" s="1"/>
  <c r="K1425" i="14" a="1"/>
  <c r="K1425" i="14" s="1"/>
  <c r="J1425" i="14" a="1"/>
  <c r="J1425" i="14" s="1"/>
  <c r="I1425" i="14" a="1"/>
  <c r="I1425" i="14" s="1"/>
  <c r="H1425" i="14" a="1"/>
  <c r="H1425" i="14" s="1"/>
  <c r="G1425" i="14" a="1"/>
  <c r="G1425" i="14" s="1"/>
  <c r="F1425" i="14" a="1"/>
  <c r="F1425" i="14" s="1"/>
  <c r="E1425" i="14" a="1"/>
  <c r="E1425" i="14" s="1"/>
  <c r="L1424" i="14" a="1"/>
  <c r="L1424" i="14" s="1"/>
  <c r="K1424" i="14" a="1"/>
  <c r="K1424" i="14" s="1"/>
  <c r="J1424" i="14" a="1"/>
  <c r="J1424" i="14" s="1"/>
  <c r="I1424" i="14" a="1"/>
  <c r="I1424" i="14" s="1"/>
  <c r="H1424" i="14" a="1"/>
  <c r="H1424" i="14" s="1"/>
  <c r="G1424" i="14" a="1"/>
  <c r="G1424" i="14" s="1"/>
  <c r="F1424" i="14" a="1"/>
  <c r="F1424" i="14" s="1"/>
  <c r="E1424" i="14" a="1"/>
  <c r="E1424" i="14" s="1"/>
  <c r="L1423" i="14" a="1"/>
  <c r="L1423" i="14" s="1"/>
  <c r="K1423" i="14" a="1"/>
  <c r="K1423" i="14" s="1"/>
  <c r="J1423" i="14" a="1"/>
  <c r="J1423" i="14" s="1"/>
  <c r="I1423" i="14" a="1"/>
  <c r="I1423" i="14" s="1"/>
  <c r="H1423" i="14" a="1"/>
  <c r="H1423" i="14" s="1"/>
  <c r="G1423" i="14" a="1"/>
  <c r="G1423" i="14" s="1"/>
  <c r="F1423" i="14" a="1"/>
  <c r="F1423" i="14" s="1"/>
  <c r="E1423" i="14" a="1"/>
  <c r="E1423" i="14" s="1"/>
  <c r="L1422" i="14" a="1"/>
  <c r="L1422" i="14" s="1"/>
  <c r="K1422" i="14" a="1"/>
  <c r="K1422" i="14" s="1"/>
  <c r="J1422" i="14" a="1"/>
  <c r="J1422" i="14" s="1"/>
  <c r="I1422" i="14" a="1"/>
  <c r="I1422" i="14" s="1"/>
  <c r="H1422" i="14" a="1"/>
  <c r="H1422" i="14" s="1"/>
  <c r="G1422" i="14" a="1"/>
  <c r="G1422" i="14" s="1"/>
  <c r="F1422" i="14" a="1"/>
  <c r="F1422" i="14" s="1"/>
  <c r="E1422" i="14" a="1"/>
  <c r="E1422" i="14" s="1"/>
  <c r="L1421" i="14" a="1"/>
  <c r="L1421" i="14" s="1"/>
  <c r="K1421" i="14" a="1"/>
  <c r="K1421" i="14" s="1"/>
  <c r="J1421" i="14" a="1"/>
  <c r="J1421" i="14" s="1"/>
  <c r="I1421" i="14" a="1"/>
  <c r="I1421" i="14" s="1"/>
  <c r="H1421" i="14" a="1"/>
  <c r="H1421" i="14" s="1"/>
  <c r="G1421" i="14" a="1"/>
  <c r="G1421" i="14" s="1"/>
  <c r="F1421" i="14" a="1"/>
  <c r="F1421" i="14" s="1"/>
  <c r="E1421" i="14" a="1"/>
  <c r="E1421" i="14" s="1"/>
  <c r="L1420" i="14" a="1"/>
  <c r="L1420" i="14" s="1"/>
  <c r="K1420" i="14" a="1"/>
  <c r="K1420" i="14" s="1"/>
  <c r="J1420" i="14" a="1"/>
  <c r="J1420" i="14" s="1"/>
  <c r="I1420" i="14" a="1"/>
  <c r="I1420" i="14" s="1"/>
  <c r="H1420" i="14" a="1"/>
  <c r="H1420" i="14" s="1"/>
  <c r="G1420" i="14" a="1"/>
  <c r="G1420" i="14" s="1"/>
  <c r="F1420" i="14" a="1"/>
  <c r="F1420" i="14" s="1"/>
  <c r="E1420" i="14" a="1"/>
  <c r="E1420" i="14" s="1"/>
  <c r="L1419" i="14" a="1"/>
  <c r="L1419" i="14" s="1"/>
  <c r="K1419" i="14" a="1"/>
  <c r="K1419" i="14" s="1"/>
  <c r="J1419" i="14" a="1"/>
  <c r="J1419" i="14" s="1"/>
  <c r="I1419" i="14" a="1"/>
  <c r="I1419" i="14" s="1"/>
  <c r="H1419" i="14" a="1"/>
  <c r="H1419" i="14" s="1"/>
  <c r="G1419" i="14" a="1"/>
  <c r="G1419" i="14" s="1"/>
  <c r="F1419" i="14" a="1"/>
  <c r="F1419" i="14" s="1"/>
  <c r="E1419" i="14" a="1"/>
  <c r="E1419" i="14" s="1"/>
  <c r="L1418" i="14" a="1"/>
  <c r="L1418" i="14" s="1"/>
  <c r="K1418" i="14" a="1"/>
  <c r="K1418" i="14" s="1"/>
  <c r="J1418" i="14" a="1"/>
  <c r="J1418" i="14" s="1"/>
  <c r="I1418" i="14" a="1"/>
  <c r="I1418" i="14" s="1"/>
  <c r="H1418" i="14" a="1"/>
  <c r="H1418" i="14" s="1"/>
  <c r="G1418" i="14" a="1"/>
  <c r="G1418" i="14" s="1"/>
  <c r="F1418" i="14" a="1"/>
  <c r="F1418" i="14" s="1"/>
  <c r="E1418" i="14" a="1"/>
  <c r="E1418" i="14" s="1"/>
  <c r="L1417" i="14" a="1"/>
  <c r="L1417" i="14" s="1"/>
  <c r="K1417" i="14" a="1"/>
  <c r="K1417" i="14" s="1"/>
  <c r="J1417" i="14" a="1"/>
  <c r="J1417" i="14" s="1"/>
  <c r="I1417" i="14" a="1"/>
  <c r="I1417" i="14" s="1"/>
  <c r="H1417" i="14" a="1"/>
  <c r="H1417" i="14" s="1"/>
  <c r="G1417" i="14" a="1"/>
  <c r="G1417" i="14" s="1"/>
  <c r="F1417" i="14" a="1"/>
  <c r="F1417" i="14" s="1"/>
  <c r="E1417" i="14" a="1"/>
  <c r="E1417" i="14" s="1"/>
  <c r="L1416" i="14" a="1"/>
  <c r="L1416" i="14" s="1"/>
  <c r="K1416" i="14" a="1"/>
  <c r="K1416" i="14" s="1"/>
  <c r="J1416" i="14" a="1"/>
  <c r="J1416" i="14" s="1"/>
  <c r="I1416" i="14" a="1"/>
  <c r="I1416" i="14" s="1"/>
  <c r="H1416" i="14" a="1"/>
  <c r="H1416" i="14" s="1"/>
  <c r="G1416" i="14" a="1"/>
  <c r="G1416" i="14" s="1"/>
  <c r="F1416" i="14" a="1"/>
  <c r="F1416" i="14" s="1"/>
  <c r="E1416" i="14" a="1"/>
  <c r="E1416" i="14" s="1"/>
  <c r="L1415" i="14" a="1"/>
  <c r="L1415" i="14" s="1"/>
  <c r="K1415" i="14" a="1"/>
  <c r="K1415" i="14" s="1"/>
  <c r="J1415" i="14" a="1"/>
  <c r="J1415" i="14" s="1"/>
  <c r="I1415" i="14" a="1"/>
  <c r="I1415" i="14" s="1"/>
  <c r="H1415" i="14" a="1"/>
  <c r="H1415" i="14" s="1"/>
  <c r="G1415" i="14" a="1"/>
  <c r="G1415" i="14" s="1"/>
  <c r="F1415" i="14" a="1"/>
  <c r="F1415" i="14" s="1"/>
  <c r="E1415" i="14" a="1"/>
  <c r="E1415" i="14" s="1"/>
  <c r="L1414" i="14" a="1"/>
  <c r="L1414" i="14" s="1"/>
  <c r="K1414" i="14" a="1"/>
  <c r="K1414" i="14" s="1"/>
  <c r="J1414" i="14" a="1"/>
  <c r="J1414" i="14" s="1"/>
  <c r="I1414" i="14" a="1"/>
  <c r="I1414" i="14" s="1"/>
  <c r="H1414" i="14" a="1"/>
  <c r="H1414" i="14" s="1"/>
  <c r="G1414" i="14" a="1"/>
  <c r="G1414" i="14" s="1"/>
  <c r="F1414" i="14" a="1"/>
  <c r="F1414" i="14" s="1"/>
  <c r="E1414" i="14" a="1"/>
  <c r="E1414" i="14" s="1"/>
  <c r="L1413" i="14" a="1"/>
  <c r="L1413" i="14" s="1"/>
  <c r="K1413" i="14" a="1"/>
  <c r="K1413" i="14" s="1"/>
  <c r="J1413" i="14" a="1"/>
  <c r="J1413" i="14" s="1"/>
  <c r="I1413" i="14" a="1"/>
  <c r="I1413" i="14" s="1"/>
  <c r="H1413" i="14" a="1"/>
  <c r="H1413" i="14" s="1"/>
  <c r="G1413" i="14" a="1"/>
  <c r="G1413" i="14" s="1"/>
  <c r="F1413" i="14" a="1"/>
  <c r="F1413" i="14" s="1"/>
  <c r="E1413" i="14" a="1"/>
  <c r="E1413" i="14" s="1"/>
  <c r="L1412" i="14" a="1"/>
  <c r="L1412" i="14" s="1"/>
  <c r="K1412" i="14" a="1"/>
  <c r="K1412" i="14" s="1"/>
  <c r="J1412" i="14" a="1"/>
  <c r="J1412" i="14" s="1"/>
  <c r="I1412" i="14" a="1"/>
  <c r="I1412" i="14" s="1"/>
  <c r="H1412" i="14" a="1"/>
  <c r="H1412" i="14" s="1"/>
  <c r="G1412" i="14" a="1"/>
  <c r="G1412" i="14" s="1"/>
  <c r="F1412" i="14" a="1"/>
  <c r="F1412" i="14" s="1"/>
  <c r="E1412" i="14" a="1"/>
  <c r="E1412" i="14" s="1"/>
  <c r="L1411" i="14" a="1"/>
  <c r="L1411" i="14" s="1"/>
  <c r="K1411" i="14" a="1"/>
  <c r="K1411" i="14" s="1"/>
  <c r="J1411" i="14" a="1"/>
  <c r="J1411" i="14" s="1"/>
  <c r="I1411" i="14" a="1"/>
  <c r="I1411" i="14" s="1"/>
  <c r="H1411" i="14" a="1"/>
  <c r="H1411" i="14" s="1"/>
  <c r="G1411" i="14" a="1"/>
  <c r="G1411" i="14" s="1"/>
  <c r="F1411" i="14" a="1"/>
  <c r="F1411" i="14" s="1"/>
  <c r="E1411" i="14" a="1"/>
  <c r="E1411" i="14" s="1"/>
  <c r="L1410" i="14" a="1"/>
  <c r="L1410" i="14" s="1"/>
  <c r="K1410" i="14" a="1"/>
  <c r="K1410" i="14" s="1"/>
  <c r="J1410" i="14" a="1"/>
  <c r="J1410" i="14" s="1"/>
  <c r="I1410" i="14" a="1"/>
  <c r="I1410" i="14" s="1"/>
  <c r="H1410" i="14" a="1"/>
  <c r="H1410" i="14" s="1"/>
  <c r="G1410" i="14" a="1"/>
  <c r="G1410" i="14" s="1"/>
  <c r="F1410" i="14" a="1"/>
  <c r="F1410" i="14" s="1"/>
  <c r="E1410" i="14" a="1"/>
  <c r="E1410" i="14" s="1"/>
  <c r="L1409" i="14" a="1"/>
  <c r="L1409" i="14" s="1"/>
  <c r="K1409" i="14" a="1"/>
  <c r="K1409" i="14" s="1"/>
  <c r="J1409" i="14" a="1"/>
  <c r="J1409" i="14" s="1"/>
  <c r="I1409" i="14" a="1"/>
  <c r="I1409" i="14" s="1"/>
  <c r="H1409" i="14" a="1"/>
  <c r="H1409" i="14" s="1"/>
  <c r="G1409" i="14" a="1"/>
  <c r="G1409" i="14" s="1"/>
  <c r="F1409" i="14" a="1"/>
  <c r="F1409" i="14" s="1"/>
  <c r="E1409" i="14" a="1"/>
  <c r="E1409" i="14" s="1"/>
  <c r="L1408" i="14" a="1"/>
  <c r="L1408" i="14" s="1"/>
  <c r="K1408" i="14" a="1"/>
  <c r="K1408" i="14" s="1"/>
  <c r="J1408" i="14" a="1"/>
  <c r="J1408" i="14" s="1"/>
  <c r="I1408" i="14" a="1"/>
  <c r="I1408" i="14" s="1"/>
  <c r="H1408" i="14" a="1"/>
  <c r="H1408" i="14" s="1"/>
  <c r="G1408" i="14" a="1"/>
  <c r="G1408" i="14" s="1"/>
  <c r="F1408" i="14" a="1"/>
  <c r="F1408" i="14" s="1"/>
  <c r="E1408" i="14" a="1"/>
  <c r="E1408" i="14" s="1"/>
  <c r="L1407" i="14" a="1"/>
  <c r="L1407" i="14" s="1"/>
  <c r="K1407" i="14" a="1"/>
  <c r="K1407" i="14" s="1"/>
  <c r="J1407" i="14" a="1"/>
  <c r="J1407" i="14" s="1"/>
  <c r="I1407" i="14" a="1"/>
  <c r="I1407" i="14" s="1"/>
  <c r="H1407" i="14" a="1"/>
  <c r="H1407" i="14" s="1"/>
  <c r="G1407" i="14" a="1"/>
  <c r="G1407" i="14" s="1"/>
  <c r="F1407" i="14" a="1"/>
  <c r="F1407" i="14" s="1"/>
  <c r="E1407" i="14" a="1"/>
  <c r="E1407" i="14" s="1"/>
  <c r="L1406" i="14" a="1"/>
  <c r="L1406" i="14" s="1"/>
  <c r="K1406" i="14" a="1"/>
  <c r="K1406" i="14" s="1"/>
  <c r="J1406" i="14" a="1"/>
  <c r="J1406" i="14" s="1"/>
  <c r="I1406" i="14" a="1"/>
  <c r="I1406" i="14" s="1"/>
  <c r="H1406" i="14" a="1"/>
  <c r="H1406" i="14" s="1"/>
  <c r="G1406" i="14" a="1"/>
  <c r="G1406" i="14" s="1"/>
  <c r="F1406" i="14" a="1"/>
  <c r="F1406" i="14" s="1"/>
  <c r="E1406" i="14" a="1"/>
  <c r="E1406" i="14" s="1"/>
  <c r="L1405" i="14" a="1"/>
  <c r="L1405" i="14" s="1"/>
  <c r="K1405" i="14" a="1"/>
  <c r="K1405" i="14" s="1"/>
  <c r="J1405" i="14" a="1"/>
  <c r="J1405" i="14" s="1"/>
  <c r="I1405" i="14" a="1"/>
  <c r="I1405" i="14" s="1"/>
  <c r="H1405" i="14" a="1"/>
  <c r="H1405" i="14" s="1"/>
  <c r="G1405" i="14" a="1"/>
  <c r="G1405" i="14" s="1"/>
  <c r="F1405" i="14" a="1"/>
  <c r="F1405" i="14" s="1"/>
  <c r="E1405" i="14" a="1"/>
  <c r="E1405" i="14" s="1"/>
  <c r="L1404" i="14" a="1"/>
  <c r="L1404" i="14" s="1"/>
  <c r="K1404" i="14" a="1"/>
  <c r="K1404" i="14" s="1"/>
  <c r="J1404" i="14" a="1"/>
  <c r="J1404" i="14" s="1"/>
  <c r="I1404" i="14" a="1"/>
  <c r="I1404" i="14" s="1"/>
  <c r="H1404" i="14" a="1"/>
  <c r="H1404" i="14" s="1"/>
  <c r="G1404" i="14" a="1"/>
  <c r="G1404" i="14" s="1"/>
  <c r="F1404" i="14" a="1"/>
  <c r="F1404" i="14" s="1"/>
  <c r="E1404" i="14" a="1"/>
  <c r="E1404" i="14" s="1"/>
  <c r="L1403" i="14" a="1"/>
  <c r="L1403" i="14" s="1"/>
  <c r="K1403" i="14" a="1"/>
  <c r="K1403" i="14" s="1"/>
  <c r="J1403" i="14" a="1"/>
  <c r="J1403" i="14" s="1"/>
  <c r="I1403" i="14" a="1"/>
  <c r="I1403" i="14" s="1"/>
  <c r="H1403" i="14" a="1"/>
  <c r="H1403" i="14" s="1"/>
  <c r="G1403" i="14" a="1"/>
  <c r="G1403" i="14" s="1"/>
  <c r="F1403" i="14" a="1"/>
  <c r="F1403" i="14" s="1"/>
  <c r="E1403" i="14" a="1"/>
  <c r="E1403" i="14" s="1"/>
  <c r="L1402" i="14" a="1"/>
  <c r="L1402" i="14" s="1"/>
  <c r="K1402" i="14" a="1"/>
  <c r="K1402" i="14" s="1"/>
  <c r="J1402" i="14" a="1"/>
  <c r="J1402" i="14" s="1"/>
  <c r="I1402" i="14" a="1"/>
  <c r="I1402" i="14" s="1"/>
  <c r="H1402" i="14" a="1"/>
  <c r="H1402" i="14" s="1"/>
  <c r="G1402" i="14" a="1"/>
  <c r="G1402" i="14" s="1"/>
  <c r="F1402" i="14" a="1"/>
  <c r="F1402" i="14" s="1"/>
  <c r="E1402" i="14" a="1"/>
  <c r="E1402" i="14" s="1"/>
  <c r="L1401" i="14" a="1"/>
  <c r="L1401" i="14" s="1"/>
  <c r="K1401" i="14" a="1"/>
  <c r="K1401" i="14" s="1"/>
  <c r="J1401" i="14" a="1"/>
  <c r="J1401" i="14" s="1"/>
  <c r="I1401" i="14" a="1"/>
  <c r="I1401" i="14" s="1"/>
  <c r="H1401" i="14" a="1"/>
  <c r="H1401" i="14" s="1"/>
  <c r="G1401" i="14" a="1"/>
  <c r="G1401" i="14" s="1"/>
  <c r="F1401" i="14" a="1"/>
  <c r="F1401" i="14" s="1"/>
  <c r="E1401" i="14" a="1"/>
  <c r="E1401" i="14" s="1"/>
  <c r="L1400" i="14" a="1"/>
  <c r="L1400" i="14" s="1"/>
  <c r="K1400" i="14" a="1"/>
  <c r="K1400" i="14" s="1"/>
  <c r="J1400" i="14" a="1"/>
  <c r="J1400" i="14" s="1"/>
  <c r="I1400" i="14" a="1"/>
  <c r="I1400" i="14" s="1"/>
  <c r="H1400" i="14" a="1"/>
  <c r="H1400" i="14" s="1"/>
  <c r="G1400" i="14" a="1"/>
  <c r="G1400" i="14" s="1"/>
  <c r="F1400" i="14" a="1"/>
  <c r="F1400" i="14" s="1"/>
  <c r="E1400" i="14" a="1"/>
  <c r="E1400" i="14" s="1"/>
  <c r="L1399" i="14" a="1"/>
  <c r="L1399" i="14" s="1"/>
  <c r="K1399" i="14" a="1"/>
  <c r="K1399" i="14" s="1"/>
  <c r="J1399" i="14" a="1"/>
  <c r="J1399" i="14" s="1"/>
  <c r="I1399" i="14" a="1"/>
  <c r="I1399" i="14" s="1"/>
  <c r="H1399" i="14" a="1"/>
  <c r="H1399" i="14" s="1"/>
  <c r="G1399" i="14" a="1"/>
  <c r="G1399" i="14" s="1"/>
  <c r="F1399" i="14" a="1"/>
  <c r="F1399" i="14" s="1"/>
  <c r="E1399" i="14" a="1"/>
  <c r="E1399" i="14" s="1"/>
  <c r="L1398" i="14" a="1"/>
  <c r="L1398" i="14" s="1"/>
  <c r="K1398" i="14" a="1"/>
  <c r="K1398" i="14" s="1"/>
  <c r="J1398" i="14" a="1"/>
  <c r="J1398" i="14" s="1"/>
  <c r="I1398" i="14" a="1"/>
  <c r="I1398" i="14" s="1"/>
  <c r="H1398" i="14" a="1"/>
  <c r="H1398" i="14" s="1"/>
  <c r="G1398" i="14" a="1"/>
  <c r="G1398" i="14" s="1"/>
  <c r="F1398" i="14" a="1"/>
  <c r="F1398" i="14" s="1"/>
  <c r="E1398" i="14" a="1"/>
  <c r="E1398" i="14" s="1"/>
  <c r="L1397" i="14" a="1"/>
  <c r="L1397" i="14" s="1"/>
  <c r="K1397" i="14" a="1"/>
  <c r="K1397" i="14" s="1"/>
  <c r="J1397" i="14" a="1"/>
  <c r="J1397" i="14" s="1"/>
  <c r="I1397" i="14" a="1"/>
  <c r="I1397" i="14" s="1"/>
  <c r="H1397" i="14" a="1"/>
  <c r="H1397" i="14" s="1"/>
  <c r="G1397" i="14" a="1"/>
  <c r="G1397" i="14" s="1"/>
  <c r="F1397" i="14" a="1"/>
  <c r="F1397" i="14" s="1"/>
  <c r="E1397" i="14" a="1"/>
  <c r="E1397" i="14" s="1"/>
  <c r="L1396" i="14" a="1"/>
  <c r="L1396" i="14" s="1"/>
  <c r="K1396" i="14" a="1"/>
  <c r="K1396" i="14" s="1"/>
  <c r="J1396" i="14" a="1"/>
  <c r="J1396" i="14" s="1"/>
  <c r="I1396" i="14" a="1"/>
  <c r="I1396" i="14" s="1"/>
  <c r="H1396" i="14" a="1"/>
  <c r="H1396" i="14" s="1"/>
  <c r="G1396" i="14" a="1"/>
  <c r="G1396" i="14" s="1"/>
  <c r="F1396" i="14" a="1"/>
  <c r="F1396" i="14" s="1"/>
  <c r="E1396" i="14" a="1"/>
  <c r="E1396" i="14" s="1"/>
  <c r="L1395" i="14" a="1"/>
  <c r="L1395" i="14" s="1"/>
  <c r="K1395" i="14" a="1"/>
  <c r="K1395" i="14" s="1"/>
  <c r="J1395" i="14" a="1"/>
  <c r="J1395" i="14" s="1"/>
  <c r="I1395" i="14" a="1"/>
  <c r="I1395" i="14" s="1"/>
  <c r="H1395" i="14" a="1"/>
  <c r="H1395" i="14" s="1"/>
  <c r="G1395" i="14" a="1"/>
  <c r="G1395" i="14" s="1"/>
  <c r="F1395" i="14" a="1"/>
  <c r="F1395" i="14" s="1"/>
  <c r="E1395" i="14" a="1"/>
  <c r="E1395" i="14" s="1"/>
  <c r="L1394" i="14" a="1"/>
  <c r="L1394" i="14" s="1"/>
  <c r="K1394" i="14" a="1"/>
  <c r="K1394" i="14" s="1"/>
  <c r="J1394" i="14" a="1"/>
  <c r="J1394" i="14" s="1"/>
  <c r="I1394" i="14" a="1"/>
  <c r="I1394" i="14" s="1"/>
  <c r="H1394" i="14" a="1"/>
  <c r="H1394" i="14" s="1"/>
  <c r="G1394" i="14" a="1"/>
  <c r="G1394" i="14" s="1"/>
  <c r="F1394" i="14" a="1"/>
  <c r="F1394" i="14" s="1"/>
  <c r="E1394" i="14" a="1"/>
  <c r="E1394" i="14" s="1"/>
  <c r="L1393" i="14" a="1"/>
  <c r="L1393" i="14" s="1"/>
  <c r="K1393" i="14" a="1"/>
  <c r="K1393" i="14" s="1"/>
  <c r="J1393" i="14" a="1"/>
  <c r="J1393" i="14" s="1"/>
  <c r="I1393" i="14" a="1"/>
  <c r="I1393" i="14" s="1"/>
  <c r="H1393" i="14" a="1"/>
  <c r="H1393" i="14" s="1"/>
  <c r="G1393" i="14" a="1"/>
  <c r="G1393" i="14" s="1"/>
  <c r="F1393" i="14" a="1"/>
  <c r="F1393" i="14" s="1"/>
  <c r="E1393" i="14" a="1"/>
  <c r="E1393" i="14" s="1"/>
  <c r="L1392" i="14" a="1"/>
  <c r="L1392" i="14" s="1"/>
  <c r="K1392" i="14" a="1"/>
  <c r="K1392" i="14" s="1"/>
  <c r="J1392" i="14" a="1"/>
  <c r="J1392" i="14" s="1"/>
  <c r="I1392" i="14" a="1"/>
  <c r="I1392" i="14" s="1"/>
  <c r="H1392" i="14" a="1"/>
  <c r="H1392" i="14" s="1"/>
  <c r="G1392" i="14" a="1"/>
  <c r="G1392" i="14" s="1"/>
  <c r="F1392" i="14" a="1"/>
  <c r="F1392" i="14" s="1"/>
  <c r="E1392" i="14" a="1"/>
  <c r="E1392" i="14" s="1"/>
  <c r="L1391" i="14" a="1"/>
  <c r="L1391" i="14" s="1"/>
  <c r="K1391" i="14" a="1"/>
  <c r="K1391" i="14" s="1"/>
  <c r="J1391" i="14" a="1"/>
  <c r="J1391" i="14" s="1"/>
  <c r="I1391" i="14" a="1"/>
  <c r="I1391" i="14" s="1"/>
  <c r="H1391" i="14" a="1"/>
  <c r="H1391" i="14" s="1"/>
  <c r="G1391" i="14" a="1"/>
  <c r="G1391" i="14" s="1"/>
  <c r="F1391" i="14" a="1"/>
  <c r="F1391" i="14" s="1"/>
  <c r="E1391" i="14" a="1"/>
  <c r="E1391" i="14" s="1"/>
  <c r="L1390" i="14" a="1"/>
  <c r="L1390" i="14" s="1"/>
  <c r="K1390" i="14" a="1"/>
  <c r="K1390" i="14" s="1"/>
  <c r="J1390" i="14" a="1"/>
  <c r="J1390" i="14" s="1"/>
  <c r="I1390" i="14" a="1"/>
  <c r="I1390" i="14" s="1"/>
  <c r="H1390" i="14" a="1"/>
  <c r="H1390" i="14" s="1"/>
  <c r="G1390" i="14" a="1"/>
  <c r="G1390" i="14" s="1"/>
  <c r="F1390" i="14" a="1"/>
  <c r="F1390" i="14" s="1"/>
  <c r="E1390" i="14" a="1"/>
  <c r="E1390" i="14" s="1"/>
  <c r="L1389" i="14" a="1"/>
  <c r="L1389" i="14" s="1"/>
  <c r="K1389" i="14" a="1"/>
  <c r="K1389" i="14" s="1"/>
  <c r="J1389" i="14" a="1"/>
  <c r="J1389" i="14" s="1"/>
  <c r="I1389" i="14" a="1"/>
  <c r="I1389" i="14" s="1"/>
  <c r="H1389" i="14" a="1"/>
  <c r="H1389" i="14" s="1"/>
  <c r="G1389" i="14" a="1"/>
  <c r="G1389" i="14" s="1"/>
  <c r="F1389" i="14" a="1"/>
  <c r="F1389" i="14" s="1"/>
  <c r="E1389" i="14" a="1"/>
  <c r="E1389" i="14" s="1"/>
  <c r="L1388" i="14" a="1"/>
  <c r="L1388" i="14" s="1"/>
  <c r="K1388" i="14" a="1"/>
  <c r="K1388" i="14" s="1"/>
  <c r="J1388" i="14" a="1"/>
  <c r="J1388" i="14" s="1"/>
  <c r="I1388" i="14" a="1"/>
  <c r="I1388" i="14" s="1"/>
  <c r="H1388" i="14" a="1"/>
  <c r="H1388" i="14" s="1"/>
  <c r="G1388" i="14" a="1"/>
  <c r="G1388" i="14" s="1"/>
  <c r="F1388" i="14" a="1"/>
  <c r="F1388" i="14" s="1"/>
  <c r="E1388" i="14" a="1"/>
  <c r="E1388" i="14" s="1"/>
  <c r="L1387" i="14" a="1"/>
  <c r="L1387" i="14" s="1"/>
  <c r="K1387" i="14" a="1"/>
  <c r="K1387" i="14" s="1"/>
  <c r="J1387" i="14" a="1"/>
  <c r="J1387" i="14" s="1"/>
  <c r="I1387" i="14" a="1"/>
  <c r="I1387" i="14" s="1"/>
  <c r="H1387" i="14" a="1"/>
  <c r="H1387" i="14" s="1"/>
  <c r="G1387" i="14" a="1"/>
  <c r="G1387" i="14" s="1"/>
  <c r="F1387" i="14" a="1"/>
  <c r="F1387" i="14" s="1"/>
  <c r="E1387" i="14" a="1"/>
  <c r="E1387" i="14" s="1"/>
  <c r="L1386" i="14" a="1"/>
  <c r="L1386" i="14" s="1"/>
  <c r="K1386" i="14" a="1"/>
  <c r="K1386" i="14" s="1"/>
  <c r="J1386" i="14" a="1"/>
  <c r="J1386" i="14" s="1"/>
  <c r="I1386" i="14" a="1"/>
  <c r="I1386" i="14" s="1"/>
  <c r="H1386" i="14" a="1"/>
  <c r="H1386" i="14" s="1"/>
  <c r="G1386" i="14" a="1"/>
  <c r="G1386" i="14" s="1"/>
  <c r="F1386" i="14" a="1"/>
  <c r="F1386" i="14" s="1"/>
  <c r="E1386" i="14" a="1"/>
  <c r="E1386" i="14" s="1"/>
  <c r="L1385" i="14" a="1"/>
  <c r="L1385" i="14" s="1"/>
  <c r="K1385" i="14" a="1"/>
  <c r="K1385" i="14" s="1"/>
  <c r="J1385" i="14" a="1"/>
  <c r="J1385" i="14" s="1"/>
  <c r="I1385" i="14" a="1"/>
  <c r="I1385" i="14" s="1"/>
  <c r="H1385" i="14" a="1"/>
  <c r="H1385" i="14" s="1"/>
  <c r="G1385" i="14" a="1"/>
  <c r="G1385" i="14" s="1"/>
  <c r="F1385" i="14" a="1"/>
  <c r="F1385" i="14" s="1"/>
  <c r="E1385" i="14" a="1"/>
  <c r="E1385" i="14" s="1"/>
  <c r="L1384" i="14" a="1"/>
  <c r="L1384" i="14" s="1"/>
  <c r="K1384" i="14" a="1"/>
  <c r="K1384" i="14" s="1"/>
  <c r="J1384" i="14" a="1"/>
  <c r="J1384" i="14" s="1"/>
  <c r="I1384" i="14" a="1"/>
  <c r="I1384" i="14" s="1"/>
  <c r="H1384" i="14" a="1"/>
  <c r="H1384" i="14" s="1"/>
  <c r="G1384" i="14" a="1"/>
  <c r="G1384" i="14" s="1"/>
  <c r="F1384" i="14" a="1"/>
  <c r="F1384" i="14" s="1"/>
  <c r="E1384" i="14" a="1"/>
  <c r="E1384" i="14" s="1"/>
  <c r="L872" i="14" a="1"/>
  <c r="L872" i="14" s="1"/>
  <c r="K872" i="14" a="1"/>
  <c r="K872" i="14" s="1"/>
  <c r="J872" i="14" a="1"/>
  <c r="J872" i="14" s="1"/>
  <c r="I872" i="14" a="1"/>
  <c r="I872" i="14" s="1"/>
  <c r="H872" i="14" a="1"/>
  <c r="H872" i="14" s="1"/>
  <c r="G872" i="14" a="1"/>
  <c r="G872" i="14" s="1"/>
  <c r="F872" i="14" a="1"/>
  <c r="F872" i="14" s="1"/>
  <c r="E872" i="14" a="1"/>
  <c r="E872" i="14" s="1"/>
  <c r="L871" i="14" a="1"/>
  <c r="L871" i="14" s="1"/>
  <c r="K871" i="14" a="1"/>
  <c r="K871" i="14" s="1"/>
  <c r="J871" i="14" a="1"/>
  <c r="J871" i="14" s="1"/>
  <c r="I871" i="14" a="1"/>
  <c r="I871" i="14" s="1"/>
  <c r="H871" i="14" a="1"/>
  <c r="H871" i="14" s="1"/>
  <c r="G871" i="14" a="1"/>
  <c r="G871" i="14" s="1"/>
  <c r="F871" i="14" a="1"/>
  <c r="F871" i="14" s="1"/>
  <c r="E871" i="14" a="1"/>
  <c r="E871" i="14" s="1"/>
  <c r="L870" i="14" a="1"/>
  <c r="L870" i="14" s="1"/>
  <c r="K870" i="14" a="1"/>
  <c r="K870" i="14" s="1"/>
  <c r="J870" i="14" a="1"/>
  <c r="J870" i="14" s="1"/>
  <c r="I870" i="14" a="1"/>
  <c r="I870" i="14" s="1"/>
  <c r="H870" i="14" a="1"/>
  <c r="H870" i="14" s="1"/>
  <c r="G870" i="14" a="1"/>
  <c r="G870" i="14" s="1"/>
  <c r="F870" i="14" a="1"/>
  <c r="F870" i="14" s="1"/>
  <c r="E870" i="14" a="1"/>
  <c r="E870" i="14" s="1"/>
  <c r="L869" i="14" a="1"/>
  <c r="L869" i="14" s="1"/>
  <c r="K869" i="14" a="1"/>
  <c r="K869" i="14" s="1"/>
  <c r="J869" i="14" a="1"/>
  <c r="J869" i="14" s="1"/>
  <c r="I869" i="14" a="1"/>
  <c r="I869" i="14" s="1"/>
  <c r="H869" i="14" a="1"/>
  <c r="H869" i="14" s="1"/>
  <c r="G869" i="14" a="1"/>
  <c r="G869" i="14" s="1"/>
  <c r="F869" i="14" a="1"/>
  <c r="F869" i="14" s="1"/>
  <c r="E869" i="14" a="1"/>
  <c r="E869" i="14" s="1"/>
  <c r="L868" i="14" a="1"/>
  <c r="L868" i="14" s="1"/>
  <c r="K868" i="14" a="1"/>
  <c r="K868" i="14" s="1"/>
  <c r="J868" i="14" a="1"/>
  <c r="J868" i="14" s="1"/>
  <c r="I868" i="14" a="1"/>
  <c r="I868" i="14" s="1"/>
  <c r="H868" i="14" a="1"/>
  <c r="H868" i="14" s="1"/>
  <c r="G868" i="14" a="1"/>
  <c r="G868" i="14" s="1"/>
  <c r="F868" i="14" a="1"/>
  <c r="F868" i="14" s="1"/>
  <c r="E868" i="14" a="1"/>
  <c r="E868" i="14" s="1"/>
  <c r="L867" i="14" a="1"/>
  <c r="L867" i="14" s="1"/>
  <c r="K867" i="14" a="1"/>
  <c r="K867" i="14" s="1"/>
  <c r="J867" i="14" a="1"/>
  <c r="J867" i="14" s="1"/>
  <c r="I867" i="14" a="1"/>
  <c r="I867" i="14" s="1"/>
  <c r="H867" i="14" a="1"/>
  <c r="H867" i="14" s="1"/>
  <c r="G867" i="14" a="1"/>
  <c r="G867" i="14" s="1"/>
  <c r="F867" i="14" a="1"/>
  <c r="F867" i="14" s="1"/>
  <c r="E867" i="14" a="1"/>
  <c r="E867" i="14" s="1"/>
  <c r="L866" i="14" a="1"/>
  <c r="L866" i="14" s="1"/>
  <c r="K866" i="14" a="1"/>
  <c r="K866" i="14" s="1"/>
  <c r="J866" i="14" a="1"/>
  <c r="J866" i="14" s="1"/>
  <c r="I866" i="14" a="1"/>
  <c r="I866" i="14" s="1"/>
  <c r="H866" i="14" a="1"/>
  <c r="H866" i="14" s="1"/>
  <c r="G866" i="14" a="1"/>
  <c r="G866" i="14" s="1"/>
  <c r="F866" i="14" a="1"/>
  <c r="F866" i="14" s="1"/>
  <c r="E866" i="14" a="1"/>
  <c r="E866" i="14" s="1"/>
  <c r="L865" i="14" a="1"/>
  <c r="L865" i="14" s="1"/>
  <c r="K865" i="14" a="1"/>
  <c r="K865" i="14" s="1"/>
  <c r="J865" i="14" a="1"/>
  <c r="J865" i="14" s="1"/>
  <c r="I865" i="14" a="1"/>
  <c r="I865" i="14" s="1"/>
  <c r="H865" i="14" a="1"/>
  <c r="H865" i="14" s="1"/>
  <c r="G865" i="14" a="1"/>
  <c r="G865" i="14" s="1"/>
  <c r="F865" i="14" a="1"/>
  <c r="F865" i="14" s="1"/>
  <c r="E865" i="14" a="1"/>
  <c r="E865" i="14" s="1"/>
  <c r="L864" i="14" a="1"/>
  <c r="L864" i="14" s="1"/>
  <c r="K864" i="14" a="1"/>
  <c r="K864" i="14" s="1"/>
  <c r="J864" i="14" a="1"/>
  <c r="J864" i="14" s="1"/>
  <c r="I864" i="14" a="1"/>
  <c r="I864" i="14" s="1"/>
  <c r="H864" i="14" a="1"/>
  <c r="H864" i="14" s="1"/>
  <c r="G864" i="14" a="1"/>
  <c r="G864" i="14" s="1"/>
  <c r="F864" i="14" a="1"/>
  <c r="F864" i="14" s="1"/>
  <c r="E864" i="14" a="1"/>
  <c r="E864" i="14" s="1"/>
  <c r="L863" i="14" a="1"/>
  <c r="L863" i="14" s="1"/>
  <c r="K863" i="14" a="1"/>
  <c r="K863" i="14" s="1"/>
  <c r="J863" i="14" a="1"/>
  <c r="J863" i="14" s="1"/>
  <c r="I863" i="14" a="1"/>
  <c r="I863" i="14" s="1"/>
  <c r="H863" i="14" a="1"/>
  <c r="H863" i="14" s="1"/>
  <c r="G863" i="14" a="1"/>
  <c r="G863" i="14" s="1"/>
  <c r="F863" i="14" a="1"/>
  <c r="F863" i="14" s="1"/>
  <c r="E863" i="14" a="1"/>
  <c r="E863" i="14" s="1"/>
  <c r="L862" i="14" a="1"/>
  <c r="L862" i="14" s="1"/>
  <c r="K862" i="14" a="1"/>
  <c r="K862" i="14" s="1"/>
  <c r="J862" i="14" a="1"/>
  <c r="J862" i="14" s="1"/>
  <c r="I862" i="14" a="1"/>
  <c r="I862" i="14" s="1"/>
  <c r="H862" i="14" a="1"/>
  <c r="H862" i="14" s="1"/>
  <c r="G862" i="14" a="1"/>
  <c r="G862" i="14" s="1"/>
  <c r="F862" i="14" a="1"/>
  <c r="F862" i="14" s="1"/>
  <c r="E862" i="14" a="1"/>
  <c r="E862" i="14" s="1"/>
  <c r="L861" i="14" a="1"/>
  <c r="L861" i="14" s="1"/>
  <c r="K861" i="14" a="1"/>
  <c r="K861" i="14" s="1"/>
  <c r="J861" i="14" a="1"/>
  <c r="J861" i="14" s="1"/>
  <c r="I861" i="14" a="1"/>
  <c r="I861" i="14" s="1"/>
  <c r="H861" i="14" a="1"/>
  <c r="H861" i="14" s="1"/>
  <c r="G861" i="14" a="1"/>
  <c r="G861" i="14" s="1"/>
  <c r="F861" i="14" a="1"/>
  <c r="F861" i="14" s="1"/>
  <c r="E861" i="14" a="1"/>
  <c r="E861" i="14" s="1"/>
  <c r="L860" i="14" a="1"/>
  <c r="L860" i="14" s="1"/>
  <c r="K860" i="14" a="1"/>
  <c r="K860" i="14" s="1"/>
  <c r="J860" i="14" a="1"/>
  <c r="J860" i="14" s="1"/>
  <c r="I860" i="14" a="1"/>
  <c r="I860" i="14" s="1"/>
  <c r="H860" i="14" a="1"/>
  <c r="H860" i="14" s="1"/>
  <c r="G860" i="14" a="1"/>
  <c r="G860" i="14" s="1"/>
  <c r="F860" i="14" a="1"/>
  <c r="F860" i="14" s="1"/>
  <c r="E860" i="14" a="1"/>
  <c r="E860" i="14" s="1"/>
  <c r="L859" i="14" a="1"/>
  <c r="L859" i="14" s="1"/>
  <c r="K859" i="14" a="1"/>
  <c r="K859" i="14" s="1"/>
  <c r="J859" i="14" a="1"/>
  <c r="J859" i="14" s="1"/>
  <c r="I859" i="14" a="1"/>
  <c r="I859" i="14" s="1"/>
  <c r="H859" i="14" a="1"/>
  <c r="H859" i="14" s="1"/>
  <c r="G859" i="14" a="1"/>
  <c r="G859" i="14" s="1"/>
  <c r="F859" i="14" a="1"/>
  <c r="F859" i="14" s="1"/>
  <c r="E859" i="14" a="1"/>
  <c r="E859" i="14" s="1"/>
  <c r="L858" i="14" a="1"/>
  <c r="L858" i="14" s="1"/>
  <c r="K858" i="14" a="1"/>
  <c r="K858" i="14" s="1"/>
  <c r="J858" i="14" a="1"/>
  <c r="J858" i="14" s="1"/>
  <c r="I858" i="14" a="1"/>
  <c r="I858" i="14" s="1"/>
  <c r="H858" i="14" a="1"/>
  <c r="H858" i="14" s="1"/>
  <c r="G858" i="14" a="1"/>
  <c r="G858" i="14" s="1"/>
  <c r="F858" i="14" a="1"/>
  <c r="F858" i="14" s="1"/>
  <c r="E858" i="14" a="1"/>
  <c r="E858" i="14" s="1"/>
  <c r="L857" i="14" a="1"/>
  <c r="L857" i="14" s="1"/>
  <c r="K857" i="14" a="1"/>
  <c r="K857" i="14" s="1"/>
  <c r="J857" i="14" a="1"/>
  <c r="J857" i="14" s="1"/>
  <c r="I857" i="14" a="1"/>
  <c r="I857" i="14" s="1"/>
  <c r="H857" i="14" a="1"/>
  <c r="H857" i="14" s="1"/>
  <c r="G857" i="14" a="1"/>
  <c r="G857" i="14" s="1"/>
  <c r="F857" i="14" a="1"/>
  <c r="F857" i="14" s="1"/>
  <c r="E857" i="14" a="1"/>
  <c r="E857" i="14" s="1"/>
  <c r="L856" i="14" a="1"/>
  <c r="L856" i="14" s="1"/>
  <c r="K856" i="14" a="1"/>
  <c r="K856" i="14" s="1"/>
  <c r="J856" i="14" a="1"/>
  <c r="J856" i="14" s="1"/>
  <c r="I856" i="14" a="1"/>
  <c r="I856" i="14" s="1"/>
  <c r="H856" i="14" a="1"/>
  <c r="H856" i="14" s="1"/>
  <c r="G856" i="14" a="1"/>
  <c r="G856" i="14" s="1"/>
  <c r="F856" i="14" a="1"/>
  <c r="F856" i="14" s="1"/>
  <c r="E856" i="14" a="1"/>
  <c r="E856" i="14" s="1"/>
  <c r="L855" i="14" a="1"/>
  <c r="L855" i="14" s="1"/>
  <c r="K855" i="14" a="1"/>
  <c r="K855" i="14" s="1"/>
  <c r="J855" i="14" a="1"/>
  <c r="J855" i="14" s="1"/>
  <c r="I855" i="14" a="1"/>
  <c r="I855" i="14" s="1"/>
  <c r="H855" i="14" a="1"/>
  <c r="H855" i="14" s="1"/>
  <c r="G855" i="14" a="1"/>
  <c r="G855" i="14" s="1"/>
  <c r="F855" i="14" a="1"/>
  <c r="F855" i="14" s="1"/>
  <c r="E855" i="14" a="1"/>
  <c r="E855" i="14" s="1"/>
  <c r="L854" i="14" a="1"/>
  <c r="L854" i="14" s="1"/>
  <c r="K854" i="14" a="1"/>
  <c r="K854" i="14" s="1"/>
  <c r="J854" i="14" a="1"/>
  <c r="J854" i="14" s="1"/>
  <c r="I854" i="14" a="1"/>
  <c r="I854" i="14" s="1"/>
  <c r="H854" i="14" a="1"/>
  <c r="H854" i="14" s="1"/>
  <c r="G854" i="14" a="1"/>
  <c r="G854" i="14" s="1"/>
  <c r="F854" i="14" a="1"/>
  <c r="F854" i="14" s="1"/>
  <c r="E854" i="14" a="1"/>
  <c r="E854" i="14" s="1"/>
  <c r="L853" i="14" a="1"/>
  <c r="L853" i="14" s="1"/>
  <c r="K853" i="14" a="1"/>
  <c r="K853" i="14" s="1"/>
  <c r="J853" i="14" a="1"/>
  <c r="J853" i="14" s="1"/>
  <c r="I853" i="14" a="1"/>
  <c r="I853" i="14" s="1"/>
  <c r="H853" i="14" a="1"/>
  <c r="H853" i="14" s="1"/>
  <c r="G853" i="14" a="1"/>
  <c r="G853" i="14" s="1"/>
  <c r="F853" i="14" a="1"/>
  <c r="F853" i="14" s="1"/>
  <c r="E853" i="14" a="1"/>
  <c r="E853" i="14" s="1"/>
  <c r="L852" i="14" a="1"/>
  <c r="L852" i="14" s="1"/>
  <c r="K852" i="14" a="1"/>
  <c r="K852" i="14" s="1"/>
  <c r="J852" i="14" a="1"/>
  <c r="J852" i="14" s="1"/>
  <c r="I852" i="14" a="1"/>
  <c r="I852" i="14" s="1"/>
  <c r="H852" i="14" a="1"/>
  <c r="H852" i="14" s="1"/>
  <c r="G852" i="14" a="1"/>
  <c r="G852" i="14" s="1"/>
  <c r="F852" i="14" a="1"/>
  <c r="F852" i="14" s="1"/>
  <c r="E852" i="14" a="1"/>
  <c r="E852" i="14" s="1"/>
  <c r="L851" i="14" a="1"/>
  <c r="L851" i="14" s="1"/>
  <c r="K851" i="14" a="1"/>
  <c r="K851" i="14" s="1"/>
  <c r="J851" i="14" a="1"/>
  <c r="J851" i="14" s="1"/>
  <c r="I851" i="14" a="1"/>
  <c r="I851" i="14" s="1"/>
  <c r="H851" i="14" a="1"/>
  <c r="H851" i="14" s="1"/>
  <c r="G851" i="14" a="1"/>
  <c r="G851" i="14" s="1"/>
  <c r="F851" i="14" a="1"/>
  <c r="F851" i="14" s="1"/>
  <c r="E851" i="14" a="1"/>
  <c r="E851" i="14" s="1"/>
  <c r="L850" i="14" a="1"/>
  <c r="L850" i="14" s="1"/>
  <c r="K850" i="14" a="1"/>
  <c r="K850" i="14" s="1"/>
  <c r="J850" i="14" a="1"/>
  <c r="J850" i="14" s="1"/>
  <c r="I850" i="14" a="1"/>
  <c r="I850" i="14" s="1"/>
  <c r="H850" i="14" a="1"/>
  <c r="H850" i="14" s="1"/>
  <c r="G850" i="14" a="1"/>
  <c r="G850" i="14" s="1"/>
  <c r="F850" i="14" a="1"/>
  <c r="F850" i="14" s="1"/>
  <c r="E850" i="14" a="1"/>
  <c r="E850" i="14" s="1"/>
  <c r="L849" i="14" a="1"/>
  <c r="L849" i="14" s="1"/>
  <c r="K849" i="14" a="1"/>
  <c r="K849" i="14" s="1"/>
  <c r="J849" i="14" a="1"/>
  <c r="J849" i="14" s="1"/>
  <c r="I849" i="14" a="1"/>
  <c r="I849" i="14" s="1"/>
  <c r="H849" i="14" a="1"/>
  <c r="H849" i="14" s="1"/>
  <c r="G849" i="14" a="1"/>
  <c r="G849" i="14" s="1"/>
  <c r="F849" i="14" a="1"/>
  <c r="F849" i="14" s="1"/>
  <c r="E849" i="14" a="1"/>
  <c r="E849" i="14" s="1"/>
  <c r="L848" i="14" a="1"/>
  <c r="L848" i="14" s="1"/>
  <c r="K848" i="14" a="1"/>
  <c r="K848" i="14" s="1"/>
  <c r="J848" i="14" a="1"/>
  <c r="J848" i="14" s="1"/>
  <c r="I848" i="14" a="1"/>
  <c r="I848" i="14" s="1"/>
  <c r="H848" i="14" a="1"/>
  <c r="H848" i="14" s="1"/>
  <c r="G848" i="14" a="1"/>
  <c r="G848" i="14" s="1"/>
  <c r="F848" i="14" a="1"/>
  <c r="F848" i="14" s="1"/>
  <c r="E848" i="14" a="1"/>
  <c r="E848" i="14" s="1"/>
  <c r="L847" i="14" a="1"/>
  <c r="L847" i="14" s="1"/>
  <c r="K847" i="14" a="1"/>
  <c r="K847" i="14" s="1"/>
  <c r="J847" i="14" a="1"/>
  <c r="J847" i="14" s="1"/>
  <c r="I847" i="14" a="1"/>
  <c r="I847" i="14" s="1"/>
  <c r="H847" i="14" a="1"/>
  <c r="H847" i="14" s="1"/>
  <c r="G847" i="14" a="1"/>
  <c r="G847" i="14" s="1"/>
  <c r="F847" i="14" a="1"/>
  <c r="F847" i="14" s="1"/>
  <c r="E847" i="14" a="1"/>
  <c r="E847" i="14" s="1"/>
  <c r="L846" i="14" a="1"/>
  <c r="L846" i="14" s="1"/>
  <c r="K846" i="14" a="1"/>
  <c r="K846" i="14" s="1"/>
  <c r="J846" i="14" a="1"/>
  <c r="J846" i="14" s="1"/>
  <c r="I846" i="14" a="1"/>
  <c r="I846" i="14" s="1"/>
  <c r="H846" i="14" a="1"/>
  <c r="H846" i="14" s="1"/>
  <c r="G846" i="14" a="1"/>
  <c r="G846" i="14" s="1"/>
  <c r="F846" i="14" a="1"/>
  <c r="F846" i="14" s="1"/>
  <c r="E846" i="14" a="1"/>
  <c r="E846" i="14" s="1"/>
  <c r="L845" i="14" a="1"/>
  <c r="L845" i="14" s="1"/>
  <c r="K845" i="14" a="1"/>
  <c r="K845" i="14" s="1"/>
  <c r="J845" i="14" a="1"/>
  <c r="J845" i="14" s="1"/>
  <c r="I845" i="14" a="1"/>
  <c r="I845" i="14" s="1"/>
  <c r="H845" i="14" a="1"/>
  <c r="H845" i="14" s="1"/>
  <c r="G845" i="14" a="1"/>
  <c r="G845" i="14" s="1"/>
  <c r="F845" i="14" a="1"/>
  <c r="F845" i="14" s="1"/>
  <c r="E845" i="14" a="1"/>
  <c r="E845" i="14" s="1"/>
  <c r="L844" i="14" a="1"/>
  <c r="L844" i="14" s="1"/>
  <c r="K844" i="14" a="1"/>
  <c r="K844" i="14" s="1"/>
  <c r="J844" i="14" a="1"/>
  <c r="J844" i="14" s="1"/>
  <c r="I844" i="14" a="1"/>
  <c r="I844" i="14" s="1"/>
  <c r="H844" i="14" a="1"/>
  <c r="H844" i="14" s="1"/>
  <c r="G844" i="14" a="1"/>
  <c r="G844" i="14" s="1"/>
  <c r="F844" i="14" a="1"/>
  <c r="F844" i="14" s="1"/>
  <c r="E844" i="14" a="1"/>
  <c r="E844" i="14" s="1"/>
  <c r="L843" i="14" a="1"/>
  <c r="L843" i="14" s="1"/>
  <c r="K843" i="14" a="1"/>
  <c r="K843" i="14" s="1"/>
  <c r="J843" i="14" a="1"/>
  <c r="J843" i="14" s="1"/>
  <c r="I843" i="14" a="1"/>
  <c r="I843" i="14" s="1"/>
  <c r="H843" i="14" a="1"/>
  <c r="H843" i="14" s="1"/>
  <c r="G843" i="14" a="1"/>
  <c r="G843" i="14" s="1"/>
  <c r="F843" i="14" a="1"/>
  <c r="F843" i="14" s="1"/>
  <c r="E843" i="14" a="1"/>
  <c r="E843" i="14" s="1"/>
  <c r="L842" i="14" a="1"/>
  <c r="L842" i="14" s="1"/>
  <c r="K842" i="14" a="1"/>
  <c r="K842" i="14" s="1"/>
  <c r="J842" i="14" a="1"/>
  <c r="J842" i="14" s="1"/>
  <c r="I842" i="14" a="1"/>
  <c r="I842" i="14" s="1"/>
  <c r="H842" i="14" a="1"/>
  <c r="H842" i="14" s="1"/>
  <c r="G842" i="14" a="1"/>
  <c r="G842" i="14" s="1"/>
  <c r="F842" i="14" a="1"/>
  <c r="F842" i="14" s="1"/>
  <c r="E842" i="14" a="1"/>
  <c r="E842" i="14" s="1"/>
  <c r="L841" i="14" a="1"/>
  <c r="L841" i="14" s="1"/>
  <c r="K841" i="14" a="1"/>
  <c r="K841" i="14" s="1"/>
  <c r="J841" i="14" a="1"/>
  <c r="J841" i="14" s="1"/>
  <c r="I841" i="14" a="1"/>
  <c r="I841" i="14" s="1"/>
  <c r="H841" i="14" a="1"/>
  <c r="H841" i="14" s="1"/>
  <c r="G841" i="14" a="1"/>
  <c r="G841" i="14" s="1"/>
  <c r="F841" i="14" a="1"/>
  <c r="F841" i="14" s="1"/>
  <c r="E841" i="14" a="1"/>
  <c r="E841" i="14" s="1"/>
  <c r="L840" i="14" a="1"/>
  <c r="L840" i="14" s="1"/>
  <c r="K840" i="14" a="1"/>
  <c r="K840" i="14" s="1"/>
  <c r="J840" i="14" a="1"/>
  <c r="J840" i="14" s="1"/>
  <c r="I840" i="14" a="1"/>
  <c r="I840" i="14" s="1"/>
  <c r="H840" i="14" a="1"/>
  <c r="H840" i="14" s="1"/>
  <c r="G840" i="14" a="1"/>
  <c r="G840" i="14" s="1"/>
  <c r="F840" i="14" a="1"/>
  <c r="F840" i="14" s="1"/>
  <c r="E840" i="14" a="1"/>
  <c r="E840" i="14" s="1"/>
  <c r="L839" i="14" a="1"/>
  <c r="L839" i="14" s="1"/>
  <c r="K839" i="14" a="1"/>
  <c r="K839" i="14" s="1"/>
  <c r="J839" i="14" a="1"/>
  <c r="J839" i="14" s="1"/>
  <c r="I839" i="14" a="1"/>
  <c r="I839" i="14" s="1"/>
  <c r="H839" i="14" a="1"/>
  <c r="H839" i="14" s="1"/>
  <c r="G839" i="14" a="1"/>
  <c r="G839" i="14" s="1"/>
  <c r="F839" i="14" a="1"/>
  <c r="F839" i="14" s="1"/>
  <c r="E839" i="14" a="1"/>
  <c r="E839" i="14" s="1"/>
  <c r="L838" i="14" a="1"/>
  <c r="L838" i="14" s="1"/>
  <c r="K838" i="14" a="1"/>
  <c r="K838" i="14" s="1"/>
  <c r="J838" i="14" a="1"/>
  <c r="J838" i="14" s="1"/>
  <c r="I838" i="14" a="1"/>
  <c r="I838" i="14" s="1"/>
  <c r="H838" i="14" a="1"/>
  <c r="H838" i="14" s="1"/>
  <c r="G838" i="14" a="1"/>
  <c r="G838" i="14" s="1"/>
  <c r="F838" i="14" a="1"/>
  <c r="F838" i="14" s="1"/>
  <c r="E838" i="14" a="1"/>
  <c r="E838" i="14" s="1"/>
  <c r="L837" i="14" a="1"/>
  <c r="L837" i="14" s="1"/>
  <c r="K837" i="14" a="1"/>
  <c r="K837" i="14" s="1"/>
  <c r="J837" i="14" a="1"/>
  <c r="J837" i="14" s="1"/>
  <c r="I837" i="14" a="1"/>
  <c r="I837" i="14" s="1"/>
  <c r="H837" i="14" a="1"/>
  <c r="H837" i="14" s="1"/>
  <c r="G837" i="14" a="1"/>
  <c r="G837" i="14" s="1"/>
  <c r="F837" i="14" a="1"/>
  <c r="F837" i="14" s="1"/>
  <c r="E837" i="14" a="1"/>
  <c r="E837" i="14" s="1"/>
  <c r="L836" i="14" a="1"/>
  <c r="L836" i="14" s="1"/>
  <c r="K836" i="14" a="1"/>
  <c r="K836" i="14" s="1"/>
  <c r="J836" i="14" a="1"/>
  <c r="J836" i="14" s="1"/>
  <c r="I836" i="14" a="1"/>
  <c r="I836" i="14" s="1"/>
  <c r="H836" i="14" a="1"/>
  <c r="H836" i="14" s="1"/>
  <c r="G836" i="14" a="1"/>
  <c r="G836" i="14" s="1"/>
  <c r="F836" i="14" a="1"/>
  <c r="F836" i="14" s="1"/>
  <c r="E836" i="14" a="1"/>
  <c r="E836" i="14" s="1"/>
  <c r="L835" i="14" a="1"/>
  <c r="L835" i="14" s="1"/>
  <c r="K835" i="14" a="1"/>
  <c r="K835" i="14" s="1"/>
  <c r="J835" i="14" a="1"/>
  <c r="J835" i="14" s="1"/>
  <c r="I835" i="14" a="1"/>
  <c r="I835" i="14" s="1"/>
  <c r="H835" i="14" a="1"/>
  <c r="H835" i="14" s="1"/>
  <c r="G835" i="14" a="1"/>
  <c r="G835" i="14" s="1"/>
  <c r="F835" i="14" a="1"/>
  <c r="F835" i="14" s="1"/>
  <c r="E835" i="14" a="1"/>
  <c r="E835" i="14" s="1"/>
  <c r="L834" i="14" a="1"/>
  <c r="L834" i="14" s="1"/>
  <c r="K834" i="14" a="1"/>
  <c r="K834" i="14" s="1"/>
  <c r="J834" i="14" a="1"/>
  <c r="J834" i="14" s="1"/>
  <c r="I834" i="14" a="1"/>
  <c r="I834" i="14" s="1"/>
  <c r="H834" i="14" a="1"/>
  <c r="H834" i="14" s="1"/>
  <c r="G834" i="14" a="1"/>
  <c r="G834" i="14" s="1"/>
  <c r="F834" i="14" a="1"/>
  <c r="F834" i="14" s="1"/>
  <c r="E834" i="14" a="1"/>
  <c r="E834" i="14" s="1"/>
  <c r="L833" i="14" a="1"/>
  <c r="L833" i="14" s="1"/>
  <c r="K833" i="14" a="1"/>
  <c r="K833" i="14" s="1"/>
  <c r="J833" i="14" a="1"/>
  <c r="J833" i="14" s="1"/>
  <c r="I833" i="14" a="1"/>
  <c r="I833" i="14" s="1"/>
  <c r="H833" i="14" a="1"/>
  <c r="H833" i="14" s="1"/>
  <c r="G833" i="14" a="1"/>
  <c r="G833" i="14" s="1"/>
  <c r="F833" i="14" a="1"/>
  <c r="F833" i="14" s="1"/>
  <c r="E833" i="14" a="1"/>
  <c r="E833" i="14" s="1"/>
  <c r="L832" i="14" a="1"/>
  <c r="L832" i="14" s="1"/>
  <c r="K832" i="14" a="1"/>
  <c r="K832" i="14" s="1"/>
  <c r="J832" i="14" a="1"/>
  <c r="J832" i="14" s="1"/>
  <c r="I832" i="14" a="1"/>
  <c r="I832" i="14" s="1"/>
  <c r="H832" i="14" a="1"/>
  <c r="H832" i="14" s="1"/>
  <c r="G832" i="14" a="1"/>
  <c r="G832" i="14" s="1"/>
  <c r="F832" i="14" a="1"/>
  <c r="F832" i="14" s="1"/>
  <c r="E832" i="14" a="1"/>
  <c r="E832" i="14" s="1"/>
  <c r="L831" i="14" a="1"/>
  <c r="L831" i="14" s="1"/>
  <c r="K831" i="14" a="1"/>
  <c r="K831" i="14" s="1"/>
  <c r="J831" i="14" a="1"/>
  <c r="J831" i="14" s="1"/>
  <c r="I831" i="14" a="1"/>
  <c r="I831" i="14" s="1"/>
  <c r="H831" i="14" a="1"/>
  <c r="H831" i="14" s="1"/>
  <c r="G831" i="14" a="1"/>
  <c r="G831" i="14" s="1"/>
  <c r="F831" i="14" a="1"/>
  <c r="F831" i="14" s="1"/>
  <c r="E831" i="14" a="1"/>
  <c r="E831" i="14" s="1"/>
  <c r="L830" i="14" a="1"/>
  <c r="L830" i="14" s="1"/>
  <c r="K830" i="14" a="1"/>
  <c r="K830" i="14" s="1"/>
  <c r="J830" i="14" a="1"/>
  <c r="J830" i="14" s="1"/>
  <c r="I830" i="14" a="1"/>
  <c r="I830" i="14" s="1"/>
  <c r="H830" i="14" a="1"/>
  <c r="H830" i="14" s="1"/>
  <c r="G830" i="14" a="1"/>
  <c r="G830" i="14" s="1"/>
  <c r="F830" i="14" a="1"/>
  <c r="F830" i="14" s="1"/>
  <c r="E830" i="14" a="1"/>
  <c r="E830" i="14" s="1"/>
  <c r="L829" i="14" a="1"/>
  <c r="L829" i="14" s="1"/>
  <c r="K829" i="14" a="1"/>
  <c r="K829" i="14" s="1"/>
  <c r="J829" i="14" a="1"/>
  <c r="J829" i="14" s="1"/>
  <c r="I829" i="14" a="1"/>
  <c r="I829" i="14" s="1"/>
  <c r="H829" i="14" a="1"/>
  <c r="H829" i="14" s="1"/>
  <c r="G829" i="14" a="1"/>
  <c r="G829" i="14" s="1"/>
  <c r="F829" i="14" a="1"/>
  <c r="F829" i="14" s="1"/>
  <c r="E829" i="14" a="1"/>
  <c r="E829" i="14" s="1"/>
  <c r="L828" i="14" a="1"/>
  <c r="L828" i="14" s="1"/>
  <c r="K828" i="14" a="1"/>
  <c r="K828" i="14" s="1"/>
  <c r="J828" i="14" a="1"/>
  <c r="J828" i="14" s="1"/>
  <c r="I828" i="14" a="1"/>
  <c r="I828" i="14" s="1"/>
  <c r="H828" i="14" a="1"/>
  <c r="H828" i="14" s="1"/>
  <c r="G828" i="14" a="1"/>
  <c r="G828" i="14" s="1"/>
  <c r="F828" i="14" a="1"/>
  <c r="F828" i="14" s="1"/>
  <c r="E828" i="14" a="1"/>
  <c r="E828" i="14" s="1"/>
  <c r="L827" i="14" a="1"/>
  <c r="L827" i="14" s="1"/>
  <c r="K827" i="14" a="1"/>
  <c r="K827" i="14" s="1"/>
  <c r="J827" i="14" a="1"/>
  <c r="J827" i="14" s="1"/>
  <c r="I827" i="14" a="1"/>
  <c r="I827" i="14" s="1"/>
  <c r="H827" i="14" a="1"/>
  <c r="H827" i="14" s="1"/>
  <c r="G827" i="14" a="1"/>
  <c r="G827" i="14" s="1"/>
  <c r="F827" i="14" a="1"/>
  <c r="F827" i="14" s="1"/>
  <c r="E827" i="14" a="1"/>
  <c r="E827" i="14" s="1"/>
  <c r="L826" i="14" a="1"/>
  <c r="L826" i="14" s="1"/>
  <c r="K826" i="14" a="1"/>
  <c r="K826" i="14" s="1"/>
  <c r="J826" i="14" a="1"/>
  <c r="J826" i="14" s="1"/>
  <c r="I826" i="14" a="1"/>
  <c r="I826" i="14" s="1"/>
  <c r="H826" i="14" a="1"/>
  <c r="H826" i="14" s="1"/>
  <c r="G826" i="14" a="1"/>
  <c r="G826" i="14" s="1"/>
  <c r="F826" i="14" a="1"/>
  <c r="F826" i="14" s="1"/>
  <c r="E826" i="14" a="1"/>
  <c r="E826" i="14" s="1"/>
  <c r="L825" i="14" a="1"/>
  <c r="L825" i="14" s="1"/>
  <c r="K825" i="14" a="1"/>
  <c r="K825" i="14" s="1"/>
  <c r="J825" i="14" a="1"/>
  <c r="J825" i="14" s="1"/>
  <c r="I825" i="14" a="1"/>
  <c r="I825" i="14" s="1"/>
  <c r="H825" i="14" a="1"/>
  <c r="H825" i="14" s="1"/>
  <c r="G825" i="14" a="1"/>
  <c r="G825" i="14" s="1"/>
  <c r="F825" i="14" a="1"/>
  <c r="F825" i="14" s="1"/>
  <c r="E825" i="14" a="1"/>
  <c r="E825" i="14" s="1"/>
  <c r="L824" i="14" a="1"/>
  <c r="L824" i="14" s="1"/>
  <c r="K824" i="14" a="1"/>
  <c r="K824" i="14" s="1"/>
  <c r="J824" i="14" a="1"/>
  <c r="J824" i="14" s="1"/>
  <c r="I824" i="14" a="1"/>
  <c r="I824" i="14" s="1"/>
  <c r="H824" i="14" a="1"/>
  <c r="H824" i="14" s="1"/>
  <c r="G824" i="14" a="1"/>
  <c r="G824" i="14" s="1"/>
  <c r="F824" i="14" a="1"/>
  <c r="F824" i="14" s="1"/>
  <c r="E824" i="14" a="1"/>
  <c r="E824" i="14" s="1"/>
  <c r="L823" i="14" a="1"/>
  <c r="L823" i="14" s="1"/>
  <c r="K823" i="14" a="1"/>
  <c r="K823" i="14" s="1"/>
  <c r="J823" i="14" a="1"/>
  <c r="J823" i="14" s="1"/>
  <c r="I823" i="14" a="1"/>
  <c r="I823" i="14" s="1"/>
  <c r="H823" i="14" a="1"/>
  <c r="H823" i="14" s="1"/>
  <c r="G823" i="14" a="1"/>
  <c r="G823" i="14" s="1"/>
  <c r="F823" i="14" a="1"/>
  <c r="F823" i="14" s="1"/>
  <c r="E823" i="14" a="1"/>
  <c r="E823" i="14" s="1"/>
  <c r="L821" i="14" a="1"/>
  <c r="L821" i="14" s="1"/>
  <c r="K821" i="14" a="1"/>
  <c r="K821" i="14" s="1"/>
  <c r="J821" i="14" a="1"/>
  <c r="J821" i="14" s="1"/>
  <c r="I821" i="14" a="1"/>
  <c r="I821" i="14" s="1"/>
  <c r="H821" i="14" a="1"/>
  <c r="H821" i="14" s="1"/>
  <c r="G821" i="14" a="1"/>
  <c r="G821" i="14" s="1"/>
  <c r="F821" i="14" a="1"/>
  <c r="F821" i="14" s="1"/>
  <c r="E821" i="14" a="1"/>
  <c r="E821" i="14" s="1"/>
  <c r="L820" i="14" a="1"/>
  <c r="L820" i="14" s="1"/>
  <c r="K820" i="14" a="1"/>
  <c r="K820" i="14" s="1"/>
  <c r="J820" i="14" a="1"/>
  <c r="J820" i="14" s="1"/>
  <c r="I820" i="14" a="1"/>
  <c r="I820" i="14" s="1"/>
  <c r="H820" i="14" a="1"/>
  <c r="H820" i="14" s="1"/>
  <c r="G820" i="14" a="1"/>
  <c r="G820" i="14" s="1"/>
  <c r="F820" i="14" a="1"/>
  <c r="F820" i="14" s="1"/>
  <c r="E820" i="14" a="1"/>
  <c r="E820" i="14" s="1"/>
  <c r="L819" i="14" a="1"/>
  <c r="L819" i="14" s="1"/>
  <c r="K819" i="14" a="1"/>
  <c r="K819" i="14" s="1"/>
  <c r="J819" i="14" a="1"/>
  <c r="J819" i="14" s="1"/>
  <c r="I819" i="14" a="1"/>
  <c r="I819" i="14" s="1"/>
  <c r="H819" i="14" a="1"/>
  <c r="H819" i="14" s="1"/>
  <c r="G819" i="14" a="1"/>
  <c r="G819" i="14" s="1"/>
  <c r="F819" i="14" a="1"/>
  <c r="F819" i="14" s="1"/>
  <c r="E819" i="14" a="1"/>
  <c r="E819" i="14" s="1"/>
  <c r="L818" i="14" a="1"/>
  <c r="L818" i="14" s="1"/>
  <c r="K818" i="14" a="1"/>
  <c r="K818" i="14" s="1"/>
  <c r="J818" i="14" a="1"/>
  <c r="J818" i="14" s="1"/>
  <c r="I818" i="14" a="1"/>
  <c r="I818" i="14" s="1"/>
  <c r="H818" i="14" a="1"/>
  <c r="H818" i="14" s="1"/>
  <c r="G818" i="14" a="1"/>
  <c r="G818" i="14" s="1"/>
  <c r="F818" i="14" a="1"/>
  <c r="F818" i="14" s="1"/>
  <c r="E818" i="14" a="1"/>
  <c r="E818" i="14" s="1"/>
  <c r="L817" i="14" a="1"/>
  <c r="L817" i="14" s="1"/>
  <c r="K817" i="14" a="1"/>
  <c r="K817" i="14" s="1"/>
  <c r="J817" i="14" a="1"/>
  <c r="J817" i="14" s="1"/>
  <c r="I817" i="14" a="1"/>
  <c r="I817" i="14" s="1"/>
  <c r="H817" i="14" a="1"/>
  <c r="H817" i="14" s="1"/>
  <c r="G817" i="14" a="1"/>
  <c r="G817" i="14" s="1"/>
  <c r="F817" i="14" a="1"/>
  <c r="F817" i="14" s="1"/>
  <c r="E817" i="14" a="1"/>
  <c r="E817" i="14" s="1"/>
  <c r="L816" i="14" a="1"/>
  <c r="L816" i="14" s="1"/>
  <c r="K816" i="14" a="1"/>
  <c r="K816" i="14" s="1"/>
  <c r="J816" i="14" a="1"/>
  <c r="J816" i="14" s="1"/>
  <c r="I816" i="14" a="1"/>
  <c r="I816" i="14" s="1"/>
  <c r="H816" i="14" a="1"/>
  <c r="H816" i="14" s="1"/>
  <c r="G816" i="14" a="1"/>
  <c r="G816" i="14" s="1"/>
  <c r="F816" i="14" a="1"/>
  <c r="F816" i="14" s="1"/>
  <c r="E816" i="14" a="1"/>
  <c r="E816" i="14" s="1"/>
  <c r="L815" i="14" a="1"/>
  <c r="L815" i="14" s="1"/>
  <c r="K815" i="14" a="1"/>
  <c r="K815" i="14" s="1"/>
  <c r="J815" i="14" a="1"/>
  <c r="J815" i="14" s="1"/>
  <c r="I815" i="14" a="1"/>
  <c r="I815" i="14" s="1"/>
  <c r="H815" i="14" a="1"/>
  <c r="H815" i="14" s="1"/>
  <c r="G815" i="14" a="1"/>
  <c r="G815" i="14" s="1"/>
  <c r="F815" i="14" a="1"/>
  <c r="F815" i="14" s="1"/>
  <c r="E815" i="14" a="1"/>
  <c r="E815" i="14" s="1"/>
  <c r="L814" i="14" a="1"/>
  <c r="L814" i="14" s="1"/>
  <c r="K814" i="14" a="1"/>
  <c r="K814" i="14" s="1"/>
  <c r="J814" i="14" a="1"/>
  <c r="J814" i="14" s="1"/>
  <c r="I814" i="14" a="1"/>
  <c r="I814" i="14" s="1"/>
  <c r="H814" i="14" a="1"/>
  <c r="H814" i="14" s="1"/>
  <c r="G814" i="14" a="1"/>
  <c r="G814" i="14" s="1"/>
  <c r="F814" i="14" a="1"/>
  <c r="F814" i="14" s="1"/>
  <c r="E814" i="14" a="1"/>
  <c r="E814" i="14" s="1"/>
  <c r="L813" i="14" a="1"/>
  <c r="L813" i="14" s="1"/>
  <c r="K813" i="14" a="1"/>
  <c r="K813" i="14" s="1"/>
  <c r="J813" i="14" a="1"/>
  <c r="J813" i="14" s="1"/>
  <c r="I813" i="14" a="1"/>
  <c r="I813" i="14" s="1"/>
  <c r="H813" i="14" a="1"/>
  <c r="H813" i="14" s="1"/>
  <c r="G813" i="14" a="1"/>
  <c r="G813" i="14" s="1"/>
  <c r="F813" i="14" a="1"/>
  <c r="F813" i="14" s="1"/>
  <c r="E813" i="14" a="1"/>
  <c r="E813" i="14" s="1"/>
  <c r="L812" i="14" a="1"/>
  <c r="L812" i="14" s="1"/>
  <c r="K812" i="14" a="1"/>
  <c r="K812" i="14" s="1"/>
  <c r="J812" i="14" a="1"/>
  <c r="J812" i="14" s="1"/>
  <c r="I812" i="14" a="1"/>
  <c r="I812" i="14" s="1"/>
  <c r="H812" i="14" a="1"/>
  <c r="H812" i="14" s="1"/>
  <c r="G812" i="14" a="1"/>
  <c r="G812" i="14" s="1"/>
  <c r="F812" i="14" a="1"/>
  <c r="F812" i="14" s="1"/>
  <c r="E812" i="14" a="1"/>
  <c r="E812" i="14" s="1"/>
  <c r="L811" i="14" a="1"/>
  <c r="L811" i="14" s="1"/>
  <c r="K811" i="14" a="1"/>
  <c r="K811" i="14" s="1"/>
  <c r="J811" i="14" a="1"/>
  <c r="J811" i="14" s="1"/>
  <c r="I811" i="14" a="1"/>
  <c r="I811" i="14" s="1"/>
  <c r="H811" i="14" a="1"/>
  <c r="H811" i="14" s="1"/>
  <c r="G811" i="14" a="1"/>
  <c r="G811" i="14" s="1"/>
  <c r="F811" i="14" a="1"/>
  <c r="F811" i="14" s="1"/>
  <c r="E811" i="14" a="1"/>
  <c r="E811" i="14" s="1"/>
  <c r="L810" i="14" a="1"/>
  <c r="L810" i="14" s="1"/>
  <c r="K810" i="14" a="1"/>
  <c r="K810" i="14" s="1"/>
  <c r="J810" i="14" a="1"/>
  <c r="J810" i="14" s="1"/>
  <c r="I810" i="14" a="1"/>
  <c r="I810" i="14" s="1"/>
  <c r="H810" i="14" a="1"/>
  <c r="H810" i="14" s="1"/>
  <c r="G810" i="14" a="1"/>
  <c r="G810" i="14" s="1"/>
  <c r="F810" i="14" a="1"/>
  <c r="F810" i="14" s="1"/>
  <c r="E810" i="14" a="1"/>
  <c r="E810" i="14" s="1"/>
  <c r="L809" i="14" a="1"/>
  <c r="L809" i="14" s="1"/>
  <c r="K809" i="14" a="1"/>
  <c r="K809" i="14" s="1"/>
  <c r="J809" i="14" a="1"/>
  <c r="J809" i="14" s="1"/>
  <c r="I809" i="14" a="1"/>
  <c r="I809" i="14" s="1"/>
  <c r="H809" i="14" a="1"/>
  <c r="H809" i="14" s="1"/>
  <c r="G809" i="14" a="1"/>
  <c r="G809" i="14" s="1"/>
  <c r="F809" i="14" a="1"/>
  <c r="F809" i="14" s="1"/>
  <c r="E809" i="14" a="1"/>
  <c r="E809" i="14" s="1"/>
  <c r="L808" i="14" a="1"/>
  <c r="L808" i="14" s="1"/>
  <c r="K808" i="14" a="1"/>
  <c r="K808" i="14" s="1"/>
  <c r="J808" i="14" a="1"/>
  <c r="J808" i="14" s="1"/>
  <c r="I808" i="14" a="1"/>
  <c r="I808" i="14" s="1"/>
  <c r="H808" i="14" a="1"/>
  <c r="H808" i="14" s="1"/>
  <c r="G808" i="14" a="1"/>
  <c r="G808" i="14" s="1"/>
  <c r="F808" i="14" a="1"/>
  <c r="F808" i="14" s="1"/>
  <c r="E808" i="14" a="1"/>
  <c r="E808" i="14" s="1"/>
  <c r="L807" i="14" a="1"/>
  <c r="L807" i="14" s="1"/>
  <c r="K807" i="14" a="1"/>
  <c r="K807" i="14" s="1"/>
  <c r="J807" i="14" a="1"/>
  <c r="J807" i="14" s="1"/>
  <c r="I807" i="14" a="1"/>
  <c r="I807" i="14" s="1"/>
  <c r="H807" i="14" a="1"/>
  <c r="H807" i="14" s="1"/>
  <c r="G807" i="14" a="1"/>
  <c r="G807" i="14" s="1"/>
  <c r="F807" i="14" a="1"/>
  <c r="F807" i="14" s="1"/>
  <c r="E807" i="14" a="1"/>
  <c r="E807" i="14" s="1"/>
  <c r="L806" i="14" a="1"/>
  <c r="L806" i="14" s="1"/>
  <c r="K806" i="14" a="1"/>
  <c r="K806" i="14" s="1"/>
  <c r="J806" i="14" a="1"/>
  <c r="J806" i="14" s="1"/>
  <c r="I806" i="14" a="1"/>
  <c r="I806" i="14" s="1"/>
  <c r="H806" i="14" a="1"/>
  <c r="H806" i="14" s="1"/>
  <c r="G806" i="14" a="1"/>
  <c r="G806" i="14" s="1"/>
  <c r="F806" i="14" a="1"/>
  <c r="F806" i="14" s="1"/>
  <c r="E806" i="14" a="1"/>
  <c r="E806" i="14" s="1"/>
  <c r="L805" i="14" a="1"/>
  <c r="L805" i="14" s="1"/>
  <c r="K805" i="14" a="1"/>
  <c r="K805" i="14" s="1"/>
  <c r="J805" i="14" a="1"/>
  <c r="J805" i="14" s="1"/>
  <c r="I805" i="14" a="1"/>
  <c r="I805" i="14" s="1"/>
  <c r="H805" i="14" a="1"/>
  <c r="H805" i="14" s="1"/>
  <c r="G805" i="14" a="1"/>
  <c r="G805" i="14" s="1"/>
  <c r="F805" i="14" a="1"/>
  <c r="F805" i="14" s="1"/>
  <c r="E805" i="14" a="1"/>
  <c r="E805" i="14" s="1"/>
  <c r="L804" i="14" a="1"/>
  <c r="L804" i="14" s="1"/>
  <c r="K804" i="14" a="1"/>
  <c r="K804" i="14" s="1"/>
  <c r="J804" i="14" a="1"/>
  <c r="J804" i="14" s="1"/>
  <c r="I804" i="14" a="1"/>
  <c r="I804" i="14" s="1"/>
  <c r="H804" i="14" a="1"/>
  <c r="H804" i="14" s="1"/>
  <c r="G804" i="14" a="1"/>
  <c r="G804" i="14" s="1"/>
  <c r="F804" i="14" a="1"/>
  <c r="F804" i="14" s="1"/>
  <c r="E804" i="14" a="1"/>
  <c r="E804" i="14" s="1"/>
  <c r="L803" i="14" a="1"/>
  <c r="L803" i="14" s="1"/>
  <c r="K803" i="14" a="1"/>
  <c r="K803" i="14" s="1"/>
  <c r="J803" i="14" a="1"/>
  <c r="J803" i="14" s="1"/>
  <c r="I803" i="14" a="1"/>
  <c r="I803" i="14" s="1"/>
  <c r="H803" i="14" a="1"/>
  <c r="H803" i="14" s="1"/>
  <c r="G803" i="14" a="1"/>
  <c r="G803" i="14" s="1"/>
  <c r="F803" i="14" a="1"/>
  <c r="F803" i="14" s="1"/>
  <c r="E803" i="14" a="1"/>
  <c r="E803" i="14" s="1"/>
  <c r="L802" i="14" a="1"/>
  <c r="L802" i="14" s="1"/>
  <c r="K802" i="14" a="1"/>
  <c r="K802" i="14" s="1"/>
  <c r="J802" i="14" a="1"/>
  <c r="J802" i="14" s="1"/>
  <c r="I802" i="14" a="1"/>
  <c r="I802" i="14" s="1"/>
  <c r="H802" i="14" a="1"/>
  <c r="H802" i="14" s="1"/>
  <c r="G802" i="14" a="1"/>
  <c r="G802" i="14" s="1"/>
  <c r="F802" i="14" a="1"/>
  <c r="F802" i="14" s="1"/>
  <c r="E802" i="14" a="1"/>
  <c r="E802" i="14" s="1"/>
  <c r="L801" i="14" a="1"/>
  <c r="L801" i="14" s="1"/>
  <c r="K801" i="14" a="1"/>
  <c r="K801" i="14" s="1"/>
  <c r="J801" i="14" a="1"/>
  <c r="J801" i="14" s="1"/>
  <c r="I801" i="14" a="1"/>
  <c r="I801" i="14" s="1"/>
  <c r="H801" i="14" a="1"/>
  <c r="H801" i="14" s="1"/>
  <c r="G801" i="14" a="1"/>
  <c r="G801" i="14" s="1"/>
  <c r="F801" i="14" a="1"/>
  <c r="F801" i="14" s="1"/>
  <c r="E801" i="14" a="1"/>
  <c r="E801" i="14" s="1"/>
  <c r="L800" i="14" a="1"/>
  <c r="L800" i="14" s="1"/>
  <c r="K800" i="14" a="1"/>
  <c r="K800" i="14" s="1"/>
  <c r="J800" i="14" a="1"/>
  <c r="J800" i="14" s="1"/>
  <c r="I800" i="14" a="1"/>
  <c r="I800" i="14" s="1"/>
  <c r="H800" i="14" a="1"/>
  <c r="H800" i="14" s="1"/>
  <c r="G800" i="14" a="1"/>
  <c r="G800" i="14" s="1"/>
  <c r="F800" i="14" a="1"/>
  <c r="F800" i="14" s="1"/>
  <c r="E800" i="14" a="1"/>
  <c r="E800" i="14" s="1"/>
  <c r="L799" i="14" a="1"/>
  <c r="L799" i="14" s="1"/>
  <c r="K799" i="14" a="1"/>
  <c r="K799" i="14" s="1"/>
  <c r="J799" i="14" a="1"/>
  <c r="J799" i="14" s="1"/>
  <c r="I799" i="14" a="1"/>
  <c r="I799" i="14" s="1"/>
  <c r="H799" i="14" a="1"/>
  <c r="H799" i="14" s="1"/>
  <c r="G799" i="14" a="1"/>
  <c r="G799" i="14" s="1"/>
  <c r="F799" i="14" a="1"/>
  <c r="F799" i="14" s="1"/>
  <c r="E799" i="14" a="1"/>
  <c r="E799" i="14" s="1"/>
  <c r="L798" i="14" a="1"/>
  <c r="L798" i="14" s="1"/>
  <c r="K798" i="14" a="1"/>
  <c r="K798" i="14" s="1"/>
  <c r="J798" i="14" a="1"/>
  <c r="J798" i="14" s="1"/>
  <c r="I798" i="14" a="1"/>
  <c r="I798" i="14" s="1"/>
  <c r="H798" i="14" a="1"/>
  <c r="H798" i="14" s="1"/>
  <c r="G798" i="14" a="1"/>
  <c r="G798" i="14" s="1"/>
  <c r="F798" i="14" a="1"/>
  <c r="F798" i="14" s="1"/>
  <c r="E798" i="14" a="1"/>
  <c r="E798" i="14" s="1"/>
  <c r="L797" i="14" a="1"/>
  <c r="L797" i="14" s="1"/>
  <c r="K797" i="14" a="1"/>
  <c r="K797" i="14" s="1"/>
  <c r="J797" i="14" a="1"/>
  <c r="J797" i="14" s="1"/>
  <c r="I797" i="14" a="1"/>
  <c r="I797" i="14" s="1"/>
  <c r="H797" i="14" a="1"/>
  <c r="H797" i="14" s="1"/>
  <c r="G797" i="14" a="1"/>
  <c r="G797" i="14" s="1"/>
  <c r="F797" i="14" a="1"/>
  <c r="F797" i="14" s="1"/>
  <c r="E797" i="14" a="1"/>
  <c r="E797" i="14" s="1"/>
  <c r="L796" i="14" a="1"/>
  <c r="L796" i="14" s="1"/>
  <c r="K796" i="14" a="1"/>
  <c r="K796" i="14" s="1"/>
  <c r="J796" i="14" a="1"/>
  <c r="J796" i="14" s="1"/>
  <c r="I796" i="14" a="1"/>
  <c r="I796" i="14" s="1"/>
  <c r="H796" i="14" a="1"/>
  <c r="H796" i="14" s="1"/>
  <c r="G796" i="14" a="1"/>
  <c r="G796" i="14" s="1"/>
  <c r="F796" i="14" a="1"/>
  <c r="F796" i="14" s="1"/>
  <c r="E796" i="14" a="1"/>
  <c r="E796" i="14" s="1"/>
  <c r="L795" i="14" a="1"/>
  <c r="L795" i="14" s="1"/>
  <c r="K795" i="14" a="1"/>
  <c r="K795" i="14" s="1"/>
  <c r="J795" i="14" a="1"/>
  <c r="J795" i="14" s="1"/>
  <c r="I795" i="14" a="1"/>
  <c r="I795" i="14" s="1"/>
  <c r="H795" i="14" a="1"/>
  <c r="H795" i="14" s="1"/>
  <c r="G795" i="14" a="1"/>
  <c r="G795" i="14" s="1"/>
  <c r="F795" i="14" a="1"/>
  <c r="F795" i="14" s="1"/>
  <c r="E795" i="14" a="1"/>
  <c r="E795" i="14" s="1"/>
  <c r="L794" i="14" a="1"/>
  <c r="L794" i="14" s="1"/>
  <c r="K794" i="14" a="1"/>
  <c r="K794" i="14" s="1"/>
  <c r="J794" i="14" a="1"/>
  <c r="J794" i="14" s="1"/>
  <c r="I794" i="14" a="1"/>
  <c r="I794" i="14" s="1"/>
  <c r="H794" i="14" a="1"/>
  <c r="H794" i="14" s="1"/>
  <c r="G794" i="14" a="1"/>
  <c r="G794" i="14" s="1"/>
  <c r="F794" i="14" a="1"/>
  <c r="F794" i="14" s="1"/>
  <c r="E794" i="14" a="1"/>
  <c r="E794" i="14" s="1"/>
  <c r="L793" i="14" a="1"/>
  <c r="L793" i="14" s="1"/>
  <c r="K793" i="14" a="1"/>
  <c r="K793" i="14" s="1"/>
  <c r="J793" i="14" a="1"/>
  <c r="J793" i="14" s="1"/>
  <c r="I793" i="14" a="1"/>
  <c r="I793" i="14" s="1"/>
  <c r="H793" i="14" a="1"/>
  <c r="H793" i="14" s="1"/>
  <c r="G793" i="14" a="1"/>
  <c r="G793" i="14" s="1"/>
  <c r="F793" i="14" a="1"/>
  <c r="F793" i="14" s="1"/>
  <c r="E793" i="14" a="1"/>
  <c r="E793" i="14" s="1"/>
  <c r="L792" i="14" a="1"/>
  <c r="L792" i="14" s="1"/>
  <c r="K792" i="14" a="1"/>
  <c r="K792" i="14" s="1"/>
  <c r="J792" i="14" a="1"/>
  <c r="J792" i="14" s="1"/>
  <c r="I792" i="14" a="1"/>
  <c r="I792" i="14" s="1"/>
  <c r="H792" i="14" a="1"/>
  <c r="H792" i="14" s="1"/>
  <c r="G792" i="14" a="1"/>
  <c r="G792" i="14" s="1"/>
  <c r="F792" i="14" a="1"/>
  <c r="F792" i="14" s="1"/>
  <c r="E792" i="14" a="1"/>
  <c r="E792" i="14" s="1"/>
  <c r="L791" i="14" a="1"/>
  <c r="L791" i="14" s="1"/>
  <c r="K791" i="14" a="1"/>
  <c r="K791" i="14" s="1"/>
  <c r="J791" i="14" a="1"/>
  <c r="J791" i="14" s="1"/>
  <c r="I791" i="14" a="1"/>
  <c r="I791" i="14" s="1"/>
  <c r="H791" i="14" a="1"/>
  <c r="H791" i="14" s="1"/>
  <c r="G791" i="14" a="1"/>
  <c r="G791" i="14" s="1"/>
  <c r="F791" i="14" a="1"/>
  <c r="F791" i="14" s="1"/>
  <c r="E791" i="14" a="1"/>
  <c r="E791" i="14" s="1"/>
  <c r="L790" i="14" a="1"/>
  <c r="L790" i="14" s="1"/>
  <c r="K790" i="14" a="1"/>
  <c r="K790" i="14" s="1"/>
  <c r="J790" i="14" a="1"/>
  <c r="J790" i="14" s="1"/>
  <c r="I790" i="14" a="1"/>
  <c r="I790" i="14" s="1"/>
  <c r="H790" i="14" a="1"/>
  <c r="H790" i="14" s="1"/>
  <c r="G790" i="14" a="1"/>
  <c r="G790" i="14" s="1"/>
  <c r="F790" i="14" a="1"/>
  <c r="F790" i="14" s="1"/>
  <c r="E790" i="14" a="1"/>
  <c r="E790" i="14" s="1"/>
  <c r="L789" i="14" a="1"/>
  <c r="L789" i="14" s="1"/>
  <c r="K789" i="14" a="1"/>
  <c r="K789" i="14" s="1"/>
  <c r="J789" i="14" a="1"/>
  <c r="J789" i="14" s="1"/>
  <c r="I789" i="14" a="1"/>
  <c r="I789" i="14" s="1"/>
  <c r="H789" i="14" a="1"/>
  <c r="H789" i="14" s="1"/>
  <c r="G789" i="14" a="1"/>
  <c r="G789" i="14" s="1"/>
  <c r="F789" i="14" a="1"/>
  <c r="F789" i="14" s="1"/>
  <c r="E789" i="14" a="1"/>
  <c r="E789" i="14" s="1"/>
  <c r="L788" i="14" a="1"/>
  <c r="L788" i="14" s="1"/>
  <c r="K788" i="14" a="1"/>
  <c r="K788" i="14" s="1"/>
  <c r="J788" i="14" a="1"/>
  <c r="J788" i="14" s="1"/>
  <c r="I788" i="14" a="1"/>
  <c r="I788" i="14" s="1"/>
  <c r="H788" i="14" a="1"/>
  <c r="H788" i="14" s="1"/>
  <c r="G788" i="14" a="1"/>
  <c r="G788" i="14" s="1"/>
  <c r="F788" i="14" a="1"/>
  <c r="F788" i="14" s="1"/>
  <c r="E788" i="14" a="1"/>
  <c r="E788" i="14" s="1"/>
  <c r="L787" i="14" a="1"/>
  <c r="L787" i="14" s="1"/>
  <c r="K787" i="14" a="1"/>
  <c r="K787" i="14" s="1"/>
  <c r="J787" i="14" a="1"/>
  <c r="J787" i="14" s="1"/>
  <c r="I787" i="14" a="1"/>
  <c r="I787" i="14" s="1"/>
  <c r="H787" i="14" a="1"/>
  <c r="H787" i="14" s="1"/>
  <c r="G787" i="14" a="1"/>
  <c r="G787" i="14" s="1"/>
  <c r="F787" i="14" a="1"/>
  <c r="F787" i="14" s="1"/>
  <c r="E787" i="14" a="1"/>
  <c r="E787" i="14" s="1"/>
  <c r="L786" i="14" a="1"/>
  <c r="L786" i="14" s="1"/>
  <c r="K786" i="14" a="1"/>
  <c r="K786" i="14" s="1"/>
  <c r="J786" i="14" a="1"/>
  <c r="J786" i="14" s="1"/>
  <c r="I786" i="14" a="1"/>
  <c r="I786" i="14" s="1"/>
  <c r="H786" i="14" a="1"/>
  <c r="H786" i="14" s="1"/>
  <c r="G786" i="14" a="1"/>
  <c r="G786" i="14" s="1"/>
  <c r="F786" i="14" a="1"/>
  <c r="F786" i="14" s="1"/>
  <c r="E786" i="14" a="1"/>
  <c r="E786" i="14" s="1"/>
  <c r="L785" i="14" a="1"/>
  <c r="L785" i="14" s="1"/>
  <c r="K785" i="14" a="1"/>
  <c r="K785" i="14" s="1"/>
  <c r="J785" i="14" a="1"/>
  <c r="J785" i="14" s="1"/>
  <c r="I785" i="14" a="1"/>
  <c r="I785" i="14" s="1"/>
  <c r="H785" i="14" a="1"/>
  <c r="H785" i="14" s="1"/>
  <c r="G785" i="14" a="1"/>
  <c r="G785" i="14" s="1"/>
  <c r="F785" i="14" a="1"/>
  <c r="F785" i="14" s="1"/>
  <c r="E785" i="14" a="1"/>
  <c r="E785" i="14" s="1"/>
  <c r="L784" i="14" a="1"/>
  <c r="L784" i="14" s="1"/>
  <c r="K784" i="14" a="1"/>
  <c r="K784" i="14" s="1"/>
  <c r="J784" i="14" a="1"/>
  <c r="J784" i="14" s="1"/>
  <c r="I784" i="14" a="1"/>
  <c r="I784" i="14" s="1"/>
  <c r="H784" i="14" a="1"/>
  <c r="H784" i="14" s="1"/>
  <c r="G784" i="14" a="1"/>
  <c r="G784" i="14" s="1"/>
  <c r="F784" i="14" a="1"/>
  <c r="F784" i="14" s="1"/>
  <c r="E784" i="14" a="1"/>
  <c r="E784" i="14" s="1"/>
  <c r="L783" i="14" a="1"/>
  <c r="L783" i="14" s="1"/>
  <c r="K783" i="14" a="1"/>
  <c r="K783" i="14" s="1"/>
  <c r="J783" i="14" a="1"/>
  <c r="J783" i="14" s="1"/>
  <c r="I783" i="14" a="1"/>
  <c r="I783" i="14" s="1"/>
  <c r="H783" i="14" a="1"/>
  <c r="H783" i="14" s="1"/>
  <c r="G783" i="14" a="1"/>
  <c r="G783" i="14" s="1"/>
  <c r="F783" i="14" a="1"/>
  <c r="F783" i="14" s="1"/>
  <c r="E783" i="14" a="1"/>
  <c r="E783" i="14" s="1"/>
  <c r="L782" i="14" a="1"/>
  <c r="L782" i="14" s="1"/>
  <c r="K782" i="14" a="1"/>
  <c r="K782" i="14" s="1"/>
  <c r="J782" i="14" a="1"/>
  <c r="J782" i="14" s="1"/>
  <c r="I782" i="14" a="1"/>
  <c r="I782" i="14" s="1"/>
  <c r="H782" i="14" a="1"/>
  <c r="H782" i="14" s="1"/>
  <c r="G782" i="14" a="1"/>
  <c r="G782" i="14" s="1"/>
  <c r="F782" i="14" a="1"/>
  <c r="F782" i="14" s="1"/>
  <c r="E782" i="14" a="1"/>
  <c r="E782" i="14" s="1"/>
  <c r="L781" i="14" a="1"/>
  <c r="L781" i="14" s="1"/>
  <c r="K781" i="14" a="1"/>
  <c r="K781" i="14" s="1"/>
  <c r="J781" i="14" a="1"/>
  <c r="J781" i="14" s="1"/>
  <c r="I781" i="14" a="1"/>
  <c r="I781" i="14" s="1"/>
  <c r="H781" i="14" a="1"/>
  <c r="H781" i="14" s="1"/>
  <c r="G781" i="14" a="1"/>
  <c r="G781" i="14" s="1"/>
  <c r="F781" i="14" a="1"/>
  <c r="F781" i="14" s="1"/>
  <c r="E781" i="14" a="1"/>
  <c r="E781" i="14" s="1"/>
  <c r="L780" i="14" a="1"/>
  <c r="L780" i="14" s="1"/>
  <c r="K780" i="14" a="1"/>
  <c r="K780" i="14" s="1"/>
  <c r="J780" i="14" a="1"/>
  <c r="J780" i="14" s="1"/>
  <c r="I780" i="14" a="1"/>
  <c r="I780" i="14" s="1"/>
  <c r="H780" i="14" a="1"/>
  <c r="H780" i="14" s="1"/>
  <c r="G780" i="14" a="1"/>
  <c r="G780" i="14" s="1"/>
  <c r="F780" i="14" a="1"/>
  <c r="F780" i="14" s="1"/>
  <c r="E780" i="14" a="1"/>
  <c r="E780" i="14" s="1"/>
  <c r="L779" i="14" a="1"/>
  <c r="L779" i="14" s="1"/>
  <c r="K779" i="14" a="1"/>
  <c r="K779" i="14" s="1"/>
  <c r="J779" i="14" a="1"/>
  <c r="J779" i="14" s="1"/>
  <c r="I779" i="14" a="1"/>
  <c r="I779" i="14" s="1"/>
  <c r="H779" i="14" a="1"/>
  <c r="H779" i="14" s="1"/>
  <c r="G779" i="14" a="1"/>
  <c r="G779" i="14" s="1"/>
  <c r="F779" i="14" a="1"/>
  <c r="F779" i="14" s="1"/>
  <c r="E779" i="14" a="1"/>
  <c r="E779" i="14" s="1"/>
  <c r="L778" i="14" a="1"/>
  <c r="L778" i="14" s="1"/>
  <c r="K778" i="14" a="1"/>
  <c r="K778" i="14" s="1"/>
  <c r="J778" i="14" a="1"/>
  <c r="J778" i="14" s="1"/>
  <c r="I778" i="14" a="1"/>
  <c r="I778" i="14" s="1"/>
  <c r="H778" i="14" a="1"/>
  <c r="H778" i="14" s="1"/>
  <c r="G778" i="14" a="1"/>
  <c r="G778" i="14" s="1"/>
  <c r="F778" i="14" a="1"/>
  <c r="F778" i="14" s="1"/>
  <c r="E778" i="14" a="1"/>
  <c r="E778" i="14" s="1"/>
  <c r="L777" i="14" a="1"/>
  <c r="L777" i="14" s="1"/>
  <c r="K777" i="14" a="1"/>
  <c r="K777" i="14" s="1"/>
  <c r="J777" i="14" a="1"/>
  <c r="J777" i="14" s="1"/>
  <c r="I777" i="14" a="1"/>
  <c r="I777" i="14" s="1"/>
  <c r="H777" i="14" a="1"/>
  <c r="H777" i="14" s="1"/>
  <c r="G777" i="14" a="1"/>
  <c r="G777" i="14" s="1"/>
  <c r="F777" i="14" a="1"/>
  <c r="F777" i="14" s="1"/>
  <c r="E777" i="14" a="1"/>
  <c r="E777" i="14" s="1"/>
  <c r="L776" i="14" a="1"/>
  <c r="L776" i="14" s="1"/>
  <c r="K776" i="14" a="1"/>
  <c r="K776" i="14" s="1"/>
  <c r="J776" i="14" a="1"/>
  <c r="J776" i="14" s="1"/>
  <c r="I776" i="14" a="1"/>
  <c r="I776" i="14" s="1"/>
  <c r="H776" i="14" a="1"/>
  <c r="H776" i="14" s="1"/>
  <c r="G776" i="14" a="1"/>
  <c r="G776" i="14" s="1"/>
  <c r="F776" i="14" a="1"/>
  <c r="F776" i="14" s="1"/>
  <c r="E776" i="14" a="1"/>
  <c r="E776" i="14" s="1"/>
  <c r="L775" i="14" a="1"/>
  <c r="L775" i="14" s="1"/>
  <c r="K775" i="14" a="1"/>
  <c r="K775" i="14" s="1"/>
  <c r="J775" i="14" a="1"/>
  <c r="J775" i="14" s="1"/>
  <c r="I775" i="14" a="1"/>
  <c r="I775" i="14" s="1"/>
  <c r="H775" i="14" a="1"/>
  <c r="H775" i="14" s="1"/>
  <c r="G775" i="14" a="1"/>
  <c r="G775" i="14" s="1"/>
  <c r="F775" i="14" a="1"/>
  <c r="F775" i="14" s="1"/>
  <c r="E775" i="14" a="1"/>
  <c r="E775" i="14" s="1"/>
  <c r="L774" i="14" a="1"/>
  <c r="L774" i="14" s="1"/>
  <c r="K774" i="14" a="1"/>
  <c r="K774" i="14" s="1"/>
  <c r="J774" i="14" a="1"/>
  <c r="J774" i="14" s="1"/>
  <c r="I774" i="14" a="1"/>
  <c r="I774" i="14" s="1"/>
  <c r="H774" i="14" a="1"/>
  <c r="H774" i="14" s="1"/>
  <c r="G774" i="14" a="1"/>
  <c r="G774" i="14" s="1"/>
  <c r="F774" i="14" a="1"/>
  <c r="F774" i="14" s="1"/>
  <c r="E774" i="14" a="1"/>
  <c r="E774" i="14" s="1"/>
  <c r="L773" i="14" a="1"/>
  <c r="L773" i="14" s="1"/>
  <c r="K773" i="14" a="1"/>
  <c r="K773" i="14" s="1"/>
  <c r="J773" i="14" a="1"/>
  <c r="J773" i="14" s="1"/>
  <c r="I773" i="14" a="1"/>
  <c r="I773" i="14" s="1"/>
  <c r="H773" i="14" a="1"/>
  <c r="H773" i="14" s="1"/>
  <c r="G773" i="14" a="1"/>
  <c r="G773" i="14" s="1"/>
  <c r="F773" i="14" a="1"/>
  <c r="F773" i="14" s="1"/>
  <c r="E773" i="14" a="1"/>
  <c r="E773" i="14" s="1"/>
  <c r="L772" i="14" a="1"/>
  <c r="L772" i="14" s="1"/>
  <c r="K772" i="14" a="1"/>
  <c r="K772" i="14" s="1"/>
  <c r="J772" i="14" a="1"/>
  <c r="J772" i="14" s="1"/>
  <c r="I772" i="14" a="1"/>
  <c r="I772" i="14" s="1"/>
  <c r="H772" i="14" a="1"/>
  <c r="H772" i="14" s="1"/>
  <c r="G772" i="14" a="1"/>
  <c r="G772" i="14" s="1"/>
  <c r="F772" i="14" a="1"/>
  <c r="F772" i="14" s="1"/>
  <c r="E772" i="14" a="1"/>
  <c r="E772" i="14" s="1"/>
  <c r="L770" i="14" a="1"/>
  <c r="L770" i="14" s="1"/>
  <c r="K770" i="14" a="1"/>
  <c r="K770" i="14" s="1"/>
  <c r="J770" i="14" a="1"/>
  <c r="J770" i="14" s="1"/>
  <c r="I770" i="14" a="1"/>
  <c r="I770" i="14" s="1"/>
  <c r="H770" i="14" a="1"/>
  <c r="H770" i="14" s="1"/>
  <c r="G770" i="14" a="1"/>
  <c r="G770" i="14" s="1"/>
  <c r="F770" i="14" a="1"/>
  <c r="F770" i="14" s="1"/>
  <c r="E770" i="14" a="1"/>
  <c r="E770" i="14" s="1"/>
  <c r="L769" i="14" a="1"/>
  <c r="L769" i="14" s="1"/>
  <c r="K769" i="14" a="1"/>
  <c r="K769" i="14" s="1"/>
  <c r="J769" i="14" a="1"/>
  <c r="J769" i="14" s="1"/>
  <c r="I769" i="14" a="1"/>
  <c r="I769" i="14" s="1"/>
  <c r="H769" i="14" a="1"/>
  <c r="H769" i="14" s="1"/>
  <c r="G769" i="14" a="1"/>
  <c r="G769" i="14" s="1"/>
  <c r="F769" i="14" a="1"/>
  <c r="F769" i="14" s="1"/>
  <c r="E769" i="14" a="1"/>
  <c r="E769" i="14" s="1"/>
  <c r="L768" i="14" a="1"/>
  <c r="L768" i="14" s="1"/>
  <c r="K768" i="14" a="1"/>
  <c r="K768" i="14" s="1"/>
  <c r="J768" i="14" a="1"/>
  <c r="J768" i="14" s="1"/>
  <c r="I768" i="14" a="1"/>
  <c r="I768" i="14" s="1"/>
  <c r="H768" i="14" a="1"/>
  <c r="H768" i="14" s="1"/>
  <c r="G768" i="14" a="1"/>
  <c r="G768" i="14" s="1"/>
  <c r="F768" i="14" a="1"/>
  <c r="F768" i="14" s="1"/>
  <c r="E768" i="14" a="1"/>
  <c r="E768" i="14" s="1"/>
  <c r="L767" i="14" a="1"/>
  <c r="L767" i="14" s="1"/>
  <c r="K767" i="14" a="1"/>
  <c r="K767" i="14" s="1"/>
  <c r="J767" i="14" a="1"/>
  <c r="J767" i="14" s="1"/>
  <c r="I767" i="14" a="1"/>
  <c r="I767" i="14" s="1"/>
  <c r="H767" i="14" a="1"/>
  <c r="H767" i="14" s="1"/>
  <c r="G767" i="14" a="1"/>
  <c r="G767" i="14" s="1"/>
  <c r="F767" i="14" a="1"/>
  <c r="F767" i="14" s="1"/>
  <c r="E767" i="14" a="1"/>
  <c r="E767" i="14" s="1"/>
  <c r="L766" i="14" a="1"/>
  <c r="L766" i="14" s="1"/>
  <c r="K766" i="14" a="1"/>
  <c r="K766" i="14" s="1"/>
  <c r="J766" i="14" a="1"/>
  <c r="J766" i="14" s="1"/>
  <c r="I766" i="14" a="1"/>
  <c r="I766" i="14" s="1"/>
  <c r="H766" i="14" a="1"/>
  <c r="H766" i="14" s="1"/>
  <c r="G766" i="14" a="1"/>
  <c r="G766" i="14" s="1"/>
  <c r="F766" i="14" a="1"/>
  <c r="F766" i="14" s="1"/>
  <c r="E766" i="14" a="1"/>
  <c r="E766" i="14" s="1"/>
  <c r="L765" i="14" a="1"/>
  <c r="L765" i="14" s="1"/>
  <c r="K765" i="14" a="1"/>
  <c r="K765" i="14" s="1"/>
  <c r="J765" i="14" a="1"/>
  <c r="J765" i="14" s="1"/>
  <c r="I765" i="14" a="1"/>
  <c r="I765" i="14" s="1"/>
  <c r="H765" i="14" a="1"/>
  <c r="H765" i="14" s="1"/>
  <c r="G765" i="14" a="1"/>
  <c r="G765" i="14" s="1"/>
  <c r="F765" i="14" a="1"/>
  <c r="F765" i="14" s="1"/>
  <c r="E765" i="14" a="1"/>
  <c r="E765" i="14" s="1"/>
  <c r="L764" i="14" a="1"/>
  <c r="L764" i="14" s="1"/>
  <c r="K764" i="14" a="1"/>
  <c r="K764" i="14" s="1"/>
  <c r="J764" i="14" a="1"/>
  <c r="J764" i="14" s="1"/>
  <c r="I764" i="14" a="1"/>
  <c r="I764" i="14" s="1"/>
  <c r="H764" i="14" a="1"/>
  <c r="H764" i="14" s="1"/>
  <c r="G764" i="14" a="1"/>
  <c r="G764" i="14" s="1"/>
  <c r="F764" i="14" a="1"/>
  <c r="F764" i="14" s="1"/>
  <c r="E764" i="14" a="1"/>
  <c r="E764" i="14" s="1"/>
  <c r="L763" i="14" a="1"/>
  <c r="L763" i="14" s="1"/>
  <c r="K763" i="14" a="1"/>
  <c r="K763" i="14" s="1"/>
  <c r="J763" i="14" a="1"/>
  <c r="J763" i="14" s="1"/>
  <c r="I763" i="14" a="1"/>
  <c r="I763" i="14" s="1"/>
  <c r="H763" i="14" a="1"/>
  <c r="H763" i="14" s="1"/>
  <c r="G763" i="14" a="1"/>
  <c r="G763" i="14" s="1"/>
  <c r="F763" i="14" a="1"/>
  <c r="F763" i="14" s="1"/>
  <c r="E763" i="14" a="1"/>
  <c r="E763" i="14" s="1"/>
  <c r="L762" i="14" a="1"/>
  <c r="L762" i="14" s="1"/>
  <c r="K762" i="14" a="1"/>
  <c r="K762" i="14" s="1"/>
  <c r="J762" i="14" a="1"/>
  <c r="J762" i="14" s="1"/>
  <c r="I762" i="14" a="1"/>
  <c r="I762" i="14" s="1"/>
  <c r="H762" i="14" a="1"/>
  <c r="H762" i="14" s="1"/>
  <c r="G762" i="14" a="1"/>
  <c r="G762" i="14" s="1"/>
  <c r="F762" i="14" a="1"/>
  <c r="F762" i="14" s="1"/>
  <c r="E762" i="14" a="1"/>
  <c r="E762" i="14" s="1"/>
  <c r="L761" i="14" a="1"/>
  <c r="L761" i="14" s="1"/>
  <c r="K761" i="14" a="1"/>
  <c r="K761" i="14" s="1"/>
  <c r="J761" i="14" a="1"/>
  <c r="J761" i="14" s="1"/>
  <c r="I761" i="14" a="1"/>
  <c r="I761" i="14" s="1"/>
  <c r="H761" i="14" a="1"/>
  <c r="H761" i="14" s="1"/>
  <c r="G761" i="14" a="1"/>
  <c r="G761" i="14" s="1"/>
  <c r="F761" i="14" a="1"/>
  <c r="F761" i="14" s="1"/>
  <c r="E761" i="14" a="1"/>
  <c r="E761" i="14" s="1"/>
  <c r="L760" i="14" a="1"/>
  <c r="L760" i="14" s="1"/>
  <c r="K760" i="14" a="1"/>
  <c r="K760" i="14" s="1"/>
  <c r="J760" i="14" a="1"/>
  <c r="J760" i="14" s="1"/>
  <c r="I760" i="14" a="1"/>
  <c r="I760" i="14" s="1"/>
  <c r="H760" i="14" a="1"/>
  <c r="H760" i="14" s="1"/>
  <c r="G760" i="14" a="1"/>
  <c r="G760" i="14" s="1"/>
  <c r="F760" i="14" a="1"/>
  <c r="F760" i="14" s="1"/>
  <c r="E760" i="14" a="1"/>
  <c r="E760" i="14" s="1"/>
  <c r="L759" i="14" a="1"/>
  <c r="L759" i="14" s="1"/>
  <c r="K759" i="14" a="1"/>
  <c r="K759" i="14" s="1"/>
  <c r="J759" i="14" a="1"/>
  <c r="J759" i="14" s="1"/>
  <c r="I759" i="14" a="1"/>
  <c r="I759" i="14" s="1"/>
  <c r="H759" i="14" a="1"/>
  <c r="H759" i="14" s="1"/>
  <c r="G759" i="14" a="1"/>
  <c r="G759" i="14" s="1"/>
  <c r="F759" i="14" a="1"/>
  <c r="F759" i="14" s="1"/>
  <c r="E759" i="14" a="1"/>
  <c r="E759" i="14" s="1"/>
  <c r="L758" i="14" a="1"/>
  <c r="L758" i="14" s="1"/>
  <c r="K758" i="14" a="1"/>
  <c r="K758" i="14" s="1"/>
  <c r="J758" i="14" a="1"/>
  <c r="J758" i="14" s="1"/>
  <c r="I758" i="14" a="1"/>
  <c r="I758" i="14" s="1"/>
  <c r="H758" i="14" a="1"/>
  <c r="H758" i="14" s="1"/>
  <c r="G758" i="14" a="1"/>
  <c r="G758" i="14" s="1"/>
  <c r="F758" i="14" a="1"/>
  <c r="F758" i="14" s="1"/>
  <c r="E758" i="14" a="1"/>
  <c r="E758" i="14" s="1"/>
  <c r="L757" i="14" a="1"/>
  <c r="L757" i="14" s="1"/>
  <c r="K757" i="14" a="1"/>
  <c r="K757" i="14" s="1"/>
  <c r="J757" i="14" a="1"/>
  <c r="J757" i="14" s="1"/>
  <c r="I757" i="14" a="1"/>
  <c r="I757" i="14" s="1"/>
  <c r="H757" i="14" a="1"/>
  <c r="H757" i="14" s="1"/>
  <c r="G757" i="14" a="1"/>
  <c r="G757" i="14" s="1"/>
  <c r="F757" i="14" a="1"/>
  <c r="F757" i="14" s="1"/>
  <c r="E757" i="14" a="1"/>
  <c r="E757" i="14" s="1"/>
  <c r="L756" i="14" a="1"/>
  <c r="L756" i="14" s="1"/>
  <c r="K756" i="14" a="1"/>
  <c r="K756" i="14" s="1"/>
  <c r="J756" i="14" a="1"/>
  <c r="J756" i="14" s="1"/>
  <c r="I756" i="14" a="1"/>
  <c r="I756" i="14" s="1"/>
  <c r="H756" i="14" a="1"/>
  <c r="H756" i="14" s="1"/>
  <c r="G756" i="14" a="1"/>
  <c r="G756" i="14" s="1"/>
  <c r="F756" i="14" a="1"/>
  <c r="F756" i="14" s="1"/>
  <c r="E756" i="14" a="1"/>
  <c r="E756" i="14" s="1"/>
  <c r="L755" i="14" a="1"/>
  <c r="L755" i="14" s="1"/>
  <c r="K755" i="14" a="1"/>
  <c r="K755" i="14" s="1"/>
  <c r="J755" i="14" a="1"/>
  <c r="J755" i="14" s="1"/>
  <c r="I755" i="14" a="1"/>
  <c r="I755" i="14" s="1"/>
  <c r="H755" i="14" a="1"/>
  <c r="H755" i="14" s="1"/>
  <c r="G755" i="14" a="1"/>
  <c r="G755" i="14" s="1"/>
  <c r="F755" i="14" a="1"/>
  <c r="F755" i="14" s="1"/>
  <c r="E755" i="14" a="1"/>
  <c r="E755" i="14" s="1"/>
  <c r="L754" i="14" a="1"/>
  <c r="L754" i="14" s="1"/>
  <c r="K754" i="14" a="1"/>
  <c r="K754" i="14" s="1"/>
  <c r="J754" i="14" a="1"/>
  <c r="J754" i="14" s="1"/>
  <c r="I754" i="14" a="1"/>
  <c r="I754" i="14" s="1"/>
  <c r="H754" i="14" a="1"/>
  <c r="H754" i="14" s="1"/>
  <c r="G754" i="14" a="1"/>
  <c r="G754" i="14" s="1"/>
  <c r="F754" i="14" a="1"/>
  <c r="F754" i="14" s="1"/>
  <c r="E754" i="14" a="1"/>
  <c r="E754" i="14" s="1"/>
  <c r="L753" i="14" a="1"/>
  <c r="L753" i="14" s="1"/>
  <c r="K753" i="14" a="1"/>
  <c r="K753" i="14" s="1"/>
  <c r="J753" i="14" a="1"/>
  <c r="J753" i="14" s="1"/>
  <c r="I753" i="14" a="1"/>
  <c r="I753" i="14" s="1"/>
  <c r="H753" i="14" a="1"/>
  <c r="H753" i="14" s="1"/>
  <c r="G753" i="14" a="1"/>
  <c r="G753" i="14" s="1"/>
  <c r="F753" i="14" a="1"/>
  <c r="F753" i="14" s="1"/>
  <c r="E753" i="14" a="1"/>
  <c r="E753" i="14" s="1"/>
  <c r="L752" i="14" a="1"/>
  <c r="L752" i="14" s="1"/>
  <c r="K752" i="14" a="1"/>
  <c r="K752" i="14" s="1"/>
  <c r="J752" i="14" a="1"/>
  <c r="J752" i="14" s="1"/>
  <c r="I752" i="14" a="1"/>
  <c r="I752" i="14" s="1"/>
  <c r="H752" i="14" a="1"/>
  <c r="H752" i="14" s="1"/>
  <c r="G752" i="14" a="1"/>
  <c r="G752" i="14" s="1"/>
  <c r="F752" i="14" a="1"/>
  <c r="F752" i="14" s="1"/>
  <c r="E752" i="14" a="1"/>
  <c r="E752" i="14" s="1"/>
  <c r="L751" i="14" a="1"/>
  <c r="L751" i="14" s="1"/>
  <c r="K751" i="14" a="1"/>
  <c r="K751" i="14" s="1"/>
  <c r="J751" i="14" a="1"/>
  <c r="J751" i="14" s="1"/>
  <c r="I751" i="14" a="1"/>
  <c r="I751" i="14" s="1"/>
  <c r="H751" i="14" a="1"/>
  <c r="H751" i="14" s="1"/>
  <c r="G751" i="14" a="1"/>
  <c r="G751" i="14" s="1"/>
  <c r="F751" i="14" a="1"/>
  <c r="F751" i="14" s="1"/>
  <c r="E751" i="14" a="1"/>
  <c r="E751" i="14" s="1"/>
  <c r="L750" i="14" a="1"/>
  <c r="L750" i="14" s="1"/>
  <c r="K750" i="14" a="1"/>
  <c r="K750" i="14" s="1"/>
  <c r="J750" i="14" a="1"/>
  <c r="J750" i="14" s="1"/>
  <c r="I750" i="14" a="1"/>
  <c r="I750" i="14" s="1"/>
  <c r="H750" i="14" a="1"/>
  <c r="H750" i="14" s="1"/>
  <c r="G750" i="14" a="1"/>
  <c r="G750" i="14" s="1"/>
  <c r="F750" i="14" a="1"/>
  <c r="F750" i="14" s="1"/>
  <c r="E750" i="14" a="1"/>
  <c r="E750" i="14" s="1"/>
  <c r="L749" i="14" a="1"/>
  <c r="L749" i="14" s="1"/>
  <c r="K749" i="14" a="1"/>
  <c r="K749" i="14" s="1"/>
  <c r="J749" i="14" a="1"/>
  <c r="J749" i="14" s="1"/>
  <c r="I749" i="14" a="1"/>
  <c r="I749" i="14" s="1"/>
  <c r="H749" i="14" a="1"/>
  <c r="H749" i="14" s="1"/>
  <c r="G749" i="14" a="1"/>
  <c r="G749" i="14" s="1"/>
  <c r="F749" i="14" a="1"/>
  <c r="F749" i="14" s="1"/>
  <c r="E749" i="14" a="1"/>
  <c r="E749" i="14" s="1"/>
  <c r="L748" i="14" a="1"/>
  <c r="L748" i="14" s="1"/>
  <c r="K748" i="14" a="1"/>
  <c r="K748" i="14" s="1"/>
  <c r="J748" i="14" a="1"/>
  <c r="J748" i="14" s="1"/>
  <c r="I748" i="14" a="1"/>
  <c r="I748" i="14" s="1"/>
  <c r="H748" i="14" a="1"/>
  <c r="H748" i="14" s="1"/>
  <c r="G748" i="14" a="1"/>
  <c r="G748" i="14" s="1"/>
  <c r="F748" i="14" a="1"/>
  <c r="F748" i="14" s="1"/>
  <c r="E748" i="14" a="1"/>
  <c r="E748" i="14" s="1"/>
  <c r="L747" i="14" a="1"/>
  <c r="L747" i="14" s="1"/>
  <c r="K747" i="14" a="1"/>
  <c r="K747" i="14" s="1"/>
  <c r="J747" i="14" a="1"/>
  <c r="J747" i="14" s="1"/>
  <c r="I747" i="14" a="1"/>
  <c r="I747" i="14" s="1"/>
  <c r="H747" i="14" a="1"/>
  <c r="H747" i="14" s="1"/>
  <c r="G747" i="14" a="1"/>
  <c r="G747" i="14" s="1"/>
  <c r="F747" i="14" a="1"/>
  <c r="F747" i="14" s="1"/>
  <c r="E747" i="14" a="1"/>
  <c r="E747" i="14" s="1"/>
  <c r="L746" i="14" a="1"/>
  <c r="L746" i="14" s="1"/>
  <c r="K746" i="14" a="1"/>
  <c r="K746" i="14" s="1"/>
  <c r="J746" i="14" a="1"/>
  <c r="J746" i="14" s="1"/>
  <c r="I746" i="14" a="1"/>
  <c r="I746" i="14" s="1"/>
  <c r="H746" i="14" a="1"/>
  <c r="H746" i="14" s="1"/>
  <c r="G746" i="14" a="1"/>
  <c r="G746" i="14" s="1"/>
  <c r="F746" i="14" a="1"/>
  <c r="F746" i="14" s="1"/>
  <c r="E746" i="14" a="1"/>
  <c r="E746" i="14" s="1"/>
  <c r="L745" i="14" a="1"/>
  <c r="L745" i="14" s="1"/>
  <c r="K745" i="14" a="1"/>
  <c r="K745" i="14" s="1"/>
  <c r="J745" i="14" a="1"/>
  <c r="J745" i="14" s="1"/>
  <c r="I745" i="14" a="1"/>
  <c r="I745" i="14" s="1"/>
  <c r="H745" i="14" a="1"/>
  <c r="H745" i="14" s="1"/>
  <c r="G745" i="14" a="1"/>
  <c r="G745" i="14" s="1"/>
  <c r="F745" i="14" a="1"/>
  <c r="F745" i="14" s="1"/>
  <c r="E745" i="14" a="1"/>
  <c r="E745" i="14" s="1"/>
  <c r="L744" i="14" a="1"/>
  <c r="L744" i="14" s="1"/>
  <c r="K744" i="14" a="1"/>
  <c r="K744" i="14" s="1"/>
  <c r="J744" i="14" a="1"/>
  <c r="J744" i="14" s="1"/>
  <c r="I744" i="14" a="1"/>
  <c r="I744" i="14" s="1"/>
  <c r="H744" i="14" a="1"/>
  <c r="H744" i="14" s="1"/>
  <c r="G744" i="14" a="1"/>
  <c r="G744" i="14" s="1"/>
  <c r="F744" i="14" a="1"/>
  <c r="F744" i="14" s="1"/>
  <c r="E744" i="14" a="1"/>
  <c r="E744" i="14" s="1"/>
  <c r="L743" i="14" a="1"/>
  <c r="L743" i="14" s="1"/>
  <c r="K743" i="14" a="1"/>
  <c r="K743" i="14" s="1"/>
  <c r="J743" i="14" a="1"/>
  <c r="J743" i="14" s="1"/>
  <c r="I743" i="14" a="1"/>
  <c r="I743" i="14" s="1"/>
  <c r="H743" i="14" a="1"/>
  <c r="H743" i="14" s="1"/>
  <c r="G743" i="14" a="1"/>
  <c r="G743" i="14" s="1"/>
  <c r="F743" i="14" a="1"/>
  <c r="F743" i="14" s="1"/>
  <c r="E743" i="14" a="1"/>
  <c r="E743" i="14" s="1"/>
  <c r="L742" i="14" a="1"/>
  <c r="L742" i="14" s="1"/>
  <c r="K742" i="14" a="1"/>
  <c r="K742" i="14" s="1"/>
  <c r="J742" i="14" a="1"/>
  <c r="J742" i="14" s="1"/>
  <c r="I742" i="14" a="1"/>
  <c r="I742" i="14" s="1"/>
  <c r="H742" i="14" a="1"/>
  <c r="H742" i="14" s="1"/>
  <c r="G742" i="14" a="1"/>
  <c r="G742" i="14" s="1"/>
  <c r="F742" i="14" a="1"/>
  <c r="F742" i="14" s="1"/>
  <c r="E742" i="14" a="1"/>
  <c r="E742" i="14" s="1"/>
  <c r="L741" i="14" a="1"/>
  <c r="L741" i="14" s="1"/>
  <c r="K741" i="14" a="1"/>
  <c r="K741" i="14" s="1"/>
  <c r="J741" i="14" a="1"/>
  <c r="J741" i="14" s="1"/>
  <c r="I741" i="14" a="1"/>
  <c r="I741" i="14" s="1"/>
  <c r="H741" i="14" a="1"/>
  <c r="H741" i="14" s="1"/>
  <c r="G741" i="14" a="1"/>
  <c r="G741" i="14" s="1"/>
  <c r="F741" i="14" a="1"/>
  <c r="F741" i="14" s="1"/>
  <c r="E741" i="14" a="1"/>
  <c r="E741" i="14" s="1"/>
  <c r="L740" i="14" a="1"/>
  <c r="L740" i="14" s="1"/>
  <c r="K740" i="14" a="1"/>
  <c r="K740" i="14" s="1"/>
  <c r="J740" i="14" a="1"/>
  <c r="J740" i="14" s="1"/>
  <c r="I740" i="14" a="1"/>
  <c r="I740" i="14" s="1"/>
  <c r="H740" i="14" a="1"/>
  <c r="H740" i="14" s="1"/>
  <c r="G740" i="14" a="1"/>
  <c r="G740" i="14" s="1"/>
  <c r="F740" i="14" a="1"/>
  <c r="F740" i="14" s="1"/>
  <c r="E740" i="14" a="1"/>
  <c r="E740" i="14" s="1"/>
  <c r="L739" i="14" a="1"/>
  <c r="L739" i="14" s="1"/>
  <c r="K739" i="14" a="1"/>
  <c r="K739" i="14" s="1"/>
  <c r="J739" i="14" a="1"/>
  <c r="J739" i="14" s="1"/>
  <c r="I739" i="14" a="1"/>
  <c r="I739" i="14" s="1"/>
  <c r="H739" i="14" a="1"/>
  <c r="H739" i="14" s="1"/>
  <c r="G739" i="14" a="1"/>
  <c r="G739" i="14" s="1"/>
  <c r="F739" i="14" a="1"/>
  <c r="F739" i="14" s="1"/>
  <c r="E739" i="14" a="1"/>
  <c r="E739" i="14" s="1"/>
  <c r="L738" i="14" a="1"/>
  <c r="L738" i="14" s="1"/>
  <c r="K738" i="14" a="1"/>
  <c r="K738" i="14" s="1"/>
  <c r="J738" i="14" a="1"/>
  <c r="J738" i="14" s="1"/>
  <c r="I738" i="14" a="1"/>
  <c r="I738" i="14" s="1"/>
  <c r="H738" i="14" a="1"/>
  <c r="H738" i="14" s="1"/>
  <c r="G738" i="14" a="1"/>
  <c r="G738" i="14" s="1"/>
  <c r="F738" i="14" a="1"/>
  <c r="F738" i="14" s="1"/>
  <c r="E738" i="14" a="1"/>
  <c r="E738" i="14" s="1"/>
  <c r="L737" i="14" a="1"/>
  <c r="L737" i="14" s="1"/>
  <c r="K737" i="14" a="1"/>
  <c r="K737" i="14" s="1"/>
  <c r="J737" i="14" a="1"/>
  <c r="J737" i="14" s="1"/>
  <c r="I737" i="14" a="1"/>
  <c r="I737" i="14" s="1"/>
  <c r="H737" i="14" a="1"/>
  <c r="H737" i="14" s="1"/>
  <c r="G737" i="14" a="1"/>
  <c r="G737" i="14" s="1"/>
  <c r="F737" i="14" a="1"/>
  <c r="F737" i="14" s="1"/>
  <c r="E737" i="14" a="1"/>
  <c r="E737" i="14" s="1"/>
  <c r="L736" i="14" a="1"/>
  <c r="L736" i="14" s="1"/>
  <c r="K736" i="14" a="1"/>
  <c r="K736" i="14" s="1"/>
  <c r="J736" i="14" a="1"/>
  <c r="J736" i="14" s="1"/>
  <c r="I736" i="14" a="1"/>
  <c r="I736" i="14" s="1"/>
  <c r="H736" i="14" a="1"/>
  <c r="H736" i="14" s="1"/>
  <c r="G736" i="14" a="1"/>
  <c r="G736" i="14" s="1"/>
  <c r="F736" i="14" a="1"/>
  <c r="F736" i="14" s="1"/>
  <c r="E736" i="14" a="1"/>
  <c r="E736" i="14" s="1"/>
  <c r="L735" i="14" a="1"/>
  <c r="L735" i="14" s="1"/>
  <c r="K735" i="14" a="1"/>
  <c r="K735" i="14" s="1"/>
  <c r="J735" i="14" a="1"/>
  <c r="J735" i="14" s="1"/>
  <c r="I735" i="14" a="1"/>
  <c r="I735" i="14" s="1"/>
  <c r="H735" i="14" a="1"/>
  <c r="H735" i="14" s="1"/>
  <c r="G735" i="14" a="1"/>
  <c r="G735" i="14" s="1"/>
  <c r="F735" i="14" a="1"/>
  <c r="F735" i="14" s="1"/>
  <c r="E735" i="14" a="1"/>
  <c r="E735" i="14" s="1"/>
  <c r="L734" i="14" a="1"/>
  <c r="L734" i="14" s="1"/>
  <c r="K734" i="14" a="1"/>
  <c r="K734" i="14" s="1"/>
  <c r="J734" i="14" a="1"/>
  <c r="J734" i="14" s="1"/>
  <c r="I734" i="14" a="1"/>
  <c r="I734" i="14" s="1"/>
  <c r="H734" i="14" a="1"/>
  <c r="H734" i="14" s="1"/>
  <c r="G734" i="14" a="1"/>
  <c r="G734" i="14" s="1"/>
  <c r="F734" i="14" a="1"/>
  <c r="F734" i="14" s="1"/>
  <c r="E734" i="14" a="1"/>
  <c r="E734" i="14" s="1"/>
  <c r="L733" i="14" a="1"/>
  <c r="L733" i="14" s="1"/>
  <c r="K733" i="14" a="1"/>
  <c r="K733" i="14" s="1"/>
  <c r="J733" i="14" a="1"/>
  <c r="J733" i="14" s="1"/>
  <c r="I733" i="14" a="1"/>
  <c r="I733" i="14" s="1"/>
  <c r="H733" i="14" a="1"/>
  <c r="H733" i="14" s="1"/>
  <c r="G733" i="14" a="1"/>
  <c r="G733" i="14" s="1"/>
  <c r="F733" i="14" a="1"/>
  <c r="F733" i="14" s="1"/>
  <c r="E733" i="14" a="1"/>
  <c r="E733" i="14" s="1"/>
  <c r="L732" i="14" a="1"/>
  <c r="L732" i="14" s="1"/>
  <c r="K732" i="14" a="1"/>
  <c r="K732" i="14" s="1"/>
  <c r="J732" i="14" a="1"/>
  <c r="J732" i="14" s="1"/>
  <c r="I732" i="14" a="1"/>
  <c r="I732" i="14" s="1"/>
  <c r="H732" i="14" a="1"/>
  <c r="H732" i="14" s="1"/>
  <c r="G732" i="14" a="1"/>
  <c r="G732" i="14" s="1"/>
  <c r="F732" i="14" a="1"/>
  <c r="F732" i="14" s="1"/>
  <c r="E732" i="14" a="1"/>
  <c r="E732" i="14" s="1"/>
  <c r="L731" i="14" a="1"/>
  <c r="L731" i="14" s="1"/>
  <c r="K731" i="14" a="1"/>
  <c r="K731" i="14" s="1"/>
  <c r="J731" i="14" a="1"/>
  <c r="J731" i="14" s="1"/>
  <c r="I731" i="14" a="1"/>
  <c r="I731" i="14" s="1"/>
  <c r="H731" i="14" a="1"/>
  <c r="H731" i="14" s="1"/>
  <c r="G731" i="14" a="1"/>
  <c r="G731" i="14" s="1"/>
  <c r="F731" i="14" a="1"/>
  <c r="F731" i="14" s="1"/>
  <c r="E731" i="14" a="1"/>
  <c r="E731" i="14" s="1"/>
  <c r="L730" i="14" a="1"/>
  <c r="L730" i="14" s="1"/>
  <c r="K730" i="14" a="1"/>
  <c r="K730" i="14" s="1"/>
  <c r="J730" i="14" a="1"/>
  <c r="J730" i="14" s="1"/>
  <c r="I730" i="14" a="1"/>
  <c r="I730" i="14" s="1"/>
  <c r="H730" i="14" a="1"/>
  <c r="H730" i="14" s="1"/>
  <c r="G730" i="14" a="1"/>
  <c r="G730" i="14" s="1"/>
  <c r="F730" i="14" a="1"/>
  <c r="F730" i="14" s="1"/>
  <c r="E730" i="14" a="1"/>
  <c r="E730" i="14" s="1"/>
  <c r="L729" i="14" a="1"/>
  <c r="L729" i="14" s="1"/>
  <c r="K729" i="14" a="1"/>
  <c r="K729" i="14" s="1"/>
  <c r="J729" i="14" a="1"/>
  <c r="J729" i="14" s="1"/>
  <c r="I729" i="14" a="1"/>
  <c r="I729" i="14" s="1"/>
  <c r="H729" i="14" a="1"/>
  <c r="H729" i="14" s="1"/>
  <c r="G729" i="14" a="1"/>
  <c r="G729" i="14" s="1"/>
  <c r="F729" i="14" a="1"/>
  <c r="F729" i="14" s="1"/>
  <c r="E729" i="14" a="1"/>
  <c r="E729" i="14" s="1"/>
  <c r="L728" i="14" a="1"/>
  <c r="L728" i="14" s="1"/>
  <c r="K728" i="14" a="1"/>
  <c r="K728" i="14" s="1"/>
  <c r="J728" i="14" a="1"/>
  <c r="J728" i="14" s="1"/>
  <c r="I728" i="14" a="1"/>
  <c r="I728" i="14" s="1"/>
  <c r="H728" i="14" a="1"/>
  <c r="H728" i="14" s="1"/>
  <c r="G728" i="14" a="1"/>
  <c r="G728" i="14" s="1"/>
  <c r="F728" i="14" a="1"/>
  <c r="F728" i="14" s="1"/>
  <c r="E728" i="14" a="1"/>
  <c r="E728" i="14" s="1"/>
  <c r="L727" i="14" a="1"/>
  <c r="L727" i="14" s="1"/>
  <c r="K727" i="14" a="1"/>
  <c r="K727" i="14" s="1"/>
  <c r="J727" i="14" a="1"/>
  <c r="J727" i="14" s="1"/>
  <c r="I727" i="14" a="1"/>
  <c r="I727" i="14" s="1"/>
  <c r="H727" i="14" a="1"/>
  <c r="H727" i="14" s="1"/>
  <c r="G727" i="14" a="1"/>
  <c r="G727" i="14" s="1"/>
  <c r="F727" i="14" a="1"/>
  <c r="F727" i="14" s="1"/>
  <c r="E727" i="14" a="1"/>
  <c r="E727" i="14" s="1"/>
  <c r="L726" i="14" a="1"/>
  <c r="L726" i="14" s="1"/>
  <c r="K726" i="14" a="1"/>
  <c r="K726" i="14" s="1"/>
  <c r="J726" i="14" a="1"/>
  <c r="J726" i="14" s="1"/>
  <c r="I726" i="14" a="1"/>
  <c r="I726" i="14" s="1"/>
  <c r="H726" i="14" a="1"/>
  <c r="H726" i="14" s="1"/>
  <c r="G726" i="14" a="1"/>
  <c r="G726" i="14" s="1"/>
  <c r="F726" i="14" a="1"/>
  <c r="F726" i="14" s="1"/>
  <c r="E726" i="14" a="1"/>
  <c r="E726" i="14" s="1"/>
  <c r="L725" i="14" a="1"/>
  <c r="L725" i="14" s="1"/>
  <c r="K725" i="14" a="1"/>
  <c r="K725" i="14" s="1"/>
  <c r="J725" i="14" a="1"/>
  <c r="J725" i="14" s="1"/>
  <c r="I725" i="14" a="1"/>
  <c r="I725" i="14" s="1"/>
  <c r="H725" i="14" a="1"/>
  <c r="H725" i="14" s="1"/>
  <c r="G725" i="14" a="1"/>
  <c r="G725" i="14" s="1"/>
  <c r="F725" i="14" a="1"/>
  <c r="F725" i="14" s="1"/>
  <c r="E725" i="14" a="1"/>
  <c r="E725" i="14" s="1"/>
  <c r="L724" i="14" a="1"/>
  <c r="L724" i="14" s="1"/>
  <c r="K724" i="14" a="1"/>
  <c r="K724" i="14" s="1"/>
  <c r="J724" i="14" a="1"/>
  <c r="J724" i="14" s="1"/>
  <c r="I724" i="14" a="1"/>
  <c r="I724" i="14" s="1"/>
  <c r="H724" i="14" a="1"/>
  <c r="H724" i="14" s="1"/>
  <c r="G724" i="14" a="1"/>
  <c r="G724" i="14" s="1"/>
  <c r="F724" i="14" a="1"/>
  <c r="F724" i="14" s="1"/>
  <c r="E724" i="14" a="1"/>
  <c r="E724" i="14" s="1"/>
  <c r="L723" i="14" a="1"/>
  <c r="L723" i="14" s="1"/>
  <c r="K723" i="14" a="1"/>
  <c r="K723" i="14" s="1"/>
  <c r="J723" i="14" a="1"/>
  <c r="J723" i="14" s="1"/>
  <c r="I723" i="14" a="1"/>
  <c r="I723" i="14" s="1"/>
  <c r="H723" i="14" a="1"/>
  <c r="H723" i="14" s="1"/>
  <c r="G723" i="14" a="1"/>
  <c r="G723" i="14" s="1"/>
  <c r="F723" i="14" a="1"/>
  <c r="F723" i="14" s="1"/>
  <c r="E723" i="14" a="1"/>
  <c r="E723" i="14" s="1"/>
  <c r="L722" i="14" a="1"/>
  <c r="L722" i="14" s="1"/>
  <c r="K722" i="14" a="1"/>
  <c r="K722" i="14" s="1"/>
  <c r="J722" i="14" a="1"/>
  <c r="J722" i="14" s="1"/>
  <c r="I722" i="14" a="1"/>
  <c r="I722" i="14" s="1"/>
  <c r="H722" i="14" a="1"/>
  <c r="H722" i="14" s="1"/>
  <c r="G722" i="14" a="1"/>
  <c r="G722" i="14" s="1"/>
  <c r="F722" i="14" a="1"/>
  <c r="F722" i="14" s="1"/>
  <c r="E722" i="14" a="1"/>
  <c r="E722" i="14" s="1"/>
  <c r="L721" i="14" a="1"/>
  <c r="L721" i="14" s="1"/>
  <c r="K721" i="14" a="1"/>
  <c r="K721" i="14" s="1"/>
  <c r="J721" i="14" a="1"/>
  <c r="J721" i="14" s="1"/>
  <c r="I721" i="14" a="1"/>
  <c r="I721" i="14" s="1"/>
  <c r="H721" i="14" a="1"/>
  <c r="H721" i="14" s="1"/>
  <c r="G721" i="14" a="1"/>
  <c r="G721" i="14" s="1"/>
  <c r="F721" i="14" a="1"/>
  <c r="F721" i="14" s="1"/>
  <c r="E721" i="14" a="1"/>
  <c r="E721" i="14" s="1"/>
  <c r="L719" i="14" a="1"/>
  <c r="L719" i="14" s="1"/>
  <c r="K719" i="14" a="1"/>
  <c r="K719" i="14" s="1"/>
  <c r="J719" i="14" a="1"/>
  <c r="J719" i="14" s="1"/>
  <c r="I719" i="14" a="1"/>
  <c r="I719" i="14" s="1"/>
  <c r="H719" i="14" a="1"/>
  <c r="H719" i="14" s="1"/>
  <c r="G719" i="14" a="1"/>
  <c r="G719" i="14" s="1"/>
  <c r="F719" i="14" a="1"/>
  <c r="F719" i="14" s="1"/>
  <c r="E719" i="14" a="1"/>
  <c r="E719" i="14" s="1"/>
  <c r="L718" i="14" a="1"/>
  <c r="L718" i="14" s="1"/>
  <c r="K718" i="14" a="1"/>
  <c r="K718" i="14" s="1"/>
  <c r="J718" i="14" a="1"/>
  <c r="J718" i="14" s="1"/>
  <c r="I718" i="14" a="1"/>
  <c r="I718" i="14" s="1"/>
  <c r="H718" i="14" a="1"/>
  <c r="H718" i="14" s="1"/>
  <c r="G718" i="14" a="1"/>
  <c r="G718" i="14" s="1"/>
  <c r="F718" i="14" a="1"/>
  <c r="F718" i="14" s="1"/>
  <c r="E718" i="14" a="1"/>
  <c r="E718" i="14" s="1"/>
  <c r="L717" i="14" a="1"/>
  <c r="L717" i="14" s="1"/>
  <c r="K717" i="14" a="1"/>
  <c r="K717" i="14" s="1"/>
  <c r="J717" i="14" a="1"/>
  <c r="J717" i="14" s="1"/>
  <c r="I717" i="14" a="1"/>
  <c r="I717" i="14" s="1"/>
  <c r="H717" i="14" a="1"/>
  <c r="H717" i="14" s="1"/>
  <c r="G717" i="14" a="1"/>
  <c r="G717" i="14" s="1"/>
  <c r="F717" i="14" a="1"/>
  <c r="F717" i="14" s="1"/>
  <c r="E717" i="14" a="1"/>
  <c r="E717" i="14" s="1"/>
  <c r="L716" i="14" a="1"/>
  <c r="L716" i="14" s="1"/>
  <c r="K716" i="14" a="1"/>
  <c r="K716" i="14" s="1"/>
  <c r="J716" i="14" a="1"/>
  <c r="J716" i="14" s="1"/>
  <c r="I716" i="14" a="1"/>
  <c r="I716" i="14" s="1"/>
  <c r="H716" i="14" a="1"/>
  <c r="H716" i="14" s="1"/>
  <c r="G716" i="14" a="1"/>
  <c r="G716" i="14" s="1"/>
  <c r="F716" i="14" a="1"/>
  <c r="F716" i="14" s="1"/>
  <c r="E716" i="14" a="1"/>
  <c r="E716" i="14" s="1"/>
  <c r="L715" i="14" a="1"/>
  <c r="L715" i="14" s="1"/>
  <c r="K715" i="14" a="1"/>
  <c r="K715" i="14" s="1"/>
  <c r="J715" i="14" a="1"/>
  <c r="J715" i="14" s="1"/>
  <c r="I715" i="14" a="1"/>
  <c r="I715" i="14" s="1"/>
  <c r="H715" i="14" a="1"/>
  <c r="H715" i="14" s="1"/>
  <c r="G715" i="14" a="1"/>
  <c r="G715" i="14" s="1"/>
  <c r="F715" i="14" a="1"/>
  <c r="F715" i="14" s="1"/>
  <c r="E715" i="14" a="1"/>
  <c r="E715" i="14" s="1"/>
  <c r="L714" i="14" a="1"/>
  <c r="L714" i="14" s="1"/>
  <c r="K714" i="14" a="1"/>
  <c r="K714" i="14" s="1"/>
  <c r="J714" i="14" a="1"/>
  <c r="J714" i="14" s="1"/>
  <c r="I714" i="14" a="1"/>
  <c r="I714" i="14" s="1"/>
  <c r="H714" i="14" a="1"/>
  <c r="H714" i="14" s="1"/>
  <c r="G714" i="14" a="1"/>
  <c r="G714" i="14" s="1"/>
  <c r="F714" i="14" a="1"/>
  <c r="F714" i="14" s="1"/>
  <c r="E714" i="14" a="1"/>
  <c r="E714" i="14" s="1"/>
  <c r="L713" i="14" a="1"/>
  <c r="L713" i="14" s="1"/>
  <c r="K713" i="14" a="1"/>
  <c r="K713" i="14" s="1"/>
  <c r="J713" i="14" a="1"/>
  <c r="J713" i="14" s="1"/>
  <c r="I713" i="14" a="1"/>
  <c r="I713" i="14" s="1"/>
  <c r="H713" i="14" a="1"/>
  <c r="H713" i="14" s="1"/>
  <c r="G713" i="14" a="1"/>
  <c r="G713" i="14" s="1"/>
  <c r="F713" i="14" a="1"/>
  <c r="F713" i="14" s="1"/>
  <c r="E713" i="14" a="1"/>
  <c r="E713" i="14" s="1"/>
  <c r="L712" i="14" a="1"/>
  <c r="L712" i="14" s="1"/>
  <c r="K712" i="14" a="1"/>
  <c r="K712" i="14" s="1"/>
  <c r="J712" i="14" a="1"/>
  <c r="J712" i="14" s="1"/>
  <c r="I712" i="14" a="1"/>
  <c r="I712" i="14" s="1"/>
  <c r="H712" i="14" a="1"/>
  <c r="H712" i="14" s="1"/>
  <c r="G712" i="14" a="1"/>
  <c r="G712" i="14" s="1"/>
  <c r="F712" i="14" a="1"/>
  <c r="F712" i="14" s="1"/>
  <c r="E712" i="14" a="1"/>
  <c r="E712" i="14" s="1"/>
  <c r="L711" i="14" a="1"/>
  <c r="L711" i="14" s="1"/>
  <c r="K711" i="14" a="1"/>
  <c r="K711" i="14" s="1"/>
  <c r="J711" i="14" a="1"/>
  <c r="J711" i="14" s="1"/>
  <c r="I711" i="14" a="1"/>
  <c r="I711" i="14" s="1"/>
  <c r="H711" i="14" a="1"/>
  <c r="H711" i="14" s="1"/>
  <c r="G711" i="14" a="1"/>
  <c r="G711" i="14" s="1"/>
  <c r="F711" i="14" a="1"/>
  <c r="F711" i="14" s="1"/>
  <c r="E711" i="14" a="1"/>
  <c r="E711" i="14" s="1"/>
  <c r="L710" i="14" a="1"/>
  <c r="L710" i="14" s="1"/>
  <c r="K710" i="14" a="1"/>
  <c r="K710" i="14" s="1"/>
  <c r="J710" i="14" a="1"/>
  <c r="J710" i="14" s="1"/>
  <c r="I710" i="14" a="1"/>
  <c r="I710" i="14" s="1"/>
  <c r="H710" i="14" a="1"/>
  <c r="H710" i="14" s="1"/>
  <c r="G710" i="14" a="1"/>
  <c r="G710" i="14" s="1"/>
  <c r="F710" i="14" a="1"/>
  <c r="F710" i="14" s="1"/>
  <c r="E710" i="14" a="1"/>
  <c r="E710" i="14" s="1"/>
  <c r="L709" i="14" a="1"/>
  <c r="L709" i="14" s="1"/>
  <c r="K709" i="14" a="1"/>
  <c r="K709" i="14" s="1"/>
  <c r="J709" i="14" a="1"/>
  <c r="J709" i="14" s="1"/>
  <c r="I709" i="14" a="1"/>
  <c r="I709" i="14" s="1"/>
  <c r="H709" i="14" a="1"/>
  <c r="H709" i="14" s="1"/>
  <c r="G709" i="14" a="1"/>
  <c r="G709" i="14" s="1"/>
  <c r="F709" i="14" a="1"/>
  <c r="F709" i="14" s="1"/>
  <c r="E709" i="14" a="1"/>
  <c r="E709" i="14" s="1"/>
  <c r="L708" i="14" a="1"/>
  <c r="L708" i="14" s="1"/>
  <c r="K708" i="14" a="1"/>
  <c r="K708" i="14" s="1"/>
  <c r="J708" i="14" a="1"/>
  <c r="J708" i="14" s="1"/>
  <c r="I708" i="14" a="1"/>
  <c r="I708" i="14" s="1"/>
  <c r="H708" i="14" a="1"/>
  <c r="H708" i="14" s="1"/>
  <c r="G708" i="14" a="1"/>
  <c r="G708" i="14" s="1"/>
  <c r="F708" i="14" a="1"/>
  <c r="F708" i="14" s="1"/>
  <c r="E708" i="14" a="1"/>
  <c r="E708" i="14" s="1"/>
  <c r="L707" i="14" a="1"/>
  <c r="L707" i="14" s="1"/>
  <c r="K707" i="14" a="1"/>
  <c r="K707" i="14" s="1"/>
  <c r="J707" i="14" a="1"/>
  <c r="J707" i="14" s="1"/>
  <c r="I707" i="14" a="1"/>
  <c r="I707" i="14" s="1"/>
  <c r="H707" i="14" a="1"/>
  <c r="H707" i="14" s="1"/>
  <c r="G707" i="14" a="1"/>
  <c r="G707" i="14" s="1"/>
  <c r="F707" i="14" a="1"/>
  <c r="F707" i="14" s="1"/>
  <c r="E707" i="14" a="1"/>
  <c r="E707" i="14" s="1"/>
  <c r="L706" i="14" a="1"/>
  <c r="L706" i="14" s="1"/>
  <c r="K706" i="14" a="1"/>
  <c r="K706" i="14" s="1"/>
  <c r="J706" i="14" a="1"/>
  <c r="J706" i="14" s="1"/>
  <c r="I706" i="14" a="1"/>
  <c r="I706" i="14" s="1"/>
  <c r="H706" i="14" a="1"/>
  <c r="H706" i="14" s="1"/>
  <c r="G706" i="14" a="1"/>
  <c r="G706" i="14" s="1"/>
  <c r="F706" i="14" a="1"/>
  <c r="F706" i="14" s="1"/>
  <c r="E706" i="14" a="1"/>
  <c r="E706" i="14" s="1"/>
  <c r="L705" i="14" a="1"/>
  <c r="L705" i="14" s="1"/>
  <c r="K705" i="14" a="1"/>
  <c r="K705" i="14" s="1"/>
  <c r="J705" i="14" a="1"/>
  <c r="J705" i="14" s="1"/>
  <c r="I705" i="14" a="1"/>
  <c r="I705" i="14" s="1"/>
  <c r="H705" i="14" a="1"/>
  <c r="H705" i="14" s="1"/>
  <c r="G705" i="14" a="1"/>
  <c r="G705" i="14" s="1"/>
  <c r="F705" i="14" a="1"/>
  <c r="F705" i="14" s="1"/>
  <c r="E705" i="14" a="1"/>
  <c r="E705" i="14" s="1"/>
  <c r="L704" i="14" a="1"/>
  <c r="L704" i="14" s="1"/>
  <c r="K704" i="14" a="1"/>
  <c r="K704" i="14" s="1"/>
  <c r="J704" i="14" a="1"/>
  <c r="J704" i="14" s="1"/>
  <c r="I704" i="14" a="1"/>
  <c r="I704" i="14" s="1"/>
  <c r="H704" i="14" a="1"/>
  <c r="H704" i="14" s="1"/>
  <c r="G704" i="14" a="1"/>
  <c r="G704" i="14" s="1"/>
  <c r="F704" i="14" a="1"/>
  <c r="F704" i="14" s="1"/>
  <c r="E704" i="14" a="1"/>
  <c r="E704" i="14" s="1"/>
  <c r="L703" i="14" a="1"/>
  <c r="L703" i="14" s="1"/>
  <c r="K703" i="14" a="1"/>
  <c r="K703" i="14" s="1"/>
  <c r="J703" i="14" a="1"/>
  <c r="J703" i="14" s="1"/>
  <c r="I703" i="14" a="1"/>
  <c r="I703" i="14" s="1"/>
  <c r="H703" i="14" a="1"/>
  <c r="H703" i="14" s="1"/>
  <c r="G703" i="14" a="1"/>
  <c r="G703" i="14" s="1"/>
  <c r="F703" i="14" a="1"/>
  <c r="F703" i="14" s="1"/>
  <c r="E703" i="14" a="1"/>
  <c r="E703" i="14" s="1"/>
  <c r="L702" i="14" a="1"/>
  <c r="L702" i="14" s="1"/>
  <c r="K702" i="14" a="1"/>
  <c r="K702" i="14" s="1"/>
  <c r="J702" i="14" a="1"/>
  <c r="J702" i="14" s="1"/>
  <c r="I702" i="14" a="1"/>
  <c r="I702" i="14" s="1"/>
  <c r="H702" i="14" a="1"/>
  <c r="H702" i="14" s="1"/>
  <c r="G702" i="14" a="1"/>
  <c r="G702" i="14" s="1"/>
  <c r="F702" i="14" a="1"/>
  <c r="F702" i="14" s="1"/>
  <c r="E702" i="14" a="1"/>
  <c r="E702" i="14" s="1"/>
  <c r="L701" i="14" a="1"/>
  <c r="L701" i="14" s="1"/>
  <c r="K701" i="14" a="1"/>
  <c r="K701" i="14" s="1"/>
  <c r="J701" i="14" a="1"/>
  <c r="J701" i="14" s="1"/>
  <c r="I701" i="14" a="1"/>
  <c r="I701" i="14" s="1"/>
  <c r="H701" i="14" a="1"/>
  <c r="H701" i="14" s="1"/>
  <c r="G701" i="14" a="1"/>
  <c r="G701" i="14" s="1"/>
  <c r="F701" i="14" a="1"/>
  <c r="F701" i="14" s="1"/>
  <c r="E701" i="14" a="1"/>
  <c r="E701" i="14" s="1"/>
  <c r="L700" i="14" a="1"/>
  <c r="L700" i="14" s="1"/>
  <c r="K700" i="14" a="1"/>
  <c r="K700" i="14" s="1"/>
  <c r="J700" i="14" a="1"/>
  <c r="J700" i="14" s="1"/>
  <c r="I700" i="14" a="1"/>
  <c r="I700" i="14" s="1"/>
  <c r="H700" i="14" a="1"/>
  <c r="H700" i="14" s="1"/>
  <c r="G700" i="14" a="1"/>
  <c r="G700" i="14" s="1"/>
  <c r="F700" i="14" a="1"/>
  <c r="F700" i="14" s="1"/>
  <c r="E700" i="14" a="1"/>
  <c r="E700" i="14" s="1"/>
  <c r="L699" i="14" a="1"/>
  <c r="L699" i="14" s="1"/>
  <c r="K699" i="14" a="1"/>
  <c r="K699" i="14" s="1"/>
  <c r="J699" i="14" a="1"/>
  <c r="J699" i="14" s="1"/>
  <c r="I699" i="14" a="1"/>
  <c r="I699" i="14" s="1"/>
  <c r="H699" i="14" a="1"/>
  <c r="H699" i="14" s="1"/>
  <c r="G699" i="14" a="1"/>
  <c r="G699" i="14" s="1"/>
  <c r="F699" i="14" a="1"/>
  <c r="F699" i="14" s="1"/>
  <c r="E699" i="14" a="1"/>
  <c r="E699" i="14" s="1"/>
  <c r="L698" i="14" a="1"/>
  <c r="L698" i="14" s="1"/>
  <c r="K698" i="14" a="1"/>
  <c r="K698" i="14" s="1"/>
  <c r="J698" i="14" a="1"/>
  <c r="J698" i="14" s="1"/>
  <c r="I698" i="14" a="1"/>
  <c r="I698" i="14" s="1"/>
  <c r="H698" i="14" a="1"/>
  <c r="H698" i="14" s="1"/>
  <c r="G698" i="14" a="1"/>
  <c r="G698" i="14" s="1"/>
  <c r="F698" i="14" a="1"/>
  <c r="F698" i="14" s="1"/>
  <c r="E698" i="14" a="1"/>
  <c r="E698" i="14" s="1"/>
  <c r="L697" i="14" a="1"/>
  <c r="L697" i="14" s="1"/>
  <c r="K697" i="14" a="1"/>
  <c r="K697" i="14" s="1"/>
  <c r="J697" i="14" a="1"/>
  <c r="J697" i="14" s="1"/>
  <c r="I697" i="14" a="1"/>
  <c r="I697" i="14" s="1"/>
  <c r="H697" i="14" a="1"/>
  <c r="H697" i="14" s="1"/>
  <c r="G697" i="14" a="1"/>
  <c r="G697" i="14" s="1"/>
  <c r="F697" i="14" a="1"/>
  <c r="F697" i="14" s="1"/>
  <c r="E697" i="14" a="1"/>
  <c r="E697" i="14" s="1"/>
  <c r="L696" i="14" a="1"/>
  <c r="L696" i="14" s="1"/>
  <c r="K696" i="14" a="1"/>
  <c r="K696" i="14" s="1"/>
  <c r="J696" i="14" a="1"/>
  <c r="J696" i="14" s="1"/>
  <c r="I696" i="14" a="1"/>
  <c r="I696" i="14" s="1"/>
  <c r="H696" i="14" a="1"/>
  <c r="H696" i="14" s="1"/>
  <c r="G696" i="14" a="1"/>
  <c r="G696" i="14" s="1"/>
  <c r="F696" i="14" a="1"/>
  <c r="F696" i="14" s="1"/>
  <c r="E696" i="14" a="1"/>
  <c r="E696" i="14" s="1"/>
  <c r="L695" i="14" a="1"/>
  <c r="L695" i="14" s="1"/>
  <c r="K695" i="14" a="1"/>
  <c r="K695" i="14" s="1"/>
  <c r="J695" i="14" a="1"/>
  <c r="J695" i="14" s="1"/>
  <c r="I695" i="14" a="1"/>
  <c r="I695" i="14" s="1"/>
  <c r="H695" i="14" a="1"/>
  <c r="H695" i="14" s="1"/>
  <c r="G695" i="14" a="1"/>
  <c r="G695" i="14" s="1"/>
  <c r="F695" i="14" a="1"/>
  <c r="F695" i="14" s="1"/>
  <c r="E695" i="14" a="1"/>
  <c r="E695" i="14" s="1"/>
  <c r="L694" i="14" a="1"/>
  <c r="L694" i="14" s="1"/>
  <c r="K694" i="14" a="1"/>
  <c r="K694" i="14" s="1"/>
  <c r="J694" i="14" a="1"/>
  <c r="J694" i="14" s="1"/>
  <c r="I694" i="14" a="1"/>
  <c r="I694" i="14" s="1"/>
  <c r="H694" i="14" a="1"/>
  <c r="H694" i="14" s="1"/>
  <c r="G694" i="14" a="1"/>
  <c r="G694" i="14" s="1"/>
  <c r="F694" i="14" a="1"/>
  <c r="F694" i="14" s="1"/>
  <c r="E694" i="14" a="1"/>
  <c r="E694" i="14" s="1"/>
  <c r="L693" i="14" a="1"/>
  <c r="L693" i="14" s="1"/>
  <c r="K693" i="14" a="1"/>
  <c r="K693" i="14" s="1"/>
  <c r="J693" i="14" a="1"/>
  <c r="J693" i="14" s="1"/>
  <c r="I693" i="14" a="1"/>
  <c r="I693" i="14" s="1"/>
  <c r="H693" i="14" a="1"/>
  <c r="H693" i="14" s="1"/>
  <c r="G693" i="14" a="1"/>
  <c r="G693" i="14" s="1"/>
  <c r="F693" i="14" a="1"/>
  <c r="F693" i="14" s="1"/>
  <c r="E693" i="14" a="1"/>
  <c r="E693" i="14" s="1"/>
  <c r="L692" i="14" a="1"/>
  <c r="L692" i="14" s="1"/>
  <c r="K692" i="14" a="1"/>
  <c r="K692" i="14" s="1"/>
  <c r="J692" i="14" a="1"/>
  <c r="J692" i="14" s="1"/>
  <c r="I692" i="14" a="1"/>
  <c r="I692" i="14" s="1"/>
  <c r="H692" i="14" a="1"/>
  <c r="H692" i="14" s="1"/>
  <c r="G692" i="14" a="1"/>
  <c r="G692" i="14" s="1"/>
  <c r="F692" i="14" a="1"/>
  <c r="F692" i="14" s="1"/>
  <c r="E692" i="14" a="1"/>
  <c r="E692" i="14" s="1"/>
  <c r="L691" i="14" a="1"/>
  <c r="L691" i="14" s="1"/>
  <c r="K691" i="14" a="1"/>
  <c r="K691" i="14" s="1"/>
  <c r="J691" i="14" a="1"/>
  <c r="J691" i="14" s="1"/>
  <c r="I691" i="14" a="1"/>
  <c r="I691" i="14" s="1"/>
  <c r="H691" i="14" a="1"/>
  <c r="H691" i="14" s="1"/>
  <c r="G691" i="14" a="1"/>
  <c r="G691" i="14" s="1"/>
  <c r="F691" i="14" a="1"/>
  <c r="F691" i="14" s="1"/>
  <c r="E691" i="14" a="1"/>
  <c r="E691" i="14" s="1"/>
  <c r="L690" i="14" a="1"/>
  <c r="L690" i="14" s="1"/>
  <c r="K690" i="14" a="1"/>
  <c r="K690" i="14" s="1"/>
  <c r="J690" i="14" a="1"/>
  <c r="J690" i="14" s="1"/>
  <c r="I690" i="14" a="1"/>
  <c r="I690" i="14" s="1"/>
  <c r="H690" i="14" a="1"/>
  <c r="H690" i="14" s="1"/>
  <c r="G690" i="14" a="1"/>
  <c r="G690" i="14" s="1"/>
  <c r="F690" i="14" a="1"/>
  <c r="F690" i="14" s="1"/>
  <c r="E690" i="14" a="1"/>
  <c r="E690" i="14" s="1"/>
  <c r="L689" i="14" a="1"/>
  <c r="L689" i="14" s="1"/>
  <c r="K689" i="14" a="1"/>
  <c r="K689" i="14" s="1"/>
  <c r="J689" i="14" a="1"/>
  <c r="J689" i="14" s="1"/>
  <c r="I689" i="14" a="1"/>
  <c r="I689" i="14" s="1"/>
  <c r="H689" i="14" a="1"/>
  <c r="H689" i="14" s="1"/>
  <c r="G689" i="14" a="1"/>
  <c r="G689" i="14" s="1"/>
  <c r="F689" i="14" a="1"/>
  <c r="F689" i="14" s="1"/>
  <c r="E689" i="14" a="1"/>
  <c r="E689" i="14" s="1"/>
  <c r="L688" i="14" a="1"/>
  <c r="L688" i="14" s="1"/>
  <c r="K688" i="14" a="1"/>
  <c r="K688" i="14" s="1"/>
  <c r="J688" i="14" a="1"/>
  <c r="J688" i="14" s="1"/>
  <c r="I688" i="14" a="1"/>
  <c r="I688" i="14" s="1"/>
  <c r="H688" i="14" a="1"/>
  <c r="H688" i="14" s="1"/>
  <c r="G688" i="14" a="1"/>
  <c r="G688" i="14" s="1"/>
  <c r="F688" i="14" a="1"/>
  <c r="F688" i="14" s="1"/>
  <c r="E688" i="14" a="1"/>
  <c r="E688" i="14" s="1"/>
  <c r="L687" i="14" a="1"/>
  <c r="L687" i="14" s="1"/>
  <c r="K687" i="14" a="1"/>
  <c r="K687" i="14" s="1"/>
  <c r="J687" i="14" a="1"/>
  <c r="J687" i="14" s="1"/>
  <c r="I687" i="14" a="1"/>
  <c r="I687" i="14" s="1"/>
  <c r="H687" i="14" a="1"/>
  <c r="H687" i="14" s="1"/>
  <c r="G687" i="14" a="1"/>
  <c r="G687" i="14" s="1"/>
  <c r="F687" i="14" a="1"/>
  <c r="F687" i="14" s="1"/>
  <c r="E687" i="14" a="1"/>
  <c r="E687" i="14" s="1"/>
  <c r="L686" i="14" a="1"/>
  <c r="L686" i="14" s="1"/>
  <c r="K686" i="14" a="1"/>
  <c r="K686" i="14" s="1"/>
  <c r="J686" i="14" a="1"/>
  <c r="J686" i="14" s="1"/>
  <c r="I686" i="14" a="1"/>
  <c r="I686" i="14" s="1"/>
  <c r="H686" i="14" a="1"/>
  <c r="H686" i="14" s="1"/>
  <c r="G686" i="14" a="1"/>
  <c r="G686" i="14" s="1"/>
  <c r="F686" i="14" a="1"/>
  <c r="F686" i="14" s="1"/>
  <c r="E686" i="14" a="1"/>
  <c r="E686" i="14" s="1"/>
  <c r="L685" i="14" a="1"/>
  <c r="L685" i="14" s="1"/>
  <c r="K685" i="14" a="1"/>
  <c r="K685" i="14" s="1"/>
  <c r="J685" i="14" a="1"/>
  <c r="J685" i="14" s="1"/>
  <c r="I685" i="14" a="1"/>
  <c r="I685" i="14" s="1"/>
  <c r="H685" i="14" a="1"/>
  <c r="H685" i="14" s="1"/>
  <c r="G685" i="14" a="1"/>
  <c r="G685" i="14" s="1"/>
  <c r="F685" i="14" a="1"/>
  <c r="F685" i="14" s="1"/>
  <c r="E685" i="14" a="1"/>
  <c r="E685" i="14" s="1"/>
  <c r="L684" i="14" a="1"/>
  <c r="L684" i="14" s="1"/>
  <c r="K684" i="14" a="1"/>
  <c r="K684" i="14" s="1"/>
  <c r="J684" i="14" a="1"/>
  <c r="J684" i="14" s="1"/>
  <c r="I684" i="14" a="1"/>
  <c r="I684" i="14" s="1"/>
  <c r="H684" i="14" a="1"/>
  <c r="H684" i="14" s="1"/>
  <c r="G684" i="14" a="1"/>
  <c r="G684" i="14" s="1"/>
  <c r="F684" i="14" a="1"/>
  <c r="F684" i="14" s="1"/>
  <c r="E684" i="14" a="1"/>
  <c r="E684" i="14" s="1"/>
  <c r="L683" i="14" a="1"/>
  <c r="L683" i="14" s="1"/>
  <c r="K683" i="14" a="1"/>
  <c r="K683" i="14" s="1"/>
  <c r="J683" i="14" a="1"/>
  <c r="J683" i="14" s="1"/>
  <c r="I683" i="14" a="1"/>
  <c r="I683" i="14" s="1"/>
  <c r="H683" i="14" a="1"/>
  <c r="H683" i="14" s="1"/>
  <c r="G683" i="14" a="1"/>
  <c r="G683" i="14" s="1"/>
  <c r="F683" i="14" a="1"/>
  <c r="F683" i="14" s="1"/>
  <c r="E683" i="14" a="1"/>
  <c r="E683" i="14" s="1"/>
  <c r="L682" i="14" a="1"/>
  <c r="L682" i="14" s="1"/>
  <c r="K682" i="14" a="1"/>
  <c r="K682" i="14" s="1"/>
  <c r="J682" i="14" a="1"/>
  <c r="J682" i="14" s="1"/>
  <c r="I682" i="14" a="1"/>
  <c r="I682" i="14" s="1"/>
  <c r="H682" i="14" a="1"/>
  <c r="H682" i="14" s="1"/>
  <c r="G682" i="14" a="1"/>
  <c r="G682" i="14" s="1"/>
  <c r="F682" i="14" a="1"/>
  <c r="F682" i="14" s="1"/>
  <c r="E682" i="14" a="1"/>
  <c r="E682" i="14" s="1"/>
  <c r="L681" i="14" a="1"/>
  <c r="L681" i="14" s="1"/>
  <c r="K681" i="14" a="1"/>
  <c r="K681" i="14" s="1"/>
  <c r="J681" i="14" a="1"/>
  <c r="J681" i="14" s="1"/>
  <c r="I681" i="14" a="1"/>
  <c r="I681" i="14" s="1"/>
  <c r="H681" i="14" a="1"/>
  <c r="H681" i="14" s="1"/>
  <c r="G681" i="14" a="1"/>
  <c r="G681" i="14" s="1"/>
  <c r="F681" i="14" a="1"/>
  <c r="F681" i="14" s="1"/>
  <c r="E681" i="14" a="1"/>
  <c r="E681" i="14" s="1"/>
  <c r="L680" i="14" a="1"/>
  <c r="L680" i="14" s="1"/>
  <c r="K680" i="14" a="1"/>
  <c r="K680" i="14" s="1"/>
  <c r="J680" i="14" a="1"/>
  <c r="J680" i="14" s="1"/>
  <c r="I680" i="14" a="1"/>
  <c r="I680" i="14" s="1"/>
  <c r="H680" i="14" a="1"/>
  <c r="H680" i="14" s="1"/>
  <c r="G680" i="14" a="1"/>
  <c r="G680" i="14" s="1"/>
  <c r="F680" i="14" a="1"/>
  <c r="F680" i="14" s="1"/>
  <c r="E680" i="14" a="1"/>
  <c r="E680" i="14" s="1"/>
  <c r="L679" i="14" a="1"/>
  <c r="L679" i="14" s="1"/>
  <c r="K679" i="14" a="1"/>
  <c r="K679" i="14" s="1"/>
  <c r="J679" i="14" a="1"/>
  <c r="J679" i="14" s="1"/>
  <c r="I679" i="14" a="1"/>
  <c r="I679" i="14" s="1"/>
  <c r="H679" i="14" a="1"/>
  <c r="H679" i="14" s="1"/>
  <c r="G679" i="14" a="1"/>
  <c r="G679" i="14" s="1"/>
  <c r="F679" i="14" a="1"/>
  <c r="F679" i="14" s="1"/>
  <c r="E679" i="14" a="1"/>
  <c r="E679" i="14" s="1"/>
  <c r="L678" i="14" a="1"/>
  <c r="L678" i="14" s="1"/>
  <c r="K678" i="14" a="1"/>
  <c r="K678" i="14" s="1"/>
  <c r="J678" i="14" a="1"/>
  <c r="J678" i="14" s="1"/>
  <c r="I678" i="14" a="1"/>
  <c r="I678" i="14" s="1"/>
  <c r="H678" i="14" a="1"/>
  <c r="H678" i="14" s="1"/>
  <c r="G678" i="14" a="1"/>
  <c r="G678" i="14" s="1"/>
  <c r="F678" i="14" a="1"/>
  <c r="F678" i="14" s="1"/>
  <c r="E678" i="14" a="1"/>
  <c r="E678" i="14" s="1"/>
  <c r="L677" i="14" a="1"/>
  <c r="L677" i="14" s="1"/>
  <c r="K677" i="14" a="1"/>
  <c r="K677" i="14" s="1"/>
  <c r="J677" i="14" a="1"/>
  <c r="J677" i="14" s="1"/>
  <c r="I677" i="14" a="1"/>
  <c r="I677" i="14" s="1"/>
  <c r="H677" i="14" a="1"/>
  <c r="H677" i="14" s="1"/>
  <c r="G677" i="14" a="1"/>
  <c r="G677" i="14" s="1"/>
  <c r="F677" i="14" a="1"/>
  <c r="F677" i="14" s="1"/>
  <c r="E677" i="14" a="1"/>
  <c r="E677" i="14" s="1"/>
  <c r="L676" i="14" a="1"/>
  <c r="L676" i="14" s="1"/>
  <c r="K676" i="14" a="1"/>
  <c r="K676" i="14" s="1"/>
  <c r="J676" i="14" a="1"/>
  <c r="J676" i="14" s="1"/>
  <c r="I676" i="14" a="1"/>
  <c r="I676" i="14" s="1"/>
  <c r="H676" i="14" a="1"/>
  <c r="H676" i="14" s="1"/>
  <c r="G676" i="14" a="1"/>
  <c r="G676" i="14" s="1"/>
  <c r="F676" i="14" a="1"/>
  <c r="F676" i="14" s="1"/>
  <c r="E676" i="14" a="1"/>
  <c r="E676" i="14" s="1"/>
  <c r="L675" i="14" a="1"/>
  <c r="L675" i="14" s="1"/>
  <c r="K675" i="14" a="1"/>
  <c r="K675" i="14" s="1"/>
  <c r="J675" i="14" a="1"/>
  <c r="J675" i="14" s="1"/>
  <c r="I675" i="14" a="1"/>
  <c r="I675" i="14" s="1"/>
  <c r="H675" i="14" a="1"/>
  <c r="H675" i="14" s="1"/>
  <c r="G675" i="14" a="1"/>
  <c r="G675" i="14" s="1"/>
  <c r="F675" i="14" a="1"/>
  <c r="F675" i="14" s="1"/>
  <c r="E675" i="14" a="1"/>
  <c r="E675" i="14" s="1"/>
  <c r="L674" i="14" a="1"/>
  <c r="L674" i="14" s="1"/>
  <c r="K674" i="14" a="1"/>
  <c r="K674" i="14" s="1"/>
  <c r="J674" i="14" a="1"/>
  <c r="J674" i="14" s="1"/>
  <c r="I674" i="14" a="1"/>
  <c r="I674" i="14" s="1"/>
  <c r="H674" i="14" a="1"/>
  <c r="H674" i="14" s="1"/>
  <c r="G674" i="14" a="1"/>
  <c r="G674" i="14" s="1"/>
  <c r="F674" i="14" a="1"/>
  <c r="F674" i="14" s="1"/>
  <c r="E674" i="14" a="1"/>
  <c r="E674" i="14" s="1"/>
  <c r="L673" i="14" a="1"/>
  <c r="L673" i="14" s="1"/>
  <c r="K673" i="14" a="1"/>
  <c r="K673" i="14" s="1"/>
  <c r="J673" i="14" a="1"/>
  <c r="J673" i="14" s="1"/>
  <c r="I673" i="14" a="1"/>
  <c r="I673" i="14" s="1"/>
  <c r="H673" i="14" a="1"/>
  <c r="H673" i="14" s="1"/>
  <c r="G673" i="14" a="1"/>
  <c r="G673" i="14" s="1"/>
  <c r="F673" i="14" a="1"/>
  <c r="F673" i="14" s="1"/>
  <c r="E673" i="14" a="1"/>
  <c r="E673" i="14" s="1"/>
  <c r="L672" i="14" a="1"/>
  <c r="L672" i="14" s="1"/>
  <c r="K672" i="14" a="1"/>
  <c r="K672" i="14" s="1"/>
  <c r="J672" i="14" a="1"/>
  <c r="J672" i="14" s="1"/>
  <c r="I672" i="14" a="1"/>
  <c r="I672" i="14" s="1"/>
  <c r="H672" i="14" a="1"/>
  <c r="H672" i="14" s="1"/>
  <c r="G672" i="14" a="1"/>
  <c r="G672" i="14" s="1"/>
  <c r="F672" i="14" a="1"/>
  <c r="F672" i="14" s="1"/>
  <c r="E672" i="14" a="1"/>
  <c r="E672" i="14" s="1"/>
  <c r="L671" i="14" a="1"/>
  <c r="L671" i="14" s="1"/>
  <c r="K671" i="14" a="1"/>
  <c r="K671" i="14" s="1"/>
  <c r="J671" i="14" a="1"/>
  <c r="J671" i="14" s="1"/>
  <c r="I671" i="14" a="1"/>
  <c r="I671" i="14" s="1"/>
  <c r="H671" i="14" a="1"/>
  <c r="H671" i="14" s="1"/>
  <c r="G671" i="14" a="1"/>
  <c r="G671" i="14" s="1"/>
  <c r="F671" i="14" a="1"/>
  <c r="F671" i="14" s="1"/>
  <c r="E671" i="14" a="1"/>
  <c r="E671" i="14" s="1"/>
  <c r="L670" i="14" a="1"/>
  <c r="L670" i="14" s="1"/>
  <c r="K670" i="14" a="1"/>
  <c r="K670" i="14" s="1"/>
  <c r="J670" i="14" a="1"/>
  <c r="J670" i="14" s="1"/>
  <c r="I670" i="14" a="1"/>
  <c r="I670" i="14" s="1"/>
  <c r="H670" i="14" a="1"/>
  <c r="H670" i="14" s="1"/>
  <c r="G670" i="14" a="1"/>
  <c r="G670" i="14" s="1"/>
  <c r="F670" i="14" a="1"/>
  <c r="F670" i="14" s="1"/>
  <c r="E670" i="14" a="1"/>
  <c r="E670" i="14" s="1"/>
  <c r="L668" i="14" a="1"/>
  <c r="L668" i="14" s="1"/>
  <c r="K668" i="14" a="1"/>
  <c r="K668" i="14" s="1"/>
  <c r="J668" i="14" a="1"/>
  <c r="J668" i="14" s="1"/>
  <c r="I668" i="14" a="1"/>
  <c r="I668" i="14" s="1"/>
  <c r="H668" i="14" a="1"/>
  <c r="H668" i="14" s="1"/>
  <c r="G668" i="14" a="1"/>
  <c r="G668" i="14" s="1"/>
  <c r="F668" i="14" a="1"/>
  <c r="F668" i="14" s="1"/>
  <c r="E668" i="14" a="1"/>
  <c r="E668" i="14" s="1"/>
  <c r="L667" i="14" a="1"/>
  <c r="L667" i="14" s="1"/>
  <c r="K667" i="14" a="1"/>
  <c r="K667" i="14" s="1"/>
  <c r="J667" i="14" a="1"/>
  <c r="J667" i="14" s="1"/>
  <c r="I667" i="14" a="1"/>
  <c r="I667" i="14" s="1"/>
  <c r="H667" i="14" a="1"/>
  <c r="H667" i="14" s="1"/>
  <c r="G667" i="14" a="1"/>
  <c r="G667" i="14" s="1"/>
  <c r="F667" i="14" a="1"/>
  <c r="F667" i="14" s="1"/>
  <c r="E667" i="14" a="1"/>
  <c r="E667" i="14" s="1"/>
  <c r="L666" i="14" a="1"/>
  <c r="L666" i="14" s="1"/>
  <c r="K666" i="14" a="1"/>
  <c r="K666" i="14" s="1"/>
  <c r="J666" i="14" a="1"/>
  <c r="J666" i="14" s="1"/>
  <c r="I666" i="14" a="1"/>
  <c r="I666" i="14" s="1"/>
  <c r="H666" i="14" a="1"/>
  <c r="H666" i="14" s="1"/>
  <c r="G666" i="14" a="1"/>
  <c r="G666" i="14" s="1"/>
  <c r="F666" i="14" a="1"/>
  <c r="F666" i="14" s="1"/>
  <c r="E666" i="14" a="1"/>
  <c r="E666" i="14" s="1"/>
  <c r="L665" i="14" a="1"/>
  <c r="L665" i="14" s="1"/>
  <c r="K665" i="14" a="1"/>
  <c r="K665" i="14" s="1"/>
  <c r="J665" i="14" a="1"/>
  <c r="J665" i="14" s="1"/>
  <c r="I665" i="14" a="1"/>
  <c r="I665" i="14" s="1"/>
  <c r="H665" i="14" a="1"/>
  <c r="H665" i="14" s="1"/>
  <c r="G665" i="14" a="1"/>
  <c r="G665" i="14" s="1"/>
  <c r="F665" i="14" a="1"/>
  <c r="F665" i="14" s="1"/>
  <c r="E665" i="14" a="1"/>
  <c r="E665" i="14" s="1"/>
  <c r="L664" i="14" a="1"/>
  <c r="L664" i="14" s="1"/>
  <c r="K664" i="14" a="1"/>
  <c r="K664" i="14" s="1"/>
  <c r="J664" i="14" a="1"/>
  <c r="J664" i="14" s="1"/>
  <c r="I664" i="14" a="1"/>
  <c r="I664" i="14" s="1"/>
  <c r="H664" i="14" a="1"/>
  <c r="H664" i="14" s="1"/>
  <c r="G664" i="14" a="1"/>
  <c r="G664" i="14" s="1"/>
  <c r="F664" i="14" a="1"/>
  <c r="F664" i="14" s="1"/>
  <c r="E664" i="14" a="1"/>
  <c r="E664" i="14" s="1"/>
  <c r="L663" i="14" a="1"/>
  <c r="L663" i="14" s="1"/>
  <c r="K663" i="14" a="1"/>
  <c r="K663" i="14" s="1"/>
  <c r="J663" i="14" a="1"/>
  <c r="J663" i="14" s="1"/>
  <c r="I663" i="14" a="1"/>
  <c r="I663" i="14" s="1"/>
  <c r="H663" i="14" a="1"/>
  <c r="H663" i="14" s="1"/>
  <c r="G663" i="14" a="1"/>
  <c r="G663" i="14" s="1"/>
  <c r="F663" i="14" a="1"/>
  <c r="F663" i="14" s="1"/>
  <c r="E663" i="14" a="1"/>
  <c r="E663" i="14" s="1"/>
  <c r="L662" i="14" a="1"/>
  <c r="L662" i="14" s="1"/>
  <c r="K662" i="14" a="1"/>
  <c r="K662" i="14" s="1"/>
  <c r="J662" i="14" a="1"/>
  <c r="J662" i="14" s="1"/>
  <c r="I662" i="14" a="1"/>
  <c r="I662" i="14" s="1"/>
  <c r="H662" i="14" a="1"/>
  <c r="H662" i="14" s="1"/>
  <c r="G662" i="14" a="1"/>
  <c r="G662" i="14" s="1"/>
  <c r="F662" i="14" a="1"/>
  <c r="F662" i="14" s="1"/>
  <c r="E662" i="14" a="1"/>
  <c r="E662" i="14" s="1"/>
  <c r="L661" i="14" a="1"/>
  <c r="L661" i="14" s="1"/>
  <c r="K661" i="14" a="1"/>
  <c r="K661" i="14" s="1"/>
  <c r="J661" i="14" a="1"/>
  <c r="J661" i="14" s="1"/>
  <c r="I661" i="14" a="1"/>
  <c r="I661" i="14" s="1"/>
  <c r="H661" i="14" a="1"/>
  <c r="H661" i="14" s="1"/>
  <c r="G661" i="14" a="1"/>
  <c r="G661" i="14" s="1"/>
  <c r="F661" i="14" a="1"/>
  <c r="F661" i="14" s="1"/>
  <c r="E661" i="14" a="1"/>
  <c r="E661" i="14" s="1"/>
  <c r="L660" i="14" a="1"/>
  <c r="L660" i="14" s="1"/>
  <c r="K660" i="14" a="1"/>
  <c r="K660" i="14" s="1"/>
  <c r="J660" i="14" a="1"/>
  <c r="J660" i="14" s="1"/>
  <c r="I660" i="14" a="1"/>
  <c r="I660" i="14" s="1"/>
  <c r="H660" i="14" a="1"/>
  <c r="H660" i="14" s="1"/>
  <c r="G660" i="14" a="1"/>
  <c r="G660" i="14" s="1"/>
  <c r="F660" i="14" a="1"/>
  <c r="F660" i="14" s="1"/>
  <c r="E660" i="14" a="1"/>
  <c r="E660" i="14" s="1"/>
  <c r="L659" i="14" a="1"/>
  <c r="L659" i="14" s="1"/>
  <c r="K659" i="14" a="1"/>
  <c r="K659" i="14" s="1"/>
  <c r="J659" i="14" a="1"/>
  <c r="J659" i="14" s="1"/>
  <c r="I659" i="14" a="1"/>
  <c r="I659" i="14" s="1"/>
  <c r="H659" i="14" a="1"/>
  <c r="H659" i="14" s="1"/>
  <c r="G659" i="14" a="1"/>
  <c r="G659" i="14" s="1"/>
  <c r="F659" i="14" a="1"/>
  <c r="F659" i="14" s="1"/>
  <c r="E659" i="14" a="1"/>
  <c r="E659" i="14" s="1"/>
  <c r="L658" i="14" a="1"/>
  <c r="L658" i="14" s="1"/>
  <c r="K658" i="14" a="1"/>
  <c r="K658" i="14" s="1"/>
  <c r="J658" i="14" a="1"/>
  <c r="J658" i="14" s="1"/>
  <c r="I658" i="14" a="1"/>
  <c r="I658" i="14" s="1"/>
  <c r="H658" i="14" a="1"/>
  <c r="H658" i="14" s="1"/>
  <c r="G658" i="14" a="1"/>
  <c r="G658" i="14" s="1"/>
  <c r="F658" i="14" a="1"/>
  <c r="F658" i="14" s="1"/>
  <c r="E658" i="14" a="1"/>
  <c r="E658" i="14" s="1"/>
  <c r="L657" i="14" a="1"/>
  <c r="L657" i="14" s="1"/>
  <c r="K657" i="14" a="1"/>
  <c r="K657" i="14" s="1"/>
  <c r="J657" i="14" a="1"/>
  <c r="J657" i="14" s="1"/>
  <c r="I657" i="14" a="1"/>
  <c r="I657" i="14" s="1"/>
  <c r="H657" i="14" a="1"/>
  <c r="H657" i="14" s="1"/>
  <c r="G657" i="14" a="1"/>
  <c r="G657" i="14" s="1"/>
  <c r="F657" i="14" a="1"/>
  <c r="F657" i="14" s="1"/>
  <c r="E657" i="14" a="1"/>
  <c r="E657" i="14" s="1"/>
  <c r="L656" i="14" a="1"/>
  <c r="L656" i="14" s="1"/>
  <c r="K656" i="14" a="1"/>
  <c r="K656" i="14" s="1"/>
  <c r="J656" i="14" a="1"/>
  <c r="J656" i="14" s="1"/>
  <c r="I656" i="14" a="1"/>
  <c r="I656" i="14" s="1"/>
  <c r="H656" i="14" a="1"/>
  <c r="H656" i="14" s="1"/>
  <c r="G656" i="14" a="1"/>
  <c r="G656" i="14" s="1"/>
  <c r="F656" i="14" a="1"/>
  <c r="F656" i="14" s="1"/>
  <c r="E656" i="14" a="1"/>
  <c r="E656" i="14" s="1"/>
  <c r="L655" i="14" a="1"/>
  <c r="L655" i="14" s="1"/>
  <c r="K655" i="14" a="1"/>
  <c r="K655" i="14" s="1"/>
  <c r="J655" i="14" a="1"/>
  <c r="J655" i="14" s="1"/>
  <c r="I655" i="14" a="1"/>
  <c r="I655" i="14" s="1"/>
  <c r="H655" i="14" a="1"/>
  <c r="H655" i="14" s="1"/>
  <c r="G655" i="14" a="1"/>
  <c r="G655" i="14" s="1"/>
  <c r="F655" i="14" a="1"/>
  <c r="F655" i="14" s="1"/>
  <c r="E655" i="14" a="1"/>
  <c r="E655" i="14" s="1"/>
  <c r="L654" i="14" a="1"/>
  <c r="L654" i="14" s="1"/>
  <c r="K654" i="14" a="1"/>
  <c r="K654" i="14" s="1"/>
  <c r="J654" i="14" a="1"/>
  <c r="J654" i="14" s="1"/>
  <c r="I654" i="14" a="1"/>
  <c r="I654" i="14" s="1"/>
  <c r="H654" i="14" a="1"/>
  <c r="H654" i="14" s="1"/>
  <c r="G654" i="14" a="1"/>
  <c r="G654" i="14" s="1"/>
  <c r="F654" i="14" a="1"/>
  <c r="F654" i="14" s="1"/>
  <c r="E654" i="14" a="1"/>
  <c r="E654" i="14" s="1"/>
  <c r="L653" i="14" a="1"/>
  <c r="L653" i="14" s="1"/>
  <c r="K653" i="14" a="1"/>
  <c r="K653" i="14" s="1"/>
  <c r="J653" i="14" a="1"/>
  <c r="J653" i="14" s="1"/>
  <c r="I653" i="14" a="1"/>
  <c r="I653" i="14" s="1"/>
  <c r="H653" i="14" a="1"/>
  <c r="H653" i="14" s="1"/>
  <c r="G653" i="14" a="1"/>
  <c r="G653" i="14" s="1"/>
  <c r="F653" i="14" a="1"/>
  <c r="F653" i="14" s="1"/>
  <c r="E653" i="14" a="1"/>
  <c r="E653" i="14" s="1"/>
  <c r="L652" i="14" a="1"/>
  <c r="L652" i="14" s="1"/>
  <c r="K652" i="14" a="1"/>
  <c r="K652" i="14" s="1"/>
  <c r="J652" i="14" a="1"/>
  <c r="J652" i="14" s="1"/>
  <c r="I652" i="14" a="1"/>
  <c r="I652" i="14" s="1"/>
  <c r="H652" i="14" a="1"/>
  <c r="H652" i="14" s="1"/>
  <c r="G652" i="14" a="1"/>
  <c r="G652" i="14" s="1"/>
  <c r="F652" i="14" a="1"/>
  <c r="F652" i="14" s="1"/>
  <c r="E652" i="14" a="1"/>
  <c r="E652" i="14" s="1"/>
  <c r="L651" i="14" a="1"/>
  <c r="L651" i="14" s="1"/>
  <c r="K651" i="14" a="1"/>
  <c r="K651" i="14" s="1"/>
  <c r="J651" i="14" a="1"/>
  <c r="J651" i="14" s="1"/>
  <c r="I651" i="14" a="1"/>
  <c r="I651" i="14" s="1"/>
  <c r="H651" i="14" a="1"/>
  <c r="H651" i="14" s="1"/>
  <c r="G651" i="14" a="1"/>
  <c r="G651" i="14" s="1"/>
  <c r="F651" i="14" a="1"/>
  <c r="F651" i="14" s="1"/>
  <c r="E651" i="14" a="1"/>
  <c r="E651" i="14" s="1"/>
  <c r="L650" i="14" a="1"/>
  <c r="L650" i="14" s="1"/>
  <c r="K650" i="14" a="1"/>
  <c r="K650" i="14" s="1"/>
  <c r="J650" i="14" a="1"/>
  <c r="J650" i="14" s="1"/>
  <c r="I650" i="14" a="1"/>
  <c r="I650" i="14" s="1"/>
  <c r="H650" i="14" a="1"/>
  <c r="H650" i="14" s="1"/>
  <c r="G650" i="14" a="1"/>
  <c r="G650" i="14" s="1"/>
  <c r="F650" i="14" a="1"/>
  <c r="F650" i="14" s="1"/>
  <c r="E650" i="14" a="1"/>
  <c r="E650" i="14" s="1"/>
  <c r="L649" i="14" a="1"/>
  <c r="L649" i="14" s="1"/>
  <c r="K649" i="14" a="1"/>
  <c r="K649" i="14" s="1"/>
  <c r="J649" i="14" a="1"/>
  <c r="J649" i="14" s="1"/>
  <c r="I649" i="14" a="1"/>
  <c r="I649" i="14" s="1"/>
  <c r="H649" i="14" a="1"/>
  <c r="H649" i="14" s="1"/>
  <c r="G649" i="14" a="1"/>
  <c r="G649" i="14" s="1"/>
  <c r="F649" i="14" a="1"/>
  <c r="F649" i="14" s="1"/>
  <c r="E649" i="14" a="1"/>
  <c r="E649" i="14" s="1"/>
  <c r="L648" i="14" a="1"/>
  <c r="L648" i="14" s="1"/>
  <c r="K648" i="14" a="1"/>
  <c r="K648" i="14" s="1"/>
  <c r="J648" i="14" a="1"/>
  <c r="J648" i="14" s="1"/>
  <c r="I648" i="14" a="1"/>
  <c r="I648" i="14" s="1"/>
  <c r="H648" i="14" a="1"/>
  <c r="H648" i="14" s="1"/>
  <c r="G648" i="14" a="1"/>
  <c r="G648" i="14" s="1"/>
  <c r="F648" i="14" a="1"/>
  <c r="F648" i="14" s="1"/>
  <c r="E648" i="14" a="1"/>
  <c r="E648" i="14" s="1"/>
  <c r="L647" i="14" a="1"/>
  <c r="L647" i="14" s="1"/>
  <c r="K647" i="14" a="1"/>
  <c r="K647" i="14" s="1"/>
  <c r="J647" i="14" a="1"/>
  <c r="J647" i="14" s="1"/>
  <c r="I647" i="14" a="1"/>
  <c r="I647" i="14" s="1"/>
  <c r="H647" i="14" a="1"/>
  <c r="H647" i="14" s="1"/>
  <c r="G647" i="14" a="1"/>
  <c r="G647" i="14" s="1"/>
  <c r="F647" i="14" a="1"/>
  <c r="F647" i="14" s="1"/>
  <c r="E647" i="14" a="1"/>
  <c r="E647" i="14" s="1"/>
  <c r="L646" i="14" a="1"/>
  <c r="L646" i="14" s="1"/>
  <c r="K646" i="14" a="1"/>
  <c r="K646" i="14" s="1"/>
  <c r="J646" i="14" a="1"/>
  <c r="J646" i="14" s="1"/>
  <c r="I646" i="14" a="1"/>
  <c r="I646" i="14" s="1"/>
  <c r="H646" i="14" a="1"/>
  <c r="H646" i="14" s="1"/>
  <c r="G646" i="14" a="1"/>
  <c r="G646" i="14" s="1"/>
  <c r="F646" i="14" a="1"/>
  <c r="F646" i="14" s="1"/>
  <c r="E646" i="14" a="1"/>
  <c r="E646" i="14" s="1"/>
  <c r="L645" i="14" a="1"/>
  <c r="L645" i="14" s="1"/>
  <c r="K645" i="14" a="1"/>
  <c r="K645" i="14" s="1"/>
  <c r="J645" i="14" a="1"/>
  <c r="J645" i="14" s="1"/>
  <c r="I645" i="14" a="1"/>
  <c r="I645" i="14" s="1"/>
  <c r="H645" i="14" a="1"/>
  <c r="H645" i="14" s="1"/>
  <c r="G645" i="14" a="1"/>
  <c r="G645" i="14" s="1"/>
  <c r="F645" i="14" a="1"/>
  <c r="F645" i="14" s="1"/>
  <c r="E645" i="14" a="1"/>
  <c r="E645" i="14" s="1"/>
  <c r="L644" i="14" a="1"/>
  <c r="L644" i="14" s="1"/>
  <c r="K644" i="14" a="1"/>
  <c r="K644" i="14" s="1"/>
  <c r="J644" i="14" a="1"/>
  <c r="J644" i="14" s="1"/>
  <c r="I644" i="14" a="1"/>
  <c r="I644" i="14" s="1"/>
  <c r="H644" i="14" a="1"/>
  <c r="H644" i="14" s="1"/>
  <c r="G644" i="14" a="1"/>
  <c r="G644" i="14" s="1"/>
  <c r="F644" i="14" a="1"/>
  <c r="F644" i="14" s="1"/>
  <c r="E644" i="14" a="1"/>
  <c r="E644" i="14" s="1"/>
  <c r="L643" i="14" a="1"/>
  <c r="L643" i="14" s="1"/>
  <c r="K643" i="14" a="1"/>
  <c r="K643" i="14" s="1"/>
  <c r="J643" i="14" a="1"/>
  <c r="J643" i="14" s="1"/>
  <c r="I643" i="14" a="1"/>
  <c r="I643" i="14" s="1"/>
  <c r="H643" i="14" a="1"/>
  <c r="H643" i="14" s="1"/>
  <c r="G643" i="14" a="1"/>
  <c r="G643" i="14" s="1"/>
  <c r="F643" i="14" a="1"/>
  <c r="F643" i="14" s="1"/>
  <c r="E643" i="14" a="1"/>
  <c r="E643" i="14" s="1"/>
  <c r="L642" i="14" a="1"/>
  <c r="L642" i="14" s="1"/>
  <c r="K642" i="14" a="1"/>
  <c r="K642" i="14" s="1"/>
  <c r="J642" i="14" a="1"/>
  <c r="J642" i="14" s="1"/>
  <c r="I642" i="14" a="1"/>
  <c r="I642" i="14" s="1"/>
  <c r="H642" i="14" a="1"/>
  <c r="H642" i="14" s="1"/>
  <c r="G642" i="14" a="1"/>
  <c r="G642" i="14" s="1"/>
  <c r="F642" i="14" a="1"/>
  <c r="F642" i="14" s="1"/>
  <c r="E642" i="14" a="1"/>
  <c r="E642" i="14" s="1"/>
  <c r="L641" i="14" a="1"/>
  <c r="L641" i="14" s="1"/>
  <c r="K641" i="14" a="1"/>
  <c r="K641" i="14" s="1"/>
  <c r="J641" i="14" a="1"/>
  <c r="J641" i="14" s="1"/>
  <c r="I641" i="14" a="1"/>
  <c r="I641" i="14" s="1"/>
  <c r="H641" i="14" a="1"/>
  <c r="H641" i="14" s="1"/>
  <c r="G641" i="14" a="1"/>
  <c r="G641" i="14" s="1"/>
  <c r="F641" i="14" a="1"/>
  <c r="F641" i="14" s="1"/>
  <c r="E641" i="14" a="1"/>
  <c r="E641" i="14" s="1"/>
  <c r="L640" i="14" a="1"/>
  <c r="L640" i="14" s="1"/>
  <c r="K640" i="14" a="1"/>
  <c r="K640" i="14" s="1"/>
  <c r="J640" i="14" a="1"/>
  <c r="J640" i="14" s="1"/>
  <c r="I640" i="14" a="1"/>
  <c r="I640" i="14" s="1"/>
  <c r="H640" i="14" a="1"/>
  <c r="H640" i="14" s="1"/>
  <c r="G640" i="14" a="1"/>
  <c r="G640" i="14" s="1"/>
  <c r="F640" i="14" a="1"/>
  <c r="F640" i="14" s="1"/>
  <c r="E640" i="14" a="1"/>
  <c r="E640" i="14" s="1"/>
  <c r="L639" i="14" a="1"/>
  <c r="L639" i="14" s="1"/>
  <c r="K639" i="14" a="1"/>
  <c r="K639" i="14" s="1"/>
  <c r="J639" i="14" a="1"/>
  <c r="J639" i="14" s="1"/>
  <c r="I639" i="14" a="1"/>
  <c r="I639" i="14" s="1"/>
  <c r="H639" i="14" a="1"/>
  <c r="H639" i="14" s="1"/>
  <c r="G639" i="14" a="1"/>
  <c r="G639" i="14" s="1"/>
  <c r="F639" i="14" a="1"/>
  <c r="F639" i="14" s="1"/>
  <c r="E639" i="14" a="1"/>
  <c r="E639" i="14" s="1"/>
  <c r="L638" i="14" a="1"/>
  <c r="L638" i="14" s="1"/>
  <c r="K638" i="14" a="1"/>
  <c r="K638" i="14" s="1"/>
  <c r="J638" i="14" a="1"/>
  <c r="J638" i="14" s="1"/>
  <c r="I638" i="14" a="1"/>
  <c r="I638" i="14" s="1"/>
  <c r="H638" i="14" a="1"/>
  <c r="H638" i="14" s="1"/>
  <c r="G638" i="14" a="1"/>
  <c r="G638" i="14" s="1"/>
  <c r="F638" i="14" a="1"/>
  <c r="F638" i="14" s="1"/>
  <c r="E638" i="14" a="1"/>
  <c r="E638" i="14" s="1"/>
  <c r="L637" i="14" a="1"/>
  <c r="L637" i="14" s="1"/>
  <c r="K637" i="14" a="1"/>
  <c r="K637" i="14" s="1"/>
  <c r="J637" i="14" a="1"/>
  <c r="J637" i="14" s="1"/>
  <c r="I637" i="14" a="1"/>
  <c r="I637" i="14" s="1"/>
  <c r="H637" i="14" a="1"/>
  <c r="H637" i="14" s="1"/>
  <c r="G637" i="14" a="1"/>
  <c r="G637" i="14" s="1"/>
  <c r="F637" i="14" a="1"/>
  <c r="F637" i="14" s="1"/>
  <c r="E637" i="14" a="1"/>
  <c r="E637" i="14" s="1"/>
  <c r="L636" i="14" a="1"/>
  <c r="L636" i="14" s="1"/>
  <c r="K636" i="14" a="1"/>
  <c r="K636" i="14" s="1"/>
  <c r="J636" i="14" a="1"/>
  <c r="J636" i="14" s="1"/>
  <c r="I636" i="14" a="1"/>
  <c r="I636" i="14" s="1"/>
  <c r="H636" i="14" a="1"/>
  <c r="H636" i="14" s="1"/>
  <c r="G636" i="14" a="1"/>
  <c r="G636" i="14" s="1"/>
  <c r="F636" i="14" a="1"/>
  <c r="F636" i="14" s="1"/>
  <c r="E636" i="14" a="1"/>
  <c r="E636" i="14" s="1"/>
  <c r="L635" i="14" a="1"/>
  <c r="L635" i="14" s="1"/>
  <c r="K635" i="14" a="1"/>
  <c r="K635" i="14" s="1"/>
  <c r="J635" i="14" a="1"/>
  <c r="J635" i="14" s="1"/>
  <c r="I635" i="14" a="1"/>
  <c r="I635" i="14" s="1"/>
  <c r="H635" i="14" a="1"/>
  <c r="H635" i="14" s="1"/>
  <c r="G635" i="14" a="1"/>
  <c r="G635" i="14" s="1"/>
  <c r="F635" i="14" a="1"/>
  <c r="F635" i="14" s="1"/>
  <c r="E635" i="14" a="1"/>
  <c r="E635" i="14" s="1"/>
  <c r="L634" i="14" a="1"/>
  <c r="L634" i="14" s="1"/>
  <c r="K634" i="14" a="1"/>
  <c r="K634" i="14" s="1"/>
  <c r="J634" i="14" a="1"/>
  <c r="J634" i="14" s="1"/>
  <c r="I634" i="14" a="1"/>
  <c r="I634" i="14" s="1"/>
  <c r="H634" i="14" a="1"/>
  <c r="H634" i="14" s="1"/>
  <c r="G634" i="14" a="1"/>
  <c r="G634" i="14" s="1"/>
  <c r="F634" i="14" a="1"/>
  <c r="F634" i="14" s="1"/>
  <c r="E634" i="14" a="1"/>
  <c r="E634" i="14" s="1"/>
  <c r="L633" i="14" a="1"/>
  <c r="L633" i="14" s="1"/>
  <c r="K633" i="14" a="1"/>
  <c r="K633" i="14" s="1"/>
  <c r="J633" i="14" a="1"/>
  <c r="J633" i="14" s="1"/>
  <c r="I633" i="14" a="1"/>
  <c r="I633" i="14" s="1"/>
  <c r="H633" i="14" a="1"/>
  <c r="H633" i="14" s="1"/>
  <c r="G633" i="14" a="1"/>
  <c r="G633" i="14" s="1"/>
  <c r="F633" i="14" a="1"/>
  <c r="F633" i="14" s="1"/>
  <c r="E633" i="14" a="1"/>
  <c r="E633" i="14" s="1"/>
  <c r="L632" i="14" a="1"/>
  <c r="L632" i="14" s="1"/>
  <c r="K632" i="14" a="1"/>
  <c r="K632" i="14" s="1"/>
  <c r="J632" i="14" a="1"/>
  <c r="J632" i="14" s="1"/>
  <c r="I632" i="14" a="1"/>
  <c r="I632" i="14" s="1"/>
  <c r="H632" i="14" a="1"/>
  <c r="H632" i="14" s="1"/>
  <c r="G632" i="14" a="1"/>
  <c r="G632" i="14" s="1"/>
  <c r="F632" i="14" a="1"/>
  <c r="F632" i="14" s="1"/>
  <c r="E632" i="14" a="1"/>
  <c r="E632" i="14" s="1"/>
  <c r="L631" i="14" a="1"/>
  <c r="L631" i="14" s="1"/>
  <c r="K631" i="14" a="1"/>
  <c r="K631" i="14" s="1"/>
  <c r="J631" i="14" a="1"/>
  <c r="J631" i="14" s="1"/>
  <c r="I631" i="14" a="1"/>
  <c r="I631" i="14" s="1"/>
  <c r="H631" i="14" a="1"/>
  <c r="H631" i="14" s="1"/>
  <c r="G631" i="14" a="1"/>
  <c r="G631" i="14" s="1"/>
  <c r="F631" i="14" a="1"/>
  <c r="F631" i="14" s="1"/>
  <c r="E631" i="14" a="1"/>
  <c r="E631" i="14" s="1"/>
  <c r="L630" i="14" a="1"/>
  <c r="L630" i="14" s="1"/>
  <c r="K630" i="14" a="1"/>
  <c r="K630" i="14" s="1"/>
  <c r="J630" i="14" a="1"/>
  <c r="J630" i="14" s="1"/>
  <c r="I630" i="14" a="1"/>
  <c r="I630" i="14" s="1"/>
  <c r="H630" i="14" a="1"/>
  <c r="H630" i="14" s="1"/>
  <c r="G630" i="14" a="1"/>
  <c r="G630" i="14" s="1"/>
  <c r="F630" i="14" a="1"/>
  <c r="F630" i="14" s="1"/>
  <c r="E630" i="14" a="1"/>
  <c r="E630" i="14" s="1"/>
  <c r="L629" i="14" a="1"/>
  <c r="L629" i="14" s="1"/>
  <c r="K629" i="14" a="1"/>
  <c r="K629" i="14" s="1"/>
  <c r="J629" i="14" a="1"/>
  <c r="J629" i="14" s="1"/>
  <c r="I629" i="14" a="1"/>
  <c r="I629" i="14" s="1"/>
  <c r="H629" i="14" a="1"/>
  <c r="H629" i="14" s="1"/>
  <c r="G629" i="14" a="1"/>
  <c r="G629" i="14" s="1"/>
  <c r="F629" i="14" a="1"/>
  <c r="F629" i="14" s="1"/>
  <c r="E629" i="14" a="1"/>
  <c r="E629" i="14" s="1"/>
  <c r="L628" i="14" a="1"/>
  <c r="L628" i="14" s="1"/>
  <c r="K628" i="14" a="1"/>
  <c r="K628" i="14" s="1"/>
  <c r="J628" i="14" a="1"/>
  <c r="J628" i="14" s="1"/>
  <c r="I628" i="14" a="1"/>
  <c r="I628" i="14" s="1"/>
  <c r="H628" i="14" a="1"/>
  <c r="H628" i="14" s="1"/>
  <c r="G628" i="14" a="1"/>
  <c r="G628" i="14" s="1"/>
  <c r="F628" i="14" a="1"/>
  <c r="F628" i="14" s="1"/>
  <c r="E628" i="14" a="1"/>
  <c r="E628" i="14" s="1"/>
  <c r="L627" i="14" a="1"/>
  <c r="L627" i="14" s="1"/>
  <c r="K627" i="14" a="1"/>
  <c r="K627" i="14" s="1"/>
  <c r="J627" i="14" a="1"/>
  <c r="J627" i="14" s="1"/>
  <c r="I627" i="14" a="1"/>
  <c r="I627" i="14" s="1"/>
  <c r="H627" i="14" a="1"/>
  <c r="H627" i="14" s="1"/>
  <c r="G627" i="14" a="1"/>
  <c r="G627" i="14" s="1"/>
  <c r="F627" i="14" a="1"/>
  <c r="F627" i="14" s="1"/>
  <c r="E627" i="14" a="1"/>
  <c r="E627" i="14" s="1"/>
  <c r="L626" i="14" a="1"/>
  <c r="L626" i="14" s="1"/>
  <c r="K626" i="14" a="1"/>
  <c r="K626" i="14" s="1"/>
  <c r="J626" i="14" a="1"/>
  <c r="J626" i="14" s="1"/>
  <c r="I626" i="14" a="1"/>
  <c r="I626" i="14" s="1"/>
  <c r="H626" i="14" a="1"/>
  <c r="H626" i="14" s="1"/>
  <c r="G626" i="14" a="1"/>
  <c r="G626" i="14" s="1"/>
  <c r="F626" i="14" a="1"/>
  <c r="F626" i="14" s="1"/>
  <c r="E626" i="14" a="1"/>
  <c r="E626" i="14" s="1"/>
  <c r="L625" i="14" a="1"/>
  <c r="L625" i="14" s="1"/>
  <c r="K625" i="14" a="1"/>
  <c r="K625" i="14" s="1"/>
  <c r="J625" i="14" a="1"/>
  <c r="J625" i="14" s="1"/>
  <c r="I625" i="14" a="1"/>
  <c r="I625" i="14" s="1"/>
  <c r="H625" i="14" a="1"/>
  <c r="H625" i="14" s="1"/>
  <c r="G625" i="14" a="1"/>
  <c r="G625" i="14" s="1"/>
  <c r="F625" i="14" a="1"/>
  <c r="F625" i="14" s="1"/>
  <c r="E625" i="14" a="1"/>
  <c r="E625" i="14" s="1"/>
  <c r="L624" i="14" a="1"/>
  <c r="L624" i="14" s="1"/>
  <c r="K624" i="14" a="1"/>
  <c r="K624" i="14" s="1"/>
  <c r="J624" i="14" a="1"/>
  <c r="J624" i="14" s="1"/>
  <c r="I624" i="14" a="1"/>
  <c r="I624" i="14" s="1"/>
  <c r="H624" i="14" a="1"/>
  <c r="H624" i="14" s="1"/>
  <c r="G624" i="14" a="1"/>
  <c r="G624" i="14" s="1"/>
  <c r="F624" i="14" a="1"/>
  <c r="F624" i="14" s="1"/>
  <c r="E624" i="14" a="1"/>
  <c r="E624" i="14" s="1"/>
  <c r="L623" i="14" a="1"/>
  <c r="L623" i="14" s="1"/>
  <c r="K623" i="14" a="1"/>
  <c r="K623" i="14" s="1"/>
  <c r="J623" i="14" a="1"/>
  <c r="J623" i="14" s="1"/>
  <c r="I623" i="14" a="1"/>
  <c r="I623" i="14" s="1"/>
  <c r="H623" i="14" a="1"/>
  <c r="H623" i="14" s="1"/>
  <c r="G623" i="14" a="1"/>
  <c r="G623" i="14" s="1"/>
  <c r="F623" i="14" a="1"/>
  <c r="F623" i="14" s="1"/>
  <c r="E623" i="14" a="1"/>
  <c r="E623" i="14" s="1"/>
  <c r="L622" i="14" a="1"/>
  <c r="L622" i="14" s="1"/>
  <c r="K622" i="14" a="1"/>
  <c r="K622" i="14" s="1"/>
  <c r="J622" i="14" a="1"/>
  <c r="J622" i="14" s="1"/>
  <c r="I622" i="14" a="1"/>
  <c r="I622" i="14" s="1"/>
  <c r="H622" i="14" a="1"/>
  <c r="H622" i="14" s="1"/>
  <c r="G622" i="14" a="1"/>
  <c r="G622" i="14" s="1"/>
  <c r="F622" i="14" a="1"/>
  <c r="F622" i="14" s="1"/>
  <c r="E622" i="14" a="1"/>
  <c r="E622" i="14" s="1"/>
  <c r="L621" i="14" a="1"/>
  <c r="L621" i="14" s="1"/>
  <c r="K621" i="14" a="1"/>
  <c r="K621" i="14" s="1"/>
  <c r="J621" i="14" a="1"/>
  <c r="J621" i="14" s="1"/>
  <c r="I621" i="14" a="1"/>
  <c r="I621" i="14" s="1"/>
  <c r="H621" i="14" a="1"/>
  <c r="H621" i="14" s="1"/>
  <c r="G621" i="14" a="1"/>
  <c r="G621" i="14" s="1"/>
  <c r="F621" i="14" a="1"/>
  <c r="F621" i="14" s="1"/>
  <c r="E621" i="14" a="1"/>
  <c r="E621" i="14" s="1"/>
  <c r="L620" i="14" a="1"/>
  <c r="L620" i="14" s="1"/>
  <c r="K620" i="14" a="1"/>
  <c r="K620" i="14" s="1"/>
  <c r="J620" i="14" a="1"/>
  <c r="J620" i="14" s="1"/>
  <c r="I620" i="14" a="1"/>
  <c r="I620" i="14" s="1"/>
  <c r="H620" i="14" a="1"/>
  <c r="H620" i="14" s="1"/>
  <c r="G620" i="14" a="1"/>
  <c r="G620" i="14" s="1"/>
  <c r="F620" i="14" a="1"/>
  <c r="F620" i="14" s="1"/>
  <c r="E620" i="14" a="1"/>
  <c r="E620" i="14" s="1"/>
  <c r="L619" i="14" a="1"/>
  <c r="L619" i="14" s="1"/>
  <c r="K619" i="14" a="1"/>
  <c r="K619" i="14" s="1"/>
  <c r="J619" i="14" a="1"/>
  <c r="J619" i="14" s="1"/>
  <c r="I619" i="14" a="1"/>
  <c r="I619" i="14" s="1"/>
  <c r="H619" i="14" a="1"/>
  <c r="H619" i="14" s="1"/>
  <c r="G619" i="14" a="1"/>
  <c r="G619" i="14" s="1"/>
  <c r="F619" i="14" a="1"/>
  <c r="F619" i="14" s="1"/>
  <c r="E619" i="14" a="1"/>
  <c r="E619" i="14" s="1"/>
  <c r="E569" i="14" a="1"/>
  <c r="E569" i="14" s="1"/>
  <c r="F569" i="14" a="1"/>
  <c r="F569" i="14" s="1"/>
  <c r="G569" i="14" a="1"/>
  <c r="G569" i="14" s="1"/>
  <c r="H569" i="14" a="1"/>
  <c r="H569" i="14" s="1"/>
  <c r="I569" i="14" a="1"/>
  <c r="I569" i="14" s="1"/>
  <c r="J569" i="14" a="1"/>
  <c r="J569" i="14" s="1"/>
  <c r="K569" i="14" a="1"/>
  <c r="K569" i="14" s="1"/>
  <c r="L569" i="14" a="1"/>
  <c r="L569" i="14" s="1"/>
  <c r="E570" i="14" a="1"/>
  <c r="E570" i="14" s="1"/>
  <c r="F570" i="14" a="1"/>
  <c r="F570" i="14" s="1"/>
  <c r="G570" i="14" a="1"/>
  <c r="G570" i="14" s="1"/>
  <c r="H570" i="14" a="1"/>
  <c r="H570" i="14" s="1"/>
  <c r="I570" i="14" a="1"/>
  <c r="I570" i="14" s="1"/>
  <c r="J570" i="14" a="1"/>
  <c r="J570" i="14" s="1"/>
  <c r="K570" i="14" a="1"/>
  <c r="K570" i="14" s="1"/>
  <c r="L570" i="14" a="1"/>
  <c r="L570" i="14" s="1"/>
  <c r="E571" i="14" a="1"/>
  <c r="E571" i="14" s="1"/>
  <c r="F571" i="14" a="1"/>
  <c r="F571" i="14" s="1"/>
  <c r="G571" i="14" a="1"/>
  <c r="G571" i="14" s="1"/>
  <c r="H571" i="14" a="1"/>
  <c r="H571" i="14" s="1"/>
  <c r="I571" i="14" a="1"/>
  <c r="I571" i="14" s="1"/>
  <c r="J571" i="14" a="1"/>
  <c r="J571" i="14" s="1"/>
  <c r="K571" i="14" a="1"/>
  <c r="K571" i="14" s="1"/>
  <c r="L571" i="14" a="1"/>
  <c r="L571" i="14" s="1"/>
  <c r="E572" i="14" a="1"/>
  <c r="E572" i="14" s="1"/>
  <c r="F572" i="14" a="1"/>
  <c r="F572" i="14" s="1"/>
  <c r="G572" i="14" a="1"/>
  <c r="G572" i="14" s="1"/>
  <c r="H572" i="14" a="1"/>
  <c r="H572" i="14" s="1"/>
  <c r="I572" i="14" a="1"/>
  <c r="I572" i="14" s="1"/>
  <c r="J572" i="14" a="1"/>
  <c r="J572" i="14" s="1"/>
  <c r="K572" i="14" a="1"/>
  <c r="K572" i="14" s="1"/>
  <c r="L572" i="14" a="1"/>
  <c r="L572" i="14" s="1"/>
  <c r="E573" i="14" a="1"/>
  <c r="E573" i="14" s="1"/>
  <c r="F573" i="14" a="1"/>
  <c r="F573" i="14" s="1"/>
  <c r="G573" i="14" a="1"/>
  <c r="G573" i="14" s="1"/>
  <c r="H573" i="14" a="1"/>
  <c r="H573" i="14" s="1"/>
  <c r="I573" i="14" a="1"/>
  <c r="I573" i="14" s="1"/>
  <c r="J573" i="14" a="1"/>
  <c r="J573" i="14" s="1"/>
  <c r="K573" i="14" a="1"/>
  <c r="K573" i="14" s="1"/>
  <c r="L573" i="14" a="1"/>
  <c r="L573" i="14" s="1"/>
  <c r="E574" i="14" a="1"/>
  <c r="E574" i="14" s="1"/>
  <c r="F574" i="14" a="1"/>
  <c r="F574" i="14" s="1"/>
  <c r="G574" i="14" a="1"/>
  <c r="G574" i="14" s="1"/>
  <c r="H574" i="14" a="1"/>
  <c r="H574" i="14" s="1"/>
  <c r="I574" i="14" a="1"/>
  <c r="I574" i="14" s="1"/>
  <c r="J574" i="14" a="1"/>
  <c r="J574" i="14" s="1"/>
  <c r="K574" i="14" a="1"/>
  <c r="K574" i="14" s="1"/>
  <c r="L574" i="14" a="1"/>
  <c r="L574" i="14" s="1"/>
  <c r="E575" i="14" a="1"/>
  <c r="E575" i="14" s="1"/>
  <c r="F575" i="14" a="1"/>
  <c r="F575" i="14" s="1"/>
  <c r="G575" i="14" a="1"/>
  <c r="G575" i="14" s="1"/>
  <c r="H575" i="14" a="1"/>
  <c r="H575" i="14" s="1"/>
  <c r="I575" i="14" a="1"/>
  <c r="I575" i="14" s="1"/>
  <c r="J575" i="14" a="1"/>
  <c r="J575" i="14" s="1"/>
  <c r="K575" i="14" a="1"/>
  <c r="K575" i="14" s="1"/>
  <c r="L575" i="14" a="1"/>
  <c r="L575" i="14" s="1"/>
  <c r="E576" i="14" a="1"/>
  <c r="E576" i="14" s="1"/>
  <c r="F576" i="14" a="1"/>
  <c r="F576" i="14" s="1"/>
  <c r="G576" i="14" a="1"/>
  <c r="G576" i="14" s="1"/>
  <c r="H576" i="14" a="1"/>
  <c r="H576" i="14" s="1"/>
  <c r="I576" i="14" a="1"/>
  <c r="I576" i="14" s="1"/>
  <c r="J576" i="14" a="1"/>
  <c r="J576" i="14" s="1"/>
  <c r="K576" i="14" a="1"/>
  <c r="K576" i="14" s="1"/>
  <c r="L576" i="14" a="1"/>
  <c r="L576" i="14" s="1"/>
  <c r="E577" i="14" a="1"/>
  <c r="E577" i="14" s="1"/>
  <c r="F577" i="14" a="1"/>
  <c r="F577" i="14" s="1"/>
  <c r="G577" i="14" a="1"/>
  <c r="G577" i="14" s="1"/>
  <c r="H577" i="14" a="1"/>
  <c r="H577" i="14" s="1"/>
  <c r="I577" i="14" a="1"/>
  <c r="I577" i="14" s="1"/>
  <c r="J577" i="14" a="1"/>
  <c r="J577" i="14" s="1"/>
  <c r="K577" i="14" a="1"/>
  <c r="K577" i="14" s="1"/>
  <c r="L577" i="14" a="1"/>
  <c r="L577" i="14" s="1"/>
  <c r="E578" i="14" a="1"/>
  <c r="E578" i="14" s="1"/>
  <c r="F578" i="14" a="1"/>
  <c r="F578" i="14" s="1"/>
  <c r="G578" i="14" a="1"/>
  <c r="G578" i="14" s="1"/>
  <c r="H578" i="14" a="1"/>
  <c r="H578" i="14" s="1"/>
  <c r="I578" i="14" a="1"/>
  <c r="I578" i="14" s="1"/>
  <c r="J578" i="14" a="1"/>
  <c r="J578" i="14" s="1"/>
  <c r="K578" i="14" a="1"/>
  <c r="K578" i="14" s="1"/>
  <c r="L578" i="14" a="1"/>
  <c r="L578" i="14" s="1"/>
  <c r="E579" i="14" a="1"/>
  <c r="E579" i="14" s="1"/>
  <c r="F579" i="14" a="1"/>
  <c r="F579" i="14" s="1"/>
  <c r="G579" i="14" a="1"/>
  <c r="G579" i="14" s="1"/>
  <c r="H579" i="14" a="1"/>
  <c r="H579" i="14" s="1"/>
  <c r="I579" i="14" a="1"/>
  <c r="I579" i="14" s="1"/>
  <c r="J579" i="14" a="1"/>
  <c r="J579" i="14" s="1"/>
  <c r="K579" i="14" a="1"/>
  <c r="K579" i="14" s="1"/>
  <c r="L579" i="14" a="1"/>
  <c r="L579" i="14" s="1"/>
  <c r="E580" i="14" a="1"/>
  <c r="E580" i="14" s="1"/>
  <c r="F580" i="14" a="1"/>
  <c r="F580" i="14" s="1"/>
  <c r="G580" i="14" a="1"/>
  <c r="G580" i="14" s="1"/>
  <c r="H580" i="14" a="1"/>
  <c r="H580" i="14" s="1"/>
  <c r="I580" i="14" a="1"/>
  <c r="I580" i="14" s="1"/>
  <c r="J580" i="14" a="1"/>
  <c r="J580" i="14" s="1"/>
  <c r="K580" i="14" a="1"/>
  <c r="K580" i="14" s="1"/>
  <c r="L580" i="14" a="1"/>
  <c r="L580" i="14" s="1"/>
  <c r="E581" i="14" a="1"/>
  <c r="E581" i="14" s="1"/>
  <c r="F581" i="14" a="1"/>
  <c r="F581" i="14" s="1"/>
  <c r="G581" i="14" a="1"/>
  <c r="G581" i="14" s="1"/>
  <c r="H581" i="14" a="1"/>
  <c r="H581" i="14" s="1"/>
  <c r="I581" i="14" a="1"/>
  <c r="I581" i="14" s="1"/>
  <c r="J581" i="14" a="1"/>
  <c r="J581" i="14" s="1"/>
  <c r="K581" i="14" a="1"/>
  <c r="K581" i="14" s="1"/>
  <c r="L581" i="14" a="1"/>
  <c r="L581" i="14" s="1"/>
  <c r="E582" i="14" a="1"/>
  <c r="E582" i="14" s="1"/>
  <c r="F582" i="14" a="1"/>
  <c r="F582" i="14" s="1"/>
  <c r="G582" i="14" a="1"/>
  <c r="G582" i="14" s="1"/>
  <c r="H582" i="14" a="1"/>
  <c r="H582" i="14" s="1"/>
  <c r="I582" i="14" a="1"/>
  <c r="I582" i="14" s="1"/>
  <c r="J582" i="14" a="1"/>
  <c r="J582" i="14" s="1"/>
  <c r="K582" i="14" a="1"/>
  <c r="K582" i="14" s="1"/>
  <c r="L582" i="14" a="1"/>
  <c r="L582" i="14" s="1"/>
  <c r="E583" i="14" a="1"/>
  <c r="E583" i="14" s="1"/>
  <c r="F583" i="14" a="1"/>
  <c r="F583" i="14" s="1"/>
  <c r="G583" i="14" a="1"/>
  <c r="G583" i="14" s="1"/>
  <c r="H583" i="14" a="1"/>
  <c r="H583" i="14" s="1"/>
  <c r="I583" i="14" a="1"/>
  <c r="I583" i="14" s="1"/>
  <c r="J583" i="14" a="1"/>
  <c r="J583" i="14" s="1"/>
  <c r="K583" i="14" a="1"/>
  <c r="K583" i="14" s="1"/>
  <c r="L583" i="14" a="1"/>
  <c r="L583" i="14" s="1"/>
  <c r="E584" i="14" a="1"/>
  <c r="E584" i="14" s="1"/>
  <c r="F584" i="14" a="1"/>
  <c r="F584" i="14" s="1"/>
  <c r="G584" i="14" a="1"/>
  <c r="G584" i="14" s="1"/>
  <c r="H584" i="14" a="1"/>
  <c r="H584" i="14" s="1"/>
  <c r="I584" i="14" a="1"/>
  <c r="I584" i="14" s="1"/>
  <c r="J584" i="14" a="1"/>
  <c r="J584" i="14" s="1"/>
  <c r="K584" i="14" a="1"/>
  <c r="K584" i="14" s="1"/>
  <c r="L584" i="14" a="1"/>
  <c r="L584" i="14" s="1"/>
  <c r="E585" i="14" a="1"/>
  <c r="E585" i="14" s="1"/>
  <c r="F585" i="14" a="1"/>
  <c r="F585" i="14" s="1"/>
  <c r="G585" i="14" a="1"/>
  <c r="G585" i="14" s="1"/>
  <c r="H585" i="14" a="1"/>
  <c r="H585" i="14" s="1"/>
  <c r="I585" i="14" a="1"/>
  <c r="I585" i="14" s="1"/>
  <c r="J585" i="14" a="1"/>
  <c r="J585" i="14" s="1"/>
  <c r="K585" i="14" a="1"/>
  <c r="K585" i="14" s="1"/>
  <c r="L585" i="14" a="1"/>
  <c r="L585" i="14" s="1"/>
  <c r="E586" i="14" a="1"/>
  <c r="E586" i="14" s="1"/>
  <c r="F586" i="14" a="1"/>
  <c r="F586" i="14" s="1"/>
  <c r="G586" i="14" a="1"/>
  <c r="G586" i="14" s="1"/>
  <c r="H586" i="14" a="1"/>
  <c r="H586" i="14" s="1"/>
  <c r="I586" i="14" a="1"/>
  <c r="I586" i="14" s="1"/>
  <c r="J586" i="14" a="1"/>
  <c r="J586" i="14" s="1"/>
  <c r="K586" i="14" a="1"/>
  <c r="K586" i="14" s="1"/>
  <c r="L586" i="14" a="1"/>
  <c r="L586" i="14" s="1"/>
  <c r="E587" i="14" a="1"/>
  <c r="E587" i="14" s="1"/>
  <c r="F587" i="14" a="1"/>
  <c r="F587" i="14" s="1"/>
  <c r="G587" i="14" a="1"/>
  <c r="G587" i="14" s="1"/>
  <c r="H587" i="14" a="1"/>
  <c r="H587" i="14" s="1"/>
  <c r="I587" i="14" a="1"/>
  <c r="I587" i="14" s="1"/>
  <c r="J587" i="14" a="1"/>
  <c r="J587" i="14" s="1"/>
  <c r="K587" i="14" a="1"/>
  <c r="K587" i="14" s="1"/>
  <c r="L587" i="14" a="1"/>
  <c r="L587" i="14" s="1"/>
  <c r="E588" i="14" a="1"/>
  <c r="E588" i="14" s="1"/>
  <c r="F588" i="14" a="1"/>
  <c r="F588" i="14" s="1"/>
  <c r="G588" i="14" a="1"/>
  <c r="G588" i="14" s="1"/>
  <c r="H588" i="14" a="1"/>
  <c r="H588" i="14" s="1"/>
  <c r="I588" i="14" a="1"/>
  <c r="I588" i="14" s="1"/>
  <c r="J588" i="14" a="1"/>
  <c r="J588" i="14" s="1"/>
  <c r="K588" i="14" a="1"/>
  <c r="K588" i="14" s="1"/>
  <c r="L588" i="14" a="1"/>
  <c r="L588" i="14" s="1"/>
  <c r="E589" i="14" a="1"/>
  <c r="E589" i="14" s="1"/>
  <c r="F589" i="14" a="1"/>
  <c r="F589" i="14" s="1"/>
  <c r="G589" i="14" a="1"/>
  <c r="G589" i="14" s="1"/>
  <c r="H589" i="14" a="1"/>
  <c r="H589" i="14" s="1"/>
  <c r="I589" i="14" a="1"/>
  <c r="I589" i="14" s="1"/>
  <c r="J589" i="14" a="1"/>
  <c r="J589" i="14" s="1"/>
  <c r="K589" i="14" a="1"/>
  <c r="K589" i="14" s="1"/>
  <c r="L589" i="14" a="1"/>
  <c r="L589" i="14" s="1"/>
  <c r="E590" i="14" a="1"/>
  <c r="E590" i="14" s="1"/>
  <c r="F590" i="14" a="1"/>
  <c r="F590" i="14" s="1"/>
  <c r="G590" i="14" a="1"/>
  <c r="G590" i="14" s="1"/>
  <c r="H590" i="14" a="1"/>
  <c r="H590" i="14" s="1"/>
  <c r="I590" i="14" a="1"/>
  <c r="I590" i="14" s="1"/>
  <c r="J590" i="14" a="1"/>
  <c r="J590" i="14" s="1"/>
  <c r="K590" i="14" a="1"/>
  <c r="K590" i="14" s="1"/>
  <c r="L590" i="14" a="1"/>
  <c r="L590" i="14" s="1"/>
  <c r="E591" i="14" a="1"/>
  <c r="E591" i="14" s="1"/>
  <c r="F591" i="14" a="1"/>
  <c r="F591" i="14" s="1"/>
  <c r="G591" i="14" a="1"/>
  <c r="G591" i="14" s="1"/>
  <c r="H591" i="14" a="1"/>
  <c r="H591" i="14" s="1"/>
  <c r="I591" i="14" a="1"/>
  <c r="I591" i="14" s="1"/>
  <c r="J591" i="14" a="1"/>
  <c r="J591" i="14" s="1"/>
  <c r="K591" i="14" a="1"/>
  <c r="K591" i="14" s="1"/>
  <c r="L591" i="14" a="1"/>
  <c r="L591" i="14" s="1"/>
  <c r="E592" i="14" a="1"/>
  <c r="E592" i="14" s="1"/>
  <c r="F592" i="14" a="1"/>
  <c r="F592" i="14" s="1"/>
  <c r="G592" i="14" a="1"/>
  <c r="G592" i="14" s="1"/>
  <c r="H592" i="14" a="1"/>
  <c r="H592" i="14" s="1"/>
  <c r="I592" i="14" a="1"/>
  <c r="I592" i="14" s="1"/>
  <c r="J592" i="14" a="1"/>
  <c r="J592" i="14" s="1"/>
  <c r="K592" i="14" a="1"/>
  <c r="K592" i="14" s="1"/>
  <c r="L592" i="14" a="1"/>
  <c r="L592" i="14" s="1"/>
  <c r="E593" i="14" a="1"/>
  <c r="E593" i="14" s="1"/>
  <c r="F593" i="14" a="1"/>
  <c r="F593" i="14" s="1"/>
  <c r="G593" i="14" a="1"/>
  <c r="G593" i="14" s="1"/>
  <c r="H593" i="14" a="1"/>
  <c r="H593" i="14" s="1"/>
  <c r="I593" i="14" a="1"/>
  <c r="I593" i="14" s="1"/>
  <c r="J593" i="14" a="1"/>
  <c r="J593" i="14" s="1"/>
  <c r="K593" i="14" a="1"/>
  <c r="K593" i="14" s="1"/>
  <c r="L593" i="14" a="1"/>
  <c r="L593" i="14" s="1"/>
  <c r="E594" i="14" a="1"/>
  <c r="E594" i="14" s="1"/>
  <c r="F594" i="14" a="1"/>
  <c r="F594" i="14" s="1"/>
  <c r="G594" i="14" a="1"/>
  <c r="G594" i="14" s="1"/>
  <c r="H594" i="14" a="1"/>
  <c r="H594" i="14" s="1"/>
  <c r="I594" i="14" a="1"/>
  <c r="I594" i="14" s="1"/>
  <c r="J594" i="14" a="1"/>
  <c r="J594" i="14" s="1"/>
  <c r="K594" i="14" a="1"/>
  <c r="K594" i="14" s="1"/>
  <c r="L594" i="14" a="1"/>
  <c r="L594" i="14" s="1"/>
  <c r="E595" i="14" a="1"/>
  <c r="E595" i="14" s="1"/>
  <c r="F595" i="14" a="1"/>
  <c r="F595" i="14" s="1"/>
  <c r="G595" i="14" a="1"/>
  <c r="G595" i="14" s="1"/>
  <c r="H595" i="14" a="1"/>
  <c r="H595" i="14" s="1"/>
  <c r="I595" i="14" a="1"/>
  <c r="I595" i="14" s="1"/>
  <c r="J595" i="14" a="1"/>
  <c r="J595" i="14" s="1"/>
  <c r="K595" i="14" a="1"/>
  <c r="K595" i="14" s="1"/>
  <c r="L595" i="14" a="1"/>
  <c r="L595" i="14" s="1"/>
  <c r="E596" i="14" a="1"/>
  <c r="E596" i="14" s="1"/>
  <c r="F596" i="14" a="1"/>
  <c r="F596" i="14" s="1"/>
  <c r="G596" i="14" a="1"/>
  <c r="G596" i="14" s="1"/>
  <c r="H596" i="14" a="1"/>
  <c r="H596" i="14" s="1"/>
  <c r="I596" i="14" a="1"/>
  <c r="I596" i="14" s="1"/>
  <c r="J596" i="14" a="1"/>
  <c r="J596" i="14" s="1"/>
  <c r="K596" i="14" a="1"/>
  <c r="K596" i="14" s="1"/>
  <c r="L596" i="14" a="1"/>
  <c r="L596" i="14" s="1"/>
  <c r="E597" i="14" a="1"/>
  <c r="E597" i="14" s="1"/>
  <c r="F597" i="14" a="1"/>
  <c r="F597" i="14" s="1"/>
  <c r="G597" i="14" a="1"/>
  <c r="G597" i="14" s="1"/>
  <c r="H597" i="14" a="1"/>
  <c r="H597" i="14" s="1"/>
  <c r="I597" i="14" a="1"/>
  <c r="I597" i="14" s="1"/>
  <c r="J597" i="14" a="1"/>
  <c r="J597" i="14" s="1"/>
  <c r="K597" i="14" a="1"/>
  <c r="K597" i="14" s="1"/>
  <c r="L597" i="14" a="1"/>
  <c r="L597" i="14" s="1"/>
  <c r="E598" i="14" a="1"/>
  <c r="E598" i="14" s="1"/>
  <c r="F598" i="14" a="1"/>
  <c r="F598" i="14" s="1"/>
  <c r="G598" i="14" a="1"/>
  <c r="G598" i="14" s="1"/>
  <c r="H598" i="14" a="1"/>
  <c r="H598" i="14" s="1"/>
  <c r="I598" i="14" a="1"/>
  <c r="I598" i="14" s="1"/>
  <c r="J598" i="14" a="1"/>
  <c r="J598" i="14" s="1"/>
  <c r="K598" i="14" a="1"/>
  <c r="K598" i="14" s="1"/>
  <c r="L598" i="14" a="1"/>
  <c r="L598" i="14" s="1"/>
  <c r="E599" i="14" a="1"/>
  <c r="E599" i="14" s="1"/>
  <c r="F599" i="14" a="1"/>
  <c r="F599" i="14" s="1"/>
  <c r="G599" i="14" a="1"/>
  <c r="G599" i="14" s="1"/>
  <c r="H599" i="14" a="1"/>
  <c r="H599" i="14" s="1"/>
  <c r="I599" i="14" a="1"/>
  <c r="I599" i="14" s="1"/>
  <c r="J599" i="14" a="1"/>
  <c r="J599" i="14" s="1"/>
  <c r="K599" i="14" a="1"/>
  <c r="K599" i="14" s="1"/>
  <c r="L599" i="14" a="1"/>
  <c r="L599" i="14" s="1"/>
  <c r="E600" i="14" a="1"/>
  <c r="E600" i="14" s="1"/>
  <c r="F600" i="14" a="1"/>
  <c r="F600" i="14" s="1"/>
  <c r="G600" i="14" a="1"/>
  <c r="G600" i="14" s="1"/>
  <c r="H600" i="14" a="1"/>
  <c r="H600" i="14" s="1"/>
  <c r="I600" i="14" a="1"/>
  <c r="I600" i="14" s="1"/>
  <c r="J600" i="14" a="1"/>
  <c r="J600" i="14" s="1"/>
  <c r="K600" i="14" a="1"/>
  <c r="K600" i="14" s="1"/>
  <c r="L600" i="14" a="1"/>
  <c r="L600" i="14" s="1"/>
  <c r="E601" i="14" a="1"/>
  <c r="E601" i="14" s="1"/>
  <c r="F601" i="14" a="1"/>
  <c r="F601" i="14" s="1"/>
  <c r="G601" i="14" a="1"/>
  <c r="G601" i="14" s="1"/>
  <c r="H601" i="14" a="1"/>
  <c r="H601" i="14" s="1"/>
  <c r="I601" i="14" a="1"/>
  <c r="I601" i="14" s="1"/>
  <c r="J601" i="14" a="1"/>
  <c r="J601" i="14" s="1"/>
  <c r="K601" i="14" a="1"/>
  <c r="K601" i="14" s="1"/>
  <c r="L601" i="14" a="1"/>
  <c r="L601" i="14" s="1"/>
  <c r="E602" i="14" a="1"/>
  <c r="E602" i="14" s="1"/>
  <c r="F602" i="14" a="1"/>
  <c r="F602" i="14" s="1"/>
  <c r="G602" i="14" a="1"/>
  <c r="G602" i="14" s="1"/>
  <c r="H602" i="14" a="1"/>
  <c r="H602" i="14" s="1"/>
  <c r="I602" i="14" a="1"/>
  <c r="I602" i="14" s="1"/>
  <c r="J602" i="14" a="1"/>
  <c r="J602" i="14" s="1"/>
  <c r="K602" i="14" a="1"/>
  <c r="K602" i="14" s="1"/>
  <c r="L602" i="14" a="1"/>
  <c r="L602" i="14" s="1"/>
  <c r="E603" i="14" a="1"/>
  <c r="E603" i="14" s="1"/>
  <c r="F603" i="14" a="1"/>
  <c r="F603" i="14" s="1"/>
  <c r="G603" i="14" a="1"/>
  <c r="G603" i="14" s="1"/>
  <c r="H603" i="14" a="1"/>
  <c r="H603" i="14" s="1"/>
  <c r="I603" i="14" a="1"/>
  <c r="I603" i="14" s="1"/>
  <c r="J603" i="14" a="1"/>
  <c r="J603" i="14" s="1"/>
  <c r="K603" i="14" a="1"/>
  <c r="K603" i="14" s="1"/>
  <c r="L603" i="14" a="1"/>
  <c r="L603" i="14" s="1"/>
  <c r="E604" i="14" a="1"/>
  <c r="E604" i="14" s="1"/>
  <c r="F604" i="14" a="1"/>
  <c r="F604" i="14" s="1"/>
  <c r="G604" i="14" a="1"/>
  <c r="G604" i="14" s="1"/>
  <c r="H604" i="14" a="1"/>
  <c r="H604" i="14" s="1"/>
  <c r="I604" i="14" a="1"/>
  <c r="I604" i="14" s="1"/>
  <c r="J604" i="14" a="1"/>
  <c r="J604" i="14" s="1"/>
  <c r="K604" i="14" a="1"/>
  <c r="K604" i="14" s="1"/>
  <c r="L604" i="14" a="1"/>
  <c r="L604" i="14" s="1"/>
  <c r="E605" i="14" a="1"/>
  <c r="E605" i="14" s="1"/>
  <c r="F605" i="14" a="1"/>
  <c r="F605" i="14" s="1"/>
  <c r="G605" i="14" a="1"/>
  <c r="G605" i="14" s="1"/>
  <c r="H605" i="14" a="1"/>
  <c r="H605" i="14" s="1"/>
  <c r="I605" i="14" a="1"/>
  <c r="I605" i="14" s="1"/>
  <c r="J605" i="14" a="1"/>
  <c r="J605" i="14" s="1"/>
  <c r="K605" i="14" a="1"/>
  <c r="K605" i="14" s="1"/>
  <c r="L605" i="14" a="1"/>
  <c r="L605" i="14" s="1"/>
  <c r="E606" i="14" a="1"/>
  <c r="E606" i="14" s="1"/>
  <c r="F606" i="14" a="1"/>
  <c r="F606" i="14" s="1"/>
  <c r="G606" i="14" a="1"/>
  <c r="G606" i="14" s="1"/>
  <c r="H606" i="14" a="1"/>
  <c r="H606" i="14" s="1"/>
  <c r="I606" i="14" a="1"/>
  <c r="I606" i="14" s="1"/>
  <c r="J606" i="14" a="1"/>
  <c r="J606" i="14" s="1"/>
  <c r="K606" i="14" a="1"/>
  <c r="K606" i="14" s="1"/>
  <c r="L606" i="14" a="1"/>
  <c r="L606" i="14" s="1"/>
  <c r="E607" i="14" a="1"/>
  <c r="E607" i="14" s="1"/>
  <c r="F607" i="14" a="1"/>
  <c r="F607" i="14" s="1"/>
  <c r="G607" i="14" a="1"/>
  <c r="G607" i="14" s="1"/>
  <c r="H607" i="14" a="1"/>
  <c r="H607" i="14" s="1"/>
  <c r="I607" i="14" a="1"/>
  <c r="I607" i="14" s="1"/>
  <c r="J607" i="14" a="1"/>
  <c r="J607" i="14" s="1"/>
  <c r="K607" i="14" a="1"/>
  <c r="K607" i="14" s="1"/>
  <c r="L607" i="14" a="1"/>
  <c r="L607" i="14" s="1"/>
  <c r="E608" i="14" a="1"/>
  <c r="E608" i="14" s="1"/>
  <c r="F608" i="14" a="1"/>
  <c r="F608" i="14" s="1"/>
  <c r="G608" i="14" a="1"/>
  <c r="G608" i="14" s="1"/>
  <c r="H608" i="14" a="1"/>
  <c r="H608" i="14" s="1"/>
  <c r="I608" i="14" a="1"/>
  <c r="I608" i="14" s="1"/>
  <c r="J608" i="14" a="1"/>
  <c r="J608" i="14" s="1"/>
  <c r="K608" i="14" a="1"/>
  <c r="K608" i="14" s="1"/>
  <c r="L608" i="14" a="1"/>
  <c r="L608" i="14" s="1"/>
  <c r="E609" i="14" a="1"/>
  <c r="E609" i="14" s="1"/>
  <c r="F609" i="14" a="1"/>
  <c r="F609" i="14" s="1"/>
  <c r="G609" i="14" a="1"/>
  <c r="G609" i="14" s="1"/>
  <c r="H609" i="14" a="1"/>
  <c r="H609" i="14" s="1"/>
  <c r="I609" i="14" a="1"/>
  <c r="I609" i="14" s="1"/>
  <c r="J609" i="14" a="1"/>
  <c r="J609" i="14" s="1"/>
  <c r="K609" i="14" a="1"/>
  <c r="K609" i="14" s="1"/>
  <c r="L609" i="14" a="1"/>
  <c r="L609" i="14" s="1"/>
  <c r="E610" i="14" a="1"/>
  <c r="E610" i="14" s="1"/>
  <c r="F610" i="14" a="1"/>
  <c r="F610" i="14" s="1"/>
  <c r="G610" i="14" a="1"/>
  <c r="G610" i="14" s="1"/>
  <c r="H610" i="14" a="1"/>
  <c r="H610" i="14" s="1"/>
  <c r="I610" i="14" a="1"/>
  <c r="I610" i="14" s="1"/>
  <c r="J610" i="14" a="1"/>
  <c r="J610" i="14" s="1"/>
  <c r="K610" i="14" a="1"/>
  <c r="K610" i="14" s="1"/>
  <c r="L610" i="14" a="1"/>
  <c r="L610" i="14" s="1"/>
  <c r="E611" i="14" a="1"/>
  <c r="E611" i="14" s="1"/>
  <c r="F611" i="14" a="1"/>
  <c r="F611" i="14" s="1"/>
  <c r="G611" i="14" a="1"/>
  <c r="G611" i="14" s="1"/>
  <c r="H611" i="14" a="1"/>
  <c r="H611" i="14" s="1"/>
  <c r="I611" i="14" a="1"/>
  <c r="I611" i="14" s="1"/>
  <c r="J611" i="14" a="1"/>
  <c r="J611" i="14" s="1"/>
  <c r="K611" i="14" a="1"/>
  <c r="K611" i="14" s="1"/>
  <c r="L611" i="14" a="1"/>
  <c r="L611" i="14" s="1"/>
  <c r="E612" i="14" a="1"/>
  <c r="E612" i="14" s="1"/>
  <c r="F612" i="14" a="1"/>
  <c r="F612" i="14" s="1"/>
  <c r="G612" i="14" a="1"/>
  <c r="G612" i="14" s="1"/>
  <c r="H612" i="14" a="1"/>
  <c r="H612" i="14" s="1"/>
  <c r="I612" i="14" a="1"/>
  <c r="I612" i="14" s="1"/>
  <c r="J612" i="14" a="1"/>
  <c r="J612" i="14" s="1"/>
  <c r="K612" i="14" a="1"/>
  <c r="K612" i="14" s="1"/>
  <c r="L612" i="14" a="1"/>
  <c r="L612" i="14" s="1"/>
  <c r="E613" i="14" a="1"/>
  <c r="E613" i="14" s="1"/>
  <c r="F613" i="14" a="1"/>
  <c r="F613" i="14" s="1"/>
  <c r="G613" i="14" a="1"/>
  <c r="G613" i="14" s="1"/>
  <c r="H613" i="14" a="1"/>
  <c r="H613" i="14" s="1"/>
  <c r="I613" i="14" a="1"/>
  <c r="I613" i="14" s="1"/>
  <c r="J613" i="14" a="1"/>
  <c r="J613" i="14" s="1"/>
  <c r="K613" i="14" a="1"/>
  <c r="K613" i="14" s="1"/>
  <c r="L613" i="14" a="1"/>
  <c r="L613" i="14" s="1"/>
  <c r="E614" i="14" a="1"/>
  <c r="E614" i="14" s="1"/>
  <c r="F614" i="14" a="1"/>
  <c r="F614" i="14" s="1"/>
  <c r="G614" i="14" a="1"/>
  <c r="G614" i="14" s="1"/>
  <c r="H614" i="14" a="1"/>
  <c r="H614" i="14" s="1"/>
  <c r="I614" i="14" a="1"/>
  <c r="I614" i="14" s="1"/>
  <c r="J614" i="14" a="1"/>
  <c r="J614" i="14" s="1"/>
  <c r="K614" i="14" a="1"/>
  <c r="K614" i="14" s="1"/>
  <c r="L614" i="14" a="1"/>
  <c r="L614" i="14" s="1"/>
  <c r="E615" i="14" a="1"/>
  <c r="E615" i="14" s="1"/>
  <c r="F615" i="14" a="1"/>
  <c r="F615" i="14" s="1"/>
  <c r="G615" i="14" a="1"/>
  <c r="G615" i="14" s="1"/>
  <c r="H615" i="14" a="1"/>
  <c r="H615" i="14" s="1"/>
  <c r="I615" i="14" a="1"/>
  <c r="I615" i="14" s="1"/>
  <c r="J615" i="14" a="1"/>
  <c r="J615" i="14" s="1"/>
  <c r="K615" i="14" a="1"/>
  <c r="K615" i="14" s="1"/>
  <c r="L615" i="14" a="1"/>
  <c r="L615" i="14" s="1"/>
  <c r="E616" i="14" a="1"/>
  <c r="E616" i="14" s="1"/>
  <c r="F616" i="14" a="1"/>
  <c r="F616" i="14" s="1"/>
  <c r="G616" i="14" a="1"/>
  <c r="G616" i="14" s="1"/>
  <c r="H616" i="14" a="1"/>
  <c r="H616" i="14" s="1"/>
  <c r="I616" i="14" a="1"/>
  <c r="I616" i="14" s="1"/>
  <c r="J616" i="14" a="1"/>
  <c r="J616" i="14" s="1"/>
  <c r="K616" i="14" a="1"/>
  <c r="K616" i="14" s="1"/>
  <c r="L616" i="14" a="1"/>
  <c r="L616" i="14" s="1"/>
  <c r="E617" i="14" a="1"/>
  <c r="E617" i="14" s="1"/>
  <c r="F617" i="14" a="1"/>
  <c r="F617" i="14" s="1"/>
  <c r="G617" i="14" a="1"/>
  <c r="G617" i="14" s="1"/>
  <c r="H617" i="14" a="1"/>
  <c r="H617" i="14" s="1"/>
  <c r="I617" i="14" a="1"/>
  <c r="I617" i="14" s="1"/>
  <c r="J617" i="14" a="1"/>
  <c r="J617" i="14" s="1"/>
  <c r="K617" i="14" a="1"/>
  <c r="K617" i="14" s="1"/>
  <c r="L617" i="14" a="1"/>
  <c r="L617" i="14" s="1"/>
  <c r="L568" i="14" a="1"/>
  <c r="L568" i="14" s="1"/>
  <c r="K568" i="14" a="1"/>
  <c r="K568" i="14" s="1"/>
  <c r="J568" i="14" a="1"/>
  <c r="J568" i="14" s="1"/>
  <c r="I568" i="14" a="1"/>
  <c r="I568" i="14" s="1"/>
  <c r="H568" i="14" a="1"/>
  <c r="H568" i="14" s="1"/>
  <c r="G568" i="14" a="1"/>
  <c r="G568" i="14" s="1"/>
  <c r="F568" i="14" a="1"/>
  <c r="F568" i="14" s="1"/>
  <c r="E568" i="14" a="1"/>
  <c r="E568" i="14" s="1"/>
  <c r="E518" i="14" a="1"/>
  <c r="E518" i="14" s="1"/>
  <c r="F518" i="14" a="1"/>
  <c r="F518" i="14" s="1"/>
  <c r="G518" i="14" a="1"/>
  <c r="G518" i="14" s="1"/>
  <c r="H518" i="14" a="1"/>
  <c r="H518" i="14" s="1"/>
  <c r="I518" i="14" a="1"/>
  <c r="I518" i="14" s="1"/>
  <c r="J518" i="14" a="1"/>
  <c r="J518" i="14" s="1"/>
  <c r="K518" i="14" a="1"/>
  <c r="K518" i="14" s="1"/>
  <c r="L518" i="14" a="1"/>
  <c r="L518" i="14" s="1"/>
  <c r="E519" i="14" a="1"/>
  <c r="E519" i="14" s="1"/>
  <c r="F519" i="14" a="1"/>
  <c r="F519" i="14" s="1"/>
  <c r="G519" i="14" a="1"/>
  <c r="G519" i="14" s="1"/>
  <c r="H519" i="14" a="1"/>
  <c r="H519" i="14" s="1"/>
  <c r="I519" i="14" a="1"/>
  <c r="I519" i="14" s="1"/>
  <c r="J519" i="14" a="1"/>
  <c r="J519" i="14" s="1"/>
  <c r="K519" i="14" a="1"/>
  <c r="K519" i="14" s="1"/>
  <c r="L519" i="14" a="1"/>
  <c r="L519" i="14" s="1"/>
  <c r="E520" i="14" a="1"/>
  <c r="E520" i="14" s="1"/>
  <c r="F520" i="14" a="1"/>
  <c r="F520" i="14" s="1"/>
  <c r="G520" i="14" a="1"/>
  <c r="G520" i="14" s="1"/>
  <c r="H520" i="14" a="1"/>
  <c r="H520" i="14" s="1"/>
  <c r="I520" i="14" a="1"/>
  <c r="I520" i="14" s="1"/>
  <c r="J520" i="14" a="1"/>
  <c r="J520" i="14" s="1"/>
  <c r="K520" i="14" a="1"/>
  <c r="K520" i="14" s="1"/>
  <c r="L520" i="14" a="1"/>
  <c r="L520" i="14" s="1"/>
  <c r="E521" i="14" a="1"/>
  <c r="E521" i="14" s="1"/>
  <c r="F521" i="14" a="1"/>
  <c r="F521" i="14" s="1"/>
  <c r="G521" i="14" a="1"/>
  <c r="G521" i="14" s="1"/>
  <c r="H521" i="14" a="1"/>
  <c r="H521" i="14" s="1"/>
  <c r="I521" i="14" a="1"/>
  <c r="I521" i="14" s="1"/>
  <c r="J521" i="14" a="1"/>
  <c r="J521" i="14" s="1"/>
  <c r="K521" i="14" a="1"/>
  <c r="K521" i="14" s="1"/>
  <c r="L521" i="14" a="1"/>
  <c r="L521" i="14" s="1"/>
  <c r="E522" i="14" a="1"/>
  <c r="E522" i="14" s="1"/>
  <c r="F522" i="14" a="1"/>
  <c r="F522" i="14" s="1"/>
  <c r="G522" i="14" a="1"/>
  <c r="G522" i="14" s="1"/>
  <c r="H522" i="14" a="1"/>
  <c r="H522" i="14" s="1"/>
  <c r="I522" i="14" a="1"/>
  <c r="I522" i="14" s="1"/>
  <c r="J522" i="14" a="1"/>
  <c r="J522" i="14" s="1"/>
  <c r="K522" i="14" a="1"/>
  <c r="K522" i="14" s="1"/>
  <c r="L522" i="14" a="1"/>
  <c r="L522" i="14" s="1"/>
  <c r="E523" i="14" a="1"/>
  <c r="E523" i="14" s="1"/>
  <c r="F523" i="14" a="1"/>
  <c r="F523" i="14" s="1"/>
  <c r="G523" i="14" a="1"/>
  <c r="G523" i="14" s="1"/>
  <c r="H523" i="14" a="1"/>
  <c r="H523" i="14" s="1"/>
  <c r="I523" i="14" a="1"/>
  <c r="I523" i="14" s="1"/>
  <c r="J523" i="14" a="1"/>
  <c r="J523" i="14" s="1"/>
  <c r="K523" i="14" a="1"/>
  <c r="K523" i="14" s="1"/>
  <c r="L523" i="14" a="1"/>
  <c r="L523" i="14" s="1"/>
  <c r="E524" i="14" a="1"/>
  <c r="E524" i="14" s="1"/>
  <c r="F524" i="14" a="1"/>
  <c r="F524" i="14" s="1"/>
  <c r="G524" i="14" a="1"/>
  <c r="G524" i="14" s="1"/>
  <c r="H524" i="14" a="1"/>
  <c r="H524" i="14" s="1"/>
  <c r="I524" i="14" a="1"/>
  <c r="I524" i="14" s="1"/>
  <c r="J524" i="14" a="1"/>
  <c r="J524" i="14" s="1"/>
  <c r="K524" i="14" a="1"/>
  <c r="K524" i="14" s="1"/>
  <c r="L524" i="14" a="1"/>
  <c r="L524" i="14" s="1"/>
  <c r="E525" i="14" a="1"/>
  <c r="E525" i="14" s="1"/>
  <c r="F525" i="14" a="1"/>
  <c r="F525" i="14" s="1"/>
  <c r="G525" i="14" a="1"/>
  <c r="G525" i="14" s="1"/>
  <c r="H525" i="14" a="1"/>
  <c r="H525" i="14" s="1"/>
  <c r="I525" i="14" a="1"/>
  <c r="I525" i="14" s="1"/>
  <c r="J525" i="14" a="1"/>
  <c r="J525" i="14" s="1"/>
  <c r="K525" i="14" a="1"/>
  <c r="K525" i="14" s="1"/>
  <c r="L525" i="14" a="1"/>
  <c r="L525" i="14" s="1"/>
  <c r="E526" i="14" a="1"/>
  <c r="E526" i="14" s="1"/>
  <c r="F526" i="14" a="1"/>
  <c r="F526" i="14" s="1"/>
  <c r="G526" i="14" a="1"/>
  <c r="G526" i="14" s="1"/>
  <c r="H526" i="14" a="1"/>
  <c r="H526" i="14" s="1"/>
  <c r="I526" i="14" a="1"/>
  <c r="I526" i="14" s="1"/>
  <c r="J526" i="14" a="1"/>
  <c r="J526" i="14" s="1"/>
  <c r="K526" i="14" a="1"/>
  <c r="K526" i="14" s="1"/>
  <c r="L526" i="14" a="1"/>
  <c r="L526" i="14" s="1"/>
  <c r="E527" i="14" a="1"/>
  <c r="E527" i="14" s="1"/>
  <c r="F527" i="14" a="1"/>
  <c r="F527" i="14" s="1"/>
  <c r="G527" i="14" a="1"/>
  <c r="G527" i="14" s="1"/>
  <c r="H527" i="14" a="1"/>
  <c r="H527" i="14" s="1"/>
  <c r="I527" i="14" a="1"/>
  <c r="I527" i="14" s="1"/>
  <c r="J527" i="14" a="1"/>
  <c r="J527" i="14" s="1"/>
  <c r="K527" i="14" a="1"/>
  <c r="K527" i="14" s="1"/>
  <c r="L527" i="14" a="1"/>
  <c r="L527" i="14" s="1"/>
  <c r="E528" i="14" a="1"/>
  <c r="E528" i="14" s="1"/>
  <c r="F528" i="14" a="1"/>
  <c r="F528" i="14" s="1"/>
  <c r="G528" i="14" a="1"/>
  <c r="G528" i="14" s="1"/>
  <c r="H528" i="14" a="1"/>
  <c r="H528" i="14" s="1"/>
  <c r="I528" i="14" a="1"/>
  <c r="I528" i="14" s="1"/>
  <c r="J528" i="14" a="1"/>
  <c r="J528" i="14" s="1"/>
  <c r="K528" i="14" a="1"/>
  <c r="K528" i="14" s="1"/>
  <c r="L528" i="14" a="1"/>
  <c r="L528" i="14" s="1"/>
  <c r="E529" i="14" a="1"/>
  <c r="E529" i="14" s="1"/>
  <c r="F529" i="14" a="1"/>
  <c r="F529" i="14" s="1"/>
  <c r="G529" i="14" a="1"/>
  <c r="G529" i="14" s="1"/>
  <c r="H529" i="14" a="1"/>
  <c r="H529" i="14" s="1"/>
  <c r="I529" i="14" a="1"/>
  <c r="I529" i="14" s="1"/>
  <c r="J529" i="14" a="1"/>
  <c r="J529" i="14" s="1"/>
  <c r="K529" i="14" a="1"/>
  <c r="K529" i="14" s="1"/>
  <c r="L529" i="14" a="1"/>
  <c r="L529" i="14" s="1"/>
  <c r="E530" i="14" a="1"/>
  <c r="E530" i="14" s="1"/>
  <c r="F530" i="14" a="1"/>
  <c r="F530" i="14" s="1"/>
  <c r="G530" i="14" a="1"/>
  <c r="G530" i="14" s="1"/>
  <c r="H530" i="14" a="1"/>
  <c r="H530" i="14" s="1"/>
  <c r="I530" i="14" a="1"/>
  <c r="I530" i="14" s="1"/>
  <c r="J530" i="14" a="1"/>
  <c r="J530" i="14" s="1"/>
  <c r="K530" i="14" a="1"/>
  <c r="K530" i="14" s="1"/>
  <c r="L530" i="14" a="1"/>
  <c r="L530" i="14" s="1"/>
  <c r="E531" i="14" a="1"/>
  <c r="E531" i="14" s="1"/>
  <c r="F531" i="14" a="1"/>
  <c r="F531" i="14" s="1"/>
  <c r="G531" i="14" a="1"/>
  <c r="G531" i="14" s="1"/>
  <c r="H531" i="14" a="1"/>
  <c r="H531" i="14" s="1"/>
  <c r="I531" i="14" a="1"/>
  <c r="I531" i="14" s="1"/>
  <c r="J531" i="14" a="1"/>
  <c r="J531" i="14" s="1"/>
  <c r="K531" i="14" a="1"/>
  <c r="K531" i="14" s="1"/>
  <c r="L531" i="14" a="1"/>
  <c r="L531" i="14" s="1"/>
  <c r="E532" i="14" a="1"/>
  <c r="E532" i="14" s="1"/>
  <c r="F532" i="14" a="1"/>
  <c r="F532" i="14" s="1"/>
  <c r="G532" i="14" a="1"/>
  <c r="G532" i="14" s="1"/>
  <c r="H532" i="14" a="1"/>
  <c r="H532" i="14" s="1"/>
  <c r="I532" i="14" a="1"/>
  <c r="I532" i="14" s="1"/>
  <c r="J532" i="14" a="1"/>
  <c r="J532" i="14" s="1"/>
  <c r="K532" i="14" a="1"/>
  <c r="K532" i="14" s="1"/>
  <c r="L532" i="14" a="1"/>
  <c r="L532" i="14" s="1"/>
  <c r="E533" i="14" a="1"/>
  <c r="E533" i="14" s="1"/>
  <c r="F533" i="14" a="1"/>
  <c r="F533" i="14" s="1"/>
  <c r="G533" i="14" a="1"/>
  <c r="G533" i="14" s="1"/>
  <c r="H533" i="14" a="1"/>
  <c r="H533" i="14" s="1"/>
  <c r="I533" i="14" a="1"/>
  <c r="I533" i="14" s="1"/>
  <c r="J533" i="14" a="1"/>
  <c r="J533" i="14" s="1"/>
  <c r="K533" i="14" a="1"/>
  <c r="K533" i="14" s="1"/>
  <c r="L533" i="14" a="1"/>
  <c r="L533" i="14" s="1"/>
  <c r="E534" i="14" a="1"/>
  <c r="E534" i="14" s="1"/>
  <c r="F534" i="14" a="1"/>
  <c r="F534" i="14" s="1"/>
  <c r="G534" i="14" a="1"/>
  <c r="G534" i="14" s="1"/>
  <c r="H534" i="14" a="1"/>
  <c r="H534" i="14" s="1"/>
  <c r="I534" i="14" a="1"/>
  <c r="I534" i="14" s="1"/>
  <c r="J534" i="14" a="1"/>
  <c r="J534" i="14" s="1"/>
  <c r="K534" i="14" a="1"/>
  <c r="K534" i="14" s="1"/>
  <c r="L534" i="14" a="1"/>
  <c r="L534" i="14" s="1"/>
  <c r="E535" i="14" a="1"/>
  <c r="E535" i="14" s="1"/>
  <c r="F535" i="14" a="1"/>
  <c r="F535" i="14" s="1"/>
  <c r="G535" i="14" a="1"/>
  <c r="G535" i="14" s="1"/>
  <c r="H535" i="14" a="1"/>
  <c r="H535" i="14" s="1"/>
  <c r="I535" i="14" a="1"/>
  <c r="I535" i="14" s="1"/>
  <c r="J535" i="14" a="1"/>
  <c r="J535" i="14" s="1"/>
  <c r="K535" i="14" a="1"/>
  <c r="K535" i="14" s="1"/>
  <c r="L535" i="14" a="1"/>
  <c r="L535" i="14" s="1"/>
  <c r="E536" i="14" a="1"/>
  <c r="E536" i="14" s="1"/>
  <c r="F536" i="14" a="1"/>
  <c r="F536" i="14" s="1"/>
  <c r="G536" i="14" a="1"/>
  <c r="G536" i="14" s="1"/>
  <c r="H536" i="14" a="1"/>
  <c r="H536" i="14" s="1"/>
  <c r="I536" i="14" a="1"/>
  <c r="I536" i="14" s="1"/>
  <c r="J536" i="14" a="1"/>
  <c r="J536" i="14" s="1"/>
  <c r="K536" i="14" a="1"/>
  <c r="K536" i="14" s="1"/>
  <c r="L536" i="14" a="1"/>
  <c r="L536" i="14" s="1"/>
  <c r="E537" i="14" a="1"/>
  <c r="E537" i="14" s="1"/>
  <c r="F537" i="14" a="1"/>
  <c r="F537" i="14" s="1"/>
  <c r="G537" i="14" a="1"/>
  <c r="G537" i="14" s="1"/>
  <c r="H537" i="14" a="1"/>
  <c r="H537" i="14" s="1"/>
  <c r="I537" i="14" a="1"/>
  <c r="I537" i="14" s="1"/>
  <c r="J537" i="14" a="1"/>
  <c r="J537" i="14" s="1"/>
  <c r="K537" i="14" a="1"/>
  <c r="K537" i="14" s="1"/>
  <c r="L537" i="14" a="1"/>
  <c r="L537" i="14" s="1"/>
  <c r="E538" i="14" a="1"/>
  <c r="E538" i="14" s="1"/>
  <c r="F538" i="14" a="1"/>
  <c r="F538" i="14" s="1"/>
  <c r="G538" i="14" a="1"/>
  <c r="G538" i="14" s="1"/>
  <c r="H538" i="14" a="1"/>
  <c r="H538" i="14" s="1"/>
  <c r="I538" i="14" a="1"/>
  <c r="I538" i="14" s="1"/>
  <c r="J538" i="14" a="1"/>
  <c r="J538" i="14" s="1"/>
  <c r="K538" i="14" a="1"/>
  <c r="K538" i="14" s="1"/>
  <c r="L538" i="14" a="1"/>
  <c r="L538" i="14" s="1"/>
  <c r="E539" i="14" a="1"/>
  <c r="E539" i="14" s="1"/>
  <c r="F539" i="14" a="1"/>
  <c r="F539" i="14" s="1"/>
  <c r="G539" i="14" a="1"/>
  <c r="G539" i="14" s="1"/>
  <c r="H539" i="14" a="1"/>
  <c r="H539" i="14" s="1"/>
  <c r="I539" i="14" a="1"/>
  <c r="I539" i="14" s="1"/>
  <c r="J539" i="14" a="1"/>
  <c r="J539" i="14" s="1"/>
  <c r="K539" i="14" a="1"/>
  <c r="K539" i="14" s="1"/>
  <c r="L539" i="14" a="1"/>
  <c r="L539" i="14" s="1"/>
  <c r="E540" i="14" a="1"/>
  <c r="E540" i="14" s="1"/>
  <c r="F540" i="14" a="1"/>
  <c r="F540" i="14" s="1"/>
  <c r="G540" i="14" a="1"/>
  <c r="G540" i="14" s="1"/>
  <c r="H540" i="14" a="1"/>
  <c r="H540" i="14" s="1"/>
  <c r="I540" i="14" a="1"/>
  <c r="I540" i="14" s="1"/>
  <c r="J540" i="14" a="1"/>
  <c r="J540" i="14" s="1"/>
  <c r="K540" i="14" a="1"/>
  <c r="K540" i="14" s="1"/>
  <c r="L540" i="14" a="1"/>
  <c r="L540" i="14" s="1"/>
  <c r="E541" i="14" a="1"/>
  <c r="E541" i="14" s="1"/>
  <c r="F541" i="14" a="1"/>
  <c r="F541" i="14" s="1"/>
  <c r="G541" i="14" a="1"/>
  <c r="G541" i="14" s="1"/>
  <c r="H541" i="14" a="1"/>
  <c r="H541" i="14" s="1"/>
  <c r="I541" i="14" a="1"/>
  <c r="I541" i="14" s="1"/>
  <c r="J541" i="14" a="1"/>
  <c r="J541" i="14" s="1"/>
  <c r="K541" i="14" a="1"/>
  <c r="K541" i="14" s="1"/>
  <c r="L541" i="14" a="1"/>
  <c r="L541" i="14" s="1"/>
  <c r="E542" i="14" a="1"/>
  <c r="E542" i="14" s="1"/>
  <c r="F542" i="14" a="1"/>
  <c r="F542" i="14" s="1"/>
  <c r="G542" i="14" a="1"/>
  <c r="G542" i="14" s="1"/>
  <c r="H542" i="14" a="1"/>
  <c r="H542" i="14" s="1"/>
  <c r="I542" i="14" a="1"/>
  <c r="I542" i="14" s="1"/>
  <c r="J542" i="14" a="1"/>
  <c r="J542" i="14" s="1"/>
  <c r="K542" i="14" a="1"/>
  <c r="K542" i="14" s="1"/>
  <c r="L542" i="14" a="1"/>
  <c r="L542" i="14" s="1"/>
  <c r="E543" i="14" a="1"/>
  <c r="E543" i="14" s="1"/>
  <c r="F543" i="14" a="1"/>
  <c r="F543" i="14" s="1"/>
  <c r="G543" i="14" a="1"/>
  <c r="G543" i="14" s="1"/>
  <c r="H543" i="14" a="1"/>
  <c r="H543" i="14" s="1"/>
  <c r="I543" i="14" a="1"/>
  <c r="I543" i="14" s="1"/>
  <c r="J543" i="14" a="1"/>
  <c r="J543" i="14" s="1"/>
  <c r="K543" i="14" a="1"/>
  <c r="K543" i="14" s="1"/>
  <c r="L543" i="14" a="1"/>
  <c r="L543" i="14" s="1"/>
  <c r="E544" i="14" a="1"/>
  <c r="E544" i="14" s="1"/>
  <c r="F544" i="14" a="1"/>
  <c r="F544" i="14" s="1"/>
  <c r="G544" i="14" a="1"/>
  <c r="G544" i="14" s="1"/>
  <c r="H544" i="14" a="1"/>
  <c r="H544" i="14" s="1"/>
  <c r="I544" i="14" a="1"/>
  <c r="I544" i="14" s="1"/>
  <c r="J544" i="14" a="1"/>
  <c r="J544" i="14" s="1"/>
  <c r="K544" i="14" a="1"/>
  <c r="K544" i="14" s="1"/>
  <c r="L544" i="14" a="1"/>
  <c r="L544" i="14" s="1"/>
  <c r="E545" i="14" a="1"/>
  <c r="E545" i="14" s="1"/>
  <c r="F545" i="14" a="1"/>
  <c r="F545" i="14" s="1"/>
  <c r="G545" i="14" a="1"/>
  <c r="G545" i="14" s="1"/>
  <c r="H545" i="14" a="1"/>
  <c r="H545" i="14" s="1"/>
  <c r="I545" i="14" a="1"/>
  <c r="I545" i="14" s="1"/>
  <c r="J545" i="14" a="1"/>
  <c r="J545" i="14" s="1"/>
  <c r="K545" i="14" a="1"/>
  <c r="K545" i="14" s="1"/>
  <c r="L545" i="14" a="1"/>
  <c r="L545" i="14" s="1"/>
  <c r="E546" i="14" a="1"/>
  <c r="E546" i="14" s="1"/>
  <c r="F546" i="14" a="1"/>
  <c r="F546" i="14" s="1"/>
  <c r="G546" i="14" a="1"/>
  <c r="G546" i="14" s="1"/>
  <c r="H546" i="14" a="1"/>
  <c r="H546" i="14" s="1"/>
  <c r="I546" i="14" a="1"/>
  <c r="I546" i="14" s="1"/>
  <c r="J546" i="14" a="1"/>
  <c r="J546" i="14" s="1"/>
  <c r="K546" i="14" a="1"/>
  <c r="K546" i="14" s="1"/>
  <c r="L546" i="14" a="1"/>
  <c r="L546" i="14" s="1"/>
  <c r="E547" i="14" a="1"/>
  <c r="E547" i="14" s="1"/>
  <c r="F547" i="14" a="1"/>
  <c r="F547" i="14" s="1"/>
  <c r="G547" i="14" a="1"/>
  <c r="G547" i="14" s="1"/>
  <c r="H547" i="14" a="1"/>
  <c r="H547" i="14" s="1"/>
  <c r="I547" i="14" a="1"/>
  <c r="I547" i="14" s="1"/>
  <c r="J547" i="14" a="1"/>
  <c r="J547" i="14" s="1"/>
  <c r="K547" i="14" a="1"/>
  <c r="K547" i="14" s="1"/>
  <c r="L547" i="14" a="1"/>
  <c r="L547" i="14" s="1"/>
  <c r="E548" i="14" a="1"/>
  <c r="E548" i="14" s="1"/>
  <c r="F548" i="14" a="1"/>
  <c r="F548" i="14" s="1"/>
  <c r="G548" i="14" a="1"/>
  <c r="G548" i="14" s="1"/>
  <c r="H548" i="14" a="1"/>
  <c r="H548" i="14" s="1"/>
  <c r="I548" i="14" a="1"/>
  <c r="I548" i="14" s="1"/>
  <c r="J548" i="14" a="1"/>
  <c r="J548" i="14" s="1"/>
  <c r="K548" i="14" a="1"/>
  <c r="K548" i="14" s="1"/>
  <c r="L548" i="14" a="1"/>
  <c r="L548" i="14" s="1"/>
  <c r="E549" i="14" a="1"/>
  <c r="E549" i="14" s="1"/>
  <c r="F549" i="14" a="1"/>
  <c r="F549" i="14" s="1"/>
  <c r="G549" i="14" a="1"/>
  <c r="G549" i="14" s="1"/>
  <c r="H549" i="14" a="1"/>
  <c r="H549" i="14" s="1"/>
  <c r="I549" i="14" a="1"/>
  <c r="I549" i="14" s="1"/>
  <c r="J549" i="14" a="1"/>
  <c r="J549" i="14" s="1"/>
  <c r="K549" i="14" a="1"/>
  <c r="K549" i="14" s="1"/>
  <c r="L549" i="14" a="1"/>
  <c r="L549" i="14" s="1"/>
  <c r="E550" i="14" a="1"/>
  <c r="E550" i="14" s="1"/>
  <c r="F550" i="14" a="1"/>
  <c r="F550" i="14" s="1"/>
  <c r="G550" i="14" a="1"/>
  <c r="G550" i="14" s="1"/>
  <c r="H550" i="14" a="1"/>
  <c r="H550" i="14" s="1"/>
  <c r="I550" i="14" a="1"/>
  <c r="I550" i="14" s="1"/>
  <c r="J550" i="14" a="1"/>
  <c r="J550" i="14" s="1"/>
  <c r="K550" i="14" a="1"/>
  <c r="K550" i="14" s="1"/>
  <c r="L550" i="14" a="1"/>
  <c r="L550" i="14" s="1"/>
  <c r="E551" i="14" a="1"/>
  <c r="E551" i="14" s="1"/>
  <c r="F551" i="14" a="1"/>
  <c r="F551" i="14" s="1"/>
  <c r="G551" i="14" a="1"/>
  <c r="G551" i="14" s="1"/>
  <c r="H551" i="14" a="1"/>
  <c r="H551" i="14" s="1"/>
  <c r="I551" i="14" a="1"/>
  <c r="I551" i="14" s="1"/>
  <c r="J551" i="14" a="1"/>
  <c r="J551" i="14" s="1"/>
  <c r="K551" i="14" a="1"/>
  <c r="K551" i="14" s="1"/>
  <c r="L551" i="14" a="1"/>
  <c r="L551" i="14" s="1"/>
  <c r="E552" i="14" a="1"/>
  <c r="E552" i="14" s="1"/>
  <c r="F552" i="14" a="1"/>
  <c r="F552" i="14" s="1"/>
  <c r="G552" i="14" a="1"/>
  <c r="G552" i="14" s="1"/>
  <c r="H552" i="14" a="1"/>
  <c r="H552" i="14" s="1"/>
  <c r="I552" i="14" a="1"/>
  <c r="I552" i="14" s="1"/>
  <c r="J552" i="14" a="1"/>
  <c r="J552" i="14" s="1"/>
  <c r="K552" i="14" a="1"/>
  <c r="K552" i="14" s="1"/>
  <c r="L552" i="14" a="1"/>
  <c r="L552" i="14" s="1"/>
  <c r="E553" i="14" a="1"/>
  <c r="E553" i="14" s="1"/>
  <c r="F553" i="14" a="1"/>
  <c r="F553" i="14" s="1"/>
  <c r="G553" i="14" a="1"/>
  <c r="G553" i="14" s="1"/>
  <c r="H553" i="14" a="1"/>
  <c r="H553" i="14" s="1"/>
  <c r="I553" i="14" a="1"/>
  <c r="I553" i="14" s="1"/>
  <c r="J553" i="14" a="1"/>
  <c r="J553" i="14" s="1"/>
  <c r="K553" i="14" a="1"/>
  <c r="K553" i="14" s="1"/>
  <c r="L553" i="14" a="1"/>
  <c r="L553" i="14" s="1"/>
  <c r="E554" i="14" a="1"/>
  <c r="E554" i="14" s="1"/>
  <c r="F554" i="14" a="1"/>
  <c r="F554" i="14" s="1"/>
  <c r="G554" i="14" a="1"/>
  <c r="G554" i="14" s="1"/>
  <c r="H554" i="14" a="1"/>
  <c r="H554" i="14" s="1"/>
  <c r="I554" i="14" a="1"/>
  <c r="I554" i="14" s="1"/>
  <c r="J554" i="14" a="1"/>
  <c r="J554" i="14" s="1"/>
  <c r="K554" i="14" a="1"/>
  <c r="K554" i="14" s="1"/>
  <c r="L554" i="14" a="1"/>
  <c r="L554" i="14" s="1"/>
  <c r="E555" i="14" a="1"/>
  <c r="E555" i="14" s="1"/>
  <c r="F555" i="14" a="1"/>
  <c r="F555" i="14" s="1"/>
  <c r="G555" i="14" a="1"/>
  <c r="G555" i="14" s="1"/>
  <c r="H555" i="14" a="1"/>
  <c r="H555" i="14" s="1"/>
  <c r="I555" i="14" a="1"/>
  <c r="I555" i="14" s="1"/>
  <c r="J555" i="14" a="1"/>
  <c r="J555" i="14" s="1"/>
  <c r="K555" i="14" a="1"/>
  <c r="K555" i="14" s="1"/>
  <c r="L555" i="14" a="1"/>
  <c r="L555" i="14" s="1"/>
  <c r="E556" i="14" a="1"/>
  <c r="E556" i="14" s="1"/>
  <c r="F556" i="14" a="1"/>
  <c r="F556" i="14" s="1"/>
  <c r="G556" i="14" a="1"/>
  <c r="G556" i="14" s="1"/>
  <c r="H556" i="14" a="1"/>
  <c r="H556" i="14" s="1"/>
  <c r="I556" i="14" a="1"/>
  <c r="I556" i="14" s="1"/>
  <c r="J556" i="14" a="1"/>
  <c r="J556" i="14" s="1"/>
  <c r="K556" i="14" a="1"/>
  <c r="K556" i="14" s="1"/>
  <c r="L556" i="14" a="1"/>
  <c r="L556" i="14" s="1"/>
  <c r="E557" i="14" a="1"/>
  <c r="E557" i="14" s="1"/>
  <c r="F557" i="14" a="1"/>
  <c r="F557" i="14" s="1"/>
  <c r="G557" i="14" a="1"/>
  <c r="G557" i="14" s="1"/>
  <c r="H557" i="14" a="1"/>
  <c r="H557" i="14" s="1"/>
  <c r="I557" i="14" a="1"/>
  <c r="I557" i="14" s="1"/>
  <c r="J557" i="14" a="1"/>
  <c r="J557" i="14" s="1"/>
  <c r="K557" i="14" a="1"/>
  <c r="K557" i="14" s="1"/>
  <c r="L557" i="14" a="1"/>
  <c r="L557" i="14" s="1"/>
  <c r="E558" i="14" a="1"/>
  <c r="E558" i="14" s="1"/>
  <c r="F558" i="14" a="1"/>
  <c r="F558" i="14" s="1"/>
  <c r="G558" i="14" a="1"/>
  <c r="G558" i="14" s="1"/>
  <c r="H558" i="14" a="1"/>
  <c r="H558" i="14" s="1"/>
  <c r="I558" i="14" a="1"/>
  <c r="I558" i="14" s="1"/>
  <c r="J558" i="14" a="1"/>
  <c r="J558" i="14" s="1"/>
  <c r="K558" i="14" a="1"/>
  <c r="K558" i="14" s="1"/>
  <c r="L558" i="14" a="1"/>
  <c r="L558" i="14" s="1"/>
  <c r="E559" i="14" a="1"/>
  <c r="E559" i="14" s="1"/>
  <c r="F559" i="14" a="1"/>
  <c r="F559" i="14" s="1"/>
  <c r="G559" i="14" a="1"/>
  <c r="G559" i="14" s="1"/>
  <c r="H559" i="14" a="1"/>
  <c r="H559" i="14" s="1"/>
  <c r="I559" i="14" a="1"/>
  <c r="I559" i="14" s="1"/>
  <c r="J559" i="14" a="1"/>
  <c r="J559" i="14" s="1"/>
  <c r="K559" i="14" a="1"/>
  <c r="K559" i="14" s="1"/>
  <c r="L559" i="14" a="1"/>
  <c r="L559" i="14" s="1"/>
  <c r="E560" i="14" a="1"/>
  <c r="E560" i="14" s="1"/>
  <c r="F560" i="14" a="1"/>
  <c r="F560" i="14" s="1"/>
  <c r="G560" i="14" a="1"/>
  <c r="G560" i="14" s="1"/>
  <c r="H560" i="14" a="1"/>
  <c r="H560" i="14" s="1"/>
  <c r="I560" i="14" a="1"/>
  <c r="I560" i="14" s="1"/>
  <c r="J560" i="14" a="1"/>
  <c r="J560" i="14" s="1"/>
  <c r="K560" i="14" a="1"/>
  <c r="K560" i="14" s="1"/>
  <c r="L560" i="14" a="1"/>
  <c r="L560" i="14" s="1"/>
  <c r="E561" i="14" a="1"/>
  <c r="E561" i="14" s="1"/>
  <c r="F561" i="14" a="1"/>
  <c r="F561" i="14" s="1"/>
  <c r="G561" i="14" a="1"/>
  <c r="G561" i="14" s="1"/>
  <c r="H561" i="14" a="1"/>
  <c r="H561" i="14" s="1"/>
  <c r="I561" i="14" a="1"/>
  <c r="I561" i="14" s="1"/>
  <c r="J561" i="14" a="1"/>
  <c r="J561" i="14" s="1"/>
  <c r="K561" i="14" a="1"/>
  <c r="K561" i="14" s="1"/>
  <c r="L561" i="14" a="1"/>
  <c r="L561" i="14" s="1"/>
  <c r="E562" i="14" a="1"/>
  <c r="E562" i="14" s="1"/>
  <c r="F562" i="14" a="1"/>
  <c r="F562" i="14" s="1"/>
  <c r="G562" i="14" a="1"/>
  <c r="G562" i="14" s="1"/>
  <c r="H562" i="14" a="1"/>
  <c r="H562" i="14" s="1"/>
  <c r="I562" i="14" a="1"/>
  <c r="I562" i="14" s="1"/>
  <c r="J562" i="14" a="1"/>
  <c r="J562" i="14" s="1"/>
  <c r="K562" i="14" a="1"/>
  <c r="K562" i="14" s="1"/>
  <c r="L562" i="14" a="1"/>
  <c r="L562" i="14" s="1"/>
  <c r="E563" i="14" a="1"/>
  <c r="E563" i="14" s="1"/>
  <c r="F563" i="14" a="1"/>
  <c r="F563" i="14" s="1"/>
  <c r="G563" i="14" a="1"/>
  <c r="G563" i="14" s="1"/>
  <c r="H563" i="14" a="1"/>
  <c r="H563" i="14" s="1"/>
  <c r="I563" i="14" a="1"/>
  <c r="I563" i="14" s="1"/>
  <c r="J563" i="14" a="1"/>
  <c r="J563" i="14" s="1"/>
  <c r="K563" i="14" a="1"/>
  <c r="K563" i="14" s="1"/>
  <c r="L563" i="14" a="1"/>
  <c r="L563" i="14" s="1"/>
  <c r="E564" i="14" a="1"/>
  <c r="E564" i="14" s="1"/>
  <c r="F564" i="14" a="1"/>
  <c r="F564" i="14" s="1"/>
  <c r="G564" i="14" a="1"/>
  <c r="G564" i="14" s="1"/>
  <c r="H564" i="14" a="1"/>
  <c r="H564" i="14" s="1"/>
  <c r="I564" i="14" a="1"/>
  <c r="I564" i="14" s="1"/>
  <c r="J564" i="14" a="1"/>
  <c r="J564" i="14" s="1"/>
  <c r="K564" i="14" a="1"/>
  <c r="K564" i="14" s="1"/>
  <c r="L564" i="14" a="1"/>
  <c r="L564" i="14" s="1"/>
  <c r="E565" i="14" a="1"/>
  <c r="E565" i="14" s="1"/>
  <c r="F565" i="14" a="1"/>
  <c r="F565" i="14" s="1"/>
  <c r="G565" i="14" a="1"/>
  <c r="G565" i="14" s="1"/>
  <c r="H565" i="14" a="1"/>
  <c r="H565" i="14" s="1"/>
  <c r="I565" i="14" a="1"/>
  <c r="I565" i="14" s="1"/>
  <c r="J565" i="14" a="1"/>
  <c r="J565" i="14" s="1"/>
  <c r="K565" i="14" a="1"/>
  <c r="K565" i="14" s="1"/>
  <c r="L565" i="14" a="1"/>
  <c r="L565" i="14" s="1"/>
  <c r="E566" i="14" a="1"/>
  <c r="E566" i="14" s="1"/>
  <c r="F566" i="14" a="1"/>
  <c r="F566" i="14" s="1"/>
  <c r="G566" i="14" a="1"/>
  <c r="G566" i="14" s="1"/>
  <c r="H566" i="14" a="1"/>
  <c r="H566" i="14" s="1"/>
  <c r="I566" i="14" a="1"/>
  <c r="I566" i="14" s="1"/>
  <c r="J566" i="14" a="1"/>
  <c r="J566" i="14" s="1"/>
  <c r="K566" i="14" a="1"/>
  <c r="K566" i="14" s="1"/>
  <c r="L566" i="14" a="1"/>
  <c r="L566" i="14" s="1"/>
  <c r="L517" i="14" a="1"/>
  <c r="L517" i="14" s="1"/>
  <c r="K517" i="14" a="1"/>
  <c r="K517" i="14" s="1"/>
  <c r="J517" i="14" a="1"/>
  <c r="J517" i="14" s="1"/>
  <c r="I517" i="14" a="1"/>
  <c r="I517" i="14" s="1"/>
  <c r="H517" i="14" a="1"/>
  <c r="H517" i="14" s="1"/>
  <c r="G517" i="14" a="1"/>
  <c r="G517" i="14" s="1"/>
  <c r="F517" i="14" a="1"/>
  <c r="F517" i="14" s="1"/>
  <c r="E517" i="14" a="1"/>
  <c r="E517" i="14" s="1"/>
  <c r="E467" i="14" a="1"/>
  <c r="E467" i="14" s="1"/>
  <c r="F467" i="14" a="1"/>
  <c r="F467" i="14" s="1"/>
  <c r="G467" i="14" a="1"/>
  <c r="G467" i="14" s="1"/>
  <c r="H467" i="14" a="1"/>
  <c r="H467" i="14" s="1"/>
  <c r="I467" i="14" a="1"/>
  <c r="I467" i="14" s="1"/>
  <c r="J467" i="14" a="1"/>
  <c r="J467" i="14" s="1"/>
  <c r="K467" i="14" a="1"/>
  <c r="K467" i="14" s="1"/>
  <c r="L467" i="14" a="1"/>
  <c r="L467" i="14" s="1"/>
  <c r="E468" i="14" a="1"/>
  <c r="E468" i="14" s="1"/>
  <c r="F468" i="14" a="1"/>
  <c r="F468" i="14" s="1"/>
  <c r="G468" i="14" a="1"/>
  <c r="G468" i="14" s="1"/>
  <c r="H468" i="14" a="1"/>
  <c r="H468" i="14" s="1"/>
  <c r="I468" i="14" a="1"/>
  <c r="I468" i="14" s="1"/>
  <c r="J468" i="14" a="1"/>
  <c r="J468" i="14" s="1"/>
  <c r="K468" i="14" a="1"/>
  <c r="K468" i="14" s="1"/>
  <c r="L468" i="14" a="1"/>
  <c r="L468" i="14" s="1"/>
  <c r="E469" i="14" a="1"/>
  <c r="E469" i="14" s="1"/>
  <c r="F469" i="14" a="1"/>
  <c r="F469" i="14" s="1"/>
  <c r="G469" i="14" a="1"/>
  <c r="G469" i="14" s="1"/>
  <c r="H469" i="14" a="1"/>
  <c r="H469" i="14" s="1"/>
  <c r="I469" i="14" a="1"/>
  <c r="I469" i="14" s="1"/>
  <c r="J469" i="14" a="1"/>
  <c r="J469" i="14" s="1"/>
  <c r="K469" i="14" a="1"/>
  <c r="K469" i="14" s="1"/>
  <c r="L469" i="14" a="1"/>
  <c r="L469" i="14" s="1"/>
  <c r="E470" i="14" a="1"/>
  <c r="E470" i="14" s="1"/>
  <c r="F470" i="14" a="1"/>
  <c r="F470" i="14" s="1"/>
  <c r="G470" i="14" a="1"/>
  <c r="G470" i="14" s="1"/>
  <c r="H470" i="14" a="1"/>
  <c r="H470" i="14" s="1"/>
  <c r="I470" i="14" a="1"/>
  <c r="I470" i="14" s="1"/>
  <c r="J470" i="14" a="1"/>
  <c r="J470" i="14" s="1"/>
  <c r="K470" i="14" a="1"/>
  <c r="K470" i="14" s="1"/>
  <c r="L470" i="14" a="1"/>
  <c r="L470" i="14" s="1"/>
  <c r="E471" i="14" a="1"/>
  <c r="E471" i="14" s="1"/>
  <c r="F471" i="14" a="1"/>
  <c r="F471" i="14" s="1"/>
  <c r="G471" i="14" a="1"/>
  <c r="G471" i="14" s="1"/>
  <c r="H471" i="14" a="1"/>
  <c r="H471" i="14" s="1"/>
  <c r="I471" i="14" a="1"/>
  <c r="I471" i="14" s="1"/>
  <c r="J471" i="14" a="1"/>
  <c r="J471" i="14" s="1"/>
  <c r="K471" i="14" a="1"/>
  <c r="K471" i="14" s="1"/>
  <c r="L471" i="14" a="1"/>
  <c r="L471" i="14" s="1"/>
  <c r="E472" i="14" a="1"/>
  <c r="E472" i="14" s="1"/>
  <c r="F472" i="14" a="1"/>
  <c r="F472" i="14" s="1"/>
  <c r="G472" i="14" a="1"/>
  <c r="G472" i="14" s="1"/>
  <c r="H472" i="14" a="1"/>
  <c r="H472" i="14" s="1"/>
  <c r="I472" i="14" a="1"/>
  <c r="I472" i="14" s="1"/>
  <c r="J472" i="14" a="1"/>
  <c r="J472" i="14" s="1"/>
  <c r="K472" i="14" a="1"/>
  <c r="K472" i="14" s="1"/>
  <c r="L472" i="14" a="1"/>
  <c r="L472" i="14" s="1"/>
  <c r="E473" i="14" a="1"/>
  <c r="E473" i="14" s="1"/>
  <c r="F473" i="14" a="1"/>
  <c r="F473" i="14" s="1"/>
  <c r="G473" i="14" a="1"/>
  <c r="G473" i="14" s="1"/>
  <c r="H473" i="14" a="1"/>
  <c r="H473" i="14" s="1"/>
  <c r="I473" i="14" a="1"/>
  <c r="I473" i="14" s="1"/>
  <c r="J473" i="14" a="1"/>
  <c r="J473" i="14" s="1"/>
  <c r="K473" i="14" a="1"/>
  <c r="K473" i="14" s="1"/>
  <c r="L473" i="14" a="1"/>
  <c r="L473" i="14" s="1"/>
  <c r="E474" i="14" a="1"/>
  <c r="E474" i="14" s="1"/>
  <c r="F474" i="14" a="1"/>
  <c r="F474" i="14" s="1"/>
  <c r="G474" i="14" a="1"/>
  <c r="G474" i="14" s="1"/>
  <c r="H474" i="14" a="1"/>
  <c r="H474" i="14" s="1"/>
  <c r="I474" i="14" a="1"/>
  <c r="I474" i="14" s="1"/>
  <c r="J474" i="14" a="1"/>
  <c r="J474" i="14" s="1"/>
  <c r="K474" i="14" a="1"/>
  <c r="K474" i="14" s="1"/>
  <c r="L474" i="14" a="1"/>
  <c r="L474" i="14" s="1"/>
  <c r="E475" i="14" a="1"/>
  <c r="E475" i="14" s="1"/>
  <c r="F475" i="14" a="1"/>
  <c r="F475" i="14" s="1"/>
  <c r="G475" i="14" a="1"/>
  <c r="G475" i="14" s="1"/>
  <c r="H475" i="14" a="1"/>
  <c r="H475" i="14" s="1"/>
  <c r="I475" i="14" a="1"/>
  <c r="I475" i="14" s="1"/>
  <c r="J475" i="14" a="1"/>
  <c r="J475" i="14" s="1"/>
  <c r="K475" i="14" a="1"/>
  <c r="K475" i="14" s="1"/>
  <c r="L475" i="14" a="1"/>
  <c r="L475" i="14" s="1"/>
  <c r="E476" i="14" a="1"/>
  <c r="E476" i="14" s="1"/>
  <c r="F476" i="14" a="1"/>
  <c r="F476" i="14" s="1"/>
  <c r="G476" i="14" a="1"/>
  <c r="G476" i="14" s="1"/>
  <c r="H476" i="14" a="1"/>
  <c r="H476" i="14" s="1"/>
  <c r="I476" i="14" a="1"/>
  <c r="I476" i="14" s="1"/>
  <c r="J476" i="14" a="1"/>
  <c r="J476" i="14" s="1"/>
  <c r="K476" i="14" a="1"/>
  <c r="K476" i="14" s="1"/>
  <c r="L476" i="14" a="1"/>
  <c r="L476" i="14" s="1"/>
  <c r="E477" i="14" a="1"/>
  <c r="E477" i="14" s="1"/>
  <c r="F477" i="14" a="1"/>
  <c r="F477" i="14" s="1"/>
  <c r="G477" i="14" a="1"/>
  <c r="G477" i="14" s="1"/>
  <c r="H477" i="14" a="1"/>
  <c r="H477" i="14" s="1"/>
  <c r="I477" i="14" a="1"/>
  <c r="I477" i="14" s="1"/>
  <c r="J477" i="14" a="1"/>
  <c r="J477" i="14" s="1"/>
  <c r="K477" i="14" a="1"/>
  <c r="K477" i="14" s="1"/>
  <c r="L477" i="14" a="1"/>
  <c r="L477" i="14" s="1"/>
  <c r="E478" i="14" a="1"/>
  <c r="E478" i="14" s="1"/>
  <c r="F478" i="14" a="1"/>
  <c r="F478" i="14" s="1"/>
  <c r="G478" i="14" a="1"/>
  <c r="G478" i="14" s="1"/>
  <c r="H478" i="14" a="1"/>
  <c r="H478" i="14" s="1"/>
  <c r="I478" i="14" a="1"/>
  <c r="I478" i="14" s="1"/>
  <c r="J478" i="14" a="1"/>
  <c r="J478" i="14" s="1"/>
  <c r="K478" i="14" a="1"/>
  <c r="K478" i="14" s="1"/>
  <c r="L478" i="14" a="1"/>
  <c r="L478" i="14" s="1"/>
  <c r="E479" i="14" a="1"/>
  <c r="E479" i="14" s="1"/>
  <c r="F479" i="14" a="1"/>
  <c r="F479" i="14" s="1"/>
  <c r="G479" i="14" a="1"/>
  <c r="G479" i="14" s="1"/>
  <c r="H479" i="14" a="1"/>
  <c r="H479" i="14" s="1"/>
  <c r="I479" i="14" a="1"/>
  <c r="I479" i="14" s="1"/>
  <c r="J479" i="14" a="1"/>
  <c r="J479" i="14" s="1"/>
  <c r="K479" i="14" a="1"/>
  <c r="K479" i="14" s="1"/>
  <c r="L479" i="14" a="1"/>
  <c r="L479" i="14" s="1"/>
  <c r="E480" i="14" a="1"/>
  <c r="E480" i="14" s="1"/>
  <c r="F480" i="14" a="1"/>
  <c r="F480" i="14" s="1"/>
  <c r="G480" i="14" a="1"/>
  <c r="G480" i="14" s="1"/>
  <c r="H480" i="14" a="1"/>
  <c r="H480" i="14" s="1"/>
  <c r="I480" i="14" a="1"/>
  <c r="I480" i="14" s="1"/>
  <c r="J480" i="14" a="1"/>
  <c r="J480" i="14" s="1"/>
  <c r="K480" i="14" a="1"/>
  <c r="K480" i="14" s="1"/>
  <c r="L480" i="14" a="1"/>
  <c r="L480" i="14" s="1"/>
  <c r="E481" i="14" a="1"/>
  <c r="E481" i="14" s="1"/>
  <c r="F481" i="14" a="1"/>
  <c r="F481" i="14" s="1"/>
  <c r="G481" i="14" a="1"/>
  <c r="G481" i="14" s="1"/>
  <c r="H481" i="14" a="1"/>
  <c r="H481" i="14" s="1"/>
  <c r="I481" i="14" a="1"/>
  <c r="I481" i="14" s="1"/>
  <c r="J481" i="14" a="1"/>
  <c r="J481" i="14" s="1"/>
  <c r="K481" i="14" a="1"/>
  <c r="K481" i="14" s="1"/>
  <c r="L481" i="14" a="1"/>
  <c r="L481" i="14" s="1"/>
  <c r="E482" i="14" a="1"/>
  <c r="E482" i="14" s="1"/>
  <c r="F482" i="14" a="1"/>
  <c r="F482" i="14" s="1"/>
  <c r="G482" i="14" a="1"/>
  <c r="G482" i="14" s="1"/>
  <c r="H482" i="14" a="1"/>
  <c r="H482" i="14" s="1"/>
  <c r="I482" i="14" a="1"/>
  <c r="I482" i="14" s="1"/>
  <c r="J482" i="14" a="1"/>
  <c r="J482" i="14" s="1"/>
  <c r="K482" i="14" a="1"/>
  <c r="K482" i="14" s="1"/>
  <c r="L482" i="14" a="1"/>
  <c r="L482" i="14" s="1"/>
  <c r="E483" i="14" a="1"/>
  <c r="E483" i="14" s="1"/>
  <c r="F483" i="14" a="1"/>
  <c r="F483" i="14" s="1"/>
  <c r="G483" i="14" a="1"/>
  <c r="G483" i="14" s="1"/>
  <c r="H483" i="14" a="1"/>
  <c r="H483" i="14" s="1"/>
  <c r="I483" i="14" a="1"/>
  <c r="I483" i="14" s="1"/>
  <c r="J483" i="14" a="1"/>
  <c r="J483" i="14" s="1"/>
  <c r="K483" i="14" a="1"/>
  <c r="K483" i="14" s="1"/>
  <c r="L483" i="14" a="1"/>
  <c r="L483" i="14" s="1"/>
  <c r="E484" i="14" a="1"/>
  <c r="E484" i="14" s="1"/>
  <c r="F484" i="14" a="1"/>
  <c r="F484" i="14" s="1"/>
  <c r="G484" i="14" a="1"/>
  <c r="G484" i="14" s="1"/>
  <c r="H484" i="14" a="1"/>
  <c r="H484" i="14" s="1"/>
  <c r="I484" i="14" a="1"/>
  <c r="I484" i="14" s="1"/>
  <c r="J484" i="14" a="1"/>
  <c r="J484" i="14" s="1"/>
  <c r="K484" i="14" a="1"/>
  <c r="K484" i="14" s="1"/>
  <c r="L484" i="14" a="1"/>
  <c r="L484" i="14" s="1"/>
  <c r="E485" i="14" a="1"/>
  <c r="E485" i="14" s="1"/>
  <c r="F485" i="14" a="1"/>
  <c r="F485" i="14" s="1"/>
  <c r="G485" i="14" a="1"/>
  <c r="G485" i="14" s="1"/>
  <c r="H485" i="14" a="1"/>
  <c r="H485" i="14" s="1"/>
  <c r="I485" i="14" a="1"/>
  <c r="I485" i="14" s="1"/>
  <c r="J485" i="14" a="1"/>
  <c r="J485" i="14" s="1"/>
  <c r="K485" i="14" a="1"/>
  <c r="K485" i="14" s="1"/>
  <c r="L485" i="14" a="1"/>
  <c r="L485" i="14" s="1"/>
  <c r="E486" i="14" a="1"/>
  <c r="E486" i="14" s="1"/>
  <c r="F486" i="14" a="1"/>
  <c r="F486" i="14" s="1"/>
  <c r="G486" i="14" a="1"/>
  <c r="G486" i="14" s="1"/>
  <c r="H486" i="14" a="1"/>
  <c r="H486" i="14" s="1"/>
  <c r="I486" i="14" a="1"/>
  <c r="I486" i="14" s="1"/>
  <c r="J486" i="14" a="1"/>
  <c r="J486" i="14" s="1"/>
  <c r="K486" i="14" a="1"/>
  <c r="K486" i="14" s="1"/>
  <c r="L486" i="14" a="1"/>
  <c r="L486" i="14" s="1"/>
  <c r="E487" i="14" a="1"/>
  <c r="E487" i="14" s="1"/>
  <c r="F487" i="14" a="1"/>
  <c r="F487" i="14" s="1"/>
  <c r="G487" i="14" a="1"/>
  <c r="G487" i="14" s="1"/>
  <c r="H487" i="14" a="1"/>
  <c r="H487" i="14" s="1"/>
  <c r="I487" i="14" a="1"/>
  <c r="I487" i="14" s="1"/>
  <c r="J487" i="14" a="1"/>
  <c r="J487" i="14" s="1"/>
  <c r="K487" i="14" a="1"/>
  <c r="K487" i="14" s="1"/>
  <c r="L487" i="14" a="1"/>
  <c r="L487" i="14" s="1"/>
  <c r="E488" i="14" a="1"/>
  <c r="E488" i="14" s="1"/>
  <c r="F488" i="14" a="1"/>
  <c r="F488" i="14" s="1"/>
  <c r="G488" i="14" a="1"/>
  <c r="G488" i="14" s="1"/>
  <c r="H488" i="14" a="1"/>
  <c r="H488" i="14" s="1"/>
  <c r="I488" i="14" a="1"/>
  <c r="I488" i="14" s="1"/>
  <c r="J488" i="14" a="1"/>
  <c r="J488" i="14" s="1"/>
  <c r="K488" i="14" a="1"/>
  <c r="K488" i="14" s="1"/>
  <c r="L488" i="14" a="1"/>
  <c r="L488" i="14" s="1"/>
  <c r="E489" i="14" a="1"/>
  <c r="E489" i="14" s="1"/>
  <c r="F489" i="14" a="1"/>
  <c r="F489" i="14" s="1"/>
  <c r="G489" i="14" a="1"/>
  <c r="G489" i="14" s="1"/>
  <c r="H489" i="14" a="1"/>
  <c r="H489" i="14" s="1"/>
  <c r="I489" i="14" a="1"/>
  <c r="I489" i="14" s="1"/>
  <c r="J489" i="14" a="1"/>
  <c r="J489" i="14" s="1"/>
  <c r="K489" i="14" a="1"/>
  <c r="K489" i="14" s="1"/>
  <c r="L489" i="14" a="1"/>
  <c r="L489" i="14" s="1"/>
  <c r="E490" i="14" a="1"/>
  <c r="E490" i="14" s="1"/>
  <c r="F490" i="14" a="1"/>
  <c r="F490" i="14" s="1"/>
  <c r="G490" i="14" a="1"/>
  <c r="G490" i="14" s="1"/>
  <c r="H490" i="14" a="1"/>
  <c r="H490" i="14" s="1"/>
  <c r="I490" i="14" a="1"/>
  <c r="I490" i="14" s="1"/>
  <c r="J490" i="14" a="1"/>
  <c r="J490" i="14" s="1"/>
  <c r="K490" i="14" a="1"/>
  <c r="K490" i="14" s="1"/>
  <c r="L490" i="14" a="1"/>
  <c r="L490" i="14" s="1"/>
  <c r="E491" i="14" a="1"/>
  <c r="E491" i="14" s="1"/>
  <c r="F491" i="14" a="1"/>
  <c r="F491" i="14" s="1"/>
  <c r="G491" i="14" a="1"/>
  <c r="G491" i="14" s="1"/>
  <c r="H491" i="14" a="1"/>
  <c r="H491" i="14" s="1"/>
  <c r="I491" i="14" a="1"/>
  <c r="I491" i="14" s="1"/>
  <c r="J491" i="14" a="1"/>
  <c r="J491" i="14" s="1"/>
  <c r="K491" i="14" a="1"/>
  <c r="K491" i="14" s="1"/>
  <c r="L491" i="14" a="1"/>
  <c r="L491" i="14" s="1"/>
  <c r="E492" i="14" a="1"/>
  <c r="E492" i="14" s="1"/>
  <c r="F492" i="14" a="1"/>
  <c r="F492" i="14" s="1"/>
  <c r="G492" i="14" a="1"/>
  <c r="G492" i="14" s="1"/>
  <c r="H492" i="14" a="1"/>
  <c r="H492" i="14" s="1"/>
  <c r="I492" i="14" a="1"/>
  <c r="I492" i="14" s="1"/>
  <c r="J492" i="14" a="1"/>
  <c r="J492" i="14" s="1"/>
  <c r="K492" i="14" a="1"/>
  <c r="K492" i="14" s="1"/>
  <c r="L492" i="14" a="1"/>
  <c r="L492" i="14" s="1"/>
  <c r="E493" i="14" a="1"/>
  <c r="E493" i="14" s="1"/>
  <c r="F493" i="14" a="1"/>
  <c r="F493" i="14" s="1"/>
  <c r="G493" i="14" a="1"/>
  <c r="G493" i="14" s="1"/>
  <c r="H493" i="14" a="1"/>
  <c r="H493" i="14" s="1"/>
  <c r="I493" i="14" a="1"/>
  <c r="I493" i="14" s="1"/>
  <c r="J493" i="14" a="1"/>
  <c r="J493" i="14" s="1"/>
  <c r="K493" i="14" a="1"/>
  <c r="K493" i="14" s="1"/>
  <c r="L493" i="14" a="1"/>
  <c r="L493" i="14" s="1"/>
  <c r="E494" i="14" a="1"/>
  <c r="E494" i="14" s="1"/>
  <c r="F494" i="14" a="1"/>
  <c r="F494" i="14" s="1"/>
  <c r="G494" i="14" a="1"/>
  <c r="G494" i="14" s="1"/>
  <c r="H494" i="14" a="1"/>
  <c r="H494" i="14" s="1"/>
  <c r="I494" i="14" a="1"/>
  <c r="I494" i="14" s="1"/>
  <c r="J494" i="14" a="1"/>
  <c r="J494" i="14" s="1"/>
  <c r="K494" i="14" a="1"/>
  <c r="K494" i="14" s="1"/>
  <c r="L494" i="14" a="1"/>
  <c r="L494" i="14" s="1"/>
  <c r="E495" i="14" a="1"/>
  <c r="E495" i="14" s="1"/>
  <c r="F495" i="14" a="1"/>
  <c r="F495" i="14" s="1"/>
  <c r="G495" i="14" a="1"/>
  <c r="G495" i="14" s="1"/>
  <c r="H495" i="14" a="1"/>
  <c r="H495" i="14" s="1"/>
  <c r="I495" i="14" a="1"/>
  <c r="I495" i="14" s="1"/>
  <c r="J495" i="14" a="1"/>
  <c r="J495" i="14" s="1"/>
  <c r="K495" i="14" a="1"/>
  <c r="K495" i="14" s="1"/>
  <c r="L495" i="14" a="1"/>
  <c r="L495" i="14" s="1"/>
  <c r="E496" i="14" a="1"/>
  <c r="E496" i="14" s="1"/>
  <c r="F496" i="14" a="1"/>
  <c r="F496" i="14" s="1"/>
  <c r="G496" i="14" a="1"/>
  <c r="G496" i="14" s="1"/>
  <c r="H496" i="14" a="1"/>
  <c r="H496" i="14" s="1"/>
  <c r="I496" i="14" a="1"/>
  <c r="I496" i="14" s="1"/>
  <c r="J496" i="14" a="1"/>
  <c r="J496" i="14" s="1"/>
  <c r="K496" i="14" a="1"/>
  <c r="K496" i="14" s="1"/>
  <c r="L496" i="14" a="1"/>
  <c r="L496" i="14" s="1"/>
  <c r="E497" i="14" a="1"/>
  <c r="E497" i="14" s="1"/>
  <c r="F497" i="14" a="1"/>
  <c r="F497" i="14" s="1"/>
  <c r="G497" i="14" a="1"/>
  <c r="G497" i="14" s="1"/>
  <c r="H497" i="14" a="1"/>
  <c r="H497" i="14" s="1"/>
  <c r="I497" i="14" a="1"/>
  <c r="I497" i="14" s="1"/>
  <c r="J497" i="14" a="1"/>
  <c r="J497" i="14" s="1"/>
  <c r="K497" i="14" a="1"/>
  <c r="K497" i="14" s="1"/>
  <c r="L497" i="14" a="1"/>
  <c r="L497" i="14" s="1"/>
  <c r="E498" i="14" a="1"/>
  <c r="E498" i="14" s="1"/>
  <c r="F498" i="14" a="1"/>
  <c r="F498" i="14" s="1"/>
  <c r="G498" i="14" a="1"/>
  <c r="G498" i="14" s="1"/>
  <c r="H498" i="14" a="1"/>
  <c r="H498" i="14" s="1"/>
  <c r="I498" i="14" a="1"/>
  <c r="I498" i="14" s="1"/>
  <c r="J498" i="14" a="1"/>
  <c r="J498" i="14" s="1"/>
  <c r="K498" i="14" a="1"/>
  <c r="K498" i="14" s="1"/>
  <c r="L498" i="14" a="1"/>
  <c r="L498" i="14" s="1"/>
  <c r="E499" i="14" a="1"/>
  <c r="E499" i="14" s="1"/>
  <c r="F499" i="14" a="1"/>
  <c r="F499" i="14" s="1"/>
  <c r="G499" i="14" a="1"/>
  <c r="G499" i="14" s="1"/>
  <c r="H499" i="14" a="1"/>
  <c r="H499" i="14" s="1"/>
  <c r="I499" i="14" a="1"/>
  <c r="I499" i="14" s="1"/>
  <c r="J499" i="14" a="1"/>
  <c r="J499" i="14" s="1"/>
  <c r="K499" i="14" a="1"/>
  <c r="K499" i="14" s="1"/>
  <c r="L499" i="14" a="1"/>
  <c r="L499" i="14" s="1"/>
  <c r="E500" i="14" a="1"/>
  <c r="E500" i="14" s="1"/>
  <c r="F500" i="14" a="1"/>
  <c r="F500" i="14" s="1"/>
  <c r="G500" i="14" a="1"/>
  <c r="G500" i="14" s="1"/>
  <c r="H500" i="14" a="1"/>
  <c r="H500" i="14" s="1"/>
  <c r="I500" i="14" a="1"/>
  <c r="I500" i="14" s="1"/>
  <c r="J500" i="14" a="1"/>
  <c r="J500" i="14" s="1"/>
  <c r="K500" i="14" a="1"/>
  <c r="K500" i="14" s="1"/>
  <c r="L500" i="14" a="1"/>
  <c r="L500" i="14" s="1"/>
  <c r="E501" i="14" a="1"/>
  <c r="E501" i="14" s="1"/>
  <c r="F501" i="14" a="1"/>
  <c r="F501" i="14" s="1"/>
  <c r="G501" i="14" a="1"/>
  <c r="G501" i="14" s="1"/>
  <c r="H501" i="14" a="1"/>
  <c r="H501" i="14" s="1"/>
  <c r="I501" i="14" a="1"/>
  <c r="I501" i="14" s="1"/>
  <c r="J501" i="14" a="1"/>
  <c r="J501" i="14" s="1"/>
  <c r="K501" i="14" a="1"/>
  <c r="K501" i="14" s="1"/>
  <c r="L501" i="14" a="1"/>
  <c r="L501" i="14" s="1"/>
  <c r="E502" i="14" a="1"/>
  <c r="E502" i="14" s="1"/>
  <c r="F502" i="14" a="1"/>
  <c r="F502" i="14" s="1"/>
  <c r="G502" i="14" a="1"/>
  <c r="G502" i="14" s="1"/>
  <c r="H502" i="14" a="1"/>
  <c r="H502" i="14" s="1"/>
  <c r="I502" i="14" a="1"/>
  <c r="I502" i="14" s="1"/>
  <c r="J502" i="14" a="1"/>
  <c r="J502" i="14" s="1"/>
  <c r="K502" i="14" a="1"/>
  <c r="K502" i="14" s="1"/>
  <c r="L502" i="14" a="1"/>
  <c r="L502" i="14" s="1"/>
  <c r="E503" i="14" a="1"/>
  <c r="E503" i="14" s="1"/>
  <c r="F503" i="14" a="1"/>
  <c r="F503" i="14" s="1"/>
  <c r="G503" i="14" a="1"/>
  <c r="G503" i="14" s="1"/>
  <c r="H503" i="14" a="1"/>
  <c r="H503" i="14" s="1"/>
  <c r="I503" i="14" a="1"/>
  <c r="I503" i="14" s="1"/>
  <c r="J503" i="14" a="1"/>
  <c r="J503" i="14" s="1"/>
  <c r="K503" i="14" a="1"/>
  <c r="K503" i="14" s="1"/>
  <c r="L503" i="14" a="1"/>
  <c r="L503" i="14" s="1"/>
  <c r="E504" i="14" a="1"/>
  <c r="E504" i="14" s="1"/>
  <c r="F504" i="14" a="1"/>
  <c r="F504" i="14" s="1"/>
  <c r="G504" i="14" a="1"/>
  <c r="G504" i="14" s="1"/>
  <c r="H504" i="14" a="1"/>
  <c r="H504" i="14" s="1"/>
  <c r="I504" i="14" a="1"/>
  <c r="I504" i="14" s="1"/>
  <c r="J504" i="14" a="1"/>
  <c r="J504" i="14" s="1"/>
  <c r="K504" i="14" a="1"/>
  <c r="K504" i="14" s="1"/>
  <c r="L504" i="14" a="1"/>
  <c r="L504" i="14" s="1"/>
  <c r="E505" i="14" a="1"/>
  <c r="E505" i="14" s="1"/>
  <c r="F505" i="14" a="1"/>
  <c r="F505" i="14" s="1"/>
  <c r="G505" i="14" a="1"/>
  <c r="G505" i="14" s="1"/>
  <c r="H505" i="14" a="1"/>
  <c r="H505" i="14" s="1"/>
  <c r="I505" i="14" a="1"/>
  <c r="I505" i="14" s="1"/>
  <c r="J505" i="14" a="1"/>
  <c r="J505" i="14" s="1"/>
  <c r="K505" i="14" a="1"/>
  <c r="K505" i="14" s="1"/>
  <c r="L505" i="14" a="1"/>
  <c r="L505" i="14" s="1"/>
  <c r="E506" i="14" a="1"/>
  <c r="E506" i="14" s="1"/>
  <c r="F506" i="14" a="1"/>
  <c r="F506" i="14" s="1"/>
  <c r="G506" i="14" a="1"/>
  <c r="G506" i="14" s="1"/>
  <c r="H506" i="14" a="1"/>
  <c r="H506" i="14" s="1"/>
  <c r="I506" i="14" a="1"/>
  <c r="I506" i="14" s="1"/>
  <c r="J506" i="14" a="1"/>
  <c r="J506" i="14" s="1"/>
  <c r="K506" i="14" a="1"/>
  <c r="K506" i="14" s="1"/>
  <c r="L506" i="14" a="1"/>
  <c r="L506" i="14" s="1"/>
  <c r="E507" i="14" a="1"/>
  <c r="E507" i="14" s="1"/>
  <c r="F507" i="14" a="1"/>
  <c r="F507" i="14" s="1"/>
  <c r="G507" i="14" a="1"/>
  <c r="G507" i="14" s="1"/>
  <c r="H507" i="14" a="1"/>
  <c r="H507" i="14" s="1"/>
  <c r="I507" i="14" a="1"/>
  <c r="I507" i="14" s="1"/>
  <c r="J507" i="14" a="1"/>
  <c r="J507" i="14" s="1"/>
  <c r="K507" i="14" a="1"/>
  <c r="K507" i="14" s="1"/>
  <c r="L507" i="14" a="1"/>
  <c r="L507" i="14" s="1"/>
  <c r="E508" i="14" a="1"/>
  <c r="E508" i="14" s="1"/>
  <c r="F508" i="14" a="1"/>
  <c r="F508" i="14" s="1"/>
  <c r="G508" i="14" a="1"/>
  <c r="G508" i="14" s="1"/>
  <c r="H508" i="14" a="1"/>
  <c r="H508" i="14" s="1"/>
  <c r="I508" i="14" a="1"/>
  <c r="I508" i="14" s="1"/>
  <c r="J508" i="14" a="1"/>
  <c r="J508" i="14" s="1"/>
  <c r="K508" i="14" a="1"/>
  <c r="K508" i="14" s="1"/>
  <c r="L508" i="14" a="1"/>
  <c r="L508" i="14" s="1"/>
  <c r="E509" i="14" a="1"/>
  <c r="E509" i="14" s="1"/>
  <c r="F509" i="14" a="1"/>
  <c r="F509" i="14" s="1"/>
  <c r="G509" i="14" a="1"/>
  <c r="G509" i="14" s="1"/>
  <c r="H509" i="14" a="1"/>
  <c r="H509" i="14" s="1"/>
  <c r="I509" i="14" a="1"/>
  <c r="I509" i="14" s="1"/>
  <c r="J509" i="14" a="1"/>
  <c r="J509" i="14" s="1"/>
  <c r="K509" i="14" a="1"/>
  <c r="K509" i="14" s="1"/>
  <c r="L509" i="14" a="1"/>
  <c r="L509" i="14" s="1"/>
  <c r="E510" i="14" a="1"/>
  <c r="E510" i="14" s="1"/>
  <c r="F510" i="14" a="1"/>
  <c r="F510" i="14" s="1"/>
  <c r="G510" i="14" a="1"/>
  <c r="G510" i="14" s="1"/>
  <c r="H510" i="14" a="1"/>
  <c r="H510" i="14" s="1"/>
  <c r="I510" i="14" a="1"/>
  <c r="I510" i="14" s="1"/>
  <c r="J510" i="14" a="1"/>
  <c r="J510" i="14" s="1"/>
  <c r="K510" i="14" a="1"/>
  <c r="K510" i="14" s="1"/>
  <c r="L510" i="14" a="1"/>
  <c r="L510" i="14" s="1"/>
  <c r="E511" i="14" a="1"/>
  <c r="E511" i="14" s="1"/>
  <c r="F511" i="14" a="1"/>
  <c r="F511" i="14" s="1"/>
  <c r="G511" i="14" a="1"/>
  <c r="G511" i="14" s="1"/>
  <c r="H511" i="14" a="1"/>
  <c r="H511" i="14" s="1"/>
  <c r="I511" i="14" a="1"/>
  <c r="I511" i="14" s="1"/>
  <c r="J511" i="14" a="1"/>
  <c r="J511" i="14" s="1"/>
  <c r="K511" i="14" a="1"/>
  <c r="K511" i="14" s="1"/>
  <c r="L511" i="14" a="1"/>
  <c r="L511" i="14" s="1"/>
  <c r="E512" i="14" a="1"/>
  <c r="E512" i="14" s="1"/>
  <c r="F512" i="14" a="1"/>
  <c r="F512" i="14" s="1"/>
  <c r="G512" i="14" a="1"/>
  <c r="G512" i="14" s="1"/>
  <c r="H512" i="14" a="1"/>
  <c r="H512" i="14" s="1"/>
  <c r="I512" i="14" a="1"/>
  <c r="I512" i="14" s="1"/>
  <c r="J512" i="14" a="1"/>
  <c r="J512" i="14" s="1"/>
  <c r="K512" i="14" a="1"/>
  <c r="K512" i="14" s="1"/>
  <c r="L512" i="14" a="1"/>
  <c r="L512" i="14" s="1"/>
  <c r="E513" i="14" a="1"/>
  <c r="E513" i="14" s="1"/>
  <c r="F513" i="14" a="1"/>
  <c r="F513" i="14" s="1"/>
  <c r="G513" i="14" a="1"/>
  <c r="G513" i="14" s="1"/>
  <c r="H513" i="14" a="1"/>
  <c r="H513" i="14" s="1"/>
  <c r="I513" i="14" a="1"/>
  <c r="I513" i="14" s="1"/>
  <c r="J513" i="14" a="1"/>
  <c r="J513" i="14" s="1"/>
  <c r="K513" i="14" a="1"/>
  <c r="K513" i="14" s="1"/>
  <c r="L513" i="14" a="1"/>
  <c r="L513" i="14" s="1"/>
  <c r="E514" i="14" a="1"/>
  <c r="E514" i="14" s="1"/>
  <c r="F514" i="14" a="1"/>
  <c r="F514" i="14" s="1"/>
  <c r="G514" i="14" a="1"/>
  <c r="G514" i="14" s="1"/>
  <c r="H514" i="14" a="1"/>
  <c r="H514" i="14" s="1"/>
  <c r="I514" i="14" a="1"/>
  <c r="I514" i="14" s="1"/>
  <c r="J514" i="14" a="1"/>
  <c r="J514" i="14" s="1"/>
  <c r="K514" i="14" a="1"/>
  <c r="K514" i="14" s="1"/>
  <c r="L514" i="14" a="1"/>
  <c r="L514" i="14" s="1"/>
  <c r="E515" i="14" a="1"/>
  <c r="E515" i="14" s="1"/>
  <c r="F515" i="14" a="1"/>
  <c r="F515" i="14" s="1"/>
  <c r="G515" i="14" a="1"/>
  <c r="G515" i="14" s="1"/>
  <c r="H515" i="14" a="1"/>
  <c r="H515" i="14" s="1"/>
  <c r="I515" i="14" a="1"/>
  <c r="I515" i="14" s="1"/>
  <c r="J515" i="14" a="1"/>
  <c r="J515" i="14" s="1"/>
  <c r="K515" i="14" a="1"/>
  <c r="K515" i="14" s="1"/>
  <c r="L515" i="14" a="1"/>
  <c r="L515" i="14" s="1"/>
  <c r="L466" i="14" a="1"/>
  <c r="L466" i="14" s="1"/>
  <c r="K466" i="14" a="1"/>
  <c r="K466" i="14" s="1"/>
  <c r="J466" i="14" a="1"/>
  <c r="J466" i="14" s="1"/>
  <c r="I466" i="14" a="1"/>
  <c r="I466" i="14" s="1"/>
  <c r="H466" i="14" a="1"/>
  <c r="H466" i="14" s="1"/>
  <c r="G466" i="14" a="1"/>
  <c r="G466" i="14" s="1"/>
  <c r="F466" i="14" a="1"/>
  <c r="F466" i="14" s="1"/>
  <c r="E466" i="14" a="1"/>
  <c r="E466" i="14" s="1"/>
  <c r="E416" i="14" a="1"/>
  <c r="E416" i="14" s="1"/>
  <c r="F416" i="14" a="1"/>
  <c r="F416" i="14" s="1"/>
  <c r="G416" i="14" a="1"/>
  <c r="G416" i="14" s="1"/>
  <c r="H416" i="14" a="1"/>
  <c r="H416" i="14" s="1"/>
  <c r="I416" i="14" a="1"/>
  <c r="I416" i="14" s="1"/>
  <c r="J416" i="14" a="1"/>
  <c r="J416" i="14" s="1"/>
  <c r="K416" i="14" a="1"/>
  <c r="K416" i="14" s="1"/>
  <c r="L416" i="14" a="1"/>
  <c r="L416" i="14" s="1"/>
  <c r="E417" i="14" a="1"/>
  <c r="E417" i="14" s="1"/>
  <c r="F417" i="14" a="1"/>
  <c r="F417" i="14" s="1"/>
  <c r="G417" i="14" a="1"/>
  <c r="G417" i="14" s="1"/>
  <c r="H417" i="14" a="1"/>
  <c r="H417" i="14" s="1"/>
  <c r="I417" i="14" a="1"/>
  <c r="I417" i="14" s="1"/>
  <c r="J417" i="14" a="1"/>
  <c r="J417" i="14" s="1"/>
  <c r="K417" i="14" a="1"/>
  <c r="K417" i="14" s="1"/>
  <c r="L417" i="14" a="1"/>
  <c r="L417" i="14" s="1"/>
  <c r="E418" i="14" a="1"/>
  <c r="E418" i="14" s="1"/>
  <c r="F418" i="14" a="1"/>
  <c r="F418" i="14" s="1"/>
  <c r="G418" i="14" a="1"/>
  <c r="G418" i="14" s="1"/>
  <c r="H418" i="14" a="1"/>
  <c r="H418" i="14" s="1"/>
  <c r="I418" i="14" a="1"/>
  <c r="I418" i="14" s="1"/>
  <c r="J418" i="14" a="1"/>
  <c r="J418" i="14" s="1"/>
  <c r="K418" i="14" a="1"/>
  <c r="K418" i="14" s="1"/>
  <c r="L418" i="14" a="1"/>
  <c r="L418" i="14" s="1"/>
  <c r="E419" i="14" a="1"/>
  <c r="E419" i="14" s="1"/>
  <c r="F419" i="14" a="1"/>
  <c r="F419" i="14" s="1"/>
  <c r="G419" i="14" a="1"/>
  <c r="G419" i="14" s="1"/>
  <c r="H419" i="14" a="1"/>
  <c r="H419" i="14" s="1"/>
  <c r="I419" i="14" a="1"/>
  <c r="I419" i="14" s="1"/>
  <c r="J419" i="14" a="1"/>
  <c r="J419" i="14" s="1"/>
  <c r="K419" i="14" a="1"/>
  <c r="K419" i="14" s="1"/>
  <c r="L419" i="14" a="1"/>
  <c r="L419" i="14" s="1"/>
  <c r="E420" i="14" a="1"/>
  <c r="E420" i="14" s="1"/>
  <c r="F420" i="14" a="1"/>
  <c r="F420" i="14" s="1"/>
  <c r="G420" i="14" a="1"/>
  <c r="G420" i="14" s="1"/>
  <c r="H420" i="14" a="1"/>
  <c r="H420" i="14" s="1"/>
  <c r="I420" i="14" a="1"/>
  <c r="I420" i="14" s="1"/>
  <c r="J420" i="14" a="1"/>
  <c r="J420" i="14" s="1"/>
  <c r="K420" i="14" a="1"/>
  <c r="K420" i="14" s="1"/>
  <c r="L420" i="14" a="1"/>
  <c r="L420" i="14" s="1"/>
  <c r="E421" i="14" a="1"/>
  <c r="E421" i="14" s="1"/>
  <c r="F421" i="14" a="1"/>
  <c r="F421" i="14" s="1"/>
  <c r="G421" i="14" a="1"/>
  <c r="G421" i="14" s="1"/>
  <c r="H421" i="14" a="1"/>
  <c r="H421" i="14" s="1"/>
  <c r="I421" i="14" a="1"/>
  <c r="I421" i="14" s="1"/>
  <c r="J421" i="14" a="1"/>
  <c r="J421" i="14" s="1"/>
  <c r="K421" i="14" a="1"/>
  <c r="K421" i="14" s="1"/>
  <c r="L421" i="14" a="1"/>
  <c r="L421" i="14" s="1"/>
  <c r="E422" i="14" a="1"/>
  <c r="E422" i="14" s="1"/>
  <c r="F422" i="14" a="1"/>
  <c r="F422" i="14" s="1"/>
  <c r="G422" i="14" a="1"/>
  <c r="G422" i="14" s="1"/>
  <c r="H422" i="14" a="1"/>
  <c r="H422" i="14" s="1"/>
  <c r="I422" i="14" a="1"/>
  <c r="I422" i="14" s="1"/>
  <c r="J422" i="14" a="1"/>
  <c r="J422" i="14" s="1"/>
  <c r="K422" i="14" a="1"/>
  <c r="K422" i="14" s="1"/>
  <c r="L422" i="14" a="1"/>
  <c r="L422" i="14" s="1"/>
  <c r="E423" i="14" a="1"/>
  <c r="E423" i="14" s="1"/>
  <c r="F423" i="14" a="1"/>
  <c r="F423" i="14" s="1"/>
  <c r="G423" i="14" a="1"/>
  <c r="G423" i="14" s="1"/>
  <c r="H423" i="14" a="1"/>
  <c r="H423" i="14" s="1"/>
  <c r="I423" i="14" a="1"/>
  <c r="I423" i="14" s="1"/>
  <c r="J423" i="14" a="1"/>
  <c r="J423" i="14" s="1"/>
  <c r="K423" i="14" a="1"/>
  <c r="K423" i="14" s="1"/>
  <c r="L423" i="14" a="1"/>
  <c r="L423" i="14" s="1"/>
  <c r="E424" i="14" a="1"/>
  <c r="E424" i="14" s="1"/>
  <c r="F424" i="14" a="1"/>
  <c r="F424" i="14" s="1"/>
  <c r="G424" i="14" a="1"/>
  <c r="G424" i="14" s="1"/>
  <c r="H424" i="14" a="1"/>
  <c r="H424" i="14" s="1"/>
  <c r="I424" i="14" a="1"/>
  <c r="I424" i="14" s="1"/>
  <c r="J424" i="14" a="1"/>
  <c r="J424" i="14" s="1"/>
  <c r="K424" i="14" a="1"/>
  <c r="K424" i="14" s="1"/>
  <c r="L424" i="14" a="1"/>
  <c r="L424" i="14" s="1"/>
  <c r="E425" i="14" a="1"/>
  <c r="E425" i="14" s="1"/>
  <c r="F425" i="14" a="1"/>
  <c r="F425" i="14" s="1"/>
  <c r="G425" i="14" a="1"/>
  <c r="G425" i="14" s="1"/>
  <c r="H425" i="14" a="1"/>
  <c r="H425" i="14" s="1"/>
  <c r="I425" i="14" a="1"/>
  <c r="I425" i="14" s="1"/>
  <c r="J425" i="14" a="1"/>
  <c r="J425" i="14" s="1"/>
  <c r="K425" i="14" a="1"/>
  <c r="K425" i="14" s="1"/>
  <c r="L425" i="14" a="1"/>
  <c r="L425" i="14" s="1"/>
  <c r="E426" i="14" a="1"/>
  <c r="E426" i="14" s="1"/>
  <c r="F426" i="14" a="1"/>
  <c r="F426" i="14" s="1"/>
  <c r="G426" i="14" a="1"/>
  <c r="G426" i="14" s="1"/>
  <c r="H426" i="14" a="1"/>
  <c r="H426" i="14" s="1"/>
  <c r="I426" i="14" a="1"/>
  <c r="I426" i="14" s="1"/>
  <c r="J426" i="14" a="1"/>
  <c r="J426" i="14" s="1"/>
  <c r="K426" i="14" a="1"/>
  <c r="K426" i="14" s="1"/>
  <c r="L426" i="14" a="1"/>
  <c r="L426" i="14" s="1"/>
  <c r="E427" i="14" a="1"/>
  <c r="E427" i="14" s="1"/>
  <c r="F427" i="14" a="1"/>
  <c r="F427" i="14" s="1"/>
  <c r="G427" i="14" a="1"/>
  <c r="G427" i="14" s="1"/>
  <c r="H427" i="14" a="1"/>
  <c r="H427" i="14" s="1"/>
  <c r="I427" i="14" a="1"/>
  <c r="I427" i="14" s="1"/>
  <c r="J427" i="14" a="1"/>
  <c r="J427" i="14" s="1"/>
  <c r="K427" i="14" a="1"/>
  <c r="K427" i="14" s="1"/>
  <c r="L427" i="14" a="1"/>
  <c r="L427" i="14" s="1"/>
  <c r="E428" i="14" a="1"/>
  <c r="E428" i="14" s="1"/>
  <c r="F428" i="14" a="1"/>
  <c r="F428" i="14" s="1"/>
  <c r="G428" i="14" a="1"/>
  <c r="G428" i="14" s="1"/>
  <c r="H428" i="14" a="1"/>
  <c r="H428" i="14" s="1"/>
  <c r="I428" i="14" a="1"/>
  <c r="I428" i="14" s="1"/>
  <c r="J428" i="14" a="1"/>
  <c r="J428" i="14" s="1"/>
  <c r="K428" i="14" a="1"/>
  <c r="K428" i="14" s="1"/>
  <c r="L428" i="14" a="1"/>
  <c r="L428" i="14" s="1"/>
  <c r="E429" i="14" a="1"/>
  <c r="E429" i="14" s="1"/>
  <c r="F429" i="14" a="1"/>
  <c r="F429" i="14" s="1"/>
  <c r="G429" i="14" a="1"/>
  <c r="G429" i="14" s="1"/>
  <c r="H429" i="14" a="1"/>
  <c r="H429" i="14" s="1"/>
  <c r="I429" i="14" a="1"/>
  <c r="I429" i="14" s="1"/>
  <c r="J429" i="14" a="1"/>
  <c r="J429" i="14" s="1"/>
  <c r="K429" i="14" a="1"/>
  <c r="K429" i="14" s="1"/>
  <c r="L429" i="14" a="1"/>
  <c r="L429" i="14" s="1"/>
  <c r="E430" i="14" a="1"/>
  <c r="E430" i="14" s="1"/>
  <c r="F430" i="14" a="1"/>
  <c r="F430" i="14" s="1"/>
  <c r="G430" i="14" a="1"/>
  <c r="G430" i="14" s="1"/>
  <c r="H430" i="14" a="1"/>
  <c r="H430" i="14" s="1"/>
  <c r="I430" i="14" a="1"/>
  <c r="I430" i="14" s="1"/>
  <c r="J430" i="14" a="1"/>
  <c r="J430" i="14" s="1"/>
  <c r="K430" i="14" a="1"/>
  <c r="K430" i="14" s="1"/>
  <c r="L430" i="14" a="1"/>
  <c r="L430" i="14" s="1"/>
  <c r="E431" i="14" a="1"/>
  <c r="E431" i="14" s="1"/>
  <c r="F431" i="14" a="1"/>
  <c r="F431" i="14" s="1"/>
  <c r="G431" i="14" a="1"/>
  <c r="G431" i="14" s="1"/>
  <c r="H431" i="14" a="1"/>
  <c r="H431" i="14" s="1"/>
  <c r="I431" i="14" a="1"/>
  <c r="I431" i="14" s="1"/>
  <c r="J431" i="14" a="1"/>
  <c r="J431" i="14" s="1"/>
  <c r="K431" i="14" a="1"/>
  <c r="K431" i="14" s="1"/>
  <c r="L431" i="14" a="1"/>
  <c r="L431" i="14" s="1"/>
  <c r="E432" i="14" a="1"/>
  <c r="E432" i="14" s="1"/>
  <c r="F432" i="14" a="1"/>
  <c r="F432" i="14" s="1"/>
  <c r="G432" i="14" a="1"/>
  <c r="G432" i="14" s="1"/>
  <c r="H432" i="14" a="1"/>
  <c r="H432" i="14" s="1"/>
  <c r="I432" i="14" a="1"/>
  <c r="I432" i="14" s="1"/>
  <c r="J432" i="14" a="1"/>
  <c r="J432" i="14" s="1"/>
  <c r="K432" i="14" a="1"/>
  <c r="K432" i="14" s="1"/>
  <c r="L432" i="14" a="1"/>
  <c r="L432" i="14" s="1"/>
  <c r="E433" i="14" a="1"/>
  <c r="E433" i="14" s="1"/>
  <c r="F433" i="14" a="1"/>
  <c r="F433" i="14" s="1"/>
  <c r="G433" i="14" a="1"/>
  <c r="G433" i="14" s="1"/>
  <c r="H433" i="14" a="1"/>
  <c r="H433" i="14" s="1"/>
  <c r="I433" i="14" a="1"/>
  <c r="I433" i="14" s="1"/>
  <c r="J433" i="14" a="1"/>
  <c r="J433" i="14" s="1"/>
  <c r="K433" i="14" a="1"/>
  <c r="K433" i="14" s="1"/>
  <c r="L433" i="14" a="1"/>
  <c r="L433" i="14" s="1"/>
  <c r="E434" i="14" a="1"/>
  <c r="E434" i="14" s="1"/>
  <c r="F434" i="14" a="1"/>
  <c r="F434" i="14" s="1"/>
  <c r="G434" i="14" a="1"/>
  <c r="G434" i="14" s="1"/>
  <c r="H434" i="14" a="1"/>
  <c r="H434" i="14" s="1"/>
  <c r="I434" i="14" a="1"/>
  <c r="I434" i="14" s="1"/>
  <c r="J434" i="14" a="1"/>
  <c r="J434" i="14" s="1"/>
  <c r="K434" i="14" a="1"/>
  <c r="K434" i="14" s="1"/>
  <c r="L434" i="14" a="1"/>
  <c r="L434" i="14" s="1"/>
  <c r="E435" i="14" a="1"/>
  <c r="E435" i="14" s="1"/>
  <c r="F435" i="14" a="1"/>
  <c r="F435" i="14" s="1"/>
  <c r="G435" i="14" a="1"/>
  <c r="G435" i="14" s="1"/>
  <c r="H435" i="14" a="1"/>
  <c r="H435" i="14" s="1"/>
  <c r="I435" i="14" a="1"/>
  <c r="I435" i="14" s="1"/>
  <c r="J435" i="14" a="1"/>
  <c r="J435" i="14" s="1"/>
  <c r="K435" i="14" a="1"/>
  <c r="K435" i="14" s="1"/>
  <c r="L435" i="14" a="1"/>
  <c r="L435" i="14" s="1"/>
  <c r="E436" i="14" a="1"/>
  <c r="E436" i="14" s="1"/>
  <c r="F436" i="14" a="1"/>
  <c r="F436" i="14" s="1"/>
  <c r="G436" i="14" a="1"/>
  <c r="G436" i="14" s="1"/>
  <c r="H436" i="14" a="1"/>
  <c r="H436" i="14" s="1"/>
  <c r="I436" i="14" a="1"/>
  <c r="I436" i="14" s="1"/>
  <c r="J436" i="14" a="1"/>
  <c r="J436" i="14" s="1"/>
  <c r="K436" i="14" a="1"/>
  <c r="K436" i="14" s="1"/>
  <c r="L436" i="14" a="1"/>
  <c r="L436" i="14" s="1"/>
  <c r="E437" i="14" a="1"/>
  <c r="E437" i="14" s="1"/>
  <c r="F437" i="14" a="1"/>
  <c r="F437" i="14" s="1"/>
  <c r="G437" i="14" a="1"/>
  <c r="G437" i="14" s="1"/>
  <c r="H437" i="14" a="1"/>
  <c r="H437" i="14" s="1"/>
  <c r="I437" i="14" a="1"/>
  <c r="I437" i="14" s="1"/>
  <c r="J437" i="14" a="1"/>
  <c r="J437" i="14" s="1"/>
  <c r="K437" i="14" a="1"/>
  <c r="K437" i="14" s="1"/>
  <c r="L437" i="14" a="1"/>
  <c r="L437" i="14" s="1"/>
  <c r="E438" i="14" a="1"/>
  <c r="E438" i="14" s="1"/>
  <c r="F438" i="14" a="1"/>
  <c r="F438" i="14" s="1"/>
  <c r="G438" i="14" a="1"/>
  <c r="G438" i="14" s="1"/>
  <c r="H438" i="14" a="1"/>
  <c r="H438" i="14" s="1"/>
  <c r="I438" i="14" a="1"/>
  <c r="I438" i="14" s="1"/>
  <c r="J438" i="14" a="1"/>
  <c r="J438" i="14" s="1"/>
  <c r="K438" i="14" a="1"/>
  <c r="K438" i="14" s="1"/>
  <c r="L438" i="14" a="1"/>
  <c r="L438" i="14" s="1"/>
  <c r="E439" i="14" a="1"/>
  <c r="E439" i="14" s="1"/>
  <c r="F439" i="14" a="1"/>
  <c r="F439" i="14" s="1"/>
  <c r="G439" i="14" a="1"/>
  <c r="G439" i="14" s="1"/>
  <c r="H439" i="14" a="1"/>
  <c r="H439" i="14" s="1"/>
  <c r="I439" i="14" a="1"/>
  <c r="I439" i="14" s="1"/>
  <c r="J439" i="14" a="1"/>
  <c r="J439" i="14" s="1"/>
  <c r="K439" i="14" a="1"/>
  <c r="K439" i="14" s="1"/>
  <c r="L439" i="14" a="1"/>
  <c r="L439" i="14" s="1"/>
  <c r="E440" i="14" a="1"/>
  <c r="E440" i="14" s="1"/>
  <c r="F440" i="14" a="1"/>
  <c r="F440" i="14" s="1"/>
  <c r="G440" i="14" a="1"/>
  <c r="G440" i="14" s="1"/>
  <c r="H440" i="14" a="1"/>
  <c r="H440" i="14" s="1"/>
  <c r="I440" i="14" a="1"/>
  <c r="I440" i="14" s="1"/>
  <c r="J440" i="14" a="1"/>
  <c r="J440" i="14" s="1"/>
  <c r="K440" i="14" a="1"/>
  <c r="K440" i="14" s="1"/>
  <c r="L440" i="14" a="1"/>
  <c r="L440" i="14" s="1"/>
  <c r="E441" i="14" a="1"/>
  <c r="E441" i="14" s="1"/>
  <c r="F441" i="14" a="1"/>
  <c r="F441" i="14" s="1"/>
  <c r="G441" i="14" a="1"/>
  <c r="G441" i="14" s="1"/>
  <c r="H441" i="14" a="1"/>
  <c r="H441" i="14" s="1"/>
  <c r="I441" i="14" a="1"/>
  <c r="I441" i="14" s="1"/>
  <c r="J441" i="14" a="1"/>
  <c r="J441" i="14" s="1"/>
  <c r="K441" i="14" a="1"/>
  <c r="K441" i="14" s="1"/>
  <c r="L441" i="14" a="1"/>
  <c r="L441" i="14" s="1"/>
  <c r="E442" i="14" a="1"/>
  <c r="E442" i="14" s="1"/>
  <c r="F442" i="14" a="1"/>
  <c r="F442" i="14" s="1"/>
  <c r="G442" i="14" a="1"/>
  <c r="G442" i="14" s="1"/>
  <c r="H442" i="14" a="1"/>
  <c r="H442" i="14" s="1"/>
  <c r="I442" i="14" a="1"/>
  <c r="I442" i="14" s="1"/>
  <c r="J442" i="14" a="1"/>
  <c r="J442" i="14" s="1"/>
  <c r="K442" i="14" a="1"/>
  <c r="K442" i="14" s="1"/>
  <c r="L442" i="14" a="1"/>
  <c r="L442" i="14" s="1"/>
  <c r="E443" i="14" a="1"/>
  <c r="E443" i="14" s="1"/>
  <c r="F443" i="14" a="1"/>
  <c r="F443" i="14" s="1"/>
  <c r="G443" i="14" a="1"/>
  <c r="G443" i="14" s="1"/>
  <c r="H443" i="14" a="1"/>
  <c r="H443" i="14" s="1"/>
  <c r="I443" i="14" a="1"/>
  <c r="I443" i="14" s="1"/>
  <c r="J443" i="14" a="1"/>
  <c r="J443" i="14" s="1"/>
  <c r="K443" i="14" a="1"/>
  <c r="K443" i="14" s="1"/>
  <c r="L443" i="14" a="1"/>
  <c r="L443" i="14" s="1"/>
  <c r="E444" i="14" a="1"/>
  <c r="E444" i="14" s="1"/>
  <c r="F444" i="14" a="1"/>
  <c r="F444" i="14" s="1"/>
  <c r="G444" i="14" a="1"/>
  <c r="G444" i="14" s="1"/>
  <c r="H444" i="14" a="1"/>
  <c r="H444" i="14" s="1"/>
  <c r="I444" i="14" a="1"/>
  <c r="I444" i="14" s="1"/>
  <c r="J444" i="14" a="1"/>
  <c r="J444" i="14" s="1"/>
  <c r="K444" i="14" a="1"/>
  <c r="K444" i="14" s="1"/>
  <c r="L444" i="14" a="1"/>
  <c r="L444" i="14" s="1"/>
  <c r="E445" i="14" a="1"/>
  <c r="E445" i="14" s="1"/>
  <c r="F445" i="14" a="1"/>
  <c r="F445" i="14" s="1"/>
  <c r="G445" i="14" a="1"/>
  <c r="G445" i="14" s="1"/>
  <c r="H445" i="14" a="1"/>
  <c r="H445" i="14" s="1"/>
  <c r="I445" i="14" a="1"/>
  <c r="I445" i="14" s="1"/>
  <c r="J445" i="14" a="1"/>
  <c r="J445" i="14" s="1"/>
  <c r="K445" i="14" a="1"/>
  <c r="K445" i="14" s="1"/>
  <c r="L445" i="14" a="1"/>
  <c r="L445" i="14" s="1"/>
  <c r="E446" i="14" a="1"/>
  <c r="E446" i="14" s="1"/>
  <c r="F446" i="14" a="1"/>
  <c r="F446" i="14" s="1"/>
  <c r="G446" i="14" a="1"/>
  <c r="G446" i="14" s="1"/>
  <c r="H446" i="14" a="1"/>
  <c r="H446" i="14" s="1"/>
  <c r="I446" i="14" a="1"/>
  <c r="I446" i="14" s="1"/>
  <c r="J446" i="14" a="1"/>
  <c r="J446" i="14" s="1"/>
  <c r="K446" i="14" a="1"/>
  <c r="K446" i="14" s="1"/>
  <c r="L446" i="14" a="1"/>
  <c r="L446" i="14" s="1"/>
  <c r="E447" i="14" a="1"/>
  <c r="E447" i="14" s="1"/>
  <c r="F447" i="14" a="1"/>
  <c r="F447" i="14" s="1"/>
  <c r="G447" i="14" a="1"/>
  <c r="G447" i="14" s="1"/>
  <c r="H447" i="14" a="1"/>
  <c r="H447" i="14" s="1"/>
  <c r="I447" i="14" a="1"/>
  <c r="I447" i="14" s="1"/>
  <c r="J447" i="14" a="1"/>
  <c r="J447" i="14" s="1"/>
  <c r="K447" i="14" a="1"/>
  <c r="K447" i="14" s="1"/>
  <c r="L447" i="14" a="1"/>
  <c r="L447" i="14" s="1"/>
  <c r="E448" i="14" a="1"/>
  <c r="E448" i="14" s="1"/>
  <c r="F448" i="14" a="1"/>
  <c r="F448" i="14" s="1"/>
  <c r="G448" i="14" a="1"/>
  <c r="G448" i="14" s="1"/>
  <c r="H448" i="14" a="1"/>
  <c r="H448" i="14" s="1"/>
  <c r="I448" i="14" a="1"/>
  <c r="I448" i="14" s="1"/>
  <c r="J448" i="14" a="1"/>
  <c r="J448" i="14" s="1"/>
  <c r="K448" i="14" a="1"/>
  <c r="K448" i="14" s="1"/>
  <c r="L448" i="14" a="1"/>
  <c r="L448" i="14" s="1"/>
  <c r="E449" i="14" a="1"/>
  <c r="E449" i="14" s="1"/>
  <c r="F449" i="14" a="1"/>
  <c r="F449" i="14" s="1"/>
  <c r="G449" i="14" a="1"/>
  <c r="G449" i="14" s="1"/>
  <c r="H449" i="14" a="1"/>
  <c r="H449" i="14" s="1"/>
  <c r="I449" i="14" a="1"/>
  <c r="I449" i="14" s="1"/>
  <c r="J449" i="14" a="1"/>
  <c r="J449" i="14" s="1"/>
  <c r="K449" i="14" a="1"/>
  <c r="K449" i="14" s="1"/>
  <c r="L449" i="14" a="1"/>
  <c r="L449" i="14" s="1"/>
  <c r="E450" i="14" a="1"/>
  <c r="E450" i="14" s="1"/>
  <c r="F450" i="14" a="1"/>
  <c r="F450" i="14" s="1"/>
  <c r="G450" i="14" a="1"/>
  <c r="G450" i="14" s="1"/>
  <c r="H450" i="14" a="1"/>
  <c r="H450" i="14" s="1"/>
  <c r="I450" i="14" a="1"/>
  <c r="I450" i="14" s="1"/>
  <c r="J450" i="14" a="1"/>
  <c r="J450" i="14" s="1"/>
  <c r="K450" i="14" a="1"/>
  <c r="K450" i="14" s="1"/>
  <c r="L450" i="14" a="1"/>
  <c r="L450" i="14" s="1"/>
  <c r="E451" i="14" a="1"/>
  <c r="E451" i="14" s="1"/>
  <c r="F451" i="14" a="1"/>
  <c r="F451" i="14" s="1"/>
  <c r="G451" i="14" a="1"/>
  <c r="G451" i="14" s="1"/>
  <c r="H451" i="14" a="1"/>
  <c r="H451" i="14" s="1"/>
  <c r="I451" i="14" a="1"/>
  <c r="I451" i="14" s="1"/>
  <c r="J451" i="14" a="1"/>
  <c r="J451" i="14" s="1"/>
  <c r="K451" i="14" a="1"/>
  <c r="K451" i="14" s="1"/>
  <c r="L451" i="14" a="1"/>
  <c r="L451" i="14" s="1"/>
  <c r="E452" i="14" a="1"/>
  <c r="E452" i="14" s="1"/>
  <c r="F452" i="14" a="1"/>
  <c r="F452" i="14" s="1"/>
  <c r="G452" i="14" a="1"/>
  <c r="G452" i="14" s="1"/>
  <c r="H452" i="14" a="1"/>
  <c r="H452" i="14" s="1"/>
  <c r="I452" i="14" a="1"/>
  <c r="I452" i="14" s="1"/>
  <c r="J452" i="14" a="1"/>
  <c r="J452" i="14" s="1"/>
  <c r="K452" i="14" a="1"/>
  <c r="K452" i="14" s="1"/>
  <c r="L452" i="14" a="1"/>
  <c r="L452" i="14" s="1"/>
  <c r="E453" i="14" a="1"/>
  <c r="E453" i="14" s="1"/>
  <c r="F453" i="14" a="1"/>
  <c r="F453" i="14" s="1"/>
  <c r="G453" i="14" a="1"/>
  <c r="G453" i="14" s="1"/>
  <c r="H453" i="14" a="1"/>
  <c r="H453" i="14" s="1"/>
  <c r="I453" i="14" a="1"/>
  <c r="I453" i="14" s="1"/>
  <c r="J453" i="14" a="1"/>
  <c r="J453" i="14" s="1"/>
  <c r="K453" i="14" a="1"/>
  <c r="K453" i="14" s="1"/>
  <c r="L453" i="14" a="1"/>
  <c r="L453" i="14" s="1"/>
  <c r="E454" i="14" a="1"/>
  <c r="E454" i="14" s="1"/>
  <c r="F454" i="14" a="1"/>
  <c r="F454" i="14" s="1"/>
  <c r="G454" i="14" a="1"/>
  <c r="G454" i="14" s="1"/>
  <c r="H454" i="14" a="1"/>
  <c r="H454" i="14" s="1"/>
  <c r="I454" i="14" a="1"/>
  <c r="I454" i="14" s="1"/>
  <c r="J454" i="14" a="1"/>
  <c r="J454" i="14" s="1"/>
  <c r="K454" i="14" a="1"/>
  <c r="K454" i="14" s="1"/>
  <c r="L454" i="14" a="1"/>
  <c r="L454" i="14" s="1"/>
  <c r="E455" i="14" a="1"/>
  <c r="E455" i="14" s="1"/>
  <c r="F455" i="14" a="1"/>
  <c r="F455" i="14" s="1"/>
  <c r="G455" i="14" a="1"/>
  <c r="G455" i="14" s="1"/>
  <c r="H455" i="14" a="1"/>
  <c r="H455" i="14" s="1"/>
  <c r="I455" i="14" a="1"/>
  <c r="I455" i="14" s="1"/>
  <c r="J455" i="14" a="1"/>
  <c r="J455" i="14" s="1"/>
  <c r="K455" i="14" a="1"/>
  <c r="K455" i="14" s="1"/>
  <c r="L455" i="14" a="1"/>
  <c r="L455" i="14" s="1"/>
  <c r="E456" i="14" a="1"/>
  <c r="E456" i="14" s="1"/>
  <c r="F456" i="14" a="1"/>
  <c r="F456" i="14" s="1"/>
  <c r="G456" i="14" a="1"/>
  <c r="G456" i="14" s="1"/>
  <c r="H456" i="14" a="1"/>
  <c r="H456" i="14" s="1"/>
  <c r="I456" i="14" a="1"/>
  <c r="I456" i="14" s="1"/>
  <c r="J456" i="14" a="1"/>
  <c r="J456" i="14" s="1"/>
  <c r="K456" i="14" a="1"/>
  <c r="K456" i="14" s="1"/>
  <c r="L456" i="14" a="1"/>
  <c r="L456" i="14" s="1"/>
  <c r="E457" i="14" a="1"/>
  <c r="E457" i="14" s="1"/>
  <c r="F457" i="14" a="1"/>
  <c r="F457" i="14" s="1"/>
  <c r="G457" i="14" a="1"/>
  <c r="G457" i="14" s="1"/>
  <c r="H457" i="14" a="1"/>
  <c r="H457" i="14" s="1"/>
  <c r="I457" i="14" a="1"/>
  <c r="I457" i="14" s="1"/>
  <c r="J457" i="14" a="1"/>
  <c r="J457" i="14" s="1"/>
  <c r="K457" i="14" a="1"/>
  <c r="K457" i="14" s="1"/>
  <c r="L457" i="14" a="1"/>
  <c r="L457" i="14" s="1"/>
  <c r="E458" i="14" a="1"/>
  <c r="E458" i="14" s="1"/>
  <c r="F458" i="14" a="1"/>
  <c r="F458" i="14" s="1"/>
  <c r="G458" i="14" a="1"/>
  <c r="G458" i="14" s="1"/>
  <c r="H458" i="14" a="1"/>
  <c r="H458" i="14" s="1"/>
  <c r="I458" i="14" a="1"/>
  <c r="I458" i="14" s="1"/>
  <c r="J458" i="14" a="1"/>
  <c r="J458" i="14" s="1"/>
  <c r="K458" i="14" a="1"/>
  <c r="K458" i="14" s="1"/>
  <c r="L458" i="14" a="1"/>
  <c r="L458" i="14" s="1"/>
  <c r="E459" i="14" a="1"/>
  <c r="E459" i="14" s="1"/>
  <c r="F459" i="14" a="1"/>
  <c r="F459" i="14" s="1"/>
  <c r="G459" i="14" a="1"/>
  <c r="G459" i="14" s="1"/>
  <c r="H459" i="14" a="1"/>
  <c r="H459" i="14" s="1"/>
  <c r="I459" i="14" a="1"/>
  <c r="I459" i="14" s="1"/>
  <c r="J459" i="14" a="1"/>
  <c r="J459" i="14" s="1"/>
  <c r="K459" i="14" a="1"/>
  <c r="K459" i="14" s="1"/>
  <c r="L459" i="14" a="1"/>
  <c r="L459" i="14" s="1"/>
  <c r="E460" i="14" a="1"/>
  <c r="E460" i="14" s="1"/>
  <c r="F460" i="14" a="1"/>
  <c r="F460" i="14" s="1"/>
  <c r="G460" i="14" a="1"/>
  <c r="G460" i="14" s="1"/>
  <c r="H460" i="14" a="1"/>
  <c r="H460" i="14" s="1"/>
  <c r="I460" i="14" a="1"/>
  <c r="I460" i="14" s="1"/>
  <c r="J460" i="14" a="1"/>
  <c r="J460" i="14" s="1"/>
  <c r="K460" i="14" a="1"/>
  <c r="K460" i="14" s="1"/>
  <c r="L460" i="14" a="1"/>
  <c r="L460" i="14" s="1"/>
  <c r="E461" i="14" a="1"/>
  <c r="E461" i="14" s="1"/>
  <c r="F461" i="14" a="1"/>
  <c r="F461" i="14" s="1"/>
  <c r="G461" i="14" a="1"/>
  <c r="G461" i="14" s="1"/>
  <c r="H461" i="14" a="1"/>
  <c r="H461" i="14" s="1"/>
  <c r="I461" i="14" a="1"/>
  <c r="I461" i="14" s="1"/>
  <c r="J461" i="14" a="1"/>
  <c r="J461" i="14" s="1"/>
  <c r="K461" i="14" a="1"/>
  <c r="K461" i="14" s="1"/>
  <c r="L461" i="14" a="1"/>
  <c r="L461" i="14" s="1"/>
  <c r="E462" i="14" a="1"/>
  <c r="E462" i="14" s="1"/>
  <c r="F462" i="14" a="1"/>
  <c r="F462" i="14" s="1"/>
  <c r="G462" i="14" a="1"/>
  <c r="G462" i="14" s="1"/>
  <c r="H462" i="14" a="1"/>
  <c r="H462" i="14" s="1"/>
  <c r="I462" i="14" a="1"/>
  <c r="I462" i="14" s="1"/>
  <c r="J462" i="14" a="1"/>
  <c r="J462" i="14" s="1"/>
  <c r="K462" i="14" a="1"/>
  <c r="K462" i="14" s="1"/>
  <c r="L462" i="14" a="1"/>
  <c r="L462" i="14" s="1"/>
  <c r="E463" i="14" a="1"/>
  <c r="E463" i="14" s="1"/>
  <c r="F463" i="14" a="1"/>
  <c r="F463" i="14" s="1"/>
  <c r="G463" i="14" a="1"/>
  <c r="G463" i="14" s="1"/>
  <c r="H463" i="14" a="1"/>
  <c r="H463" i="14" s="1"/>
  <c r="I463" i="14" a="1"/>
  <c r="I463" i="14" s="1"/>
  <c r="J463" i="14" a="1"/>
  <c r="J463" i="14" s="1"/>
  <c r="K463" i="14" a="1"/>
  <c r="K463" i="14" s="1"/>
  <c r="L463" i="14" a="1"/>
  <c r="L463" i="14" s="1"/>
  <c r="E464" i="14" a="1"/>
  <c r="E464" i="14" s="1"/>
  <c r="F464" i="14" a="1"/>
  <c r="F464" i="14" s="1"/>
  <c r="G464" i="14" a="1"/>
  <c r="G464" i="14" s="1"/>
  <c r="H464" i="14" a="1"/>
  <c r="H464" i="14" s="1"/>
  <c r="I464" i="14" a="1"/>
  <c r="I464" i="14" s="1"/>
  <c r="J464" i="14" a="1"/>
  <c r="J464" i="14" s="1"/>
  <c r="K464" i="14" a="1"/>
  <c r="K464" i="14" s="1"/>
  <c r="L464" i="14" a="1"/>
  <c r="L464" i="14" s="1"/>
  <c r="L415" i="14" a="1"/>
  <c r="L415" i="14" s="1"/>
  <c r="K415" i="14" a="1"/>
  <c r="K415" i="14" s="1"/>
  <c r="J415" i="14" a="1"/>
  <c r="J415" i="14" s="1"/>
  <c r="I415" i="14" a="1"/>
  <c r="I415" i="14" s="1"/>
  <c r="H415" i="14" a="1"/>
  <c r="H415" i="14" s="1"/>
  <c r="G415" i="14" a="1"/>
  <c r="G415" i="14" s="1"/>
  <c r="F415" i="14" a="1"/>
  <c r="F415" i="14" s="1"/>
  <c r="E415" i="14" a="1"/>
  <c r="E415" i="14" s="1"/>
  <c r="E365" i="14" a="1"/>
  <c r="E365" i="14" s="1"/>
  <c r="F365" i="14" a="1"/>
  <c r="F365" i="14" s="1"/>
  <c r="G365" i="14" a="1"/>
  <c r="G365" i="14" s="1"/>
  <c r="H365" i="14" a="1"/>
  <c r="H365" i="14" s="1"/>
  <c r="I365" i="14" a="1"/>
  <c r="I365" i="14" s="1"/>
  <c r="J365" i="14" a="1"/>
  <c r="J365" i="14" s="1"/>
  <c r="K365" i="14" a="1"/>
  <c r="K365" i="14" s="1"/>
  <c r="L365" i="14" a="1"/>
  <c r="L365" i="14" s="1"/>
  <c r="E366" i="14" a="1"/>
  <c r="E366" i="14" s="1"/>
  <c r="F366" i="14" a="1"/>
  <c r="F366" i="14" s="1"/>
  <c r="G366" i="14" a="1"/>
  <c r="G366" i="14" s="1"/>
  <c r="H366" i="14" a="1"/>
  <c r="H366" i="14" s="1"/>
  <c r="I366" i="14" a="1"/>
  <c r="I366" i="14" s="1"/>
  <c r="J366" i="14" a="1"/>
  <c r="J366" i="14" s="1"/>
  <c r="K366" i="14" a="1"/>
  <c r="K366" i="14" s="1"/>
  <c r="L366" i="14" a="1"/>
  <c r="L366" i="14" s="1"/>
  <c r="E367" i="14" a="1"/>
  <c r="E367" i="14" s="1"/>
  <c r="F367" i="14" a="1"/>
  <c r="F367" i="14" s="1"/>
  <c r="G367" i="14" a="1"/>
  <c r="G367" i="14" s="1"/>
  <c r="H367" i="14" a="1"/>
  <c r="H367" i="14" s="1"/>
  <c r="I367" i="14" a="1"/>
  <c r="I367" i="14" s="1"/>
  <c r="J367" i="14" a="1"/>
  <c r="J367" i="14" s="1"/>
  <c r="K367" i="14" a="1"/>
  <c r="K367" i="14" s="1"/>
  <c r="L367" i="14" a="1"/>
  <c r="L367" i="14" s="1"/>
  <c r="E368" i="14" a="1"/>
  <c r="E368" i="14" s="1"/>
  <c r="F368" i="14" a="1"/>
  <c r="F368" i="14" s="1"/>
  <c r="G368" i="14" a="1"/>
  <c r="G368" i="14" s="1"/>
  <c r="H368" i="14" a="1"/>
  <c r="H368" i="14" s="1"/>
  <c r="I368" i="14" a="1"/>
  <c r="I368" i="14" s="1"/>
  <c r="J368" i="14" a="1"/>
  <c r="J368" i="14" s="1"/>
  <c r="K368" i="14" a="1"/>
  <c r="K368" i="14" s="1"/>
  <c r="L368" i="14" a="1"/>
  <c r="L368" i="14" s="1"/>
  <c r="E369" i="14" a="1"/>
  <c r="E369" i="14" s="1"/>
  <c r="F369" i="14" a="1"/>
  <c r="F369" i="14" s="1"/>
  <c r="G369" i="14" a="1"/>
  <c r="G369" i="14" s="1"/>
  <c r="H369" i="14" a="1"/>
  <c r="H369" i="14" s="1"/>
  <c r="I369" i="14" a="1"/>
  <c r="I369" i="14" s="1"/>
  <c r="J369" i="14" a="1"/>
  <c r="J369" i="14" s="1"/>
  <c r="K369" i="14" a="1"/>
  <c r="K369" i="14" s="1"/>
  <c r="L369" i="14" a="1"/>
  <c r="L369" i="14" s="1"/>
  <c r="E370" i="14" a="1"/>
  <c r="E370" i="14" s="1"/>
  <c r="F370" i="14" a="1"/>
  <c r="F370" i="14" s="1"/>
  <c r="G370" i="14" a="1"/>
  <c r="G370" i="14" s="1"/>
  <c r="H370" i="14" a="1"/>
  <c r="H370" i="14" s="1"/>
  <c r="I370" i="14" a="1"/>
  <c r="I370" i="14" s="1"/>
  <c r="J370" i="14" a="1"/>
  <c r="J370" i="14" s="1"/>
  <c r="K370" i="14" a="1"/>
  <c r="K370" i="14" s="1"/>
  <c r="L370" i="14" a="1"/>
  <c r="L370" i="14" s="1"/>
  <c r="E371" i="14" a="1"/>
  <c r="E371" i="14" s="1"/>
  <c r="F371" i="14" a="1"/>
  <c r="F371" i="14" s="1"/>
  <c r="G371" i="14" a="1"/>
  <c r="G371" i="14" s="1"/>
  <c r="H371" i="14" a="1"/>
  <c r="H371" i="14" s="1"/>
  <c r="I371" i="14" a="1"/>
  <c r="I371" i="14" s="1"/>
  <c r="J371" i="14" a="1"/>
  <c r="J371" i="14" s="1"/>
  <c r="K371" i="14" a="1"/>
  <c r="K371" i="14" s="1"/>
  <c r="L371" i="14" a="1"/>
  <c r="L371" i="14" s="1"/>
  <c r="E372" i="14" a="1"/>
  <c r="E372" i="14" s="1"/>
  <c r="F372" i="14" a="1"/>
  <c r="F372" i="14" s="1"/>
  <c r="G372" i="14" a="1"/>
  <c r="G372" i="14" s="1"/>
  <c r="H372" i="14" a="1"/>
  <c r="H372" i="14" s="1"/>
  <c r="I372" i="14" a="1"/>
  <c r="I372" i="14" s="1"/>
  <c r="J372" i="14" a="1"/>
  <c r="J372" i="14" s="1"/>
  <c r="K372" i="14" a="1"/>
  <c r="K372" i="14" s="1"/>
  <c r="L372" i="14" a="1"/>
  <c r="L372" i="14" s="1"/>
  <c r="E373" i="14" a="1"/>
  <c r="E373" i="14" s="1"/>
  <c r="F373" i="14" a="1"/>
  <c r="F373" i="14" s="1"/>
  <c r="G373" i="14" a="1"/>
  <c r="G373" i="14" s="1"/>
  <c r="H373" i="14" a="1"/>
  <c r="H373" i="14" s="1"/>
  <c r="I373" i="14" a="1"/>
  <c r="I373" i="14" s="1"/>
  <c r="J373" i="14" a="1"/>
  <c r="J373" i="14" s="1"/>
  <c r="K373" i="14" a="1"/>
  <c r="K373" i="14" s="1"/>
  <c r="L373" i="14" a="1"/>
  <c r="L373" i="14" s="1"/>
  <c r="E374" i="14" a="1"/>
  <c r="E374" i="14" s="1"/>
  <c r="F374" i="14" a="1"/>
  <c r="F374" i="14" s="1"/>
  <c r="G374" i="14" a="1"/>
  <c r="G374" i="14" s="1"/>
  <c r="H374" i="14" a="1"/>
  <c r="H374" i="14" s="1"/>
  <c r="I374" i="14" a="1"/>
  <c r="I374" i="14" s="1"/>
  <c r="J374" i="14" a="1"/>
  <c r="J374" i="14" s="1"/>
  <c r="K374" i="14" a="1"/>
  <c r="K374" i="14" s="1"/>
  <c r="L374" i="14" a="1"/>
  <c r="L374" i="14" s="1"/>
  <c r="E375" i="14" a="1"/>
  <c r="E375" i="14" s="1"/>
  <c r="F375" i="14" a="1"/>
  <c r="F375" i="14" s="1"/>
  <c r="G375" i="14" a="1"/>
  <c r="G375" i="14" s="1"/>
  <c r="H375" i="14" a="1"/>
  <c r="H375" i="14" s="1"/>
  <c r="I375" i="14" a="1"/>
  <c r="I375" i="14" s="1"/>
  <c r="J375" i="14" a="1"/>
  <c r="J375" i="14" s="1"/>
  <c r="K375" i="14" a="1"/>
  <c r="K375" i="14" s="1"/>
  <c r="L375" i="14" a="1"/>
  <c r="L375" i="14" s="1"/>
  <c r="E376" i="14" a="1"/>
  <c r="E376" i="14" s="1"/>
  <c r="F376" i="14" a="1"/>
  <c r="F376" i="14" s="1"/>
  <c r="G376" i="14" a="1"/>
  <c r="G376" i="14" s="1"/>
  <c r="H376" i="14" a="1"/>
  <c r="H376" i="14" s="1"/>
  <c r="I376" i="14" a="1"/>
  <c r="I376" i="14" s="1"/>
  <c r="J376" i="14" a="1"/>
  <c r="J376" i="14" s="1"/>
  <c r="K376" i="14" a="1"/>
  <c r="K376" i="14" s="1"/>
  <c r="L376" i="14" a="1"/>
  <c r="L376" i="14" s="1"/>
  <c r="E377" i="14" a="1"/>
  <c r="E377" i="14" s="1"/>
  <c r="F377" i="14" a="1"/>
  <c r="F377" i="14" s="1"/>
  <c r="G377" i="14" a="1"/>
  <c r="G377" i="14" s="1"/>
  <c r="H377" i="14" a="1"/>
  <c r="H377" i="14" s="1"/>
  <c r="I377" i="14" a="1"/>
  <c r="I377" i="14" s="1"/>
  <c r="J377" i="14" a="1"/>
  <c r="J377" i="14" s="1"/>
  <c r="K377" i="14" a="1"/>
  <c r="K377" i="14" s="1"/>
  <c r="L377" i="14" a="1"/>
  <c r="L377" i="14" s="1"/>
  <c r="E378" i="14" a="1"/>
  <c r="E378" i="14" s="1"/>
  <c r="F378" i="14" a="1"/>
  <c r="F378" i="14" s="1"/>
  <c r="G378" i="14" a="1"/>
  <c r="G378" i="14" s="1"/>
  <c r="H378" i="14" a="1"/>
  <c r="H378" i="14" s="1"/>
  <c r="I378" i="14" a="1"/>
  <c r="I378" i="14" s="1"/>
  <c r="J378" i="14" a="1"/>
  <c r="J378" i="14" s="1"/>
  <c r="K378" i="14" a="1"/>
  <c r="K378" i="14" s="1"/>
  <c r="L378" i="14" a="1"/>
  <c r="L378" i="14" s="1"/>
  <c r="E379" i="14" a="1"/>
  <c r="E379" i="14" s="1"/>
  <c r="F379" i="14" a="1"/>
  <c r="F379" i="14" s="1"/>
  <c r="G379" i="14" a="1"/>
  <c r="G379" i="14" s="1"/>
  <c r="H379" i="14" a="1"/>
  <c r="H379" i="14" s="1"/>
  <c r="I379" i="14" a="1"/>
  <c r="I379" i="14" s="1"/>
  <c r="J379" i="14" a="1"/>
  <c r="J379" i="14" s="1"/>
  <c r="K379" i="14" a="1"/>
  <c r="K379" i="14" s="1"/>
  <c r="L379" i="14" a="1"/>
  <c r="L379" i="14" s="1"/>
  <c r="E380" i="14" a="1"/>
  <c r="E380" i="14" s="1"/>
  <c r="F380" i="14" a="1"/>
  <c r="F380" i="14" s="1"/>
  <c r="G380" i="14" a="1"/>
  <c r="G380" i="14" s="1"/>
  <c r="H380" i="14" a="1"/>
  <c r="H380" i="14" s="1"/>
  <c r="I380" i="14" a="1"/>
  <c r="I380" i="14" s="1"/>
  <c r="J380" i="14" a="1"/>
  <c r="J380" i="14" s="1"/>
  <c r="K380" i="14" a="1"/>
  <c r="K380" i="14" s="1"/>
  <c r="L380" i="14" a="1"/>
  <c r="L380" i="14" s="1"/>
  <c r="E381" i="14" a="1"/>
  <c r="E381" i="14" s="1"/>
  <c r="F381" i="14" a="1"/>
  <c r="F381" i="14" s="1"/>
  <c r="G381" i="14" a="1"/>
  <c r="G381" i="14" s="1"/>
  <c r="H381" i="14" a="1"/>
  <c r="H381" i="14" s="1"/>
  <c r="I381" i="14" a="1"/>
  <c r="I381" i="14" s="1"/>
  <c r="J381" i="14" a="1"/>
  <c r="J381" i="14" s="1"/>
  <c r="K381" i="14" a="1"/>
  <c r="K381" i="14" s="1"/>
  <c r="L381" i="14" a="1"/>
  <c r="L381" i="14" s="1"/>
  <c r="E382" i="14" a="1"/>
  <c r="E382" i="14" s="1"/>
  <c r="F382" i="14" a="1"/>
  <c r="F382" i="14" s="1"/>
  <c r="G382" i="14" a="1"/>
  <c r="G382" i="14" s="1"/>
  <c r="H382" i="14" a="1"/>
  <c r="H382" i="14" s="1"/>
  <c r="I382" i="14" a="1"/>
  <c r="I382" i="14" s="1"/>
  <c r="J382" i="14" a="1"/>
  <c r="J382" i="14" s="1"/>
  <c r="K382" i="14" a="1"/>
  <c r="K382" i="14" s="1"/>
  <c r="L382" i="14" a="1"/>
  <c r="L382" i="14" s="1"/>
  <c r="E383" i="14" a="1"/>
  <c r="E383" i="14" s="1"/>
  <c r="F383" i="14" a="1"/>
  <c r="F383" i="14" s="1"/>
  <c r="G383" i="14" a="1"/>
  <c r="G383" i="14" s="1"/>
  <c r="H383" i="14" a="1"/>
  <c r="H383" i="14" s="1"/>
  <c r="I383" i="14" a="1"/>
  <c r="I383" i="14" s="1"/>
  <c r="J383" i="14" a="1"/>
  <c r="J383" i="14" s="1"/>
  <c r="K383" i="14" a="1"/>
  <c r="K383" i="14" s="1"/>
  <c r="L383" i="14" a="1"/>
  <c r="L383" i="14" s="1"/>
  <c r="E384" i="14" a="1"/>
  <c r="E384" i="14" s="1"/>
  <c r="F384" i="14" a="1"/>
  <c r="F384" i="14" s="1"/>
  <c r="G384" i="14" a="1"/>
  <c r="G384" i="14" s="1"/>
  <c r="H384" i="14" a="1"/>
  <c r="H384" i="14" s="1"/>
  <c r="I384" i="14" a="1"/>
  <c r="I384" i="14" s="1"/>
  <c r="J384" i="14" a="1"/>
  <c r="J384" i="14" s="1"/>
  <c r="K384" i="14" a="1"/>
  <c r="K384" i="14" s="1"/>
  <c r="L384" i="14" a="1"/>
  <c r="L384" i="14" s="1"/>
  <c r="E385" i="14" a="1"/>
  <c r="E385" i="14" s="1"/>
  <c r="F385" i="14" a="1"/>
  <c r="F385" i="14" s="1"/>
  <c r="G385" i="14" a="1"/>
  <c r="G385" i="14" s="1"/>
  <c r="H385" i="14" a="1"/>
  <c r="H385" i="14" s="1"/>
  <c r="I385" i="14" a="1"/>
  <c r="I385" i="14" s="1"/>
  <c r="J385" i="14" a="1"/>
  <c r="J385" i="14" s="1"/>
  <c r="K385" i="14" a="1"/>
  <c r="K385" i="14" s="1"/>
  <c r="L385" i="14" a="1"/>
  <c r="L385" i="14" s="1"/>
  <c r="E386" i="14" a="1"/>
  <c r="E386" i="14" s="1"/>
  <c r="F386" i="14" a="1"/>
  <c r="F386" i="14" s="1"/>
  <c r="G386" i="14" a="1"/>
  <c r="G386" i="14" s="1"/>
  <c r="H386" i="14" a="1"/>
  <c r="H386" i="14" s="1"/>
  <c r="I386" i="14" a="1"/>
  <c r="I386" i="14" s="1"/>
  <c r="J386" i="14" a="1"/>
  <c r="J386" i="14" s="1"/>
  <c r="K386" i="14" a="1"/>
  <c r="K386" i="14" s="1"/>
  <c r="L386" i="14" a="1"/>
  <c r="L386" i="14" s="1"/>
  <c r="E387" i="14" a="1"/>
  <c r="E387" i="14" s="1"/>
  <c r="F387" i="14" a="1"/>
  <c r="F387" i="14" s="1"/>
  <c r="G387" i="14" a="1"/>
  <c r="G387" i="14" s="1"/>
  <c r="H387" i="14" a="1"/>
  <c r="H387" i="14" s="1"/>
  <c r="I387" i="14" a="1"/>
  <c r="I387" i="14" s="1"/>
  <c r="J387" i="14" a="1"/>
  <c r="J387" i="14" s="1"/>
  <c r="K387" i="14" a="1"/>
  <c r="K387" i="14" s="1"/>
  <c r="L387" i="14" a="1"/>
  <c r="L387" i="14" s="1"/>
  <c r="E388" i="14" a="1"/>
  <c r="E388" i="14" s="1"/>
  <c r="F388" i="14" a="1"/>
  <c r="F388" i="14" s="1"/>
  <c r="G388" i="14" a="1"/>
  <c r="G388" i="14" s="1"/>
  <c r="H388" i="14" a="1"/>
  <c r="H388" i="14" s="1"/>
  <c r="I388" i="14" a="1"/>
  <c r="I388" i="14" s="1"/>
  <c r="J388" i="14" a="1"/>
  <c r="J388" i="14" s="1"/>
  <c r="K388" i="14" a="1"/>
  <c r="K388" i="14" s="1"/>
  <c r="L388" i="14" a="1"/>
  <c r="L388" i="14" s="1"/>
  <c r="E389" i="14" a="1"/>
  <c r="E389" i="14" s="1"/>
  <c r="F389" i="14" a="1"/>
  <c r="F389" i="14" s="1"/>
  <c r="G389" i="14" a="1"/>
  <c r="G389" i="14" s="1"/>
  <c r="H389" i="14" a="1"/>
  <c r="H389" i="14" s="1"/>
  <c r="I389" i="14" a="1"/>
  <c r="I389" i="14" s="1"/>
  <c r="J389" i="14" a="1"/>
  <c r="J389" i="14" s="1"/>
  <c r="K389" i="14" a="1"/>
  <c r="K389" i="14" s="1"/>
  <c r="L389" i="14" a="1"/>
  <c r="L389" i="14" s="1"/>
  <c r="E390" i="14" a="1"/>
  <c r="E390" i="14" s="1"/>
  <c r="F390" i="14" a="1"/>
  <c r="F390" i="14" s="1"/>
  <c r="G390" i="14" a="1"/>
  <c r="G390" i="14" s="1"/>
  <c r="H390" i="14" a="1"/>
  <c r="H390" i="14" s="1"/>
  <c r="I390" i="14" a="1"/>
  <c r="I390" i="14" s="1"/>
  <c r="J390" i="14" a="1"/>
  <c r="J390" i="14" s="1"/>
  <c r="K390" i="14" a="1"/>
  <c r="K390" i="14" s="1"/>
  <c r="L390" i="14" a="1"/>
  <c r="L390" i="14" s="1"/>
  <c r="E391" i="14" a="1"/>
  <c r="E391" i="14" s="1"/>
  <c r="F391" i="14" a="1"/>
  <c r="F391" i="14" s="1"/>
  <c r="G391" i="14" a="1"/>
  <c r="G391" i="14" s="1"/>
  <c r="H391" i="14" a="1"/>
  <c r="H391" i="14" s="1"/>
  <c r="I391" i="14" a="1"/>
  <c r="I391" i="14" s="1"/>
  <c r="J391" i="14" a="1"/>
  <c r="J391" i="14" s="1"/>
  <c r="K391" i="14" a="1"/>
  <c r="K391" i="14" s="1"/>
  <c r="L391" i="14" a="1"/>
  <c r="L391" i="14" s="1"/>
  <c r="E392" i="14" a="1"/>
  <c r="E392" i="14" s="1"/>
  <c r="F392" i="14" a="1"/>
  <c r="F392" i="14" s="1"/>
  <c r="G392" i="14" a="1"/>
  <c r="G392" i="14" s="1"/>
  <c r="H392" i="14" a="1"/>
  <c r="H392" i="14" s="1"/>
  <c r="I392" i="14" a="1"/>
  <c r="I392" i="14" s="1"/>
  <c r="J392" i="14" a="1"/>
  <c r="J392" i="14" s="1"/>
  <c r="K392" i="14" a="1"/>
  <c r="K392" i="14" s="1"/>
  <c r="L392" i="14" a="1"/>
  <c r="L392" i="14" s="1"/>
  <c r="E393" i="14" a="1"/>
  <c r="E393" i="14" s="1"/>
  <c r="F393" i="14" a="1"/>
  <c r="F393" i="14" s="1"/>
  <c r="G393" i="14" a="1"/>
  <c r="G393" i="14" s="1"/>
  <c r="H393" i="14" a="1"/>
  <c r="H393" i="14" s="1"/>
  <c r="I393" i="14" a="1"/>
  <c r="I393" i="14" s="1"/>
  <c r="J393" i="14" a="1"/>
  <c r="J393" i="14" s="1"/>
  <c r="K393" i="14" a="1"/>
  <c r="K393" i="14" s="1"/>
  <c r="L393" i="14" a="1"/>
  <c r="L393" i="14" s="1"/>
  <c r="E394" i="14" a="1"/>
  <c r="E394" i="14" s="1"/>
  <c r="F394" i="14" a="1"/>
  <c r="F394" i="14" s="1"/>
  <c r="G394" i="14" a="1"/>
  <c r="G394" i="14" s="1"/>
  <c r="H394" i="14" a="1"/>
  <c r="H394" i="14" s="1"/>
  <c r="I394" i="14" a="1"/>
  <c r="I394" i="14" s="1"/>
  <c r="J394" i="14" a="1"/>
  <c r="J394" i="14" s="1"/>
  <c r="K394" i="14" a="1"/>
  <c r="K394" i="14" s="1"/>
  <c r="L394" i="14" a="1"/>
  <c r="L394" i="14" s="1"/>
  <c r="E395" i="14" a="1"/>
  <c r="E395" i="14" s="1"/>
  <c r="F395" i="14" a="1"/>
  <c r="F395" i="14" s="1"/>
  <c r="G395" i="14" a="1"/>
  <c r="G395" i="14" s="1"/>
  <c r="H395" i="14" a="1"/>
  <c r="H395" i="14" s="1"/>
  <c r="I395" i="14" a="1"/>
  <c r="I395" i="14" s="1"/>
  <c r="J395" i="14" a="1"/>
  <c r="J395" i="14" s="1"/>
  <c r="K395" i="14" a="1"/>
  <c r="K395" i="14" s="1"/>
  <c r="L395" i="14" a="1"/>
  <c r="L395" i="14" s="1"/>
  <c r="E396" i="14" a="1"/>
  <c r="E396" i="14" s="1"/>
  <c r="F396" i="14" a="1"/>
  <c r="F396" i="14" s="1"/>
  <c r="G396" i="14" a="1"/>
  <c r="G396" i="14" s="1"/>
  <c r="H396" i="14" a="1"/>
  <c r="H396" i="14" s="1"/>
  <c r="I396" i="14" a="1"/>
  <c r="I396" i="14" s="1"/>
  <c r="J396" i="14" a="1"/>
  <c r="J396" i="14" s="1"/>
  <c r="K396" i="14" a="1"/>
  <c r="K396" i="14" s="1"/>
  <c r="L396" i="14" a="1"/>
  <c r="L396" i="14" s="1"/>
  <c r="E397" i="14" a="1"/>
  <c r="E397" i="14" s="1"/>
  <c r="F397" i="14" a="1"/>
  <c r="F397" i="14" s="1"/>
  <c r="G397" i="14" a="1"/>
  <c r="G397" i="14" s="1"/>
  <c r="H397" i="14" a="1"/>
  <c r="H397" i="14" s="1"/>
  <c r="I397" i="14" a="1"/>
  <c r="I397" i="14" s="1"/>
  <c r="J397" i="14" a="1"/>
  <c r="J397" i="14" s="1"/>
  <c r="K397" i="14" a="1"/>
  <c r="K397" i="14" s="1"/>
  <c r="L397" i="14" a="1"/>
  <c r="L397" i="14" s="1"/>
  <c r="E398" i="14" a="1"/>
  <c r="E398" i="14" s="1"/>
  <c r="F398" i="14" a="1"/>
  <c r="F398" i="14" s="1"/>
  <c r="G398" i="14" a="1"/>
  <c r="G398" i="14" s="1"/>
  <c r="H398" i="14" a="1"/>
  <c r="H398" i="14" s="1"/>
  <c r="I398" i="14" a="1"/>
  <c r="I398" i="14" s="1"/>
  <c r="J398" i="14" a="1"/>
  <c r="J398" i="14" s="1"/>
  <c r="K398" i="14" a="1"/>
  <c r="K398" i="14" s="1"/>
  <c r="L398" i="14" a="1"/>
  <c r="L398" i="14" s="1"/>
  <c r="E399" i="14" a="1"/>
  <c r="E399" i="14" s="1"/>
  <c r="F399" i="14" a="1"/>
  <c r="F399" i="14" s="1"/>
  <c r="G399" i="14" a="1"/>
  <c r="G399" i="14" s="1"/>
  <c r="H399" i="14" a="1"/>
  <c r="H399" i="14" s="1"/>
  <c r="I399" i="14" a="1"/>
  <c r="I399" i="14" s="1"/>
  <c r="J399" i="14" a="1"/>
  <c r="J399" i="14" s="1"/>
  <c r="K399" i="14" a="1"/>
  <c r="K399" i="14" s="1"/>
  <c r="L399" i="14" a="1"/>
  <c r="L399" i="14" s="1"/>
  <c r="E400" i="14" a="1"/>
  <c r="E400" i="14" s="1"/>
  <c r="F400" i="14" a="1"/>
  <c r="F400" i="14" s="1"/>
  <c r="G400" i="14" a="1"/>
  <c r="G400" i="14" s="1"/>
  <c r="H400" i="14" a="1"/>
  <c r="H400" i="14" s="1"/>
  <c r="I400" i="14" a="1"/>
  <c r="I400" i="14" s="1"/>
  <c r="J400" i="14" a="1"/>
  <c r="J400" i="14" s="1"/>
  <c r="K400" i="14" a="1"/>
  <c r="K400" i="14" s="1"/>
  <c r="L400" i="14" a="1"/>
  <c r="L400" i="14" s="1"/>
  <c r="E401" i="14" a="1"/>
  <c r="E401" i="14" s="1"/>
  <c r="F401" i="14" a="1"/>
  <c r="F401" i="14" s="1"/>
  <c r="G401" i="14" a="1"/>
  <c r="G401" i="14" s="1"/>
  <c r="H401" i="14" a="1"/>
  <c r="H401" i="14" s="1"/>
  <c r="I401" i="14" a="1"/>
  <c r="I401" i="14" s="1"/>
  <c r="J401" i="14" a="1"/>
  <c r="J401" i="14" s="1"/>
  <c r="K401" i="14" a="1"/>
  <c r="K401" i="14" s="1"/>
  <c r="L401" i="14" a="1"/>
  <c r="L401" i="14" s="1"/>
  <c r="E402" i="14" a="1"/>
  <c r="E402" i="14" s="1"/>
  <c r="F402" i="14" a="1"/>
  <c r="F402" i="14" s="1"/>
  <c r="G402" i="14" a="1"/>
  <c r="G402" i="14" s="1"/>
  <c r="H402" i="14" a="1"/>
  <c r="H402" i="14" s="1"/>
  <c r="I402" i="14" a="1"/>
  <c r="I402" i="14" s="1"/>
  <c r="J402" i="14" a="1"/>
  <c r="J402" i="14" s="1"/>
  <c r="K402" i="14" a="1"/>
  <c r="K402" i="14" s="1"/>
  <c r="L402" i="14" a="1"/>
  <c r="L402" i="14" s="1"/>
  <c r="E403" i="14" a="1"/>
  <c r="E403" i="14" s="1"/>
  <c r="F403" i="14" a="1"/>
  <c r="F403" i="14" s="1"/>
  <c r="G403" i="14" a="1"/>
  <c r="G403" i="14" s="1"/>
  <c r="H403" i="14" a="1"/>
  <c r="H403" i="14" s="1"/>
  <c r="I403" i="14" a="1"/>
  <c r="I403" i="14" s="1"/>
  <c r="J403" i="14" a="1"/>
  <c r="J403" i="14" s="1"/>
  <c r="K403" i="14" a="1"/>
  <c r="K403" i="14" s="1"/>
  <c r="L403" i="14" a="1"/>
  <c r="L403" i="14" s="1"/>
  <c r="E404" i="14" a="1"/>
  <c r="E404" i="14" s="1"/>
  <c r="F404" i="14" a="1"/>
  <c r="F404" i="14" s="1"/>
  <c r="G404" i="14" a="1"/>
  <c r="G404" i="14" s="1"/>
  <c r="H404" i="14" a="1"/>
  <c r="H404" i="14" s="1"/>
  <c r="I404" i="14" a="1"/>
  <c r="I404" i="14" s="1"/>
  <c r="J404" i="14" a="1"/>
  <c r="J404" i="14" s="1"/>
  <c r="K404" i="14" a="1"/>
  <c r="K404" i="14" s="1"/>
  <c r="L404" i="14" a="1"/>
  <c r="L404" i="14" s="1"/>
  <c r="E405" i="14" a="1"/>
  <c r="E405" i="14" s="1"/>
  <c r="F405" i="14" a="1"/>
  <c r="F405" i="14" s="1"/>
  <c r="G405" i="14" a="1"/>
  <c r="G405" i="14" s="1"/>
  <c r="H405" i="14" a="1"/>
  <c r="H405" i="14" s="1"/>
  <c r="I405" i="14" a="1"/>
  <c r="I405" i="14" s="1"/>
  <c r="J405" i="14" a="1"/>
  <c r="J405" i="14" s="1"/>
  <c r="K405" i="14" a="1"/>
  <c r="K405" i="14" s="1"/>
  <c r="L405" i="14" a="1"/>
  <c r="L405" i="14" s="1"/>
  <c r="E406" i="14" a="1"/>
  <c r="E406" i="14" s="1"/>
  <c r="F406" i="14" a="1"/>
  <c r="F406" i="14" s="1"/>
  <c r="G406" i="14" a="1"/>
  <c r="G406" i="14" s="1"/>
  <c r="H406" i="14" a="1"/>
  <c r="H406" i="14" s="1"/>
  <c r="I406" i="14" a="1"/>
  <c r="I406" i="14" s="1"/>
  <c r="J406" i="14" a="1"/>
  <c r="J406" i="14" s="1"/>
  <c r="K406" i="14" a="1"/>
  <c r="K406" i="14" s="1"/>
  <c r="L406" i="14" a="1"/>
  <c r="L406" i="14" s="1"/>
  <c r="E407" i="14" a="1"/>
  <c r="E407" i="14" s="1"/>
  <c r="F407" i="14" a="1"/>
  <c r="F407" i="14" s="1"/>
  <c r="G407" i="14" a="1"/>
  <c r="G407" i="14" s="1"/>
  <c r="H407" i="14" a="1"/>
  <c r="H407" i="14" s="1"/>
  <c r="I407" i="14" a="1"/>
  <c r="I407" i="14" s="1"/>
  <c r="J407" i="14" a="1"/>
  <c r="J407" i="14" s="1"/>
  <c r="K407" i="14" a="1"/>
  <c r="K407" i="14" s="1"/>
  <c r="L407" i="14" a="1"/>
  <c r="L407" i="14" s="1"/>
  <c r="E408" i="14" a="1"/>
  <c r="E408" i="14" s="1"/>
  <c r="F408" i="14" a="1"/>
  <c r="F408" i="14" s="1"/>
  <c r="G408" i="14" a="1"/>
  <c r="G408" i="14" s="1"/>
  <c r="H408" i="14" a="1"/>
  <c r="H408" i="14" s="1"/>
  <c r="I408" i="14" a="1"/>
  <c r="I408" i="14" s="1"/>
  <c r="J408" i="14" a="1"/>
  <c r="J408" i="14" s="1"/>
  <c r="K408" i="14" a="1"/>
  <c r="K408" i="14" s="1"/>
  <c r="L408" i="14" a="1"/>
  <c r="L408" i="14" s="1"/>
  <c r="E409" i="14" a="1"/>
  <c r="E409" i="14" s="1"/>
  <c r="F409" i="14" a="1"/>
  <c r="F409" i="14" s="1"/>
  <c r="G409" i="14" a="1"/>
  <c r="G409" i="14" s="1"/>
  <c r="H409" i="14" a="1"/>
  <c r="H409" i="14" s="1"/>
  <c r="I409" i="14" a="1"/>
  <c r="I409" i="14" s="1"/>
  <c r="J409" i="14" a="1"/>
  <c r="J409" i="14" s="1"/>
  <c r="K409" i="14" a="1"/>
  <c r="K409" i="14" s="1"/>
  <c r="L409" i="14" a="1"/>
  <c r="L409" i="14" s="1"/>
  <c r="E410" i="14" a="1"/>
  <c r="E410" i="14" s="1"/>
  <c r="F410" i="14" a="1"/>
  <c r="F410" i="14" s="1"/>
  <c r="G410" i="14" a="1"/>
  <c r="G410" i="14" s="1"/>
  <c r="H410" i="14" a="1"/>
  <c r="H410" i="14" s="1"/>
  <c r="I410" i="14" a="1"/>
  <c r="I410" i="14" s="1"/>
  <c r="J410" i="14" a="1"/>
  <c r="J410" i="14" s="1"/>
  <c r="K410" i="14" a="1"/>
  <c r="K410" i="14" s="1"/>
  <c r="L410" i="14" a="1"/>
  <c r="L410" i="14" s="1"/>
  <c r="E411" i="14" a="1"/>
  <c r="E411" i="14" s="1"/>
  <c r="F411" i="14" a="1"/>
  <c r="F411" i="14" s="1"/>
  <c r="G411" i="14" a="1"/>
  <c r="G411" i="14" s="1"/>
  <c r="H411" i="14" a="1"/>
  <c r="H411" i="14" s="1"/>
  <c r="I411" i="14" a="1"/>
  <c r="I411" i="14" s="1"/>
  <c r="J411" i="14" a="1"/>
  <c r="J411" i="14" s="1"/>
  <c r="K411" i="14" a="1"/>
  <c r="K411" i="14" s="1"/>
  <c r="L411" i="14" a="1"/>
  <c r="L411" i="14" s="1"/>
  <c r="E412" i="14" a="1"/>
  <c r="E412" i="14" s="1"/>
  <c r="F412" i="14" a="1"/>
  <c r="F412" i="14" s="1"/>
  <c r="G412" i="14" a="1"/>
  <c r="G412" i="14" s="1"/>
  <c r="H412" i="14" a="1"/>
  <c r="H412" i="14" s="1"/>
  <c r="I412" i="14" a="1"/>
  <c r="I412" i="14" s="1"/>
  <c r="J412" i="14" a="1"/>
  <c r="J412" i="14" s="1"/>
  <c r="K412" i="14" a="1"/>
  <c r="K412" i="14" s="1"/>
  <c r="L412" i="14" a="1"/>
  <c r="L412" i="14" s="1"/>
  <c r="E413" i="14" a="1"/>
  <c r="E413" i="14" s="1"/>
  <c r="F413" i="14" a="1"/>
  <c r="F413" i="14" s="1"/>
  <c r="G413" i="14" a="1"/>
  <c r="G413" i="14" s="1"/>
  <c r="H413" i="14" a="1"/>
  <c r="H413" i="14" s="1"/>
  <c r="I413" i="14" a="1"/>
  <c r="I413" i="14" s="1"/>
  <c r="J413" i="14" a="1"/>
  <c r="J413" i="14" s="1"/>
  <c r="K413" i="14" a="1"/>
  <c r="K413" i="14" s="1"/>
  <c r="L413" i="14" a="1"/>
  <c r="L413" i="14" s="1"/>
  <c r="L364" i="14" a="1"/>
  <c r="L364" i="14" s="1"/>
  <c r="K364" i="14" a="1"/>
  <c r="K364" i="14" s="1"/>
  <c r="J364" i="14" a="1"/>
  <c r="J364" i="14" s="1"/>
  <c r="I364" i="14" a="1"/>
  <c r="I364" i="14" s="1"/>
  <c r="H364" i="14" a="1"/>
  <c r="H364" i="14" s="1"/>
  <c r="G364" i="14" a="1"/>
  <c r="G364" i="14" s="1"/>
  <c r="F364" i="14" a="1"/>
  <c r="F364" i="14" s="1"/>
  <c r="E364" i="14" a="1"/>
  <c r="E364" i="14" s="1"/>
  <c r="L125" i="4" l="1" a="1"/>
  <c r="L125" i="4" s="1"/>
  <c r="K125" i="4" a="1"/>
  <c r="K125" i="4" s="1"/>
  <c r="J125" i="4" a="1"/>
  <c r="J125" i="4" s="1"/>
  <c r="I125" i="4" a="1"/>
  <c r="I125" i="4" s="1"/>
  <c r="H125" i="4" a="1"/>
  <c r="H125" i="4" s="1"/>
  <c r="G125" i="4" a="1"/>
  <c r="G125" i="4" s="1"/>
  <c r="F125" i="4" a="1"/>
  <c r="F125" i="4" s="1"/>
  <c r="E125" i="4" a="1"/>
  <c r="E125" i="4" s="1"/>
  <c r="L124" i="4" a="1"/>
  <c r="L124" i="4" s="1"/>
  <c r="K124" i="4" a="1"/>
  <c r="K124" i="4" s="1"/>
  <c r="J124" i="4" a="1"/>
  <c r="J124" i="4" s="1"/>
  <c r="I124" i="4" a="1"/>
  <c r="I124" i="4" s="1"/>
  <c r="H124" i="4" a="1"/>
  <c r="H124" i="4" s="1"/>
  <c r="G124" i="4" a="1"/>
  <c r="G124" i="4" s="1"/>
  <c r="F124" i="4" a="1"/>
  <c r="F124" i="4" s="1"/>
  <c r="E124" i="4" a="1"/>
  <c r="E124" i="4" s="1"/>
  <c r="L123" i="4" a="1"/>
  <c r="L123" i="4" s="1"/>
  <c r="K123" i="4" a="1"/>
  <c r="K123" i="4" s="1"/>
  <c r="J123" i="4" a="1"/>
  <c r="J123" i="4" s="1"/>
  <c r="I123" i="4" a="1"/>
  <c r="I123" i="4" s="1"/>
  <c r="H123" i="4" a="1"/>
  <c r="H123" i="4" s="1"/>
  <c r="G123" i="4" a="1"/>
  <c r="G123" i="4" s="1"/>
  <c r="F123" i="4" a="1"/>
  <c r="F123" i="4" s="1"/>
  <c r="E123" i="4" a="1"/>
  <c r="E123" i="4" s="1"/>
  <c r="L122" i="4" a="1"/>
  <c r="L122" i="4" s="1"/>
  <c r="K122" i="4" a="1"/>
  <c r="K122" i="4" s="1"/>
  <c r="J122" i="4" a="1"/>
  <c r="J122" i="4" s="1"/>
  <c r="I122" i="4" a="1"/>
  <c r="I122" i="4" s="1"/>
  <c r="H122" i="4" a="1"/>
  <c r="H122" i="4" s="1"/>
  <c r="G122" i="4" a="1"/>
  <c r="G122" i="4" s="1"/>
  <c r="F122" i="4" a="1"/>
  <c r="F122" i="4" s="1"/>
  <c r="E122" i="4" a="1"/>
  <c r="E122" i="4" s="1"/>
  <c r="L121" i="4" a="1"/>
  <c r="L121" i="4" s="1"/>
  <c r="K121" i="4" a="1"/>
  <c r="K121" i="4" s="1"/>
  <c r="J121" i="4" a="1"/>
  <c r="J121" i="4" s="1"/>
  <c r="I121" i="4" a="1"/>
  <c r="I121" i="4" s="1"/>
  <c r="H121" i="4" a="1"/>
  <c r="H121" i="4" s="1"/>
  <c r="G121" i="4" a="1"/>
  <c r="G121" i="4" s="1"/>
  <c r="F121" i="4" a="1"/>
  <c r="F121" i="4" s="1"/>
  <c r="E121" i="4" a="1"/>
  <c r="E121" i="4" s="1"/>
  <c r="L120" i="4" a="1"/>
  <c r="L120" i="4" s="1"/>
  <c r="K120" i="4" a="1"/>
  <c r="K120" i="4" s="1"/>
  <c r="J120" i="4" a="1"/>
  <c r="J120" i="4" s="1"/>
  <c r="I120" i="4" a="1"/>
  <c r="I120" i="4" s="1"/>
  <c r="H120" i="4" a="1"/>
  <c r="H120" i="4" s="1"/>
  <c r="G120" i="4" a="1"/>
  <c r="G120" i="4" s="1"/>
  <c r="F120" i="4" a="1"/>
  <c r="F120" i="4" s="1"/>
  <c r="E120" i="4" a="1"/>
  <c r="E120" i="4" s="1"/>
  <c r="L119" i="4" a="1"/>
  <c r="L119" i="4" s="1"/>
  <c r="K119" i="4" a="1"/>
  <c r="K119" i="4" s="1"/>
  <c r="J119" i="4" a="1"/>
  <c r="J119" i="4" s="1"/>
  <c r="I119" i="4" a="1"/>
  <c r="I119" i="4" s="1"/>
  <c r="H119" i="4" a="1"/>
  <c r="H119" i="4" s="1"/>
  <c r="G119" i="4" a="1"/>
  <c r="G119" i="4" s="1"/>
  <c r="F119" i="4" a="1"/>
  <c r="F119" i="4" s="1"/>
  <c r="E119" i="4" a="1"/>
  <c r="E119" i="4" s="1"/>
  <c r="L118" i="4" a="1"/>
  <c r="L118" i="4" s="1"/>
  <c r="K118" i="4" a="1"/>
  <c r="K118" i="4" s="1"/>
  <c r="J118" i="4" a="1"/>
  <c r="J118" i="4" s="1"/>
  <c r="I118" i="4" a="1"/>
  <c r="I118" i="4" s="1"/>
  <c r="H118" i="4" a="1"/>
  <c r="H118" i="4" s="1"/>
  <c r="G118" i="4" a="1"/>
  <c r="G118" i="4" s="1"/>
  <c r="F118" i="4" a="1"/>
  <c r="F118" i="4" s="1"/>
  <c r="E118" i="4" a="1"/>
  <c r="E118" i="4" s="1"/>
  <c r="L115" i="4" a="1"/>
  <c r="L115" i="4" s="1"/>
  <c r="K115" i="4" a="1"/>
  <c r="K115" i="4" s="1"/>
  <c r="J115" i="4" a="1"/>
  <c r="J115" i="4" s="1"/>
  <c r="I115" i="4" a="1"/>
  <c r="I115" i="4" s="1"/>
  <c r="H115" i="4" a="1"/>
  <c r="H115" i="4" s="1"/>
  <c r="G115" i="4" a="1"/>
  <c r="G115" i="4" s="1"/>
  <c r="F115" i="4" a="1"/>
  <c r="F115" i="4" s="1"/>
  <c r="E115" i="4" a="1"/>
  <c r="E115" i="4" s="1"/>
  <c r="L114" i="4" a="1"/>
  <c r="L114" i="4" s="1"/>
  <c r="K114" i="4" a="1"/>
  <c r="K114" i="4" s="1"/>
  <c r="J114" i="4" a="1"/>
  <c r="J114" i="4" s="1"/>
  <c r="I114" i="4" a="1"/>
  <c r="I114" i="4" s="1"/>
  <c r="H114" i="4" a="1"/>
  <c r="H114" i="4" s="1"/>
  <c r="G114" i="4" a="1"/>
  <c r="G114" i="4" s="1"/>
  <c r="F114" i="4" a="1"/>
  <c r="F114" i="4" s="1"/>
  <c r="E114" i="4" a="1"/>
  <c r="E114" i="4" s="1"/>
  <c r="L113" i="4" a="1"/>
  <c r="L113" i="4" s="1"/>
  <c r="K113" i="4" a="1"/>
  <c r="K113" i="4" s="1"/>
  <c r="J113" i="4" a="1"/>
  <c r="J113" i="4" s="1"/>
  <c r="I113" i="4" a="1"/>
  <c r="I113" i="4" s="1"/>
  <c r="H113" i="4" a="1"/>
  <c r="H113" i="4" s="1"/>
  <c r="G113" i="4" a="1"/>
  <c r="G113" i="4" s="1"/>
  <c r="F113" i="4" a="1"/>
  <c r="F113" i="4" s="1"/>
  <c r="E113" i="4" a="1"/>
  <c r="E113" i="4" s="1"/>
  <c r="L112" i="4" a="1"/>
  <c r="L112" i="4" s="1"/>
  <c r="K112" i="4" a="1"/>
  <c r="K112" i="4" s="1"/>
  <c r="J112" i="4" a="1"/>
  <c r="J112" i="4" s="1"/>
  <c r="I112" i="4" a="1"/>
  <c r="I112" i="4" s="1"/>
  <c r="H112" i="4" a="1"/>
  <c r="H112" i="4" s="1"/>
  <c r="G112" i="4" a="1"/>
  <c r="G112" i="4" s="1"/>
  <c r="F112" i="4" a="1"/>
  <c r="F112" i="4" s="1"/>
  <c r="E112" i="4" a="1"/>
  <c r="E112" i="4" s="1"/>
  <c r="L111" i="4" a="1"/>
  <c r="L111" i="4" s="1"/>
  <c r="K111" i="4" a="1"/>
  <c r="K111" i="4" s="1"/>
  <c r="J111" i="4" a="1"/>
  <c r="J111" i="4" s="1"/>
  <c r="I111" i="4" a="1"/>
  <c r="I111" i="4" s="1"/>
  <c r="H111" i="4" a="1"/>
  <c r="H111" i="4" s="1"/>
  <c r="G111" i="4" a="1"/>
  <c r="G111" i="4" s="1"/>
  <c r="F111" i="4" a="1"/>
  <c r="F111" i="4" s="1"/>
  <c r="E111" i="4" a="1"/>
  <c r="E111" i="4" s="1"/>
  <c r="L110" i="4" a="1"/>
  <c r="L110" i="4" s="1"/>
  <c r="K110" i="4" a="1"/>
  <c r="K110" i="4" s="1"/>
  <c r="J110" i="4" a="1"/>
  <c r="J110" i="4" s="1"/>
  <c r="I110" i="4" a="1"/>
  <c r="I110" i="4" s="1"/>
  <c r="H110" i="4" a="1"/>
  <c r="H110" i="4" s="1"/>
  <c r="G110" i="4" a="1"/>
  <c r="G110" i="4" s="1"/>
  <c r="F110" i="4" a="1"/>
  <c r="F110" i="4" s="1"/>
  <c r="E110" i="4" a="1"/>
  <c r="E110" i="4" s="1"/>
  <c r="L109" i="4" a="1"/>
  <c r="L109" i="4" s="1"/>
  <c r="K109" i="4" a="1"/>
  <c r="K109" i="4" s="1"/>
  <c r="J109" i="4" a="1"/>
  <c r="J109" i="4" s="1"/>
  <c r="I109" i="4" a="1"/>
  <c r="I109" i="4" s="1"/>
  <c r="H109" i="4" a="1"/>
  <c r="H109" i="4" s="1"/>
  <c r="G109" i="4" a="1"/>
  <c r="G109" i="4" s="1"/>
  <c r="F109" i="4" a="1"/>
  <c r="F109" i="4" s="1"/>
  <c r="E109" i="4" a="1"/>
  <c r="E109" i="4" s="1"/>
  <c r="L108" i="4" a="1"/>
  <c r="L108" i="4" s="1"/>
  <c r="K108" i="4" a="1"/>
  <c r="K108" i="4" s="1"/>
  <c r="J108" i="4" a="1"/>
  <c r="J108" i="4" s="1"/>
  <c r="I108" i="4" a="1"/>
  <c r="I108" i="4" s="1"/>
  <c r="H108" i="4" a="1"/>
  <c r="H108" i="4" s="1"/>
  <c r="G108" i="4" a="1"/>
  <c r="G108" i="4" s="1"/>
  <c r="F108" i="4" a="1"/>
  <c r="F108" i="4" s="1"/>
  <c r="E108" i="4" a="1"/>
  <c r="E108" i="4" s="1"/>
  <c r="L105" i="4" a="1"/>
  <c r="L105" i="4" s="1"/>
  <c r="K105" i="4" a="1"/>
  <c r="K105" i="4" s="1"/>
  <c r="J105" i="4" a="1"/>
  <c r="J105" i="4" s="1"/>
  <c r="I105" i="4" a="1"/>
  <c r="I105" i="4" s="1"/>
  <c r="H105" i="4" a="1"/>
  <c r="H105" i="4" s="1"/>
  <c r="G105" i="4" a="1"/>
  <c r="G105" i="4" s="1"/>
  <c r="F105" i="4" a="1"/>
  <c r="F105" i="4" s="1"/>
  <c r="E105" i="4" a="1"/>
  <c r="E105" i="4" s="1"/>
  <c r="L104" i="4" a="1"/>
  <c r="L104" i="4" s="1"/>
  <c r="K104" i="4" a="1"/>
  <c r="K104" i="4" s="1"/>
  <c r="J104" i="4" a="1"/>
  <c r="J104" i="4" s="1"/>
  <c r="I104" i="4" a="1"/>
  <c r="I104" i="4" s="1"/>
  <c r="H104" i="4" a="1"/>
  <c r="H104" i="4" s="1"/>
  <c r="G104" i="4" a="1"/>
  <c r="G104" i="4" s="1"/>
  <c r="F104" i="4" a="1"/>
  <c r="F104" i="4" s="1"/>
  <c r="E104" i="4" a="1"/>
  <c r="E104" i="4" s="1"/>
  <c r="L103" i="4" a="1"/>
  <c r="L103" i="4" s="1"/>
  <c r="K103" i="4" a="1"/>
  <c r="K103" i="4" s="1"/>
  <c r="J103" i="4" a="1"/>
  <c r="J103" i="4" s="1"/>
  <c r="I103" i="4" a="1"/>
  <c r="I103" i="4" s="1"/>
  <c r="H103" i="4" a="1"/>
  <c r="H103" i="4" s="1"/>
  <c r="G103" i="4" a="1"/>
  <c r="G103" i="4" s="1"/>
  <c r="F103" i="4" a="1"/>
  <c r="F103" i="4" s="1"/>
  <c r="E103" i="4" a="1"/>
  <c r="E103" i="4" s="1"/>
  <c r="L102" i="4" a="1"/>
  <c r="L102" i="4" s="1"/>
  <c r="K102" i="4" a="1"/>
  <c r="K102" i="4" s="1"/>
  <c r="J102" i="4" a="1"/>
  <c r="J102" i="4" s="1"/>
  <c r="I102" i="4" a="1"/>
  <c r="I102" i="4" s="1"/>
  <c r="H102" i="4" a="1"/>
  <c r="H102" i="4" s="1"/>
  <c r="G102" i="4" a="1"/>
  <c r="G102" i="4" s="1"/>
  <c r="F102" i="4" a="1"/>
  <c r="F102" i="4" s="1"/>
  <c r="E102" i="4" a="1"/>
  <c r="E102" i="4" s="1"/>
  <c r="L101" i="4" a="1"/>
  <c r="L101" i="4" s="1"/>
  <c r="K101" i="4" a="1"/>
  <c r="K101" i="4" s="1"/>
  <c r="J101" i="4" a="1"/>
  <c r="J101" i="4" s="1"/>
  <c r="I101" i="4" a="1"/>
  <c r="I101" i="4" s="1"/>
  <c r="H101" i="4" a="1"/>
  <c r="H101" i="4" s="1"/>
  <c r="G101" i="4" a="1"/>
  <c r="G101" i="4" s="1"/>
  <c r="F101" i="4" a="1"/>
  <c r="F101" i="4" s="1"/>
  <c r="E101" i="4" a="1"/>
  <c r="E101" i="4" s="1"/>
  <c r="L100" i="4" a="1"/>
  <c r="L100" i="4" s="1"/>
  <c r="K100" i="4" a="1"/>
  <c r="K100" i="4" s="1"/>
  <c r="J100" i="4" a="1"/>
  <c r="J100" i="4" s="1"/>
  <c r="I100" i="4" a="1"/>
  <c r="I100" i="4" s="1"/>
  <c r="H100" i="4" a="1"/>
  <c r="H100" i="4" s="1"/>
  <c r="G100" i="4" a="1"/>
  <c r="G100" i="4" s="1"/>
  <c r="F100" i="4" a="1"/>
  <c r="F100" i="4" s="1"/>
  <c r="E100" i="4" a="1"/>
  <c r="E100" i="4" s="1"/>
  <c r="L99" i="4" a="1"/>
  <c r="L99" i="4" s="1"/>
  <c r="K99" i="4" a="1"/>
  <c r="K99" i="4" s="1"/>
  <c r="J99" i="4" a="1"/>
  <c r="J99" i="4" s="1"/>
  <c r="I99" i="4" a="1"/>
  <c r="I99" i="4" s="1"/>
  <c r="H99" i="4" a="1"/>
  <c r="H99" i="4" s="1"/>
  <c r="G99" i="4" a="1"/>
  <c r="G99" i="4" s="1"/>
  <c r="F99" i="4" a="1"/>
  <c r="F99" i="4" s="1"/>
  <c r="E99" i="4" a="1"/>
  <c r="E99" i="4" s="1"/>
  <c r="L98" i="4" a="1"/>
  <c r="L98" i="4" s="1"/>
  <c r="K98" i="4" a="1"/>
  <c r="K98" i="4" s="1"/>
  <c r="J98" i="4" a="1"/>
  <c r="J98" i="4" s="1"/>
  <c r="I98" i="4" a="1"/>
  <c r="I98" i="4" s="1"/>
  <c r="H98" i="4" a="1"/>
  <c r="H98" i="4" s="1"/>
  <c r="G98" i="4" a="1"/>
  <c r="G98" i="4" s="1"/>
  <c r="F98" i="4" a="1"/>
  <c r="F98" i="4" s="1"/>
  <c r="E98" i="4" a="1"/>
  <c r="E98" i="4" s="1"/>
  <c r="L95" i="4" a="1"/>
  <c r="L95" i="4" s="1"/>
  <c r="K95" i="4" a="1"/>
  <c r="K95" i="4" s="1"/>
  <c r="J95" i="4" a="1"/>
  <c r="J95" i="4" s="1"/>
  <c r="I95" i="4" a="1"/>
  <c r="I95" i="4" s="1"/>
  <c r="H95" i="4" a="1"/>
  <c r="H95" i="4" s="1"/>
  <c r="G95" i="4" a="1"/>
  <c r="G95" i="4" s="1"/>
  <c r="F95" i="4" a="1"/>
  <c r="F95" i="4" s="1"/>
  <c r="E95" i="4" a="1"/>
  <c r="E95" i="4" s="1"/>
  <c r="L94" i="4" a="1"/>
  <c r="L94" i="4" s="1"/>
  <c r="K94" i="4" a="1"/>
  <c r="K94" i="4" s="1"/>
  <c r="J94" i="4" a="1"/>
  <c r="J94" i="4" s="1"/>
  <c r="I94" i="4" a="1"/>
  <c r="I94" i="4" s="1"/>
  <c r="H94" i="4" a="1"/>
  <c r="H94" i="4" s="1"/>
  <c r="G94" i="4" a="1"/>
  <c r="G94" i="4" s="1"/>
  <c r="F94" i="4" a="1"/>
  <c r="F94" i="4" s="1"/>
  <c r="E94" i="4" a="1"/>
  <c r="E94" i="4" s="1"/>
  <c r="L93" i="4" a="1"/>
  <c r="L93" i="4" s="1"/>
  <c r="K93" i="4" a="1"/>
  <c r="K93" i="4" s="1"/>
  <c r="J93" i="4" a="1"/>
  <c r="J93" i="4" s="1"/>
  <c r="I93" i="4" a="1"/>
  <c r="I93" i="4" s="1"/>
  <c r="H93" i="4" a="1"/>
  <c r="H93" i="4" s="1"/>
  <c r="G93" i="4" a="1"/>
  <c r="G93" i="4" s="1"/>
  <c r="F93" i="4" a="1"/>
  <c r="F93" i="4" s="1"/>
  <c r="E93" i="4" a="1"/>
  <c r="E93" i="4" s="1"/>
  <c r="L92" i="4" a="1"/>
  <c r="L92" i="4" s="1"/>
  <c r="K92" i="4" a="1"/>
  <c r="K92" i="4" s="1"/>
  <c r="J92" i="4" a="1"/>
  <c r="J92" i="4" s="1"/>
  <c r="I92" i="4" a="1"/>
  <c r="I92" i="4" s="1"/>
  <c r="H92" i="4" a="1"/>
  <c r="H92" i="4" s="1"/>
  <c r="G92" i="4" a="1"/>
  <c r="G92" i="4" s="1"/>
  <c r="F92" i="4" a="1"/>
  <c r="F92" i="4" s="1"/>
  <c r="E92" i="4" a="1"/>
  <c r="E92" i="4" s="1"/>
  <c r="L91" i="4" a="1"/>
  <c r="L91" i="4" s="1"/>
  <c r="K91" i="4" a="1"/>
  <c r="K91" i="4" s="1"/>
  <c r="J91" i="4" a="1"/>
  <c r="J91" i="4" s="1"/>
  <c r="I91" i="4" a="1"/>
  <c r="I91" i="4" s="1"/>
  <c r="H91" i="4" a="1"/>
  <c r="H91" i="4" s="1"/>
  <c r="G91" i="4" a="1"/>
  <c r="G91" i="4" s="1"/>
  <c r="F91" i="4" a="1"/>
  <c r="F91" i="4" s="1"/>
  <c r="E91" i="4" a="1"/>
  <c r="E91" i="4" s="1"/>
  <c r="L90" i="4" a="1"/>
  <c r="L90" i="4" s="1"/>
  <c r="K90" i="4" a="1"/>
  <c r="K90" i="4" s="1"/>
  <c r="J90" i="4" a="1"/>
  <c r="J90" i="4" s="1"/>
  <c r="I90" i="4" a="1"/>
  <c r="I90" i="4" s="1"/>
  <c r="H90" i="4" a="1"/>
  <c r="H90" i="4" s="1"/>
  <c r="G90" i="4" a="1"/>
  <c r="G90" i="4" s="1"/>
  <c r="F90" i="4" a="1"/>
  <c r="F90" i="4" s="1"/>
  <c r="E90" i="4" a="1"/>
  <c r="E90" i="4" s="1"/>
  <c r="L89" i="4" a="1"/>
  <c r="L89" i="4" s="1"/>
  <c r="K89" i="4" a="1"/>
  <c r="K89" i="4" s="1"/>
  <c r="J89" i="4" a="1"/>
  <c r="J89" i="4" s="1"/>
  <c r="I89" i="4" a="1"/>
  <c r="I89" i="4" s="1"/>
  <c r="H89" i="4" a="1"/>
  <c r="H89" i="4" s="1"/>
  <c r="G89" i="4" a="1"/>
  <c r="G89" i="4" s="1"/>
  <c r="F89" i="4" a="1"/>
  <c r="F89" i="4" s="1"/>
  <c r="E89" i="4" a="1"/>
  <c r="E89" i="4" s="1"/>
  <c r="L88" i="4" a="1"/>
  <c r="L88" i="4" s="1"/>
  <c r="K88" i="4" a="1"/>
  <c r="K88" i="4" s="1"/>
  <c r="J88" i="4" a="1"/>
  <c r="J88" i="4" s="1"/>
  <c r="I88" i="4" a="1"/>
  <c r="I88" i="4" s="1"/>
  <c r="H88" i="4" a="1"/>
  <c r="H88" i="4" s="1"/>
  <c r="G88" i="4" a="1"/>
  <c r="G88" i="4" s="1"/>
  <c r="F88" i="4" a="1"/>
  <c r="F88" i="4" s="1"/>
  <c r="E88" i="4" a="1"/>
  <c r="E88" i="4" s="1"/>
  <c r="L87" i="4" a="1"/>
  <c r="L87" i="4" s="1"/>
  <c r="K87" i="4" a="1"/>
  <c r="K87" i="4" s="1"/>
  <c r="J87" i="4" a="1"/>
  <c r="J87" i="4" s="1"/>
  <c r="I87" i="4" a="1"/>
  <c r="I87" i="4" s="1"/>
  <c r="H87" i="4" a="1"/>
  <c r="H87" i="4" s="1"/>
  <c r="G87" i="4" a="1"/>
  <c r="G87" i="4" s="1"/>
  <c r="F87" i="4" a="1"/>
  <c r="F87" i="4" s="1"/>
  <c r="E87" i="4" a="1"/>
  <c r="E87" i="4" s="1"/>
  <c r="L85" i="4" a="1"/>
  <c r="L85" i="4" s="1"/>
  <c r="K85" i="4" a="1"/>
  <c r="K85" i="4" s="1"/>
  <c r="J85" i="4" a="1"/>
  <c r="J85" i="4" s="1"/>
  <c r="I85" i="4" a="1"/>
  <c r="I85" i="4" s="1"/>
  <c r="H85" i="4" a="1"/>
  <c r="H85" i="4" s="1"/>
  <c r="G85" i="4" a="1"/>
  <c r="G85" i="4" s="1"/>
  <c r="F85" i="4" a="1"/>
  <c r="F85" i="4" s="1"/>
  <c r="E85" i="4" a="1"/>
  <c r="E85" i="4" s="1"/>
  <c r="L84" i="4" a="1"/>
  <c r="L84" i="4" s="1"/>
  <c r="K84" i="4" a="1"/>
  <c r="K84" i="4" s="1"/>
  <c r="J84" i="4" a="1"/>
  <c r="J84" i="4" s="1"/>
  <c r="I84" i="4" a="1"/>
  <c r="I84" i="4" s="1"/>
  <c r="H84" i="4" a="1"/>
  <c r="H84" i="4" s="1"/>
  <c r="G84" i="4" a="1"/>
  <c r="G84" i="4" s="1"/>
  <c r="F84" i="4" a="1"/>
  <c r="F84" i="4" s="1"/>
  <c r="E84" i="4" a="1"/>
  <c r="E84" i="4" s="1"/>
  <c r="L83" i="4" a="1"/>
  <c r="L83" i="4" s="1"/>
  <c r="K83" i="4" a="1"/>
  <c r="K83" i="4" s="1"/>
  <c r="J83" i="4" a="1"/>
  <c r="J83" i="4" s="1"/>
  <c r="I83" i="4" a="1"/>
  <c r="I83" i="4" s="1"/>
  <c r="H83" i="4" a="1"/>
  <c r="H83" i="4" s="1"/>
  <c r="G83" i="4" a="1"/>
  <c r="G83" i="4" s="1"/>
  <c r="F83" i="4" a="1"/>
  <c r="F83" i="4" s="1"/>
  <c r="E83" i="4" a="1"/>
  <c r="E83" i="4" s="1"/>
  <c r="L82" i="4" a="1"/>
  <c r="L82" i="4" s="1"/>
  <c r="K82" i="4" a="1"/>
  <c r="K82" i="4" s="1"/>
  <c r="J82" i="4" a="1"/>
  <c r="J82" i="4" s="1"/>
  <c r="I82" i="4" a="1"/>
  <c r="I82" i="4" s="1"/>
  <c r="H82" i="4" a="1"/>
  <c r="H82" i="4" s="1"/>
  <c r="G82" i="4" a="1"/>
  <c r="G82" i="4" s="1"/>
  <c r="F82" i="4" a="1"/>
  <c r="F82" i="4" s="1"/>
  <c r="E82" i="4" a="1"/>
  <c r="E82" i="4" s="1"/>
  <c r="L81" i="4" a="1"/>
  <c r="L81" i="4" s="1"/>
  <c r="K81" i="4" a="1"/>
  <c r="K81" i="4" s="1"/>
  <c r="J81" i="4" a="1"/>
  <c r="J81" i="4" s="1"/>
  <c r="I81" i="4" a="1"/>
  <c r="I81" i="4" s="1"/>
  <c r="H81" i="4" a="1"/>
  <c r="H81" i="4" s="1"/>
  <c r="G81" i="4" a="1"/>
  <c r="G81" i="4" s="1"/>
  <c r="F81" i="4" a="1"/>
  <c r="F81" i="4" s="1"/>
  <c r="E81" i="4" a="1"/>
  <c r="E81" i="4" s="1"/>
  <c r="L80" i="4" a="1"/>
  <c r="L80" i="4" s="1"/>
  <c r="K80" i="4" a="1"/>
  <c r="K80" i="4" s="1"/>
  <c r="J80" i="4" a="1"/>
  <c r="J80" i="4" s="1"/>
  <c r="I80" i="4" a="1"/>
  <c r="I80" i="4" s="1"/>
  <c r="H80" i="4" a="1"/>
  <c r="H80" i="4" s="1"/>
  <c r="G80" i="4" a="1"/>
  <c r="G80" i="4" s="1"/>
  <c r="F80" i="4" a="1"/>
  <c r="F80" i="4" s="1"/>
  <c r="E80" i="4" a="1"/>
  <c r="E80" i="4" s="1"/>
  <c r="L79" i="4" a="1"/>
  <c r="L79" i="4" s="1"/>
  <c r="K79" i="4" a="1"/>
  <c r="K79" i="4" s="1"/>
  <c r="J79" i="4" a="1"/>
  <c r="J79" i="4" s="1"/>
  <c r="I79" i="4" a="1"/>
  <c r="I79" i="4" s="1"/>
  <c r="H79" i="4" a="1"/>
  <c r="H79" i="4" s="1"/>
  <c r="G79" i="4" a="1"/>
  <c r="G79" i="4" s="1"/>
  <c r="F79" i="4" a="1"/>
  <c r="F79" i="4" s="1"/>
  <c r="E79" i="4" a="1"/>
  <c r="E79" i="4" s="1"/>
  <c r="L78" i="4" a="1"/>
  <c r="L78" i="4" s="1"/>
  <c r="K78" i="4" a="1"/>
  <c r="K78" i="4" s="1"/>
  <c r="J78" i="4" a="1"/>
  <c r="J78" i="4" s="1"/>
  <c r="I78" i="4" a="1"/>
  <c r="I78" i="4" s="1"/>
  <c r="H78" i="4" a="1"/>
  <c r="H78" i="4" s="1"/>
  <c r="G78" i="4" a="1"/>
  <c r="G78" i="4" s="1"/>
  <c r="F78" i="4" a="1"/>
  <c r="F78" i="4" s="1"/>
  <c r="E78" i="4" a="1"/>
  <c r="E78" i="4" s="1"/>
  <c r="L77" i="4" a="1"/>
  <c r="L77" i="4" s="1"/>
  <c r="K77" i="4" a="1"/>
  <c r="K77" i="4" s="1"/>
  <c r="J77" i="4" a="1"/>
  <c r="J77" i="4" s="1"/>
  <c r="I77" i="4" a="1"/>
  <c r="I77" i="4" s="1"/>
  <c r="H77" i="4" a="1"/>
  <c r="H77" i="4" s="1"/>
  <c r="G77" i="4" a="1"/>
  <c r="G77" i="4" s="1"/>
  <c r="F77" i="4" a="1"/>
  <c r="F77" i="4" s="1"/>
  <c r="E77" i="4" a="1"/>
  <c r="E77" i="4" s="1"/>
  <c r="L375" i="4" a="1"/>
  <c r="L375" i="4" s="1"/>
  <c r="K375" i="4" a="1"/>
  <c r="K375" i="4" s="1"/>
  <c r="J375" i="4" a="1"/>
  <c r="J375" i="4" s="1"/>
  <c r="I375" i="4" a="1"/>
  <c r="I375" i="4" s="1"/>
  <c r="H375" i="4" a="1"/>
  <c r="H375" i="4" s="1"/>
  <c r="G375" i="4" a="1"/>
  <c r="G375" i="4" s="1"/>
  <c r="F375" i="4" a="1"/>
  <c r="F375" i="4" s="1"/>
  <c r="E375" i="4" a="1"/>
  <c r="E375" i="4" s="1"/>
  <c r="L374" i="4" a="1"/>
  <c r="L374" i="4" s="1"/>
  <c r="K374" i="4" a="1"/>
  <c r="K374" i="4" s="1"/>
  <c r="J374" i="4" a="1"/>
  <c r="J374" i="4" s="1"/>
  <c r="I374" i="4" a="1"/>
  <c r="I374" i="4" s="1"/>
  <c r="H374" i="4" a="1"/>
  <c r="H374" i="4" s="1"/>
  <c r="G374" i="4" a="1"/>
  <c r="G374" i="4" s="1"/>
  <c r="F374" i="4" a="1"/>
  <c r="F374" i="4" s="1"/>
  <c r="E374" i="4" a="1"/>
  <c r="E374" i="4" s="1"/>
  <c r="L373" i="4" a="1"/>
  <c r="L373" i="4" s="1"/>
  <c r="K373" i="4" a="1"/>
  <c r="K373" i="4" s="1"/>
  <c r="J373" i="4" a="1"/>
  <c r="J373" i="4" s="1"/>
  <c r="I373" i="4" a="1"/>
  <c r="I373" i="4" s="1"/>
  <c r="H373" i="4" a="1"/>
  <c r="H373" i="4" s="1"/>
  <c r="G373" i="4" a="1"/>
  <c r="G373" i="4" s="1"/>
  <c r="F373" i="4" a="1"/>
  <c r="F373" i="4" s="1"/>
  <c r="E373" i="4" a="1"/>
  <c r="E373" i="4" s="1"/>
  <c r="L372" i="4" a="1"/>
  <c r="L372" i="4" s="1"/>
  <c r="K372" i="4" a="1"/>
  <c r="K372" i="4" s="1"/>
  <c r="J372" i="4" a="1"/>
  <c r="J372" i="4" s="1"/>
  <c r="I372" i="4" a="1"/>
  <c r="I372" i="4" s="1"/>
  <c r="H372" i="4" a="1"/>
  <c r="H372" i="4" s="1"/>
  <c r="G372" i="4" a="1"/>
  <c r="G372" i="4" s="1"/>
  <c r="F372" i="4" a="1"/>
  <c r="F372" i="4" s="1"/>
  <c r="E372" i="4" a="1"/>
  <c r="E372" i="4" s="1"/>
  <c r="L371" i="4" a="1"/>
  <c r="L371" i="4" s="1"/>
  <c r="K371" i="4" a="1"/>
  <c r="K371" i="4" s="1"/>
  <c r="J371" i="4" a="1"/>
  <c r="J371" i="4" s="1"/>
  <c r="I371" i="4" a="1"/>
  <c r="I371" i="4" s="1"/>
  <c r="H371" i="4" a="1"/>
  <c r="H371" i="4" s="1"/>
  <c r="G371" i="4" a="1"/>
  <c r="G371" i="4" s="1"/>
  <c r="F371" i="4" a="1"/>
  <c r="F371" i="4" s="1"/>
  <c r="E371" i="4" a="1"/>
  <c r="E371" i="4" s="1"/>
  <c r="L370" i="4" a="1"/>
  <c r="L370" i="4" s="1"/>
  <c r="K370" i="4" a="1"/>
  <c r="K370" i="4" s="1"/>
  <c r="J370" i="4" a="1"/>
  <c r="J370" i="4" s="1"/>
  <c r="I370" i="4" a="1"/>
  <c r="I370" i="4" s="1"/>
  <c r="H370" i="4" a="1"/>
  <c r="H370" i="4" s="1"/>
  <c r="G370" i="4" a="1"/>
  <c r="G370" i="4" s="1"/>
  <c r="F370" i="4" a="1"/>
  <c r="F370" i="4" s="1"/>
  <c r="E370" i="4" a="1"/>
  <c r="E370" i="4" s="1"/>
  <c r="L369" i="4" a="1"/>
  <c r="L369" i="4" s="1"/>
  <c r="K369" i="4" a="1"/>
  <c r="K369" i="4" s="1"/>
  <c r="J369" i="4" a="1"/>
  <c r="J369" i="4" s="1"/>
  <c r="I369" i="4" a="1"/>
  <c r="I369" i="4" s="1"/>
  <c r="H369" i="4" a="1"/>
  <c r="H369" i="4" s="1"/>
  <c r="G369" i="4" a="1"/>
  <c r="G369" i="4" s="1"/>
  <c r="F369" i="4" a="1"/>
  <c r="F369" i="4" s="1"/>
  <c r="E369" i="4" a="1"/>
  <c r="E369" i="4" s="1"/>
  <c r="L368" i="4" a="1"/>
  <c r="L368" i="4" s="1"/>
  <c r="K368" i="4" a="1"/>
  <c r="K368" i="4" s="1"/>
  <c r="J368" i="4" a="1"/>
  <c r="J368" i="4" s="1"/>
  <c r="I368" i="4" a="1"/>
  <c r="I368" i="4" s="1"/>
  <c r="H368" i="4" a="1"/>
  <c r="H368" i="4" s="1"/>
  <c r="G368" i="4" a="1"/>
  <c r="G368" i="4" s="1"/>
  <c r="F368" i="4" a="1"/>
  <c r="F368" i="4" s="1"/>
  <c r="E368" i="4" a="1"/>
  <c r="E368" i="4" s="1"/>
  <c r="L367" i="4" a="1"/>
  <c r="L367" i="4" s="1"/>
  <c r="K367" i="4" a="1"/>
  <c r="K367" i="4" s="1"/>
  <c r="J367" i="4" a="1"/>
  <c r="J367" i="4" s="1"/>
  <c r="I367" i="4" a="1"/>
  <c r="I367" i="4" s="1"/>
  <c r="H367" i="4" a="1"/>
  <c r="H367" i="4" s="1"/>
  <c r="G367" i="4" a="1"/>
  <c r="G367" i="4" s="1"/>
  <c r="F367" i="4" a="1"/>
  <c r="F367" i="4" s="1"/>
  <c r="E367" i="4" a="1"/>
  <c r="E367" i="4" s="1"/>
  <c r="L365" i="4" a="1"/>
  <c r="L365" i="4" s="1"/>
  <c r="K365" i="4" a="1"/>
  <c r="K365" i="4" s="1"/>
  <c r="J365" i="4" a="1"/>
  <c r="J365" i="4" s="1"/>
  <c r="I365" i="4" a="1"/>
  <c r="I365" i="4" s="1"/>
  <c r="H365" i="4" a="1"/>
  <c r="H365" i="4" s="1"/>
  <c r="G365" i="4" a="1"/>
  <c r="G365" i="4" s="1"/>
  <c r="F365" i="4" a="1"/>
  <c r="F365" i="4" s="1"/>
  <c r="E365" i="4" a="1"/>
  <c r="E365" i="4" s="1"/>
  <c r="L364" i="4" a="1"/>
  <c r="L364" i="4" s="1"/>
  <c r="K364" i="4" a="1"/>
  <c r="K364" i="4" s="1"/>
  <c r="J364" i="4" a="1"/>
  <c r="J364" i="4" s="1"/>
  <c r="I364" i="4" a="1"/>
  <c r="I364" i="4" s="1"/>
  <c r="H364" i="4" a="1"/>
  <c r="H364" i="4" s="1"/>
  <c r="G364" i="4" a="1"/>
  <c r="G364" i="4" s="1"/>
  <c r="F364" i="4" a="1"/>
  <c r="F364" i="4" s="1"/>
  <c r="E364" i="4" a="1"/>
  <c r="E364" i="4" s="1"/>
  <c r="L363" i="4" a="1"/>
  <c r="L363" i="4" s="1"/>
  <c r="K363" i="4" a="1"/>
  <c r="K363" i="4" s="1"/>
  <c r="J363" i="4" a="1"/>
  <c r="J363" i="4" s="1"/>
  <c r="I363" i="4" a="1"/>
  <c r="I363" i="4" s="1"/>
  <c r="H363" i="4" a="1"/>
  <c r="H363" i="4" s="1"/>
  <c r="G363" i="4" a="1"/>
  <c r="G363" i="4" s="1"/>
  <c r="F363" i="4" a="1"/>
  <c r="F363" i="4" s="1"/>
  <c r="E363" i="4" a="1"/>
  <c r="E363" i="4" s="1"/>
  <c r="L362" i="4" a="1"/>
  <c r="L362" i="4" s="1"/>
  <c r="K362" i="4" a="1"/>
  <c r="K362" i="4" s="1"/>
  <c r="J362" i="4" a="1"/>
  <c r="J362" i="4" s="1"/>
  <c r="I362" i="4" a="1"/>
  <c r="I362" i="4" s="1"/>
  <c r="H362" i="4" a="1"/>
  <c r="H362" i="4" s="1"/>
  <c r="G362" i="4" a="1"/>
  <c r="G362" i="4" s="1"/>
  <c r="F362" i="4" a="1"/>
  <c r="F362" i="4" s="1"/>
  <c r="E362" i="4" a="1"/>
  <c r="E362" i="4" s="1"/>
  <c r="L361" i="4" a="1"/>
  <c r="L361" i="4" s="1"/>
  <c r="K361" i="4" a="1"/>
  <c r="K361" i="4" s="1"/>
  <c r="J361" i="4" a="1"/>
  <c r="J361" i="4" s="1"/>
  <c r="I361" i="4" a="1"/>
  <c r="I361" i="4" s="1"/>
  <c r="H361" i="4" a="1"/>
  <c r="H361" i="4" s="1"/>
  <c r="G361" i="4" a="1"/>
  <c r="G361" i="4" s="1"/>
  <c r="F361" i="4" a="1"/>
  <c r="F361" i="4" s="1"/>
  <c r="E361" i="4" a="1"/>
  <c r="E361" i="4" s="1"/>
  <c r="L360" i="4" a="1"/>
  <c r="L360" i="4" s="1"/>
  <c r="K360" i="4" a="1"/>
  <c r="K360" i="4" s="1"/>
  <c r="J360" i="4" a="1"/>
  <c r="J360" i="4" s="1"/>
  <c r="I360" i="4" a="1"/>
  <c r="I360" i="4" s="1"/>
  <c r="H360" i="4" a="1"/>
  <c r="H360" i="4" s="1"/>
  <c r="G360" i="4" a="1"/>
  <c r="G360" i="4" s="1"/>
  <c r="F360" i="4" a="1"/>
  <c r="F360" i="4" s="1"/>
  <c r="E360" i="4" a="1"/>
  <c r="E360" i="4" s="1"/>
  <c r="L359" i="4" a="1"/>
  <c r="L359" i="4" s="1"/>
  <c r="K359" i="4" a="1"/>
  <c r="K359" i="4" s="1"/>
  <c r="J359" i="4" a="1"/>
  <c r="J359" i="4" s="1"/>
  <c r="I359" i="4" a="1"/>
  <c r="I359" i="4" s="1"/>
  <c r="H359" i="4" a="1"/>
  <c r="H359" i="4" s="1"/>
  <c r="G359" i="4" a="1"/>
  <c r="G359" i="4" s="1"/>
  <c r="F359" i="4" a="1"/>
  <c r="F359" i="4" s="1"/>
  <c r="E359" i="4" a="1"/>
  <c r="E359" i="4" s="1"/>
  <c r="L358" i="4" a="1"/>
  <c r="L358" i="4" s="1"/>
  <c r="K358" i="4" a="1"/>
  <c r="K358" i="4" s="1"/>
  <c r="J358" i="4" a="1"/>
  <c r="J358" i="4" s="1"/>
  <c r="I358" i="4" a="1"/>
  <c r="I358" i="4" s="1"/>
  <c r="H358" i="4" a="1"/>
  <c r="H358" i="4" s="1"/>
  <c r="G358" i="4" a="1"/>
  <c r="G358" i="4" s="1"/>
  <c r="F358" i="4" a="1"/>
  <c r="F358" i="4" s="1"/>
  <c r="E358" i="4" a="1"/>
  <c r="E358" i="4" s="1"/>
  <c r="L357" i="4" a="1"/>
  <c r="L357" i="4" s="1"/>
  <c r="K357" i="4" a="1"/>
  <c r="K357" i="4" s="1"/>
  <c r="J357" i="4" a="1"/>
  <c r="J357" i="4" s="1"/>
  <c r="I357" i="4" a="1"/>
  <c r="I357" i="4" s="1"/>
  <c r="H357" i="4" a="1"/>
  <c r="H357" i="4" s="1"/>
  <c r="G357" i="4" a="1"/>
  <c r="G357" i="4" s="1"/>
  <c r="F357" i="4" a="1"/>
  <c r="F357" i="4" s="1"/>
  <c r="E357" i="4" a="1"/>
  <c r="E357" i="4" s="1"/>
  <c r="L355" i="4" a="1"/>
  <c r="L355" i="4" s="1"/>
  <c r="K355" i="4" a="1"/>
  <c r="K355" i="4" s="1"/>
  <c r="J355" i="4" a="1"/>
  <c r="J355" i="4" s="1"/>
  <c r="I355" i="4" a="1"/>
  <c r="I355" i="4" s="1"/>
  <c r="H355" i="4" a="1"/>
  <c r="H355" i="4" s="1"/>
  <c r="G355" i="4" a="1"/>
  <c r="G355" i="4" s="1"/>
  <c r="F355" i="4" a="1"/>
  <c r="F355" i="4" s="1"/>
  <c r="E355" i="4" a="1"/>
  <c r="E355" i="4" s="1"/>
  <c r="L354" i="4" a="1"/>
  <c r="L354" i="4" s="1"/>
  <c r="K354" i="4" a="1"/>
  <c r="K354" i="4" s="1"/>
  <c r="J354" i="4" a="1"/>
  <c r="J354" i="4" s="1"/>
  <c r="I354" i="4" a="1"/>
  <c r="I354" i="4" s="1"/>
  <c r="H354" i="4" a="1"/>
  <c r="H354" i="4" s="1"/>
  <c r="G354" i="4" a="1"/>
  <c r="G354" i="4" s="1"/>
  <c r="F354" i="4" a="1"/>
  <c r="F354" i="4" s="1"/>
  <c r="E354" i="4" a="1"/>
  <c r="E354" i="4" s="1"/>
  <c r="L353" i="4" a="1"/>
  <c r="L353" i="4" s="1"/>
  <c r="K353" i="4" a="1"/>
  <c r="K353" i="4" s="1"/>
  <c r="J353" i="4" a="1"/>
  <c r="J353" i="4" s="1"/>
  <c r="I353" i="4" a="1"/>
  <c r="I353" i="4" s="1"/>
  <c r="H353" i="4" a="1"/>
  <c r="H353" i="4" s="1"/>
  <c r="G353" i="4" a="1"/>
  <c r="G353" i="4" s="1"/>
  <c r="F353" i="4" a="1"/>
  <c r="F353" i="4" s="1"/>
  <c r="E353" i="4" a="1"/>
  <c r="E353" i="4" s="1"/>
  <c r="L352" i="4" a="1"/>
  <c r="L352" i="4" s="1"/>
  <c r="K352" i="4" a="1"/>
  <c r="K352" i="4" s="1"/>
  <c r="J352" i="4" a="1"/>
  <c r="J352" i="4" s="1"/>
  <c r="I352" i="4" a="1"/>
  <c r="I352" i="4" s="1"/>
  <c r="H352" i="4" a="1"/>
  <c r="H352" i="4" s="1"/>
  <c r="G352" i="4" a="1"/>
  <c r="G352" i="4" s="1"/>
  <c r="F352" i="4" a="1"/>
  <c r="F352" i="4" s="1"/>
  <c r="E352" i="4" a="1"/>
  <c r="E352" i="4" s="1"/>
  <c r="L351" i="4" a="1"/>
  <c r="L351" i="4" s="1"/>
  <c r="K351" i="4" a="1"/>
  <c r="K351" i="4" s="1"/>
  <c r="J351" i="4" a="1"/>
  <c r="J351" i="4" s="1"/>
  <c r="I351" i="4" a="1"/>
  <c r="I351" i="4" s="1"/>
  <c r="H351" i="4" a="1"/>
  <c r="H351" i="4" s="1"/>
  <c r="G351" i="4" a="1"/>
  <c r="G351" i="4" s="1"/>
  <c r="F351" i="4" a="1"/>
  <c r="F351" i="4" s="1"/>
  <c r="E351" i="4" a="1"/>
  <c r="E351" i="4" s="1"/>
  <c r="L350" i="4" a="1"/>
  <c r="L350" i="4" s="1"/>
  <c r="K350" i="4" a="1"/>
  <c r="K350" i="4" s="1"/>
  <c r="J350" i="4" a="1"/>
  <c r="J350" i="4" s="1"/>
  <c r="I350" i="4" a="1"/>
  <c r="I350" i="4" s="1"/>
  <c r="H350" i="4" a="1"/>
  <c r="H350" i="4" s="1"/>
  <c r="G350" i="4" a="1"/>
  <c r="G350" i="4" s="1"/>
  <c r="F350" i="4" a="1"/>
  <c r="F350" i="4" s="1"/>
  <c r="E350" i="4" a="1"/>
  <c r="E350" i="4" s="1"/>
  <c r="L349" i="4" a="1"/>
  <c r="L349" i="4" s="1"/>
  <c r="K349" i="4" a="1"/>
  <c r="K349" i="4" s="1"/>
  <c r="J349" i="4" a="1"/>
  <c r="J349" i="4" s="1"/>
  <c r="I349" i="4" a="1"/>
  <c r="I349" i="4" s="1"/>
  <c r="H349" i="4" a="1"/>
  <c r="H349" i="4" s="1"/>
  <c r="G349" i="4" a="1"/>
  <c r="G349" i="4" s="1"/>
  <c r="F349" i="4" a="1"/>
  <c r="F349" i="4" s="1"/>
  <c r="E349" i="4" a="1"/>
  <c r="E349" i="4" s="1"/>
  <c r="L348" i="4" a="1"/>
  <c r="L348" i="4" s="1"/>
  <c r="K348" i="4" a="1"/>
  <c r="K348" i="4" s="1"/>
  <c r="J348" i="4" a="1"/>
  <c r="J348" i="4" s="1"/>
  <c r="I348" i="4" a="1"/>
  <c r="I348" i="4" s="1"/>
  <c r="H348" i="4" a="1"/>
  <c r="H348" i="4" s="1"/>
  <c r="G348" i="4" a="1"/>
  <c r="G348" i="4" s="1"/>
  <c r="F348" i="4" a="1"/>
  <c r="F348" i="4" s="1"/>
  <c r="E348" i="4" a="1"/>
  <c r="E348" i="4" s="1"/>
  <c r="L347" i="4" a="1"/>
  <c r="L347" i="4" s="1"/>
  <c r="K347" i="4" a="1"/>
  <c r="K347" i="4" s="1"/>
  <c r="J347" i="4" a="1"/>
  <c r="J347" i="4" s="1"/>
  <c r="I347" i="4" a="1"/>
  <c r="I347" i="4" s="1"/>
  <c r="H347" i="4" a="1"/>
  <c r="H347" i="4" s="1"/>
  <c r="G347" i="4" a="1"/>
  <c r="G347" i="4" s="1"/>
  <c r="F347" i="4" a="1"/>
  <c r="F347" i="4" s="1"/>
  <c r="E347" i="4" a="1"/>
  <c r="E347" i="4" s="1"/>
  <c r="L345" i="4" a="1"/>
  <c r="L345" i="4" s="1"/>
  <c r="K345" i="4" a="1"/>
  <c r="K345" i="4" s="1"/>
  <c r="J345" i="4" a="1"/>
  <c r="J345" i="4" s="1"/>
  <c r="I345" i="4" a="1"/>
  <c r="I345" i="4" s="1"/>
  <c r="H345" i="4" a="1"/>
  <c r="H345" i="4" s="1"/>
  <c r="G345" i="4" a="1"/>
  <c r="G345" i="4" s="1"/>
  <c r="F345" i="4" a="1"/>
  <c r="F345" i="4" s="1"/>
  <c r="E345" i="4" a="1"/>
  <c r="E345" i="4" s="1"/>
  <c r="L344" i="4" a="1"/>
  <c r="L344" i="4" s="1"/>
  <c r="K344" i="4" a="1"/>
  <c r="K344" i="4" s="1"/>
  <c r="J344" i="4" a="1"/>
  <c r="J344" i="4" s="1"/>
  <c r="I344" i="4" a="1"/>
  <c r="I344" i="4" s="1"/>
  <c r="H344" i="4" a="1"/>
  <c r="H344" i="4" s="1"/>
  <c r="G344" i="4" a="1"/>
  <c r="G344" i="4" s="1"/>
  <c r="F344" i="4" a="1"/>
  <c r="F344" i="4" s="1"/>
  <c r="E344" i="4" a="1"/>
  <c r="E344" i="4" s="1"/>
  <c r="L343" i="4" a="1"/>
  <c r="L343" i="4" s="1"/>
  <c r="K343" i="4" a="1"/>
  <c r="K343" i="4" s="1"/>
  <c r="J343" i="4" a="1"/>
  <c r="J343" i="4" s="1"/>
  <c r="I343" i="4" a="1"/>
  <c r="I343" i="4" s="1"/>
  <c r="H343" i="4" a="1"/>
  <c r="H343" i="4" s="1"/>
  <c r="G343" i="4" a="1"/>
  <c r="G343" i="4" s="1"/>
  <c r="F343" i="4" a="1"/>
  <c r="F343" i="4" s="1"/>
  <c r="E343" i="4" a="1"/>
  <c r="E343" i="4" s="1"/>
  <c r="L342" i="4" a="1"/>
  <c r="L342" i="4" s="1"/>
  <c r="K342" i="4" a="1"/>
  <c r="K342" i="4" s="1"/>
  <c r="J342" i="4" a="1"/>
  <c r="J342" i="4" s="1"/>
  <c r="I342" i="4" a="1"/>
  <c r="I342" i="4" s="1"/>
  <c r="H342" i="4" a="1"/>
  <c r="H342" i="4" s="1"/>
  <c r="G342" i="4" a="1"/>
  <c r="G342" i="4" s="1"/>
  <c r="F342" i="4" a="1"/>
  <c r="F342" i="4" s="1"/>
  <c r="E342" i="4" a="1"/>
  <c r="E342" i="4" s="1"/>
  <c r="L341" i="4" a="1"/>
  <c r="L341" i="4" s="1"/>
  <c r="K341" i="4" a="1"/>
  <c r="K341" i="4" s="1"/>
  <c r="J341" i="4" a="1"/>
  <c r="J341" i="4" s="1"/>
  <c r="I341" i="4" a="1"/>
  <c r="I341" i="4" s="1"/>
  <c r="H341" i="4" a="1"/>
  <c r="H341" i="4" s="1"/>
  <c r="G341" i="4" a="1"/>
  <c r="G341" i="4" s="1"/>
  <c r="F341" i="4" a="1"/>
  <c r="F341" i="4" s="1"/>
  <c r="E341" i="4" a="1"/>
  <c r="E341" i="4" s="1"/>
  <c r="L340" i="4" a="1"/>
  <c r="L340" i="4" s="1"/>
  <c r="K340" i="4" a="1"/>
  <c r="K340" i="4" s="1"/>
  <c r="J340" i="4" a="1"/>
  <c r="J340" i="4" s="1"/>
  <c r="I340" i="4" a="1"/>
  <c r="I340" i="4" s="1"/>
  <c r="H340" i="4" a="1"/>
  <c r="H340" i="4" s="1"/>
  <c r="G340" i="4" a="1"/>
  <c r="G340" i="4" s="1"/>
  <c r="F340" i="4" a="1"/>
  <c r="F340" i="4" s="1"/>
  <c r="E340" i="4" a="1"/>
  <c r="E340" i="4" s="1"/>
  <c r="L339" i="4" a="1"/>
  <c r="L339" i="4" s="1"/>
  <c r="K339" i="4" a="1"/>
  <c r="K339" i="4" s="1"/>
  <c r="J339" i="4" a="1"/>
  <c r="J339" i="4" s="1"/>
  <c r="I339" i="4" a="1"/>
  <c r="I339" i="4" s="1"/>
  <c r="H339" i="4" a="1"/>
  <c r="H339" i="4" s="1"/>
  <c r="G339" i="4" a="1"/>
  <c r="G339" i="4" s="1"/>
  <c r="F339" i="4" a="1"/>
  <c r="F339" i="4" s="1"/>
  <c r="E339" i="4" a="1"/>
  <c r="E339" i="4" s="1"/>
  <c r="L338" i="4" a="1"/>
  <c r="L338" i="4" s="1"/>
  <c r="K338" i="4" a="1"/>
  <c r="K338" i="4" s="1"/>
  <c r="J338" i="4" a="1"/>
  <c r="J338" i="4" s="1"/>
  <c r="I338" i="4" a="1"/>
  <c r="I338" i="4" s="1"/>
  <c r="H338" i="4" a="1"/>
  <c r="H338" i="4" s="1"/>
  <c r="G338" i="4" a="1"/>
  <c r="G338" i="4" s="1"/>
  <c r="F338" i="4" a="1"/>
  <c r="F338" i="4" s="1"/>
  <c r="E338" i="4" a="1"/>
  <c r="E338" i="4" s="1"/>
  <c r="L337" i="4" a="1"/>
  <c r="L337" i="4" s="1"/>
  <c r="K337" i="4" a="1"/>
  <c r="K337" i="4" s="1"/>
  <c r="J337" i="4" a="1"/>
  <c r="J337" i="4" s="1"/>
  <c r="I337" i="4" a="1"/>
  <c r="I337" i="4" s="1"/>
  <c r="H337" i="4" a="1"/>
  <c r="H337" i="4" s="1"/>
  <c r="G337" i="4" a="1"/>
  <c r="G337" i="4" s="1"/>
  <c r="F337" i="4" a="1"/>
  <c r="F337" i="4" s="1"/>
  <c r="E337" i="4" a="1"/>
  <c r="E337" i="4" s="1"/>
  <c r="L335" i="4" a="1"/>
  <c r="L335" i="4" s="1"/>
  <c r="K335" i="4" a="1"/>
  <c r="K335" i="4" s="1"/>
  <c r="J335" i="4" a="1"/>
  <c r="J335" i="4" s="1"/>
  <c r="I335" i="4" a="1"/>
  <c r="I335" i="4" s="1"/>
  <c r="H335" i="4" a="1"/>
  <c r="H335" i="4" s="1"/>
  <c r="G335" i="4" a="1"/>
  <c r="G335" i="4" s="1"/>
  <c r="F335" i="4" a="1"/>
  <c r="F335" i="4" s="1"/>
  <c r="E335" i="4" a="1"/>
  <c r="E335" i="4" s="1"/>
  <c r="L334" i="4" a="1"/>
  <c r="L334" i="4" s="1"/>
  <c r="K334" i="4" a="1"/>
  <c r="K334" i="4" s="1"/>
  <c r="J334" i="4" a="1"/>
  <c r="J334" i="4" s="1"/>
  <c r="I334" i="4" a="1"/>
  <c r="I334" i="4" s="1"/>
  <c r="H334" i="4" a="1"/>
  <c r="H334" i="4" s="1"/>
  <c r="G334" i="4" a="1"/>
  <c r="G334" i="4" s="1"/>
  <c r="F334" i="4" a="1"/>
  <c r="F334" i="4" s="1"/>
  <c r="E334" i="4" a="1"/>
  <c r="E334" i="4" s="1"/>
  <c r="L333" i="4" a="1"/>
  <c r="L333" i="4" s="1"/>
  <c r="K333" i="4" a="1"/>
  <c r="K333" i="4" s="1"/>
  <c r="J333" i="4" a="1"/>
  <c r="J333" i="4" s="1"/>
  <c r="I333" i="4" a="1"/>
  <c r="I333" i="4" s="1"/>
  <c r="H333" i="4" a="1"/>
  <c r="H333" i="4" s="1"/>
  <c r="G333" i="4" a="1"/>
  <c r="G333" i="4" s="1"/>
  <c r="F333" i="4" a="1"/>
  <c r="F333" i="4" s="1"/>
  <c r="E333" i="4" a="1"/>
  <c r="E333" i="4" s="1"/>
  <c r="L332" i="4" a="1"/>
  <c r="L332" i="4" s="1"/>
  <c r="K332" i="4" a="1"/>
  <c r="K332" i="4" s="1"/>
  <c r="J332" i="4" a="1"/>
  <c r="J332" i="4" s="1"/>
  <c r="I332" i="4" a="1"/>
  <c r="I332" i="4" s="1"/>
  <c r="H332" i="4" a="1"/>
  <c r="H332" i="4" s="1"/>
  <c r="G332" i="4" a="1"/>
  <c r="G332" i="4" s="1"/>
  <c r="F332" i="4" a="1"/>
  <c r="F332" i="4" s="1"/>
  <c r="E332" i="4" a="1"/>
  <c r="E332" i="4" s="1"/>
  <c r="L331" i="4" a="1"/>
  <c r="L331" i="4" s="1"/>
  <c r="K331" i="4" a="1"/>
  <c r="K331" i="4" s="1"/>
  <c r="J331" i="4" a="1"/>
  <c r="J331" i="4" s="1"/>
  <c r="I331" i="4" a="1"/>
  <c r="I331" i="4" s="1"/>
  <c r="H331" i="4" a="1"/>
  <c r="H331" i="4" s="1"/>
  <c r="G331" i="4" a="1"/>
  <c r="G331" i="4" s="1"/>
  <c r="F331" i="4" a="1"/>
  <c r="F331" i="4" s="1"/>
  <c r="E331" i="4" a="1"/>
  <c r="E331" i="4" s="1"/>
  <c r="L330" i="4" a="1"/>
  <c r="L330" i="4" s="1"/>
  <c r="K330" i="4" a="1"/>
  <c r="K330" i="4" s="1"/>
  <c r="J330" i="4" a="1"/>
  <c r="J330" i="4" s="1"/>
  <c r="I330" i="4" a="1"/>
  <c r="I330" i="4" s="1"/>
  <c r="H330" i="4" a="1"/>
  <c r="H330" i="4" s="1"/>
  <c r="G330" i="4" a="1"/>
  <c r="G330" i="4" s="1"/>
  <c r="F330" i="4" a="1"/>
  <c r="F330" i="4" s="1"/>
  <c r="E330" i="4" a="1"/>
  <c r="E330" i="4" s="1"/>
  <c r="L329" i="4" a="1"/>
  <c r="L329" i="4" s="1"/>
  <c r="K329" i="4" a="1"/>
  <c r="K329" i="4" s="1"/>
  <c r="J329" i="4" a="1"/>
  <c r="J329" i="4" s="1"/>
  <c r="I329" i="4" a="1"/>
  <c r="I329" i="4" s="1"/>
  <c r="H329" i="4" a="1"/>
  <c r="H329" i="4" s="1"/>
  <c r="G329" i="4" a="1"/>
  <c r="G329" i="4" s="1"/>
  <c r="F329" i="4" a="1"/>
  <c r="F329" i="4" s="1"/>
  <c r="E329" i="4" a="1"/>
  <c r="E329" i="4" s="1"/>
  <c r="L328" i="4" a="1"/>
  <c r="L328" i="4" s="1"/>
  <c r="K328" i="4" a="1"/>
  <c r="K328" i="4" s="1"/>
  <c r="J328" i="4" a="1"/>
  <c r="J328" i="4" s="1"/>
  <c r="I328" i="4" a="1"/>
  <c r="I328" i="4" s="1"/>
  <c r="H328" i="4" a="1"/>
  <c r="H328" i="4" s="1"/>
  <c r="G328" i="4" a="1"/>
  <c r="G328" i="4" s="1"/>
  <c r="F328" i="4" a="1"/>
  <c r="F328" i="4" s="1"/>
  <c r="E328" i="4" a="1"/>
  <c r="E328" i="4" s="1"/>
  <c r="L327" i="4" a="1"/>
  <c r="L327" i="4" s="1"/>
  <c r="K327" i="4" a="1"/>
  <c r="K327" i="4" s="1"/>
  <c r="J327" i="4" a="1"/>
  <c r="J327" i="4" s="1"/>
  <c r="I327" i="4" a="1"/>
  <c r="I327" i="4" s="1"/>
  <c r="H327" i="4" a="1"/>
  <c r="H327" i="4" s="1"/>
  <c r="G327" i="4" a="1"/>
  <c r="G327" i="4" s="1"/>
  <c r="F327" i="4" a="1"/>
  <c r="F327" i="4" s="1"/>
  <c r="E327" i="4" a="1"/>
  <c r="E327" i="4" s="1"/>
  <c r="L325" i="4" a="1"/>
  <c r="L325" i="4" s="1"/>
  <c r="K325" i="4" a="1"/>
  <c r="K325" i="4" s="1"/>
  <c r="J325" i="4" a="1"/>
  <c r="J325" i="4" s="1"/>
  <c r="I325" i="4" a="1"/>
  <c r="I325" i="4" s="1"/>
  <c r="H325" i="4" a="1"/>
  <c r="H325" i="4" s="1"/>
  <c r="G325" i="4" a="1"/>
  <c r="G325" i="4" s="1"/>
  <c r="F325" i="4" a="1"/>
  <c r="F325" i="4" s="1"/>
  <c r="E325" i="4" a="1"/>
  <c r="E325" i="4" s="1"/>
  <c r="L324" i="4" a="1"/>
  <c r="L324" i="4" s="1"/>
  <c r="K324" i="4" a="1"/>
  <c r="K324" i="4" s="1"/>
  <c r="J324" i="4" a="1"/>
  <c r="J324" i="4" s="1"/>
  <c r="I324" i="4" a="1"/>
  <c r="I324" i="4" s="1"/>
  <c r="H324" i="4" a="1"/>
  <c r="H324" i="4" s="1"/>
  <c r="G324" i="4" a="1"/>
  <c r="G324" i="4" s="1"/>
  <c r="F324" i="4" a="1"/>
  <c r="F324" i="4" s="1"/>
  <c r="E324" i="4" a="1"/>
  <c r="E324" i="4" s="1"/>
  <c r="L323" i="4" a="1"/>
  <c r="L323" i="4" s="1"/>
  <c r="K323" i="4" a="1"/>
  <c r="K323" i="4" s="1"/>
  <c r="J323" i="4" a="1"/>
  <c r="J323" i="4" s="1"/>
  <c r="I323" i="4" a="1"/>
  <c r="I323" i="4" s="1"/>
  <c r="H323" i="4" a="1"/>
  <c r="H323" i="4" s="1"/>
  <c r="G323" i="4" a="1"/>
  <c r="G323" i="4" s="1"/>
  <c r="F323" i="4" a="1"/>
  <c r="F323" i="4" s="1"/>
  <c r="E323" i="4" a="1"/>
  <c r="E323" i="4" s="1"/>
  <c r="L322" i="4" a="1"/>
  <c r="L322" i="4" s="1"/>
  <c r="K322" i="4" a="1"/>
  <c r="K322" i="4" s="1"/>
  <c r="J322" i="4" a="1"/>
  <c r="J322" i="4" s="1"/>
  <c r="I322" i="4" a="1"/>
  <c r="I322" i="4" s="1"/>
  <c r="H322" i="4" a="1"/>
  <c r="H322" i="4" s="1"/>
  <c r="G322" i="4" a="1"/>
  <c r="G322" i="4" s="1"/>
  <c r="F322" i="4" a="1"/>
  <c r="F322" i="4" s="1"/>
  <c r="E322" i="4" a="1"/>
  <c r="E322" i="4" s="1"/>
  <c r="L321" i="4" a="1"/>
  <c r="L321" i="4" s="1"/>
  <c r="K321" i="4" a="1"/>
  <c r="K321" i="4" s="1"/>
  <c r="J321" i="4" a="1"/>
  <c r="J321" i="4" s="1"/>
  <c r="I321" i="4" a="1"/>
  <c r="I321" i="4" s="1"/>
  <c r="H321" i="4" a="1"/>
  <c r="H321" i="4" s="1"/>
  <c r="G321" i="4" a="1"/>
  <c r="G321" i="4" s="1"/>
  <c r="F321" i="4" a="1"/>
  <c r="F321" i="4" s="1"/>
  <c r="E321" i="4" a="1"/>
  <c r="E321" i="4" s="1"/>
  <c r="L320" i="4" a="1"/>
  <c r="L320" i="4" s="1"/>
  <c r="K320" i="4" a="1"/>
  <c r="K320" i="4" s="1"/>
  <c r="J320" i="4" a="1"/>
  <c r="J320" i="4" s="1"/>
  <c r="I320" i="4" a="1"/>
  <c r="I320" i="4" s="1"/>
  <c r="H320" i="4" a="1"/>
  <c r="H320" i="4" s="1"/>
  <c r="G320" i="4" a="1"/>
  <c r="G320" i="4" s="1"/>
  <c r="F320" i="4" a="1"/>
  <c r="F320" i="4" s="1"/>
  <c r="E320" i="4" a="1"/>
  <c r="E320" i="4" s="1"/>
  <c r="L319" i="4" a="1"/>
  <c r="L319" i="4" s="1"/>
  <c r="K319" i="4" a="1"/>
  <c r="K319" i="4" s="1"/>
  <c r="J319" i="4" a="1"/>
  <c r="J319" i="4" s="1"/>
  <c r="I319" i="4" a="1"/>
  <c r="I319" i="4" s="1"/>
  <c r="H319" i="4" a="1"/>
  <c r="H319" i="4" s="1"/>
  <c r="G319" i="4" a="1"/>
  <c r="G319" i="4" s="1"/>
  <c r="F319" i="4" a="1"/>
  <c r="F319" i="4" s="1"/>
  <c r="E319" i="4" a="1"/>
  <c r="E319" i="4" s="1"/>
  <c r="L318" i="4" a="1"/>
  <c r="L318" i="4" s="1"/>
  <c r="K318" i="4" a="1"/>
  <c r="K318" i="4" s="1"/>
  <c r="J318" i="4" a="1"/>
  <c r="J318" i="4" s="1"/>
  <c r="I318" i="4" a="1"/>
  <c r="I318" i="4" s="1"/>
  <c r="H318" i="4" a="1"/>
  <c r="H318" i="4" s="1"/>
  <c r="G318" i="4" a="1"/>
  <c r="G318" i="4" s="1"/>
  <c r="F318" i="4" a="1"/>
  <c r="F318" i="4" s="1"/>
  <c r="E318" i="4" a="1"/>
  <c r="E318" i="4" s="1"/>
  <c r="L317" i="4" a="1"/>
  <c r="L317" i="4" s="1"/>
  <c r="K317" i="4" a="1"/>
  <c r="K317" i="4" s="1"/>
  <c r="J317" i="4" a="1"/>
  <c r="J317" i="4" s="1"/>
  <c r="I317" i="4" a="1"/>
  <c r="I317" i="4" s="1"/>
  <c r="H317" i="4" a="1"/>
  <c r="H317" i="4" s="1"/>
  <c r="G317" i="4" a="1"/>
  <c r="G317" i="4" s="1"/>
  <c r="F317" i="4" a="1"/>
  <c r="F317" i="4" s="1"/>
  <c r="E317" i="4" a="1"/>
  <c r="E317" i="4" s="1"/>
  <c r="L315" i="4" a="1"/>
  <c r="L315" i="4" s="1"/>
  <c r="K315" i="4" a="1"/>
  <c r="K315" i="4" s="1"/>
  <c r="J315" i="4" a="1"/>
  <c r="J315" i="4" s="1"/>
  <c r="I315" i="4" a="1"/>
  <c r="I315" i="4" s="1"/>
  <c r="H315" i="4" a="1"/>
  <c r="H315" i="4" s="1"/>
  <c r="G315" i="4" a="1"/>
  <c r="G315" i="4" s="1"/>
  <c r="F315" i="4" a="1"/>
  <c r="F315" i="4" s="1"/>
  <c r="E315" i="4" a="1"/>
  <c r="E315" i="4" s="1"/>
  <c r="L314" i="4" a="1"/>
  <c r="L314" i="4" s="1"/>
  <c r="K314" i="4" a="1"/>
  <c r="K314" i="4" s="1"/>
  <c r="J314" i="4" a="1"/>
  <c r="J314" i="4" s="1"/>
  <c r="I314" i="4" a="1"/>
  <c r="I314" i="4" s="1"/>
  <c r="H314" i="4" a="1"/>
  <c r="H314" i="4" s="1"/>
  <c r="G314" i="4" a="1"/>
  <c r="G314" i="4" s="1"/>
  <c r="F314" i="4" a="1"/>
  <c r="F314" i="4" s="1"/>
  <c r="E314" i="4" a="1"/>
  <c r="E314" i="4" s="1"/>
  <c r="L313" i="4" a="1"/>
  <c r="L313" i="4" s="1"/>
  <c r="K313" i="4" a="1"/>
  <c r="K313" i="4" s="1"/>
  <c r="J313" i="4" a="1"/>
  <c r="J313" i="4" s="1"/>
  <c r="I313" i="4" a="1"/>
  <c r="I313" i="4" s="1"/>
  <c r="H313" i="4" a="1"/>
  <c r="H313" i="4" s="1"/>
  <c r="G313" i="4" a="1"/>
  <c r="G313" i="4" s="1"/>
  <c r="F313" i="4" a="1"/>
  <c r="F313" i="4" s="1"/>
  <c r="E313" i="4" a="1"/>
  <c r="E313" i="4" s="1"/>
  <c r="L312" i="4" a="1"/>
  <c r="L312" i="4" s="1"/>
  <c r="K312" i="4" a="1"/>
  <c r="K312" i="4" s="1"/>
  <c r="J312" i="4" a="1"/>
  <c r="J312" i="4" s="1"/>
  <c r="I312" i="4" a="1"/>
  <c r="I312" i="4" s="1"/>
  <c r="H312" i="4" a="1"/>
  <c r="H312" i="4" s="1"/>
  <c r="G312" i="4" a="1"/>
  <c r="G312" i="4" s="1"/>
  <c r="F312" i="4" a="1"/>
  <c r="F312" i="4" s="1"/>
  <c r="E312" i="4" a="1"/>
  <c r="E312" i="4" s="1"/>
  <c r="L311" i="4" a="1"/>
  <c r="L311" i="4" s="1"/>
  <c r="K311" i="4" a="1"/>
  <c r="K311" i="4" s="1"/>
  <c r="J311" i="4" a="1"/>
  <c r="J311" i="4" s="1"/>
  <c r="I311" i="4" a="1"/>
  <c r="I311" i="4" s="1"/>
  <c r="H311" i="4" a="1"/>
  <c r="H311" i="4" s="1"/>
  <c r="G311" i="4" a="1"/>
  <c r="G311" i="4" s="1"/>
  <c r="F311" i="4" a="1"/>
  <c r="F311" i="4" s="1"/>
  <c r="E311" i="4" a="1"/>
  <c r="E311" i="4" s="1"/>
  <c r="L310" i="4" a="1"/>
  <c r="L310" i="4" s="1"/>
  <c r="K310" i="4" a="1"/>
  <c r="K310" i="4" s="1"/>
  <c r="J310" i="4" a="1"/>
  <c r="J310" i="4" s="1"/>
  <c r="I310" i="4" a="1"/>
  <c r="I310" i="4" s="1"/>
  <c r="H310" i="4" a="1"/>
  <c r="H310" i="4" s="1"/>
  <c r="G310" i="4" a="1"/>
  <c r="G310" i="4" s="1"/>
  <c r="F310" i="4" a="1"/>
  <c r="F310" i="4" s="1"/>
  <c r="E310" i="4" a="1"/>
  <c r="E310" i="4" s="1"/>
  <c r="L309" i="4" a="1"/>
  <c r="L309" i="4" s="1"/>
  <c r="K309" i="4" a="1"/>
  <c r="K309" i="4" s="1"/>
  <c r="J309" i="4" a="1"/>
  <c r="J309" i="4" s="1"/>
  <c r="I309" i="4" a="1"/>
  <c r="I309" i="4" s="1"/>
  <c r="H309" i="4" a="1"/>
  <c r="H309" i="4" s="1"/>
  <c r="G309" i="4" a="1"/>
  <c r="G309" i="4" s="1"/>
  <c r="F309" i="4" a="1"/>
  <c r="F309" i="4" s="1"/>
  <c r="E309" i="4" a="1"/>
  <c r="E309" i="4" s="1"/>
  <c r="L308" i="4" a="1"/>
  <c r="L308" i="4" s="1"/>
  <c r="K308" i="4" a="1"/>
  <c r="K308" i="4" s="1"/>
  <c r="J308" i="4" a="1"/>
  <c r="J308" i="4" s="1"/>
  <c r="I308" i="4" a="1"/>
  <c r="I308" i="4" s="1"/>
  <c r="H308" i="4" a="1"/>
  <c r="H308" i="4" s="1"/>
  <c r="G308" i="4" a="1"/>
  <c r="G308" i="4" s="1"/>
  <c r="F308" i="4" a="1"/>
  <c r="F308" i="4" s="1"/>
  <c r="E308" i="4" a="1"/>
  <c r="E308" i="4" s="1"/>
  <c r="L307" i="4" a="1"/>
  <c r="L307" i="4" s="1"/>
  <c r="K307" i="4" a="1"/>
  <c r="K307" i="4" s="1"/>
  <c r="J307" i="4" a="1"/>
  <c r="J307" i="4" s="1"/>
  <c r="I307" i="4" a="1"/>
  <c r="I307" i="4" s="1"/>
  <c r="H307" i="4" a="1"/>
  <c r="H307" i="4" s="1"/>
  <c r="G307" i="4" a="1"/>
  <c r="G307" i="4" s="1"/>
  <c r="F307" i="4" a="1"/>
  <c r="F307" i="4" s="1"/>
  <c r="E307" i="4" a="1"/>
  <c r="E307" i="4" s="1"/>
  <c r="L305" i="4" a="1"/>
  <c r="L305" i="4" s="1"/>
  <c r="K305" i="4" a="1"/>
  <c r="K305" i="4" s="1"/>
  <c r="J305" i="4" a="1"/>
  <c r="J305" i="4" s="1"/>
  <c r="I305" i="4" a="1"/>
  <c r="I305" i="4" s="1"/>
  <c r="H305" i="4" a="1"/>
  <c r="H305" i="4" s="1"/>
  <c r="G305" i="4" a="1"/>
  <c r="G305" i="4" s="1"/>
  <c r="F305" i="4" a="1"/>
  <c r="F305" i="4" s="1"/>
  <c r="E305" i="4" a="1"/>
  <c r="E305" i="4" s="1"/>
  <c r="L304" i="4" a="1"/>
  <c r="L304" i="4" s="1"/>
  <c r="K304" i="4" a="1"/>
  <c r="K304" i="4" s="1"/>
  <c r="J304" i="4" a="1"/>
  <c r="J304" i="4" s="1"/>
  <c r="I304" i="4" a="1"/>
  <c r="I304" i="4" s="1"/>
  <c r="H304" i="4" a="1"/>
  <c r="H304" i="4" s="1"/>
  <c r="G304" i="4" a="1"/>
  <c r="G304" i="4" s="1"/>
  <c r="F304" i="4" a="1"/>
  <c r="F304" i="4" s="1"/>
  <c r="E304" i="4" a="1"/>
  <c r="E304" i="4" s="1"/>
  <c r="L303" i="4" a="1"/>
  <c r="L303" i="4" s="1"/>
  <c r="K303" i="4" a="1"/>
  <c r="K303" i="4" s="1"/>
  <c r="J303" i="4" a="1"/>
  <c r="J303" i="4" s="1"/>
  <c r="I303" i="4" a="1"/>
  <c r="I303" i="4" s="1"/>
  <c r="H303" i="4" a="1"/>
  <c r="H303" i="4" s="1"/>
  <c r="G303" i="4" a="1"/>
  <c r="G303" i="4" s="1"/>
  <c r="F303" i="4" a="1"/>
  <c r="F303" i="4" s="1"/>
  <c r="E303" i="4" a="1"/>
  <c r="E303" i="4" s="1"/>
  <c r="L302" i="4" a="1"/>
  <c r="L302" i="4" s="1"/>
  <c r="K302" i="4" a="1"/>
  <c r="K302" i="4" s="1"/>
  <c r="J302" i="4" a="1"/>
  <c r="J302" i="4" s="1"/>
  <c r="I302" i="4" a="1"/>
  <c r="I302" i="4" s="1"/>
  <c r="H302" i="4" a="1"/>
  <c r="H302" i="4" s="1"/>
  <c r="G302" i="4" a="1"/>
  <c r="G302" i="4" s="1"/>
  <c r="F302" i="4" a="1"/>
  <c r="F302" i="4" s="1"/>
  <c r="E302" i="4" a="1"/>
  <c r="E302" i="4" s="1"/>
  <c r="L301" i="4" a="1"/>
  <c r="L301" i="4" s="1"/>
  <c r="K301" i="4" a="1"/>
  <c r="K301" i="4" s="1"/>
  <c r="J301" i="4" a="1"/>
  <c r="J301" i="4" s="1"/>
  <c r="I301" i="4" a="1"/>
  <c r="I301" i="4" s="1"/>
  <c r="H301" i="4" a="1"/>
  <c r="H301" i="4" s="1"/>
  <c r="G301" i="4" a="1"/>
  <c r="G301" i="4" s="1"/>
  <c r="F301" i="4" a="1"/>
  <c r="F301" i="4" s="1"/>
  <c r="E301" i="4" a="1"/>
  <c r="E301" i="4" s="1"/>
  <c r="L300" i="4" a="1"/>
  <c r="L300" i="4" s="1"/>
  <c r="K300" i="4" a="1"/>
  <c r="K300" i="4" s="1"/>
  <c r="J300" i="4" a="1"/>
  <c r="J300" i="4" s="1"/>
  <c r="I300" i="4" a="1"/>
  <c r="I300" i="4" s="1"/>
  <c r="H300" i="4" a="1"/>
  <c r="H300" i="4" s="1"/>
  <c r="G300" i="4" a="1"/>
  <c r="G300" i="4" s="1"/>
  <c r="F300" i="4" a="1"/>
  <c r="F300" i="4" s="1"/>
  <c r="E300" i="4" a="1"/>
  <c r="E300" i="4" s="1"/>
  <c r="L299" i="4" a="1"/>
  <c r="L299" i="4" s="1"/>
  <c r="K299" i="4" a="1"/>
  <c r="K299" i="4" s="1"/>
  <c r="J299" i="4" a="1"/>
  <c r="J299" i="4" s="1"/>
  <c r="I299" i="4" a="1"/>
  <c r="I299" i="4" s="1"/>
  <c r="H299" i="4" a="1"/>
  <c r="H299" i="4" s="1"/>
  <c r="G299" i="4" a="1"/>
  <c r="G299" i="4" s="1"/>
  <c r="F299" i="4" a="1"/>
  <c r="F299" i="4" s="1"/>
  <c r="E299" i="4" a="1"/>
  <c r="E299" i="4" s="1"/>
  <c r="L298" i="4" a="1"/>
  <c r="L298" i="4" s="1"/>
  <c r="K298" i="4" a="1"/>
  <c r="K298" i="4" s="1"/>
  <c r="J298" i="4" a="1"/>
  <c r="J298" i="4" s="1"/>
  <c r="I298" i="4" a="1"/>
  <c r="I298" i="4" s="1"/>
  <c r="H298" i="4" a="1"/>
  <c r="H298" i="4" s="1"/>
  <c r="G298" i="4" a="1"/>
  <c r="G298" i="4" s="1"/>
  <c r="F298" i="4" a="1"/>
  <c r="F298" i="4" s="1"/>
  <c r="E298" i="4" a="1"/>
  <c r="E298" i="4" s="1"/>
  <c r="L297" i="4" a="1"/>
  <c r="L297" i="4" s="1"/>
  <c r="K297" i="4" a="1"/>
  <c r="K297" i="4" s="1"/>
  <c r="J297" i="4" a="1"/>
  <c r="J297" i="4" s="1"/>
  <c r="I297" i="4" a="1"/>
  <c r="I297" i="4" s="1"/>
  <c r="H297" i="4" a="1"/>
  <c r="H297" i="4" s="1"/>
  <c r="G297" i="4" a="1"/>
  <c r="G297" i="4" s="1"/>
  <c r="F297" i="4" a="1"/>
  <c r="F297" i="4" s="1"/>
  <c r="E297" i="4" a="1"/>
  <c r="E297" i="4" s="1"/>
  <c r="L295" i="4" a="1"/>
  <c r="L295" i="4" s="1"/>
  <c r="K295" i="4" a="1"/>
  <c r="K295" i="4" s="1"/>
  <c r="J295" i="4" a="1"/>
  <c r="J295" i="4" s="1"/>
  <c r="I295" i="4" a="1"/>
  <c r="I295" i="4" s="1"/>
  <c r="H295" i="4" a="1"/>
  <c r="H295" i="4" s="1"/>
  <c r="G295" i="4" a="1"/>
  <c r="G295" i="4" s="1"/>
  <c r="F295" i="4" a="1"/>
  <c r="F295" i="4" s="1"/>
  <c r="E295" i="4" a="1"/>
  <c r="E295" i="4" s="1"/>
  <c r="L294" i="4" a="1"/>
  <c r="L294" i="4" s="1"/>
  <c r="K294" i="4" a="1"/>
  <c r="K294" i="4" s="1"/>
  <c r="J294" i="4" a="1"/>
  <c r="J294" i="4" s="1"/>
  <c r="I294" i="4" a="1"/>
  <c r="I294" i="4" s="1"/>
  <c r="H294" i="4" a="1"/>
  <c r="H294" i="4" s="1"/>
  <c r="G294" i="4" a="1"/>
  <c r="G294" i="4" s="1"/>
  <c r="F294" i="4" a="1"/>
  <c r="F294" i="4" s="1"/>
  <c r="E294" i="4" a="1"/>
  <c r="E294" i="4" s="1"/>
  <c r="L293" i="4" a="1"/>
  <c r="L293" i="4" s="1"/>
  <c r="K293" i="4" a="1"/>
  <c r="K293" i="4" s="1"/>
  <c r="J293" i="4" a="1"/>
  <c r="J293" i="4" s="1"/>
  <c r="I293" i="4" a="1"/>
  <c r="I293" i="4" s="1"/>
  <c r="H293" i="4" a="1"/>
  <c r="H293" i="4" s="1"/>
  <c r="G293" i="4" a="1"/>
  <c r="G293" i="4" s="1"/>
  <c r="F293" i="4" a="1"/>
  <c r="F293" i="4" s="1"/>
  <c r="E293" i="4" a="1"/>
  <c r="E293" i="4" s="1"/>
  <c r="L292" i="4" a="1"/>
  <c r="L292" i="4" s="1"/>
  <c r="K292" i="4" a="1"/>
  <c r="K292" i="4" s="1"/>
  <c r="J292" i="4" a="1"/>
  <c r="J292" i="4" s="1"/>
  <c r="I292" i="4" a="1"/>
  <c r="I292" i="4" s="1"/>
  <c r="H292" i="4" a="1"/>
  <c r="H292" i="4" s="1"/>
  <c r="G292" i="4" a="1"/>
  <c r="G292" i="4" s="1"/>
  <c r="F292" i="4" a="1"/>
  <c r="F292" i="4" s="1"/>
  <c r="E292" i="4" a="1"/>
  <c r="E292" i="4" s="1"/>
  <c r="L291" i="4" a="1"/>
  <c r="L291" i="4" s="1"/>
  <c r="K291" i="4" a="1"/>
  <c r="K291" i="4" s="1"/>
  <c r="J291" i="4" a="1"/>
  <c r="J291" i="4" s="1"/>
  <c r="I291" i="4" a="1"/>
  <c r="I291" i="4" s="1"/>
  <c r="H291" i="4" a="1"/>
  <c r="H291" i="4" s="1"/>
  <c r="G291" i="4" a="1"/>
  <c r="G291" i="4" s="1"/>
  <c r="F291" i="4" a="1"/>
  <c r="F291" i="4" s="1"/>
  <c r="E291" i="4" a="1"/>
  <c r="E291" i="4" s="1"/>
  <c r="L290" i="4" a="1"/>
  <c r="L290" i="4" s="1"/>
  <c r="K290" i="4" a="1"/>
  <c r="K290" i="4" s="1"/>
  <c r="J290" i="4" a="1"/>
  <c r="J290" i="4" s="1"/>
  <c r="I290" i="4" a="1"/>
  <c r="I290" i="4" s="1"/>
  <c r="H290" i="4" a="1"/>
  <c r="H290" i="4" s="1"/>
  <c r="G290" i="4" a="1"/>
  <c r="G290" i="4" s="1"/>
  <c r="F290" i="4" a="1"/>
  <c r="F290" i="4" s="1"/>
  <c r="E290" i="4" a="1"/>
  <c r="E290" i="4" s="1"/>
  <c r="L289" i="4" a="1"/>
  <c r="L289" i="4" s="1"/>
  <c r="K289" i="4" a="1"/>
  <c r="K289" i="4" s="1"/>
  <c r="J289" i="4" a="1"/>
  <c r="J289" i="4" s="1"/>
  <c r="I289" i="4" a="1"/>
  <c r="I289" i="4" s="1"/>
  <c r="H289" i="4" a="1"/>
  <c r="H289" i="4" s="1"/>
  <c r="G289" i="4" a="1"/>
  <c r="G289" i="4" s="1"/>
  <c r="F289" i="4" a="1"/>
  <c r="F289" i="4" s="1"/>
  <c r="E289" i="4" a="1"/>
  <c r="E289" i="4" s="1"/>
  <c r="L288" i="4" a="1"/>
  <c r="L288" i="4" s="1"/>
  <c r="K288" i="4" a="1"/>
  <c r="K288" i="4" s="1"/>
  <c r="J288" i="4" a="1"/>
  <c r="J288" i="4" s="1"/>
  <c r="I288" i="4" a="1"/>
  <c r="I288" i="4" s="1"/>
  <c r="H288" i="4" a="1"/>
  <c r="H288" i="4" s="1"/>
  <c r="G288" i="4" a="1"/>
  <c r="G288" i="4" s="1"/>
  <c r="F288" i="4" a="1"/>
  <c r="F288" i="4" s="1"/>
  <c r="E288" i="4" a="1"/>
  <c r="E288" i="4" s="1"/>
  <c r="L287" i="4" a="1"/>
  <c r="L287" i="4" s="1"/>
  <c r="K287" i="4" a="1"/>
  <c r="K287" i="4" s="1"/>
  <c r="J287" i="4" a="1"/>
  <c r="J287" i="4" s="1"/>
  <c r="I287" i="4" a="1"/>
  <c r="I287" i="4" s="1"/>
  <c r="H287" i="4" a="1"/>
  <c r="H287" i="4" s="1"/>
  <c r="G287" i="4" a="1"/>
  <c r="G287" i="4" s="1"/>
  <c r="F287" i="4" a="1"/>
  <c r="F287" i="4" s="1"/>
  <c r="E287" i="4" a="1"/>
  <c r="E287" i="4" s="1"/>
  <c r="L285" i="4" a="1"/>
  <c r="L285" i="4" s="1"/>
  <c r="K285" i="4" a="1"/>
  <c r="K285" i="4" s="1"/>
  <c r="J285" i="4" a="1"/>
  <c r="J285" i="4" s="1"/>
  <c r="I285" i="4" a="1"/>
  <c r="I285" i="4" s="1"/>
  <c r="H285" i="4" a="1"/>
  <c r="H285" i="4" s="1"/>
  <c r="G285" i="4" a="1"/>
  <c r="G285" i="4" s="1"/>
  <c r="F285" i="4" a="1"/>
  <c r="F285" i="4" s="1"/>
  <c r="E285" i="4" a="1"/>
  <c r="E285" i="4" s="1"/>
  <c r="L284" i="4" a="1"/>
  <c r="L284" i="4" s="1"/>
  <c r="K284" i="4" a="1"/>
  <c r="K284" i="4" s="1"/>
  <c r="J284" i="4" a="1"/>
  <c r="J284" i="4" s="1"/>
  <c r="I284" i="4" a="1"/>
  <c r="I284" i="4" s="1"/>
  <c r="H284" i="4" a="1"/>
  <c r="H284" i="4" s="1"/>
  <c r="G284" i="4" a="1"/>
  <c r="G284" i="4" s="1"/>
  <c r="F284" i="4" a="1"/>
  <c r="F284" i="4" s="1"/>
  <c r="E284" i="4" a="1"/>
  <c r="E284" i="4" s="1"/>
  <c r="L283" i="4" a="1"/>
  <c r="L283" i="4" s="1"/>
  <c r="K283" i="4" a="1"/>
  <c r="K283" i="4" s="1"/>
  <c r="J283" i="4" a="1"/>
  <c r="J283" i="4" s="1"/>
  <c r="I283" i="4" a="1"/>
  <c r="I283" i="4" s="1"/>
  <c r="H283" i="4" a="1"/>
  <c r="H283" i="4" s="1"/>
  <c r="G283" i="4" a="1"/>
  <c r="G283" i="4" s="1"/>
  <c r="F283" i="4" a="1"/>
  <c r="F283" i="4" s="1"/>
  <c r="E283" i="4" a="1"/>
  <c r="E283" i="4" s="1"/>
  <c r="L282" i="4" a="1"/>
  <c r="L282" i="4" s="1"/>
  <c r="K282" i="4" a="1"/>
  <c r="K282" i="4" s="1"/>
  <c r="J282" i="4" a="1"/>
  <c r="J282" i="4" s="1"/>
  <c r="I282" i="4" a="1"/>
  <c r="I282" i="4" s="1"/>
  <c r="H282" i="4" a="1"/>
  <c r="H282" i="4" s="1"/>
  <c r="G282" i="4" a="1"/>
  <c r="G282" i="4" s="1"/>
  <c r="F282" i="4" a="1"/>
  <c r="F282" i="4" s="1"/>
  <c r="E282" i="4" a="1"/>
  <c r="E282" i="4" s="1"/>
  <c r="L281" i="4" a="1"/>
  <c r="L281" i="4" s="1"/>
  <c r="K281" i="4" a="1"/>
  <c r="K281" i="4" s="1"/>
  <c r="J281" i="4" a="1"/>
  <c r="J281" i="4" s="1"/>
  <c r="I281" i="4" a="1"/>
  <c r="I281" i="4" s="1"/>
  <c r="H281" i="4" a="1"/>
  <c r="H281" i="4" s="1"/>
  <c r="G281" i="4" a="1"/>
  <c r="G281" i="4" s="1"/>
  <c r="F281" i="4" a="1"/>
  <c r="F281" i="4" s="1"/>
  <c r="E281" i="4" a="1"/>
  <c r="E281" i="4" s="1"/>
  <c r="L280" i="4" a="1"/>
  <c r="L280" i="4" s="1"/>
  <c r="K280" i="4" a="1"/>
  <c r="K280" i="4" s="1"/>
  <c r="J280" i="4" a="1"/>
  <c r="J280" i="4" s="1"/>
  <c r="I280" i="4" a="1"/>
  <c r="I280" i="4" s="1"/>
  <c r="H280" i="4" a="1"/>
  <c r="H280" i="4" s="1"/>
  <c r="G280" i="4" a="1"/>
  <c r="G280" i="4" s="1"/>
  <c r="F280" i="4" a="1"/>
  <c r="F280" i="4" s="1"/>
  <c r="E280" i="4" a="1"/>
  <c r="E280" i="4" s="1"/>
  <c r="L279" i="4" a="1"/>
  <c r="L279" i="4" s="1"/>
  <c r="K279" i="4" a="1"/>
  <c r="K279" i="4" s="1"/>
  <c r="J279" i="4" a="1"/>
  <c r="J279" i="4" s="1"/>
  <c r="I279" i="4" a="1"/>
  <c r="I279" i="4" s="1"/>
  <c r="H279" i="4" a="1"/>
  <c r="H279" i="4" s="1"/>
  <c r="G279" i="4" a="1"/>
  <c r="G279" i="4" s="1"/>
  <c r="F279" i="4" a="1"/>
  <c r="F279" i="4" s="1"/>
  <c r="E279" i="4" a="1"/>
  <c r="E279" i="4" s="1"/>
  <c r="L278" i="4" a="1"/>
  <c r="L278" i="4" s="1"/>
  <c r="K278" i="4" a="1"/>
  <c r="K278" i="4" s="1"/>
  <c r="J278" i="4" a="1"/>
  <c r="J278" i="4" s="1"/>
  <c r="I278" i="4" a="1"/>
  <c r="I278" i="4" s="1"/>
  <c r="H278" i="4" a="1"/>
  <c r="H278" i="4" s="1"/>
  <c r="G278" i="4" a="1"/>
  <c r="G278" i="4" s="1"/>
  <c r="F278" i="4" a="1"/>
  <c r="F278" i="4" s="1"/>
  <c r="E278" i="4" a="1"/>
  <c r="E278" i="4" s="1"/>
  <c r="L277" i="4" a="1"/>
  <c r="L277" i="4" s="1"/>
  <c r="K277" i="4" a="1"/>
  <c r="K277" i="4" s="1"/>
  <c r="J277" i="4" a="1"/>
  <c r="J277" i="4" s="1"/>
  <c r="I277" i="4" a="1"/>
  <c r="I277" i="4" s="1"/>
  <c r="H277" i="4" a="1"/>
  <c r="H277" i="4" s="1"/>
  <c r="G277" i="4" a="1"/>
  <c r="G277" i="4" s="1"/>
  <c r="F277" i="4" a="1"/>
  <c r="F277" i="4" s="1"/>
  <c r="E277" i="4" a="1"/>
  <c r="E277" i="4" s="1"/>
  <c r="K168" i="4" a="1"/>
  <c r="K168" i="4" s="1"/>
  <c r="L168" i="4" a="1"/>
  <c r="L168" i="4" s="1"/>
  <c r="K169" i="4" a="1"/>
  <c r="K169" i="4" s="1"/>
  <c r="L169" i="4" a="1"/>
  <c r="L169" i="4" s="1"/>
  <c r="K170" i="4" a="1"/>
  <c r="K170" i="4" s="1"/>
  <c r="L170" i="4" a="1"/>
  <c r="L170" i="4" s="1"/>
  <c r="K171" i="4" a="1"/>
  <c r="K171" i="4" s="1"/>
  <c r="L171" i="4" a="1"/>
  <c r="L171" i="4" s="1"/>
  <c r="K172" i="4" a="1"/>
  <c r="K172" i="4" s="1"/>
  <c r="L172" i="4" a="1"/>
  <c r="L172" i="4" s="1"/>
  <c r="K173" i="4" a="1"/>
  <c r="K173" i="4" s="1"/>
  <c r="L173" i="4" a="1"/>
  <c r="L173" i="4" s="1"/>
  <c r="K174" i="4" a="1"/>
  <c r="K174" i="4" s="1"/>
  <c r="L174" i="4" a="1"/>
  <c r="L174" i="4" s="1"/>
  <c r="K175" i="4" a="1"/>
  <c r="K175" i="4" s="1"/>
  <c r="L175" i="4" a="1"/>
  <c r="L175" i="4" s="1"/>
  <c r="L167" i="4" a="1"/>
  <c r="L167" i="4" s="1"/>
  <c r="K167" i="4" a="1"/>
  <c r="K167" i="4" s="1"/>
  <c r="K158" i="4" a="1"/>
  <c r="K158" i="4" s="1"/>
  <c r="L158" i="4" a="1"/>
  <c r="L158" i="4" s="1"/>
  <c r="K159" i="4" a="1"/>
  <c r="K159" i="4" s="1"/>
  <c r="L159" i="4" a="1"/>
  <c r="L159" i="4" s="1"/>
  <c r="K160" i="4" a="1"/>
  <c r="K160" i="4" s="1"/>
  <c r="L160" i="4" a="1"/>
  <c r="L160" i="4" s="1"/>
  <c r="K161" i="4" a="1"/>
  <c r="K161" i="4" s="1"/>
  <c r="L161" i="4" a="1"/>
  <c r="L161" i="4" s="1"/>
  <c r="K162" i="4" a="1"/>
  <c r="K162" i="4" s="1"/>
  <c r="L162" i="4" a="1"/>
  <c r="L162" i="4" s="1"/>
  <c r="K163" i="4" a="1"/>
  <c r="K163" i="4" s="1"/>
  <c r="L163" i="4" a="1"/>
  <c r="L163" i="4" s="1"/>
  <c r="K164" i="4" a="1"/>
  <c r="K164" i="4" s="1"/>
  <c r="L164" i="4" a="1"/>
  <c r="L164" i="4" s="1"/>
  <c r="K165" i="4" a="1"/>
  <c r="K165" i="4" s="1"/>
  <c r="L165" i="4" a="1"/>
  <c r="L165" i="4" s="1"/>
  <c r="L157" i="4" a="1"/>
  <c r="L157" i="4" s="1"/>
  <c r="K157" i="4" a="1"/>
  <c r="K157" i="4" s="1"/>
  <c r="K148" i="4" a="1"/>
  <c r="K148" i="4" s="1"/>
  <c r="L148" i="4" a="1"/>
  <c r="L148" i="4" s="1"/>
  <c r="K149" i="4" a="1"/>
  <c r="K149" i="4" s="1"/>
  <c r="L149" i="4" a="1"/>
  <c r="L149" i="4" s="1"/>
  <c r="K150" i="4" a="1"/>
  <c r="K150" i="4" s="1"/>
  <c r="L150" i="4" a="1"/>
  <c r="L150" i="4" s="1"/>
  <c r="K151" i="4" a="1"/>
  <c r="K151" i="4" s="1"/>
  <c r="L151" i="4" a="1"/>
  <c r="L151" i="4" s="1"/>
  <c r="K152" i="4" a="1"/>
  <c r="K152" i="4" s="1"/>
  <c r="L152" i="4" a="1"/>
  <c r="L152" i="4" s="1"/>
  <c r="K153" i="4" a="1"/>
  <c r="K153" i="4" s="1"/>
  <c r="L153" i="4" a="1"/>
  <c r="L153" i="4" s="1"/>
  <c r="K154" i="4" a="1"/>
  <c r="K154" i="4" s="1"/>
  <c r="L154" i="4" a="1"/>
  <c r="L154" i="4" s="1"/>
  <c r="K155" i="4" a="1"/>
  <c r="K155" i="4" s="1"/>
  <c r="L155" i="4" a="1"/>
  <c r="L155" i="4" s="1"/>
  <c r="L147" i="4" a="1"/>
  <c r="L147" i="4" s="1"/>
  <c r="K147" i="4" a="1"/>
  <c r="K147" i="4" s="1"/>
  <c r="K138" i="4" a="1"/>
  <c r="K138" i="4" s="1"/>
  <c r="L138" i="4" a="1"/>
  <c r="L138" i="4" s="1"/>
  <c r="K139" i="4" a="1"/>
  <c r="K139" i="4" s="1"/>
  <c r="L139" i="4" a="1"/>
  <c r="L139" i="4" s="1"/>
  <c r="K140" i="4" a="1"/>
  <c r="K140" i="4" s="1"/>
  <c r="L140" i="4" a="1"/>
  <c r="L140" i="4" s="1"/>
  <c r="K141" i="4" a="1"/>
  <c r="K141" i="4" s="1"/>
  <c r="L141" i="4" a="1"/>
  <c r="L141" i="4" s="1"/>
  <c r="K142" i="4" a="1"/>
  <c r="K142" i="4" s="1"/>
  <c r="L142" i="4" a="1"/>
  <c r="L142" i="4" s="1"/>
  <c r="K143" i="4" a="1"/>
  <c r="K143" i="4" s="1"/>
  <c r="L143" i="4" a="1"/>
  <c r="L143" i="4" s="1"/>
  <c r="K144" i="4" a="1"/>
  <c r="K144" i="4" s="1"/>
  <c r="L144" i="4" a="1"/>
  <c r="L144" i="4" s="1"/>
  <c r="K145" i="4" a="1"/>
  <c r="K145" i="4" s="1"/>
  <c r="L145" i="4" a="1"/>
  <c r="L145" i="4" s="1"/>
  <c r="L137" i="4" a="1"/>
  <c r="L137" i="4" s="1"/>
  <c r="K137" i="4" a="1"/>
  <c r="K137" i="4" s="1"/>
  <c r="K128" i="4" a="1"/>
  <c r="K128" i="4" s="1"/>
  <c r="L128" i="4" a="1"/>
  <c r="L128" i="4" s="1"/>
  <c r="K129" i="4" a="1"/>
  <c r="K129" i="4" s="1"/>
  <c r="L129" i="4" a="1"/>
  <c r="L129" i="4" s="1"/>
  <c r="K130" i="4" a="1"/>
  <c r="K130" i="4" s="1"/>
  <c r="L130" i="4" a="1"/>
  <c r="L130" i="4" s="1"/>
  <c r="K131" i="4" a="1"/>
  <c r="K131" i="4" s="1"/>
  <c r="L131" i="4" a="1"/>
  <c r="L131" i="4" s="1"/>
  <c r="K132" i="4" a="1"/>
  <c r="K132" i="4" s="1"/>
  <c r="L132" i="4" a="1"/>
  <c r="L132" i="4" s="1"/>
  <c r="K133" i="4" a="1"/>
  <c r="K133" i="4" s="1"/>
  <c r="L133" i="4" a="1"/>
  <c r="L133" i="4" s="1"/>
  <c r="K134" i="4" a="1"/>
  <c r="K134" i="4" s="1"/>
  <c r="L134" i="4" a="1"/>
  <c r="L134" i="4" s="1"/>
  <c r="K135" i="4" a="1"/>
  <c r="K135" i="4" s="1"/>
  <c r="L135" i="4" a="1"/>
  <c r="L135" i="4" s="1"/>
  <c r="L127" i="4" a="1"/>
  <c r="L127" i="4" s="1"/>
  <c r="K127" i="4" a="1"/>
  <c r="K127" i="4" s="1"/>
  <c r="I168" i="4" a="1"/>
  <c r="I168" i="4" s="1"/>
  <c r="J168" i="4" a="1"/>
  <c r="J168" i="4" s="1"/>
  <c r="I169" i="4" a="1"/>
  <c r="I169" i="4" s="1"/>
  <c r="J169" i="4" a="1"/>
  <c r="J169" i="4" s="1"/>
  <c r="I170" i="4" a="1"/>
  <c r="I170" i="4" s="1"/>
  <c r="J170" i="4" a="1"/>
  <c r="J170" i="4" s="1"/>
  <c r="I171" i="4" a="1"/>
  <c r="I171" i="4" s="1"/>
  <c r="J171" i="4" a="1"/>
  <c r="J171" i="4" s="1"/>
  <c r="I172" i="4" a="1"/>
  <c r="I172" i="4" s="1"/>
  <c r="J172" i="4" a="1"/>
  <c r="J172" i="4" s="1"/>
  <c r="I173" i="4" a="1"/>
  <c r="I173" i="4" s="1"/>
  <c r="J173" i="4" a="1"/>
  <c r="J173" i="4" s="1"/>
  <c r="I174" i="4" a="1"/>
  <c r="I174" i="4" s="1"/>
  <c r="J174" i="4" a="1"/>
  <c r="J174" i="4" s="1"/>
  <c r="I175" i="4" a="1"/>
  <c r="I175" i="4" s="1"/>
  <c r="J175" i="4" a="1"/>
  <c r="J175" i="4" s="1"/>
  <c r="J167" i="4" a="1"/>
  <c r="J167" i="4" s="1"/>
  <c r="I167" i="4" a="1"/>
  <c r="I167" i="4" s="1"/>
  <c r="I158" i="4" a="1"/>
  <c r="I158" i="4" s="1"/>
  <c r="J158" i="4" a="1"/>
  <c r="J158" i="4" s="1"/>
  <c r="I159" i="4" a="1"/>
  <c r="I159" i="4" s="1"/>
  <c r="J159" i="4" a="1"/>
  <c r="J159" i="4" s="1"/>
  <c r="I160" i="4" a="1"/>
  <c r="I160" i="4" s="1"/>
  <c r="J160" i="4" a="1"/>
  <c r="J160" i="4" s="1"/>
  <c r="I161" i="4" a="1"/>
  <c r="I161" i="4" s="1"/>
  <c r="J161" i="4" a="1"/>
  <c r="J161" i="4" s="1"/>
  <c r="I162" i="4" a="1"/>
  <c r="I162" i="4" s="1"/>
  <c r="J162" i="4" a="1"/>
  <c r="J162" i="4" s="1"/>
  <c r="I163" i="4" a="1"/>
  <c r="I163" i="4" s="1"/>
  <c r="J163" i="4" a="1"/>
  <c r="J163" i="4" s="1"/>
  <c r="I164" i="4" a="1"/>
  <c r="I164" i="4" s="1"/>
  <c r="J164" i="4" a="1"/>
  <c r="J164" i="4" s="1"/>
  <c r="I165" i="4" a="1"/>
  <c r="I165" i="4" s="1"/>
  <c r="J165" i="4" a="1"/>
  <c r="J165" i="4" s="1"/>
  <c r="J157" i="4" a="1"/>
  <c r="J157" i="4" s="1"/>
  <c r="I157" i="4" a="1"/>
  <c r="I157" i="4" s="1"/>
  <c r="I148" i="4" a="1"/>
  <c r="I148" i="4" s="1"/>
  <c r="J148" i="4" a="1"/>
  <c r="J148" i="4" s="1"/>
  <c r="I149" i="4" a="1"/>
  <c r="I149" i="4" s="1"/>
  <c r="J149" i="4" a="1"/>
  <c r="J149" i="4" s="1"/>
  <c r="I150" i="4" a="1"/>
  <c r="I150" i="4" s="1"/>
  <c r="J150" i="4" a="1"/>
  <c r="J150" i="4" s="1"/>
  <c r="I151" i="4" a="1"/>
  <c r="I151" i="4" s="1"/>
  <c r="J151" i="4" a="1"/>
  <c r="J151" i="4" s="1"/>
  <c r="I152" i="4" a="1"/>
  <c r="I152" i="4" s="1"/>
  <c r="J152" i="4" a="1"/>
  <c r="J152" i="4" s="1"/>
  <c r="I153" i="4" a="1"/>
  <c r="I153" i="4" s="1"/>
  <c r="J153" i="4" a="1"/>
  <c r="J153" i="4" s="1"/>
  <c r="I154" i="4" a="1"/>
  <c r="I154" i="4" s="1"/>
  <c r="J154" i="4" a="1"/>
  <c r="J154" i="4" s="1"/>
  <c r="I155" i="4" a="1"/>
  <c r="I155" i="4" s="1"/>
  <c r="J155" i="4" a="1"/>
  <c r="J155" i="4" s="1"/>
  <c r="J147" i="4" a="1"/>
  <c r="J147" i="4" s="1"/>
  <c r="I147" i="4" a="1"/>
  <c r="I147" i="4" s="1"/>
  <c r="I138" i="4" a="1"/>
  <c r="I138" i="4" s="1"/>
  <c r="J138" i="4" a="1"/>
  <c r="J138" i="4" s="1"/>
  <c r="I139" i="4" a="1"/>
  <c r="I139" i="4" s="1"/>
  <c r="J139" i="4" a="1"/>
  <c r="J139" i="4" s="1"/>
  <c r="I140" i="4" a="1"/>
  <c r="I140" i="4" s="1"/>
  <c r="J140" i="4" a="1"/>
  <c r="J140" i="4" s="1"/>
  <c r="I141" i="4" a="1"/>
  <c r="I141" i="4" s="1"/>
  <c r="J141" i="4" a="1"/>
  <c r="J141" i="4" s="1"/>
  <c r="I142" i="4" a="1"/>
  <c r="I142" i="4" s="1"/>
  <c r="J142" i="4" a="1"/>
  <c r="J142" i="4" s="1"/>
  <c r="I143" i="4" a="1"/>
  <c r="I143" i="4" s="1"/>
  <c r="J143" i="4" a="1"/>
  <c r="J143" i="4" s="1"/>
  <c r="I144" i="4" a="1"/>
  <c r="I144" i="4" s="1"/>
  <c r="J144" i="4" a="1"/>
  <c r="J144" i="4" s="1"/>
  <c r="I145" i="4" a="1"/>
  <c r="I145" i="4" s="1"/>
  <c r="J145" i="4" a="1"/>
  <c r="J145" i="4" s="1"/>
  <c r="J137" i="4" a="1"/>
  <c r="J137" i="4" s="1"/>
  <c r="I137" i="4" a="1"/>
  <c r="I137" i="4" s="1"/>
  <c r="I128" i="4" a="1"/>
  <c r="I128" i="4" s="1"/>
  <c r="J128" i="4" a="1"/>
  <c r="J128" i="4" s="1"/>
  <c r="I129" i="4" a="1"/>
  <c r="I129" i="4" s="1"/>
  <c r="J129" i="4" a="1"/>
  <c r="J129" i="4" s="1"/>
  <c r="I130" i="4" a="1"/>
  <c r="I130" i="4" s="1"/>
  <c r="J130" i="4" a="1"/>
  <c r="J130" i="4" s="1"/>
  <c r="I131" i="4" a="1"/>
  <c r="I131" i="4" s="1"/>
  <c r="J131" i="4" a="1"/>
  <c r="J131" i="4" s="1"/>
  <c r="I132" i="4" a="1"/>
  <c r="I132" i="4" s="1"/>
  <c r="J132" i="4" a="1"/>
  <c r="J132" i="4" s="1"/>
  <c r="I133" i="4" a="1"/>
  <c r="I133" i="4" s="1"/>
  <c r="J133" i="4" a="1"/>
  <c r="J133" i="4" s="1"/>
  <c r="I134" i="4" a="1"/>
  <c r="I134" i="4" s="1"/>
  <c r="J134" i="4" a="1"/>
  <c r="J134" i="4" s="1"/>
  <c r="I135" i="4" a="1"/>
  <c r="I135" i="4" s="1"/>
  <c r="J135" i="4" a="1"/>
  <c r="J135" i="4" s="1"/>
  <c r="J127" i="4" a="1"/>
  <c r="J127" i="4" s="1"/>
  <c r="I127" i="4" a="1"/>
  <c r="I127" i="4" s="1"/>
  <c r="G168" i="4" a="1"/>
  <c r="G168" i="4" s="1"/>
  <c r="H168" i="4" a="1"/>
  <c r="H168" i="4" s="1"/>
  <c r="G169" i="4" a="1"/>
  <c r="G169" i="4" s="1"/>
  <c r="H169" i="4" a="1"/>
  <c r="H169" i="4" s="1"/>
  <c r="G170" i="4" a="1"/>
  <c r="G170" i="4" s="1"/>
  <c r="H170" i="4" a="1"/>
  <c r="H170" i="4" s="1"/>
  <c r="G171" i="4" a="1"/>
  <c r="G171" i="4" s="1"/>
  <c r="H171" i="4" a="1"/>
  <c r="H171" i="4" s="1"/>
  <c r="G172" i="4" a="1"/>
  <c r="G172" i="4" s="1"/>
  <c r="H172" i="4" a="1"/>
  <c r="H172" i="4" s="1"/>
  <c r="G173" i="4" a="1"/>
  <c r="G173" i="4" s="1"/>
  <c r="H173" i="4" a="1"/>
  <c r="H173" i="4" s="1"/>
  <c r="G174" i="4" a="1"/>
  <c r="G174" i="4" s="1"/>
  <c r="H174" i="4" a="1"/>
  <c r="H174" i="4" s="1"/>
  <c r="G175" i="4" a="1"/>
  <c r="G175" i="4" s="1"/>
  <c r="H175" i="4" a="1"/>
  <c r="H175" i="4" s="1"/>
  <c r="H167" i="4" a="1"/>
  <c r="H167" i="4" s="1"/>
  <c r="G167" i="4" a="1"/>
  <c r="G167" i="4" s="1"/>
  <c r="G158" i="4" a="1"/>
  <c r="G158" i="4" s="1"/>
  <c r="H158" i="4" a="1"/>
  <c r="H158" i="4" s="1"/>
  <c r="G159" i="4" a="1"/>
  <c r="G159" i="4" s="1"/>
  <c r="H159" i="4" a="1"/>
  <c r="H159" i="4" s="1"/>
  <c r="G160" i="4" a="1"/>
  <c r="G160" i="4" s="1"/>
  <c r="H160" i="4" a="1"/>
  <c r="H160" i="4" s="1"/>
  <c r="G161" i="4" a="1"/>
  <c r="G161" i="4" s="1"/>
  <c r="H161" i="4" a="1"/>
  <c r="H161" i="4" s="1"/>
  <c r="G162" i="4" a="1"/>
  <c r="G162" i="4" s="1"/>
  <c r="H162" i="4" a="1"/>
  <c r="H162" i="4" s="1"/>
  <c r="G163" i="4" a="1"/>
  <c r="G163" i="4" s="1"/>
  <c r="H163" i="4" a="1"/>
  <c r="H163" i="4" s="1"/>
  <c r="G164" i="4" a="1"/>
  <c r="G164" i="4" s="1"/>
  <c r="H164" i="4" a="1"/>
  <c r="H164" i="4" s="1"/>
  <c r="G165" i="4" a="1"/>
  <c r="G165" i="4" s="1"/>
  <c r="H165" i="4" a="1"/>
  <c r="H165" i="4" s="1"/>
  <c r="H157" i="4" a="1"/>
  <c r="H157" i="4" s="1"/>
  <c r="G157" i="4" a="1"/>
  <c r="G157" i="4" s="1"/>
  <c r="G148" i="4" a="1"/>
  <c r="G148" i="4" s="1"/>
  <c r="H148" i="4" a="1"/>
  <c r="H148" i="4" s="1"/>
  <c r="G149" i="4" a="1"/>
  <c r="G149" i="4" s="1"/>
  <c r="H149" i="4" a="1"/>
  <c r="H149" i="4" s="1"/>
  <c r="G150" i="4" a="1"/>
  <c r="G150" i="4" s="1"/>
  <c r="H150" i="4" a="1"/>
  <c r="H150" i="4" s="1"/>
  <c r="G151" i="4" a="1"/>
  <c r="G151" i="4" s="1"/>
  <c r="H151" i="4" a="1"/>
  <c r="H151" i="4" s="1"/>
  <c r="G152" i="4" a="1"/>
  <c r="G152" i="4" s="1"/>
  <c r="H152" i="4" a="1"/>
  <c r="H152" i="4" s="1"/>
  <c r="G153" i="4" a="1"/>
  <c r="G153" i="4" s="1"/>
  <c r="H153" i="4" a="1"/>
  <c r="H153" i="4" s="1"/>
  <c r="G154" i="4" a="1"/>
  <c r="G154" i="4" s="1"/>
  <c r="H154" i="4" a="1"/>
  <c r="H154" i="4" s="1"/>
  <c r="G155" i="4" a="1"/>
  <c r="G155" i="4" s="1"/>
  <c r="H155" i="4" a="1"/>
  <c r="H155" i="4" s="1"/>
  <c r="H147" i="4" a="1"/>
  <c r="H147" i="4" s="1"/>
  <c r="G147" i="4" a="1"/>
  <c r="G147" i="4" s="1"/>
  <c r="G138" i="4" a="1"/>
  <c r="G138" i="4" s="1"/>
  <c r="H138" i="4" a="1"/>
  <c r="H138" i="4" s="1"/>
  <c r="G139" i="4" a="1"/>
  <c r="G139" i="4" s="1"/>
  <c r="H139" i="4" a="1"/>
  <c r="H139" i="4" s="1"/>
  <c r="G140" i="4" a="1"/>
  <c r="G140" i="4" s="1"/>
  <c r="H140" i="4" a="1"/>
  <c r="H140" i="4" s="1"/>
  <c r="G141" i="4" a="1"/>
  <c r="G141" i="4" s="1"/>
  <c r="H141" i="4" a="1"/>
  <c r="H141" i="4" s="1"/>
  <c r="G142" i="4" a="1"/>
  <c r="G142" i="4" s="1"/>
  <c r="H142" i="4" a="1"/>
  <c r="H142" i="4" s="1"/>
  <c r="G143" i="4" a="1"/>
  <c r="G143" i="4" s="1"/>
  <c r="H143" i="4" a="1"/>
  <c r="H143" i="4" s="1"/>
  <c r="G144" i="4" a="1"/>
  <c r="G144" i="4" s="1"/>
  <c r="H144" i="4" a="1"/>
  <c r="H144" i="4" s="1"/>
  <c r="G145" i="4" a="1"/>
  <c r="G145" i="4" s="1"/>
  <c r="H145" i="4" a="1"/>
  <c r="H145" i="4" s="1"/>
  <c r="H137" i="4" a="1"/>
  <c r="H137" i="4" s="1"/>
  <c r="G137" i="4" a="1"/>
  <c r="G137" i="4" s="1"/>
  <c r="G128" i="4" a="1"/>
  <c r="G128" i="4" s="1"/>
  <c r="H128" i="4" a="1"/>
  <c r="H128" i="4" s="1"/>
  <c r="G129" i="4" a="1"/>
  <c r="G129" i="4" s="1"/>
  <c r="H129" i="4" a="1"/>
  <c r="H129" i="4" s="1"/>
  <c r="G130" i="4" a="1"/>
  <c r="G130" i="4" s="1"/>
  <c r="H130" i="4" a="1"/>
  <c r="H130" i="4" s="1"/>
  <c r="G131" i="4" a="1"/>
  <c r="G131" i="4" s="1"/>
  <c r="H131" i="4" a="1"/>
  <c r="H131" i="4" s="1"/>
  <c r="G132" i="4" a="1"/>
  <c r="G132" i="4" s="1"/>
  <c r="H132" i="4" a="1"/>
  <c r="H132" i="4" s="1"/>
  <c r="G133" i="4" a="1"/>
  <c r="G133" i="4" s="1"/>
  <c r="H133" i="4" a="1"/>
  <c r="H133" i="4" s="1"/>
  <c r="G134" i="4" a="1"/>
  <c r="G134" i="4" s="1"/>
  <c r="H134" i="4" a="1"/>
  <c r="H134" i="4" s="1"/>
  <c r="G135" i="4" a="1"/>
  <c r="G135" i="4" s="1"/>
  <c r="H135" i="4" a="1"/>
  <c r="H135" i="4" s="1"/>
  <c r="H127" i="4" a="1"/>
  <c r="H127" i="4" s="1"/>
  <c r="G127" i="4" a="1"/>
  <c r="G127" i="4" s="1"/>
  <c r="E168" i="4" a="1"/>
  <c r="E168" i="4" s="1"/>
  <c r="F168" i="4" a="1"/>
  <c r="F168" i="4" s="1"/>
  <c r="E169" i="4" a="1"/>
  <c r="E169" i="4" s="1"/>
  <c r="F169" i="4" a="1"/>
  <c r="F169" i="4" s="1"/>
  <c r="E170" i="4" a="1"/>
  <c r="E170" i="4" s="1"/>
  <c r="F170" i="4" a="1"/>
  <c r="F170" i="4" s="1"/>
  <c r="E171" i="4" a="1"/>
  <c r="E171" i="4" s="1"/>
  <c r="F171" i="4" a="1"/>
  <c r="F171" i="4" s="1"/>
  <c r="E172" i="4" a="1"/>
  <c r="E172" i="4" s="1"/>
  <c r="F172" i="4" a="1"/>
  <c r="F172" i="4" s="1"/>
  <c r="E173" i="4" a="1"/>
  <c r="E173" i="4" s="1"/>
  <c r="F173" i="4" a="1"/>
  <c r="F173" i="4" s="1"/>
  <c r="E174" i="4" a="1"/>
  <c r="E174" i="4" s="1"/>
  <c r="F174" i="4" a="1"/>
  <c r="F174" i="4" s="1"/>
  <c r="E175" i="4" a="1"/>
  <c r="E175" i="4" s="1"/>
  <c r="F175" i="4" a="1"/>
  <c r="F175" i="4" s="1"/>
  <c r="F167" i="4" a="1"/>
  <c r="F167" i="4" s="1"/>
  <c r="E167" i="4" a="1"/>
  <c r="E167" i="4" s="1"/>
  <c r="E158" i="4" a="1"/>
  <c r="E158" i="4" s="1"/>
  <c r="F158" i="4" a="1"/>
  <c r="F158" i="4" s="1"/>
  <c r="E159" i="4" a="1"/>
  <c r="E159" i="4" s="1"/>
  <c r="F159" i="4" a="1"/>
  <c r="F159" i="4" s="1"/>
  <c r="E160" i="4" a="1"/>
  <c r="E160" i="4" s="1"/>
  <c r="F160" i="4" a="1"/>
  <c r="F160" i="4" s="1"/>
  <c r="E161" i="4" a="1"/>
  <c r="E161" i="4" s="1"/>
  <c r="F161" i="4" a="1"/>
  <c r="F161" i="4" s="1"/>
  <c r="E162" i="4" a="1"/>
  <c r="E162" i="4" s="1"/>
  <c r="F162" i="4" a="1"/>
  <c r="F162" i="4" s="1"/>
  <c r="E163" i="4" a="1"/>
  <c r="E163" i="4" s="1"/>
  <c r="F163" i="4" a="1"/>
  <c r="F163" i="4" s="1"/>
  <c r="E164" i="4" a="1"/>
  <c r="E164" i="4" s="1"/>
  <c r="F164" i="4" a="1"/>
  <c r="F164" i="4" s="1"/>
  <c r="E165" i="4" a="1"/>
  <c r="E165" i="4" s="1"/>
  <c r="F165" i="4" a="1"/>
  <c r="F165" i="4" s="1"/>
  <c r="F157" i="4" a="1"/>
  <c r="F157" i="4" s="1"/>
  <c r="E157" i="4" a="1"/>
  <c r="E157" i="4" s="1"/>
  <c r="E148" i="4" a="1"/>
  <c r="E148" i="4" s="1"/>
  <c r="F148" i="4" a="1"/>
  <c r="F148" i="4" s="1"/>
  <c r="E149" i="4" a="1"/>
  <c r="E149" i="4" s="1"/>
  <c r="F149" i="4" a="1"/>
  <c r="F149" i="4" s="1"/>
  <c r="E150" i="4" a="1"/>
  <c r="E150" i="4" s="1"/>
  <c r="F150" i="4" a="1"/>
  <c r="F150" i="4" s="1"/>
  <c r="E151" i="4" a="1"/>
  <c r="E151" i="4" s="1"/>
  <c r="F151" i="4" a="1"/>
  <c r="F151" i="4" s="1"/>
  <c r="E152" i="4" a="1"/>
  <c r="E152" i="4" s="1"/>
  <c r="F152" i="4" a="1"/>
  <c r="F152" i="4" s="1"/>
  <c r="E153" i="4" a="1"/>
  <c r="E153" i="4" s="1"/>
  <c r="F153" i="4" a="1"/>
  <c r="F153" i="4" s="1"/>
  <c r="E154" i="4" a="1"/>
  <c r="E154" i="4" s="1"/>
  <c r="F154" i="4" a="1"/>
  <c r="F154" i="4" s="1"/>
  <c r="E155" i="4" a="1"/>
  <c r="E155" i="4" s="1"/>
  <c r="F155" i="4" a="1"/>
  <c r="F155" i="4" s="1"/>
  <c r="F147" i="4" a="1"/>
  <c r="F147" i="4" s="1"/>
  <c r="E147" i="4" a="1"/>
  <c r="E147" i="4" s="1"/>
  <c r="E138" i="4" a="1"/>
  <c r="E138" i="4" s="1"/>
  <c r="F138" i="4" a="1"/>
  <c r="F138" i="4" s="1"/>
  <c r="E139" i="4" a="1"/>
  <c r="E139" i="4" s="1"/>
  <c r="F139" i="4" a="1"/>
  <c r="F139" i="4" s="1"/>
  <c r="E140" i="4" a="1"/>
  <c r="E140" i="4" s="1"/>
  <c r="F140" i="4" a="1"/>
  <c r="F140" i="4" s="1"/>
  <c r="E141" i="4" a="1"/>
  <c r="E141" i="4" s="1"/>
  <c r="F141" i="4" a="1"/>
  <c r="F141" i="4" s="1"/>
  <c r="E142" i="4" a="1"/>
  <c r="E142" i="4" s="1"/>
  <c r="F142" i="4" a="1"/>
  <c r="F142" i="4" s="1"/>
  <c r="E143" i="4" a="1"/>
  <c r="E143" i="4" s="1"/>
  <c r="F143" i="4" a="1"/>
  <c r="F143" i="4" s="1"/>
  <c r="E144" i="4" a="1"/>
  <c r="E144" i="4" s="1"/>
  <c r="F144" i="4" a="1"/>
  <c r="F144" i="4" s="1"/>
  <c r="E145" i="4" a="1"/>
  <c r="E145" i="4" s="1"/>
  <c r="F145" i="4" a="1"/>
  <c r="F145" i="4" s="1"/>
  <c r="F137" i="4" a="1"/>
  <c r="F137" i="4" s="1"/>
  <c r="E137" i="4" a="1"/>
  <c r="E137" i="4" s="1"/>
  <c r="E128" i="4" a="1"/>
  <c r="E128" i="4" s="1"/>
  <c r="F128" i="4" a="1"/>
  <c r="F128" i="4" s="1"/>
  <c r="E129" i="4" a="1"/>
  <c r="E129" i="4" s="1"/>
  <c r="F129" i="4" a="1"/>
  <c r="F129" i="4" s="1"/>
  <c r="E130" i="4" a="1"/>
  <c r="E130" i="4" s="1"/>
  <c r="F130" i="4" a="1"/>
  <c r="F130" i="4" s="1"/>
  <c r="E131" i="4" a="1"/>
  <c r="E131" i="4" s="1"/>
  <c r="F131" i="4" a="1"/>
  <c r="F131" i="4" s="1"/>
  <c r="E132" i="4" a="1"/>
  <c r="E132" i="4" s="1"/>
  <c r="F132" i="4" a="1"/>
  <c r="F132" i="4" s="1"/>
  <c r="E133" i="4" a="1"/>
  <c r="E133" i="4" s="1"/>
  <c r="F133" i="4" a="1"/>
  <c r="F133" i="4" s="1"/>
  <c r="E134" i="4" a="1"/>
  <c r="E134" i="4" s="1"/>
  <c r="F134" i="4" a="1"/>
  <c r="F134" i="4" s="1"/>
  <c r="E135" i="4" a="1"/>
  <c r="E135" i="4" s="1"/>
  <c r="F135" i="4" a="1"/>
  <c r="F135" i="4" s="1"/>
  <c r="F127" i="4" a="1"/>
  <c r="F127" i="4" s="1"/>
  <c r="E127" i="4" a="1"/>
  <c r="E127" i="4" s="1"/>
  <c r="M96" i="18" l="1"/>
  <c r="L96" i="18"/>
  <c r="K96" i="18"/>
  <c r="J96" i="18"/>
  <c r="M91" i="18"/>
  <c r="L91" i="18"/>
  <c r="K91" i="18"/>
  <c r="J91" i="18"/>
  <c r="M86" i="18"/>
  <c r="L86" i="18"/>
  <c r="K86" i="18"/>
  <c r="J86" i="18"/>
  <c r="M81" i="18"/>
  <c r="L81" i="18"/>
  <c r="K81" i="18"/>
  <c r="J81" i="18"/>
  <c r="M76" i="18"/>
  <c r="L76" i="18"/>
  <c r="K76" i="18"/>
  <c r="J76" i="18"/>
  <c r="AK96" i="18"/>
  <c r="AJ96" i="18"/>
  <c r="AI96" i="18"/>
  <c r="AH96" i="18"/>
  <c r="AK91" i="18"/>
  <c r="AJ91" i="18"/>
  <c r="AI91" i="18"/>
  <c r="AH91" i="18"/>
  <c r="AK86" i="18"/>
  <c r="AJ86" i="18"/>
  <c r="AI86" i="18"/>
  <c r="AH86" i="18"/>
  <c r="AK81" i="18"/>
  <c r="AJ81" i="18"/>
  <c r="AI81" i="18"/>
  <c r="AH81" i="18"/>
  <c r="AK76" i="18"/>
  <c r="AJ76" i="18"/>
  <c r="AI76" i="18"/>
  <c r="AH76" i="18"/>
  <c r="AE96" i="18"/>
  <c r="AD96" i="18"/>
  <c r="AC96" i="18"/>
  <c r="AB96" i="18"/>
  <c r="AE91" i="18"/>
  <c r="AD91" i="18"/>
  <c r="AC91" i="18"/>
  <c r="AB91" i="18"/>
  <c r="AE86" i="18"/>
  <c r="AD86" i="18"/>
  <c r="AC86" i="18"/>
  <c r="AB86" i="18"/>
  <c r="AE81" i="18"/>
  <c r="AD81" i="18"/>
  <c r="AC81" i="18"/>
  <c r="AB81" i="18"/>
  <c r="AE76" i="18"/>
  <c r="AD76" i="18"/>
  <c r="AC76" i="18"/>
  <c r="AB76" i="18"/>
  <c r="Y96" i="18"/>
  <c r="X96" i="18"/>
  <c r="W96" i="18"/>
  <c r="V96" i="18"/>
  <c r="Y91" i="18"/>
  <c r="X91" i="18"/>
  <c r="W91" i="18"/>
  <c r="V91" i="18"/>
  <c r="Y86" i="18"/>
  <c r="X86" i="18"/>
  <c r="W86" i="18"/>
  <c r="V86" i="18"/>
  <c r="Y81" i="18"/>
  <c r="X81" i="18"/>
  <c r="W81" i="18"/>
  <c r="V81" i="18"/>
  <c r="Y76" i="18"/>
  <c r="X76" i="18"/>
  <c r="W76" i="18"/>
  <c r="V76" i="18"/>
  <c r="S96" i="18"/>
  <c r="R96" i="18"/>
  <c r="Q96" i="18"/>
  <c r="P96" i="18"/>
  <c r="S91" i="18"/>
  <c r="R91" i="18"/>
  <c r="Q91" i="18"/>
  <c r="P91" i="18"/>
  <c r="S86" i="18"/>
  <c r="R86" i="18"/>
  <c r="Q86" i="18"/>
  <c r="P86" i="18"/>
  <c r="S81" i="18"/>
  <c r="R81" i="18"/>
  <c r="Q81" i="18"/>
  <c r="P81" i="18"/>
  <c r="S76" i="18"/>
  <c r="R76" i="18"/>
  <c r="Q76" i="18"/>
  <c r="P76" i="18"/>
  <c r="M68" i="18"/>
  <c r="L68" i="18"/>
  <c r="K68" i="18"/>
  <c r="J68" i="18"/>
  <c r="M63" i="18"/>
  <c r="L63" i="18"/>
  <c r="K63" i="18"/>
  <c r="J63" i="18"/>
  <c r="M58" i="18"/>
  <c r="L58" i="18"/>
  <c r="K58" i="18"/>
  <c r="J58" i="18"/>
  <c r="M53" i="18"/>
  <c r="L53" i="18"/>
  <c r="K53" i="18"/>
  <c r="J53" i="18"/>
  <c r="M48" i="18"/>
  <c r="L48" i="18"/>
  <c r="K48" i="18"/>
  <c r="J48" i="18"/>
  <c r="AK68" i="18"/>
  <c r="AJ68" i="18"/>
  <c r="AI68" i="18"/>
  <c r="AH68" i="18"/>
  <c r="AK63" i="18"/>
  <c r="AJ63" i="18"/>
  <c r="AI63" i="18"/>
  <c r="AH63" i="18"/>
  <c r="AK58" i="18"/>
  <c r="AJ58" i="18"/>
  <c r="AI58" i="18"/>
  <c r="AH58" i="18"/>
  <c r="AK53" i="18"/>
  <c r="AJ53" i="18"/>
  <c r="AI53" i="18"/>
  <c r="AH53" i="18"/>
  <c r="AK48" i="18"/>
  <c r="AJ48" i="18"/>
  <c r="AI48" i="18"/>
  <c r="AH48" i="18"/>
  <c r="AE68" i="18"/>
  <c r="AD68" i="18"/>
  <c r="AC68" i="18"/>
  <c r="AB68" i="18"/>
  <c r="AE63" i="18"/>
  <c r="AD63" i="18"/>
  <c r="AC63" i="18"/>
  <c r="AB63" i="18"/>
  <c r="AE58" i="18"/>
  <c r="AD58" i="18"/>
  <c r="AC58" i="18"/>
  <c r="AB58" i="18"/>
  <c r="AE53" i="18"/>
  <c r="AD53" i="18"/>
  <c r="AC53" i="18"/>
  <c r="AB53" i="18"/>
  <c r="AE48" i="18"/>
  <c r="AD48" i="18"/>
  <c r="AC48" i="18"/>
  <c r="AB48" i="18"/>
  <c r="Y68" i="18"/>
  <c r="X68" i="18"/>
  <c r="W68" i="18"/>
  <c r="V68" i="18"/>
  <c r="Y63" i="18"/>
  <c r="X63" i="18"/>
  <c r="W63" i="18"/>
  <c r="V63" i="18"/>
  <c r="Y58" i="18"/>
  <c r="X58" i="18"/>
  <c r="W58" i="18"/>
  <c r="V58" i="18"/>
  <c r="Y53" i="18"/>
  <c r="X53" i="18"/>
  <c r="W53" i="18"/>
  <c r="V53" i="18"/>
  <c r="Y48" i="18"/>
  <c r="X48" i="18"/>
  <c r="W48" i="18"/>
  <c r="V48" i="18"/>
  <c r="S68" i="18"/>
  <c r="R68" i="18"/>
  <c r="Q68" i="18"/>
  <c r="P68" i="18"/>
  <c r="S63" i="18"/>
  <c r="R63" i="18"/>
  <c r="Q63" i="18"/>
  <c r="P63" i="18"/>
  <c r="S58" i="18"/>
  <c r="R58" i="18"/>
  <c r="Q58" i="18"/>
  <c r="P58" i="18"/>
  <c r="S53" i="18"/>
  <c r="R53" i="18"/>
  <c r="Q53" i="18"/>
  <c r="P53" i="18"/>
  <c r="S48" i="18"/>
  <c r="R48" i="18"/>
  <c r="Q48" i="18"/>
  <c r="P48" i="18"/>
  <c r="AE30" i="18"/>
  <c r="AD30" i="18"/>
  <c r="AC30" i="18"/>
  <c r="AB30" i="18"/>
  <c r="AE25" i="18"/>
  <c r="AD25" i="18"/>
  <c r="AC25" i="18"/>
  <c r="AB25" i="18"/>
  <c r="AE20" i="18"/>
  <c r="AD20" i="18"/>
  <c r="AC20" i="18"/>
  <c r="AB20" i="18"/>
  <c r="AE15" i="18"/>
  <c r="AD15" i="18"/>
  <c r="AC15" i="18"/>
  <c r="AB15" i="18"/>
  <c r="AE10" i="18"/>
  <c r="AD10" i="18"/>
  <c r="AC10" i="18"/>
  <c r="AB10" i="18"/>
  <c r="P30" i="18"/>
  <c r="Q30" i="18"/>
  <c r="R30" i="18"/>
  <c r="S30" i="18"/>
  <c r="P25" i="18"/>
  <c r="Q25" i="18"/>
  <c r="R25" i="18"/>
  <c r="S25" i="18"/>
  <c r="P20" i="18"/>
  <c r="Q20" i="18"/>
  <c r="R20" i="18"/>
  <c r="S20" i="18"/>
  <c r="P15" i="18"/>
  <c r="Q15" i="18"/>
  <c r="R15" i="18"/>
  <c r="S15" i="18"/>
  <c r="S10" i="18"/>
  <c r="R10" i="18"/>
  <c r="Q10" i="18"/>
  <c r="P10" i="18"/>
  <c r="D40" i="18"/>
  <c r="E40" i="18"/>
  <c r="F40" i="18"/>
  <c r="G40" i="18"/>
  <c r="D35" i="18"/>
  <c r="E35" i="18"/>
  <c r="F35" i="18"/>
  <c r="G35" i="18"/>
  <c r="D30" i="18"/>
  <c r="E30" i="18"/>
  <c r="F30" i="18"/>
  <c r="G30" i="18"/>
  <c r="D25" i="18"/>
  <c r="E25" i="18"/>
  <c r="F25" i="18"/>
  <c r="G25" i="18"/>
  <c r="D20" i="18"/>
  <c r="E20" i="18"/>
  <c r="F20" i="18"/>
  <c r="G20" i="18"/>
  <c r="E361" i="14" l="1"/>
  <c r="F361" i="14"/>
  <c r="G361" i="14"/>
  <c r="H361" i="14"/>
  <c r="I361" i="14"/>
  <c r="J361" i="14"/>
  <c r="K361" i="14"/>
  <c r="L361" i="14"/>
  <c r="E362" i="14"/>
  <c r="F362" i="14"/>
  <c r="G362" i="14"/>
  <c r="H362" i="14"/>
  <c r="I362" i="14"/>
  <c r="J362" i="14"/>
  <c r="K362" i="14"/>
  <c r="L362" i="14"/>
  <c r="E310" i="14"/>
  <c r="F310" i="14"/>
  <c r="G310" i="14"/>
  <c r="H310" i="14"/>
  <c r="I310" i="14"/>
  <c r="J310" i="14"/>
  <c r="K310" i="14"/>
  <c r="L310" i="14"/>
  <c r="E311" i="14"/>
  <c r="F311" i="14"/>
  <c r="G311" i="14"/>
  <c r="H311" i="14"/>
  <c r="I311" i="14"/>
  <c r="J311" i="14"/>
  <c r="K311" i="14"/>
  <c r="L311" i="14"/>
  <c r="E259" i="14"/>
  <c r="F259" i="14"/>
  <c r="G259" i="14"/>
  <c r="H259" i="14"/>
  <c r="I259" i="14"/>
  <c r="J259" i="14"/>
  <c r="K259" i="14"/>
  <c r="L259" i="14"/>
  <c r="E260" i="14"/>
  <c r="F260" i="14"/>
  <c r="G260" i="14"/>
  <c r="H260" i="14"/>
  <c r="I260" i="14"/>
  <c r="J260" i="14"/>
  <c r="K260" i="14"/>
  <c r="L260" i="14"/>
  <c r="E208" i="14"/>
  <c r="F208" i="14"/>
  <c r="G208" i="14"/>
  <c r="H208" i="14"/>
  <c r="I208" i="14"/>
  <c r="J208" i="14"/>
  <c r="K208" i="14"/>
  <c r="L208" i="14"/>
  <c r="E209" i="14"/>
  <c r="F209" i="14"/>
  <c r="G209" i="14"/>
  <c r="H209" i="14"/>
  <c r="I209" i="14"/>
  <c r="J209" i="14"/>
  <c r="K209" i="14"/>
  <c r="L209" i="14"/>
  <c r="E157" i="14"/>
  <c r="F157" i="14"/>
  <c r="G157" i="14"/>
  <c r="H157" i="14"/>
  <c r="I157" i="14"/>
  <c r="J157" i="14"/>
  <c r="K157" i="14"/>
  <c r="L157" i="14"/>
  <c r="E158" i="14"/>
  <c r="F158" i="14"/>
  <c r="G158" i="14"/>
  <c r="H158" i="14"/>
  <c r="I158" i="14"/>
  <c r="J158" i="14"/>
  <c r="K158" i="14"/>
  <c r="L158" i="14"/>
  <c r="K56" i="14"/>
  <c r="I56" i="14"/>
  <c r="G56" i="14"/>
  <c r="E56" i="14"/>
  <c r="K55" i="14"/>
  <c r="I55" i="14"/>
  <c r="G55" i="14"/>
  <c r="E55" i="14"/>
  <c r="W55" i="8"/>
  <c r="F55" i="14" s="1"/>
  <c r="X55" i="8"/>
  <c r="H55" i="14" s="1"/>
  <c r="Y55" i="8"/>
  <c r="J55" i="14" s="1"/>
  <c r="Z55" i="8"/>
  <c r="L55" i="14" s="1"/>
  <c r="AB55" i="8"/>
  <c r="AC55" i="8"/>
  <c r="E106" i="14" s="1"/>
  <c r="AF55" i="8"/>
  <c r="AG55" i="8"/>
  <c r="G106" i="14" s="1"/>
  <c r="AJ55" i="8"/>
  <c r="AK55" i="8"/>
  <c r="I106" i="14" s="1"/>
  <c r="AN55" i="8"/>
  <c r="AO55" i="8"/>
  <c r="K106" i="14" s="1"/>
  <c r="W56" i="8"/>
  <c r="F56" i="14" s="1"/>
  <c r="X56" i="8"/>
  <c r="H56" i="14" s="1"/>
  <c r="Y56" i="8"/>
  <c r="J56" i="14" s="1"/>
  <c r="Z56" i="8"/>
  <c r="L56" i="14" s="1"/>
  <c r="AB56" i="8"/>
  <c r="AC56" i="8"/>
  <c r="E107" i="14" s="1"/>
  <c r="AF56" i="8"/>
  <c r="AG56" i="8"/>
  <c r="G107" i="14" s="1"/>
  <c r="AJ56" i="8"/>
  <c r="AK56" i="8"/>
  <c r="I107" i="14" s="1"/>
  <c r="AN56" i="8"/>
  <c r="AO56" i="8"/>
  <c r="K107" i="14" s="1"/>
  <c r="E4441" i="14"/>
  <c r="F4441" i="14"/>
  <c r="G4441" i="14"/>
  <c r="H4441" i="14"/>
  <c r="I4441" i="14"/>
  <c r="J4441" i="14"/>
  <c r="K4441" i="14"/>
  <c r="L4441" i="14"/>
  <c r="E4442" i="14"/>
  <c r="F4442" i="14"/>
  <c r="G4442" i="14"/>
  <c r="H4442" i="14"/>
  <c r="I4442" i="14"/>
  <c r="J4442" i="14"/>
  <c r="K4442" i="14"/>
  <c r="L4442" i="14"/>
  <c r="E4390" i="14"/>
  <c r="F4390" i="14"/>
  <c r="G4390" i="14"/>
  <c r="H4390" i="14"/>
  <c r="I4390" i="14"/>
  <c r="J4390" i="14"/>
  <c r="K4390" i="14"/>
  <c r="L4390" i="14"/>
  <c r="E4391" i="14"/>
  <c r="F4391" i="14"/>
  <c r="G4391" i="14"/>
  <c r="H4391" i="14"/>
  <c r="I4391" i="14"/>
  <c r="J4391" i="14"/>
  <c r="K4391" i="14"/>
  <c r="L4391" i="14"/>
  <c r="E4339" i="14"/>
  <c r="F4339" i="14"/>
  <c r="G4339" i="14"/>
  <c r="H4339" i="14"/>
  <c r="I4339" i="14"/>
  <c r="J4339" i="14"/>
  <c r="K4339" i="14"/>
  <c r="L4339" i="14"/>
  <c r="E4340" i="14"/>
  <c r="F4340" i="14"/>
  <c r="G4340" i="14"/>
  <c r="H4340" i="14"/>
  <c r="I4340" i="14"/>
  <c r="J4340" i="14"/>
  <c r="K4340" i="14"/>
  <c r="L4340" i="14"/>
  <c r="E4288" i="14"/>
  <c r="F4288" i="14"/>
  <c r="G4288" i="14"/>
  <c r="H4288" i="14"/>
  <c r="I4288" i="14"/>
  <c r="J4288" i="14"/>
  <c r="K4288" i="14"/>
  <c r="L4288" i="14"/>
  <c r="E4289" i="14"/>
  <c r="F4289" i="14"/>
  <c r="G4289" i="14"/>
  <c r="H4289" i="14"/>
  <c r="I4289" i="14"/>
  <c r="J4289" i="14"/>
  <c r="K4289" i="14"/>
  <c r="L4289" i="14"/>
  <c r="E4237" i="14"/>
  <c r="F4237" i="14"/>
  <c r="G4237" i="14"/>
  <c r="H4237" i="14"/>
  <c r="I4237" i="14"/>
  <c r="J4237" i="14"/>
  <c r="K4237" i="14"/>
  <c r="L4237" i="14"/>
  <c r="E4238" i="14"/>
  <c r="F4238" i="14"/>
  <c r="G4238" i="14"/>
  <c r="H4238" i="14"/>
  <c r="I4238" i="14"/>
  <c r="J4238" i="14"/>
  <c r="K4238" i="14"/>
  <c r="L4238" i="14"/>
  <c r="E4186" i="14"/>
  <c r="F4186" i="14"/>
  <c r="G4186" i="14"/>
  <c r="H4186" i="14"/>
  <c r="I4186" i="14"/>
  <c r="J4186" i="14"/>
  <c r="K4186" i="14"/>
  <c r="L4186" i="14"/>
  <c r="E4187" i="14"/>
  <c r="F4187" i="14"/>
  <c r="G4187" i="14"/>
  <c r="H4187" i="14"/>
  <c r="I4187" i="14"/>
  <c r="J4187" i="14"/>
  <c r="K4187" i="14"/>
  <c r="L4187" i="14"/>
  <c r="E4135" i="14"/>
  <c r="F4135" i="14"/>
  <c r="G4135" i="14"/>
  <c r="H4135" i="14"/>
  <c r="I4135" i="14"/>
  <c r="J4135" i="14"/>
  <c r="K4135" i="14"/>
  <c r="L4135" i="14"/>
  <c r="E4136" i="14"/>
  <c r="F4136" i="14"/>
  <c r="G4136" i="14"/>
  <c r="H4136" i="14"/>
  <c r="I4136" i="14"/>
  <c r="J4136" i="14"/>
  <c r="K4136" i="14"/>
  <c r="L4136" i="14"/>
  <c r="E4084" i="14"/>
  <c r="F4084" i="14"/>
  <c r="G4084" i="14"/>
  <c r="H4084" i="14"/>
  <c r="I4084" i="14"/>
  <c r="J4084" i="14"/>
  <c r="K4084" i="14"/>
  <c r="L4084" i="14"/>
  <c r="E4085" i="14"/>
  <c r="F4085" i="14"/>
  <c r="G4085" i="14"/>
  <c r="H4085" i="14"/>
  <c r="I4085" i="14"/>
  <c r="J4085" i="14"/>
  <c r="K4085" i="14"/>
  <c r="L4085" i="14"/>
  <c r="E4033" i="14"/>
  <c r="F4033" i="14"/>
  <c r="G4033" i="14"/>
  <c r="H4033" i="14"/>
  <c r="I4033" i="14"/>
  <c r="J4033" i="14"/>
  <c r="K4033" i="14"/>
  <c r="L4033" i="14"/>
  <c r="E4034" i="14"/>
  <c r="F4034" i="14"/>
  <c r="G4034" i="14"/>
  <c r="H4034" i="14"/>
  <c r="I4034" i="14"/>
  <c r="J4034" i="14"/>
  <c r="K4034" i="14"/>
  <c r="L4034" i="14"/>
  <c r="E3982" i="14"/>
  <c r="F3982" i="14"/>
  <c r="G3982" i="14"/>
  <c r="H3982" i="14"/>
  <c r="I3982" i="14"/>
  <c r="J3982" i="14"/>
  <c r="K3982" i="14"/>
  <c r="L3982" i="14"/>
  <c r="E3983" i="14"/>
  <c r="F3983" i="14"/>
  <c r="G3983" i="14"/>
  <c r="H3983" i="14"/>
  <c r="I3983" i="14"/>
  <c r="J3983" i="14"/>
  <c r="K3983" i="14"/>
  <c r="L3983" i="14"/>
  <c r="E3931" i="14"/>
  <c r="F3931" i="14"/>
  <c r="G3931" i="14"/>
  <c r="H3931" i="14"/>
  <c r="I3931" i="14"/>
  <c r="J3931" i="14"/>
  <c r="K3931" i="14"/>
  <c r="L3931" i="14"/>
  <c r="E3932" i="14"/>
  <c r="F3932" i="14"/>
  <c r="G3932" i="14"/>
  <c r="H3932" i="14"/>
  <c r="I3932" i="14"/>
  <c r="J3932" i="14"/>
  <c r="K3932" i="14"/>
  <c r="L3932" i="14"/>
  <c r="E3880" i="14"/>
  <c r="F3880" i="14"/>
  <c r="G3880" i="14"/>
  <c r="H3880" i="14"/>
  <c r="I3880" i="14"/>
  <c r="J3880" i="14"/>
  <c r="K3880" i="14"/>
  <c r="L3880" i="14"/>
  <c r="E3881" i="14"/>
  <c r="F3881" i="14"/>
  <c r="G3881" i="14"/>
  <c r="H3881" i="14"/>
  <c r="I3881" i="14"/>
  <c r="J3881" i="14"/>
  <c r="K3881" i="14"/>
  <c r="L3881" i="14"/>
  <c r="E3829" i="14"/>
  <c r="F3829" i="14"/>
  <c r="G3829" i="14"/>
  <c r="H3829" i="14"/>
  <c r="I3829" i="14"/>
  <c r="J3829" i="14"/>
  <c r="K3829" i="14"/>
  <c r="L3829" i="14"/>
  <c r="E3830" i="14"/>
  <c r="F3830" i="14"/>
  <c r="G3830" i="14"/>
  <c r="H3830" i="14"/>
  <c r="I3830" i="14"/>
  <c r="J3830" i="14"/>
  <c r="K3830" i="14"/>
  <c r="L3830" i="14"/>
  <c r="E3778" i="14"/>
  <c r="F3778" i="14"/>
  <c r="G3778" i="14"/>
  <c r="H3778" i="14"/>
  <c r="I3778" i="14"/>
  <c r="J3778" i="14"/>
  <c r="K3778" i="14"/>
  <c r="L3778" i="14"/>
  <c r="E3779" i="14"/>
  <c r="F3779" i="14"/>
  <c r="G3779" i="14"/>
  <c r="H3779" i="14"/>
  <c r="I3779" i="14"/>
  <c r="J3779" i="14"/>
  <c r="K3779" i="14"/>
  <c r="L3779" i="14"/>
  <c r="E3727" i="14"/>
  <c r="F3727" i="14"/>
  <c r="G3727" i="14"/>
  <c r="H3727" i="14"/>
  <c r="I3727" i="14"/>
  <c r="J3727" i="14"/>
  <c r="K3727" i="14"/>
  <c r="L3727" i="14"/>
  <c r="E3728" i="14"/>
  <c r="F3728" i="14"/>
  <c r="G3728" i="14"/>
  <c r="H3728" i="14"/>
  <c r="I3728" i="14"/>
  <c r="J3728" i="14"/>
  <c r="K3728" i="14"/>
  <c r="L3728" i="14"/>
  <c r="E3676" i="14"/>
  <c r="F3676" i="14"/>
  <c r="G3676" i="14"/>
  <c r="H3676" i="14"/>
  <c r="I3676" i="14"/>
  <c r="J3676" i="14"/>
  <c r="K3676" i="14"/>
  <c r="L3676" i="14"/>
  <c r="E3677" i="14"/>
  <c r="F3677" i="14"/>
  <c r="G3677" i="14"/>
  <c r="H3677" i="14"/>
  <c r="I3677" i="14"/>
  <c r="J3677" i="14"/>
  <c r="K3677" i="14"/>
  <c r="L3677" i="14"/>
  <c r="E3625" i="14"/>
  <c r="F3625" i="14"/>
  <c r="G3625" i="14"/>
  <c r="H3625" i="14"/>
  <c r="I3625" i="14"/>
  <c r="J3625" i="14"/>
  <c r="K3625" i="14"/>
  <c r="L3625" i="14"/>
  <c r="E3626" i="14"/>
  <c r="F3626" i="14"/>
  <c r="G3626" i="14"/>
  <c r="H3626" i="14"/>
  <c r="I3626" i="14"/>
  <c r="J3626" i="14"/>
  <c r="K3626" i="14"/>
  <c r="L3626" i="14"/>
  <c r="E3574" i="14"/>
  <c r="F3574" i="14"/>
  <c r="G3574" i="14"/>
  <c r="H3574" i="14"/>
  <c r="I3574" i="14"/>
  <c r="J3574" i="14"/>
  <c r="K3574" i="14"/>
  <c r="L3574" i="14"/>
  <c r="E3575" i="14"/>
  <c r="F3575" i="14"/>
  <c r="G3575" i="14"/>
  <c r="H3575" i="14"/>
  <c r="I3575" i="14"/>
  <c r="J3575" i="14"/>
  <c r="K3575" i="14"/>
  <c r="L3575" i="14"/>
  <c r="E3523" i="14"/>
  <c r="F3523" i="14"/>
  <c r="G3523" i="14"/>
  <c r="H3523" i="14"/>
  <c r="I3523" i="14"/>
  <c r="J3523" i="14"/>
  <c r="K3523" i="14"/>
  <c r="L3523" i="14"/>
  <c r="E3524" i="14"/>
  <c r="F3524" i="14"/>
  <c r="G3524" i="14"/>
  <c r="H3524" i="14"/>
  <c r="I3524" i="14"/>
  <c r="J3524" i="14"/>
  <c r="K3524" i="14"/>
  <c r="L3524" i="14"/>
  <c r="E3472" i="14"/>
  <c r="F3472" i="14"/>
  <c r="G3472" i="14"/>
  <c r="H3472" i="14"/>
  <c r="I3472" i="14"/>
  <c r="J3472" i="14"/>
  <c r="K3472" i="14"/>
  <c r="L3472" i="14"/>
  <c r="E3473" i="14"/>
  <c r="F3473" i="14"/>
  <c r="G3473" i="14"/>
  <c r="H3473" i="14"/>
  <c r="I3473" i="14"/>
  <c r="J3473" i="14"/>
  <c r="K3473" i="14"/>
  <c r="L3473" i="14"/>
  <c r="E3421" i="14"/>
  <c r="F3421" i="14"/>
  <c r="G3421" i="14"/>
  <c r="H3421" i="14"/>
  <c r="I3421" i="14"/>
  <c r="J3421" i="14"/>
  <c r="K3421" i="14"/>
  <c r="L3421" i="14"/>
  <c r="E3422" i="14"/>
  <c r="F3422" i="14"/>
  <c r="G3422" i="14"/>
  <c r="H3422" i="14"/>
  <c r="I3422" i="14"/>
  <c r="J3422" i="14"/>
  <c r="K3422" i="14"/>
  <c r="L3422" i="14"/>
  <c r="E3370" i="14"/>
  <c r="F3370" i="14"/>
  <c r="G3370" i="14"/>
  <c r="H3370" i="14"/>
  <c r="I3370" i="14"/>
  <c r="J3370" i="14"/>
  <c r="K3370" i="14"/>
  <c r="L3370" i="14"/>
  <c r="E3371" i="14"/>
  <c r="F3371" i="14"/>
  <c r="G3371" i="14"/>
  <c r="H3371" i="14"/>
  <c r="I3371" i="14"/>
  <c r="J3371" i="14"/>
  <c r="K3371" i="14"/>
  <c r="L3371" i="14"/>
  <c r="E3319" i="14"/>
  <c r="F3319" i="14"/>
  <c r="G3319" i="14"/>
  <c r="H3319" i="14"/>
  <c r="I3319" i="14"/>
  <c r="J3319" i="14"/>
  <c r="K3319" i="14"/>
  <c r="L3319" i="14"/>
  <c r="E3320" i="14"/>
  <c r="F3320" i="14"/>
  <c r="G3320" i="14"/>
  <c r="H3320" i="14"/>
  <c r="I3320" i="14"/>
  <c r="J3320" i="14"/>
  <c r="K3320" i="14"/>
  <c r="L3320" i="14"/>
  <c r="E3268" i="14"/>
  <c r="F3268" i="14"/>
  <c r="G3268" i="14"/>
  <c r="H3268" i="14"/>
  <c r="I3268" i="14"/>
  <c r="J3268" i="14"/>
  <c r="K3268" i="14"/>
  <c r="L3268" i="14"/>
  <c r="E3269" i="14"/>
  <c r="F3269" i="14"/>
  <c r="G3269" i="14"/>
  <c r="H3269" i="14"/>
  <c r="I3269" i="14"/>
  <c r="J3269" i="14"/>
  <c r="K3269" i="14"/>
  <c r="L3269" i="14"/>
  <c r="E3217" i="14"/>
  <c r="F3217" i="14"/>
  <c r="G3217" i="14"/>
  <c r="H3217" i="14"/>
  <c r="I3217" i="14"/>
  <c r="J3217" i="14"/>
  <c r="K3217" i="14"/>
  <c r="L3217" i="14"/>
  <c r="E3218" i="14"/>
  <c r="F3218" i="14"/>
  <c r="G3218" i="14"/>
  <c r="H3218" i="14"/>
  <c r="I3218" i="14"/>
  <c r="J3218" i="14"/>
  <c r="K3218" i="14"/>
  <c r="L3218" i="14"/>
  <c r="E3166" i="14"/>
  <c r="F3166" i="14"/>
  <c r="G3166" i="14"/>
  <c r="H3166" i="14"/>
  <c r="I3166" i="14"/>
  <c r="J3166" i="14"/>
  <c r="K3166" i="14"/>
  <c r="L3166" i="14"/>
  <c r="E3167" i="14"/>
  <c r="F3167" i="14"/>
  <c r="G3167" i="14"/>
  <c r="H3167" i="14"/>
  <c r="I3167" i="14"/>
  <c r="J3167" i="14"/>
  <c r="K3167" i="14"/>
  <c r="L3167" i="14"/>
  <c r="E3115" i="14"/>
  <c r="F3115" i="14"/>
  <c r="G3115" i="14"/>
  <c r="H3115" i="14"/>
  <c r="I3115" i="14"/>
  <c r="J3115" i="14"/>
  <c r="K3115" i="14"/>
  <c r="L3115" i="14"/>
  <c r="E3116" i="14"/>
  <c r="F3116" i="14"/>
  <c r="G3116" i="14"/>
  <c r="H3116" i="14"/>
  <c r="I3116" i="14"/>
  <c r="J3116" i="14"/>
  <c r="K3116" i="14"/>
  <c r="L3116" i="14"/>
  <c r="E3064" i="14"/>
  <c r="F3064" i="14"/>
  <c r="G3064" i="14"/>
  <c r="H3064" i="14"/>
  <c r="I3064" i="14"/>
  <c r="J3064" i="14"/>
  <c r="K3064" i="14"/>
  <c r="L3064" i="14"/>
  <c r="E3065" i="14"/>
  <c r="F3065" i="14"/>
  <c r="G3065" i="14"/>
  <c r="H3065" i="14"/>
  <c r="I3065" i="14"/>
  <c r="J3065" i="14"/>
  <c r="K3065" i="14"/>
  <c r="L3065" i="14"/>
  <c r="E3013" i="14"/>
  <c r="F3013" i="14"/>
  <c r="G3013" i="14"/>
  <c r="H3013" i="14"/>
  <c r="I3013" i="14"/>
  <c r="J3013" i="14"/>
  <c r="K3013" i="14"/>
  <c r="L3013" i="14"/>
  <c r="E3014" i="14"/>
  <c r="F3014" i="14"/>
  <c r="G3014" i="14"/>
  <c r="H3014" i="14"/>
  <c r="I3014" i="14"/>
  <c r="J3014" i="14"/>
  <c r="K3014" i="14"/>
  <c r="L3014" i="14"/>
  <c r="E2962" i="14"/>
  <c r="F2962" i="14"/>
  <c r="G2962" i="14"/>
  <c r="H2962" i="14"/>
  <c r="I2962" i="14"/>
  <c r="J2962" i="14"/>
  <c r="K2962" i="14"/>
  <c r="L2962" i="14"/>
  <c r="E2963" i="14"/>
  <c r="F2963" i="14"/>
  <c r="G2963" i="14"/>
  <c r="H2963" i="14"/>
  <c r="I2963" i="14"/>
  <c r="J2963" i="14"/>
  <c r="K2963" i="14"/>
  <c r="L2963" i="14"/>
  <c r="E2911" i="14"/>
  <c r="F2911" i="14"/>
  <c r="G2911" i="14"/>
  <c r="H2911" i="14"/>
  <c r="I2911" i="14"/>
  <c r="J2911" i="14"/>
  <c r="K2911" i="14"/>
  <c r="L2911" i="14"/>
  <c r="E2912" i="14"/>
  <c r="F2912" i="14"/>
  <c r="G2912" i="14"/>
  <c r="H2912" i="14"/>
  <c r="I2912" i="14"/>
  <c r="J2912" i="14"/>
  <c r="K2912" i="14"/>
  <c r="L2912" i="14"/>
  <c r="E2860" i="14"/>
  <c r="F2860" i="14"/>
  <c r="G2860" i="14"/>
  <c r="H2860" i="14"/>
  <c r="I2860" i="14"/>
  <c r="J2860" i="14"/>
  <c r="K2860" i="14"/>
  <c r="L2860" i="14"/>
  <c r="E2861" i="14"/>
  <c r="F2861" i="14"/>
  <c r="G2861" i="14"/>
  <c r="H2861" i="14"/>
  <c r="I2861" i="14"/>
  <c r="J2861" i="14"/>
  <c r="K2861" i="14"/>
  <c r="L2861" i="14"/>
  <c r="E2809" i="14"/>
  <c r="F2809" i="14"/>
  <c r="G2809" i="14"/>
  <c r="H2809" i="14"/>
  <c r="I2809" i="14"/>
  <c r="J2809" i="14"/>
  <c r="K2809" i="14"/>
  <c r="L2809" i="14"/>
  <c r="E2810" i="14"/>
  <c r="F2810" i="14"/>
  <c r="G2810" i="14"/>
  <c r="H2810" i="14"/>
  <c r="I2810" i="14"/>
  <c r="J2810" i="14"/>
  <c r="K2810" i="14"/>
  <c r="L2810" i="14"/>
  <c r="E2758" i="14"/>
  <c r="F2758" i="14"/>
  <c r="G2758" i="14"/>
  <c r="H2758" i="14"/>
  <c r="I2758" i="14"/>
  <c r="J2758" i="14"/>
  <c r="K2758" i="14"/>
  <c r="L2758" i="14"/>
  <c r="E2759" i="14"/>
  <c r="F2759" i="14"/>
  <c r="G2759" i="14"/>
  <c r="H2759" i="14"/>
  <c r="I2759" i="14"/>
  <c r="J2759" i="14"/>
  <c r="K2759" i="14"/>
  <c r="L2759" i="14"/>
  <c r="E2707" i="14"/>
  <c r="F2707" i="14"/>
  <c r="G2707" i="14"/>
  <c r="H2707" i="14"/>
  <c r="I2707" i="14"/>
  <c r="J2707" i="14"/>
  <c r="K2707" i="14"/>
  <c r="L2707" i="14"/>
  <c r="E2708" i="14"/>
  <c r="F2708" i="14"/>
  <c r="G2708" i="14"/>
  <c r="H2708" i="14"/>
  <c r="I2708" i="14"/>
  <c r="J2708" i="14"/>
  <c r="K2708" i="14"/>
  <c r="L2708" i="14"/>
  <c r="E2656" i="14"/>
  <c r="F2656" i="14"/>
  <c r="G2656" i="14"/>
  <c r="H2656" i="14"/>
  <c r="I2656" i="14"/>
  <c r="J2656" i="14"/>
  <c r="K2656" i="14"/>
  <c r="L2656" i="14"/>
  <c r="E2657" i="14"/>
  <c r="F2657" i="14"/>
  <c r="G2657" i="14"/>
  <c r="H2657" i="14"/>
  <c r="I2657" i="14"/>
  <c r="J2657" i="14"/>
  <c r="K2657" i="14"/>
  <c r="L2657" i="14"/>
  <c r="E2605" i="14"/>
  <c r="F2605" i="14"/>
  <c r="G2605" i="14"/>
  <c r="H2605" i="14"/>
  <c r="I2605" i="14"/>
  <c r="J2605" i="14"/>
  <c r="K2605" i="14"/>
  <c r="L2605" i="14"/>
  <c r="E2606" i="14"/>
  <c r="F2606" i="14"/>
  <c r="G2606" i="14"/>
  <c r="H2606" i="14"/>
  <c r="I2606" i="14"/>
  <c r="J2606" i="14"/>
  <c r="K2606" i="14"/>
  <c r="L2606" i="14"/>
  <c r="E2554" i="14"/>
  <c r="F2554" i="14"/>
  <c r="G2554" i="14"/>
  <c r="H2554" i="14"/>
  <c r="I2554" i="14"/>
  <c r="J2554" i="14"/>
  <c r="K2554" i="14"/>
  <c r="L2554" i="14"/>
  <c r="E2555" i="14"/>
  <c r="F2555" i="14"/>
  <c r="G2555" i="14"/>
  <c r="H2555" i="14"/>
  <c r="I2555" i="14"/>
  <c r="J2555" i="14"/>
  <c r="K2555" i="14"/>
  <c r="L2555" i="14"/>
  <c r="E2503" i="14"/>
  <c r="F2503" i="14"/>
  <c r="G2503" i="14"/>
  <c r="H2503" i="14"/>
  <c r="I2503" i="14"/>
  <c r="J2503" i="14"/>
  <c r="K2503" i="14"/>
  <c r="L2503" i="14"/>
  <c r="E2504" i="14"/>
  <c r="F2504" i="14"/>
  <c r="G2504" i="14"/>
  <c r="H2504" i="14"/>
  <c r="I2504" i="14"/>
  <c r="J2504" i="14"/>
  <c r="K2504" i="14"/>
  <c r="L2504" i="14"/>
  <c r="E2452" i="14"/>
  <c r="F2452" i="14"/>
  <c r="G2452" i="14"/>
  <c r="H2452" i="14"/>
  <c r="I2452" i="14"/>
  <c r="J2452" i="14"/>
  <c r="K2452" i="14"/>
  <c r="L2452" i="14"/>
  <c r="E2453" i="14"/>
  <c r="F2453" i="14"/>
  <c r="G2453" i="14"/>
  <c r="H2453" i="14"/>
  <c r="I2453" i="14"/>
  <c r="J2453" i="14"/>
  <c r="K2453" i="14"/>
  <c r="L2453" i="14"/>
  <c r="E2401" i="14"/>
  <c r="F2401" i="14"/>
  <c r="G2401" i="14"/>
  <c r="H2401" i="14"/>
  <c r="I2401" i="14"/>
  <c r="J2401" i="14"/>
  <c r="K2401" i="14"/>
  <c r="L2401" i="14"/>
  <c r="E2402" i="14"/>
  <c r="F2402" i="14"/>
  <c r="G2402" i="14"/>
  <c r="H2402" i="14"/>
  <c r="I2402" i="14"/>
  <c r="J2402" i="14"/>
  <c r="K2402" i="14"/>
  <c r="L2402" i="14"/>
  <c r="E2350" i="14"/>
  <c r="F2350" i="14"/>
  <c r="G2350" i="14"/>
  <c r="H2350" i="14"/>
  <c r="I2350" i="14"/>
  <c r="J2350" i="14"/>
  <c r="K2350" i="14"/>
  <c r="L2350" i="14"/>
  <c r="E2351" i="14"/>
  <c r="F2351" i="14"/>
  <c r="G2351" i="14"/>
  <c r="H2351" i="14"/>
  <c r="I2351" i="14"/>
  <c r="J2351" i="14"/>
  <c r="K2351" i="14"/>
  <c r="L2351" i="14"/>
  <c r="E2299" i="14"/>
  <c r="F2299" i="14"/>
  <c r="G2299" i="14"/>
  <c r="H2299" i="14"/>
  <c r="I2299" i="14"/>
  <c r="J2299" i="14"/>
  <c r="K2299" i="14"/>
  <c r="L2299" i="14"/>
  <c r="E2300" i="14"/>
  <c r="F2300" i="14"/>
  <c r="G2300" i="14"/>
  <c r="H2300" i="14"/>
  <c r="I2300" i="14"/>
  <c r="J2300" i="14"/>
  <c r="K2300" i="14"/>
  <c r="L2300" i="14"/>
  <c r="E2248" i="14"/>
  <c r="F2248" i="14"/>
  <c r="G2248" i="14"/>
  <c r="H2248" i="14"/>
  <c r="I2248" i="14"/>
  <c r="J2248" i="14"/>
  <c r="K2248" i="14"/>
  <c r="L2248" i="14"/>
  <c r="E2249" i="14"/>
  <c r="F2249" i="14"/>
  <c r="G2249" i="14"/>
  <c r="H2249" i="14"/>
  <c r="I2249" i="14"/>
  <c r="J2249" i="14"/>
  <c r="K2249" i="14"/>
  <c r="L2249" i="14"/>
  <c r="E2197" i="14"/>
  <c r="F2197" i="14"/>
  <c r="G2197" i="14"/>
  <c r="H2197" i="14"/>
  <c r="I2197" i="14"/>
  <c r="J2197" i="14"/>
  <c r="K2197" i="14"/>
  <c r="L2197" i="14"/>
  <c r="E2198" i="14"/>
  <c r="F2198" i="14"/>
  <c r="G2198" i="14"/>
  <c r="H2198" i="14"/>
  <c r="I2198" i="14"/>
  <c r="J2198" i="14"/>
  <c r="K2198" i="14"/>
  <c r="L2198" i="14"/>
  <c r="E2146" i="14"/>
  <c r="F2146" i="14"/>
  <c r="G2146" i="14"/>
  <c r="H2146" i="14"/>
  <c r="I2146" i="14"/>
  <c r="J2146" i="14"/>
  <c r="K2146" i="14"/>
  <c r="L2146" i="14"/>
  <c r="E2147" i="14"/>
  <c r="F2147" i="14"/>
  <c r="G2147" i="14"/>
  <c r="H2147" i="14"/>
  <c r="I2147" i="14"/>
  <c r="J2147" i="14"/>
  <c r="K2147" i="14"/>
  <c r="L2147" i="14"/>
  <c r="E2095" i="14"/>
  <c r="F2095" i="14"/>
  <c r="G2095" i="14"/>
  <c r="H2095" i="14"/>
  <c r="I2095" i="14"/>
  <c r="J2095" i="14"/>
  <c r="K2095" i="14"/>
  <c r="L2095" i="14"/>
  <c r="E2096" i="14"/>
  <c r="F2096" i="14"/>
  <c r="G2096" i="14"/>
  <c r="H2096" i="14"/>
  <c r="I2096" i="14"/>
  <c r="J2096" i="14"/>
  <c r="K2096" i="14"/>
  <c r="L2096" i="14"/>
  <c r="E2044" i="14"/>
  <c r="F2044" i="14"/>
  <c r="G2044" i="14"/>
  <c r="H2044" i="14"/>
  <c r="I2044" i="14"/>
  <c r="J2044" i="14"/>
  <c r="K2044" i="14"/>
  <c r="L2044" i="14"/>
  <c r="E2045" i="14"/>
  <c r="F2045" i="14"/>
  <c r="G2045" i="14"/>
  <c r="H2045" i="14"/>
  <c r="I2045" i="14"/>
  <c r="J2045" i="14"/>
  <c r="K2045" i="14"/>
  <c r="L2045" i="14"/>
  <c r="E1993" i="14"/>
  <c r="F1993" i="14"/>
  <c r="G1993" i="14"/>
  <c r="H1993" i="14"/>
  <c r="I1993" i="14"/>
  <c r="J1993" i="14"/>
  <c r="K1993" i="14"/>
  <c r="L1993" i="14"/>
  <c r="E1994" i="14"/>
  <c r="F1994" i="14"/>
  <c r="G1994" i="14"/>
  <c r="H1994" i="14"/>
  <c r="I1994" i="14"/>
  <c r="J1994" i="14"/>
  <c r="K1994" i="14"/>
  <c r="L1994" i="14"/>
  <c r="E1942" i="14"/>
  <c r="F1942" i="14"/>
  <c r="G1942" i="14"/>
  <c r="H1942" i="14"/>
  <c r="I1942" i="14"/>
  <c r="J1942" i="14"/>
  <c r="K1942" i="14"/>
  <c r="L1942" i="14"/>
  <c r="E1943" i="14"/>
  <c r="F1943" i="14"/>
  <c r="G1943" i="14"/>
  <c r="H1943" i="14"/>
  <c r="I1943" i="14"/>
  <c r="J1943" i="14"/>
  <c r="K1943" i="14"/>
  <c r="L1943" i="14"/>
  <c r="E1381" i="14"/>
  <c r="F1381" i="14"/>
  <c r="G1381" i="14"/>
  <c r="H1381" i="14"/>
  <c r="I1381" i="14"/>
  <c r="J1381" i="14"/>
  <c r="K1381" i="14"/>
  <c r="L1381" i="14"/>
  <c r="E1382" i="14"/>
  <c r="F1382" i="14"/>
  <c r="G1382" i="14"/>
  <c r="H1382" i="14"/>
  <c r="I1382" i="14"/>
  <c r="J1382" i="14"/>
  <c r="K1382" i="14"/>
  <c r="L1382" i="14"/>
  <c r="AL56" i="8" l="1"/>
  <c r="J107" i="14" s="1"/>
  <c r="AL55" i="8"/>
  <c r="J106" i="14" s="1"/>
  <c r="AP56" i="8"/>
  <c r="L107" i="14" s="1"/>
  <c r="AP55" i="8"/>
  <c r="L106" i="14" s="1"/>
  <c r="AH56" i="8"/>
  <c r="H107" i="14" s="1"/>
  <c r="AD55" i="8"/>
  <c r="F106" i="14" s="1"/>
  <c r="AH55" i="8"/>
  <c r="H106" i="14" s="1"/>
  <c r="AD56" i="8"/>
  <c r="F107" i="14" s="1"/>
  <c r="E1330" i="14"/>
  <c r="F1330" i="14"/>
  <c r="G1330" i="14"/>
  <c r="H1330" i="14"/>
  <c r="I1330" i="14"/>
  <c r="J1330" i="14"/>
  <c r="K1330" i="14"/>
  <c r="L1330" i="14"/>
  <c r="E1331" i="14"/>
  <c r="F1331" i="14"/>
  <c r="G1331" i="14"/>
  <c r="H1331" i="14"/>
  <c r="I1331" i="14"/>
  <c r="J1331" i="14"/>
  <c r="K1331" i="14"/>
  <c r="L1331" i="14"/>
  <c r="E1279" i="14"/>
  <c r="F1279" i="14"/>
  <c r="G1279" i="14"/>
  <c r="H1279" i="14"/>
  <c r="I1279" i="14"/>
  <c r="J1279" i="14"/>
  <c r="K1279" i="14"/>
  <c r="L1279" i="14"/>
  <c r="E1280" i="14"/>
  <c r="F1280" i="14"/>
  <c r="G1280" i="14"/>
  <c r="H1280" i="14"/>
  <c r="I1280" i="14"/>
  <c r="J1280" i="14"/>
  <c r="K1280" i="14"/>
  <c r="L1280" i="14"/>
  <c r="E1228" i="14"/>
  <c r="F1228" i="14"/>
  <c r="G1228" i="14"/>
  <c r="H1228" i="14"/>
  <c r="I1228" i="14"/>
  <c r="J1228" i="14"/>
  <c r="K1228" i="14"/>
  <c r="L1228" i="14"/>
  <c r="E1229" i="14"/>
  <c r="F1229" i="14"/>
  <c r="G1229" i="14"/>
  <c r="H1229" i="14"/>
  <c r="I1229" i="14"/>
  <c r="J1229" i="14"/>
  <c r="K1229" i="14"/>
  <c r="L1229" i="14"/>
  <c r="E1177" i="14"/>
  <c r="F1177" i="14"/>
  <c r="G1177" i="14"/>
  <c r="H1177" i="14"/>
  <c r="I1177" i="14"/>
  <c r="J1177" i="14"/>
  <c r="K1177" i="14"/>
  <c r="L1177" i="14"/>
  <c r="E1178" i="14"/>
  <c r="F1178" i="14"/>
  <c r="G1178" i="14"/>
  <c r="H1178" i="14"/>
  <c r="I1178" i="14"/>
  <c r="J1178" i="14"/>
  <c r="K1178" i="14"/>
  <c r="L1178" i="14"/>
  <c r="E1126" i="14"/>
  <c r="F1126" i="14"/>
  <c r="G1126" i="14"/>
  <c r="H1126" i="14"/>
  <c r="I1126" i="14"/>
  <c r="J1126" i="14"/>
  <c r="K1126" i="14"/>
  <c r="L1126" i="14"/>
  <c r="E1127" i="14"/>
  <c r="F1127" i="14"/>
  <c r="G1127" i="14"/>
  <c r="H1127" i="14"/>
  <c r="I1127" i="14"/>
  <c r="J1127" i="14"/>
  <c r="K1127" i="14"/>
  <c r="L1127" i="14"/>
  <c r="E1075" i="14"/>
  <c r="F1075" i="14"/>
  <c r="G1075" i="14"/>
  <c r="H1075" i="14"/>
  <c r="I1075" i="14"/>
  <c r="J1075" i="14"/>
  <c r="K1075" i="14"/>
  <c r="L1075" i="14"/>
  <c r="E1076" i="14"/>
  <c r="F1076" i="14"/>
  <c r="G1076" i="14"/>
  <c r="H1076" i="14"/>
  <c r="I1076" i="14"/>
  <c r="J1076" i="14"/>
  <c r="K1076" i="14"/>
  <c r="L1076" i="14"/>
  <c r="E1024" i="14"/>
  <c r="F1024" i="14"/>
  <c r="G1024" i="14"/>
  <c r="H1024" i="14"/>
  <c r="I1024" i="14"/>
  <c r="J1024" i="14"/>
  <c r="K1024" i="14"/>
  <c r="L1024" i="14"/>
  <c r="E1025" i="14"/>
  <c r="F1025" i="14"/>
  <c r="G1025" i="14"/>
  <c r="H1025" i="14"/>
  <c r="I1025" i="14"/>
  <c r="J1025" i="14"/>
  <c r="K1025" i="14"/>
  <c r="L1025" i="14"/>
  <c r="E973" i="14"/>
  <c r="F973" i="14"/>
  <c r="G973" i="14"/>
  <c r="H973" i="14"/>
  <c r="I973" i="14"/>
  <c r="J973" i="14"/>
  <c r="K973" i="14"/>
  <c r="L973" i="14"/>
  <c r="E974" i="14"/>
  <c r="F974" i="14"/>
  <c r="G974" i="14"/>
  <c r="H974" i="14"/>
  <c r="I974" i="14"/>
  <c r="J974" i="14"/>
  <c r="K974" i="14"/>
  <c r="L974" i="14"/>
  <c r="E922" i="14"/>
  <c r="F922" i="14"/>
  <c r="G922" i="14"/>
  <c r="H922" i="14"/>
  <c r="I922" i="14"/>
  <c r="J922" i="14"/>
  <c r="K922" i="14"/>
  <c r="L922" i="14"/>
  <c r="E923" i="14"/>
  <c r="F923" i="14"/>
  <c r="G923" i="14"/>
  <c r="H923" i="14"/>
  <c r="I923" i="14"/>
  <c r="J923" i="14"/>
  <c r="K923" i="14"/>
  <c r="L923" i="14"/>
  <c r="E4394" i="14" l="1"/>
  <c r="F4394" i="14"/>
  <c r="G4394" i="14"/>
  <c r="H4394" i="14"/>
  <c r="I4394" i="14"/>
  <c r="J4394" i="14"/>
  <c r="K4394" i="14"/>
  <c r="L4394" i="14"/>
  <c r="E4395" i="14"/>
  <c r="F4395" i="14"/>
  <c r="G4395" i="14"/>
  <c r="H4395" i="14"/>
  <c r="I4395" i="14"/>
  <c r="J4395" i="14"/>
  <c r="K4395" i="14"/>
  <c r="L4395" i="14"/>
  <c r="E4396" i="14"/>
  <c r="F4396" i="14"/>
  <c r="G4396" i="14"/>
  <c r="H4396" i="14"/>
  <c r="I4396" i="14"/>
  <c r="J4396" i="14"/>
  <c r="K4396" i="14"/>
  <c r="L4396" i="14"/>
  <c r="E4397" i="14"/>
  <c r="F4397" i="14"/>
  <c r="G4397" i="14"/>
  <c r="H4397" i="14"/>
  <c r="I4397" i="14"/>
  <c r="J4397" i="14"/>
  <c r="K4397" i="14"/>
  <c r="L4397" i="14"/>
  <c r="E4398" i="14"/>
  <c r="F4398" i="14"/>
  <c r="G4398" i="14"/>
  <c r="H4398" i="14"/>
  <c r="I4398" i="14"/>
  <c r="J4398" i="14"/>
  <c r="K4398" i="14"/>
  <c r="L4398" i="14"/>
  <c r="E4399" i="14"/>
  <c r="F4399" i="14"/>
  <c r="G4399" i="14"/>
  <c r="H4399" i="14"/>
  <c r="I4399" i="14"/>
  <c r="J4399" i="14"/>
  <c r="K4399" i="14"/>
  <c r="L4399" i="14"/>
  <c r="E4400" i="14"/>
  <c r="F4400" i="14"/>
  <c r="G4400" i="14"/>
  <c r="H4400" i="14"/>
  <c r="I4400" i="14"/>
  <c r="J4400" i="14"/>
  <c r="K4400" i="14"/>
  <c r="L4400" i="14"/>
  <c r="E4401" i="14"/>
  <c r="F4401" i="14"/>
  <c r="G4401" i="14"/>
  <c r="H4401" i="14"/>
  <c r="I4401" i="14"/>
  <c r="J4401" i="14"/>
  <c r="K4401" i="14"/>
  <c r="L4401" i="14"/>
  <c r="E4402" i="14"/>
  <c r="F4402" i="14"/>
  <c r="G4402" i="14"/>
  <c r="H4402" i="14"/>
  <c r="I4402" i="14"/>
  <c r="J4402" i="14"/>
  <c r="K4402" i="14"/>
  <c r="L4402" i="14"/>
  <c r="E4403" i="14"/>
  <c r="F4403" i="14"/>
  <c r="G4403" i="14"/>
  <c r="H4403" i="14"/>
  <c r="I4403" i="14"/>
  <c r="J4403" i="14"/>
  <c r="K4403" i="14"/>
  <c r="L4403" i="14"/>
  <c r="E4404" i="14"/>
  <c r="F4404" i="14"/>
  <c r="G4404" i="14"/>
  <c r="H4404" i="14"/>
  <c r="I4404" i="14"/>
  <c r="J4404" i="14"/>
  <c r="K4404" i="14"/>
  <c r="L4404" i="14"/>
  <c r="E4405" i="14"/>
  <c r="F4405" i="14"/>
  <c r="G4405" i="14"/>
  <c r="H4405" i="14"/>
  <c r="I4405" i="14"/>
  <c r="J4405" i="14"/>
  <c r="K4405" i="14"/>
  <c r="L4405" i="14"/>
  <c r="E4406" i="14"/>
  <c r="F4406" i="14"/>
  <c r="G4406" i="14"/>
  <c r="H4406" i="14"/>
  <c r="I4406" i="14"/>
  <c r="J4406" i="14"/>
  <c r="K4406" i="14"/>
  <c r="L4406" i="14"/>
  <c r="E4407" i="14"/>
  <c r="F4407" i="14"/>
  <c r="G4407" i="14"/>
  <c r="H4407" i="14"/>
  <c r="I4407" i="14"/>
  <c r="J4407" i="14"/>
  <c r="K4407" i="14"/>
  <c r="L4407" i="14"/>
  <c r="E4408" i="14"/>
  <c r="F4408" i="14"/>
  <c r="G4408" i="14"/>
  <c r="H4408" i="14"/>
  <c r="I4408" i="14"/>
  <c r="J4408" i="14"/>
  <c r="K4408" i="14"/>
  <c r="L4408" i="14"/>
  <c r="E4409" i="14"/>
  <c r="F4409" i="14"/>
  <c r="G4409" i="14"/>
  <c r="H4409" i="14"/>
  <c r="I4409" i="14"/>
  <c r="J4409" i="14"/>
  <c r="K4409" i="14"/>
  <c r="L4409" i="14"/>
  <c r="E4410" i="14"/>
  <c r="F4410" i="14"/>
  <c r="G4410" i="14"/>
  <c r="H4410" i="14"/>
  <c r="I4410" i="14"/>
  <c r="J4410" i="14"/>
  <c r="K4410" i="14"/>
  <c r="L4410" i="14"/>
  <c r="E4411" i="14"/>
  <c r="F4411" i="14"/>
  <c r="G4411" i="14"/>
  <c r="H4411" i="14"/>
  <c r="I4411" i="14"/>
  <c r="J4411" i="14"/>
  <c r="K4411" i="14"/>
  <c r="L4411" i="14"/>
  <c r="E4412" i="14"/>
  <c r="F4412" i="14"/>
  <c r="G4412" i="14"/>
  <c r="H4412" i="14"/>
  <c r="I4412" i="14"/>
  <c r="J4412" i="14"/>
  <c r="K4412" i="14"/>
  <c r="L4412" i="14"/>
  <c r="E4413" i="14"/>
  <c r="F4413" i="14"/>
  <c r="G4413" i="14"/>
  <c r="H4413" i="14"/>
  <c r="I4413" i="14"/>
  <c r="J4413" i="14"/>
  <c r="K4413" i="14"/>
  <c r="L4413" i="14"/>
  <c r="E4414" i="14"/>
  <c r="F4414" i="14"/>
  <c r="G4414" i="14"/>
  <c r="H4414" i="14"/>
  <c r="I4414" i="14"/>
  <c r="J4414" i="14"/>
  <c r="K4414" i="14"/>
  <c r="L4414" i="14"/>
  <c r="E4415" i="14"/>
  <c r="F4415" i="14"/>
  <c r="G4415" i="14"/>
  <c r="H4415" i="14"/>
  <c r="I4415" i="14"/>
  <c r="J4415" i="14"/>
  <c r="K4415" i="14"/>
  <c r="L4415" i="14"/>
  <c r="E4416" i="14"/>
  <c r="F4416" i="14"/>
  <c r="G4416" i="14"/>
  <c r="H4416" i="14"/>
  <c r="I4416" i="14"/>
  <c r="J4416" i="14"/>
  <c r="K4416" i="14"/>
  <c r="L4416" i="14"/>
  <c r="E4417" i="14"/>
  <c r="F4417" i="14"/>
  <c r="G4417" i="14"/>
  <c r="H4417" i="14"/>
  <c r="I4417" i="14"/>
  <c r="J4417" i="14"/>
  <c r="K4417" i="14"/>
  <c r="L4417" i="14"/>
  <c r="E4418" i="14"/>
  <c r="F4418" i="14"/>
  <c r="G4418" i="14"/>
  <c r="H4418" i="14"/>
  <c r="I4418" i="14"/>
  <c r="J4418" i="14"/>
  <c r="K4418" i="14"/>
  <c r="L4418" i="14"/>
  <c r="E4419" i="14"/>
  <c r="F4419" i="14"/>
  <c r="G4419" i="14"/>
  <c r="H4419" i="14"/>
  <c r="I4419" i="14"/>
  <c r="J4419" i="14"/>
  <c r="K4419" i="14"/>
  <c r="L4419" i="14"/>
  <c r="E4420" i="14"/>
  <c r="F4420" i="14"/>
  <c r="G4420" i="14"/>
  <c r="H4420" i="14"/>
  <c r="I4420" i="14"/>
  <c r="J4420" i="14"/>
  <c r="K4420" i="14"/>
  <c r="L4420" i="14"/>
  <c r="E4421" i="14"/>
  <c r="F4421" i="14"/>
  <c r="G4421" i="14"/>
  <c r="H4421" i="14"/>
  <c r="I4421" i="14"/>
  <c r="J4421" i="14"/>
  <c r="K4421" i="14"/>
  <c r="L4421" i="14"/>
  <c r="E4422" i="14"/>
  <c r="F4422" i="14"/>
  <c r="G4422" i="14"/>
  <c r="H4422" i="14"/>
  <c r="I4422" i="14"/>
  <c r="J4422" i="14"/>
  <c r="K4422" i="14"/>
  <c r="L4422" i="14"/>
  <c r="E4423" i="14"/>
  <c r="F4423" i="14"/>
  <c r="G4423" i="14"/>
  <c r="H4423" i="14"/>
  <c r="I4423" i="14"/>
  <c r="J4423" i="14"/>
  <c r="K4423" i="14"/>
  <c r="L4423" i="14"/>
  <c r="E4424" i="14"/>
  <c r="F4424" i="14"/>
  <c r="G4424" i="14"/>
  <c r="H4424" i="14"/>
  <c r="I4424" i="14"/>
  <c r="J4424" i="14"/>
  <c r="K4424" i="14"/>
  <c r="L4424" i="14"/>
  <c r="E4425" i="14"/>
  <c r="F4425" i="14"/>
  <c r="G4425" i="14"/>
  <c r="H4425" i="14"/>
  <c r="I4425" i="14"/>
  <c r="J4425" i="14"/>
  <c r="K4425" i="14"/>
  <c r="L4425" i="14"/>
  <c r="E4426" i="14"/>
  <c r="F4426" i="14"/>
  <c r="G4426" i="14"/>
  <c r="H4426" i="14"/>
  <c r="I4426" i="14"/>
  <c r="J4426" i="14"/>
  <c r="K4426" i="14"/>
  <c r="L4426" i="14"/>
  <c r="E4427" i="14"/>
  <c r="F4427" i="14"/>
  <c r="G4427" i="14"/>
  <c r="H4427" i="14"/>
  <c r="I4427" i="14"/>
  <c r="J4427" i="14"/>
  <c r="K4427" i="14"/>
  <c r="L4427" i="14"/>
  <c r="E4428" i="14"/>
  <c r="F4428" i="14"/>
  <c r="G4428" i="14"/>
  <c r="H4428" i="14"/>
  <c r="I4428" i="14"/>
  <c r="J4428" i="14"/>
  <c r="K4428" i="14"/>
  <c r="L4428" i="14"/>
  <c r="E4429" i="14"/>
  <c r="F4429" i="14"/>
  <c r="G4429" i="14"/>
  <c r="H4429" i="14"/>
  <c r="I4429" i="14"/>
  <c r="J4429" i="14"/>
  <c r="K4429" i="14"/>
  <c r="L4429" i="14"/>
  <c r="E4430" i="14"/>
  <c r="F4430" i="14"/>
  <c r="G4430" i="14"/>
  <c r="H4430" i="14"/>
  <c r="I4430" i="14"/>
  <c r="J4430" i="14"/>
  <c r="K4430" i="14"/>
  <c r="L4430" i="14"/>
  <c r="E4431" i="14"/>
  <c r="F4431" i="14"/>
  <c r="G4431" i="14"/>
  <c r="H4431" i="14"/>
  <c r="I4431" i="14"/>
  <c r="J4431" i="14"/>
  <c r="K4431" i="14"/>
  <c r="L4431" i="14"/>
  <c r="E4432" i="14"/>
  <c r="F4432" i="14"/>
  <c r="G4432" i="14"/>
  <c r="H4432" i="14"/>
  <c r="I4432" i="14"/>
  <c r="J4432" i="14"/>
  <c r="K4432" i="14"/>
  <c r="L4432" i="14"/>
  <c r="E4433" i="14"/>
  <c r="F4433" i="14"/>
  <c r="G4433" i="14"/>
  <c r="H4433" i="14"/>
  <c r="I4433" i="14"/>
  <c r="J4433" i="14"/>
  <c r="K4433" i="14"/>
  <c r="L4433" i="14"/>
  <c r="E4434" i="14"/>
  <c r="F4434" i="14"/>
  <c r="G4434" i="14"/>
  <c r="H4434" i="14"/>
  <c r="I4434" i="14"/>
  <c r="J4434" i="14"/>
  <c r="K4434" i="14"/>
  <c r="L4434" i="14"/>
  <c r="E4435" i="14"/>
  <c r="F4435" i="14"/>
  <c r="G4435" i="14"/>
  <c r="H4435" i="14"/>
  <c r="I4435" i="14"/>
  <c r="J4435" i="14"/>
  <c r="K4435" i="14"/>
  <c r="L4435" i="14"/>
  <c r="E4436" i="14"/>
  <c r="F4436" i="14"/>
  <c r="G4436" i="14"/>
  <c r="H4436" i="14"/>
  <c r="I4436" i="14"/>
  <c r="J4436" i="14"/>
  <c r="K4436" i="14"/>
  <c r="L4436" i="14"/>
  <c r="E4437" i="14"/>
  <c r="F4437" i="14"/>
  <c r="G4437" i="14"/>
  <c r="H4437" i="14"/>
  <c r="I4437" i="14"/>
  <c r="J4437" i="14"/>
  <c r="K4437" i="14"/>
  <c r="L4437" i="14"/>
  <c r="E4438" i="14"/>
  <c r="F4438" i="14"/>
  <c r="G4438" i="14"/>
  <c r="H4438" i="14"/>
  <c r="I4438" i="14"/>
  <c r="J4438" i="14"/>
  <c r="K4438" i="14"/>
  <c r="L4438" i="14"/>
  <c r="E4439" i="14"/>
  <c r="F4439" i="14"/>
  <c r="G4439" i="14"/>
  <c r="H4439" i="14"/>
  <c r="I4439" i="14"/>
  <c r="J4439" i="14"/>
  <c r="K4439" i="14"/>
  <c r="L4439" i="14"/>
  <c r="E4440" i="14"/>
  <c r="F4440" i="14"/>
  <c r="G4440" i="14"/>
  <c r="H4440" i="14"/>
  <c r="I4440" i="14"/>
  <c r="J4440" i="14"/>
  <c r="K4440" i="14"/>
  <c r="L4440" i="14"/>
  <c r="E4343" i="14"/>
  <c r="F4343" i="14"/>
  <c r="G4343" i="14"/>
  <c r="H4343" i="14"/>
  <c r="I4343" i="14"/>
  <c r="J4343" i="14"/>
  <c r="K4343" i="14"/>
  <c r="L4343" i="14"/>
  <c r="E4344" i="14"/>
  <c r="F4344" i="14"/>
  <c r="G4344" i="14"/>
  <c r="H4344" i="14"/>
  <c r="I4344" i="14"/>
  <c r="J4344" i="14"/>
  <c r="K4344" i="14"/>
  <c r="L4344" i="14"/>
  <c r="E4345" i="14"/>
  <c r="F4345" i="14"/>
  <c r="G4345" i="14"/>
  <c r="H4345" i="14"/>
  <c r="I4345" i="14"/>
  <c r="J4345" i="14"/>
  <c r="K4345" i="14"/>
  <c r="L4345" i="14"/>
  <c r="E4346" i="14"/>
  <c r="F4346" i="14"/>
  <c r="G4346" i="14"/>
  <c r="H4346" i="14"/>
  <c r="I4346" i="14"/>
  <c r="J4346" i="14"/>
  <c r="K4346" i="14"/>
  <c r="L4346" i="14"/>
  <c r="E4347" i="14"/>
  <c r="F4347" i="14"/>
  <c r="G4347" i="14"/>
  <c r="H4347" i="14"/>
  <c r="I4347" i="14"/>
  <c r="J4347" i="14"/>
  <c r="K4347" i="14"/>
  <c r="L4347" i="14"/>
  <c r="E4348" i="14"/>
  <c r="F4348" i="14"/>
  <c r="G4348" i="14"/>
  <c r="H4348" i="14"/>
  <c r="I4348" i="14"/>
  <c r="J4348" i="14"/>
  <c r="K4348" i="14"/>
  <c r="L4348" i="14"/>
  <c r="E4349" i="14"/>
  <c r="F4349" i="14"/>
  <c r="G4349" i="14"/>
  <c r="H4349" i="14"/>
  <c r="I4349" i="14"/>
  <c r="J4349" i="14"/>
  <c r="K4349" i="14"/>
  <c r="L4349" i="14"/>
  <c r="E4350" i="14"/>
  <c r="F4350" i="14"/>
  <c r="G4350" i="14"/>
  <c r="H4350" i="14"/>
  <c r="I4350" i="14"/>
  <c r="J4350" i="14"/>
  <c r="K4350" i="14"/>
  <c r="L4350" i="14"/>
  <c r="E4351" i="14"/>
  <c r="F4351" i="14"/>
  <c r="G4351" i="14"/>
  <c r="H4351" i="14"/>
  <c r="I4351" i="14"/>
  <c r="J4351" i="14"/>
  <c r="K4351" i="14"/>
  <c r="L4351" i="14"/>
  <c r="E4352" i="14"/>
  <c r="F4352" i="14"/>
  <c r="G4352" i="14"/>
  <c r="H4352" i="14"/>
  <c r="I4352" i="14"/>
  <c r="J4352" i="14"/>
  <c r="K4352" i="14"/>
  <c r="L4352" i="14"/>
  <c r="E4353" i="14"/>
  <c r="F4353" i="14"/>
  <c r="G4353" i="14"/>
  <c r="H4353" i="14"/>
  <c r="I4353" i="14"/>
  <c r="J4353" i="14"/>
  <c r="K4353" i="14"/>
  <c r="L4353" i="14"/>
  <c r="E4354" i="14"/>
  <c r="F4354" i="14"/>
  <c r="G4354" i="14"/>
  <c r="H4354" i="14"/>
  <c r="I4354" i="14"/>
  <c r="J4354" i="14"/>
  <c r="K4354" i="14"/>
  <c r="L4354" i="14"/>
  <c r="E4355" i="14"/>
  <c r="F4355" i="14"/>
  <c r="G4355" i="14"/>
  <c r="H4355" i="14"/>
  <c r="I4355" i="14"/>
  <c r="J4355" i="14"/>
  <c r="K4355" i="14"/>
  <c r="L4355" i="14"/>
  <c r="E4356" i="14"/>
  <c r="F4356" i="14"/>
  <c r="G4356" i="14"/>
  <c r="H4356" i="14"/>
  <c r="I4356" i="14"/>
  <c r="J4356" i="14"/>
  <c r="K4356" i="14"/>
  <c r="L4356" i="14"/>
  <c r="E4357" i="14"/>
  <c r="F4357" i="14"/>
  <c r="G4357" i="14"/>
  <c r="H4357" i="14"/>
  <c r="I4357" i="14"/>
  <c r="J4357" i="14"/>
  <c r="K4357" i="14"/>
  <c r="L4357" i="14"/>
  <c r="E4358" i="14"/>
  <c r="F4358" i="14"/>
  <c r="G4358" i="14"/>
  <c r="H4358" i="14"/>
  <c r="I4358" i="14"/>
  <c r="J4358" i="14"/>
  <c r="K4358" i="14"/>
  <c r="L4358" i="14"/>
  <c r="E4359" i="14"/>
  <c r="F4359" i="14"/>
  <c r="G4359" i="14"/>
  <c r="H4359" i="14"/>
  <c r="I4359" i="14"/>
  <c r="J4359" i="14"/>
  <c r="K4359" i="14"/>
  <c r="L4359" i="14"/>
  <c r="E4360" i="14"/>
  <c r="F4360" i="14"/>
  <c r="G4360" i="14"/>
  <c r="H4360" i="14"/>
  <c r="I4360" i="14"/>
  <c r="J4360" i="14"/>
  <c r="K4360" i="14"/>
  <c r="L4360" i="14"/>
  <c r="E4361" i="14"/>
  <c r="F4361" i="14"/>
  <c r="G4361" i="14"/>
  <c r="H4361" i="14"/>
  <c r="I4361" i="14"/>
  <c r="J4361" i="14"/>
  <c r="K4361" i="14"/>
  <c r="L4361" i="14"/>
  <c r="E4362" i="14"/>
  <c r="F4362" i="14"/>
  <c r="G4362" i="14"/>
  <c r="H4362" i="14"/>
  <c r="I4362" i="14"/>
  <c r="J4362" i="14"/>
  <c r="K4362" i="14"/>
  <c r="L4362" i="14"/>
  <c r="E4363" i="14"/>
  <c r="F4363" i="14"/>
  <c r="G4363" i="14"/>
  <c r="H4363" i="14"/>
  <c r="I4363" i="14"/>
  <c r="J4363" i="14"/>
  <c r="K4363" i="14"/>
  <c r="L4363" i="14"/>
  <c r="E4364" i="14"/>
  <c r="F4364" i="14"/>
  <c r="G4364" i="14"/>
  <c r="H4364" i="14"/>
  <c r="I4364" i="14"/>
  <c r="J4364" i="14"/>
  <c r="K4364" i="14"/>
  <c r="L4364" i="14"/>
  <c r="E4365" i="14"/>
  <c r="F4365" i="14"/>
  <c r="G4365" i="14"/>
  <c r="H4365" i="14"/>
  <c r="I4365" i="14"/>
  <c r="J4365" i="14"/>
  <c r="K4365" i="14"/>
  <c r="L4365" i="14"/>
  <c r="E4366" i="14"/>
  <c r="F4366" i="14"/>
  <c r="G4366" i="14"/>
  <c r="H4366" i="14"/>
  <c r="I4366" i="14"/>
  <c r="J4366" i="14"/>
  <c r="K4366" i="14"/>
  <c r="L4366" i="14"/>
  <c r="E4367" i="14"/>
  <c r="F4367" i="14"/>
  <c r="G4367" i="14"/>
  <c r="H4367" i="14"/>
  <c r="I4367" i="14"/>
  <c r="J4367" i="14"/>
  <c r="K4367" i="14"/>
  <c r="L4367" i="14"/>
  <c r="E4368" i="14"/>
  <c r="F4368" i="14"/>
  <c r="G4368" i="14"/>
  <c r="H4368" i="14"/>
  <c r="I4368" i="14"/>
  <c r="J4368" i="14"/>
  <c r="K4368" i="14"/>
  <c r="L4368" i="14"/>
  <c r="E4369" i="14"/>
  <c r="F4369" i="14"/>
  <c r="G4369" i="14"/>
  <c r="H4369" i="14"/>
  <c r="I4369" i="14"/>
  <c r="J4369" i="14"/>
  <c r="K4369" i="14"/>
  <c r="L4369" i="14"/>
  <c r="E4370" i="14"/>
  <c r="F4370" i="14"/>
  <c r="G4370" i="14"/>
  <c r="H4370" i="14"/>
  <c r="I4370" i="14"/>
  <c r="J4370" i="14"/>
  <c r="K4370" i="14"/>
  <c r="L4370" i="14"/>
  <c r="E4371" i="14"/>
  <c r="F4371" i="14"/>
  <c r="G4371" i="14"/>
  <c r="H4371" i="14"/>
  <c r="I4371" i="14"/>
  <c r="J4371" i="14"/>
  <c r="K4371" i="14"/>
  <c r="L4371" i="14"/>
  <c r="E4372" i="14"/>
  <c r="F4372" i="14"/>
  <c r="G4372" i="14"/>
  <c r="H4372" i="14"/>
  <c r="I4372" i="14"/>
  <c r="J4372" i="14"/>
  <c r="K4372" i="14"/>
  <c r="L4372" i="14"/>
  <c r="E4373" i="14"/>
  <c r="F4373" i="14"/>
  <c r="G4373" i="14"/>
  <c r="H4373" i="14"/>
  <c r="I4373" i="14"/>
  <c r="J4373" i="14"/>
  <c r="K4373" i="14"/>
  <c r="L4373" i="14"/>
  <c r="E4374" i="14"/>
  <c r="F4374" i="14"/>
  <c r="G4374" i="14"/>
  <c r="H4374" i="14"/>
  <c r="I4374" i="14"/>
  <c r="J4374" i="14"/>
  <c r="K4374" i="14"/>
  <c r="L4374" i="14"/>
  <c r="E4375" i="14"/>
  <c r="F4375" i="14"/>
  <c r="G4375" i="14"/>
  <c r="H4375" i="14"/>
  <c r="I4375" i="14"/>
  <c r="J4375" i="14"/>
  <c r="K4375" i="14"/>
  <c r="L4375" i="14"/>
  <c r="E4376" i="14"/>
  <c r="F4376" i="14"/>
  <c r="G4376" i="14"/>
  <c r="H4376" i="14"/>
  <c r="I4376" i="14"/>
  <c r="J4376" i="14"/>
  <c r="K4376" i="14"/>
  <c r="L4376" i="14"/>
  <c r="E4377" i="14"/>
  <c r="F4377" i="14"/>
  <c r="G4377" i="14"/>
  <c r="H4377" i="14"/>
  <c r="I4377" i="14"/>
  <c r="J4377" i="14"/>
  <c r="K4377" i="14"/>
  <c r="L4377" i="14"/>
  <c r="E4378" i="14"/>
  <c r="F4378" i="14"/>
  <c r="G4378" i="14"/>
  <c r="H4378" i="14"/>
  <c r="I4378" i="14"/>
  <c r="J4378" i="14"/>
  <c r="K4378" i="14"/>
  <c r="L4378" i="14"/>
  <c r="E4379" i="14"/>
  <c r="F4379" i="14"/>
  <c r="G4379" i="14"/>
  <c r="H4379" i="14"/>
  <c r="I4379" i="14"/>
  <c r="J4379" i="14"/>
  <c r="K4379" i="14"/>
  <c r="L4379" i="14"/>
  <c r="E4380" i="14"/>
  <c r="F4380" i="14"/>
  <c r="G4380" i="14"/>
  <c r="H4380" i="14"/>
  <c r="I4380" i="14"/>
  <c r="J4380" i="14"/>
  <c r="K4380" i="14"/>
  <c r="L4380" i="14"/>
  <c r="E4381" i="14"/>
  <c r="F4381" i="14"/>
  <c r="G4381" i="14"/>
  <c r="H4381" i="14"/>
  <c r="I4381" i="14"/>
  <c r="J4381" i="14"/>
  <c r="K4381" i="14"/>
  <c r="L4381" i="14"/>
  <c r="E4382" i="14"/>
  <c r="F4382" i="14"/>
  <c r="G4382" i="14"/>
  <c r="H4382" i="14"/>
  <c r="I4382" i="14"/>
  <c r="J4382" i="14"/>
  <c r="K4382" i="14"/>
  <c r="L4382" i="14"/>
  <c r="E4383" i="14"/>
  <c r="F4383" i="14"/>
  <c r="G4383" i="14"/>
  <c r="H4383" i="14"/>
  <c r="I4383" i="14"/>
  <c r="J4383" i="14"/>
  <c r="K4383" i="14"/>
  <c r="L4383" i="14"/>
  <c r="E4384" i="14"/>
  <c r="F4384" i="14"/>
  <c r="G4384" i="14"/>
  <c r="H4384" i="14"/>
  <c r="I4384" i="14"/>
  <c r="J4384" i="14"/>
  <c r="K4384" i="14"/>
  <c r="L4384" i="14"/>
  <c r="E4385" i="14"/>
  <c r="F4385" i="14"/>
  <c r="G4385" i="14"/>
  <c r="H4385" i="14"/>
  <c r="I4385" i="14"/>
  <c r="J4385" i="14"/>
  <c r="K4385" i="14"/>
  <c r="L4385" i="14"/>
  <c r="E4386" i="14"/>
  <c r="F4386" i="14"/>
  <c r="G4386" i="14"/>
  <c r="H4386" i="14"/>
  <c r="I4386" i="14"/>
  <c r="J4386" i="14"/>
  <c r="K4386" i="14"/>
  <c r="L4386" i="14"/>
  <c r="E4387" i="14"/>
  <c r="F4387" i="14"/>
  <c r="G4387" i="14"/>
  <c r="H4387" i="14"/>
  <c r="I4387" i="14"/>
  <c r="J4387" i="14"/>
  <c r="K4387" i="14"/>
  <c r="L4387" i="14"/>
  <c r="E4388" i="14"/>
  <c r="F4388" i="14"/>
  <c r="G4388" i="14"/>
  <c r="H4388" i="14"/>
  <c r="I4388" i="14"/>
  <c r="J4388" i="14"/>
  <c r="K4388" i="14"/>
  <c r="L4388" i="14"/>
  <c r="E4389" i="14"/>
  <c r="F4389" i="14"/>
  <c r="G4389" i="14"/>
  <c r="H4389" i="14"/>
  <c r="I4389" i="14"/>
  <c r="J4389" i="14"/>
  <c r="K4389" i="14"/>
  <c r="L4389" i="14"/>
  <c r="E4292" i="14"/>
  <c r="F4292" i="14"/>
  <c r="G4292" i="14"/>
  <c r="H4292" i="14"/>
  <c r="I4292" i="14"/>
  <c r="J4292" i="14"/>
  <c r="K4292" i="14"/>
  <c r="L4292" i="14"/>
  <c r="E4293" i="14"/>
  <c r="F4293" i="14"/>
  <c r="G4293" i="14"/>
  <c r="H4293" i="14"/>
  <c r="I4293" i="14"/>
  <c r="J4293" i="14"/>
  <c r="K4293" i="14"/>
  <c r="L4293" i="14"/>
  <c r="E4294" i="14"/>
  <c r="F4294" i="14"/>
  <c r="G4294" i="14"/>
  <c r="H4294" i="14"/>
  <c r="I4294" i="14"/>
  <c r="J4294" i="14"/>
  <c r="K4294" i="14"/>
  <c r="L4294" i="14"/>
  <c r="E4295" i="14"/>
  <c r="F4295" i="14"/>
  <c r="G4295" i="14"/>
  <c r="H4295" i="14"/>
  <c r="I4295" i="14"/>
  <c r="J4295" i="14"/>
  <c r="K4295" i="14"/>
  <c r="L4295" i="14"/>
  <c r="E4296" i="14"/>
  <c r="F4296" i="14"/>
  <c r="G4296" i="14"/>
  <c r="H4296" i="14"/>
  <c r="I4296" i="14"/>
  <c r="J4296" i="14"/>
  <c r="K4296" i="14"/>
  <c r="L4296" i="14"/>
  <c r="E4297" i="14"/>
  <c r="F4297" i="14"/>
  <c r="G4297" i="14"/>
  <c r="H4297" i="14"/>
  <c r="I4297" i="14"/>
  <c r="J4297" i="14"/>
  <c r="K4297" i="14"/>
  <c r="L4297" i="14"/>
  <c r="E4298" i="14"/>
  <c r="F4298" i="14"/>
  <c r="G4298" i="14"/>
  <c r="H4298" i="14"/>
  <c r="I4298" i="14"/>
  <c r="J4298" i="14"/>
  <c r="K4298" i="14"/>
  <c r="L4298" i="14"/>
  <c r="E4299" i="14"/>
  <c r="F4299" i="14"/>
  <c r="G4299" i="14"/>
  <c r="H4299" i="14"/>
  <c r="I4299" i="14"/>
  <c r="J4299" i="14"/>
  <c r="K4299" i="14"/>
  <c r="L4299" i="14"/>
  <c r="E4300" i="14"/>
  <c r="F4300" i="14"/>
  <c r="G4300" i="14"/>
  <c r="H4300" i="14"/>
  <c r="I4300" i="14"/>
  <c r="J4300" i="14"/>
  <c r="K4300" i="14"/>
  <c r="L4300" i="14"/>
  <c r="E4301" i="14"/>
  <c r="F4301" i="14"/>
  <c r="G4301" i="14"/>
  <c r="H4301" i="14"/>
  <c r="I4301" i="14"/>
  <c r="J4301" i="14"/>
  <c r="K4301" i="14"/>
  <c r="L4301" i="14"/>
  <c r="E4302" i="14"/>
  <c r="F4302" i="14"/>
  <c r="G4302" i="14"/>
  <c r="H4302" i="14"/>
  <c r="I4302" i="14"/>
  <c r="J4302" i="14"/>
  <c r="K4302" i="14"/>
  <c r="L4302" i="14"/>
  <c r="E4303" i="14"/>
  <c r="F4303" i="14"/>
  <c r="G4303" i="14"/>
  <c r="H4303" i="14"/>
  <c r="I4303" i="14"/>
  <c r="J4303" i="14"/>
  <c r="K4303" i="14"/>
  <c r="L4303" i="14"/>
  <c r="E4304" i="14"/>
  <c r="F4304" i="14"/>
  <c r="G4304" i="14"/>
  <c r="H4304" i="14"/>
  <c r="I4304" i="14"/>
  <c r="J4304" i="14"/>
  <c r="K4304" i="14"/>
  <c r="L4304" i="14"/>
  <c r="E4305" i="14"/>
  <c r="F4305" i="14"/>
  <c r="G4305" i="14"/>
  <c r="H4305" i="14"/>
  <c r="I4305" i="14"/>
  <c r="J4305" i="14"/>
  <c r="K4305" i="14"/>
  <c r="L4305" i="14"/>
  <c r="E4306" i="14"/>
  <c r="F4306" i="14"/>
  <c r="G4306" i="14"/>
  <c r="H4306" i="14"/>
  <c r="I4306" i="14"/>
  <c r="J4306" i="14"/>
  <c r="K4306" i="14"/>
  <c r="L4306" i="14"/>
  <c r="E4307" i="14"/>
  <c r="F4307" i="14"/>
  <c r="G4307" i="14"/>
  <c r="H4307" i="14"/>
  <c r="I4307" i="14"/>
  <c r="J4307" i="14"/>
  <c r="K4307" i="14"/>
  <c r="L4307" i="14"/>
  <c r="E4308" i="14"/>
  <c r="F4308" i="14"/>
  <c r="G4308" i="14"/>
  <c r="H4308" i="14"/>
  <c r="I4308" i="14"/>
  <c r="J4308" i="14"/>
  <c r="K4308" i="14"/>
  <c r="L4308" i="14"/>
  <c r="E4309" i="14"/>
  <c r="F4309" i="14"/>
  <c r="G4309" i="14"/>
  <c r="H4309" i="14"/>
  <c r="I4309" i="14"/>
  <c r="J4309" i="14"/>
  <c r="K4309" i="14"/>
  <c r="L4309" i="14"/>
  <c r="E4310" i="14"/>
  <c r="F4310" i="14"/>
  <c r="G4310" i="14"/>
  <c r="H4310" i="14"/>
  <c r="I4310" i="14"/>
  <c r="J4310" i="14"/>
  <c r="K4310" i="14"/>
  <c r="L4310" i="14"/>
  <c r="E4311" i="14"/>
  <c r="F4311" i="14"/>
  <c r="G4311" i="14"/>
  <c r="H4311" i="14"/>
  <c r="I4311" i="14"/>
  <c r="J4311" i="14"/>
  <c r="K4311" i="14"/>
  <c r="L4311" i="14"/>
  <c r="E4312" i="14"/>
  <c r="F4312" i="14"/>
  <c r="G4312" i="14"/>
  <c r="H4312" i="14"/>
  <c r="I4312" i="14"/>
  <c r="J4312" i="14"/>
  <c r="K4312" i="14"/>
  <c r="L4312" i="14"/>
  <c r="E4313" i="14"/>
  <c r="F4313" i="14"/>
  <c r="G4313" i="14"/>
  <c r="H4313" i="14"/>
  <c r="I4313" i="14"/>
  <c r="J4313" i="14"/>
  <c r="K4313" i="14"/>
  <c r="L4313" i="14"/>
  <c r="E4314" i="14"/>
  <c r="F4314" i="14"/>
  <c r="G4314" i="14"/>
  <c r="H4314" i="14"/>
  <c r="I4314" i="14"/>
  <c r="J4314" i="14"/>
  <c r="K4314" i="14"/>
  <c r="L4314" i="14"/>
  <c r="E4315" i="14"/>
  <c r="F4315" i="14"/>
  <c r="G4315" i="14"/>
  <c r="H4315" i="14"/>
  <c r="I4315" i="14"/>
  <c r="J4315" i="14"/>
  <c r="K4315" i="14"/>
  <c r="L4315" i="14"/>
  <c r="E4316" i="14"/>
  <c r="F4316" i="14"/>
  <c r="G4316" i="14"/>
  <c r="H4316" i="14"/>
  <c r="I4316" i="14"/>
  <c r="J4316" i="14"/>
  <c r="K4316" i="14"/>
  <c r="L4316" i="14"/>
  <c r="E4317" i="14"/>
  <c r="F4317" i="14"/>
  <c r="G4317" i="14"/>
  <c r="H4317" i="14"/>
  <c r="I4317" i="14"/>
  <c r="J4317" i="14"/>
  <c r="K4317" i="14"/>
  <c r="L4317" i="14"/>
  <c r="E4318" i="14"/>
  <c r="F4318" i="14"/>
  <c r="G4318" i="14"/>
  <c r="H4318" i="14"/>
  <c r="I4318" i="14"/>
  <c r="J4318" i="14"/>
  <c r="K4318" i="14"/>
  <c r="L4318" i="14"/>
  <c r="E4319" i="14"/>
  <c r="F4319" i="14"/>
  <c r="G4319" i="14"/>
  <c r="H4319" i="14"/>
  <c r="I4319" i="14"/>
  <c r="J4319" i="14"/>
  <c r="K4319" i="14"/>
  <c r="L4319" i="14"/>
  <c r="E4320" i="14"/>
  <c r="F4320" i="14"/>
  <c r="G4320" i="14"/>
  <c r="H4320" i="14"/>
  <c r="I4320" i="14"/>
  <c r="J4320" i="14"/>
  <c r="K4320" i="14"/>
  <c r="L4320" i="14"/>
  <c r="E4321" i="14"/>
  <c r="F4321" i="14"/>
  <c r="G4321" i="14"/>
  <c r="H4321" i="14"/>
  <c r="I4321" i="14"/>
  <c r="J4321" i="14"/>
  <c r="K4321" i="14"/>
  <c r="L4321" i="14"/>
  <c r="E4322" i="14"/>
  <c r="F4322" i="14"/>
  <c r="G4322" i="14"/>
  <c r="H4322" i="14"/>
  <c r="I4322" i="14"/>
  <c r="J4322" i="14"/>
  <c r="K4322" i="14"/>
  <c r="L4322" i="14"/>
  <c r="E4323" i="14"/>
  <c r="F4323" i="14"/>
  <c r="G4323" i="14"/>
  <c r="H4323" i="14"/>
  <c r="I4323" i="14"/>
  <c r="J4323" i="14"/>
  <c r="K4323" i="14"/>
  <c r="L4323" i="14"/>
  <c r="E4324" i="14"/>
  <c r="F4324" i="14"/>
  <c r="G4324" i="14"/>
  <c r="H4324" i="14"/>
  <c r="I4324" i="14"/>
  <c r="J4324" i="14"/>
  <c r="K4324" i="14"/>
  <c r="L4324" i="14"/>
  <c r="E4325" i="14"/>
  <c r="F4325" i="14"/>
  <c r="G4325" i="14"/>
  <c r="H4325" i="14"/>
  <c r="I4325" i="14"/>
  <c r="J4325" i="14"/>
  <c r="K4325" i="14"/>
  <c r="L4325" i="14"/>
  <c r="E4326" i="14"/>
  <c r="F4326" i="14"/>
  <c r="G4326" i="14"/>
  <c r="H4326" i="14"/>
  <c r="I4326" i="14"/>
  <c r="J4326" i="14"/>
  <c r="K4326" i="14"/>
  <c r="L4326" i="14"/>
  <c r="E4327" i="14"/>
  <c r="F4327" i="14"/>
  <c r="G4327" i="14"/>
  <c r="H4327" i="14"/>
  <c r="I4327" i="14"/>
  <c r="J4327" i="14"/>
  <c r="K4327" i="14"/>
  <c r="L4327" i="14"/>
  <c r="E4328" i="14"/>
  <c r="F4328" i="14"/>
  <c r="G4328" i="14"/>
  <c r="H4328" i="14"/>
  <c r="I4328" i="14"/>
  <c r="J4328" i="14"/>
  <c r="K4328" i="14"/>
  <c r="L4328" i="14"/>
  <c r="E4329" i="14"/>
  <c r="F4329" i="14"/>
  <c r="G4329" i="14"/>
  <c r="H4329" i="14"/>
  <c r="I4329" i="14"/>
  <c r="J4329" i="14"/>
  <c r="K4329" i="14"/>
  <c r="L4329" i="14"/>
  <c r="E4330" i="14"/>
  <c r="F4330" i="14"/>
  <c r="G4330" i="14"/>
  <c r="H4330" i="14"/>
  <c r="I4330" i="14"/>
  <c r="J4330" i="14"/>
  <c r="K4330" i="14"/>
  <c r="L4330" i="14"/>
  <c r="E4331" i="14"/>
  <c r="F4331" i="14"/>
  <c r="G4331" i="14"/>
  <c r="H4331" i="14"/>
  <c r="I4331" i="14"/>
  <c r="J4331" i="14"/>
  <c r="K4331" i="14"/>
  <c r="L4331" i="14"/>
  <c r="E4332" i="14"/>
  <c r="F4332" i="14"/>
  <c r="G4332" i="14"/>
  <c r="H4332" i="14"/>
  <c r="I4332" i="14"/>
  <c r="J4332" i="14"/>
  <c r="K4332" i="14"/>
  <c r="L4332" i="14"/>
  <c r="E4333" i="14"/>
  <c r="F4333" i="14"/>
  <c r="G4333" i="14"/>
  <c r="H4333" i="14"/>
  <c r="I4333" i="14"/>
  <c r="J4333" i="14"/>
  <c r="K4333" i="14"/>
  <c r="L4333" i="14"/>
  <c r="E4334" i="14"/>
  <c r="F4334" i="14"/>
  <c r="G4334" i="14"/>
  <c r="H4334" i="14"/>
  <c r="I4334" i="14"/>
  <c r="J4334" i="14"/>
  <c r="K4334" i="14"/>
  <c r="L4334" i="14"/>
  <c r="E4335" i="14"/>
  <c r="F4335" i="14"/>
  <c r="G4335" i="14"/>
  <c r="H4335" i="14"/>
  <c r="I4335" i="14"/>
  <c r="J4335" i="14"/>
  <c r="K4335" i="14"/>
  <c r="L4335" i="14"/>
  <c r="E4336" i="14"/>
  <c r="F4336" i="14"/>
  <c r="G4336" i="14"/>
  <c r="H4336" i="14"/>
  <c r="I4336" i="14"/>
  <c r="J4336" i="14"/>
  <c r="K4336" i="14"/>
  <c r="L4336" i="14"/>
  <c r="E4337" i="14"/>
  <c r="F4337" i="14"/>
  <c r="G4337" i="14"/>
  <c r="H4337" i="14"/>
  <c r="I4337" i="14"/>
  <c r="J4337" i="14"/>
  <c r="K4337" i="14"/>
  <c r="L4337" i="14"/>
  <c r="E4338" i="14"/>
  <c r="F4338" i="14"/>
  <c r="G4338" i="14"/>
  <c r="H4338" i="14"/>
  <c r="I4338" i="14"/>
  <c r="J4338" i="14"/>
  <c r="K4338" i="14"/>
  <c r="L4338"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270" i="14"/>
  <c r="F4270" i="14"/>
  <c r="G4270" i="14"/>
  <c r="H4270" i="14"/>
  <c r="I4270" i="14"/>
  <c r="J4270" i="14"/>
  <c r="K4270" i="14"/>
  <c r="L4270" i="14"/>
  <c r="E4271" i="14"/>
  <c r="F4271" i="14"/>
  <c r="G4271" i="14"/>
  <c r="H4271" i="14"/>
  <c r="I4271" i="14"/>
  <c r="J4271" i="14"/>
  <c r="K4271" i="14"/>
  <c r="L4271" i="14"/>
  <c r="E4272" i="14"/>
  <c r="F4272" i="14"/>
  <c r="G4272" i="14"/>
  <c r="H4272" i="14"/>
  <c r="I4272" i="14"/>
  <c r="J4272" i="14"/>
  <c r="K4272" i="14"/>
  <c r="L4272" i="14"/>
  <c r="E4273" i="14"/>
  <c r="F4273" i="14"/>
  <c r="G4273" i="14"/>
  <c r="H4273" i="14"/>
  <c r="I4273" i="14"/>
  <c r="J4273" i="14"/>
  <c r="K4273" i="14"/>
  <c r="L4273" i="14"/>
  <c r="E4274" i="14"/>
  <c r="F4274" i="14"/>
  <c r="G4274" i="14"/>
  <c r="H4274" i="14"/>
  <c r="I4274" i="14"/>
  <c r="J4274" i="14"/>
  <c r="K4274" i="14"/>
  <c r="L4274" i="14"/>
  <c r="E4275" i="14"/>
  <c r="F4275" i="14"/>
  <c r="G4275" i="14"/>
  <c r="H4275" i="14"/>
  <c r="I4275" i="14"/>
  <c r="J4275" i="14"/>
  <c r="K4275" i="14"/>
  <c r="L4275" i="14"/>
  <c r="E4276" i="14"/>
  <c r="F4276" i="14"/>
  <c r="G4276" i="14"/>
  <c r="H4276" i="14"/>
  <c r="I4276" i="14"/>
  <c r="J4276" i="14"/>
  <c r="K4276" i="14"/>
  <c r="L4276" i="14"/>
  <c r="E4277" i="14"/>
  <c r="F4277" i="14"/>
  <c r="G4277" i="14"/>
  <c r="H4277" i="14"/>
  <c r="I4277" i="14"/>
  <c r="J4277" i="14"/>
  <c r="K4277" i="14"/>
  <c r="L4277" i="14"/>
  <c r="E4278" i="14"/>
  <c r="F4278" i="14"/>
  <c r="G4278" i="14"/>
  <c r="H4278" i="14"/>
  <c r="I4278" i="14"/>
  <c r="J4278" i="14"/>
  <c r="K4278" i="14"/>
  <c r="L4278" i="14"/>
  <c r="E4279" i="14"/>
  <c r="F4279" i="14"/>
  <c r="G4279" i="14"/>
  <c r="H4279" i="14"/>
  <c r="I4279" i="14"/>
  <c r="J4279" i="14"/>
  <c r="K4279" i="14"/>
  <c r="L4279" i="14"/>
  <c r="E4280" i="14"/>
  <c r="F4280" i="14"/>
  <c r="G4280" i="14"/>
  <c r="H4280" i="14"/>
  <c r="I4280" i="14"/>
  <c r="J4280" i="14"/>
  <c r="K4280" i="14"/>
  <c r="L4280" i="14"/>
  <c r="E4281" i="14"/>
  <c r="F4281" i="14"/>
  <c r="G4281" i="14"/>
  <c r="H4281" i="14"/>
  <c r="I4281" i="14"/>
  <c r="J4281" i="14"/>
  <c r="K4281" i="14"/>
  <c r="L4281" i="14"/>
  <c r="E4282" i="14"/>
  <c r="F4282" i="14"/>
  <c r="G4282" i="14"/>
  <c r="H4282" i="14"/>
  <c r="I4282" i="14"/>
  <c r="J4282" i="14"/>
  <c r="K4282" i="14"/>
  <c r="L4282" i="14"/>
  <c r="E4283" i="14"/>
  <c r="F4283" i="14"/>
  <c r="G4283" i="14"/>
  <c r="H4283" i="14"/>
  <c r="I4283" i="14"/>
  <c r="J4283" i="14"/>
  <c r="K4283" i="14"/>
  <c r="L4283" i="14"/>
  <c r="E4284" i="14"/>
  <c r="F4284" i="14"/>
  <c r="G4284" i="14"/>
  <c r="H4284" i="14"/>
  <c r="I4284" i="14"/>
  <c r="J4284" i="14"/>
  <c r="K4284" i="14"/>
  <c r="L4284" i="14"/>
  <c r="E4285" i="14"/>
  <c r="F4285" i="14"/>
  <c r="G4285" i="14"/>
  <c r="H4285" i="14"/>
  <c r="I4285" i="14"/>
  <c r="J4285" i="14"/>
  <c r="K4285" i="14"/>
  <c r="L4285" i="14"/>
  <c r="E4286" i="14"/>
  <c r="F4286" i="14"/>
  <c r="G4286" i="14"/>
  <c r="H4286" i="14"/>
  <c r="I4286" i="14"/>
  <c r="J4286" i="14"/>
  <c r="K4286" i="14"/>
  <c r="L4286" i="14"/>
  <c r="E4287" i="14"/>
  <c r="F4287" i="14"/>
  <c r="G4287" i="14"/>
  <c r="H4287" i="14"/>
  <c r="I4287" i="14"/>
  <c r="J4287" i="14"/>
  <c r="K4287" i="14"/>
  <c r="L4287"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221" i="14"/>
  <c r="F4221" i="14"/>
  <c r="G4221" i="14"/>
  <c r="H4221" i="14"/>
  <c r="I4221" i="14"/>
  <c r="J4221" i="14"/>
  <c r="K4221" i="14"/>
  <c r="L4221" i="14"/>
  <c r="E4222" i="14"/>
  <c r="F4222" i="14"/>
  <c r="G4222" i="14"/>
  <c r="H4222" i="14"/>
  <c r="I4222" i="14"/>
  <c r="J4222" i="14"/>
  <c r="K4222" i="14"/>
  <c r="L4222" i="14"/>
  <c r="E4223" i="14"/>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172" i="14"/>
  <c r="F4172" i="14"/>
  <c r="G4172" i="14"/>
  <c r="H4172" i="14"/>
  <c r="I4172" i="14"/>
  <c r="J4172" i="14"/>
  <c r="K4172" i="14"/>
  <c r="L4172" i="14"/>
  <c r="E4173" i="14"/>
  <c r="F4173" i="14"/>
  <c r="G4173" i="14"/>
  <c r="H4173" i="14"/>
  <c r="I4173" i="14"/>
  <c r="J4173" i="14"/>
  <c r="K4173" i="14"/>
  <c r="L4173"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123" i="14"/>
  <c r="F4123" i="14"/>
  <c r="G4123" i="14"/>
  <c r="H4123" i="14"/>
  <c r="I4123" i="14"/>
  <c r="J4123" i="14"/>
  <c r="K4123" i="14"/>
  <c r="L4123" i="14"/>
  <c r="E4124" i="14"/>
  <c r="F4124" i="14"/>
  <c r="G4124" i="14"/>
  <c r="H4124" i="14"/>
  <c r="I4124" i="14"/>
  <c r="J4124" i="14"/>
  <c r="K4124" i="14"/>
  <c r="L4124"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4074" i="14"/>
  <c r="F4074" i="14"/>
  <c r="G4074" i="14"/>
  <c r="H4074" i="14"/>
  <c r="I4074" i="14"/>
  <c r="J4074" i="14"/>
  <c r="K4074" i="14"/>
  <c r="L4074" i="14"/>
  <c r="E4075" i="14"/>
  <c r="F4075" i="14"/>
  <c r="G4075" i="14"/>
  <c r="H4075" i="14"/>
  <c r="I4075" i="14"/>
  <c r="J4075" i="14"/>
  <c r="K4075" i="14"/>
  <c r="L4075"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4025" i="14"/>
  <c r="F4025" i="14"/>
  <c r="G4025" i="14"/>
  <c r="H4025" i="14"/>
  <c r="I4025" i="14"/>
  <c r="J4025" i="14"/>
  <c r="K4025" i="14"/>
  <c r="L4025" i="14"/>
  <c r="E4026" i="14"/>
  <c r="F4026" i="14"/>
  <c r="G4026" i="14"/>
  <c r="H4026" i="14"/>
  <c r="I4026" i="14"/>
  <c r="J4026" i="14"/>
  <c r="K4026" i="14"/>
  <c r="L4026"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976" i="14"/>
  <c r="F3976" i="14"/>
  <c r="G3976" i="14"/>
  <c r="H3976" i="14"/>
  <c r="I3976" i="14"/>
  <c r="J3976" i="14"/>
  <c r="K3976" i="14"/>
  <c r="L3976" i="14"/>
  <c r="E3977" i="14"/>
  <c r="F3977" i="14"/>
  <c r="G3977" i="14"/>
  <c r="H3977" i="14"/>
  <c r="I3977" i="14"/>
  <c r="J3977" i="14"/>
  <c r="K3977" i="14"/>
  <c r="L3977"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927" i="14"/>
  <c r="F3927" i="14"/>
  <c r="G3927" i="14"/>
  <c r="H3927" i="14"/>
  <c r="I3927" i="14"/>
  <c r="J3927" i="14"/>
  <c r="K3927" i="14"/>
  <c r="L3927" i="14"/>
  <c r="E3928" i="14"/>
  <c r="F3928" i="14"/>
  <c r="G3928" i="14"/>
  <c r="H3928" i="14"/>
  <c r="I3928" i="14"/>
  <c r="J3928" i="14"/>
  <c r="K3928" i="14"/>
  <c r="L3928" i="14"/>
  <c r="E3929" i="14"/>
  <c r="F3929" i="14"/>
  <c r="G3929" i="14"/>
  <c r="H3929" i="14"/>
  <c r="I3929" i="14"/>
  <c r="J3929" i="14"/>
  <c r="K3929" i="14"/>
  <c r="L3929" i="14"/>
  <c r="E3930" i="14"/>
  <c r="F3930" i="14"/>
  <c r="G3930" i="14"/>
  <c r="H3930" i="14"/>
  <c r="I3930" i="14"/>
  <c r="J3930" i="14"/>
  <c r="K3930" i="14"/>
  <c r="L3930"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878" i="14"/>
  <c r="F3878" i="14"/>
  <c r="G3878" i="14"/>
  <c r="H3878" i="14"/>
  <c r="I3878" i="14"/>
  <c r="J3878" i="14"/>
  <c r="K3878" i="14"/>
  <c r="L3878" i="14"/>
  <c r="E3879" i="14"/>
  <c r="F3879" i="14"/>
  <c r="G3879" i="14"/>
  <c r="H3879" i="14"/>
  <c r="I3879" i="14"/>
  <c r="J3879" i="14"/>
  <c r="K3879" i="14"/>
  <c r="L3879"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1" i="14"/>
  <c r="F3731" i="14"/>
  <c r="G3731" i="14"/>
  <c r="H3731" i="14"/>
  <c r="I3731" i="14"/>
  <c r="J3731" i="14"/>
  <c r="K3731" i="14"/>
  <c r="L3731" i="14"/>
  <c r="E3732" i="14"/>
  <c r="F3732" i="14"/>
  <c r="G3732" i="14"/>
  <c r="H3732" i="14"/>
  <c r="I3732" i="14"/>
  <c r="J3732" i="14"/>
  <c r="K3732" i="14"/>
  <c r="L3732"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680" i="14"/>
  <c r="F3680" i="14"/>
  <c r="G3680" i="14"/>
  <c r="H3680" i="14"/>
  <c r="I3680" i="14"/>
  <c r="J3680" i="14"/>
  <c r="K3680" i="14"/>
  <c r="L3680" i="14"/>
  <c r="E3681" i="14"/>
  <c r="F3681" i="14"/>
  <c r="G3681" i="14"/>
  <c r="H3681" i="14"/>
  <c r="I3681" i="14"/>
  <c r="J3681" i="14"/>
  <c r="K3681" i="14"/>
  <c r="L3681" i="14"/>
  <c r="E3682" i="14"/>
  <c r="F3682" i="14"/>
  <c r="G3682" i="14"/>
  <c r="H3682" i="14"/>
  <c r="I3682" i="14"/>
  <c r="J3682" i="14"/>
  <c r="K3682" i="14"/>
  <c r="L3682" i="14"/>
  <c r="E3683" i="14"/>
  <c r="F3683" i="14"/>
  <c r="G3683" i="14"/>
  <c r="H3683" i="14"/>
  <c r="I3683" i="14"/>
  <c r="J3683" i="14"/>
  <c r="K3683" i="14"/>
  <c r="L3683"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633" i="14"/>
  <c r="F3633" i="14"/>
  <c r="G3633" i="14"/>
  <c r="H3633" i="14"/>
  <c r="I3633" i="14"/>
  <c r="J3633" i="14"/>
  <c r="K3633" i="14"/>
  <c r="L3633" i="14"/>
  <c r="E3634" i="14"/>
  <c r="F3634" i="14"/>
  <c r="G3634" i="14"/>
  <c r="H3634" i="14"/>
  <c r="I3634" i="14"/>
  <c r="J3634" i="14"/>
  <c r="K3634" i="14"/>
  <c r="L3634"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584" i="14"/>
  <c r="F3584" i="14"/>
  <c r="G3584" i="14"/>
  <c r="H3584" i="14"/>
  <c r="I3584" i="14"/>
  <c r="J3584" i="14"/>
  <c r="K3584" i="14"/>
  <c r="L3584" i="14"/>
  <c r="E3585" i="14"/>
  <c r="F3585" i="14"/>
  <c r="G3585" i="14"/>
  <c r="H3585" i="14"/>
  <c r="I3585" i="14"/>
  <c r="J3585" i="14"/>
  <c r="K3585" i="14"/>
  <c r="L3585"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535" i="14"/>
  <c r="F3535" i="14"/>
  <c r="G3535" i="14"/>
  <c r="H3535" i="14"/>
  <c r="I3535" i="14"/>
  <c r="J3535" i="14"/>
  <c r="K3535" i="14"/>
  <c r="L3535" i="14"/>
  <c r="E3536" i="14"/>
  <c r="F3536" i="14"/>
  <c r="G3536" i="14"/>
  <c r="H3536" i="14"/>
  <c r="I3536" i="14"/>
  <c r="J3536" i="14"/>
  <c r="K3536" i="14"/>
  <c r="L3536"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486" i="14"/>
  <c r="F3486" i="14"/>
  <c r="G3486" i="14"/>
  <c r="H3486" i="14"/>
  <c r="I3486" i="14"/>
  <c r="J3486" i="14"/>
  <c r="K3486" i="14"/>
  <c r="L3486" i="14"/>
  <c r="E3487" i="14"/>
  <c r="F3487" i="14"/>
  <c r="G3487" i="14"/>
  <c r="H3487" i="14"/>
  <c r="I3487" i="14"/>
  <c r="J3487" i="14"/>
  <c r="K3487" i="14"/>
  <c r="L3487"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437" i="14"/>
  <c r="F3437" i="14"/>
  <c r="G3437" i="14"/>
  <c r="H3437" i="14"/>
  <c r="I3437" i="14"/>
  <c r="J3437" i="14"/>
  <c r="K3437" i="14"/>
  <c r="L3437" i="14"/>
  <c r="E3438" i="14"/>
  <c r="F3438" i="14"/>
  <c r="G3438" i="14"/>
  <c r="H3438" i="14"/>
  <c r="I3438" i="14"/>
  <c r="J3438" i="14"/>
  <c r="K3438" i="14"/>
  <c r="L3438"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388" i="14"/>
  <c r="F3388" i="14"/>
  <c r="G3388" i="14"/>
  <c r="H3388" i="14"/>
  <c r="I3388" i="14"/>
  <c r="J3388" i="14"/>
  <c r="K3388" i="14"/>
  <c r="L3388" i="14"/>
  <c r="E3389" i="14"/>
  <c r="F3389" i="14"/>
  <c r="G3389" i="14"/>
  <c r="H3389" i="14"/>
  <c r="I3389" i="14"/>
  <c r="J3389" i="14"/>
  <c r="K3389" i="14"/>
  <c r="L3389"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339" i="14"/>
  <c r="F3339" i="14"/>
  <c r="G3339" i="14"/>
  <c r="H3339" i="14"/>
  <c r="I3339" i="14"/>
  <c r="J3339" i="14"/>
  <c r="K3339" i="14"/>
  <c r="L3339" i="14"/>
  <c r="E3340" i="14"/>
  <c r="F3340" i="14"/>
  <c r="G3340" i="14"/>
  <c r="H3340" i="14"/>
  <c r="I3340" i="14"/>
  <c r="J3340" i="14"/>
  <c r="K3340" i="14"/>
  <c r="L3340"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290" i="14"/>
  <c r="F3290" i="14"/>
  <c r="G3290" i="14"/>
  <c r="H3290" i="14"/>
  <c r="I3290" i="14"/>
  <c r="J3290" i="14"/>
  <c r="K3290" i="14"/>
  <c r="L3290" i="14"/>
  <c r="E3291" i="14"/>
  <c r="F3291" i="14"/>
  <c r="G3291" i="14"/>
  <c r="H3291" i="14"/>
  <c r="I3291" i="14"/>
  <c r="J3291" i="14"/>
  <c r="K3291" i="14"/>
  <c r="L3291"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241" i="14"/>
  <c r="F3241" i="14"/>
  <c r="G3241" i="14"/>
  <c r="H3241" i="14"/>
  <c r="I3241" i="14"/>
  <c r="J3241" i="14"/>
  <c r="K3241" i="14"/>
  <c r="L3241" i="14"/>
  <c r="E3242" i="14"/>
  <c r="F3242" i="14"/>
  <c r="G3242" i="14"/>
  <c r="H3242" i="14"/>
  <c r="I3242" i="14"/>
  <c r="J3242" i="14"/>
  <c r="K3242" i="14"/>
  <c r="L3242"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192" i="14"/>
  <c r="F3192" i="14"/>
  <c r="G3192" i="14"/>
  <c r="H3192" i="14"/>
  <c r="I3192" i="14"/>
  <c r="J3192" i="14"/>
  <c r="K3192" i="14"/>
  <c r="L3192" i="14"/>
  <c r="E3193" i="14"/>
  <c r="F3193" i="14"/>
  <c r="G3193" i="14"/>
  <c r="H3193" i="14"/>
  <c r="I3193" i="14"/>
  <c r="J3193" i="14"/>
  <c r="K3193" i="14"/>
  <c r="L3193"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143" i="14"/>
  <c r="F3143" i="14"/>
  <c r="G3143" i="14"/>
  <c r="H3143" i="14"/>
  <c r="I3143" i="14"/>
  <c r="J3143" i="14"/>
  <c r="K3143" i="14"/>
  <c r="L3143" i="14"/>
  <c r="E3144" i="14"/>
  <c r="F3144" i="14"/>
  <c r="G3144" i="14"/>
  <c r="H3144" i="14"/>
  <c r="I3144" i="14"/>
  <c r="J3144" i="14"/>
  <c r="K3144" i="14"/>
  <c r="L3144"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3094" i="14"/>
  <c r="F3094" i="14"/>
  <c r="G3094" i="14"/>
  <c r="H3094" i="14"/>
  <c r="I3094" i="14"/>
  <c r="J3094" i="14"/>
  <c r="K3094" i="14"/>
  <c r="L3094" i="14"/>
  <c r="E3095" i="14"/>
  <c r="F3095" i="14"/>
  <c r="G3095" i="14"/>
  <c r="H3095" i="14"/>
  <c r="I3095" i="14"/>
  <c r="J3095" i="14"/>
  <c r="K3095" i="14"/>
  <c r="L3095"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3045" i="14"/>
  <c r="F3045" i="14"/>
  <c r="G3045" i="14"/>
  <c r="H3045" i="14"/>
  <c r="I3045" i="14"/>
  <c r="J3045" i="14"/>
  <c r="K3045" i="14"/>
  <c r="L3045" i="14"/>
  <c r="E3046" i="14"/>
  <c r="F3046" i="14"/>
  <c r="G3046" i="14"/>
  <c r="H3046" i="14"/>
  <c r="I3046" i="14"/>
  <c r="J3046" i="14"/>
  <c r="K3046" i="14"/>
  <c r="L3046"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96" i="14"/>
  <c r="F2996" i="14"/>
  <c r="G2996" i="14"/>
  <c r="H2996" i="14"/>
  <c r="I2996" i="14"/>
  <c r="J2996" i="14"/>
  <c r="K2996" i="14"/>
  <c r="L2996" i="14"/>
  <c r="E2997" i="14"/>
  <c r="F2997" i="14"/>
  <c r="G2997" i="14"/>
  <c r="H2997" i="14"/>
  <c r="I2997" i="14"/>
  <c r="J2997" i="14"/>
  <c r="K2997" i="14"/>
  <c r="L2997"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947" i="14"/>
  <c r="F2947" i="14"/>
  <c r="G2947" i="14"/>
  <c r="H2947" i="14"/>
  <c r="I2947" i="14"/>
  <c r="J2947" i="14"/>
  <c r="K2947" i="14"/>
  <c r="L2947" i="14"/>
  <c r="E2948" i="14"/>
  <c r="F2948" i="14"/>
  <c r="G2948" i="14"/>
  <c r="H2948" i="14"/>
  <c r="I2948" i="14"/>
  <c r="J2948" i="14"/>
  <c r="K2948" i="14"/>
  <c r="L2948"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98" i="14"/>
  <c r="F2898" i="14"/>
  <c r="G2898" i="14"/>
  <c r="H2898" i="14"/>
  <c r="I2898" i="14"/>
  <c r="J2898" i="14"/>
  <c r="K2898" i="14"/>
  <c r="L2898" i="14"/>
  <c r="E2899" i="14"/>
  <c r="F2899" i="14"/>
  <c r="G2899" i="14"/>
  <c r="H2899" i="14"/>
  <c r="I2899" i="14"/>
  <c r="J2899" i="14"/>
  <c r="K2899" i="14"/>
  <c r="L2899"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849" i="14"/>
  <c r="F2849" i="14"/>
  <c r="G2849" i="14"/>
  <c r="H2849" i="14"/>
  <c r="I2849" i="14"/>
  <c r="J2849" i="14"/>
  <c r="K2849" i="14"/>
  <c r="L2849" i="14"/>
  <c r="E2850" i="14"/>
  <c r="F2850" i="14"/>
  <c r="G2850" i="14"/>
  <c r="H2850" i="14"/>
  <c r="I2850" i="14"/>
  <c r="J2850" i="14"/>
  <c r="K2850" i="14"/>
  <c r="L2850"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800" i="14"/>
  <c r="F2800" i="14"/>
  <c r="G2800" i="14"/>
  <c r="H2800" i="14"/>
  <c r="I2800" i="14"/>
  <c r="J2800" i="14"/>
  <c r="K2800" i="14"/>
  <c r="L2800" i="14"/>
  <c r="E2801" i="14"/>
  <c r="F2801" i="14"/>
  <c r="G2801" i="14"/>
  <c r="H2801" i="14"/>
  <c r="I2801" i="14"/>
  <c r="J2801" i="14"/>
  <c r="K2801" i="14"/>
  <c r="L2801"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751" i="14"/>
  <c r="F2751" i="14"/>
  <c r="G2751" i="14"/>
  <c r="H2751" i="14"/>
  <c r="I2751" i="14"/>
  <c r="J2751" i="14"/>
  <c r="K2751" i="14"/>
  <c r="L2751" i="14"/>
  <c r="E2752" i="14"/>
  <c r="F2752" i="14"/>
  <c r="G2752" i="14"/>
  <c r="H2752" i="14"/>
  <c r="I2752" i="14"/>
  <c r="J2752" i="14"/>
  <c r="K2752" i="14"/>
  <c r="L2752"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702" i="14"/>
  <c r="F2702" i="14"/>
  <c r="G2702" i="14"/>
  <c r="H2702" i="14"/>
  <c r="I2702" i="14"/>
  <c r="J2702" i="14"/>
  <c r="K2702" i="14"/>
  <c r="L2702" i="14"/>
  <c r="E2703" i="14"/>
  <c r="F2703" i="14"/>
  <c r="G2703" i="14"/>
  <c r="H2703" i="14"/>
  <c r="I2703" i="14"/>
  <c r="J2703" i="14"/>
  <c r="K2703" i="14"/>
  <c r="L2703"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653" i="14"/>
  <c r="F2653" i="14"/>
  <c r="G2653" i="14"/>
  <c r="H2653" i="14"/>
  <c r="I2653" i="14"/>
  <c r="J2653" i="14"/>
  <c r="K2653" i="14"/>
  <c r="L2653" i="14"/>
  <c r="E2654" i="14"/>
  <c r="F2654" i="14"/>
  <c r="G2654" i="14"/>
  <c r="H2654" i="14"/>
  <c r="I2654" i="14"/>
  <c r="J2654" i="14"/>
  <c r="K2654" i="14"/>
  <c r="L2654" i="14"/>
  <c r="E2655" i="14"/>
  <c r="F2655" i="14"/>
  <c r="G2655" i="14"/>
  <c r="H2655" i="14"/>
  <c r="I2655" i="14"/>
  <c r="J2655" i="14"/>
  <c r="K2655" i="14"/>
  <c r="L2655"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604" i="14"/>
  <c r="F2604" i="14"/>
  <c r="G2604" i="14"/>
  <c r="H2604" i="14"/>
  <c r="I2604" i="14"/>
  <c r="J2604" i="14"/>
  <c r="K2604" i="14"/>
  <c r="L2604" i="14"/>
  <c r="E2507" i="14"/>
  <c r="F2507" i="14"/>
  <c r="G2507" i="14"/>
  <c r="H2507" i="14"/>
  <c r="I2507" i="14"/>
  <c r="J2507" i="14"/>
  <c r="K2507" i="14"/>
  <c r="L2507"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456" i="14"/>
  <c r="F2456" i="14"/>
  <c r="G2456" i="14"/>
  <c r="H2456" i="14"/>
  <c r="I2456" i="14"/>
  <c r="J2456" i="14"/>
  <c r="K2456" i="14"/>
  <c r="L2456" i="14"/>
  <c r="E2457" i="14"/>
  <c r="F2457" i="14"/>
  <c r="G2457" i="14"/>
  <c r="H2457" i="14"/>
  <c r="I2457" i="14"/>
  <c r="J2457" i="14"/>
  <c r="K2457" i="14"/>
  <c r="L2457" i="14"/>
  <c r="E2458" i="14"/>
  <c r="F2458" i="14"/>
  <c r="G2458" i="14"/>
  <c r="H2458" i="14"/>
  <c r="I2458" i="14"/>
  <c r="J2458" i="14"/>
  <c r="K2458" i="14"/>
  <c r="L2458"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408" i="14"/>
  <c r="F2408" i="14"/>
  <c r="G2408" i="14"/>
  <c r="H2408" i="14"/>
  <c r="I2408" i="14"/>
  <c r="J2408" i="14"/>
  <c r="K2408" i="14"/>
  <c r="L2408" i="14"/>
  <c r="E2409" i="14"/>
  <c r="F2409" i="14"/>
  <c r="G2409" i="14"/>
  <c r="H2409" i="14"/>
  <c r="I2409" i="14"/>
  <c r="J2409" i="14"/>
  <c r="K2409" i="14"/>
  <c r="L2409"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359" i="14"/>
  <c r="F2359" i="14"/>
  <c r="G2359" i="14"/>
  <c r="H2359" i="14"/>
  <c r="I2359" i="14"/>
  <c r="J2359" i="14"/>
  <c r="K2359" i="14"/>
  <c r="L2359" i="14"/>
  <c r="E2360" i="14"/>
  <c r="F2360" i="14"/>
  <c r="G2360" i="14"/>
  <c r="H2360" i="14"/>
  <c r="I2360" i="14"/>
  <c r="J2360" i="14"/>
  <c r="K2360" i="14"/>
  <c r="L2360"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310" i="14"/>
  <c r="F2310" i="14"/>
  <c r="G2310" i="14"/>
  <c r="H2310" i="14"/>
  <c r="I2310" i="14"/>
  <c r="J2310" i="14"/>
  <c r="K2310" i="14"/>
  <c r="L2310" i="14"/>
  <c r="E2311" i="14"/>
  <c r="F2311" i="14"/>
  <c r="G2311" i="14"/>
  <c r="H2311" i="14"/>
  <c r="I2311" i="14"/>
  <c r="J2311" i="14"/>
  <c r="K2311" i="14"/>
  <c r="L2311"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261" i="14"/>
  <c r="F2261" i="14"/>
  <c r="G2261" i="14"/>
  <c r="H2261" i="14"/>
  <c r="I2261" i="14"/>
  <c r="J2261" i="14"/>
  <c r="K2261" i="14"/>
  <c r="L2261" i="14"/>
  <c r="E2262" i="14"/>
  <c r="F2262" i="14"/>
  <c r="G2262" i="14"/>
  <c r="H2262" i="14"/>
  <c r="I2262" i="14"/>
  <c r="J2262" i="14"/>
  <c r="K2262" i="14"/>
  <c r="L2262"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212" i="14"/>
  <c r="F2212" i="14"/>
  <c r="G2212" i="14"/>
  <c r="H2212" i="14"/>
  <c r="I2212" i="14"/>
  <c r="J2212" i="14"/>
  <c r="K2212" i="14"/>
  <c r="L2212" i="14"/>
  <c r="E2213" i="14"/>
  <c r="F2213" i="14"/>
  <c r="G2213" i="14"/>
  <c r="H2213" i="14"/>
  <c r="I2213" i="14"/>
  <c r="J2213" i="14"/>
  <c r="K2213" i="14"/>
  <c r="L2213"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163" i="14"/>
  <c r="F2163" i="14"/>
  <c r="G2163" i="14"/>
  <c r="H2163" i="14"/>
  <c r="I2163" i="14"/>
  <c r="J2163" i="14"/>
  <c r="K2163" i="14"/>
  <c r="L2163" i="14"/>
  <c r="E2164" i="14"/>
  <c r="F2164" i="14"/>
  <c r="G2164" i="14"/>
  <c r="H2164" i="14"/>
  <c r="I2164" i="14"/>
  <c r="J2164" i="14"/>
  <c r="K2164" i="14"/>
  <c r="L2164"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114" i="14"/>
  <c r="F2114" i="14"/>
  <c r="G2114" i="14"/>
  <c r="H2114" i="14"/>
  <c r="I2114" i="14"/>
  <c r="J2114" i="14"/>
  <c r="K2114" i="14"/>
  <c r="L2114" i="14"/>
  <c r="E2115" i="14"/>
  <c r="F2115" i="14"/>
  <c r="G2115" i="14"/>
  <c r="H2115" i="14"/>
  <c r="I2115" i="14"/>
  <c r="J2115" i="14"/>
  <c r="K2115" i="14"/>
  <c r="L2115"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2065" i="14"/>
  <c r="F2065" i="14"/>
  <c r="G2065" i="14"/>
  <c r="H2065" i="14"/>
  <c r="I2065" i="14"/>
  <c r="J2065" i="14"/>
  <c r="K2065" i="14"/>
  <c r="L2065" i="14"/>
  <c r="E2066" i="14"/>
  <c r="F2066" i="14"/>
  <c r="G2066" i="14"/>
  <c r="H2066" i="14"/>
  <c r="I2066" i="14"/>
  <c r="J2066" i="14"/>
  <c r="K2066" i="14"/>
  <c r="L2066"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2016" i="14"/>
  <c r="F2016" i="14"/>
  <c r="G2016" i="14"/>
  <c r="H2016" i="14"/>
  <c r="I2016" i="14"/>
  <c r="J2016" i="14"/>
  <c r="K2016" i="14"/>
  <c r="L2016" i="14"/>
  <c r="E2017" i="14"/>
  <c r="F2017" i="14"/>
  <c r="G2017" i="14"/>
  <c r="H2017" i="14"/>
  <c r="I2017" i="14"/>
  <c r="J2017" i="14"/>
  <c r="K2017" i="14"/>
  <c r="L2017"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967" i="14"/>
  <c r="F1967" i="14"/>
  <c r="G1967" i="14"/>
  <c r="H1967" i="14"/>
  <c r="I1967" i="14"/>
  <c r="J1967" i="14"/>
  <c r="K1967" i="14"/>
  <c r="L1967" i="14"/>
  <c r="E1968" i="14"/>
  <c r="F1968" i="14"/>
  <c r="G1968" i="14"/>
  <c r="H1968" i="14"/>
  <c r="I1968" i="14"/>
  <c r="J1968" i="14"/>
  <c r="K1968" i="14"/>
  <c r="L1968"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918" i="14"/>
  <c r="F1918" i="14"/>
  <c r="G1918" i="14"/>
  <c r="H1918" i="14"/>
  <c r="I1918" i="14"/>
  <c r="J1918" i="14"/>
  <c r="K1918" i="14"/>
  <c r="L1918" i="14"/>
  <c r="E1919" i="14"/>
  <c r="F1919" i="14"/>
  <c r="G1919" i="14"/>
  <c r="H1919" i="14"/>
  <c r="I1919" i="14"/>
  <c r="J1919" i="14"/>
  <c r="K1919" i="14"/>
  <c r="L1919"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L1894" i="14"/>
  <c r="K1894" i="14"/>
  <c r="J1894" i="14"/>
  <c r="I1894" i="14"/>
  <c r="H1894" i="14"/>
  <c r="G1894" i="14"/>
  <c r="F1894" i="14"/>
  <c r="E1894"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E1379" i="14"/>
  <c r="F1379" i="14"/>
  <c r="G1379" i="14"/>
  <c r="H1379" i="14"/>
  <c r="I1379" i="14"/>
  <c r="J1379" i="14"/>
  <c r="K1379" i="14"/>
  <c r="L1379" i="14"/>
  <c r="E1380" i="14"/>
  <c r="F1380" i="14"/>
  <c r="G1380" i="14"/>
  <c r="H1380" i="14"/>
  <c r="I1380" i="14"/>
  <c r="J1380" i="14"/>
  <c r="K1380" i="14"/>
  <c r="L1380"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2" i="14"/>
  <c r="F1232" i="14"/>
  <c r="G1232" i="14"/>
  <c r="H1232" i="14"/>
  <c r="I1232" i="14"/>
  <c r="J1232" i="14"/>
  <c r="K1232" i="14"/>
  <c r="L1232"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181" i="14"/>
  <c r="F1181" i="14"/>
  <c r="G1181" i="14"/>
  <c r="H1181" i="14"/>
  <c r="I1181" i="14"/>
  <c r="J1181" i="14"/>
  <c r="K1181" i="14"/>
  <c r="L1181" i="14"/>
  <c r="E1182" i="14"/>
  <c r="F1182" i="14"/>
  <c r="G1182" i="14"/>
  <c r="H1182" i="14"/>
  <c r="I1182" i="14"/>
  <c r="J1182" i="14"/>
  <c r="K1182" i="14"/>
  <c r="L1182" i="14"/>
  <c r="E1183" i="14"/>
  <c r="F1183" i="14"/>
  <c r="G1183" i="14"/>
  <c r="H1183" i="14"/>
  <c r="I1183" i="14"/>
  <c r="J1183" i="14"/>
  <c r="K1183" i="14"/>
  <c r="L1183"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133" i="14"/>
  <c r="F1133" i="14"/>
  <c r="G1133" i="14"/>
  <c r="H1133" i="14"/>
  <c r="I1133" i="14"/>
  <c r="J1133" i="14"/>
  <c r="K1133" i="14"/>
  <c r="L1133" i="14"/>
  <c r="E1134" i="14"/>
  <c r="F1134" i="14"/>
  <c r="G1134" i="14"/>
  <c r="H1134" i="14"/>
  <c r="I1134" i="14"/>
  <c r="J1134" i="14"/>
  <c r="K1134" i="14"/>
  <c r="L1134"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1084" i="14"/>
  <c r="F1084" i="14"/>
  <c r="G1084" i="14"/>
  <c r="H1084" i="14"/>
  <c r="I1084" i="14"/>
  <c r="J1084" i="14"/>
  <c r="K1084" i="14"/>
  <c r="L1084" i="14"/>
  <c r="E1085" i="14"/>
  <c r="F1085" i="14"/>
  <c r="G1085" i="14"/>
  <c r="H1085" i="14"/>
  <c r="I1085" i="14"/>
  <c r="J1085" i="14"/>
  <c r="K1085" i="14"/>
  <c r="L1085"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1035" i="14"/>
  <c r="F1035" i="14"/>
  <c r="G1035" i="14"/>
  <c r="H1035" i="14"/>
  <c r="I1035" i="14"/>
  <c r="J1035" i="14"/>
  <c r="K1035" i="14"/>
  <c r="L1035" i="14"/>
  <c r="E1036" i="14"/>
  <c r="F1036" i="14"/>
  <c r="G1036" i="14"/>
  <c r="H1036" i="14"/>
  <c r="I1036" i="14"/>
  <c r="J1036" i="14"/>
  <c r="K1036" i="14"/>
  <c r="L1036"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986" i="14"/>
  <c r="F986" i="14"/>
  <c r="G986" i="14"/>
  <c r="H986" i="14"/>
  <c r="I986" i="14"/>
  <c r="J986" i="14"/>
  <c r="K986" i="14"/>
  <c r="L986" i="14"/>
  <c r="E987" i="14"/>
  <c r="F987" i="14"/>
  <c r="G987" i="14"/>
  <c r="H987" i="14"/>
  <c r="I987" i="14"/>
  <c r="J987" i="14"/>
  <c r="K987" i="14"/>
  <c r="L987"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E937" i="14"/>
  <c r="F937" i="14"/>
  <c r="G937" i="14"/>
  <c r="H937" i="14"/>
  <c r="I937" i="14"/>
  <c r="J937" i="14"/>
  <c r="K937" i="14"/>
  <c r="L937" i="14"/>
  <c r="E938" i="14"/>
  <c r="F938" i="14"/>
  <c r="G938" i="14"/>
  <c r="H938" i="14"/>
  <c r="I938" i="14"/>
  <c r="J938" i="14"/>
  <c r="K938" i="14"/>
  <c r="L938"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L925" i="14"/>
  <c r="K925" i="14"/>
  <c r="J925" i="14"/>
  <c r="I925" i="14"/>
  <c r="H925" i="14"/>
  <c r="G925" i="14"/>
  <c r="F925" i="14"/>
  <c r="E925"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888" i="14"/>
  <c r="F888" i="14"/>
  <c r="G888" i="14"/>
  <c r="H888" i="14"/>
  <c r="I888" i="14"/>
  <c r="J888" i="14"/>
  <c r="K888" i="14"/>
  <c r="L888" i="14"/>
  <c r="E889" i="14"/>
  <c r="F889" i="14"/>
  <c r="G889" i="14"/>
  <c r="H889" i="14"/>
  <c r="I889" i="14"/>
  <c r="J889" i="14"/>
  <c r="K889" i="14"/>
  <c r="L889"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349" i="14"/>
  <c r="F349" i="14"/>
  <c r="G349" i="14"/>
  <c r="H349" i="14"/>
  <c r="I349" i="14"/>
  <c r="J349" i="14"/>
  <c r="K349" i="14"/>
  <c r="L349" i="14"/>
  <c r="E350" i="14"/>
  <c r="F350" i="14"/>
  <c r="G350" i="14"/>
  <c r="H350" i="14"/>
  <c r="I350" i="14"/>
  <c r="J350" i="14"/>
  <c r="K350" i="14"/>
  <c r="L350"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300" i="14"/>
  <c r="F300" i="14"/>
  <c r="G300" i="14"/>
  <c r="H300" i="14"/>
  <c r="I300" i="14"/>
  <c r="J300" i="14"/>
  <c r="K300" i="14"/>
  <c r="L300" i="14"/>
  <c r="E301" i="14"/>
  <c r="F301" i="14"/>
  <c r="G301" i="14"/>
  <c r="H301" i="14"/>
  <c r="I301" i="14"/>
  <c r="J301" i="14"/>
  <c r="K301" i="14"/>
  <c r="L301"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251" i="14"/>
  <c r="F251" i="14"/>
  <c r="G251" i="14"/>
  <c r="H251" i="14"/>
  <c r="I251" i="14"/>
  <c r="J251" i="14"/>
  <c r="K251" i="14"/>
  <c r="L251" i="14"/>
  <c r="E252" i="14"/>
  <c r="F252" i="14"/>
  <c r="G252" i="14"/>
  <c r="H252" i="14"/>
  <c r="I252" i="14"/>
  <c r="J252" i="14"/>
  <c r="K252" i="14"/>
  <c r="L252"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202" i="14"/>
  <c r="F202" i="14"/>
  <c r="G202" i="14"/>
  <c r="H202" i="14"/>
  <c r="I202" i="14"/>
  <c r="J202" i="14"/>
  <c r="K202" i="14"/>
  <c r="L202" i="14"/>
  <c r="E203" i="14"/>
  <c r="F203" i="14"/>
  <c r="G203" i="14"/>
  <c r="H203" i="14"/>
  <c r="I203" i="14"/>
  <c r="J203" i="14"/>
  <c r="K203" i="14"/>
  <c r="L203"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153" i="14"/>
  <c r="F153" i="14"/>
  <c r="G153" i="14"/>
  <c r="H153" i="14"/>
  <c r="I153" i="14"/>
  <c r="J153" i="14"/>
  <c r="K153" i="14"/>
  <c r="L153" i="14"/>
  <c r="E154" i="14"/>
  <c r="F154" i="14"/>
  <c r="G154" i="14"/>
  <c r="H154" i="14"/>
  <c r="I154" i="14"/>
  <c r="J154" i="14"/>
  <c r="K154" i="14"/>
  <c r="L154" i="14"/>
  <c r="E155" i="14"/>
  <c r="F155" i="14"/>
  <c r="G155" i="14"/>
  <c r="H155" i="14"/>
  <c r="I155" i="14"/>
  <c r="J155" i="14"/>
  <c r="K155" i="14"/>
  <c r="L155" i="14"/>
  <c r="E156" i="14"/>
  <c r="F156" i="14"/>
  <c r="G156" i="14"/>
  <c r="H156" i="14"/>
  <c r="I156" i="14"/>
  <c r="J156" i="14"/>
  <c r="K156" i="14"/>
  <c r="L156"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W65" i="8"/>
  <c r="D15" i="18" s="1"/>
  <c r="F15" i="4" l="1"/>
  <c r="A3" i="4"/>
  <c r="B74" i="18" l="1"/>
  <c r="AL46" i="18"/>
  <c r="B46" i="18"/>
  <c r="B4" i="18"/>
  <c r="Z4" i="18" s="1"/>
  <c r="F46" i="18" l="1"/>
  <c r="C46" i="18"/>
  <c r="G46" i="18"/>
  <c r="D46" i="18"/>
  <c r="E46" i="18"/>
  <c r="AQ46" i="18"/>
  <c r="AP46" i="18"/>
  <c r="AN46" i="18"/>
  <c r="AO46" i="18"/>
  <c r="G74" i="18"/>
  <c r="F74" i="18"/>
  <c r="E74" i="18"/>
  <c r="D74" i="18"/>
  <c r="AL42" i="18"/>
  <c r="B42" i="18"/>
  <c r="B70" i="18"/>
  <c r="H70" i="18"/>
  <c r="AL4" i="18"/>
  <c r="H42" i="18"/>
  <c r="N42" i="18" s="1"/>
  <c r="T4" i="18"/>
  <c r="H4" i="18"/>
  <c r="AF4" i="18" s="1"/>
  <c r="N4" i="18"/>
  <c r="AN8" i="8"/>
  <c r="AO8" i="8"/>
  <c r="K59" i="14" s="1"/>
  <c r="AN9" i="8"/>
  <c r="AO9" i="8"/>
  <c r="K60" i="14" s="1"/>
  <c r="AN10" i="8"/>
  <c r="AO10" i="8"/>
  <c r="K61" i="14" s="1"/>
  <c r="AN11" i="8"/>
  <c r="AO11" i="8"/>
  <c r="K62" i="14" s="1"/>
  <c r="AN12" i="8"/>
  <c r="AO12" i="8"/>
  <c r="K63" i="14" s="1"/>
  <c r="AN13" i="8"/>
  <c r="AO13" i="8"/>
  <c r="K64" i="14" s="1"/>
  <c r="AN14" i="8"/>
  <c r="AO14" i="8"/>
  <c r="K65" i="14" s="1"/>
  <c r="AN15" i="8"/>
  <c r="AO15" i="8"/>
  <c r="K66" i="14" s="1"/>
  <c r="AN16" i="8"/>
  <c r="AO16" i="8"/>
  <c r="K67" i="14" s="1"/>
  <c r="AN17" i="8"/>
  <c r="AO17" i="8"/>
  <c r="K68" i="14" s="1"/>
  <c r="AN18" i="8"/>
  <c r="AO18" i="8"/>
  <c r="K69" i="14" s="1"/>
  <c r="AN19" i="8"/>
  <c r="AO19" i="8"/>
  <c r="K70" i="14" s="1"/>
  <c r="AN20" i="8"/>
  <c r="AO20" i="8"/>
  <c r="K71" i="14" s="1"/>
  <c r="AN21" i="8"/>
  <c r="AO21" i="8"/>
  <c r="K72" i="14" s="1"/>
  <c r="AN22" i="8"/>
  <c r="AO22" i="8"/>
  <c r="K73" i="14" s="1"/>
  <c r="AN23" i="8"/>
  <c r="AO23" i="8"/>
  <c r="K74" i="14" s="1"/>
  <c r="AN24" i="8"/>
  <c r="AO24" i="8"/>
  <c r="K75" i="14" s="1"/>
  <c r="AN25" i="8"/>
  <c r="AO25" i="8"/>
  <c r="K76" i="14" s="1"/>
  <c r="AN26" i="8"/>
  <c r="AO26" i="8"/>
  <c r="K77" i="14" s="1"/>
  <c r="AN27" i="8"/>
  <c r="AO27" i="8"/>
  <c r="K78" i="14" s="1"/>
  <c r="AN28" i="8"/>
  <c r="AO28" i="8"/>
  <c r="K79" i="14" s="1"/>
  <c r="AN29" i="8"/>
  <c r="AO29" i="8"/>
  <c r="K80" i="14" s="1"/>
  <c r="AN30" i="8"/>
  <c r="AO30" i="8"/>
  <c r="K81" i="14" s="1"/>
  <c r="AN31" i="8"/>
  <c r="AO31" i="8"/>
  <c r="K82" i="14" s="1"/>
  <c r="AN32" i="8"/>
  <c r="AO32" i="8"/>
  <c r="K83" i="14" s="1"/>
  <c r="AN33" i="8"/>
  <c r="AO33" i="8"/>
  <c r="K84" i="14" s="1"/>
  <c r="AN34" i="8"/>
  <c r="AO34" i="8"/>
  <c r="K85" i="14" s="1"/>
  <c r="AN35" i="8"/>
  <c r="AO35" i="8"/>
  <c r="K86" i="14" s="1"/>
  <c r="AN36" i="8"/>
  <c r="AO36" i="8"/>
  <c r="K87" i="14" s="1"/>
  <c r="AN37" i="8"/>
  <c r="AO37" i="8"/>
  <c r="K88" i="14" s="1"/>
  <c r="AN38" i="8"/>
  <c r="AO38" i="8"/>
  <c r="K89" i="14" s="1"/>
  <c r="AN39" i="8"/>
  <c r="AO39" i="8"/>
  <c r="K90" i="14" s="1"/>
  <c r="AN40" i="8"/>
  <c r="AO40" i="8"/>
  <c r="K91" i="14" s="1"/>
  <c r="AN41" i="8"/>
  <c r="AO41" i="8"/>
  <c r="K92" i="14" s="1"/>
  <c r="AN42" i="8"/>
  <c r="AO42" i="8"/>
  <c r="K93" i="14" s="1"/>
  <c r="AN43" i="8"/>
  <c r="AO43" i="8"/>
  <c r="K94" i="14" s="1"/>
  <c r="AN44" i="8"/>
  <c r="AO44" i="8"/>
  <c r="K95" i="14" s="1"/>
  <c r="AN45" i="8"/>
  <c r="AO45" i="8"/>
  <c r="K96" i="14" s="1"/>
  <c r="AN46" i="8"/>
  <c r="AO46" i="8"/>
  <c r="K97" i="14" s="1"/>
  <c r="AN47" i="8"/>
  <c r="AO47" i="8"/>
  <c r="K98" i="14" s="1"/>
  <c r="AN48" i="8"/>
  <c r="AO48" i="8"/>
  <c r="K99" i="14" s="1"/>
  <c r="AN49" i="8"/>
  <c r="AO49" i="8"/>
  <c r="K100" i="14" s="1"/>
  <c r="AN50" i="8"/>
  <c r="AO50" i="8"/>
  <c r="K101" i="14" s="1"/>
  <c r="AN51" i="8"/>
  <c r="AO51" i="8"/>
  <c r="K102" i="14" s="1"/>
  <c r="AN52" i="8"/>
  <c r="AO52" i="8"/>
  <c r="K103" i="14" s="1"/>
  <c r="AN53" i="8"/>
  <c r="AO53" i="8"/>
  <c r="K104" i="14" s="1"/>
  <c r="AN54" i="8"/>
  <c r="AO54" i="8"/>
  <c r="K105" i="14" s="1"/>
  <c r="AN57" i="8"/>
  <c r="AO57" i="8"/>
  <c r="K17" i="4" s="1"/>
  <c r="AN58" i="8"/>
  <c r="AO58" i="8"/>
  <c r="K18" i="4" s="1"/>
  <c r="AN59" i="8"/>
  <c r="AO59" i="8"/>
  <c r="K19" i="4" s="1"/>
  <c r="AN60" i="8"/>
  <c r="AO60" i="8"/>
  <c r="K20" i="4" s="1"/>
  <c r="AN61" i="8"/>
  <c r="AO61" i="8"/>
  <c r="K21" i="4" s="1"/>
  <c r="AN62" i="8"/>
  <c r="AO62" i="8"/>
  <c r="K22" i="4" s="1"/>
  <c r="AN63" i="8"/>
  <c r="AO63" i="8"/>
  <c r="AN64" i="8"/>
  <c r="AO64" i="8"/>
  <c r="K24" i="4" s="1"/>
  <c r="AN65" i="8"/>
  <c r="AO65" i="8"/>
  <c r="AO7" i="8"/>
  <c r="K58" i="14" s="1"/>
  <c r="AN7" i="8"/>
  <c r="AJ8" i="8"/>
  <c r="AK8" i="8"/>
  <c r="I59" i="14" s="1"/>
  <c r="AJ9" i="8"/>
  <c r="AK9" i="8"/>
  <c r="I60" i="14" s="1"/>
  <c r="AJ10" i="8"/>
  <c r="AK10" i="8"/>
  <c r="I61" i="14" s="1"/>
  <c r="AJ11" i="8"/>
  <c r="AK11" i="8"/>
  <c r="I62" i="14" s="1"/>
  <c r="AJ12" i="8"/>
  <c r="AK12" i="8"/>
  <c r="I63" i="14" s="1"/>
  <c r="AJ13" i="8"/>
  <c r="AK13" i="8"/>
  <c r="I64" i="14" s="1"/>
  <c r="AJ14" i="8"/>
  <c r="AK14" i="8"/>
  <c r="I65" i="14" s="1"/>
  <c r="AJ15" i="8"/>
  <c r="AK15" i="8"/>
  <c r="I66" i="14" s="1"/>
  <c r="AJ16" i="8"/>
  <c r="AK16" i="8"/>
  <c r="I67" i="14" s="1"/>
  <c r="AJ17" i="8"/>
  <c r="AK17" i="8"/>
  <c r="I68" i="14" s="1"/>
  <c r="AJ18" i="8"/>
  <c r="AK18" i="8"/>
  <c r="I69" i="14" s="1"/>
  <c r="AJ19" i="8"/>
  <c r="AK19" i="8"/>
  <c r="I70" i="14" s="1"/>
  <c r="AJ20" i="8"/>
  <c r="AK20" i="8"/>
  <c r="I71" i="14" s="1"/>
  <c r="AJ21" i="8"/>
  <c r="AK21" i="8"/>
  <c r="I72" i="14" s="1"/>
  <c r="AJ22" i="8"/>
  <c r="AK22" i="8"/>
  <c r="I73" i="14" s="1"/>
  <c r="AJ23" i="8"/>
  <c r="AK23" i="8"/>
  <c r="I74" i="14" s="1"/>
  <c r="AJ24" i="8"/>
  <c r="AK24" i="8"/>
  <c r="I75" i="14" s="1"/>
  <c r="AJ25" i="8"/>
  <c r="AK25" i="8"/>
  <c r="I76" i="14" s="1"/>
  <c r="AJ26" i="8"/>
  <c r="AK26" i="8"/>
  <c r="I77" i="14" s="1"/>
  <c r="AJ27" i="8"/>
  <c r="AK27" i="8"/>
  <c r="I78" i="14" s="1"/>
  <c r="AJ28" i="8"/>
  <c r="AK28" i="8"/>
  <c r="I79" i="14" s="1"/>
  <c r="AJ29" i="8"/>
  <c r="AK29" i="8"/>
  <c r="I80" i="14" s="1"/>
  <c r="AJ30" i="8"/>
  <c r="AK30" i="8"/>
  <c r="I81" i="14" s="1"/>
  <c r="AJ31" i="8"/>
  <c r="AK31" i="8"/>
  <c r="I82" i="14" s="1"/>
  <c r="AJ32" i="8"/>
  <c r="AK32" i="8"/>
  <c r="I83" i="14" s="1"/>
  <c r="AJ33" i="8"/>
  <c r="AK33" i="8"/>
  <c r="I84" i="14" s="1"/>
  <c r="AJ34" i="8"/>
  <c r="AK34" i="8"/>
  <c r="I85" i="14" s="1"/>
  <c r="AJ35" i="8"/>
  <c r="AK35" i="8"/>
  <c r="I86" i="14" s="1"/>
  <c r="AJ36" i="8"/>
  <c r="AK36" i="8"/>
  <c r="I87" i="14" s="1"/>
  <c r="AJ37" i="8"/>
  <c r="AK37" i="8"/>
  <c r="I88" i="14" s="1"/>
  <c r="AJ38" i="8"/>
  <c r="AK38" i="8"/>
  <c r="I89" i="14" s="1"/>
  <c r="AJ39" i="8"/>
  <c r="AK39" i="8"/>
  <c r="I90" i="14" s="1"/>
  <c r="AJ40" i="8"/>
  <c r="AK40" i="8"/>
  <c r="I91" i="14" s="1"/>
  <c r="AJ41" i="8"/>
  <c r="AK41" i="8"/>
  <c r="I92" i="14" s="1"/>
  <c r="AJ42" i="8"/>
  <c r="AK42" i="8"/>
  <c r="I93" i="14" s="1"/>
  <c r="AJ43" i="8"/>
  <c r="AK43" i="8"/>
  <c r="I94" i="14" s="1"/>
  <c r="AJ44" i="8"/>
  <c r="AK44" i="8"/>
  <c r="I95" i="14" s="1"/>
  <c r="AJ45" i="8"/>
  <c r="AK45" i="8"/>
  <c r="I96" i="14" s="1"/>
  <c r="AJ46" i="8"/>
  <c r="AK46" i="8"/>
  <c r="I97" i="14" s="1"/>
  <c r="AJ47" i="8"/>
  <c r="AK47" i="8"/>
  <c r="I98" i="14" s="1"/>
  <c r="AJ48" i="8"/>
  <c r="AK48" i="8"/>
  <c r="I99" i="14" s="1"/>
  <c r="AJ49" i="8"/>
  <c r="AK49" i="8"/>
  <c r="I100" i="14" s="1"/>
  <c r="AJ50" i="8"/>
  <c r="AK50" i="8"/>
  <c r="I101" i="14" s="1"/>
  <c r="AJ51" i="8"/>
  <c r="AK51" i="8"/>
  <c r="I102" i="14" s="1"/>
  <c r="AJ52" i="8"/>
  <c r="AK52" i="8"/>
  <c r="I103" i="14" s="1"/>
  <c r="AJ53" i="8"/>
  <c r="AK53" i="8"/>
  <c r="I104" i="14" s="1"/>
  <c r="AJ54" i="8"/>
  <c r="AK54" i="8"/>
  <c r="I105" i="14" s="1"/>
  <c r="AJ57" i="8"/>
  <c r="AK57" i="8"/>
  <c r="I17" i="4" s="1"/>
  <c r="AJ58" i="8"/>
  <c r="AK58" i="8"/>
  <c r="I18" i="4" s="1"/>
  <c r="AJ59" i="8"/>
  <c r="AK59" i="8"/>
  <c r="I19" i="4" s="1"/>
  <c r="AJ60" i="8"/>
  <c r="AK60" i="8"/>
  <c r="I20" i="4" s="1"/>
  <c r="AJ61" i="8"/>
  <c r="AK61" i="8"/>
  <c r="I21" i="4" s="1"/>
  <c r="AJ62" i="8"/>
  <c r="AK62" i="8"/>
  <c r="I22" i="4" s="1"/>
  <c r="AJ63" i="8"/>
  <c r="AK63" i="8"/>
  <c r="I23" i="4" s="1"/>
  <c r="AJ64" i="8"/>
  <c r="AK64" i="8"/>
  <c r="I24" i="4" s="1"/>
  <c r="AJ65" i="8"/>
  <c r="AK65" i="8"/>
  <c r="I25" i="4" s="1"/>
  <c r="AK7" i="8"/>
  <c r="I58" i="14" s="1"/>
  <c r="AJ7" i="8"/>
  <c r="AF8" i="8"/>
  <c r="AG8" i="8"/>
  <c r="G59" i="14" s="1"/>
  <c r="AF9" i="8"/>
  <c r="AG9" i="8"/>
  <c r="G60" i="14" s="1"/>
  <c r="AF10" i="8"/>
  <c r="AG10" i="8"/>
  <c r="G61" i="14" s="1"/>
  <c r="AF11" i="8"/>
  <c r="AG11" i="8"/>
  <c r="G62" i="14" s="1"/>
  <c r="AF12" i="8"/>
  <c r="AG12" i="8"/>
  <c r="G63" i="14" s="1"/>
  <c r="AF13" i="8"/>
  <c r="AG13" i="8"/>
  <c r="G64" i="14" s="1"/>
  <c r="AF14" i="8"/>
  <c r="AG14" i="8"/>
  <c r="G65" i="14" s="1"/>
  <c r="AF15" i="8"/>
  <c r="AG15" i="8"/>
  <c r="G66" i="14" s="1"/>
  <c r="AF16" i="8"/>
  <c r="AG16" i="8"/>
  <c r="G67" i="14" s="1"/>
  <c r="AF17" i="8"/>
  <c r="AG17" i="8"/>
  <c r="G68" i="14" s="1"/>
  <c r="AF18" i="8"/>
  <c r="AG18" i="8"/>
  <c r="G69" i="14" s="1"/>
  <c r="AF19" i="8"/>
  <c r="AG19" i="8"/>
  <c r="G70" i="14" s="1"/>
  <c r="AF20" i="8"/>
  <c r="AG20" i="8"/>
  <c r="G71" i="14" s="1"/>
  <c r="AF21" i="8"/>
  <c r="AG21" i="8"/>
  <c r="G72" i="14" s="1"/>
  <c r="AF22" i="8"/>
  <c r="AG22" i="8"/>
  <c r="G73" i="14" s="1"/>
  <c r="AF23" i="8"/>
  <c r="AG23" i="8"/>
  <c r="G74" i="14" s="1"/>
  <c r="AF24" i="8"/>
  <c r="AG24" i="8"/>
  <c r="G75" i="14" s="1"/>
  <c r="AF25" i="8"/>
  <c r="AG25" i="8"/>
  <c r="G76" i="14" s="1"/>
  <c r="AF26" i="8"/>
  <c r="AG26" i="8"/>
  <c r="G77" i="14" s="1"/>
  <c r="AF27" i="8"/>
  <c r="AG27" i="8"/>
  <c r="G78" i="14" s="1"/>
  <c r="AF28" i="8"/>
  <c r="AG28" i="8"/>
  <c r="G79" i="14" s="1"/>
  <c r="AF29" i="8"/>
  <c r="AG29" i="8"/>
  <c r="G80" i="14" s="1"/>
  <c r="AF30" i="8"/>
  <c r="AG30" i="8"/>
  <c r="G81" i="14" s="1"/>
  <c r="AF31" i="8"/>
  <c r="AG31" i="8"/>
  <c r="G82" i="14" s="1"/>
  <c r="AF32" i="8"/>
  <c r="AG32" i="8"/>
  <c r="G83" i="14" s="1"/>
  <c r="AF33" i="8"/>
  <c r="AG33" i="8"/>
  <c r="G84" i="14" s="1"/>
  <c r="AF34" i="8"/>
  <c r="AG34" i="8"/>
  <c r="G85" i="14" s="1"/>
  <c r="AF35" i="8"/>
  <c r="AG35" i="8"/>
  <c r="G86" i="14" s="1"/>
  <c r="AF36" i="8"/>
  <c r="AG36" i="8"/>
  <c r="G87" i="14" s="1"/>
  <c r="AF37" i="8"/>
  <c r="AG37" i="8"/>
  <c r="G88" i="14" s="1"/>
  <c r="AF38" i="8"/>
  <c r="AG38" i="8"/>
  <c r="G89" i="14" s="1"/>
  <c r="AF39" i="8"/>
  <c r="AG39" i="8"/>
  <c r="G90" i="14" s="1"/>
  <c r="AF40" i="8"/>
  <c r="AG40" i="8"/>
  <c r="G91" i="14" s="1"/>
  <c r="AF41" i="8"/>
  <c r="AG41" i="8"/>
  <c r="G92" i="14" s="1"/>
  <c r="AF42" i="8"/>
  <c r="AG42" i="8"/>
  <c r="G93" i="14" s="1"/>
  <c r="AF43" i="8"/>
  <c r="AG43" i="8"/>
  <c r="G94" i="14" s="1"/>
  <c r="AF44" i="8"/>
  <c r="AG44" i="8"/>
  <c r="G95" i="14" s="1"/>
  <c r="AF45" i="8"/>
  <c r="AG45" i="8"/>
  <c r="G96" i="14" s="1"/>
  <c r="AF46" i="8"/>
  <c r="AG46" i="8"/>
  <c r="G97" i="14" s="1"/>
  <c r="AF47" i="8"/>
  <c r="AG47" i="8"/>
  <c r="AF48" i="8"/>
  <c r="AG48" i="8"/>
  <c r="G99" i="14" s="1"/>
  <c r="AF49" i="8"/>
  <c r="AG49" i="8"/>
  <c r="G100" i="14" s="1"/>
  <c r="AF50" i="8"/>
  <c r="AG50" i="8"/>
  <c r="G101" i="14" s="1"/>
  <c r="AF51" i="8"/>
  <c r="AG51" i="8"/>
  <c r="G102" i="14" s="1"/>
  <c r="AF52" i="8"/>
  <c r="AG52" i="8"/>
  <c r="G103" i="14" s="1"/>
  <c r="AF53" i="8"/>
  <c r="AG53" i="8"/>
  <c r="G104" i="14" s="1"/>
  <c r="AF54" i="8"/>
  <c r="AG54" i="8"/>
  <c r="G105" i="14" s="1"/>
  <c r="AF57" i="8"/>
  <c r="AG57" i="8"/>
  <c r="G17" i="4" s="1"/>
  <c r="AF58" i="8"/>
  <c r="AG58" i="8"/>
  <c r="G18" i="4" s="1"/>
  <c r="AF59" i="8"/>
  <c r="AG59" i="8"/>
  <c r="G19" i="4" s="1"/>
  <c r="AF60" i="8"/>
  <c r="AG60" i="8"/>
  <c r="G20" i="4" s="1"/>
  <c r="AF61" i="8"/>
  <c r="AG61" i="8"/>
  <c r="G21" i="4" s="1"/>
  <c r="AF62" i="8"/>
  <c r="AG62" i="8"/>
  <c r="G22" i="4" s="1"/>
  <c r="AF63" i="8"/>
  <c r="AG63" i="8"/>
  <c r="G23" i="4" s="1"/>
  <c r="AF64" i="8"/>
  <c r="AG64" i="8"/>
  <c r="G24" i="4" s="1"/>
  <c r="AF65" i="8"/>
  <c r="AG65" i="8"/>
  <c r="G25" i="4" s="1"/>
  <c r="AG7" i="8"/>
  <c r="G58" i="14" s="1"/>
  <c r="AF7" i="8"/>
  <c r="AB8" i="8"/>
  <c r="AC8" i="8"/>
  <c r="E59" i="14" s="1"/>
  <c r="AB9" i="8"/>
  <c r="AC9" i="8"/>
  <c r="E60" i="14" s="1"/>
  <c r="AB10" i="8"/>
  <c r="AC10" i="8"/>
  <c r="E61" i="14" s="1"/>
  <c r="AB11" i="8"/>
  <c r="AC11" i="8"/>
  <c r="E62" i="14" s="1"/>
  <c r="AB12" i="8"/>
  <c r="AC12" i="8"/>
  <c r="E63" i="14" s="1"/>
  <c r="AB13" i="8"/>
  <c r="AC13" i="8"/>
  <c r="E64" i="14" s="1"/>
  <c r="AB14" i="8"/>
  <c r="AC14" i="8"/>
  <c r="E65" i="14" s="1"/>
  <c r="AB15" i="8"/>
  <c r="AC15" i="8"/>
  <c r="E66" i="14" s="1"/>
  <c r="AB16" i="8"/>
  <c r="AC16" i="8"/>
  <c r="E67" i="14" s="1"/>
  <c r="AB17" i="8"/>
  <c r="AC17" i="8"/>
  <c r="E68" i="14" s="1"/>
  <c r="AB18" i="8"/>
  <c r="AC18" i="8"/>
  <c r="E69" i="14" s="1"/>
  <c r="AB19" i="8"/>
  <c r="AC19" i="8"/>
  <c r="E70" i="14" s="1"/>
  <c r="AB20" i="8"/>
  <c r="AC20" i="8"/>
  <c r="E71" i="14" s="1"/>
  <c r="AB21" i="8"/>
  <c r="AC21" i="8"/>
  <c r="E72" i="14" s="1"/>
  <c r="AB22" i="8"/>
  <c r="AC22" i="8"/>
  <c r="E73" i="14" s="1"/>
  <c r="AB23" i="8"/>
  <c r="AC23" i="8"/>
  <c r="E74" i="14" s="1"/>
  <c r="AB24" i="8"/>
  <c r="AC24" i="8"/>
  <c r="E75" i="14" s="1"/>
  <c r="AB25" i="8"/>
  <c r="AC25" i="8"/>
  <c r="E76" i="14" s="1"/>
  <c r="AB26" i="8"/>
  <c r="AC26" i="8"/>
  <c r="E77" i="14" s="1"/>
  <c r="AB27" i="8"/>
  <c r="AC27" i="8"/>
  <c r="E78" i="14" s="1"/>
  <c r="AB28" i="8"/>
  <c r="AC28" i="8"/>
  <c r="E79" i="14" s="1"/>
  <c r="AB29" i="8"/>
  <c r="AC29" i="8"/>
  <c r="E80" i="14" s="1"/>
  <c r="AB30" i="8"/>
  <c r="AC30" i="8"/>
  <c r="E81" i="14" s="1"/>
  <c r="AB31" i="8"/>
  <c r="AC31" i="8"/>
  <c r="E82" i="14" s="1"/>
  <c r="AB32" i="8"/>
  <c r="AC32" i="8"/>
  <c r="E83" i="14" s="1"/>
  <c r="AB33" i="8"/>
  <c r="AC33" i="8"/>
  <c r="E84" i="14" s="1"/>
  <c r="AB34" i="8"/>
  <c r="AC34" i="8"/>
  <c r="E85" i="14" s="1"/>
  <c r="AB35" i="8"/>
  <c r="AC35" i="8"/>
  <c r="E86" i="14" s="1"/>
  <c r="AB36" i="8"/>
  <c r="AC36" i="8"/>
  <c r="E87" i="14" s="1"/>
  <c r="AB37" i="8"/>
  <c r="AC37" i="8"/>
  <c r="E88" i="14" s="1"/>
  <c r="AB38" i="8"/>
  <c r="AC38" i="8"/>
  <c r="E89" i="14" s="1"/>
  <c r="AB39" i="8"/>
  <c r="AC39" i="8"/>
  <c r="E90" i="14" s="1"/>
  <c r="AB40" i="8"/>
  <c r="AC40" i="8"/>
  <c r="E91" i="14" s="1"/>
  <c r="AB41" i="8"/>
  <c r="AC41" i="8"/>
  <c r="E92" i="14" s="1"/>
  <c r="AB42" i="8"/>
  <c r="AC42" i="8"/>
  <c r="E93" i="14" s="1"/>
  <c r="AB43" i="8"/>
  <c r="AC43" i="8"/>
  <c r="E94" i="14" s="1"/>
  <c r="AB44" i="8"/>
  <c r="AC44" i="8"/>
  <c r="E95" i="14" s="1"/>
  <c r="AB45" i="8"/>
  <c r="AC45" i="8"/>
  <c r="E96" i="14" s="1"/>
  <c r="AB46" i="8"/>
  <c r="AC46" i="8"/>
  <c r="E97" i="14" s="1"/>
  <c r="AB47" i="8"/>
  <c r="AC47" i="8"/>
  <c r="E98" i="14" s="1"/>
  <c r="AB48" i="8"/>
  <c r="AC48" i="8"/>
  <c r="E99" i="14" s="1"/>
  <c r="AB49" i="8"/>
  <c r="AC49" i="8"/>
  <c r="E100" i="14" s="1"/>
  <c r="AB50" i="8"/>
  <c r="AC50" i="8"/>
  <c r="E101" i="14" s="1"/>
  <c r="AB51" i="8"/>
  <c r="AC51" i="8"/>
  <c r="E102" i="14" s="1"/>
  <c r="AB52" i="8"/>
  <c r="AC52" i="8"/>
  <c r="E103" i="14" s="1"/>
  <c r="AB53" i="8"/>
  <c r="AC53" i="8"/>
  <c r="E104" i="14" s="1"/>
  <c r="AB54" i="8"/>
  <c r="AC54" i="8"/>
  <c r="E105" i="14" s="1"/>
  <c r="AB57" i="8"/>
  <c r="E17" i="4" s="1"/>
  <c r="AC57" i="8"/>
  <c r="AB58" i="8"/>
  <c r="E18" i="4" s="1"/>
  <c r="AC58" i="8"/>
  <c r="AB59" i="8"/>
  <c r="E19" i="4" s="1"/>
  <c r="AC59" i="8"/>
  <c r="AB60" i="8"/>
  <c r="E20" i="4" s="1"/>
  <c r="AC60" i="8"/>
  <c r="AB61" i="8"/>
  <c r="E21" i="4" s="1"/>
  <c r="AC61" i="8"/>
  <c r="AB62" i="8"/>
  <c r="E22" i="4" s="1"/>
  <c r="AC62" i="8"/>
  <c r="AB63" i="8"/>
  <c r="E23" i="4" s="1"/>
  <c r="AC63" i="8"/>
  <c r="AB64" i="8"/>
  <c r="E24" i="4" s="1"/>
  <c r="AC64" i="8"/>
  <c r="AB65" i="8"/>
  <c r="E25" i="4" s="1"/>
  <c r="AC65" i="8"/>
  <c r="D10" i="18" s="1"/>
  <c r="AC7" i="8"/>
  <c r="E58" i="14" s="1"/>
  <c r="AB7" i="8"/>
  <c r="Z8" i="8"/>
  <c r="L8" i="14" s="1"/>
  <c r="Z9" i="8"/>
  <c r="L9" i="14" s="1"/>
  <c r="Z10" i="8"/>
  <c r="L10" i="14" s="1"/>
  <c r="Z11" i="8"/>
  <c r="L11" i="14" s="1"/>
  <c r="Z12" i="8"/>
  <c r="L12" i="14" s="1"/>
  <c r="Z13" i="8"/>
  <c r="L13" i="14" s="1"/>
  <c r="Z14" i="8"/>
  <c r="L14" i="14" s="1"/>
  <c r="Z15" i="8"/>
  <c r="L15" i="14" s="1"/>
  <c r="Z16" i="8"/>
  <c r="L16" i="14" s="1"/>
  <c r="Z17" i="8"/>
  <c r="L17" i="14" s="1"/>
  <c r="Z18" i="8"/>
  <c r="L18" i="14" s="1"/>
  <c r="Z19" i="8"/>
  <c r="L19" i="14" s="1"/>
  <c r="Z20" i="8"/>
  <c r="L20" i="14" s="1"/>
  <c r="Z21" i="8"/>
  <c r="L21" i="14" s="1"/>
  <c r="Z22" i="8"/>
  <c r="L22" i="14" s="1"/>
  <c r="Z23" i="8"/>
  <c r="L23" i="14" s="1"/>
  <c r="Z24" i="8"/>
  <c r="L24" i="14" s="1"/>
  <c r="Z25" i="8"/>
  <c r="L25" i="14" s="1"/>
  <c r="Z26" i="8"/>
  <c r="L26" i="14" s="1"/>
  <c r="Z27" i="8"/>
  <c r="L27" i="14" s="1"/>
  <c r="Z28" i="8"/>
  <c r="L28" i="14" s="1"/>
  <c r="Z29" i="8"/>
  <c r="L29" i="14" s="1"/>
  <c r="Z30" i="8"/>
  <c r="L30" i="14" s="1"/>
  <c r="Z31" i="8"/>
  <c r="L31" i="14" s="1"/>
  <c r="Z32" i="8"/>
  <c r="L32" i="14" s="1"/>
  <c r="Z33" i="8"/>
  <c r="L33" i="14" s="1"/>
  <c r="Z34" i="8"/>
  <c r="L34" i="14" s="1"/>
  <c r="Z35" i="8"/>
  <c r="L35" i="14" s="1"/>
  <c r="Z36" i="8"/>
  <c r="L36" i="14" s="1"/>
  <c r="Z37" i="8"/>
  <c r="L37" i="14" s="1"/>
  <c r="Z38" i="8"/>
  <c r="L38" i="14" s="1"/>
  <c r="Z39" i="8"/>
  <c r="L39" i="14" s="1"/>
  <c r="Z40" i="8"/>
  <c r="L40" i="14" s="1"/>
  <c r="Z41" i="8"/>
  <c r="L41" i="14" s="1"/>
  <c r="Z42" i="8"/>
  <c r="L42" i="14" s="1"/>
  <c r="Z43" i="8"/>
  <c r="L43" i="14" s="1"/>
  <c r="Z44" i="8"/>
  <c r="L44" i="14" s="1"/>
  <c r="Z45" i="8"/>
  <c r="L45" i="14" s="1"/>
  <c r="Z46" i="8"/>
  <c r="L46" i="14" s="1"/>
  <c r="Z47" i="8"/>
  <c r="L47" i="14" s="1"/>
  <c r="Z48" i="8"/>
  <c r="L48" i="14" s="1"/>
  <c r="Z49" i="8"/>
  <c r="L49" i="14" s="1"/>
  <c r="Z50" i="8"/>
  <c r="L50" i="14" s="1"/>
  <c r="Z51" i="8"/>
  <c r="L51" i="14" s="1"/>
  <c r="Z52" i="8"/>
  <c r="L52" i="14" s="1"/>
  <c r="Z53" i="8"/>
  <c r="L53" i="14" s="1"/>
  <c r="Z54" i="8"/>
  <c r="L54" i="14" s="1"/>
  <c r="Z57" i="8"/>
  <c r="L7" i="4" s="1"/>
  <c r="Z58" i="8"/>
  <c r="L8" i="4" s="1"/>
  <c r="Z59" i="8"/>
  <c r="L9" i="4" s="1"/>
  <c r="Z60" i="8"/>
  <c r="L10" i="4" s="1"/>
  <c r="Z61" i="8"/>
  <c r="L11" i="4" s="1"/>
  <c r="Z62" i="8"/>
  <c r="L12" i="4" s="1"/>
  <c r="Z63" i="8"/>
  <c r="L13" i="4" s="1"/>
  <c r="Z64" i="8"/>
  <c r="L14" i="4" s="1"/>
  <c r="Z65" i="8"/>
  <c r="Z7" i="8"/>
  <c r="Y8" i="8"/>
  <c r="J8" i="14" s="1"/>
  <c r="Y9" i="8"/>
  <c r="J9" i="14" s="1"/>
  <c r="Y10" i="8"/>
  <c r="J10" i="14" s="1"/>
  <c r="Y11" i="8"/>
  <c r="J11" i="14" s="1"/>
  <c r="Y12" i="8"/>
  <c r="J12" i="14" s="1"/>
  <c r="Y13" i="8"/>
  <c r="J13" i="14" s="1"/>
  <c r="Y14" i="8"/>
  <c r="J14" i="14" s="1"/>
  <c r="Y15" i="8"/>
  <c r="J15" i="14" s="1"/>
  <c r="Y16" i="8"/>
  <c r="J16" i="14" s="1"/>
  <c r="Y17" i="8"/>
  <c r="J17" i="14" s="1"/>
  <c r="Y18" i="8"/>
  <c r="J18" i="14" s="1"/>
  <c r="Y19" i="8"/>
  <c r="J19" i="14" s="1"/>
  <c r="Y20" i="8"/>
  <c r="J20" i="14" s="1"/>
  <c r="Y21" i="8"/>
  <c r="J21" i="14" s="1"/>
  <c r="Y22" i="8"/>
  <c r="J22" i="14" s="1"/>
  <c r="Y23" i="8"/>
  <c r="J23" i="14" s="1"/>
  <c r="Y24" i="8"/>
  <c r="J24" i="14" s="1"/>
  <c r="Y25" i="8"/>
  <c r="J25" i="14" s="1"/>
  <c r="Y26" i="8"/>
  <c r="J26" i="14" s="1"/>
  <c r="Y27" i="8"/>
  <c r="J27" i="14" s="1"/>
  <c r="Y28" i="8"/>
  <c r="J28" i="14" s="1"/>
  <c r="Y29" i="8"/>
  <c r="J29" i="14" s="1"/>
  <c r="Y30" i="8"/>
  <c r="J30" i="14" s="1"/>
  <c r="Y31" i="8"/>
  <c r="J31" i="14" s="1"/>
  <c r="Y32" i="8"/>
  <c r="J32" i="14" s="1"/>
  <c r="Y33" i="8"/>
  <c r="J33" i="14" s="1"/>
  <c r="Y34" i="8"/>
  <c r="J34" i="14" s="1"/>
  <c r="Y35" i="8"/>
  <c r="J35" i="14" s="1"/>
  <c r="Y36" i="8"/>
  <c r="J36" i="14" s="1"/>
  <c r="Y37" i="8"/>
  <c r="J37" i="14" s="1"/>
  <c r="Y38" i="8"/>
  <c r="J38" i="14" s="1"/>
  <c r="Y39" i="8"/>
  <c r="J39" i="14" s="1"/>
  <c r="Y40" i="8"/>
  <c r="J40" i="14" s="1"/>
  <c r="Y41" i="8"/>
  <c r="J41" i="14" s="1"/>
  <c r="Y42" i="8"/>
  <c r="J42" i="14" s="1"/>
  <c r="Y43" i="8"/>
  <c r="J43" i="14" s="1"/>
  <c r="Y44" i="8"/>
  <c r="J44" i="14" s="1"/>
  <c r="Y45" i="8"/>
  <c r="J45" i="14" s="1"/>
  <c r="Y46" i="8"/>
  <c r="J46" i="14" s="1"/>
  <c r="Y47" i="8"/>
  <c r="J47" i="14" s="1"/>
  <c r="Y48" i="8"/>
  <c r="J48" i="14" s="1"/>
  <c r="Y49" i="8"/>
  <c r="J49" i="14" s="1"/>
  <c r="Y50" i="8"/>
  <c r="J50" i="14" s="1"/>
  <c r="Y51" i="8"/>
  <c r="J51" i="14" s="1"/>
  <c r="Y52" i="8"/>
  <c r="J52" i="14" s="1"/>
  <c r="Y53" i="8"/>
  <c r="J53" i="14" s="1"/>
  <c r="Y54" i="8"/>
  <c r="J54" i="14" s="1"/>
  <c r="Y57" i="8"/>
  <c r="J7" i="4" s="1"/>
  <c r="Y58" i="8"/>
  <c r="J8" i="4" s="1"/>
  <c r="Y59" i="8"/>
  <c r="J9" i="4" s="1"/>
  <c r="Y60" i="8"/>
  <c r="J10" i="4" s="1"/>
  <c r="Y61" i="8"/>
  <c r="J11" i="4" s="1"/>
  <c r="Y62" i="8"/>
  <c r="J12" i="4" s="1"/>
  <c r="Y63" i="8"/>
  <c r="J13" i="4" s="1"/>
  <c r="Y64" i="8"/>
  <c r="J14" i="4" s="1"/>
  <c r="Y65" i="8"/>
  <c r="Y7" i="8"/>
  <c r="X8" i="8"/>
  <c r="H8" i="14" s="1"/>
  <c r="X9" i="8"/>
  <c r="H9" i="14" s="1"/>
  <c r="X10" i="8"/>
  <c r="H10" i="14" s="1"/>
  <c r="X11" i="8"/>
  <c r="H11" i="14" s="1"/>
  <c r="X12" i="8"/>
  <c r="H12" i="14" s="1"/>
  <c r="X13" i="8"/>
  <c r="H13" i="14" s="1"/>
  <c r="X14" i="8"/>
  <c r="H14" i="14" s="1"/>
  <c r="X15" i="8"/>
  <c r="H15" i="14" s="1"/>
  <c r="X16" i="8"/>
  <c r="H16" i="14" s="1"/>
  <c r="X17" i="8"/>
  <c r="H17" i="14" s="1"/>
  <c r="X18" i="8"/>
  <c r="H18" i="14" s="1"/>
  <c r="X19" i="8"/>
  <c r="H19" i="14" s="1"/>
  <c r="X20" i="8"/>
  <c r="H20" i="14" s="1"/>
  <c r="X21" i="8"/>
  <c r="H21" i="14" s="1"/>
  <c r="X22" i="8"/>
  <c r="H22" i="14" s="1"/>
  <c r="X23" i="8"/>
  <c r="H23" i="14" s="1"/>
  <c r="X24" i="8"/>
  <c r="H24" i="14" s="1"/>
  <c r="X25" i="8"/>
  <c r="H25" i="14" s="1"/>
  <c r="X26" i="8"/>
  <c r="H26" i="14" s="1"/>
  <c r="X27" i="8"/>
  <c r="H27" i="14" s="1"/>
  <c r="X28" i="8"/>
  <c r="H28" i="14" s="1"/>
  <c r="X29" i="8"/>
  <c r="H29" i="14" s="1"/>
  <c r="X30" i="8"/>
  <c r="H30" i="14" s="1"/>
  <c r="X31" i="8"/>
  <c r="H31" i="14" s="1"/>
  <c r="X32" i="8"/>
  <c r="H32" i="14" s="1"/>
  <c r="X33" i="8"/>
  <c r="H33" i="14" s="1"/>
  <c r="X34" i="8"/>
  <c r="H34" i="14" s="1"/>
  <c r="X35" i="8"/>
  <c r="H35" i="14" s="1"/>
  <c r="X36" i="8"/>
  <c r="H36" i="14" s="1"/>
  <c r="X37" i="8"/>
  <c r="H37" i="14" s="1"/>
  <c r="X38" i="8"/>
  <c r="H38" i="14" s="1"/>
  <c r="X39" i="8"/>
  <c r="H39" i="14" s="1"/>
  <c r="X40" i="8"/>
  <c r="H40" i="14" s="1"/>
  <c r="X41" i="8"/>
  <c r="H41" i="14" s="1"/>
  <c r="X42" i="8"/>
  <c r="H42" i="14" s="1"/>
  <c r="X43" i="8"/>
  <c r="H43" i="14" s="1"/>
  <c r="X44" i="8"/>
  <c r="H44" i="14" s="1"/>
  <c r="X45" i="8"/>
  <c r="H45" i="14" s="1"/>
  <c r="X46" i="8"/>
  <c r="H46" i="14" s="1"/>
  <c r="X47" i="8"/>
  <c r="H47" i="14" s="1"/>
  <c r="X48" i="8"/>
  <c r="H48" i="14" s="1"/>
  <c r="X49" i="8"/>
  <c r="H49" i="14" s="1"/>
  <c r="X50" i="8"/>
  <c r="H50" i="14" s="1"/>
  <c r="X51" i="8"/>
  <c r="H51" i="14" s="1"/>
  <c r="X52" i="8"/>
  <c r="H52" i="14" s="1"/>
  <c r="X53" i="8"/>
  <c r="H53" i="14" s="1"/>
  <c r="X54" i="8"/>
  <c r="H54" i="14" s="1"/>
  <c r="X57" i="8"/>
  <c r="H7" i="4" s="1"/>
  <c r="X58" i="8"/>
  <c r="H8" i="4" s="1"/>
  <c r="X59" i="8"/>
  <c r="H9" i="4" s="1"/>
  <c r="X60" i="8"/>
  <c r="H10" i="4" s="1"/>
  <c r="X61" i="8"/>
  <c r="H11" i="4" s="1"/>
  <c r="X62" i="8"/>
  <c r="H12" i="4" s="1"/>
  <c r="X63" i="8"/>
  <c r="H13" i="4" s="1"/>
  <c r="X64" i="8"/>
  <c r="H14" i="4" s="1"/>
  <c r="X65" i="8"/>
  <c r="X7" i="8"/>
  <c r="W8" i="8"/>
  <c r="F8" i="14" s="1"/>
  <c r="W9" i="8"/>
  <c r="F9" i="14" s="1"/>
  <c r="W10" i="8"/>
  <c r="F10" i="14" s="1"/>
  <c r="W11" i="8"/>
  <c r="F11" i="14" s="1"/>
  <c r="W12" i="8"/>
  <c r="F12" i="14" s="1"/>
  <c r="W13" i="8"/>
  <c r="F13" i="14" s="1"/>
  <c r="W14" i="8"/>
  <c r="F14" i="14" s="1"/>
  <c r="W15" i="8"/>
  <c r="F15" i="14" s="1"/>
  <c r="W16" i="8"/>
  <c r="F16" i="14" s="1"/>
  <c r="W17" i="8"/>
  <c r="F17" i="14" s="1"/>
  <c r="W18" i="8"/>
  <c r="F18" i="14" s="1"/>
  <c r="W19" i="8"/>
  <c r="F19" i="14" s="1"/>
  <c r="W20" i="8"/>
  <c r="F20" i="14" s="1"/>
  <c r="W21" i="8"/>
  <c r="F21" i="14" s="1"/>
  <c r="W22" i="8"/>
  <c r="F22" i="14" s="1"/>
  <c r="W23" i="8"/>
  <c r="F23" i="14" s="1"/>
  <c r="W24" i="8"/>
  <c r="F24" i="14" s="1"/>
  <c r="W25" i="8"/>
  <c r="F25" i="14" s="1"/>
  <c r="W26" i="8"/>
  <c r="F26" i="14" s="1"/>
  <c r="W27" i="8"/>
  <c r="F27" i="14" s="1"/>
  <c r="W28" i="8"/>
  <c r="F28" i="14" s="1"/>
  <c r="W29" i="8"/>
  <c r="F29" i="14" s="1"/>
  <c r="W30" i="8"/>
  <c r="F30" i="14" s="1"/>
  <c r="W31" i="8"/>
  <c r="F31" i="14" s="1"/>
  <c r="W32" i="8"/>
  <c r="F32" i="14" s="1"/>
  <c r="W33" i="8"/>
  <c r="F33" i="14" s="1"/>
  <c r="W34" i="8"/>
  <c r="F34" i="14" s="1"/>
  <c r="W35" i="8"/>
  <c r="F35" i="14" s="1"/>
  <c r="W36" i="8"/>
  <c r="F36" i="14" s="1"/>
  <c r="W37" i="8"/>
  <c r="F37" i="14" s="1"/>
  <c r="W38" i="8"/>
  <c r="F38" i="14" s="1"/>
  <c r="W39" i="8"/>
  <c r="F39" i="14" s="1"/>
  <c r="W40" i="8"/>
  <c r="F40" i="14" s="1"/>
  <c r="W41" i="8"/>
  <c r="F41" i="14" s="1"/>
  <c r="W42" i="8"/>
  <c r="F42" i="14" s="1"/>
  <c r="W43" i="8"/>
  <c r="F43" i="14" s="1"/>
  <c r="W44" i="8"/>
  <c r="F44" i="14" s="1"/>
  <c r="W45" i="8"/>
  <c r="F45" i="14" s="1"/>
  <c r="W46" i="8"/>
  <c r="F46" i="14" s="1"/>
  <c r="W47" i="8"/>
  <c r="F47" i="14" s="1"/>
  <c r="W48" i="8"/>
  <c r="F48" i="14" s="1"/>
  <c r="W49" i="8"/>
  <c r="F49" i="14" s="1"/>
  <c r="W50" i="8"/>
  <c r="F50" i="14" s="1"/>
  <c r="W51" i="8"/>
  <c r="F51" i="14" s="1"/>
  <c r="W52" i="8"/>
  <c r="F52" i="14" s="1"/>
  <c r="W53" i="8"/>
  <c r="F53" i="14" s="1"/>
  <c r="W54" i="8"/>
  <c r="F54" i="14" s="1"/>
  <c r="W57" i="8"/>
  <c r="F7" i="4" s="1"/>
  <c r="W58" i="8"/>
  <c r="F8" i="4" s="1"/>
  <c r="W59" i="8"/>
  <c r="F9" i="4" s="1"/>
  <c r="W60" i="8"/>
  <c r="F10" i="4" s="1"/>
  <c r="W61" i="8"/>
  <c r="F11" i="4" s="1"/>
  <c r="W62" i="8"/>
  <c r="F12" i="4" s="1"/>
  <c r="W63" i="8"/>
  <c r="F13" i="4" s="1"/>
  <c r="W64" i="8"/>
  <c r="F14" i="4" s="1"/>
  <c r="W7" i="8"/>
  <c r="L15" i="4" l="1"/>
  <c r="G15" i="18"/>
  <c r="H15" i="4"/>
  <c r="E15" i="18"/>
  <c r="J15" i="4"/>
  <c r="F15" i="18"/>
  <c r="AH47" i="8"/>
  <c r="H98" i="14" s="1"/>
  <c r="G98" i="14"/>
  <c r="AH15" i="8"/>
  <c r="H66" i="14" s="1"/>
  <c r="AL32" i="8"/>
  <c r="J83" i="14" s="1"/>
  <c r="AP65" i="8"/>
  <c r="L25" i="4" s="1"/>
  <c r="K25" i="4"/>
  <c r="AP63" i="8"/>
  <c r="L23" i="4" s="1"/>
  <c r="K23" i="4"/>
  <c r="AP51" i="8"/>
  <c r="L102" i="14" s="1"/>
  <c r="AP47" i="8"/>
  <c r="L98" i="14" s="1"/>
  <c r="AP35" i="8"/>
  <c r="L86" i="14" s="1"/>
  <c r="AP31" i="8"/>
  <c r="L82" i="14" s="1"/>
  <c r="AP19" i="8"/>
  <c r="L70" i="14" s="1"/>
  <c r="AP11" i="8"/>
  <c r="L62" i="14" s="1"/>
  <c r="AP9" i="8"/>
  <c r="L60" i="14" s="1"/>
  <c r="AH36" i="8"/>
  <c r="H87" i="14" s="1"/>
  <c r="AH32" i="8"/>
  <c r="H83" i="14" s="1"/>
  <c r="AH20" i="8"/>
  <c r="H71" i="14" s="1"/>
  <c r="AH16" i="8"/>
  <c r="H67" i="14" s="1"/>
  <c r="AL53" i="8"/>
  <c r="J104" i="14" s="1"/>
  <c r="AL49" i="8"/>
  <c r="J100" i="14" s="1"/>
  <c r="AL37" i="8"/>
  <c r="J88" i="14" s="1"/>
  <c r="AL33" i="8"/>
  <c r="J84" i="14" s="1"/>
  <c r="AP44" i="8"/>
  <c r="L95" i="14" s="1"/>
  <c r="AD7" i="8"/>
  <c r="F58" i="14" s="1"/>
  <c r="AD64" i="8"/>
  <c r="F24" i="4" s="1"/>
  <c r="AD62" i="8"/>
  <c r="F22" i="4" s="1"/>
  <c r="AD60" i="8"/>
  <c r="F20" i="4" s="1"/>
  <c r="AD58" i="8"/>
  <c r="F18" i="4" s="1"/>
  <c r="AD54" i="8"/>
  <c r="F105" i="14" s="1"/>
  <c r="AD52" i="8"/>
  <c r="F103" i="14" s="1"/>
  <c r="AD50" i="8"/>
  <c r="F101" i="14" s="1"/>
  <c r="AD48" i="8"/>
  <c r="F99" i="14" s="1"/>
  <c r="AD46" i="8"/>
  <c r="F97" i="14" s="1"/>
  <c r="AD44" i="8"/>
  <c r="F95" i="14" s="1"/>
  <c r="AD42" i="8"/>
  <c r="F93" i="14" s="1"/>
  <c r="AD40" i="8"/>
  <c r="F91" i="14" s="1"/>
  <c r="AD38" i="8"/>
  <c r="F89" i="14" s="1"/>
  <c r="AD36" i="8"/>
  <c r="F87" i="14" s="1"/>
  <c r="AD34" i="8"/>
  <c r="F85" i="14" s="1"/>
  <c r="AD32" i="8"/>
  <c r="F83" i="14" s="1"/>
  <c r="AD30" i="8"/>
  <c r="F81" i="14" s="1"/>
  <c r="AD28" i="8"/>
  <c r="F79" i="14" s="1"/>
  <c r="AD26" i="8"/>
  <c r="F77" i="14" s="1"/>
  <c r="AD24" i="8"/>
  <c r="F75" i="14" s="1"/>
  <c r="AD22" i="8"/>
  <c r="F73" i="14" s="1"/>
  <c r="AD20" i="8"/>
  <c r="F71" i="14" s="1"/>
  <c r="AD18" i="8"/>
  <c r="F69" i="14" s="1"/>
  <c r="AD16" i="8"/>
  <c r="F67" i="14" s="1"/>
  <c r="AD14" i="8"/>
  <c r="F65" i="14" s="1"/>
  <c r="AD12" i="8"/>
  <c r="F63" i="14" s="1"/>
  <c r="AD10" i="8"/>
  <c r="F61" i="14" s="1"/>
  <c r="AD8" i="8"/>
  <c r="F59" i="14" s="1"/>
  <c r="AH57" i="8"/>
  <c r="H17" i="4" s="1"/>
  <c r="AP7" i="8"/>
  <c r="L58" i="14" s="1"/>
  <c r="AP62" i="8"/>
  <c r="L22" i="4" s="1"/>
  <c r="AP58" i="8"/>
  <c r="L18" i="4" s="1"/>
  <c r="AP40" i="8"/>
  <c r="L91" i="14" s="1"/>
  <c r="AP28" i="8"/>
  <c r="L79" i="14" s="1"/>
  <c r="AP24" i="8"/>
  <c r="L75" i="14" s="1"/>
  <c r="AP8" i="8"/>
  <c r="L59" i="14" s="1"/>
  <c r="AH43" i="8"/>
  <c r="H94" i="14" s="1"/>
  <c r="AH31" i="8"/>
  <c r="H82" i="14" s="1"/>
  <c r="AH29" i="8"/>
  <c r="H80" i="14" s="1"/>
  <c r="AH27" i="8"/>
  <c r="H78" i="14" s="1"/>
  <c r="AH25" i="8"/>
  <c r="H76" i="14" s="1"/>
  <c r="AH13" i="8"/>
  <c r="H64" i="14" s="1"/>
  <c r="AH11" i="8"/>
  <c r="H62" i="14" s="1"/>
  <c r="AL64" i="8"/>
  <c r="J24" i="4" s="1"/>
  <c r="AL62" i="8"/>
  <c r="J22" i="4" s="1"/>
  <c r="AL60" i="8"/>
  <c r="J20" i="4" s="1"/>
  <c r="AL48" i="8"/>
  <c r="J99" i="14" s="1"/>
  <c r="AL46" i="8"/>
  <c r="J97" i="14" s="1"/>
  <c r="AL44" i="8"/>
  <c r="J95" i="14" s="1"/>
  <c r="AL42" i="8"/>
  <c r="J93" i="14" s="1"/>
  <c r="AL30" i="8"/>
  <c r="J81" i="14" s="1"/>
  <c r="AL28" i="8"/>
  <c r="J79" i="14" s="1"/>
  <c r="AL26" i="8"/>
  <c r="J77" i="14" s="1"/>
  <c r="AL16" i="8"/>
  <c r="J67" i="14" s="1"/>
  <c r="AL24" i="8"/>
  <c r="J75" i="14" s="1"/>
  <c r="AL12" i="8"/>
  <c r="J63" i="14" s="1"/>
  <c r="AH65" i="8"/>
  <c r="H25" i="4" s="1"/>
  <c r="AH61" i="8"/>
  <c r="H21" i="4" s="1"/>
  <c r="AH39" i="8"/>
  <c r="H90" i="14" s="1"/>
  <c r="AH23" i="8"/>
  <c r="H74" i="14" s="1"/>
  <c r="AL21" i="8"/>
  <c r="J72" i="14" s="1"/>
  <c r="AL17" i="8"/>
  <c r="J68" i="14" s="1"/>
  <c r="AP64" i="8"/>
  <c r="L24" i="4" s="1"/>
  <c r="AP52" i="8"/>
  <c r="L103" i="14" s="1"/>
  <c r="AP50" i="8"/>
  <c r="L101" i="14" s="1"/>
  <c r="AP46" i="8"/>
  <c r="L97" i="14" s="1"/>
  <c r="AD65" i="8"/>
  <c r="F25" i="4" s="1"/>
  <c r="AD63" i="8"/>
  <c r="F23" i="4" s="1"/>
  <c r="AD61" i="8"/>
  <c r="F21" i="4" s="1"/>
  <c r="AD59" i="8"/>
  <c r="F19" i="4" s="1"/>
  <c r="AD57" i="8"/>
  <c r="F17" i="4" s="1"/>
  <c r="AD53" i="8"/>
  <c r="F104" i="14" s="1"/>
  <c r="AD51" i="8"/>
  <c r="F102" i="14" s="1"/>
  <c r="AD49" i="8"/>
  <c r="F100" i="14" s="1"/>
  <c r="AD47" i="8"/>
  <c r="F98" i="14" s="1"/>
  <c r="AD45" i="8"/>
  <c r="F96" i="14" s="1"/>
  <c r="AD43" i="8"/>
  <c r="F94" i="14" s="1"/>
  <c r="AD41" i="8"/>
  <c r="F92" i="14" s="1"/>
  <c r="AD39" i="8"/>
  <c r="F90" i="14" s="1"/>
  <c r="AD37" i="8"/>
  <c r="F88" i="14" s="1"/>
  <c r="AD35" i="8"/>
  <c r="F86" i="14" s="1"/>
  <c r="AD33" i="8"/>
  <c r="F84" i="14" s="1"/>
  <c r="AD31" i="8"/>
  <c r="F82" i="14" s="1"/>
  <c r="AD29" i="8"/>
  <c r="F80" i="14" s="1"/>
  <c r="AD27" i="8"/>
  <c r="F78" i="14" s="1"/>
  <c r="AD25" i="8"/>
  <c r="F76" i="14" s="1"/>
  <c r="AD23" i="8"/>
  <c r="F74" i="14" s="1"/>
  <c r="AD21" i="8"/>
  <c r="F72" i="14" s="1"/>
  <c r="AD19" i="8"/>
  <c r="F70" i="14" s="1"/>
  <c r="AD17" i="8"/>
  <c r="F68" i="14" s="1"/>
  <c r="AD15" i="8"/>
  <c r="F66" i="14" s="1"/>
  <c r="AD13" i="8"/>
  <c r="F64" i="14" s="1"/>
  <c r="AD11" i="8"/>
  <c r="F62" i="14" s="1"/>
  <c r="AD9" i="8"/>
  <c r="F60" i="14" s="1"/>
  <c r="AH52" i="8"/>
  <c r="H103" i="14" s="1"/>
  <c r="AH48" i="8"/>
  <c r="H99" i="14" s="1"/>
  <c r="AL58" i="8"/>
  <c r="J18" i="4" s="1"/>
  <c r="AL40" i="8"/>
  <c r="J91" i="14" s="1"/>
  <c r="AP36" i="8"/>
  <c r="L87" i="14" s="1"/>
  <c r="AP34" i="8"/>
  <c r="L85" i="14" s="1"/>
  <c r="AP30" i="8"/>
  <c r="L81" i="14" s="1"/>
  <c r="AP20" i="8"/>
  <c r="L71" i="14" s="1"/>
  <c r="AP18" i="8"/>
  <c r="L69" i="14" s="1"/>
  <c r="AP14" i="8"/>
  <c r="L65" i="14" s="1"/>
  <c r="AP12" i="8"/>
  <c r="L63" i="14" s="1"/>
  <c r="AH7" i="8"/>
  <c r="H58" i="14" s="1"/>
  <c r="AH62" i="8"/>
  <c r="H22" i="4" s="1"/>
  <c r="AH58" i="8"/>
  <c r="H18" i="4" s="1"/>
  <c r="AH51" i="8"/>
  <c r="H102" i="14" s="1"/>
  <c r="AH28" i="8"/>
  <c r="H79" i="14" s="1"/>
  <c r="AH24" i="8"/>
  <c r="H75" i="14" s="1"/>
  <c r="AH21" i="8"/>
  <c r="H72" i="14" s="1"/>
  <c r="AH19" i="8"/>
  <c r="H70" i="14" s="1"/>
  <c r="AH17" i="8"/>
  <c r="H68" i="14" s="1"/>
  <c r="AL7" i="8"/>
  <c r="J58" i="14" s="1"/>
  <c r="AL45" i="8"/>
  <c r="J96" i="14" s="1"/>
  <c r="AL41" i="8"/>
  <c r="J92" i="14" s="1"/>
  <c r="AL38" i="8"/>
  <c r="J89" i="14" s="1"/>
  <c r="AL36" i="8"/>
  <c r="J87" i="14" s="1"/>
  <c r="AL34" i="8"/>
  <c r="J85" i="14" s="1"/>
  <c r="AL13" i="8"/>
  <c r="J64" i="14" s="1"/>
  <c r="AP61" i="8"/>
  <c r="L21" i="4" s="1"/>
  <c r="AP59" i="8"/>
  <c r="L19" i="4" s="1"/>
  <c r="AP57" i="8"/>
  <c r="L17" i="4" s="1"/>
  <c r="AP53" i="8"/>
  <c r="L104" i="14" s="1"/>
  <c r="AP48" i="8"/>
  <c r="L99" i="14" s="1"/>
  <c r="AP42" i="8"/>
  <c r="L93" i="14" s="1"/>
  <c r="AP38" i="8"/>
  <c r="L89" i="14" s="1"/>
  <c r="AP27" i="8"/>
  <c r="L78" i="14" s="1"/>
  <c r="AP23" i="8"/>
  <c r="L74" i="14" s="1"/>
  <c r="AP16" i="8"/>
  <c r="L67" i="14" s="1"/>
  <c r="AP10" i="8"/>
  <c r="L61" i="14" s="1"/>
  <c r="AP15" i="8"/>
  <c r="L66" i="14" s="1"/>
  <c r="AH44" i="8"/>
  <c r="H95" i="14" s="1"/>
  <c r="AH40" i="8"/>
  <c r="H91" i="14" s="1"/>
  <c r="AH35" i="8"/>
  <c r="H86" i="14" s="1"/>
  <c r="AH12" i="8"/>
  <c r="H63" i="14" s="1"/>
  <c r="AH8" i="8"/>
  <c r="H59" i="14" s="1"/>
  <c r="AL63" i="8"/>
  <c r="J23" i="4" s="1"/>
  <c r="AL59" i="8"/>
  <c r="J19" i="4" s="1"/>
  <c r="AL54" i="8"/>
  <c r="J105" i="14" s="1"/>
  <c r="AL52" i="8"/>
  <c r="J103" i="14" s="1"/>
  <c r="AL50" i="8"/>
  <c r="J101" i="14" s="1"/>
  <c r="AL29" i="8"/>
  <c r="J80" i="14" s="1"/>
  <c r="AL25" i="8"/>
  <c r="J76" i="14" s="1"/>
  <c r="AL22" i="8"/>
  <c r="J73" i="14" s="1"/>
  <c r="AL20" i="8"/>
  <c r="J71" i="14" s="1"/>
  <c r="AL18" i="8"/>
  <c r="J69" i="14" s="1"/>
  <c r="AL8" i="8"/>
  <c r="J59" i="14" s="1"/>
  <c r="AP60" i="8"/>
  <c r="L20" i="4" s="1"/>
  <c r="AP54" i="8"/>
  <c r="L105" i="14" s="1"/>
  <c r="AP43" i="8"/>
  <c r="L94" i="14" s="1"/>
  <c r="AP41" i="8"/>
  <c r="L92" i="14" s="1"/>
  <c r="AP39" i="8"/>
  <c r="L90" i="14" s="1"/>
  <c r="AP32" i="8"/>
  <c r="L83" i="14" s="1"/>
  <c r="AP26" i="8"/>
  <c r="L77" i="14" s="1"/>
  <c r="AP22" i="8"/>
  <c r="L73" i="14" s="1"/>
  <c r="AH64" i="8"/>
  <c r="H24" i="4" s="1"/>
  <c r="AH59" i="8"/>
  <c r="H19" i="4" s="1"/>
  <c r="AH54" i="8"/>
  <c r="H105" i="14" s="1"/>
  <c r="AH49" i="8"/>
  <c r="H100" i="14" s="1"/>
  <c r="AH46" i="8"/>
  <c r="H97" i="14" s="1"/>
  <c r="AH41" i="8"/>
  <c r="H92" i="14" s="1"/>
  <c r="AH38" i="8"/>
  <c r="H89" i="14" s="1"/>
  <c r="AH33" i="8"/>
  <c r="H84" i="14" s="1"/>
  <c r="AH30" i="8"/>
  <c r="H81" i="14" s="1"/>
  <c r="AH22" i="8"/>
  <c r="H73" i="14" s="1"/>
  <c r="AH14" i="8"/>
  <c r="H65" i="14" s="1"/>
  <c r="AH9" i="8"/>
  <c r="H60" i="14" s="1"/>
  <c r="AL65" i="8"/>
  <c r="J25" i="4" s="1"/>
  <c r="AL57" i="8"/>
  <c r="J17" i="4" s="1"/>
  <c r="AL47" i="8"/>
  <c r="J98" i="14" s="1"/>
  <c r="AL39" i="8"/>
  <c r="J90" i="14" s="1"/>
  <c r="AL31" i="8"/>
  <c r="J82" i="14" s="1"/>
  <c r="AL23" i="8"/>
  <c r="J74" i="14" s="1"/>
  <c r="AL15" i="8"/>
  <c r="J66" i="14" s="1"/>
  <c r="AL10" i="8"/>
  <c r="J61" i="14" s="1"/>
  <c r="AP45" i="8"/>
  <c r="L96" i="14" s="1"/>
  <c r="AP37" i="8"/>
  <c r="L88" i="14" s="1"/>
  <c r="AP29" i="8"/>
  <c r="L80" i="14" s="1"/>
  <c r="AP21" i="8"/>
  <c r="L72" i="14" s="1"/>
  <c r="AP13" i="8"/>
  <c r="L64" i="14" s="1"/>
  <c r="AH63" i="8"/>
  <c r="H23" i="4" s="1"/>
  <c r="AH60" i="8"/>
  <c r="H20" i="4" s="1"/>
  <c r="AH53" i="8"/>
  <c r="H104" i="14" s="1"/>
  <c r="AH50" i="8"/>
  <c r="H101" i="14" s="1"/>
  <c r="AH45" i="8"/>
  <c r="H96" i="14" s="1"/>
  <c r="AH42" i="8"/>
  <c r="H93" i="14" s="1"/>
  <c r="AH37" i="8"/>
  <c r="H88" i="14" s="1"/>
  <c r="AH34" i="8"/>
  <c r="H85" i="14" s="1"/>
  <c r="AH26" i="8"/>
  <c r="H77" i="14" s="1"/>
  <c r="AH18" i="8"/>
  <c r="H69" i="14" s="1"/>
  <c r="AH10" i="8"/>
  <c r="H61" i="14" s="1"/>
  <c r="AL61" i="8"/>
  <c r="J21" i="4" s="1"/>
  <c r="AL51" i="8"/>
  <c r="J102" i="14" s="1"/>
  <c r="AL43" i="8"/>
  <c r="J94" i="14" s="1"/>
  <c r="AL35" i="8"/>
  <c r="J86" i="14" s="1"/>
  <c r="AL27" i="8"/>
  <c r="J78" i="14" s="1"/>
  <c r="AL19" i="8"/>
  <c r="J70" i="14" s="1"/>
  <c r="AL14" i="8"/>
  <c r="J65" i="14" s="1"/>
  <c r="AL11" i="8"/>
  <c r="J62" i="14" s="1"/>
  <c r="AL9" i="8"/>
  <c r="J60" i="14" s="1"/>
  <c r="AP49" i="8"/>
  <c r="L100" i="14" s="1"/>
  <c r="AP33" i="8"/>
  <c r="L84" i="14" s="1"/>
  <c r="AP25" i="8"/>
  <c r="L76" i="14" s="1"/>
  <c r="AP17" i="8"/>
  <c r="L68" i="14" s="1"/>
  <c r="T70" i="18"/>
  <c r="N70" i="18"/>
  <c r="AF70" i="18"/>
  <c r="Z70" i="18"/>
  <c r="T42" i="18"/>
  <c r="Z42" i="18"/>
  <c r="AF42" i="18"/>
  <c r="G10" i="18" l="1"/>
  <c r="F10" i="18"/>
  <c r="E10" i="18"/>
  <c r="C8" i="18"/>
  <c r="Y8" i="18" l="1"/>
  <c r="AQ8" i="18"/>
  <c r="AK8" i="18"/>
  <c r="M8" i="18"/>
  <c r="L8" i="18"/>
  <c r="X8" i="18"/>
  <c r="AP8" i="18"/>
  <c r="AJ8" i="18"/>
  <c r="K8" i="18"/>
  <c r="W8" i="18"/>
  <c r="AO8" i="18"/>
  <c r="AI8" i="18"/>
  <c r="V8" i="18"/>
  <c r="AN8" i="18"/>
  <c r="AH8" i="18"/>
  <c r="J8" i="18"/>
  <c r="M94" i="18"/>
  <c r="M89" i="18"/>
  <c r="M84" i="18"/>
  <c r="M79" i="18"/>
  <c r="M74" i="18"/>
  <c r="L94" i="18"/>
  <c r="L89" i="18"/>
  <c r="L84" i="18"/>
  <c r="L79" i="18"/>
  <c r="L74" i="18"/>
  <c r="K94" i="18"/>
  <c r="K89" i="18"/>
  <c r="K84" i="18"/>
  <c r="K79" i="18"/>
  <c r="K74" i="18"/>
  <c r="J94" i="18"/>
  <c r="J89" i="18"/>
  <c r="J84" i="18"/>
  <c r="J79" i="18"/>
  <c r="J74" i="18"/>
  <c r="AK94" i="18"/>
  <c r="AK89" i="18"/>
  <c r="AK84" i="18"/>
  <c r="AK79" i="18"/>
  <c r="AK74" i="18"/>
  <c r="AE94" i="18"/>
  <c r="AE89" i="18"/>
  <c r="AE84" i="18"/>
  <c r="AE79" i="18"/>
  <c r="AE74" i="18"/>
  <c r="Y94" i="18"/>
  <c r="Y89" i="18"/>
  <c r="Y84" i="18"/>
  <c r="Y79" i="18"/>
  <c r="Y74" i="18"/>
  <c r="S94" i="18"/>
  <c r="S89" i="18"/>
  <c r="S84" i="18"/>
  <c r="S79" i="18"/>
  <c r="S74" i="18"/>
  <c r="M66" i="18"/>
  <c r="M61" i="18"/>
  <c r="M56" i="18"/>
  <c r="M46" i="18"/>
  <c r="AK66" i="18"/>
  <c r="AK61" i="18"/>
  <c r="AK56" i="18"/>
  <c r="AK46" i="18"/>
  <c r="AE66" i="18"/>
  <c r="AE61" i="18"/>
  <c r="AE56" i="18"/>
  <c r="AE46" i="18"/>
  <c r="Y66" i="18"/>
  <c r="AJ94" i="18"/>
  <c r="AJ89" i="18"/>
  <c r="AJ84" i="18"/>
  <c r="AJ79" i="18"/>
  <c r="AJ74" i="18"/>
  <c r="AD94" i="18"/>
  <c r="AD89" i="18"/>
  <c r="AD84" i="18"/>
  <c r="AD79" i="18"/>
  <c r="AD74" i="18"/>
  <c r="X94" i="18"/>
  <c r="X89" i="18"/>
  <c r="X84" i="18"/>
  <c r="X79" i="18"/>
  <c r="X74" i="18"/>
  <c r="R94" i="18"/>
  <c r="R89" i="18"/>
  <c r="R84" i="18"/>
  <c r="R79" i="18"/>
  <c r="R74" i="18"/>
  <c r="L66" i="18"/>
  <c r="L61" i="18"/>
  <c r="L56" i="18"/>
  <c r="L46" i="18"/>
  <c r="AJ66" i="18"/>
  <c r="AJ61" i="18"/>
  <c r="AJ56" i="18"/>
  <c r="AJ46" i="18"/>
  <c r="AD66" i="18"/>
  <c r="AD61" i="18"/>
  <c r="AD56" i="18"/>
  <c r="AI94" i="18"/>
  <c r="AI89" i="18"/>
  <c r="AI84" i="18"/>
  <c r="AI79" i="18"/>
  <c r="AI74" i="18"/>
  <c r="AC94" i="18"/>
  <c r="AC89" i="18"/>
  <c r="AC84" i="18"/>
  <c r="AC79" i="18"/>
  <c r="AC74" i="18"/>
  <c r="W94" i="18"/>
  <c r="W89" i="18"/>
  <c r="W84" i="18"/>
  <c r="W79" i="18"/>
  <c r="W74" i="18"/>
  <c r="Q94" i="18"/>
  <c r="Q89" i="18"/>
  <c r="Q84" i="18"/>
  <c r="Q79" i="18"/>
  <c r="Q74" i="18"/>
  <c r="K66" i="18"/>
  <c r="K61" i="18"/>
  <c r="K56" i="18"/>
  <c r="AH94" i="18"/>
  <c r="AH89" i="18"/>
  <c r="AH84" i="18"/>
  <c r="AH79" i="18"/>
  <c r="AH74" i="18"/>
  <c r="AB94" i="18"/>
  <c r="AB89" i="18"/>
  <c r="AB84" i="18"/>
  <c r="AB79" i="18"/>
  <c r="AB74" i="18"/>
  <c r="V94" i="18"/>
  <c r="V89" i="18"/>
  <c r="V84" i="18"/>
  <c r="V79" i="18"/>
  <c r="V74" i="18"/>
  <c r="P94" i="18"/>
  <c r="P89" i="18"/>
  <c r="P84" i="18"/>
  <c r="P79" i="18"/>
  <c r="P74" i="18"/>
  <c r="J66" i="18"/>
  <c r="J61" i="18"/>
  <c r="J56" i="18"/>
  <c r="J46" i="18"/>
  <c r="AH66" i="18"/>
  <c r="AH61" i="18"/>
  <c r="AH56" i="18"/>
  <c r="K46" i="18"/>
  <c r="AH46" i="18"/>
  <c r="AB66" i="18"/>
  <c r="AB61" i="18"/>
  <c r="AB56" i="18"/>
  <c r="W66" i="18"/>
  <c r="V61" i="18"/>
  <c r="V56" i="18"/>
  <c r="V46" i="18"/>
  <c r="P66" i="18"/>
  <c r="P61" i="18"/>
  <c r="P56" i="18"/>
  <c r="P46" i="18"/>
  <c r="AC8" i="18"/>
  <c r="AI61" i="18"/>
  <c r="AD46" i="18"/>
  <c r="V66" i="18"/>
  <c r="Y61" i="18"/>
  <c r="Y56" i="18"/>
  <c r="Y46" i="18"/>
  <c r="S66" i="18"/>
  <c r="S61" i="18"/>
  <c r="S56" i="18"/>
  <c r="S46" i="18"/>
  <c r="AC46" i="18"/>
  <c r="X61" i="18"/>
  <c r="X56" i="18"/>
  <c r="X46" i="18"/>
  <c r="R66" i="18"/>
  <c r="R61" i="18"/>
  <c r="R56" i="18"/>
  <c r="R46" i="18"/>
  <c r="AI66" i="18"/>
  <c r="AI56" i="18"/>
  <c r="AI46" i="18"/>
  <c r="AC66" i="18"/>
  <c r="AC61" i="18"/>
  <c r="AC56" i="18"/>
  <c r="AB46" i="18"/>
  <c r="X66" i="18"/>
  <c r="W61" i="18"/>
  <c r="W56" i="18"/>
  <c r="W46" i="18"/>
  <c r="Q66" i="18"/>
  <c r="Q61" i="18"/>
  <c r="Q56" i="18"/>
  <c r="Q46" i="18"/>
  <c r="AD8" i="18"/>
  <c r="R8" i="18"/>
  <c r="AE8" i="18"/>
  <c r="P8" i="18"/>
  <c r="AB8" i="18"/>
  <c r="D8" i="18"/>
  <c r="S8" i="18"/>
  <c r="Q8" i="18"/>
  <c r="G8" i="18"/>
  <c r="C9" i="18"/>
  <c r="F8" i="18"/>
  <c r="E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U8" i="18"/>
  <c r="C13" i="18"/>
  <c r="I8" i="18"/>
  <c r="C23" i="18"/>
  <c r="C18" i="18"/>
  <c r="Y13" i="18" l="1"/>
  <c r="AQ13" i="18"/>
  <c r="AK13" i="18"/>
  <c r="AI13" i="18"/>
  <c r="X13" i="18"/>
  <c r="AP13" i="18"/>
  <c r="AJ13" i="18"/>
  <c r="W13" i="18"/>
  <c r="AO13" i="18"/>
  <c r="V13" i="18"/>
  <c r="AN13" i="18"/>
  <c r="AH13" i="18"/>
  <c r="Y28" i="18"/>
  <c r="AQ28" i="18"/>
  <c r="AK28" i="18"/>
  <c r="M28" i="18"/>
  <c r="X28" i="18"/>
  <c r="AP28" i="18"/>
  <c r="AJ28" i="18"/>
  <c r="L28" i="18"/>
  <c r="K28" i="18"/>
  <c r="W28" i="18"/>
  <c r="AO28" i="18"/>
  <c r="AI28" i="18"/>
  <c r="V28" i="18"/>
  <c r="AN28" i="18"/>
  <c r="AH28" i="18"/>
  <c r="J28" i="18"/>
  <c r="Y18" i="18"/>
  <c r="AQ18" i="18"/>
  <c r="AK18" i="18"/>
  <c r="X18" i="18"/>
  <c r="AP18" i="18"/>
  <c r="AJ18" i="18"/>
  <c r="W18" i="18"/>
  <c r="AO18" i="18"/>
  <c r="AI18" i="18"/>
  <c r="V18" i="18"/>
  <c r="AN18" i="18"/>
  <c r="AH18" i="18"/>
  <c r="Y9" i="18"/>
  <c r="AQ9" i="18"/>
  <c r="AK9" i="18"/>
  <c r="M9" i="18"/>
  <c r="X9" i="18"/>
  <c r="AP9" i="18"/>
  <c r="AJ9" i="18"/>
  <c r="L9" i="18"/>
  <c r="AI9" i="18"/>
  <c r="W9" i="18"/>
  <c r="AO9" i="18"/>
  <c r="K9" i="18"/>
  <c r="V9" i="18"/>
  <c r="AN9" i="18"/>
  <c r="AH9" i="18"/>
  <c r="J9" i="18"/>
  <c r="Y23" i="18"/>
  <c r="AQ23" i="18"/>
  <c r="AK23" i="18"/>
  <c r="M23" i="18"/>
  <c r="L23" i="18"/>
  <c r="X23" i="18"/>
  <c r="AP23" i="18"/>
  <c r="AJ23" i="18"/>
  <c r="W23" i="18"/>
  <c r="AO23" i="18"/>
  <c r="AI23" i="18"/>
  <c r="V23" i="18"/>
  <c r="AN23" i="18"/>
  <c r="AH23" i="18"/>
  <c r="J23" i="18"/>
  <c r="K23" i="18"/>
  <c r="M18" i="18"/>
  <c r="J18" i="18"/>
  <c r="L18" i="18"/>
  <c r="K18" i="18"/>
  <c r="M13" i="18"/>
  <c r="L13" i="18"/>
  <c r="K13" i="18"/>
  <c r="J13" i="18"/>
  <c r="P62" i="18"/>
  <c r="M95" i="18"/>
  <c r="M90" i="18"/>
  <c r="M85" i="18"/>
  <c r="M80" i="18"/>
  <c r="M75" i="18"/>
  <c r="L95" i="18"/>
  <c r="L90" i="18"/>
  <c r="L85" i="18"/>
  <c r="L80" i="18"/>
  <c r="L75" i="18"/>
  <c r="K95" i="18"/>
  <c r="K90" i="18"/>
  <c r="K85" i="18"/>
  <c r="K80" i="18"/>
  <c r="K75" i="18"/>
  <c r="J95" i="18"/>
  <c r="J90" i="18"/>
  <c r="J85" i="18"/>
  <c r="J80" i="18"/>
  <c r="J75" i="18"/>
  <c r="F33" i="18"/>
  <c r="E33" i="18"/>
  <c r="D33" i="18"/>
  <c r="G33" i="18"/>
  <c r="M51" i="18"/>
  <c r="AK51" i="18"/>
  <c r="AE51" i="18"/>
  <c r="L51" i="18"/>
  <c r="AJ51" i="18"/>
  <c r="K51" i="18"/>
  <c r="J51" i="18"/>
  <c r="AH51" i="18"/>
  <c r="AC51" i="18"/>
  <c r="V51" i="18"/>
  <c r="P51" i="18"/>
  <c r="AC13" i="18"/>
  <c r="AI51" i="18"/>
  <c r="AB51" i="18"/>
  <c r="Y51" i="18"/>
  <c r="S51" i="18"/>
  <c r="X51" i="18"/>
  <c r="R51" i="18"/>
  <c r="AD51" i="18"/>
  <c r="W51" i="18"/>
  <c r="Q51" i="18"/>
  <c r="AD13" i="18"/>
  <c r="R13" i="18"/>
  <c r="AE13" i="18"/>
  <c r="S13" i="18"/>
  <c r="E13" i="18"/>
  <c r="AB13" i="18"/>
  <c r="Q13" i="18"/>
  <c r="G13" i="18"/>
  <c r="P13" i="18"/>
  <c r="D13" i="18"/>
  <c r="F13" i="18"/>
  <c r="AC28" i="18"/>
  <c r="AD28" i="18"/>
  <c r="R28" i="18"/>
  <c r="AE28" i="18"/>
  <c r="P28" i="18"/>
  <c r="F28" i="18"/>
  <c r="AB28" i="18"/>
  <c r="S28" i="18"/>
  <c r="Q28" i="18"/>
  <c r="G28" i="18"/>
  <c r="E28" i="18"/>
  <c r="D28" i="18"/>
  <c r="AK95" i="18"/>
  <c r="AK90" i="18"/>
  <c r="AK85" i="18"/>
  <c r="AK80" i="18"/>
  <c r="AK75" i="18"/>
  <c r="AE95" i="18"/>
  <c r="AE90" i="18"/>
  <c r="AE85" i="18"/>
  <c r="AE80" i="18"/>
  <c r="AE75" i="18"/>
  <c r="Y95" i="18"/>
  <c r="Y90" i="18"/>
  <c r="Y85" i="18"/>
  <c r="Y80" i="18"/>
  <c r="Y75" i="18"/>
  <c r="S95" i="18"/>
  <c r="S90" i="18"/>
  <c r="S85" i="18"/>
  <c r="S80" i="18"/>
  <c r="S75" i="18"/>
  <c r="M67" i="18"/>
  <c r="M62" i="18"/>
  <c r="M57" i="18"/>
  <c r="M47" i="18"/>
  <c r="AK67" i="18"/>
  <c r="AK62" i="18"/>
  <c r="AK57" i="18"/>
  <c r="AK47" i="18"/>
  <c r="AE67" i="18"/>
  <c r="AE62" i="18"/>
  <c r="AE57" i="18"/>
  <c r="AE47" i="18"/>
  <c r="Y67" i="18"/>
  <c r="Y62" i="18"/>
  <c r="AJ95" i="18"/>
  <c r="AJ90" i="18"/>
  <c r="AJ85" i="18"/>
  <c r="AJ80" i="18"/>
  <c r="AJ75" i="18"/>
  <c r="AD95" i="18"/>
  <c r="AD90" i="18"/>
  <c r="AD85" i="18"/>
  <c r="AD80" i="18"/>
  <c r="AD75" i="18"/>
  <c r="X95" i="18"/>
  <c r="X90" i="18"/>
  <c r="X85" i="18"/>
  <c r="X80" i="18"/>
  <c r="X75" i="18"/>
  <c r="R95" i="18"/>
  <c r="R90" i="18"/>
  <c r="R85" i="18"/>
  <c r="R80" i="18"/>
  <c r="R75" i="18"/>
  <c r="L67" i="18"/>
  <c r="L62" i="18"/>
  <c r="L57" i="18"/>
  <c r="L47" i="18"/>
  <c r="AJ67" i="18"/>
  <c r="AJ62" i="18"/>
  <c r="AJ57" i="18"/>
  <c r="AJ47" i="18"/>
  <c r="AD67" i="18"/>
  <c r="AD62" i="18"/>
  <c r="AD57" i="18"/>
  <c r="AI95" i="18"/>
  <c r="AI90" i="18"/>
  <c r="AI85" i="18"/>
  <c r="AI80" i="18"/>
  <c r="AI75" i="18"/>
  <c r="AC95" i="18"/>
  <c r="AC90" i="18"/>
  <c r="AC85" i="18"/>
  <c r="AC80" i="18"/>
  <c r="AC75" i="18"/>
  <c r="W95" i="18"/>
  <c r="W90" i="18"/>
  <c r="W85" i="18"/>
  <c r="W80" i="18"/>
  <c r="W75" i="18"/>
  <c r="Q95" i="18"/>
  <c r="Q90" i="18"/>
  <c r="Q85" i="18"/>
  <c r="Q80" i="18"/>
  <c r="Q75" i="18"/>
  <c r="K67" i="18"/>
  <c r="K62" i="18"/>
  <c r="K57" i="18"/>
  <c r="K47" i="18"/>
  <c r="AH95" i="18"/>
  <c r="AH90" i="18"/>
  <c r="AH85" i="18"/>
  <c r="AH80" i="18"/>
  <c r="AH75" i="18"/>
  <c r="AB95" i="18"/>
  <c r="AB90" i="18"/>
  <c r="AB85" i="18"/>
  <c r="AB80" i="18"/>
  <c r="AB75" i="18"/>
  <c r="V95" i="18"/>
  <c r="V90" i="18"/>
  <c r="V85" i="18"/>
  <c r="V80" i="18"/>
  <c r="V75" i="18"/>
  <c r="P95" i="18"/>
  <c r="P90" i="18"/>
  <c r="P85" i="18"/>
  <c r="P80" i="18"/>
  <c r="P75" i="18"/>
  <c r="J67" i="18"/>
  <c r="J62" i="18"/>
  <c r="J57" i="18"/>
  <c r="J47" i="18"/>
  <c r="AH67" i="18"/>
  <c r="AH62" i="18"/>
  <c r="AH57" i="18"/>
  <c r="AH47" i="18"/>
  <c r="AI62" i="18"/>
  <c r="AB47" i="18"/>
  <c r="X67" i="18"/>
  <c r="V62" i="18"/>
  <c r="V57" i="18"/>
  <c r="V47" i="18"/>
  <c r="P67" i="18"/>
  <c r="P57" i="18"/>
  <c r="P47" i="18"/>
  <c r="AC9" i="18"/>
  <c r="AC67" i="18"/>
  <c r="AC62" i="18"/>
  <c r="AC57" i="18"/>
  <c r="W67" i="18"/>
  <c r="Y57" i="18"/>
  <c r="Y47" i="18"/>
  <c r="S67" i="18"/>
  <c r="S62" i="18"/>
  <c r="S57" i="18"/>
  <c r="S47" i="18"/>
  <c r="AI67" i="18"/>
  <c r="AI57" i="18"/>
  <c r="AI47" i="18"/>
  <c r="AB67" i="18"/>
  <c r="AB62" i="18"/>
  <c r="AB57" i="18"/>
  <c r="AD47" i="18"/>
  <c r="V67" i="18"/>
  <c r="X62" i="18"/>
  <c r="X57" i="18"/>
  <c r="X47" i="18"/>
  <c r="R67" i="18"/>
  <c r="R62" i="18"/>
  <c r="R57" i="18"/>
  <c r="R47" i="18"/>
  <c r="AC47" i="18"/>
  <c r="W62" i="18"/>
  <c r="W57" i="18"/>
  <c r="W47" i="18"/>
  <c r="Q67" i="18"/>
  <c r="Q62" i="18"/>
  <c r="Q57" i="18"/>
  <c r="Q47" i="18"/>
  <c r="AD9" i="18"/>
  <c r="R9" i="18"/>
  <c r="Q9" i="18"/>
  <c r="P9" i="18"/>
  <c r="AE9" i="18"/>
  <c r="AB9" i="18"/>
  <c r="S9" i="18"/>
  <c r="D38" i="18"/>
  <c r="F38" i="18"/>
  <c r="G38" i="18"/>
  <c r="E38" i="18"/>
  <c r="AC18" i="18"/>
  <c r="AD18" i="18"/>
  <c r="R18" i="18"/>
  <c r="AE18" i="18"/>
  <c r="P18" i="18"/>
  <c r="E18" i="18"/>
  <c r="D18" i="18"/>
  <c r="AB18" i="18"/>
  <c r="S18" i="18"/>
  <c r="Q18" i="18"/>
  <c r="G18" i="18"/>
  <c r="F18" i="18"/>
  <c r="AC23" i="18"/>
  <c r="AD23" i="18"/>
  <c r="R23" i="18"/>
  <c r="AE23" i="18"/>
  <c r="S23" i="18"/>
  <c r="F23" i="18"/>
  <c r="AB23" i="18"/>
  <c r="Q23" i="18"/>
  <c r="E23" i="18"/>
  <c r="P23" i="18"/>
  <c r="D23" i="18"/>
  <c r="G23" i="18"/>
  <c r="G9" i="18"/>
  <c r="F9" i="18"/>
  <c r="E9" i="18"/>
  <c r="D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C19" i="18"/>
  <c r="C14" i="18"/>
  <c r="L4393" i="14"/>
  <c r="K4393" i="14"/>
  <c r="J4393" i="14"/>
  <c r="I4393" i="14"/>
  <c r="H4393" i="14"/>
  <c r="G4393" i="14"/>
  <c r="F4393" i="14"/>
  <c r="E4393" i="14"/>
  <c r="Y19" i="18" l="1"/>
  <c r="AQ19" i="18"/>
  <c r="AK19" i="18"/>
  <c r="X19" i="18"/>
  <c r="AP19" i="18"/>
  <c r="AJ19" i="18"/>
  <c r="W19" i="18"/>
  <c r="AO19" i="18"/>
  <c r="AI19" i="18"/>
  <c r="V19" i="18"/>
  <c r="AN19" i="18"/>
  <c r="AH19" i="18"/>
  <c r="Y29" i="18"/>
  <c r="AQ29" i="18"/>
  <c r="AK29" i="18"/>
  <c r="M29" i="18"/>
  <c r="K29" i="18"/>
  <c r="X29" i="18"/>
  <c r="AP29" i="18"/>
  <c r="AJ29" i="18"/>
  <c r="L29" i="18"/>
  <c r="W29" i="18"/>
  <c r="AO29" i="18"/>
  <c r="AI29" i="18"/>
  <c r="V29" i="18"/>
  <c r="AN29" i="18"/>
  <c r="AH29" i="18"/>
  <c r="J29" i="18"/>
  <c r="Y24" i="18"/>
  <c r="AQ24" i="18"/>
  <c r="AK24" i="18"/>
  <c r="M24" i="18"/>
  <c r="K24" i="18"/>
  <c r="X24" i="18"/>
  <c r="AP24" i="18"/>
  <c r="AJ24" i="18"/>
  <c r="L24" i="18"/>
  <c r="W24" i="18"/>
  <c r="AO24" i="18"/>
  <c r="AI24" i="18"/>
  <c r="V24" i="18"/>
  <c r="AN24" i="18"/>
  <c r="AH24" i="18"/>
  <c r="J24" i="18"/>
  <c r="Y14" i="18"/>
  <c r="AQ14" i="18"/>
  <c r="AK14" i="18"/>
  <c r="X14" i="18"/>
  <c r="AP14" i="18"/>
  <c r="AJ14" i="18"/>
  <c r="W14" i="18"/>
  <c r="AO14" i="18"/>
  <c r="AI14" i="18"/>
  <c r="V14" i="18"/>
  <c r="AN14" i="18"/>
  <c r="AH14" i="18"/>
  <c r="M19" i="18"/>
  <c r="L19" i="18"/>
  <c r="K19" i="18"/>
  <c r="J19" i="18"/>
  <c r="J14" i="18"/>
  <c r="L14" i="18"/>
  <c r="K14" i="18"/>
  <c r="M14" i="18"/>
  <c r="M52" i="18"/>
  <c r="AK52" i="18"/>
  <c r="AE52" i="18"/>
  <c r="L52" i="18"/>
  <c r="AJ52" i="18"/>
  <c r="AD52" i="18"/>
  <c r="K52" i="18"/>
  <c r="J52" i="18"/>
  <c r="AH52" i="18"/>
  <c r="AI52" i="18"/>
  <c r="V52" i="18"/>
  <c r="P52" i="18"/>
  <c r="AC14" i="18"/>
  <c r="AC52" i="18"/>
  <c r="Y52" i="18"/>
  <c r="S52" i="18"/>
  <c r="AB52" i="18"/>
  <c r="X52" i="18"/>
  <c r="R52" i="18"/>
  <c r="W52" i="18"/>
  <c r="Q52" i="18"/>
  <c r="AD14" i="18"/>
  <c r="Q14" i="18"/>
  <c r="P14" i="18"/>
  <c r="AE14" i="18"/>
  <c r="R14" i="18"/>
  <c r="AB14" i="18"/>
  <c r="S14" i="18"/>
  <c r="D14" i="18"/>
  <c r="E34" i="18"/>
  <c r="G34" i="18"/>
  <c r="F34" i="18"/>
  <c r="D34" i="18"/>
  <c r="AC19" i="18"/>
  <c r="AD19" i="18"/>
  <c r="Q19" i="18"/>
  <c r="R19" i="18"/>
  <c r="E19" i="18"/>
  <c r="S19" i="18"/>
  <c r="AE19" i="18"/>
  <c r="AB19" i="18"/>
  <c r="P19" i="18"/>
  <c r="D19" i="18"/>
  <c r="F19" i="18"/>
  <c r="G19" i="18"/>
  <c r="AC29" i="18"/>
  <c r="AD29" i="18"/>
  <c r="Q29" i="18"/>
  <c r="R29" i="18"/>
  <c r="E29" i="18"/>
  <c r="G29" i="18"/>
  <c r="S29" i="18"/>
  <c r="AE29" i="18"/>
  <c r="AB29" i="18"/>
  <c r="P29" i="18"/>
  <c r="D29" i="18"/>
  <c r="F29" i="18"/>
  <c r="E39" i="18"/>
  <c r="F39" i="18"/>
  <c r="G39" i="18"/>
  <c r="D39" i="18"/>
  <c r="AC24" i="18"/>
  <c r="AD24" i="18"/>
  <c r="Q24" i="18"/>
  <c r="G24" i="18"/>
  <c r="P24" i="18"/>
  <c r="F24" i="18"/>
  <c r="AE24" i="18"/>
  <c r="R24" i="18"/>
  <c r="AB24" i="18"/>
  <c r="S24" i="18"/>
  <c r="D24" i="18"/>
  <c r="E24" i="18"/>
  <c r="G14" i="18"/>
  <c r="F14" i="18"/>
  <c r="E14" i="18"/>
  <c r="L4342" i="14"/>
  <c r="K4342" i="14"/>
  <c r="J4342" i="14"/>
  <c r="I4342" i="14"/>
  <c r="H4342" i="14"/>
  <c r="G4342" i="14"/>
  <c r="F4342" i="14"/>
  <c r="E4342" i="14"/>
  <c r="L4291" i="14"/>
  <c r="K4291" i="14"/>
  <c r="J4291" i="14"/>
  <c r="I4291" i="14"/>
  <c r="H4291" i="14"/>
  <c r="G4291" i="14"/>
  <c r="F4291" i="14"/>
  <c r="E4291" i="14"/>
  <c r="L4240" i="14"/>
  <c r="K4240" i="14"/>
  <c r="J4240" i="14"/>
  <c r="I4240" i="14"/>
  <c r="H4240" i="14"/>
  <c r="G4240" i="14"/>
  <c r="F4240" i="14"/>
  <c r="E4240" i="14"/>
  <c r="L4189" i="14"/>
  <c r="K4189" i="14"/>
  <c r="J4189" i="14"/>
  <c r="I4189" i="14"/>
  <c r="H4189" i="14"/>
  <c r="G4189" i="14"/>
  <c r="F4189" i="14"/>
  <c r="E4189" i="14"/>
  <c r="L4138" i="14"/>
  <c r="K4138" i="14"/>
  <c r="J4138" i="14"/>
  <c r="I4138" i="14"/>
  <c r="H4138" i="14"/>
  <c r="G4138" i="14"/>
  <c r="F4138" i="14"/>
  <c r="E4138" i="14"/>
  <c r="L4087" i="14"/>
  <c r="K4087" i="14"/>
  <c r="J4087" i="14"/>
  <c r="I4087" i="14"/>
  <c r="H4087" i="14"/>
  <c r="G4087" i="14"/>
  <c r="F4087" i="14"/>
  <c r="E4087" i="14"/>
  <c r="L4036" i="14"/>
  <c r="K4036" i="14"/>
  <c r="J4036" i="14"/>
  <c r="I4036" i="14"/>
  <c r="H4036" i="14"/>
  <c r="G4036" i="14"/>
  <c r="F4036" i="14"/>
  <c r="E4036" i="14"/>
  <c r="L3985" i="14"/>
  <c r="K3985" i="14"/>
  <c r="J3985" i="14"/>
  <c r="I3985" i="14"/>
  <c r="H3985" i="14"/>
  <c r="G3985" i="14"/>
  <c r="F3985" i="14"/>
  <c r="E3985" i="14"/>
  <c r="L3934" i="14"/>
  <c r="K3934" i="14"/>
  <c r="J3934" i="14"/>
  <c r="I3934" i="14"/>
  <c r="H3934" i="14"/>
  <c r="G3934" i="14"/>
  <c r="F3934" i="14"/>
  <c r="E3934" i="14"/>
  <c r="L3883" i="14"/>
  <c r="K3883" i="14"/>
  <c r="J3883" i="14"/>
  <c r="I3883" i="14"/>
  <c r="H3883" i="14"/>
  <c r="G3883" i="14"/>
  <c r="F3883" i="14"/>
  <c r="E3883" i="14"/>
  <c r="L3832" i="14"/>
  <c r="K3832" i="14"/>
  <c r="J3832" i="14"/>
  <c r="I3832" i="14"/>
  <c r="H3832" i="14"/>
  <c r="G3832" i="14"/>
  <c r="F3832" i="14"/>
  <c r="E3832" i="14"/>
  <c r="L3781" i="14"/>
  <c r="K3781" i="14"/>
  <c r="J3781" i="14"/>
  <c r="I3781" i="14"/>
  <c r="H3781" i="14"/>
  <c r="G3781" i="14"/>
  <c r="F3781" i="14"/>
  <c r="E3781" i="14"/>
  <c r="L3730" i="14"/>
  <c r="K3730" i="14"/>
  <c r="J3730" i="14"/>
  <c r="I3730" i="14"/>
  <c r="H3730" i="14"/>
  <c r="G3730" i="14"/>
  <c r="F3730" i="14"/>
  <c r="E3730" i="14"/>
  <c r="L3679" i="14"/>
  <c r="K3679" i="14"/>
  <c r="J3679" i="14"/>
  <c r="I3679" i="14"/>
  <c r="H3679" i="14"/>
  <c r="G3679" i="14"/>
  <c r="F3679" i="14"/>
  <c r="E3679" i="14"/>
  <c r="L3628" i="14"/>
  <c r="K3628" i="14"/>
  <c r="J3628" i="14"/>
  <c r="I3628" i="14"/>
  <c r="H3628" i="14"/>
  <c r="G3628" i="14"/>
  <c r="F3628" i="14"/>
  <c r="E3628" i="14"/>
  <c r="L3577" i="14"/>
  <c r="K3577" i="14"/>
  <c r="J3577" i="14"/>
  <c r="I3577" i="14"/>
  <c r="H3577" i="14"/>
  <c r="G3577" i="14"/>
  <c r="F3577" i="14"/>
  <c r="E3577" i="14"/>
  <c r="L3526" i="14"/>
  <c r="K3526" i="14"/>
  <c r="J3526" i="14"/>
  <c r="I3526" i="14"/>
  <c r="H3526" i="14"/>
  <c r="G3526" i="14"/>
  <c r="F3526" i="14"/>
  <c r="E3526" i="14"/>
  <c r="L3475" i="14"/>
  <c r="K3475" i="14"/>
  <c r="J3475" i="14"/>
  <c r="I3475" i="14"/>
  <c r="H3475" i="14"/>
  <c r="G3475" i="14"/>
  <c r="F3475" i="14"/>
  <c r="E3475" i="14"/>
  <c r="L3424" i="14"/>
  <c r="K3424" i="14"/>
  <c r="J3424" i="14"/>
  <c r="I3424" i="14"/>
  <c r="H3424" i="14"/>
  <c r="G3424" i="14"/>
  <c r="F3424" i="14"/>
  <c r="E3424" i="14"/>
  <c r="L3373" i="14"/>
  <c r="K3373" i="14"/>
  <c r="J3373" i="14"/>
  <c r="I3373" i="14"/>
  <c r="H3373" i="14"/>
  <c r="G3373" i="14"/>
  <c r="F3373" i="14"/>
  <c r="E3373" i="14"/>
  <c r="L3322" i="14"/>
  <c r="K3322" i="14"/>
  <c r="J3322" i="14"/>
  <c r="I3322" i="14"/>
  <c r="H3322" i="14"/>
  <c r="G3322" i="14"/>
  <c r="F3322" i="14"/>
  <c r="E3322" i="14"/>
  <c r="L3271" i="14"/>
  <c r="K3271" i="14"/>
  <c r="J3271" i="14"/>
  <c r="I3271" i="14"/>
  <c r="H3271" i="14"/>
  <c r="G3271" i="14"/>
  <c r="F3271" i="14"/>
  <c r="E3271" i="14"/>
  <c r="L3220" i="14"/>
  <c r="K3220" i="14"/>
  <c r="J3220" i="14"/>
  <c r="I3220" i="14"/>
  <c r="H3220" i="14"/>
  <c r="G3220" i="14"/>
  <c r="F3220" i="14"/>
  <c r="E3220" i="14"/>
  <c r="L3169" i="14"/>
  <c r="K3169" i="14"/>
  <c r="J3169" i="14"/>
  <c r="I3169" i="14"/>
  <c r="H3169" i="14"/>
  <c r="G3169" i="14"/>
  <c r="F3169" i="14"/>
  <c r="E3169" i="14"/>
  <c r="L3118" i="14"/>
  <c r="K3118" i="14"/>
  <c r="J3118" i="14"/>
  <c r="I3118" i="14"/>
  <c r="H3118" i="14"/>
  <c r="G3118" i="14"/>
  <c r="F3118" i="14"/>
  <c r="E3118" i="14"/>
  <c r="L3067" i="14"/>
  <c r="K3067" i="14"/>
  <c r="J3067" i="14"/>
  <c r="I3067" i="14"/>
  <c r="H3067" i="14"/>
  <c r="G3067" i="14"/>
  <c r="F3067" i="14"/>
  <c r="E3067" i="14"/>
  <c r="L3016" i="14"/>
  <c r="K3016" i="14"/>
  <c r="J3016" i="14"/>
  <c r="I3016" i="14"/>
  <c r="H3016" i="14"/>
  <c r="G3016" i="14"/>
  <c r="F3016" i="14"/>
  <c r="E3016" i="14"/>
  <c r="L2965" i="14"/>
  <c r="K2965" i="14"/>
  <c r="J2965" i="14"/>
  <c r="I2965" i="14"/>
  <c r="H2965" i="14"/>
  <c r="G2965" i="14"/>
  <c r="F2965" i="14"/>
  <c r="E2965" i="14"/>
  <c r="L2914" i="14"/>
  <c r="K2914" i="14"/>
  <c r="J2914" i="14"/>
  <c r="I2914" i="14"/>
  <c r="H2914" i="14"/>
  <c r="G2914" i="14"/>
  <c r="F2914" i="14"/>
  <c r="E2914" i="14"/>
  <c r="L2863" i="14" l="1"/>
  <c r="K2863" i="14"/>
  <c r="J2863" i="14"/>
  <c r="I2863" i="14"/>
  <c r="H2863" i="14"/>
  <c r="G2863" i="14"/>
  <c r="F2863" i="14"/>
  <c r="E2863" i="14"/>
  <c r="L2812" i="14"/>
  <c r="K2812" i="14"/>
  <c r="J2812" i="14"/>
  <c r="I2812" i="14"/>
  <c r="H2812" i="14"/>
  <c r="G2812" i="14"/>
  <c r="F2812" i="14"/>
  <c r="E2812" i="14"/>
  <c r="L2761" i="14"/>
  <c r="K2761" i="14"/>
  <c r="J2761" i="14"/>
  <c r="I2761" i="14"/>
  <c r="H2761" i="14"/>
  <c r="G2761" i="14"/>
  <c r="F2761" i="14"/>
  <c r="E2761" i="14"/>
  <c r="L2710" i="14"/>
  <c r="K2710" i="14"/>
  <c r="J2710" i="14"/>
  <c r="I2710" i="14"/>
  <c r="H2710" i="14"/>
  <c r="G2710" i="14"/>
  <c r="F2710" i="14"/>
  <c r="E2710" i="14"/>
  <c r="L2659" i="14"/>
  <c r="K2659" i="14"/>
  <c r="J2659" i="14"/>
  <c r="I2659" i="14"/>
  <c r="H2659" i="14"/>
  <c r="G2659" i="14"/>
  <c r="F2659" i="14"/>
  <c r="E2659" i="14"/>
  <c r="L2608" i="14"/>
  <c r="K2608" i="14"/>
  <c r="J2608" i="14"/>
  <c r="I2608" i="14"/>
  <c r="H2608" i="14"/>
  <c r="G2608" i="14"/>
  <c r="F2608" i="14"/>
  <c r="E2608" i="14"/>
  <c r="L2557" i="14"/>
  <c r="K2557" i="14"/>
  <c r="J2557" i="14"/>
  <c r="I2557" i="14"/>
  <c r="H2557" i="14"/>
  <c r="G2557" i="14"/>
  <c r="F2557" i="14"/>
  <c r="E2557" i="14"/>
  <c r="L2506" i="14"/>
  <c r="K2506" i="14"/>
  <c r="J2506" i="14"/>
  <c r="I2506" i="14"/>
  <c r="H2506" i="14"/>
  <c r="G2506" i="14"/>
  <c r="F2506" i="14"/>
  <c r="E2506" i="14"/>
  <c r="L2455" i="14"/>
  <c r="K2455" i="14"/>
  <c r="J2455" i="14"/>
  <c r="I2455" i="14"/>
  <c r="H2455" i="14"/>
  <c r="G2455" i="14"/>
  <c r="F2455" i="14"/>
  <c r="E2455" i="14"/>
  <c r="L2404" i="14"/>
  <c r="K2404" i="14"/>
  <c r="J2404" i="14"/>
  <c r="I2404" i="14"/>
  <c r="H2404" i="14"/>
  <c r="G2404" i="14"/>
  <c r="F2404" i="14"/>
  <c r="E2404" i="14"/>
  <c r="L2353" i="14"/>
  <c r="K2353" i="14"/>
  <c r="J2353" i="14"/>
  <c r="I2353" i="14"/>
  <c r="H2353" i="14"/>
  <c r="G2353" i="14"/>
  <c r="F2353" i="14"/>
  <c r="E2353" i="14"/>
  <c r="L2302" i="14"/>
  <c r="K2302" i="14"/>
  <c r="J2302" i="14"/>
  <c r="I2302" i="14"/>
  <c r="H2302" i="14"/>
  <c r="G2302" i="14"/>
  <c r="F2302" i="14"/>
  <c r="E2302" i="14"/>
  <c r="L2251" i="14"/>
  <c r="K2251" i="14"/>
  <c r="J2251" i="14"/>
  <c r="I2251" i="14"/>
  <c r="H2251" i="14"/>
  <c r="G2251" i="14"/>
  <c r="F2251" i="14"/>
  <c r="E2251" i="14"/>
  <c r="L2200" i="14"/>
  <c r="K2200" i="14"/>
  <c r="J2200" i="14"/>
  <c r="I2200" i="14"/>
  <c r="H2200" i="14"/>
  <c r="G2200" i="14"/>
  <c r="F2200" i="14"/>
  <c r="E2200" i="14"/>
  <c r="L2149" i="14"/>
  <c r="K2149" i="14"/>
  <c r="J2149" i="14"/>
  <c r="I2149" i="14"/>
  <c r="H2149" i="14"/>
  <c r="G2149" i="14"/>
  <c r="F2149" i="14"/>
  <c r="E2149" i="14"/>
  <c r="L2098" i="14"/>
  <c r="K2098" i="14"/>
  <c r="J2098" i="14"/>
  <c r="I2098" i="14"/>
  <c r="H2098" i="14"/>
  <c r="G2098" i="14"/>
  <c r="F2098" i="14"/>
  <c r="E2098" i="14"/>
  <c r="L2047" i="14"/>
  <c r="K2047" i="14"/>
  <c r="J2047" i="14"/>
  <c r="I2047" i="14"/>
  <c r="H2047" i="14"/>
  <c r="G2047" i="14"/>
  <c r="F2047" i="14"/>
  <c r="E2047" i="14"/>
  <c r="L1996" i="14"/>
  <c r="K1996" i="14"/>
  <c r="J1996" i="14"/>
  <c r="I1996" i="14"/>
  <c r="H1996" i="14"/>
  <c r="G1996" i="14"/>
  <c r="F1996" i="14"/>
  <c r="E1996" i="14"/>
  <c r="L1945" i="14"/>
  <c r="K1945" i="14"/>
  <c r="J1945" i="14"/>
  <c r="I1945" i="14"/>
  <c r="H1945" i="14"/>
  <c r="G1945" i="14"/>
  <c r="F1945" i="14"/>
  <c r="E1945" i="14"/>
  <c r="L1333" i="14"/>
  <c r="K1333" i="14"/>
  <c r="J1333" i="14"/>
  <c r="I1333" i="14"/>
  <c r="H1333" i="14"/>
  <c r="G1333" i="14"/>
  <c r="F1333" i="14"/>
  <c r="E1333" i="14"/>
  <c r="L1282" i="14"/>
  <c r="K1282" i="14"/>
  <c r="J1282" i="14"/>
  <c r="I1282" i="14"/>
  <c r="H1282" i="14"/>
  <c r="G1282" i="14"/>
  <c r="F1282" i="14"/>
  <c r="E1282" i="14"/>
  <c r="L1231" i="14"/>
  <c r="K1231" i="14"/>
  <c r="J1231" i="14"/>
  <c r="I1231" i="14"/>
  <c r="H1231" i="14"/>
  <c r="G1231" i="14"/>
  <c r="F1231" i="14"/>
  <c r="E1231" i="14"/>
  <c r="L1180" i="14"/>
  <c r="K1180" i="14"/>
  <c r="J1180" i="14"/>
  <c r="I1180" i="14"/>
  <c r="H1180" i="14"/>
  <c r="G1180" i="14"/>
  <c r="F1180" i="14"/>
  <c r="E1180" i="14"/>
  <c r="L1129" i="14"/>
  <c r="K1129" i="14"/>
  <c r="J1129" i="14"/>
  <c r="I1129" i="14"/>
  <c r="H1129" i="14"/>
  <c r="G1129" i="14"/>
  <c r="F1129" i="14"/>
  <c r="E1129" i="14"/>
  <c r="L1078" i="14"/>
  <c r="K1078" i="14"/>
  <c r="J1078" i="14"/>
  <c r="I1078" i="14"/>
  <c r="H1078" i="14"/>
  <c r="G1078" i="14"/>
  <c r="F1078" i="14"/>
  <c r="E1078" i="14"/>
  <c r="L1027" i="14"/>
  <c r="K1027" i="14"/>
  <c r="J1027" i="14"/>
  <c r="I1027" i="14"/>
  <c r="H1027" i="14"/>
  <c r="G1027" i="14"/>
  <c r="F1027" i="14"/>
  <c r="E1027" i="14"/>
  <c r="L976" i="14"/>
  <c r="K976" i="14"/>
  <c r="J976" i="14"/>
  <c r="I976" i="14"/>
  <c r="H976" i="14"/>
  <c r="G976" i="14"/>
  <c r="F976" i="14"/>
  <c r="E976" i="14"/>
  <c r="L874" i="14"/>
  <c r="K874" i="14"/>
  <c r="J874" i="14"/>
  <c r="I874" i="14"/>
  <c r="H874" i="14"/>
  <c r="G874" i="14"/>
  <c r="F874" i="14"/>
  <c r="E874" i="14"/>
  <c r="L313" i="14"/>
  <c r="K313" i="14"/>
  <c r="J313" i="14"/>
  <c r="I313" i="14"/>
  <c r="H313" i="14"/>
  <c r="G313" i="14"/>
  <c r="F313" i="14"/>
  <c r="E313" i="14"/>
  <c r="L262" i="14"/>
  <c r="K262" i="14"/>
  <c r="J262" i="14"/>
  <c r="I262" i="14"/>
  <c r="H262" i="14"/>
  <c r="G262" i="14"/>
  <c r="F262" i="14"/>
  <c r="E262" i="14"/>
  <c r="L211" i="14"/>
  <c r="K211" i="14"/>
  <c r="J211" i="14"/>
  <c r="I211" i="14"/>
  <c r="H211" i="14"/>
  <c r="G211" i="14"/>
  <c r="F211" i="14"/>
  <c r="E211" i="14"/>
  <c r="L160" i="14"/>
  <c r="K160" i="14"/>
  <c r="J160" i="14"/>
  <c r="I160" i="14"/>
  <c r="H160" i="14"/>
  <c r="G160" i="14"/>
  <c r="F160" i="14"/>
  <c r="E160" i="14"/>
  <c r="L109" i="14"/>
  <c r="K109" i="14"/>
  <c r="J109" i="14"/>
  <c r="I109" i="14"/>
  <c r="H109" i="14"/>
  <c r="G109" i="14"/>
  <c r="F109" i="14"/>
  <c r="E109" i="14"/>
  <c r="K7" i="14"/>
  <c r="I7" i="14"/>
  <c r="G7" i="14"/>
  <c r="E7" i="14"/>
  <c r="L7" i="14"/>
  <c r="J7" i="14"/>
  <c r="H7" i="14"/>
  <c r="F7" i="14"/>
  <c r="A3" i="14" l="1"/>
  <c r="B5" i="18"/>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family val="2"/>
          </rPr>
          <t>enter week ending date into cell B1 which will populate throughout the report headings</t>
        </r>
      </text>
    </comment>
  </commentList>
</comments>
</file>

<file path=xl/sharedStrings.xml><?xml version="1.0" encoding="utf-8"?>
<sst xmlns="http://schemas.openxmlformats.org/spreadsheetml/2006/main" count="24038" uniqueCount="416">
  <si>
    <t>Dollars</t>
  </si>
  <si>
    <t>California</t>
  </si>
  <si>
    <t>Great Lakes</t>
  </si>
  <si>
    <t>Midsouth</t>
  </si>
  <si>
    <t>Northeast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</si>
  <si>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</si>
  <si>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</si>
  <si>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</si>
  <si>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</si>
  <si>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</si>
  <si>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</si>
  <si>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</si>
  <si>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</si>
  <si>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</si>
  <si>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</si>
  <si>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</si>
  <si>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</si>
  <si>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</si>
  <si>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</si>
  <si>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</si>
  <si>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</si>
  <si>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</si>
  <si>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</si>
  <si>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</si>
  <si>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</si>
  <si>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</si>
  <si>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</si>
  <si>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</si>
  <si>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</si>
  <si>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</si>
  <si>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</si>
  <si>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</si>
  <si>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</si>
  <si>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</si>
  <si>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</si>
  <si>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</si>
  <si>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</si>
  <si>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</si>
  <si>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</si>
  <si>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</si>
  <si>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</si>
  <si>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</si>
  <si>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</si>
  <si>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</si>
  <si>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</si>
  <si>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</si>
  <si>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</si>
  <si>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</si>
  <si>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</si>
  <si>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</si>
  <si>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</si>
  <si>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</si>
  <si>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</si>
  <si>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</si>
  <si>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</si>
  <si>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</si>
  <si>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</si>
  <si>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</si>
  <si>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</si>
  <si>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</si>
  <si>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</si>
  <si>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</si>
  <si>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</si>
  <si>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</si>
  <si>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South Carolina</t>
  </si>
  <si>
    <t>St. Louis</t>
  </si>
  <si>
    <t>Tampa</t>
  </si>
  <si>
    <t>PRODUCE</t>
  </si>
  <si>
    <t>$ Cat Contrib</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</si>
  <si>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</si>
  <si>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</si>
  <si>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</si>
  <si>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</si>
  <si>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</si>
  <si>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</si>
  <si>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</si>
  <si>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</si>
  <si>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</si>
  <si>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</si>
  <si>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</si>
  <si>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</si>
  <si>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</si>
  <si>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</si>
  <si>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</si>
  <si>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</si>
  <si>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</si>
  <si>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</si>
  <si>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</si>
  <si>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</si>
  <si>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</si>
  <si>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</si>
  <si>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</si>
  <si>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</si>
  <si>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</si>
  <si>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</si>
  <si>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</si>
  <si>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</si>
  <si>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</si>
  <si>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</si>
  <si>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</si>
  <si>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</si>
  <si>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</si>
  <si>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</si>
  <si>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</si>
  <si>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</si>
  <si>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</si>
  <si>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</si>
  <si>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</si>
  <si>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</si>
  <si>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</si>
  <si>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</si>
  <si>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</si>
  <si>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</si>
  <si>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</si>
  <si>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</si>
  <si>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</si>
  <si>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</si>
  <si>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</si>
  <si>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</si>
  <si>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</si>
  <si>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</si>
  <si>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</si>
  <si>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</si>
  <si>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</si>
  <si>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</si>
  <si>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</si>
  <si>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</si>
  <si>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</si>
  <si>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</si>
  <si>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</si>
  <si>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</si>
  <si>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</si>
  <si>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</si>
  <si>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</si>
  <si>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</si>
  <si>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</si>
  <si>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</si>
  <si>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</si>
  <si>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</si>
  <si>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</si>
  <si>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</si>
  <si>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</si>
  <si>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</si>
  <si>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</si>
  <si>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</si>
  <si>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</si>
  <si>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</si>
  <si>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</si>
  <si>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</si>
  <si>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</si>
  <si>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</si>
  <si>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</si>
  <si>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</si>
  <si>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</si>
  <si>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</si>
  <si>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</si>
  <si>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</si>
  <si>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</si>
  <si>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</si>
  <si>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</si>
  <si>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</si>
  <si>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</si>
  <si>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</si>
  <si>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</si>
  <si>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</si>
  <si>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</si>
  <si>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</si>
  <si>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</si>
  <si>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</si>
  <si>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</si>
  <si>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</si>
  <si>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</si>
  <si>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</si>
  <si>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</si>
  <si>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</si>
  <si>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</si>
  <si>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</si>
  <si>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</si>
  <si>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</si>
  <si>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</si>
  <si>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</si>
  <si>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</si>
  <si>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</si>
  <si>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</si>
  <si>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</si>
  <si>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</si>
  <si>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</si>
  <si>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</si>
  <si>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</si>
  <si>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</si>
  <si>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</si>
  <si>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</si>
  <si>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</si>
  <si>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</si>
  <si>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</si>
  <si>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</si>
  <si>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</si>
  <si>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</si>
  <si>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</si>
  <si>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</si>
  <si>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</si>
  <si>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</si>
  <si>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</si>
  <si>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</si>
  <si>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</si>
  <si>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</si>
  <si>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</si>
  <si>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</si>
  <si>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</si>
  <si>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</si>
  <si>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</si>
  <si>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</si>
  <si>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</si>
  <si>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</si>
  <si>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</si>
  <si>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</si>
  <si>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</si>
  <si>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</si>
  <si>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DierbergsMarkets</t>
  </si>
  <si>
    <t>Dierbergs Markets</t>
  </si>
  <si>
    <t>Meijer</t>
  </si>
  <si>
    <t>Lowes</t>
  </si>
  <si>
    <t>AandP</t>
  </si>
  <si>
    <t>SuperFresh</t>
  </si>
  <si>
    <t>Pathmark</t>
  </si>
  <si>
    <t>WeisMarkets</t>
  </si>
  <si>
    <t>Weis Markets</t>
  </si>
  <si>
    <t>Publix</t>
  </si>
  <si>
    <t>Wakefern</t>
  </si>
  <si>
    <t>Ahold</t>
  </si>
  <si>
    <t>Delhaize</t>
  </si>
  <si>
    <t>Food Lion</t>
  </si>
  <si>
    <t>Bottom Dollar</t>
  </si>
  <si>
    <t>Farm Fresh</t>
  </si>
  <si>
    <t>Shoppers Food</t>
  </si>
  <si>
    <t>Acme</t>
  </si>
  <si>
    <t>Wegmans</t>
  </si>
  <si>
    <t>BiLo</t>
  </si>
  <si>
    <t>Ingles</t>
  </si>
  <si>
    <t>PriceChopper</t>
  </si>
  <si>
    <t>Price Chopper</t>
  </si>
  <si>
    <t>Food Basics</t>
  </si>
  <si>
    <t>Waldbaums</t>
  </si>
  <si>
    <t>Genuardis</t>
  </si>
  <si>
    <t>Tops</t>
  </si>
  <si>
    <t>Foodtown</t>
  </si>
  <si>
    <t>BigY</t>
  </si>
  <si>
    <t>Kings</t>
  </si>
  <si>
    <t>Stop and Shop</t>
  </si>
  <si>
    <t>Hannaford</t>
  </si>
  <si>
    <t>Shaws</t>
  </si>
  <si>
    <t>Demoulas</t>
  </si>
  <si>
    <t>FourB</t>
  </si>
  <si>
    <t>Balls</t>
  </si>
  <si>
    <t>Bakers</t>
  </si>
  <si>
    <t>HAC</t>
  </si>
  <si>
    <t>Homeland</t>
  </si>
  <si>
    <t>Roundys</t>
  </si>
  <si>
    <t>Rainbow Food</t>
  </si>
  <si>
    <t>Randalls</t>
  </si>
  <si>
    <t>WinnDixie</t>
  </si>
  <si>
    <t>Fiesta</t>
  </si>
  <si>
    <t>BrookshireStores</t>
  </si>
  <si>
    <t>Brookshire Stores</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</si>
  <si>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</si>
  <si>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</si>
  <si>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</si>
  <si>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</si>
  <si>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</si>
  <si>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</si>
  <si>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</si>
  <si>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</si>
  <si>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</si>
  <si>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</si>
  <si>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</si>
  <si>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</si>
  <si>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</si>
  <si>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</si>
  <si>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</si>
  <si>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</si>
  <si>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</si>
  <si>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</si>
  <si>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</si>
  <si>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</si>
  <si>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</si>
  <si>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</si>
  <si>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</si>
  <si>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</si>
  <si>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</si>
  <si>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</si>
  <si>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</si>
  <si>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</si>
  <si>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</si>
  <si>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</si>
  <si>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</si>
  <si>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</si>
  <si>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</si>
  <si>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</si>
  <si>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</si>
  <si>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</si>
  <si>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</si>
  <si>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</si>
  <si>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</si>
  <si>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</si>
  <si>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</si>
  <si>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</si>
  <si>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</si>
  <si>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</si>
  <si>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</si>
  <si>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</si>
  <si>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</si>
  <si>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</si>
  <si>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</si>
  <si>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</si>
  <si>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</si>
  <si>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</si>
  <si>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</si>
  <si>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</si>
  <si>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</si>
  <si>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</si>
  <si>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</si>
  <si>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</si>
  <si>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</si>
  <si>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</si>
  <si>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</si>
  <si>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</si>
  <si>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</si>
  <si>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</si>
  <si>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</si>
  <si>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Cleveland</t>
  </si>
  <si>
    <t>Kansas City</t>
  </si>
  <si>
    <t xml:space="preserve">Louisville </t>
  </si>
  <si>
    <t>Milwaukee</t>
  </si>
  <si>
    <t>Minneapolis</t>
  </si>
  <si>
    <t>New Orleans/Mobile</t>
  </si>
  <si>
    <t>Omaha</t>
  </si>
  <si>
    <t>Pittsburgh</t>
  </si>
  <si>
    <t>Salt Lake City</t>
  </si>
  <si>
    <t xml:space="preserve">Seattle </t>
  </si>
  <si>
    <t>IRI MULO Sales - MULO Retailers (Includes Walmart, Target, Sam's, and BJ's)</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</si>
  <si>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</si>
  <si>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</si>
  <si>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Map of the United States denoting the 8 IRI Regions</t>
  </si>
  <si>
    <t>Markets (MULO)</t>
  </si>
  <si>
    <t>Toledo - MULO</t>
  </si>
  <si>
    <t>West Tex/New Mexico - MULO</t>
  </si>
  <si>
    <t>Toledo</t>
  </si>
  <si>
    <t>West Tex/New Mexico</t>
  </si>
  <si>
    <t>Food 4 Less</t>
  </si>
  <si>
    <t>Non-SAC Other</t>
  </si>
  <si>
    <t>R+B Sac</t>
  </si>
  <si>
    <t>Sam's Club</t>
  </si>
  <si>
    <t>Target</t>
  </si>
  <si>
    <t>Walmart</t>
  </si>
  <si>
    <t xml:space="preserve"> Neighborhood Markets</t>
  </si>
  <si>
    <t xml:space="preserve"> Supercenters</t>
  </si>
  <si>
    <t>BJ's</t>
  </si>
  <si>
    <t xml:space="preserve"> Northeast </t>
  </si>
  <si>
    <t xml:space="preserve"> Bottom Dollar Corp </t>
  </si>
  <si>
    <t>Hy-Vee</t>
  </si>
  <si>
    <t>Marsh</t>
  </si>
  <si>
    <t xml:space="preserve"> Hometown </t>
  </si>
  <si>
    <t xml:space="preserve">Marketplace </t>
  </si>
  <si>
    <t xml:space="preserve">Roundy's </t>
  </si>
  <si>
    <t>East</t>
  </si>
  <si>
    <t>North</t>
  </si>
  <si>
    <t>Pathmark Philly</t>
  </si>
  <si>
    <t xml:space="preserve">Giant </t>
  </si>
  <si>
    <t>Harris Teeter</t>
  </si>
  <si>
    <t xml:space="preserve">A&amp;P </t>
  </si>
  <si>
    <t xml:space="preserve">Banner </t>
  </si>
  <si>
    <t xml:space="preserve">A&amp;P  </t>
  </si>
  <si>
    <t>Food Emp/NYC</t>
  </si>
  <si>
    <t>Super Fresh</t>
  </si>
  <si>
    <t>Giant Giant</t>
  </si>
  <si>
    <t>Dollar Corp</t>
  </si>
  <si>
    <t>Ball's</t>
  </si>
  <si>
    <t>Hen House</t>
  </si>
  <si>
    <t>Homelands</t>
  </si>
  <si>
    <t xml:space="preserve">SuperValu </t>
  </si>
  <si>
    <t>Cub</t>
  </si>
  <si>
    <t xml:space="preserve"> Hornbachers </t>
  </si>
  <si>
    <t xml:space="preserve">Shop N Save </t>
  </si>
  <si>
    <t xml:space="preserve">Alb Im Big Sky </t>
  </si>
  <si>
    <t xml:space="preserve">Alb Jwl Nmetr </t>
  </si>
  <si>
    <t xml:space="preserve">Walmart </t>
  </si>
  <si>
    <t>Neighborhood Markets</t>
  </si>
  <si>
    <t>Supercenters</t>
  </si>
  <si>
    <t>Super1</t>
  </si>
  <si>
    <t>Tom Thumb</t>
  </si>
  <si>
    <t xml:space="preserve">BJ's </t>
  </si>
  <si>
    <t>CNS</t>
  </si>
  <si>
    <t>FD World</t>
  </si>
  <si>
    <t>Piggly Wiggly</t>
  </si>
  <si>
    <t xml:space="preserve"> Food Lion</t>
  </si>
  <si>
    <t xml:space="preserve"> JH Harvey Corp </t>
  </si>
  <si>
    <t xml:space="preserve">Delhaize </t>
  </si>
  <si>
    <t xml:space="preserve">Sweetbay </t>
  </si>
  <si>
    <t xml:space="preserve">Atlanta </t>
  </si>
  <si>
    <t>AJ's</t>
  </si>
  <si>
    <t>Food City</t>
  </si>
  <si>
    <t xml:space="preserve">Alb Im Idaho </t>
  </si>
  <si>
    <t xml:space="preserve">Alb Nw Inland </t>
  </si>
  <si>
    <t xml:space="preserve">Alb Nw Oregon </t>
  </si>
  <si>
    <t xml:space="preserve">Alb Nw W Wa </t>
  </si>
  <si>
    <t>Alb Sca LV</t>
  </si>
  <si>
    <t>RMA Dollars</t>
  </si>
  <si>
    <t>RMA Dollars, Prior Yr % Chg</t>
  </si>
  <si>
    <t>RMA Pounds</t>
  </si>
  <si>
    <t>RMA Pounds, Prior Yr % Chg</t>
  </si>
  <si>
    <t>RMA Purchases</t>
  </si>
  <si>
    <t>RMA Purchases, Prior Yr % Chg</t>
  </si>
  <si>
    <t>RMA Price/Lbs</t>
  </si>
  <si>
    <t>RMA Price/Lbs, Prior Yr % Chg</t>
  </si>
  <si>
    <t>RMA Price/Purch</t>
  </si>
  <si>
    <t>RMA Price/Purch, Prior Yr % Chg</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</si>
</sst>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 numFmtId="172" formatCode="&quot;$&quot;#,##0.00;[Red]&quot;$&quot;#,##0.00"/>
  </numFmts>
  <fonts count="43" x14ac:knownFonts="1">
    <font>
      <sz val="10"/>
      <name val="Arial"/>
    </font>
    <font>
      <sz val="11"/>
      <color theme="1"/>
      <name val="Calibri"/>
      <family val="2"/>
      <scheme val="minor"/>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family val="2"/>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4">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9">
    <xf numFmtId="0" fontId="0" fillId="0" borderId="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6" fillId="30" borderId="0" applyNumberFormat="0" applyBorder="0" applyAlignment="0" applyProtection="0"/>
    <xf numFmtId="0" fontId="7" fillId="31" borderId="5" applyNumberFormat="0" applyAlignment="0" applyProtection="0"/>
    <xf numFmtId="0" fontId="8" fillId="32" borderId="6" applyNumberFormat="0" applyAlignment="0" applyProtection="0"/>
    <xf numFmtId="43" fontId="2" fillId="0" borderId="0" applyFont="0" applyFill="0" applyBorder="0" applyAlignment="0" applyProtection="0"/>
    <xf numFmtId="0" fontId="9" fillId="0" borderId="0" applyNumberFormat="0" applyFill="0" applyBorder="0" applyAlignment="0" applyProtection="0"/>
    <xf numFmtId="0" fontId="10" fillId="33" borderId="0" applyNumberFormat="0" applyBorder="0" applyAlignment="0" applyProtection="0"/>
    <xf numFmtId="0" fontId="11" fillId="0" borderId="7" applyNumberFormat="0" applyFill="0" applyAlignment="0" applyProtection="0"/>
    <xf numFmtId="0" fontId="12" fillId="0" borderId="8" applyNumberFormat="0" applyFill="0" applyAlignment="0" applyProtection="0"/>
    <xf numFmtId="0" fontId="13" fillId="0" borderId="9" applyNumberFormat="0" applyFill="0" applyAlignment="0" applyProtection="0"/>
    <xf numFmtId="0" fontId="13" fillId="0" borderId="0" applyNumberFormat="0" applyFill="0" applyBorder="0" applyAlignment="0" applyProtection="0"/>
    <xf numFmtId="0" fontId="14" fillId="34" borderId="5" applyNumberFormat="0" applyAlignment="0" applyProtection="0"/>
    <xf numFmtId="0" fontId="15" fillId="0" borderId="10" applyNumberFormat="0" applyFill="0" applyAlignment="0" applyProtection="0"/>
    <xf numFmtId="0" fontId="16" fillId="35" borderId="0" applyNumberFormat="0" applyBorder="0" applyAlignment="0" applyProtection="0"/>
    <xf numFmtId="0" fontId="4" fillId="0" borderId="0"/>
    <xf numFmtId="0" fontId="4" fillId="36" borderId="11" applyNumberFormat="0" applyFont="0" applyAlignment="0" applyProtection="0"/>
    <xf numFmtId="0" fontId="17" fillId="31" borderId="12" applyNumberFormat="0" applyAlignment="0" applyProtection="0"/>
    <xf numFmtId="9" fontId="2" fillId="0" borderId="0" applyFont="0" applyFill="0" applyBorder="0" applyAlignment="0" applyProtection="0"/>
    <xf numFmtId="0" fontId="18"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0" fontId="39" fillId="0" borderId="0"/>
    <xf numFmtId="0" fontId="1" fillId="0" borderId="0"/>
    <xf numFmtId="0" fontId="1" fillId="0" borderId="0"/>
    <xf numFmtId="0" fontId="1" fillId="0" borderId="0"/>
  </cellStyleXfs>
  <cellXfs count="161">
    <xf numFmtId="0" fontId="0" fillId="0" borderId="0" xfId="0"/>
    <xf numFmtId="0" fontId="0" fillId="0" borderId="0" xfId="0" applyBorder="1"/>
    <xf numFmtId="10" fontId="0" fillId="0" borderId="0" xfId="0" applyNumberFormat="1" applyBorder="1"/>
    <xf numFmtId="0" fontId="21" fillId="0" borderId="0" xfId="0" applyFont="1"/>
    <xf numFmtId="0" fontId="25" fillId="0" borderId="0" xfId="0" applyFont="1"/>
    <xf numFmtId="0" fontId="24" fillId="40" borderId="14" xfId="0" applyFont="1" applyFill="1" applyBorder="1" applyAlignment="1">
      <alignment vertical="center"/>
    </xf>
    <xf numFmtId="0" fontId="24" fillId="40" borderId="24" xfId="0" applyFont="1" applyFill="1" applyBorder="1" applyAlignment="1">
      <alignment vertical="center"/>
    </xf>
    <xf numFmtId="0" fontId="24" fillId="40" borderId="15" xfId="0" applyFont="1" applyFill="1" applyBorder="1" applyAlignment="1">
      <alignment vertical="center"/>
    </xf>
    <xf numFmtId="0" fontId="24" fillId="40" borderId="16" xfId="0" applyFont="1" applyFill="1" applyBorder="1" applyAlignment="1">
      <alignment vertical="center"/>
    </xf>
    <xf numFmtId="0" fontId="24" fillId="40" borderId="18" xfId="0" applyFont="1" applyFill="1" applyBorder="1" applyAlignment="1">
      <alignment vertical="center"/>
    </xf>
    <xf numFmtId="0" fontId="24" fillId="40" borderId="20" xfId="0" applyFont="1" applyFill="1" applyBorder="1" applyAlignment="1">
      <alignment vertical="center"/>
    </xf>
    <xf numFmtId="0" fontId="24" fillId="40" borderId="25" xfId="0" applyFont="1" applyFill="1" applyBorder="1" applyAlignment="1">
      <alignment vertical="center"/>
    </xf>
    <xf numFmtId="0" fontId="24" fillId="40" borderId="21" xfId="0" applyFont="1" applyFill="1" applyBorder="1" applyAlignment="1">
      <alignment vertical="center"/>
    </xf>
    <xf numFmtId="0" fontId="24" fillId="40" borderId="19" xfId="0" applyFont="1" applyFill="1" applyBorder="1" applyAlignment="1">
      <alignment horizontal="center" vertical="center"/>
    </xf>
    <xf numFmtId="0" fontId="24" fillId="40" borderId="19" xfId="0" applyFont="1" applyFill="1" applyBorder="1" applyAlignment="1">
      <alignment horizontal="left" vertical="center"/>
    </xf>
    <xf numFmtId="166" fontId="31" fillId="38" borderId="19" xfId="0" applyNumberFormat="1" applyFont="1" applyFill="1" applyBorder="1" applyAlignment="1">
      <alignment horizontal="right" vertical="center"/>
    </xf>
    <xf numFmtId="164" fontId="31" fillId="38" borderId="19" xfId="0" applyNumberFormat="1" applyFont="1" applyFill="1" applyBorder="1" applyAlignment="1">
      <alignment horizontal="right" vertical="center"/>
    </xf>
    <xf numFmtId="3" fontId="31" fillId="38" borderId="19" xfId="0" applyNumberFormat="1" applyFont="1" applyFill="1" applyBorder="1" applyAlignment="1">
      <alignment horizontal="right" vertical="center"/>
    </xf>
    <xf numFmtId="167" fontId="31" fillId="38" borderId="19" xfId="0" applyNumberFormat="1" applyFont="1" applyFill="1" applyBorder="1" applyAlignment="1">
      <alignment horizontal="right" vertical="center"/>
    </xf>
    <xf numFmtId="0" fontId="31" fillId="38" borderId="19" xfId="0" applyFont="1" applyFill="1" applyBorder="1" applyAlignment="1">
      <alignment horizontal="right" vertical="center"/>
    </xf>
    <xf numFmtId="0" fontId="24" fillId="40" borderId="17" xfId="0" applyFont="1" applyFill="1" applyBorder="1" applyAlignment="1">
      <alignment vertical="center"/>
    </xf>
    <xf numFmtId="166" fontId="34" fillId="38" borderId="19" xfId="0" applyNumberFormat="1" applyFont="1" applyFill="1" applyBorder="1" applyAlignment="1">
      <alignment horizontal="right" vertical="center"/>
    </xf>
    <xf numFmtId="0" fontId="32" fillId="0" borderId="0" xfId="0" applyFont="1" applyAlignment="1">
      <alignment vertical="center"/>
    </xf>
    <xf numFmtId="14" fontId="32" fillId="38" borderId="0" xfId="0" applyNumberFormat="1" applyFont="1" applyFill="1" applyAlignment="1">
      <alignment vertical="center"/>
    </xf>
    <xf numFmtId="14" fontId="32" fillId="0" borderId="0" xfId="0" applyNumberFormat="1" applyFont="1" applyFill="1" applyAlignment="1">
      <alignment vertical="center"/>
    </xf>
    <xf numFmtId="0" fontId="32" fillId="0" borderId="0" xfId="0" applyFont="1" applyFill="1" applyAlignment="1">
      <alignment vertical="center"/>
    </xf>
    <xf numFmtId="0" fontId="33" fillId="39" borderId="0" xfId="0" applyFont="1" applyFill="1" applyAlignment="1">
      <alignment horizontal="left" vertical="center"/>
    </xf>
    <xf numFmtId="0" fontId="32" fillId="39" borderId="0" xfId="0" applyFont="1" applyFill="1" applyAlignment="1">
      <alignment vertical="center"/>
    </xf>
    <xf numFmtId="0" fontId="24" fillId="40" borderId="22" xfId="0" applyFont="1" applyFill="1" applyBorder="1" applyAlignment="1">
      <alignment vertical="center"/>
    </xf>
    <xf numFmtId="0" fontId="24" fillId="40" borderId="23" xfId="0" applyFont="1" applyFill="1" applyBorder="1" applyAlignment="1">
      <alignment vertical="center"/>
    </xf>
    <xf numFmtId="0" fontId="32" fillId="39" borderId="0" xfId="0" applyFont="1" applyFill="1" applyAlignment="1">
      <alignment horizontal="center" vertical="center"/>
    </xf>
    <xf numFmtId="168" fontId="32" fillId="0" borderId="0" xfId="0" applyNumberFormat="1" applyFont="1" applyAlignment="1">
      <alignment horizontal="right" vertical="center"/>
    </xf>
    <xf numFmtId="164" fontId="32" fillId="0" borderId="0" xfId="41" applyNumberFormat="1" applyFont="1" applyAlignment="1">
      <alignment horizontal="right" vertical="center"/>
    </xf>
    <xf numFmtId="169" fontId="32" fillId="0" borderId="0" xfId="0" applyNumberFormat="1" applyFont="1" applyAlignment="1">
      <alignment horizontal="right" vertical="center"/>
    </xf>
    <xf numFmtId="0" fontId="30" fillId="0" borderId="0" xfId="0" applyFont="1" applyAlignment="1" applyProtection="1">
      <alignment horizontal="right" vertical="center"/>
      <protection hidden="1"/>
    </xf>
    <xf numFmtId="0" fontId="35" fillId="0" borderId="0" xfId="0" applyFont="1" applyAlignment="1" applyProtection="1">
      <alignment horizontal="center" vertical="center"/>
      <protection hidden="1"/>
    </xf>
    <xf numFmtId="0" fontId="35" fillId="0" borderId="0" xfId="0" applyFont="1" applyFill="1" applyAlignment="1" applyProtection="1">
      <alignment horizontal="left" vertical="center"/>
      <protection hidden="1"/>
    </xf>
    <xf numFmtId="0" fontId="35" fillId="0" borderId="0" xfId="0" applyFont="1" applyFill="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Alignment="1" applyProtection="1">
      <alignment horizontal="center" vertical="center"/>
      <protection hidden="1"/>
    </xf>
    <xf numFmtId="0" fontId="30"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0" fontId="35" fillId="0" borderId="0" xfId="0" applyFont="1" applyAlignment="1" applyProtection="1">
      <alignment horizontal="left" vertical="center"/>
      <protection hidden="1"/>
    </xf>
    <xf numFmtId="0" fontId="36" fillId="0" borderId="0" xfId="0" applyFont="1" applyAlignment="1" applyProtection="1">
      <alignment horizontal="center" vertical="center"/>
      <protection hidden="1"/>
    </xf>
    <xf numFmtId="0" fontId="35" fillId="0" borderId="0" xfId="0" applyFont="1" applyAlignment="1" applyProtection="1">
      <alignment horizontal="right" vertical="center"/>
      <protection hidden="1"/>
    </xf>
    <xf numFmtId="164" fontId="35" fillId="0" borderId="0" xfId="41" applyNumberFormat="1" applyFont="1" applyAlignment="1" applyProtection="1">
      <alignment horizontal="center" vertical="center"/>
      <protection hidden="1"/>
    </xf>
    <xf numFmtId="171" fontId="35" fillId="0" borderId="0" xfId="41" applyNumberFormat="1" applyFont="1" applyAlignment="1" applyProtection="1">
      <alignment horizontal="center" vertical="center"/>
      <protection hidden="1"/>
    </xf>
    <xf numFmtId="167" fontId="35" fillId="0" borderId="0" xfId="41" applyNumberFormat="1" applyFont="1" applyAlignment="1" applyProtection="1">
      <alignment horizontal="center" vertical="center"/>
      <protection hidden="1"/>
    </xf>
    <xf numFmtId="0" fontId="0" fillId="0" borderId="0" xfId="0" applyProtection="1">
      <protection hidden="1"/>
    </xf>
    <xf numFmtId="0" fontId="25" fillId="0" borderId="0" xfId="0" applyFont="1" applyAlignment="1" applyProtection="1">
      <alignment horizontal="right" vertical="center"/>
      <protection hidden="1"/>
    </xf>
    <xf numFmtId="0" fontId="37" fillId="0" borderId="0" xfId="0" applyFont="1" applyAlignment="1" applyProtection="1">
      <alignment horizontal="center" vertical="center"/>
      <protection hidden="1"/>
    </xf>
    <xf numFmtId="166" fontId="21" fillId="0" borderId="0" xfId="41" applyNumberFormat="1" applyFont="1" applyAlignment="1" applyProtection="1">
      <alignment horizontal="right" vertical="center"/>
      <protection hidden="1"/>
    </xf>
    <xf numFmtId="0" fontId="25" fillId="0" borderId="0" xfId="0" applyFont="1" applyAlignment="1" applyProtection="1">
      <alignment horizontal="center" vertical="center"/>
      <protection hidden="1"/>
    </xf>
    <xf numFmtId="166" fontId="21" fillId="0" borderId="0" xfId="41" applyNumberFormat="1" applyFont="1" applyAlignment="1" applyProtection="1">
      <alignment horizontal="center" vertical="center"/>
      <protection hidden="1"/>
    </xf>
    <xf numFmtId="0" fontId="30" fillId="0" borderId="0" xfId="0" applyFont="1" applyProtection="1">
      <protection hidden="1"/>
    </xf>
    <xf numFmtId="0" fontId="35" fillId="0" borderId="0" xfId="0" applyFont="1" applyProtection="1">
      <protection hidden="1"/>
    </xf>
    <xf numFmtId="0" fontId="30" fillId="43" borderId="0" xfId="0" applyFont="1" applyFill="1" applyProtection="1">
      <protection hidden="1"/>
    </xf>
    <xf numFmtId="0" fontId="30" fillId="0" borderId="27" xfId="0" applyFont="1" applyBorder="1" applyProtection="1">
      <protection hidden="1"/>
    </xf>
    <xf numFmtId="0" fontId="35" fillId="0" borderId="27" xfId="0" applyFont="1" applyBorder="1" applyProtection="1">
      <protection hidden="1"/>
    </xf>
    <xf numFmtId="0" fontId="38" fillId="44" borderId="0" xfId="0" applyFont="1" applyFill="1" applyProtection="1">
      <protection hidden="1"/>
    </xf>
    <xf numFmtId="0" fontId="35" fillId="0" borderId="0" xfId="0" applyFont="1" applyAlignment="1" applyProtection="1">
      <alignment vertical="center"/>
      <protection hidden="1"/>
    </xf>
    <xf numFmtId="0" fontId="35" fillId="0" borderId="0" xfId="0" applyFont="1" applyAlignment="1" applyProtection="1">
      <alignment horizontal="left" vertical="top"/>
      <protection hidden="1"/>
    </xf>
    <xf numFmtId="0" fontId="30" fillId="45" borderId="0" xfId="0" applyFont="1" applyFill="1" applyProtection="1">
      <protection hidden="1"/>
    </xf>
    <xf numFmtId="0" fontId="35" fillId="0" borderId="0" xfId="0" applyFont="1" applyAlignment="1" applyProtection="1">
      <alignment vertical="top" wrapText="1"/>
      <protection hidden="1"/>
    </xf>
    <xf numFmtId="0" fontId="38" fillId="46" borderId="0" xfId="0" applyFont="1" applyFill="1" applyProtection="1">
      <protection hidden="1"/>
    </xf>
    <xf numFmtId="0" fontId="35" fillId="0" borderId="0" xfId="0" applyFont="1" applyAlignment="1" applyProtection="1">
      <alignment vertical="top"/>
      <protection hidden="1"/>
    </xf>
    <xf numFmtId="0" fontId="21" fillId="0" borderId="0" xfId="0" applyFont="1" applyAlignment="1" applyProtection="1">
      <alignment vertical="center"/>
      <protection hidden="1"/>
    </xf>
    <xf numFmtId="0" fontId="21" fillId="0" borderId="0" xfId="0" applyFont="1" applyFill="1" applyBorder="1" applyAlignment="1" applyProtection="1">
      <alignment vertical="center"/>
      <protection hidden="1"/>
    </xf>
    <xf numFmtId="165" fontId="22" fillId="0" borderId="0" xfId="28" applyNumberFormat="1" applyFont="1" applyAlignment="1" applyProtection="1">
      <alignment vertical="center"/>
      <protection hidden="1"/>
    </xf>
    <xf numFmtId="165" fontId="21" fillId="0" borderId="0" xfId="28" applyNumberFormat="1" applyFont="1" applyAlignment="1" applyProtection="1">
      <alignment vertical="center"/>
      <protection hidden="1"/>
    </xf>
    <xf numFmtId="164" fontId="21" fillId="0" borderId="0" xfId="0" applyNumberFormat="1" applyFont="1" applyAlignment="1" applyProtection="1">
      <alignment vertical="center"/>
      <protection hidden="1"/>
    </xf>
    <xf numFmtId="0" fontId="25" fillId="0" borderId="0" xfId="0" applyFont="1" applyAlignment="1" applyProtection="1">
      <alignment horizontal="left" vertical="center"/>
      <protection hidden="1"/>
    </xf>
    <xf numFmtId="165" fontId="26" fillId="0" borderId="1" xfId="28" applyNumberFormat="1" applyFont="1" applyBorder="1" applyAlignment="1" applyProtection="1">
      <alignment horizontal="center" vertical="center"/>
      <protection hidden="1"/>
    </xf>
    <xf numFmtId="164" fontId="26" fillId="0" borderId="2" xfId="0" applyNumberFormat="1" applyFont="1" applyBorder="1" applyAlignment="1" applyProtection="1">
      <alignment horizontal="center" vertical="center"/>
      <protection hidden="1"/>
    </xf>
    <xf numFmtId="165" fontId="26" fillId="0" borderId="0" xfId="28" applyNumberFormat="1" applyFont="1" applyBorder="1" applyAlignment="1" applyProtection="1">
      <alignment horizontal="center" vertical="center"/>
      <protection hidden="1"/>
    </xf>
    <xf numFmtId="0" fontId="21" fillId="0" borderId="0" xfId="0" applyFont="1" applyBorder="1" applyAlignment="1" applyProtection="1">
      <alignment vertical="center"/>
      <protection hidden="1"/>
    </xf>
    <xf numFmtId="166" fontId="21" fillId="0" borderId="1" xfId="28" applyNumberFormat="1" applyFont="1" applyBorder="1" applyAlignment="1" applyProtection="1">
      <alignment horizontal="right" vertical="center"/>
      <protection hidden="1"/>
    </xf>
    <xf numFmtId="168" fontId="21" fillId="0" borderId="2" xfId="0" applyNumberFormat="1" applyFont="1" applyBorder="1" applyAlignment="1" applyProtection="1">
      <alignment horizontal="right" vertical="center"/>
      <protection hidden="1"/>
    </xf>
    <xf numFmtId="0" fontId="24" fillId="0" borderId="0" xfId="38" applyFont="1" applyFill="1" applyBorder="1" applyAlignment="1" applyProtection="1">
      <alignment vertical="center" wrapText="1"/>
      <protection hidden="1"/>
    </xf>
    <xf numFmtId="0" fontId="24" fillId="0" borderId="0" xfId="38" applyFont="1" applyFill="1" applyBorder="1" applyAlignment="1" applyProtection="1">
      <alignment horizontal="left" vertical="center" wrapText="1"/>
      <protection hidden="1"/>
    </xf>
    <xf numFmtId="165" fontId="21" fillId="0" borderId="1" xfId="28" applyNumberFormat="1" applyFont="1" applyBorder="1" applyAlignment="1" applyProtection="1">
      <alignment horizontal="right" vertical="center"/>
      <protection hidden="1"/>
    </xf>
    <xf numFmtId="165" fontId="21" fillId="0" borderId="0" xfId="28" applyNumberFormat="1" applyFont="1" applyBorder="1" applyAlignment="1" applyProtection="1">
      <alignment horizontal="right" vertical="center"/>
      <protection hidden="1"/>
    </xf>
    <xf numFmtId="164" fontId="21" fillId="0" borderId="2" xfId="0" applyNumberFormat="1" applyFont="1" applyBorder="1" applyAlignment="1" applyProtection="1">
      <alignment horizontal="right" vertical="center"/>
      <protection hidden="1"/>
    </xf>
    <xf numFmtId="165" fontId="23" fillId="0" borderId="1" xfId="28" applyNumberFormat="1" applyFont="1" applyBorder="1" applyAlignment="1" applyProtection="1">
      <alignment horizontal="right" vertical="center"/>
      <protection hidden="1"/>
    </xf>
    <xf numFmtId="164" fontId="23" fillId="0" borderId="2" xfId="0" applyNumberFormat="1" applyFont="1" applyBorder="1" applyAlignment="1" applyProtection="1">
      <alignment horizontal="right" vertical="center"/>
      <protection hidden="1"/>
    </xf>
    <xf numFmtId="165" fontId="23" fillId="0" borderId="0" xfId="28" applyNumberFormat="1" applyFont="1" applyBorder="1" applyAlignment="1" applyProtection="1">
      <alignment horizontal="right" vertical="center"/>
      <protection hidden="1"/>
    </xf>
    <xf numFmtId="3" fontId="21" fillId="0" borderId="1" xfId="28" applyNumberFormat="1" applyFont="1" applyBorder="1" applyAlignment="1" applyProtection="1">
      <alignment horizontal="right" vertical="center"/>
      <protection hidden="1"/>
    </xf>
    <xf numFmtId="167" fontId="21" fillId="0" borderId="1" xfId="28" applyNumberFormat="1" applyFont="1" applyBorder="1" applyAlignment="1" applyProtection="1">
      <alignment horizontal="right" vertical="center"/>
      <protection hidden="1"/>
    </xf>
    <xf numFmtId="43" fontId="21" fillId="0" borderId="1" xfId="28" applyFont="1" applyBorder="1" applyAlignment="1" applyProtection="1">
      <alignment horizontal="right" vertical="center"/>
      <protection hidden="1"/>
    </xf>
    <xf numFmtId="43" fontId="21" fillId="0" borderId="0" xfId="28" applyFont="1" applyBorder="1" applyAlignment="1" applyProtection="1">
      <alignment horizontal="right" vertical="center"/>
      <protection hidden="1"/>
    </xf>
    <xf numFmtId="8" fontId="21" fillId="0" borderId="1" xfId="28" applyNumberFormat="1" applyFont="1" applyBorder="1" applyAlignment="1" applyProtection="1">
      <alignment horizontal="right" vertical="center"/>
      <protection hidden="1"/>
    </xf>
    <xf numFmtId="8" fontId="21" fillId="0" borderId="0" xfId="28" applyNumberFormat="1" applyFont="1" applyBorder="1" applyAlignment="1" applyProtection="1">
      <alignment horizontal="right" vertical="center"/>
      <protection hidden="1"/>
    </xf>
    <xf numFmtId="0" fontId="21" fillId="0" borderId="0" xfId="0" applyFont="1" applyAlignment="1" applyProtection="1">
      <alignment horizontal="right" vertical="center"/>
      <protection hidden="1"/>
    </xf>
    <xf numFmtId="168"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horizontal="right" vertical="center"/>
      <protection hidden="1"/>
    </xf>
    <xf numFmtId="10" fontId="21" fillId="0" borderId="0" xfId="0" applyNumberFormat="1" applyFont="1" applyAlignment="1" applyProtection="1">
      <alignment vertical="center"/>
      <protection hidden="1"/>
    </xf>
    <xf numFmtId="168" fontId="21" fillId="0" borderId="0" xfId="0" applyNumberFormat="1" applyFont="1" applyAlignment="1" applyProtection="1">
      <alignment vertical="center"/>
      <protection hidden="1"/>
    </xf>
    <xf numFmtId="0" fontId="27" fillId="0" borderId="0" xfId="38" applyFont="1" applyFill="1" applyBorder="1" applyAlignment="1" applyProtection="1">
      <alignment vertical="center" wrapText="1"/>
      <protection hidden="1"/>
    </xf>
    <xf numFmtId="0" fontId="27" fillId="0" borderId="0" xfId="38" applyFont="1" applyFill="1" applyBorder="1" applyAlignment="1" applyProtection="1">
      <alignment horizontal="left" vertical="center" wrapText="1"/>
      <protection hidden="1"/>
    </xf>
    <xf numFmtId="0" fontId="21" fillId="0" borderId="1" xfId="0" applyFont="1" applyBorder="1" applyAlignment="1" applyProtection="1">
      <alignment horizontal="right" vertical="center"/>
      <protection hidden="1"/>
    </xf>
    <xf numFmtId="165" fontId="21" fillId="0" borderId="1" xfId="28" applyNumberFormat="1" applyFont="1" applyBorder="1" applyAlignment="1" applyProtection="1">
      <alignment vertical="center"/>
      <protection hidden="1"/>
    </xf>
    <xf numFmtId="168" fontId="21" fillId="0" borderId="2" xfId="0" applyNumberFormat="1" applyFont="1" applyBorder="1" applyAlignment="1" applyProtection="1">
      <alignment vertical="center"/>
      <protection hidden="1"/>
    </xf>
    <xf numFmtId="164" fontId="21" fillId="0" borderId="2" xfId="0" applyNumberFormat="1" applyFont="1" applyBorder="1" applyAlignment="1" applyProtection="1">
      <alignment vertical="center"/>
      <protection hidden="1"/>
    </xf>
    <xf numFmtId="0" fontId="21" fillId="47" borderId="0" xfId="0" applyFont="1" applyFill="1" applyBorder="1" applyAlignment="1" applyProtection="1">
      <alignment vertical="center"/>
      <protection hidden="1"/>
    </xf>
    <xf numFmtId="0" fontId="21" fillId="47" borderId="0" xfId="0" applyFont="1" applyFill="1" applyAlignment="1" applyProtection="1">
      <alignment vertical="center"/>
      <protection hidden="1"/>
    </xf>
    <xf numFmtId="166" fontId="21" fillId="47" borderId="1" xfId="28" applyNumberFormat="1" applyFont="1" applyFill="1" applyBorder="1" applyAlignment="1" applyProtection="1">
      <alignment horizontal="right" vertical="center"/>
      <protection hidden="1"/>
    </xf>
    <xf numFmtId="168" fontId="21" fillId="47" borderId="2" xfId="0" applyNumberFormat="1" applyFont="1" applyFill="1" applyBorder="1" applyAlignment="1" applyProtection="1">
      <alignment horizontal="right" vertical="center"/>
      <protection hidden="1"/>
    </xf>
    <xf numFmtId="0" fontId="21" fillId="48" borderId="0" xfId="0" applyFont="1" applyFill="1" applyBorder="1" applyAlignment="1" applyProtection="1">
      <alignment vertical="center"/>
      <protection hidden="1"/>
    </xf>
    <xf numFmtId="0" fontId="21" fillId="48" borderId="0" xfId="0" applyFont="1" applyFill="1" applyAlignment="1" applyProtection="1">
      <alignment vertical="center"/>
      <protection hidden="1"/>
    </xf>
    <xf numFmtId="164" fontId="21" fillId="48" borderId="1" xfId="41" applyNumberFormat="1" applyFont="1" applyFill="1" applyBorder="1" applyAlignment="1" applyProtection="1">
      <alignment horizontal="right" vertical="center"/>
      <protection hidden="1"/>
    </xf>
    <xf numFmtId="170" fontId="21" fillId="48" borderId="2" xfId="0" applyNumberFormat="1" applyFont="1" applyFill="1" applyBorder="1" applyAlignment="1" applyProtection="1">
      <alignment horizontal="right" vertical="center"/>
      <protection hidden="1"/>
    </xf>
    <xf numFmtId="0" fontId="30" fillId="0" borderId="28" xfId="0" applyFont="1" applyBorder="1" applyAlignment="1" applyProtection="1">
      <alignment horizontal="right" vertical="center"/>
      <protection hidden="1"/>
    </xf>
    <xf numFmtId="0" fontId="35" fillId="37" borderId="29" xfId="0" applyFont="1" applyFill="1" applyBorder="1" applyAlignment="1" applyProtection="1">
      <alignment horizontal="left" vertical="center"/>
      <protection locked="0"/>
    </xf>
    <xf numFmtId="0" fontId="30" fillId="0" borderId="26" xfId="0" applyFont="1" applyBorder="1" applyProtection="1">
      <protection hidden="1"/>
    </xf>
    <xf numFmtId="0" fontId="35" fillId="0" borderId="26" xfId="0" applyFont="1" applyBorder="1" applyProtection="1">
      <protection hidden="1"/>
    </xf>
    <xf numFmtId="0" fontId="35" fillId="0" borderId="0" xfId="0" applyFont="1" applyBorder="1" applyProtection="1">
      <protection hidden="1"/>
    </xf>
    <xf numFmtId="0" fontId="30" fillId="0" borderId="0" xfId="0" applyFont="1" applyBorder="1" applyProtection="1">
      <protection hidden="1"/>
    </xf>
    <xf numFmtId="0" fontId="35" fillId="0" borderId="0" xfId="0" applyFont="1" applyAlignment="1">
      <alignment horizontal="left"/>
    </xf>
    <xf numFmtId="0" fontId="32" fillId="0" borderId="0" xfId="0" applyFont="1" applyAlignment="1">
      <alignment horizontal="left" vertical="center"/>
    </xf>
    <xf numFmtId="0" fontId="32" fillId="0" borderId="0" xfId="0" applyFont="1" applyFill="1" applyAlignment="1">
      <alignment horizontal="left" vertical="center"/>
    </xf>
    <xf numFmtId="0" fontId="24" fillId="40" borderId="14" xfId="0" applyFont="1" applyFill="1" applyBorder="1" applyAlignment="1">
      <alignment horizontal="left" vertical="center"/>
    </xf>
    <xf numFmtId="0" fontId="24" fillId="40" borderId="20" xfId="0" applyFont="1" applyFill="1" applyBorder="1" applyAlignment="1">
      <alignment horizontal="left" vertical="center"/>
    </xf>
    <xf numFmtId="0" fontId="24" fillId="40" borderId="22" xfId="0" applyFont="1" applyFill="1" applyBorder="1" applyAlignment="1">
      <alignment horizontal="left" vertical="center"/>
    </xf>
    <xf numFmtId="0" fontId="24" fillId="40" borderId="23" xfId="0" applyFont="1" applyFill="1" applyBorder="1" applyAlignment="1">
      <alignment horizontal="left" vertical="center"/>
    </xf>
    <xf numFmtId="0" fontId="25" fillId="0" borderId="30" xfId="45" applyNumberFormat="1" applyFont="1" applyBorder="1" applyAlignment="1">
      <alignment horizontal="center"/>
    </xf>
    <xf numFmtId="0" fontId="21" fillId="0" borderId="0" xfId="45" applyFont="1"/>
    <xf numFmtId="0" fontId="21" fillId="0" borderId="0" xfId="45" applyFont="1" applyAlignment="1">
      <alignment horizontal="center"/>
    </xf>
    <xf numFmtId="0" fontId="21" fillId="0" borderId="31" xfId="45" quotePrefix="1" applyNumberFormat="1" applyFont="1" applyBorder="1" applyAlignment="1">
      <alignment horizontal="center"/>
    </xf>
    <xf numFmtId="0" fontId="21" fillId="0" borderId="32" xfId="45" quotePrefix="1" applyNumberFormat="1" applyFont="1" applyBorder="1" applyAlignment="1">
      <alignment horizontal="center"/>
    </xf>
    <xf numFmtId="0" fontId="21" fillId="0" borderId="33" xfId="45" quotePrefix="1" applyNumberFormat="1" applyFont="1" applyBorder="1" applyAlignment="1">
      <alignment horizontal="center"/>
    </xf>
    <xf numFmtId="0" fontId="21" fillId="0" borderId="0" xfId="45" quotePrefix="1" applyNumberFormat="1" applyFont="1" applyAlignment="1">
      <alignment horizontal="center"/>
    </xf>
    <xf numFmtId="0" fontId="40" fillId="41" borderId="0" xfId="0" applyFont="1" applyFill="1" applyAlignment="1">
      <alignment horizontal="left" vertical="center"/>
    </xf>
    <xf numFmtId="0" fontId="41" fillId="41" borderId="0" xfId="0" applyFont="1" applyFill="1" applyAlignment="1">
      <alignment vertical="center"/>
    </xf>
    <xf numFmtId="0" fontId="28" fillId="0" borderId="0" xfId="0" applyFont="1" applyAlignment="1">
      <alignment horizontal="left" vertical="center"/>
    </xf>
    <xf numFmtId="0" fontId="32" fillId="0" borderId="23" xfId="0" applyFont="1" applyBorder="1" applyAlignment="1">
      <alignment horizontal="left" vertical="center"/>
    </xf>
    <xf numFmtId="0" fontId="32" fillId="0" borderId="23" xfId="0" applyFont="1" applyBorder="1" applyAlignment="1">
      <alignment vertical="center"/>
    </xf>
    <xf numFmtId="10" fontId="31" fillId="38" borderId="19" xfId="0" applyNumberFormat="1" applyFont="1" applyFill="1" applyBorder="1" applyAlignment="1">
      <alignment horizontal="right" vertical="center"/>
    </xf>
    <xf numFmtId="8" fontId="31" fillId="38" borderId="19" xfId="0" applyNumberFormat="1" applyFont="1" applyFill="1" applyBorder="1" applyAlignment="1">
      <alignment horizontal="right" vertical="center"/>
    </xf>
    <xf numFmtId="0" fontId="35" fillId="0" borderId="0" xfId="0" applyFont="1" applyAlignment="1" applyProtection="1">
      <alignment horizontal="left" vertical="top" wrapText="1"/>
      <protection hidden="1"/>
    </xf>
    <xf numFmtId="0" fontId="21" fillId="0" borderId="0" xfId="45" quotePrefix="1" applyNumberFormat="1" applyFont="1" applyBorder="1" applyAlignment="1">
      <alignment horizontal="center"/>
    </xf>
    <xf numFmtId="0" fontId="3" fillId="0" borderId="0" xfId="0" applyFont="1" applyAlignment="1">
      <alignment wrapText="1"/>
    </xf>
    <xf numFmtId="164" fontId="31" fillId="38" borderId="19" xfId="41" applyNumberFormat="1" applyFont="1" applyFill="1" applyBorder="1" applyAlignment="1">
      <alignment horizontal="right" vertical="center"/>
    </xf>
    <xf numFmtId="37" fontId="31" fillId="38" borderId="19" xfId="28" applyNumberFormat="1" applyFont="1" applyFill="1" applyBorder="1" applyAlignment="1">
      <alignment horizontal="right" vertical="center"/>
    </xf>
    <xf numFmtId="172" fontId="35" fillId="0" borderId="0" xfId="41" applyNumberFormat="1" applyFont="1" applyAlignment="1" applyProtection="1">
      <alignment horizontal="center" vertical="center"/>
      <protection hidden="1"/>
    </xf>
    <xf numFmtId="0" fontId="24" fillId="38" borderId="22" xfId="0" applyFont="1" applyFill="1" applyBorder="1" applyAlignment="1">
      <alignment vertical="center"/>
    </xf>
    <xf numFmtId="0" fontId="24" fillId="38" borderId="19" xfId="0" applyFont="1" applyFill="1" applyBorder="1" applyAlignment="1">
      <alignment horizontal="left" vertical="center"/>
    </xf>
    <xf numFmtId="0" fontId="30"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9" fillId="2" borderId="3" xfId="0" applyFont="1" applyFill="1" applyBorder="1" applyAlignment="1" applyProtection="1">
      <alignment horizontal="center" vertical="center"/>
      <protection hidden="1"/>
    </xf>
    <xf numFmtId="0" fontId="29" fillId="3" borderId="4" xfId="0" applyFont="1" applyFill="1" applyBorder="1" applyAlignment="1" applyProtection="1">
      <alignment horizontal="center" vertical="center"/>
      <protection hidden="1"/>
    </xf>
    <xf numFmtId="0" fontId="29" fillId="3" borderId="3" xfId="0" applyFont="1" applyFill="1" applyBorder="1" applyAlignment="1" applyProtection="1">
      <alignment horizontal="center" vertical="center"/>
      <protection hidden="1"/>
    </xf>
    <xf numFmtId="0" fontId="29" fillId="4" borderId="4" xfId="0" applyFont="1" applyFill="1" applyBorder="1" applyAlignment="1" applyProtection="1">
      <alignment horizontal="center" vertical="center"/>
      <protection hidden="1"/>
    </xf>
    <xf numFmtId="0" fontId="29" fillId="4" borderId="3" xfId="0" applyFont="1" applyFill="1" applyBorder="1" applyAlignment="1" applyProtection="1">
      <alignment horizontal="center" vertical="center"/>
      <protection hidden="1"/>
    </xf>
    <xf numFmtId="0" fontId="29" fillId="5" borderId="3" xfId="0" applyFont="1" applyFill="1" applyBorder="1" applyAlignment="1" applyProtection="1">
      <alignment horizontal="center" vertical="center"/>
      <protection hidden="1"/>
    </xf>
    <xf numFmtId="0" fontId="28" fillId="0" borderId="0" xfId="0" applyFont="1" applyAlignment="1" applyProtection="1">
      <alignment horizontal="center" vertical="center"/>
      <protection hidden="1"/>
    </xf>
    <xf numFmtId="0" fontId="25" fillId="0" borderId="26" xfId="0" applyFont="1" applyBorder="1" applyAlignment="1" applyProtection="1">
      <alignment horizontal="center" vertical="center"/>
      <protection hidden="1"/>
    </xf>
    <xf numFmtId="0" fontId="30" fillId="42" borderId="0" xfId="0" applyFont="1" applyFill="1" applyAlignment="1" applyProtection="1">
      <alignment horizontal="center" vertical="center"/>
      <protection hidden="1"/>
    </xf>
    <xf numFmtId="0" fontId="35" fillId="0" borderId="0" xfId="0" applyFont="1" applyAlignment="1" applyProtection="1">
      <alignment horizontal="left" wrapText="1"/>
      <protection hidden="1"/>
    </xf>
    <xf numFmtId="0" fontId="35" fillId="0" borderId="0" xfId="0" applyFont="1" applyAlignment="1" applyProtection="1">
      <alignment horizontal="left" vertical="top" wrapText="1"/>
      <protection hidden="1"/>
    </xf>
    <xf numFmtId="3" fontId="21" fillId="0" borderId="0" xfId="0" applyNumberFormat="1" applyFont="1" applyAlignment="1" applyProtection="1">
      <alignment vertical="center"/>
      <protection hidden="1"/>
    </xf>
    <xf numFmtId="164" fontId="24" fillId="0" borderId="0" xfId="41" applyNumberFormat="1" applyFont="1" applyFill="1" applyBorder="1" applyAlignment="1" applyProtection="1">
      <alignment vertical="center" wrapText="1"/>
      <protection hidden="1"/>
    </xf>
  </cellXfs>
  <cellStyles count="49">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rmal 4" xfId="46"/>
    <cellStyle name="Normal 5" xfId="47"/>
    <cellStyle name="Normal 6" xfId="48"/>
    <cellStyle name="Note 2" xfId="39"/>
    <cellStyle name="Output 2" xfId="40"/>
    <cellStyle name="Percent" xfId="41" builtinId="5"/>
    <cellStyle name="Title" xfId="42" builtinId="15" customBuiltin="1"/>
    <cellStyle name="Total 2" xfId="43"/>
    <cellStyle name="Warning Text 2" xfId="44"/>
  </cellStyles>
  <dxfs count="155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2533319.7200000002</c:v>
                </c:pt>
                <c:pt idx="1">
                  <c:v>469056.36</c:v>
                </c:pt>
                <c:pt idx="2">
                  <c:v>575060.23</c:v>
                </c:pt>
                <c:pt idx="3">
                  <c:v>134955.45000000001</c:v>
                </c:pt>
                <c:pt idx="4">
                  <c:v>#N/A</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1256505.46</c:v>
                </c:pt>
                <c:pt idx="1">
                  <c:v>91530.53</c:v>
                </c:pt>
                <c:pt idx="2">
                  <c:v>373252.52</c:v>
                </c:pt>
                <c:pt idx="3">
                  <c:v>119624.99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1276814.26</c:v>
                </c:pt>
                <c:pt idx="1">
                  <c:v>377525.83</c:v>
                </c:pt>
                <c:pt idx="2">
                  <c:v>201807.71</c:v>
                </c:pt>
                <c:pt idx="3">
                  <c:v>15330.46</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layout/>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DATA!$E$120:$E$127</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DATA!$AJ$120:$AJ$127</c:f>
              <c:numCache>
                <c:formatCode>"$"#,##0</c:formatCode>
                <c:ptCount val="8"/>
                <c:pt idx="0">
                  <c:v>131681311.63</c:v>
                </c:pt>
                <c:pt idx="1">
                  <c:v>156200821.90000001</c:v>
                </c:pt>
                <c:pt idx="2">
                  <c:v>116292792.63</c:v>
                </c:pt>
                <c:pt idx="3">
                  <c:v>226506576.22999999</c:v>
                </c:pt>
                <c:pt idx="4">
                  <c:v>76025161.5</c:v>
                </c:pt>
                <c:pt idx="5">
                  <c:v>97954621.629999995</c:v>
                </c:pt>
                <c:pt idx="6">
                  <c:v>145442308.56999999</c:v>
                </c:pt>
                <c:pt idx="7">
                  <c:v>141653429.22</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77</xdr:row>
      <xdr:rowOff>35719</xdr:rowOff>
    </xdr:from>
    <xdr:to>
      <xdr:col>6</xdr:col>
      <xdr:colOff>542923</xdr:colOff>
      <xdr:row>97</xdr:row>
      <xdr:rowOff>64294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314324</xdr:colOff>
      <xdr:row>2</xdr:row>
      <xdr:rowOff>104775</xdr:rowOff>
    </xdr:from>
    <xdr:to>
      <xdr:col>11</xdr:col>
      <xdr:colOff>266699</xdr:colOff>
      <xdr:row>28</xdr:row>
      <xdr:rowOff>42439</xdr:rowOff>
    </xdr:to>
    <xdr:pic>
      <xdr:nvPicPr>
        <xdr:cNvPr id="4" name="Picture 3"/>
        <xdr:cNvPicPr>
          <a:picLocks noChangeAspect="1" noChangeArrowheads="1"/>
        </xdr:cNvPicPr>
      </xdr:nvPicPr>
      <xdr:blipFill>
        <a:blip xmlns:r="http://schemas.openxmlformats.org/officeDocument/2006/relationships" r:embed="rId1" cstate="print"/>
        <a:stretch>
          <a:fillRect/>
        </a:stretch>
      </xdr:blipFill>
      <xdr:spPr bwMode="auto">
        <a:xfrm>
          <a:off x="314324" y="428625"/>
          <a:ext cx="6734175" cy="41477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S1091"/>
  <sheetViews>
    <sheetView topLeftCell="A85" zoomScaleNormal="100" workbookViewId="0">
      <selection activeCell="E189" sqref="E189"/>
    </sheetView>
  </sheetViews>
  <sheetFormatPr defaultRowHeight="11.25" x14ac:dyDescent="0.2"/>
  <cols>
    <col min="1" max="1" width="22.85546875" style="118" customWidth="1"/>
    <col min="2" max="2" width="14" style="22" customWidth="1"/>
    <col min="3" max="3" width="20.5703125" style="22" customWidth="1"/>
    <col min="4" max="4" width="21.5703125" style="22" bestFit="1" customWidth="1"/>
    <col min="5" max="5" width="24" style="22" bestFit="1" customWidth="1"/>
    <col min="6" max="6" width="15.7109375" style="22" bestFit="1" customWidth="1"/>
    <col min="7" max="7" width="20.42578125" style="22" bestFit="1" customWidth="1"/>
    <col min="8" max="8" width="16.5703125" style="22" bestFit="1" customWidth="1"/>
    <col min="9" max="9" width="21.42578125" style="22" bestFit="1" customWidth="1"/>
    <col min="10" max="10" width="16.5703125" style="22" bestFit="1" customWidth="1"/>
    <col min="11" max="11" width="21.42578125" style="22" bestFit="1" customWidth="1"/>
    <col min="12" max="12" width="18" style="22" bestFit="1" customWidth="1"/>
    <col min="13" max="13" width="21.42578125" style="22" bestFit="1" customWidth="1"/>
    <col min="14" max="14" width="16.5703125" style="22" bestFit="1" customWidth="1"/>
    <col min="15" max="15" width="13.140625" style="22" bestFit="1" customWidth="1"/>
    <col min="16" max="16" width="15.7109375" style="22" bestFit="1" customWidth="1"/>
    <col min="17" max="17" width="13.140625" style="22" bestFit="1" customWidth="1"/>
    <col min="18" max="18" width="18" style="22" bestFit="1" customWidth="1"/>
    <col min="19" max="19" width="13.140625" style="22" bestFit="1" customWidth="1"/>
    <col min="20" max="20" width="15.7109375" style="22" bestFit="1" customWidth="1"/>
    <col min="21" max="21" width="13.140625" style="22" bestFit="1" customWidth="1"/>
    <col min="22" max="22" width="9.140625" style="22"/>
    <col min="23" max="24" width="7.42578125" style="22" bestFit="1" customWidth="1"/>
    <col min="25" max="25" width="7.140625" style="22" bestFit="1" customWidth="1"/>
    <col min="26" max="26" width="13.85546875" style="22" customWidth="1"/>
    <col min="27" max="27" width="8.140625" style="22" bestFit="1" customWidth="1"/>
    <col min="28" max="28" width="10.85546875" style="22" bestFit="1" customWidth="1"/>
    <col min="29" max="29" width="8.140625" style="22" bestFit="1" customWidth="1"/>
    <col min="30" max="30" width="10.85546875" style="22" bestFit="1" customWidth="1"/>
    <col min="31" max="31" width="8.85546875" style="22" bestFit="1" customWidth="1"/>
    <col min="32" max="32" width="7.42578125" style="22" bestFit="1" customWidth="1"/>
    <col min="33" max="33" width="8.140625" style="22" bestFit="1" customWidth="1"/>
    <col min="34" max="34" width="7.140625" style="22" bestFit="1" customWidth="1"/>
    <col min="35" max="35" width="9" style="22" bestFit="1" customWidth="1"/>
    <col min="36" max="36" width="16.28515625" style="22" bestFit="1" customWidth="1"/>
    <col min="37" max="37" width="8.140625" style="22" bestFit="1" customWidth="1"/>
    <col min="38" max="38" width="10.85546875" style="22" bestFit="1" customWidth="1"/>
    <col min="39" max="39" width="8.140625" style="22" bestFit="1" customWidth="1"/>
    <col min="40" max="40" width="10.85546875" style="22" bestFit="1" customWidth="1"/>
    <col min="41" max="41" width="8" style="22" bestFit="1" customWidth="1"/>
    <col min="42" max="42" width="6.7109375" style="22" bestFit="1" customWidth="1"/>
    <col min="43" max="43" width="8.140625" style="22" bestFit="1" customWidth="1"/>
    <col min="44" max="44" width="8.85546875" style="22" bestFit="1" customWidth="1"/>
    <col min="45" max="16384" width="9.140625" style="22"/>
  </cols>
  <sheetData>
    <row r="1" spans="1:45" ht="18.75" x14ac:dyDescent="0.2">
      <c r="A1" s="133" t="s">
        <v>104</v>
      </c>
      <c r="B1" s="23">
        <v>41721</v>
      </c>
      <c r="C1" s="24"/>
      <c r="D1" s="25"/>
    </row>
    <row r="2" spans="1:45" s="25" customFormat="1" x14ac:dyDescent="0.2">
      <c r="A2" s="119"/>
      <c r="E2" s="24"/>
    </row>
    <row r="3" spans="1:45" s="30" customFormat="1" x14ac:dyDescent="0.2">
      <c r="A3" s="26" t="s">
        <v>105</v>
      </c>
      <c r="E3" s="30">
        <v>1</v>
      </c>
      <c r="F3" s="30">
        <v>2</v>
      </c>
      <c r="G3" s="30">
        <v>3</v>
      </c>
      <c r="H3" s="30">
        <v>4</v>
      </c>
      <c r="I3" s="30">
        <v>5</v>
      </c>
      <c r="J3" s="30">
        <v>6</v>
      </c>
      <c r="K3" s="30">
        <v>7</v>
      </c>
      <c r="L3" s="30">
        <v>8</v>
      </c>
      <c r="M3" s="30">
        <v>9</v>
      </c>
      <c r="N3" s="30">
        <v>10</v>
      </c>
      <c r="O3" s="30">
        <v>11</v>
      </c>
      <c r="P3" s="30">
        <v>12</v>
      </c>
      <c r="Q3" s="30">
        <v>13</v>
      </c>
      <c r="R3" s="30">
        <v>14</v>
      </c>
      <c r="S3" s="30">
        <v>15</v>
      </c>
      <c r="T3" s="30">
        <v>16</v>
      </c>
      <c r="U3" s="30">
        <v>17</v>
      </c>
      <c r="V3" s="30">
        <v>18</v>
      </c>
      <c r="W3" s="30">
        <v>19</v>
      </c>
      <c r="X3" s="30">
        <v>20</v>
      </c>
      <c r="Y3" s="30">
        <v>21</v>
      </c>
      <c r="Z3" s="30">
        <v>22</v>
      </c>
      <c r="AA3" s="30">
        <v>23</v>
      </c>
      <c r="AB3" s="30">
        <v>24</v>
      </c>
      <c r="AC3" s="30">
        <v>25</v>
      </c>
      <c r="AD3" s="30">
        <v>26</v>
      </c>
      <c r="AE3" s="30">
        <v>27</v>
      </c>
      <c r="AF3" s="30">
        <v>28</v>
      </c>
      <c r="AG3" s="30">
        <v>29</v>
      </c>
      <c r="AH3" s="30">
        <v>30</v>
      </c>
      <c r="AI3" s="30">
        <v>31</v>
      </c>
      <c r="AJ3" s="30">
        <v>32</v>
      </c>
      <c r="AK3" s="30">
        <v>33</v>
      </c>
      <c r="AL3" s="30">
        <v>34</v>
      </c>
      <c r="AM3" s="30">
        <v>35</v>
      </c>
      <c r="AN3" s="30">
        <v>36</v>
      </c>
      <c r="AO3" s="30">
        <v>37</v>
      </c>
      <c r="AP3" s="30">
        <v>38</v>
      </c>
      <c r="AQ3" s="30">
        <v>39</v>
      </c>
      <c r="AR3" s="30">
        <v>40</v>
      </c>
      <c r="AS3" s="30">
        <v>41</v>
      </c>
    </row>
    <row r="4" spans="1:45" ht="21" customHeight="1" x14ac:dyDescent="0.2">
      <c r="E4" s="7"/>
      <c r="F4" s="8" t="s">
        <v>69</v>
      </c>
      <c r="G4" s="20"/>
      <c r="H4" s="20"/>
      <c r="I4" s="9"/>
      <c r="J4" s="8" t="s">
        <v>70</v>
      </c>
      <c r="K4" s="20"/>
      <c r="L4" s="20"/>
      <c r="M4" s="9"/>
      <c r="N4" s="8" t="s">
        <v>71</v>
      </c>
      <c r="O4" s="20"/>
      <c r="P4" s="20"/>
      <c r="Q4" s="9"/>
      <c r="R4" s="8" t="s">
        <v>72</v>
      </c>
      <c r="S4" s="20"/>
      <c r="T4" s="20"/>
      <c r="U4" s="9"/>
    </row>
    <row r="5" spans="1:45" ht="21" customHeight="1" x14ac:dyDescent="0.2">
      <c r="E5" s="7"/>
      <c r="F5" s="8" t="s">
        <v>73</v>
      </c>
      <c r="G5" s="9"/>
      <c r="H5" s="8" t="s">
        <v>74</v>
      </c>
      <c r="I5" s="9"/>
      <c r="J5" s="8" t="s">
        <v>75</v>
      </c>
      <c r="K5" s="9"/>
      <c r="L5" s="8" t="s">
        <v>76</v>
      </c>
      <c r="M5" s="9"/>
      <c r="N5" s="8" t="s">
        <v>77</v>
      </c>
      <c r="O5" s="9"/>
      <c r="P5" s="8" t="s">
        <v>78</v>
      </c>
      <c r="Q5" s="9"/>
      <c r="R5" s="8" t="s">
        <v>79</v>
      </c>
      <c r="S5" s="9"/>
      <c r="T5" s="8" t="s">
        <v>80</v>
      </c>
      <c r="U5" s="9"/>
      <c r="W5" s="13" t="s">
        <v>83</v>
      </c>
      <c r="X5" s="13" t="s">
        <v>85</v>
      </c>
      <c r="Y5" s="13" t="s">
        <v>86</v>
      </c>
      <c r="Z5" s="13" t="s">
        <v>87</v>
      </c>
      <c r="AB5" s="13" t="s">
        <v>88</v>
      </c>
      <c r="AC5" s="13" t="s">
        <v>90</v>
      </c>
      <c r="AD5" s="13" t="s">
        <v>93</v>
      </c>
      <c r="AE5" s="13"/>
      <c r="AF5" s="13" t="s">
        <v>92</v>
      </c>
      <c r="AG5" s="13" t="s">
        <v>94</v>
      </c>
      <c r="AH5" s="13" t="s">
        <v>93</v>
      </c>
      <c r="AJ5" s="13" t="s">
        <v>95</v>
      </c>
      <c r="AK5" s="13" t="s">
        <v>96</v>
      </c>
      <c r="AL5" s="13" t="s">
        <v>93</v>
      </c>
      <c r="AN5" s="13" t="s">
        <v>97</v>
      </c>
      <c r="AO5" s="13" t="s">
        <v>98</v>
      </c>
      <c r="AP5" s="13" t="s">
        <v>93</v>
      </c>
    </row>
    <row r="6" spans="1:45" ht="33" customHeight="1" x14ac:dyDescent="0.2">
      <c r="E6" s="12"/>
      <c r="F6" s="13" t="s">
        <v>81</v>
      </c>
      <c r="G6" s="13" t="s">
        <v>82</v>
      </c>
      <c r="H6" s="13" t="s">
        <v>81</v>
      </c>
      <c r="I6" s="13" t="s">
        <v>82</v>
      </c>
      <c r="J6" s="13" t="s">
        <v>81</v>
      </c>
      <c r="K6" s="13" t="s">
        <v>82</v>
      </c>
      <c r="L6" s="13" t="s">
        <v>81</v>
      </c>
      <c r="M6" s="13" t="s">
        <v>82</v>
      </c>
      <c r="N6" s="13" t="s">
        <v>81</v>
      </c>
      <c r="O6" s="13" t="s">
        <v>82</v>
      </c>
      <c r="P6" s="13" t="s">
        <v>81</v>
      </c>
      <c r="Q6" s="13" t="s">
        <v>82</v>
      </c>
      <c r="R6" s="13" t="s">
        <v>81</v>
      </c>
      <c r="S6" s="13" t="s">
        <v>82</v>
      </c>
      <c r="T6" s="13" t="s">
        <v>81</v>
      </c>
      <c r="U6" s="13" t="s">
        <v>82</v>
      </c>
      <c r="W6" s="13" t="s">
        <v>84</v>
      </c>
      <c r="X6" s="13" t="s">
        <v>84</v>
      </c>
      <c r="Y6" s="13" t="s">
        <v>84</v>
      </c>
      <c r="Z6" s="13" t="s">
        <v>84</v>
      </c>
      <c r="AB6" s="13" t="s">
        <v>89</v>
      </c>
      <c r="AC6" s="13" t="s">
        <v>89</v>
      </c>
      <c r="AD6" s="13" t="s">
        <v>91</v>
      </c>
      <c r="AE6" s="13"/>
      <c r="AF6" s="13" t="s">
        <v>89</v>
      </c>
      <c r="AG6" s="13" t="s">
        <v>89</v>
      </c>
      <c r="AH6" s="13" t="s">
        <v>91</v>
      </c>
      <c r="AJ6" s="13" t="s">
        <v>89</v>
      </c>
      <c r="AK6" s="13" t="s">
        <v>89</v>
      </c>
      <c r="AL6" s="13" t="s">
        <v>91</v>
      </c>
      <c r="AN6" s="13" t="s">
        <v>89</v>
      </c>
      <c r="AO6" s="13" t="s">
        <v>89</v>
      </c>
      <c r="AP6" s="13" t="s">
        <v>91</v>
      </c>
    </row>
    <row r="7" spans="1:45" x14ac:dyDescent="0.2">
      <c r="E7" s="14" t="s">
        <v>271</v>
      </c>
      <c r="F7" s="15">
        <v>512397.08</v>
      </c>
      <c r="G7" s="21">
        <v>20773772.890000001</v>
      </c>
      <c r="H7" s="15">
        <v>551640.67000000004</v>
      </c>
      <c r="I7" s="21">
        <v>22777808.710000001</v>
      </c>
      <c r="J7" s="15">
        <v>1767252.59</v>
      </c>
      <c r="K7" s="21">
        <v>66131394.240000002</v>
      </c>
      <c r="L7" s="15">
        <v>1833084.02</v>
      </c>
      <c r="M7" s="21">
        <v>69972349.469999999</v>
      </c>
      <c r="N7" s="15">
        <v>3415155.69</v>
      </c>
      <c r="O7" s="21">
        <v>127112996.45999999</v>
      </c>
      <c r="P7" s="15">
        <v>3480948.25</v>
      </c>
      <c r="Q7" s="21">
        <v>131629681.33</v>
      </c>
      <c r="R7" s="15">
        <v>6480745.0599999996</v>
      </c>
      <c r="S7" s="21">
        <v>267260127.90000001</v>
      </c>
      <c r="T7" s="15">
        <v>6661446.6699999999</v>
      </c>
      <c r="U7" s="21">
        <v>281385563.27999997</v>
      </c>
      <c r="W7" s="31">
        <f>IF(ISNUMBER((I7-G7)/G7),(I7-G7)/G7,"n/a")</f>
        <v>9.6469516183297424E-2</v>
      </c>
      <c r="X7" s="31">
        <f>IF(ISNUMBER((M7-K7)/K7),(M7-K7)/K7,"n/a")</f>
        <v>5.8080663112297884E-2</v>
      </c>
      <c r="Y7" s="31">
        <f>IF(ISNUMBER((Q7-O7)/O7),(Q7-O7)/O7,"n/a")</f>
        <v>3.5532832957968372E-2</v>
      </c>
      <c r="Z7" s="31">
        <f>IF(ISNUMBER((U7-S7)/S7),(U7-S7)/S7,"n/a")</f>
        <v>5.2852759934640309E-2</v>
      </c>
      <c r="AB7" s="32">
        <f>IF(ISNUMBER(F7/G7),F7/G7,"n/a")</f>
        <v>2.4665576287620616E-2</v>
      </c>
      <c r="AC7" s="32">
        <f>IF(ISNUMBER(H7/I7),H7/I7,"n/a")</f>
        <v>2.4218337989545792E-2</v>
      </c>
      <c r="AD7" s="33">
        <f>IF(ISNUMBER(AC7-AB7),(AC7-AB7)*100,"n/a")</f>
        <v>-4.4723829807482435E-2</v>
      </c>
      <c r="AF7" s="32">
        <f>IF(ISNUMBER(J7/K7),J7/K7,"n/a")</f>
        <v>2.6723352959812027E-2</v>
      </c>
      <c r="AG7" s="32">
        <f>IF(ISNUMBER(L7/M7),L7/M7,"n/a")</f>
        <v>2.6197262688541251E-2</v>
      </c>
      <c r="AH7" s="33">
        <f>IF(ISNUMBER(AG7-AF7),(AG7-AF7)*100,"n/a")</f>
        <v>-5.2609027127077657E-2</v>
      </c>
      <c r="AJ7" s="32">
        <f>IF(ISNUMBER(N7/O7),N7/O7,"n/a")</f>
        <v>2.6867085074771906E-2</v>
      </c>
      <c r="AK7" s="32">
        <f>IF(ISNUMBER(P7/Q7),P7/Q7,"n/a")</f>
        <v>2.6445010083046137E-2</v>
      </c>
      <c r="AL7" s="33">
        <f>IF(ISNUMBER(AK7-AJ7),(AK7-AJ7)*100,"n/a")</f>
        <v>-4.2207499172576893E-2</v>
      </c>
      <c r="AN7" s="32">
        <f>IF(ISNUMBER(R7/S7),R7/S7,"n/a")</f>
        <v>2.4248828700796261E-2</v>
      </c>
      <c r="AO7" s="32">
        <f>IF(ISNUMBER(T7/U7),T7/U7,"n/a")</f>
        <v>2.3673732910637478E-2</v>
      </c>
      <c r="AP7" s="33">
        <f>IF(ISNUMBER(AO7-AN7),(AO7-AN7)*100,"n/a")</f>
        <v>-5.7509579015878332E-2</v>
      </c>
    </row>
    <row r="8" spans="1:45" x14ac:dyDescent="0.2">
      <c r="E8" s="14" t="s">
        <v>272</v>
      </c>
      <c r="F8" s="15">
        <v>1335520.79</v>
      </c>
      <c r="G8" s="21">
        <v>71308558.590000004</v>
      </c>
      <c r="H8" s="15">
        <v>1365745.98</v>
      </c>
      <c r="I8" s="21">
        <v>75987039.400000006</v>
      </c>
      <c r="J8" s="15">
        <v>4401373.8499999996</v>
      </c>
      <c r="K8" s="21">
        <v>224658890.68000001</v>
      </c>
      <c r="L8" s="15">
        <v>4567686.34</v>
      </c>
      <c r="M8" s="21">
        <v>240984714.11000001</v>
      </c>
      <c r="N8" s="15">
        <v>8399038.9800000004</v>
      </c>
      <c r="O8" s="21">
        <v>435470662.50999999</v>
      </c>
      <c r="P8" s="15">
        <v>8619952.0700000003</v>
      </c>
      <c r="Q8" s="21">
        <v>459810847.10000002</v>
      </c>
      <c r="R8" s="15">
        <v>16061902.800000001</v>
      </c>
      <c r="S8" s="21">
        <v>892359439.72000003</v>
      </c>
      <c r="T8" s="15">
        <v>16618511.66</v>
      </c>
      <c r="U8" s="21">
        <v>944783817.30999994</v>
      </c>
      <c r="W8" s="31">
        <f t="shared" ref="W8:W64" si="0">IF(ISNUMBER((I8-G8)/G8),(I8-G8)/G8,"n/a")</f>
        <v>6.5608966195764493E-2</v>
      </c>
      <c r="X8" s="31">
        <f t="shared" ref="X8:X65" si="1">IF(ISNUMBER((M8-K8)/K8),(M8-K8)/K8,"n/a")</f>
        <v>7.2669385042296017E-2</v>
      </c>
      <c r="Y8" s="31">
        <f t="shared" ref="Y8:Y65" si="2">IF(ISNUMBER((Q8-O8)/O8),(Q8-O8)/O8,"n/a")</f>
        <v>5.589397101909499E-2</v>
      </c>
      <c r="Z8" s="31">
        <f t="shared" ref="Z8:Z65" si="3">IF(ISNUMBER((U8-S8)/S8),(U8-S8)/S8,"n/a")</f>
        <v>5.8748050680619647E-2</v>
      </c>
      <c r="AB8" s="32">
        <f t="shared" ref="AB8:AB65" si="4">IF(ISNUMBER(F8/G8),F8/G8,"n/a")</f>
        <v>1.8728758740991964E-2</v>
      </c>
      <c r="AC8" s="32">
        <f t="shared" ref="AC8:AC65" si="5">IF(ISNUMBER(H8/I8),H8/I8,"n/a")</f>
        <v>1.797340692286532E-2</v>
      </c>
      <c r="AD8" s="33">
        <f t="shared" ref="AD8:AD65" si="6">IF(ISNUMBER(AC8-AB8),(AC8-AB8)*100,"n/a")</f>
        <v>-7.5535181812664415E-2</v>
      </c>
      <c r="AF8" s="32">
        <f t="shared" ref="AF8:AF65" si="7">IF(ISNUMBER(J8/K8),J8/K8,"n/a")</f>
        <v>1.9591362873189095E-2</v>
      </c>
      <c r="AG8" s="32">
        <f t="shared" ref="AG8:AG65" si="8">IF(ISNUMBER(L8/M8),L8/M8,"n/a")</f>
        <v>1.8954257563054522E-2</v>
      </c>
      <c r="AH8" s="33">
        <f t="shared" ref="AH8:AH65" si="9">IF(ISNUMBER(AG8-AF8),(AG8-AF8)*100,"n/a")</f>
        <v>-6.3710531013457319E-2</v>
      </c>
      <c r="AJ8" s="32">
        <f t="shared" ref="AJ8:AJ65" si="10">IF(ISNUMBER(N8/O8),N8/O8,"n/a")</f>
        <v>1.9287267095305479E-2</v>
      </c>
      <c r="AK8" s="32">
        <f t="shared" ref="AK8:AK65" si="11">IF(ISNUMBER(P8/Q8),P8/Q8,"n/a")</f>
        <v>1.8746734933213365E-2</v>
      </c>
      <c r="AL8" s="33">
        <f t="shared" ref="AL8:AL65" si="12">IF(ISNUMBER(AK8-AJ8),(AK8-AJ8)*100,"n/a")</f>
        <v>-5.4053216209211385E-2</v>
      </c>
      <c r="AN8" s="32">
        <f t="shared" ref="AN8:AN65" si="13">IF(ISNUMBER(R8/S8),R8/S8,"n/a")</f>
        <v>1.7999364476986787E-2</v>
      </c>
      <c r="AO8" s="32">
        <f t="shared" ref="AO8:AO65" si="14">IF(ISNUMBER(T8/U8),T8/U8,"n/a")</f>
        <v>1.7589750539246565E-2</v>
      </c>
      <c r="AP8" s="33">
        <f t="shared" ref="AP8:AP65" si="15">IF(ISNUMBER(AO8-AN8),(AO8-AN8)*100,"n/a")</f>
        <v>-4.0961393774022192E-2</v>
      </c>
    </row>
    <row r="9" spans="1:45" x14ac:dyDescent="0.2">
      <c r="E9" s="14" t="s">
        <v>273</v>
      </c>
      <c r="F9" s="15">
        <v>2276514.73</v>
      </c>
      <c r="G9" s="21">
        <v>137450418.91999999</v>
      </c>
      <c r="H9" s="15">
        <v>2414305.87</v>
      </c>
      <c r="I9" s="21">
        <v>141258307.53999999</v>
      </c>
      <c r="J9" s="15">
        <v>7688390.8300000001</v>
      </c>
      <c r="K9" s="21">
        <v>433505656.44999999</v>
      </c>
      <c r="L9" s="15">
        <v>8125898.04</v>
      </c>
      <c r="M9" s="21">
        <v>451625481.35000002</v>
      </c>
      <c r="N9" s="15">
        <v>14928317.859999999</v>
      </c>
      <c r="O9" s="21">
        <v>841660151.13</v>
      </c>
      <c r="P9" s="15">
        <v>15533529.970000001</v>
      </c>
      <c r="Q9" s="21">
        <v>882897662.78999996</v>
      </c>
      <c r="R9" s="15">
        <v>28198813.710000001</v>
      </c>
      <c r="S9" s="21">
        <v>1728596650.4000001</v>
      </c>
      <c r="T9" s="15">
        <v>28861404.550000001</v>
      </c>
      <c r="U9" s="21">
        <v>1832772291.8199999</v>
      </c>
      <c r="W9" s="31">
        <f t="shared" si="0"/>
        <v>2.7703725095347312E-2</v>
      </c>
      <c r="X9" s="31">
        <f t="shared" si="1"/>
        <v>4.1798358638233717E-2</v>
      </c>
      <c r="Y9" s="31">
        <f t="shared" si="2"/>
        <v>4.8995442643488728E-2</v>
      </c>
      <c r="Z9" s="31">
        <f t="shared" si="3"/>
        <v>6.0266020645066865E-2</v>
      </c>
      <c r="AB9" s="32">
        <f t="shared" si="4"/>
        <v>1.6562443009540739E-2</v>
      </c>
      <c r="AC9" s="32">
        <f t="shared" si="5"/>
        <v>1.7091425715378496E-2</v>
      </c>
      <c r="AD9" s="33">
        <f t="shared" si="6"/>
        <v>5.2898270583775706E-2</v>
      </c>
      <c r="AF9" s="32">
        <f t="shared" si="7"/>
        <v>1.7735387567859268E-2</v>
      </c>
      <c r="AG9" s="32">
        <f t="shared" si="8"/>
        <v>1.7992558824869768E-2</v>
      </c>
      <c r="AH9" s="33">
        <f t="shared" si="9"/>
        <v>2.5717125701050017E-2</v>
      </c>
      <c r="AJ9" s="32">
        <f t="shared" si="10"/>
        <v>1.7736752583518978E-2</v>
      </c>
      <c r="AK9" s="32">
        <f t="shared" si="11"/>
        <v>1.7593805742913946E-2</v>
      </c>
      <c r="AL9" s="33">
        <f t="shared" si="12"/>
        <v>-1.4294684060503146E-2</v>
      </c>
      <c r="AN9" s="32">
        <f t="shared" si="13"/>
        <v>1.6313125276202954E-2</v>
      </c>
      <c r="AO9" s="32">
        <f t="shared" si="14"/>
        <v>1.5747403362007251E-2</v>
      </c>
      <c r="AP9" s="33">
        <f t="shared" si="15"/>
        <v>-5.6572191419570345E-2</v>
      </c>
    </row>
    <row r="10" spans="1:45" x14ac:dyDescent="0.2">
      <c r="E10" s="14" t="s">
        <v>274</v>
      </c>
      <c r="F10" s="15">
        <v>843945.38</v>
      </c>
      <c r="G10" s="21">
        <v>50051785.109999999</v>
      </c>
      <c r="H10" s="15">
        <v>880272.2</v>
      </c>
      <c r="I10" s="21">
        <v>52402168.479999997</v>
      </c>
      <c r="J10" s="15">
        <v>2781981.43</v>
      </c>
      <c r="K10" s="21">
        <v>156233725.81999999</v>
      </c>
      <c r="L10" s="15">
        <v>2867007.08</v>
      </c>
      <c r="M10" s="21">
        <v>162299865.27000001</v>
      </c>
      <c r="N10" s="15">
        <v>5122827.7300000004</v>
      </c>
      <c r="O10" s="21">
        <v>295768677.10000002</v>
      </c>
      <c r="P10" s="15">
        <v>5261906.53</v>
      </c>
      <c r="Q10" s="21">
        <v>309964216.69999999</v>
      </c>
      <c r="R10" s="15">
        <v>9934144.5299999993</v>
      </c>
      <c r="S10" s="21">
        <v>612400990.79999995</v>
      </c>
      <c r="T10" s="15">
        <v>10307146.710000001</v>
      </c>
      <c r="U10" s="21">
        <v>648862403.02999997</v>
      </c>
      <c r="W10" s="31">
        <f t="shared" si="0"/>
        <v>4.695903182742641E-2</v>
      </c>
      <c r="X10" s="31">
        <f t="shared" si="1"/>
        <v>3.8827336531607387E-2</v>
      </c>
      <c r="Y10" s="31">
        <f t="shared" si="2"/>
        <v>4.7995412290397547E-2</v>
      </c>
      <c r="Z10" s="31">
        <f t="shared" si="3"/>
        <v>5.9538460547507041E-2</v>
      </c>
      <c r="AB10" s="32">
        <f t="shared" si="4"/>
        <v>1.6861444165182943E-2</v>
      </c>
      <c r="AC10" s="32">
        <f t="shared" si="5"/>
        <v>1.6798392614915694E-2</v>
      </c>
      <c r="AD10" s="33">
        <f t="shared" si="6"/>
        <v>-6.3051550267249901E-3</v>
      </c>
      <c r="AF10" s="32">
        <f t="shared" si="7"/>
        <v>1.780653578731891E-2</v>
      </c>
      <c r="AG10" s="32">
        <f t="shared" si="8"/>
        <v>1.7664876524884868E-2</v>
      </c>
      <c r="AH10" s="33">
        <f t="shared" si="9"/>
        <v>-1.4165926243404209E-2</v>
      </c>
      <c r="AJ10" s="32">
        <f t="shared" si="10"/>
        <v>1.7320386256682488E-2</v>
      </c>
      <c r="AK10" s="32">
        <f t="shared" si="11"/>
        <v>1.6975851554803037E-2</v>
      </c>
      <c r="AL10" s="33">
        <f t="shared" si="12"/>
        <v>-3.445347018794509E-2</v>
      </c>
      <c r="AN10" s="32">
        <f t="shared" si="13"/>
        <v>1.6221633666893148E-2</v>
      </c>
      <c r="AO10" s="32">
        <f t="shared" si="14"/>
        <v>1.5884949816584538E-2</v>
      </c>
      <c r="AP10" s="33">
        <f t="shared" si="15"/>
        <v>-3.3668385030860906E-2</v>
      </c>
    </row>
    <row r="11" spans="1:45" x14ac:dyDescent="0.2">
      <c r="E11" s="14" t="s">
        <v>275</v>
      </c>
      <c r="F11" s="15">
        <v>2060482.44</v>
      </c>
      <c r="G11" s="21">
        <v>102066813.06</v>
      </c>
      <c r="H11" s="15">
        <v>2186386.1800000002</v>
      </c>
      <c r="I11" s="21">
        <v>107806633.31999999</v>
      </c>
      <c r="J11" s="15">
        <v>7134670.4400000004</v>
      </c>
      <c r="K11" s="21">
        <v>323528464.23000002</v>
      </c>
      <c r="L11" s="15">
        <v>7438253.54</v>
      </c>
      <c r="M11" s="21">
        <v>340001352.99000001</v>
      </c>
      <c r="N11" s="15">
        <v>14041547.57</v>
      </c>
      <c r="O11" s="21">
        <v>624044537.64999998</v>
      </c>
      <c r="P11" s="15">
        <v>14488860.470000001</v>
      </c>
      <c r="Q11" s="21">
        <v>658867604.57000005</v>
      </c>
      <c r="R11" s="15">
        <v>26251628.710000001</v>
      </c>
      <c r="S11" s="21">
        <v>1294576511.71</v>
      </c>
      <c r="T11" s="15">
        <v>26909553.93</v>
      </c>
      <c r="U11" s="21">
        <v>1383566125.73</v>
      </c>
      <c r="W11" s="31">
        <f t="shared" si="0"/>
        <v>5.6235911437989505E-2</v>
      </c>
      <c r="X11" s="31">
        <f t="shared" si="1"/>
        <v>5.0916350742756376E-2</v>
      </c>
      <c r="Y11" s="31">
        <f t="shared" si="2"/>
        <v>5.5802214135445012E-2</v>
      </c>
      <c r="Z11" s="31">
        <f t="shared" si="3"/>
        <v>6.8740327987608874E-2</v>
      </c>
      <c r="AB11" s="32">
        <f t="shared" si="4"/>
        <v>2.0187584761647694E-2</v>
      </c>
      <c r="AC11" s="32">
        <f t="shared" si="5"/>
        <v>2.0280627570570722E-2</v>
      </c>
      <c r="AD11" s="33">
        <f t="shared" si="6"/>
        <v>9.3042808923027298E-3</v>
      </c>
      <c r="AF11" s="32">
        <f t="shared" si="7"/>
        <v>2.2052682310289343E-2</v>
      </c>
      <c r="AG11" s="32">
        <f t="shared" si="8"/>
        <v>2.1877129236655628E-2</v>
      </c>
      <c r="AH11" s="33">
        <f t="shared" si="9"/>
        <v>-1.7555307363371561E-2</v>
      </c>
      <c r="AJ11" s="32">
        <f t="shared" si="10"/>
        <v>2.2500874092860512E-2</v>
      </c>
      <c r="AK11" s="32">
        <f t="shared" si="11"/>
        <v>2.1990549193044537E-2</v>
      </c>
      <c r="AL11" s="33">
        <f t="shared" si="12"/>
        <v>-5.103248998159747E-2</v>
      </c>
      <c r="AN11" s="32">
        <f t="shared" si="13"/>
        <v>2.0278159284169577E-2</v>
      </c>
      <c r="AO11" s="32">
        <f t="shared" si="14"/>
        <v>1.9449416568942033E-2</v>
      </c>
      <c r="AP11" s="33">
        <f t="shared" si="15"/>
        <v>-8.2874271522754422E-2</v>
      </c>
    </row>
    <row r="12" spans="1:45" x14ac:dyDescent="0.2">
      <c r="E12" s="14" t="s">
        <v>276</v>
      </c>
      <c r="F12" s="15">
        <v>961284.14</v>
      </c>
      <c r="G12" s="21">
        <v>41823005.049999997</v>
      </c>
      <c r="H12" s="15">
        <v>938241.76</v>
      </c>
      <c r="I12" s="21">
        <v>43180598.229999997</v>
      </c>
      <c r="J12" s="15">
        <v>3351126.05</v>
      </c>
      <c r="K12" s="21">
        <v>131537962.70999999</v>
      </c>
      <c r="L12" s="15">
        <v>3307589.77</v>
      </c>
      <c r="M12" s="21">
        <v>137339028.5</v>
      </c>
      <c r="N12" s="15">
        <v>6349580.54</v>
      </c>
      <c r="O12" s="21">
        <v>249165882.55000001</v>
      </c>
      <c r="P12" s="15">
        <v>6253214.4699999997</v>
      </c>
      <c r="Q12" s="21">
        <v>258032889.30000001</v>
      </c>
      <c r="R12" s="15">
        <v>12102236.789999999</v>
      </c>
      <c r="S12" s="21">
        <v>522280786.92000002</v>
      </c>
      <c r="T12" s="15">
        <v>12109024.880000001</v>
      </c>
      <c r="U12" s="21">
        <v>548201441.20000005</v>
      </c>
      <c r="W12" s="31">
        <f t="shared" si="0"/>
        <v>3.2460440811868441E-2</v>
      </c>
      <c r="X12" s="31">
        <f t="shared" si="1"/>
        <v>4.4101836994309696E-2</v>
      </c>
      <c r="Y12" s="31">
        <f t="shared" si="2"/>
        <v>3.5586761153869696E-2</v>
      </c>
      <c r="Z12" s="31">
        <f t="shared" si="3"/>
        <v>4.9629729695514165E-2</v>
      </c>
      <c r="AB12" s="32">
        <f t="shared" si="4"/>
        <v>2.2984578435977308E-2</v>
      </c>
      <c r="AC12" s="32">
        <f t="shared" si="5"/>
        <v>2.1728317773702138E-2</v>
      </c>
      <c r="AD12" s="33">
        <f t="shared" si="6"/>
        <v>-0.1256260662275171</v>
      </c>
      <c r="AF12" s="32">
        <f t="shared" si="7"/>
        <v>2.5476493484912665E-2</v>
      </c>
      <c r="AG12" s="32">
        <f t="shared" si="8"/>
        <v>2.4083392799010516E-2</v>
      </c>
      <c r="AH12" s="33">
        <f t="shared" si="9"/>
        <v>-0.13931006859021489</v>
      </c>
      <c r="AJ12" s="32">
        <f t="shared" si="10"/>
        <v>2.5483346576254607E-2</v>
      </c>
      <c r="AK12" s="32">
        <f t="shared" si="11"/>
        <v>2.4234176065554756E-2</v>
      </c>
      <c r="AL12" s="33">
        <f t="shared" si="12"/>
        <v>-0.12491705106998513</v>
      </c>
      <c r="AN12" s="32">
        <f t="shared" si="13"/>
        <v>2.3171897364575561E-2</v>
      </c>
      <c r="AO12" s="32">
        <f t="shared" si="14"/>
        <v>2.2088641090569974E-2</v>
      </c>
      <c r="AP12" s="33">
        <f t="shared" si="15"/>
        <v>-0.10832562740055868</v>
      </c>
    </row>
    <row r="13" spans="1:45" x14ac:dyDescent="0.2">
      <c r="E13" s="14" t="s">
        <v>277</v>
      </c>
      <c r="F13" s="15">
        <v>590313.42000000004</v>
      </c>
      <c r="G13" s="21">
        <v>33257739.710000001</v>
      </c>
      <c r="H13" s="15">
        <v>631329.1</v>
      </c>
      <c r="I13" s="21">
        <v>37026698.920000002</v>
      </c>
      <c r="J13" s="15">
        <v>1952978.77</v>
      </c>
      <c r="K13" s="21">
        <v>105508135.65000001</v>
      </c>
      <c r="L13" s="15">
        <v>2072636.72</v>
      </c>
      <c r="M13" s="21">
        <v>115260368.44</v>
      </c>
      <c r="N13" s="15">
        <v>3699756.49</v>
      </c>
      <c r="O13" s="21">
        <v>201049291.22999999</v>
      </c>
      <c r="P13" s="15">
        <v>3878934.26</v>
      </c>
      <c r="Q13" s="21">
        <v>220563501.06</v>
      </c>
      <c r="R13" s="15">
        <v>7200792.7400000002</v>
      </c>
      <c r="S13" s="21">
        <v>413273013.83999997</v>
      </c>
      <c r="T13" s="15">
        <v>7412257.9199999999</v>
      </c>
      <c r="U13" s="21">
        <v>445099644.61000001</v>
      </c>
      <c r="W13" s="31">
        <f t="shared" si="0"/>
        <v>0.11332577748411275</v>
      </c>
      <c r="X13" s="31">
        <f t="shared" si="1"/>
        <v>9.2431097658202163E-2</v>
      </c>
      <c r="Y13" s="31">
        <f t="shared" si="2"/>
        <v>9.7061818575007036E-2</v>
      </c>
      <c r="Z13" s="31">
        <f t="shared" si="3"/>
        <v>7.701115171851465E-2</v>
      </c>
      <c r="AB13" s="32">
        <f t="shared" si="4"/>
        <v>1.774965542299026E-2</v>
      </c>
      <c r="AC13" s="32">
        <f t="shared" si="5"/>
        <v>1.7050645032225302E-2</v>
      </c>
      <c r="AD13" s="33">
        <f t="shared" si="6"/>
        <v>-6.9901039076495849E-2</v>
      </c>
      <c r="AF13" s="32">
        <f t="shared" si="7"/>
        <v>1.8510219690342902E-2</v>
      </c>
      <c r="AG13" s="32">
        <f t="shared" si="8"/>
        <v>1.7982214945624894E-2</v>
      </c>
      <c r="AH13" s="33">
        <f t="shared" si="9"/>
        <v>-5.2800474471800807E-2</v>
      </c>
      <c r="AJ13" s="32">
        <f t="shared" si="10"/>
        <v>1.8402235926151495E-2</v>
      </c>
      <c r="AK13" s="32">
        <f t="shared" si="11"/>
        <v>1.7586473924100485E-2</v>
      </c>
      <c r="AL13" s="33">
        <f t="shared" si="12"/>
        <v>-8.1576200205100979E-2</v>
      </c>
      <c r="AN13" s="32">
        <f t="shared" si="13"/>
        <v>1.7423815489650652E-2</v>
      </c>
      <c r="AO13" s="32">
        <f t="shared" si="14"/>
        <v>1.6653030416356952E-2</v>
      </c>
      <c r="AP13" s="33">
        <f t="shared" si="15"/>
        <v>-7.707850732937005E-2</v>
      </c>
    </row>
    <row r="14" spans="1:45" x14ac:dyDescent="0.2">
      <c r="E14" s="14" t="s">
        <v>278</v>
      </c>
      <c r="F14" s="15">
        <v>1798448.36</v>
      </c>
      <c r="G14" s="21">
        <v>97419279.5</v>
      </c>
      <c r="H14" s="15">
        <v>2036651.12</v>
      </c>
      <c r="I14" s="21">
        <v>109003351.09</v>
      </c>
      <c r="J14" s="15">
        <v>6151509.9000000004</v>
      </c>
      <c r="K14" s="21">
        <v>310660467.79000002</v>
      </c>
      <c r="L14" s="15">
        <v>7020274.3099999996</v>
      </c>
      <c r="M14" s="21">
        <v>348929254.26999998</v>
      </c>
      <c r="N14" s="15">
        <v>12066642.32</v>
      </c>
      <c r="O14" s="21">
        <v>603945659.01999998</v>
      </c>
      <c r="P14" s="15">
        <v>13294136.380000001</v>
      </c>
      <c r="Q14" s="21">
        <v>661220635.59000003</v>
      </c>
      <c r="R14" s="15">
        <v>22963204.41</v>
      </c>
      <c r="S14" s="21">
        <v>1242221191.3299999</v>
      </c>
      <c r="T14" s="15">
        <v>24890169.949999999</v>
      </c>
      <c r="U14" s="21">
        <v>1362201651.5699999</v>
      </c>
      <c r="W14" s="31">
        <f t="shared" si="0"/>
        <v>0.11890943609370468</v>
      </c>
      <c r="X14" s="31">
        <f t="shared" si="1"/>
        <v>0.12318524707131021</v>
      </c>
      <c r="Y14" s="31">
        <f t="shared" si="2"/>
        <v>9.483465228136255E-2</v>
      </c>
      <c r="Z14" s="31">
        <f t="shared" si="3"/>
        <v>9.6585423817751329E-2</v>
      </c>
      <c r="AB14" s="32">
        <f t="shared" si="4"/>
        <v>1.8460908038228717E-2</v>
      </c>
      <c r="AC14" s="32">
        <f t="shared" si="5"/>
        <v>1.8684298231514122E-2</v>
      </c>
      <c r="AD14" s="33">
        <f t="shared" si="6"/>
        <v>2.2339019328540544E-2</v>
      </c>
      <c r="AF14" s="32">
        <f t="shared" si="7"/>
        <v>1.9801392638596978E-2</v>
      </c>
      <c r="AG14" s="32">
        <f t="shared" si="8"/>
        <v>2.0119477584896739E-2</v>
      </c>
      <c r="AH14" s="33">
        <f t="shared" si="9"/>
        <v>3.180849462997605E-2</v>
      </c>
      <c r="AJ14" s="32">
        <f t="shared" si="10"/>
        <v>1.9979682177996096E-2</v>
      </c>
      <c r="AK14" s="32">
        <f t="shared" si="11"/>
        <v>2.0105446902965736E-2</v>
      </c>
      <c r="AL14" s="33">
        <f t="shared" si="12"/>
        <v>1.2576472496964031E-2</v>
      </c>
      <c r="AN14" s="32">
        <f t="shared" si="13"/>
        <v>1.8485600286221291E-2</v>
      </c>
      <c r="AO14" s="32">
        <f t="shared" si="14"/>
        <v>1.8272015689683636E-2</v>
      </c>
      <c r="AP14" s="33">
        <f t="shared" si="15"/>
        <v>-2.1358459653765538E-2</v>
      </c>
    </row>
    <row r="15" spans="1:45" x14ac:dyDescent="0.2">
      <c r="E15" s="14" t="s">
        <v>279</v>
      </c>
      <c r="F15" s="15">
        <v>767657.15</v>
      </c>
      <c r="G15" s="21">
        <v>38264543.710000001</v>
      </c>
      <c r="H15" s="15">
        <v>830635.18</v>
      </c>
      <c r="I15" s="21">
        <v>41062676.270000003</v>
      </c>
      <c r="J15" s="15">
        <v>2627554.31</v>
      </c>
      <c r="K15" s="21">
        <v>124126718.40000001</v>
      </c>
      <c r="L15" s="15">
        <v>2867688.74</v>
      </c>
      <c r="M15" s="21">
        <v>132876165.92</v>
      </c>
      <c r="N15" s="15">
        <v>5080651.42</v>
      </c>
      <c r="O15" s="21">
        <v>243310133.91</v>
      </c>
      <c r="P15" s="15">
        <v>5441943.71</v>
      </c>
      <c r="Q15" s="21">
        <v>258155005.22</v>
      </c>
      <c r="R15" s="15">
        <v>9932607.8599999994</v>
      </c>
      <c r="S15" s="21">
        <v>507956586.35000002</v>
      </c>
      <c r="T15" s="15">
        <v>10709864.390000001</v>
      </c>
      <c r="U15" s="21">
        <v>539561284.87</v>
      </c>
      <c r="W15" s="31">
        <f t="shared" si="0"/>
        <v>7.3125987891206515E-2</v>
      </c>
      <c r="X15" s="31">
        <f t="shared" si="1"/>
        <v>7.0488027338359044E-2</v>
      </c>
      <c r="Y15" s="31">
        <f t="shared" si="2"/>
        <v>6.1012137355080716E-2</v>
      </c>
      <c r="Z15" s="31">
        <f t="shared" si="3"/>
        <v>6.2219290721477576E-2</v>
      </c>
      <c r="AB15" s="32">
        <f t="shared" si="4"/>
        <v>2.0061839906361713E-2</v>
      </c>
      <c r="AC15" s="32">
        <f t="shared" si="5"/>
        <v>2.0228471581791519E-2</v>
      </c>
      <c r="AD15" s="33">
        <f t="shared" si="6"/>
        <v>1.6663167542980625E-2</v>
      </c>
      <c r="AF15" s="32">
        <f t="shared" si="7"/>
        <v>2.1168321726936109E-2</v>
      </c>
      <c r="AG15" s="32">
        <f t="shared" si="8"/>
        <v>2.1581663800613674E-2</v>
      </c>
      <c r="AH15" s="33">
        <f t="shared" si="9"/>
        <v>4.1334207367756462E-2</v>
      </c>
      <c r="AJ15" s="32">
        <f t="shared" si="10"/>
        <v>2.0881380230053731E-2</v>
      </c>
      <c r="AK15" s="32">
        <f t="shared" si="11"/>
        <v>2.1080140225684833E-2</v>
      </c>
      <c r="AL15" s="33">
        <f t="shared" si="12"/>
        <v>1.9875999563110161E-2</v>
      </c>
      <c r="AN15" s="32">
        <f t="shared" si="13"/>
        <v>1.9554048765018043E-2</v>
      </c>
      <c r="AO15" s="32">
        <f t="shared" si="14"/>
        <v>1.9849208403787528E-2</v>
      </c>
      <c r="AP15" s="33">
        <f t="shared" si="15"/>
        <v>2.9515963876948492E-2</v>
      </c>
    </row>
    <row r="16" spans="1:45" x14ac:dyDescent="0.2">
      <c r="E16" s="14" t="s">
        <v>280</v>
      </c>
      <c r="F16" s="15">
        <v>538856.01</v>
      </c>
      <c r="G16" s="21">
        <v>22098185.329999998</v>
      </c>
      <c r="H16" s="15">
        <v>546988.68999999994</v>
      </c>
      <c r="I16" s="21">
        <v>23566267.129999999</v>
      </c>
      <c r="J16" s="15">
        <v>1908843.42</v>
      </c>
      <c r="K16" s="21">
        <v>72053659.219999999</v>
      </c>
      <c r="L16" s="15">
        <v>1968801.23</v>
      </c>
      <c r="M16" s="21">
        <v>77068299.370000005</v>
      </c>
      <c r="N16" s="15">
        <v>3882281.09</v>
      </c>
      <c r="O16" s="21">
        <v>143041535.63</v>
      </c>
      <c r="P16" s="15">
        <v>3949965.23</v>
      </c>
      <c r="Q16" s="21">
        <v>151417486.30000001</v>
      </c>
      <c r="R16" s="15">
        <v>7683714.0499999998</v>
      </c>
      <c r="S16" s="21">
        <v>298873080.86000001</v>
      </c>
      <c r="T16" s="15">
        <v>7799657.7400000002</v>
      </c>
      <c r="U16" s="21">
        <v>314570691.32999998</v>
      </c>
      <c r="W16" s="31">
        <f t="shared" si="0"/>
        <v>6.6434495777667593E-2</v>
      </c>
      <c r="X16" s="31">
        <f t="shared" si="1"/>
        <v>6.9595912328184545E-2</v>
      </c>
      <c r="Y16" s="31">
        <f t="shared" si="2"/>
        <v>5.8556073472713299E-2</v>
      </c>
      <c r="Z16" s="31">
        <f t="shared" si="3"/>
        <v>5.2522664218639152E-2</v>
      </c>
      <c r="AB16" s="32">
        <f t="shared" si="4"/>
        <v>2.4384627151644946E-2</v>
      </c>
      <c r="AC16" s="32">
        <f t="shared" si="5"/>
        <v>2.321066323243362E-2</v>
      </c>
      <c r="AD16" s="33">
        <f t="shared" si="6"/>
        <v>-0.11739639192113252</v>
      </c>
      <c r="AF16" s="32">
        <f t="shared" si="7"/>
        <v>2.6491970576702654E-2</v>
      </c>
      <c r="AG16" s="32">
        <f t="shared" si="8"/>
        <v>2.5546187551744336E-2</v>
      </c>
      <c r="AH16" s="33">
        <f t="shared" si="9"/>
        <v>-9.4578302495831879E-2</v>
      </c>
      <c r="AJ16" s="32">
        <f t="shared" si="10"/>
        <v>2.7140935483537774E-2</v>
      </c>
      <c r="AK16" s="32">
        <f t="shared" si="11"/>
        <v>2.6086585681220621E-2</v>
      </c>
      <c r="AL16" s="33">
        <f t="shared" si="12"/>
        <v>-0.10543498023171533</v>
      </c>
      <c r="AN16" s="32">
        <f t="shared" si="13"/>
        <v>2.5708953204786125E-2</v>
      </c>
      <c r="AO16" s="32">
        <f t="shared" si="14"/>
        <v>2.4794610416574946E-2</v>
      </c>
      <c r="AP16" s="33">
        <f t="shared" si="15"/>
        <v>-9.143427882111789E-2</v>
      </c>
    </row>
    <row r="17" spans="5:42" x14ac:dyDescent="0.2">
      <c r="E17" s="14" t="s">
        <v>281</v>
      </c>
      <c r="F17" s="15">
        <v>608861.74</v>
      </c>
      <c r="G17" s="21">
        <v>28278442.539999999</v>
      </c>
      <c r="H17" s="15">
        <v>581544.68999999994</v>
      </c>
      <c r="I17" s="21">
        <v>28923073.149999999</v>
      </c>
      <c r="J17" s="15">
        <v>2037676.53</v>
      </c>
      <c r="K17" s="21">
        <v>91444407.25</v>
      </c>
      <c r="L17" s="15">
        <v>2008649.79</v>
      </c>
      <c r="M17" s="21">
        <v>92723249.890000001</v>
      </c>
      <c r="N17" s="15">
        <v>3871068.33</v>
      </c>
      <c r="O17" s="21">
        <v>173601315.33000001</v>
      </c>
      <c r="P17" s="15">
        <v>3850363.27</v>
      </c>
      <c r="Q17" s="21">
        <v>178764776.62</v>
      </c>
      <c r="R17" s="15">
        <v>7628365.4299999997</v>
      </c>
      <c r="S17" s="21">
        <v>360388626.25</v>
      </c>
      <c r="T17" s="15">
        <v>7645025.9100000001</v>
      </c>
      <c r="U17" s="21">
        <v>375944780.82999998</v>
      </c>
      <c r="W17" s="31">
        <f t="shared" si="0"/>
        <v>2.2795831456706505E-2</v>
      </c>
      <c r="X17" s="31">
        <f t="shared" si="1"/>
        <v>1.3984919126915775E-2</v>
      </c>
      <c r="Y17" s="31">
        <f t="shared" si="2"/>
        <v>2.9743215252630604E-2</v>
      </c>
      <c r="Z17" s="31">
        <f t="shared" si="3"/>
        <v>4.3164943194430191E-2</v>
      </c>
      <c r="AB17" s="32">
        <f t="shared" si="4"/>
        <v>2.1530950268522107E-2</v>
      </c>
      <c r="AC17" s="32">
        <f t="shared" si="5"/>
        <v>2.0106600947416956E-2</v>
      </c>
      <c r="AD17" s="33">
        <f t="shared" si="6"/>
        <v>-0.14243493211051511</v>
      </c>
      <c r="AF17" s="32">
        <f t="shared" si="7"/>
        <v>2.2283227496124429E-2</v>
      </c>
      <c r="AG17" s="32">
        <f t="shared" si="8"/>
        <v>2.166284931107261E-2</v>
      </c>
      <c r="AH17" s="33">
        <f t="shared" si="9"/>
        <v>-6.2037818505181891E-2</v>
      </c>
      <c r="AJ17" s="32">
        <f t="shared" si="10"/>
        <v>2.2298611750962014E-2</v>
      </c>
      <c r="AK17" s="32">
        <f t="shared" si="11"/>
        <v>2.1538713290172991E-2</v>
      </c>
      <c r="AL17" s="33">
        <f t="shared" si="12"/>
        <v>-7.5989846078902343E-2</v>
      </c>
      <c r="AN17" s="32">
        <f t="shared" si="13"/>
        <v>2.1167053770193726E-2</v>
      </c>
      <c r="AO17" s="32">
        <f t="shared" si="14"/>
        <v>2.0335502179659293E-2</v>
      </c>
      <c r="AP17" s="33">
        <f t="shared" si="15"/>
        <v>-8.3155159053443367E-2</v>
      </c>
    </row>
    <row r="18" spans="5:42" x14ac:dyDescent="0.2">
      <c r="E18" s="14" t="s">
        <v>282</v>
      </c>
      <c r="F18" s="15">
        <v>1463032.62</v>
      </c>
      <c r="G18" s="21">
        <v>87531251.390000001</v>
      </c>
      <c r="H18" s="15">
        <v>1502190.59</v>
      </c>
      <c r="I18" s="21">
        <v>90401310.209999993</v>
      </c>
      <c r="J18" s="15">
        <v>4874711.21</v>
      </c>
      <c r="K18" s="21">
        <v>277176949.17000002</v>
      </c>
      <c r="L18" s="15">
        <v>5063690.17</v>
      </c>
      <c r="M18" s="21">
        <v>289757668.04000002</v>
      </c>
      <c r="N18" s="15">
        <v>9315448.3399999999</v>
      </c>
      <c r="O18" s="21">
        <v>540553054.88</v>
      </c>
      <c r="P18" s="15">
        <v>9727745.7699999996</v>
      </c>
      <c r="Q18" s="21">
        <v>569538551.08000004</v>
      </c>
      <c r="R18" s="15">
        <v>18279903.760000002</v>
      </c>
      <c r="S18" s="21">
        <v>1108190265.3900001</v>
      </c>
      <c r="T18" s="15">
        <v>18687144.34</v>
      </c>
      <c r="U18" s="21">
        <v>1176772665.04</v>
      </c>
      <c r="W18" s="31">
        <f t="shared" si="0"/>
        <v>3.278896136435086E-2</v>
      </c>
      <c r="X18" s="31">
        <f t="shared" si="1"/>
        <v>4.5388763054332898E-2</v>
      </c>
      <c r="Y18" s="31">
        <f t="shared" si="2"/>
        <v>5.3621926540466373E-2</v>
      </c>
      <c r="Z18" s="31">
        <f t="shared" si="3"/>
        <v>6.1886845419873798E-2</v>
      </c>
      <c r="AB18" s="32">
        <f t="shared" si="4"/>
        <v>1.6714403104799484E-2</v>
      </c>
      <c r="AC18" s="32">
        <f t="shared" si="5"/>
        <v>1.6616911707479115E-2</v>
      </c>
      <c r="AD18" s="33">
        <f t="shared" si="6"/>
        <v>-9.7491397320369211E-3</v>
      </c>
      <c r="AF18" s="32">
        <f t="shared" si="7"/>
        <v>1.7587000739409286E-2</v>
      </c>
      <c r="AG18" s="32">
        <f t="shared" si="8"/>
        <v>1.7475603680317357E-2</v>
      </c>
      <c r="AH18" s="33">
        <f t="shared" si="9"/>
        <v>-1.1139705909192846E-2</v>
      </c>
      <c r="AJ18" s="32">
        <f t="shared" si="10"/>
        <v>1.7233180454540177E-2</v>
      </c>
      <c r="AK18" s="32">
        <f t="shared" si="11"/>
        <v>1.7080047964362636E-2</v>
      </c>
      <c r="AL18" s="33">
        <f t="shared" si="12"/>
        <v>-1.5313249017754119E-2</v>
      </c>
      <c r="AN18" s="32">
        <f t="shared" si="13"/>
        <v>1.6495275523438064E-2</v>
      </c>
      <c r="AO18" s="32">
        <f t="shared" si="14"/>
        <v>1.5879995257507787E-2</v>
      </c>
      <c r="AP18" s="33">
        <f t="shared" si="15"/>
        <v>-6.152802659302771E-2</v>
      </c>
    </row>
    <row r="19" spans="5:42" x14ac:dyDescent="0.2">
      <c r="E19" s="14" t="s">
        <v>283</v>
      </c>
      <c r="F19" s="15">
        <v>1343390.35</v>
      </c>
      <c r="G19" s="21">
        <v>63520670.659999996</v>
      </c>
      <c r="H19" s="15">
        <v>1430753.76</v>
      </c>
      <c r="I19" s="21">
        <v>66053289.270000003</v>
      </c>
      <c r="J19" s="15">
        <v>4503863.82</v>
      </c>
      <c r="K19" s="21">
        <v>198702415.56</v>
      </c>
      <c r="L19" s="15">
        <v>4801243.68</v>
      </c>
      <c r="M19" s="21">
        <v>210895078.58000001</v>
      </c>
      <c r="N19" s="15">
        <v>8820464.5399999991</v>
      </c>
      <c r="O19" s="21">
        <v>390139882.01999998</v>
      </c>
      <c r="P19" s="15">
        <v>9350728.4100000001</v>
      </c>
      <c r="Q19" s="21">
        <v>413552905.00999999</v>
      </c>
      <c r="R19" s="15">
        <v>16876462.719999999</v>
      </c>
      <c r="S19" s="21">
        <v>813805031.76999998</v>
      </c>
      <c r="T19" s="15">
        <v>17800591.309999999</v>
      </c>
      <c r="U19" s="21">
        <v>871870494.09000003</v>
      </c>
      <c r="W19" s="31">
        <f t="shared" si="0"/>
        <v>3.9870778813971781E-2</v>
      </c>
      <c r="X19" s="31">
        <f t="shared" si="1"/>
        <v>6.136142324006285E-2</v>
      </c>
      <c r="Y19" s="31">
        <f t="shared" si="2"/>
        <v>6.0011867714666947E-2</v>
      </c>
      <c r="Z19" s="31">
        <f t="shared" si="3"/>
        <v>7.1350581592877993E-2</v>
      </c>
      <c r="AB19" s="32">
        <f t="shared" si="4"/>
        <v>2.1148869116804758E-2</v>
      </c>
      <c r="AC19" s="32">
        <f t="shared" si="5"/>
        <v>2.1660598220198217E-2</v>
      </c>
      <c r="AD19" s="33">
        <f t="shared" si="6"/>
        <v>5.1172910339345942E-2</v>
      </c>
      <c r="AF19" s="32">
        <f t="shared" si="7"/>
        <v>2.2666376789163983E-2</v>
      </c>
      <c r="AG19" s="32">
        <f t="shared" si="8"/>
        <v>2.276602997247618E-2</v>
      </c>
      <c r="AH19" s="33">
        <f t="shared" si="9"/>
        <v>9.9653183312196914E-3</v>
      </c>
      <c r="AJ19" s="32">
        <f t="shared" si="10"/>
        <v>2.2608466723091462E-2</v>
      </c>
      <c r="AK19" s="32">
        <f t="shared" si="11"/>
        <v>2.2610718717533597E-2</v>
      </c>
      <c r="AL19" s="33">
        <f t="shared" si="12"/>
        <v>2.2519944421345306E-4</v>
      </c>
      <c r="AN19" s="32">
        <f t="shared" si="13"/>
        <v>2.0737722256759988E-2</v>
      </c>
      <c r="AO19" s="32">
        <f t="shared" si="14"/>
        <v>2.0416554328494697E-2</v>
      </c>
      <c r="AP19" s="33">
        <f t="shared" si="15"/>
        <v>-3.211679282652917E-2</v>
      </c>
    </row>
    <row r="20" spans="5:42" x14ac:dyDescent="0.2">
      <c r="E20" s="14" t="s">
        <v>284</v>
      </c>
      <c r="F20" s="15">
        <v>1301121.8500000001</v>
      </c>
      <c r="G20" s="21">
        <v>62092723.140000001</v>
      </c>
      <c r="H20" s="15">
        <v>1247947.24</v>
      </c>
      <c r="I20" s="21">
        <v>65075144.630000003</v>
      </c>
      <c r="J20" s="15">
        <v>4251820.74</v>
      </c>
      <c r="K20" s="21">
        <v>198022502.38</v>
      </c>
      <c r="L20" s="15">
        <v>4398624.3600000003</v>
      </c>
      <c r="M20" s="21">
        <v>207692762.19999999</v>
      </c>
      <c r="N20" s="15">
        <v>8087029.4800000004</v>
      </c>
      <c r="O20" s="21">
        <v>383384324.01999998</v>
      </c>
      <c r="P20" s="15">
        <v>8422545.1600000001</v>
      </c>
      <c r="Q20" s="21">
        <v>398890354.94999999</v>
      </c>
      <c r="R20" s="15">
        <v>15904388.220000001</v>
      </c>
      <c r="S20" s="21">
        <v>800895295.80999994</v>
      </c>
      <c r="T20" s="15">
        <v>16468226.07</v>
      </c>
      <c r="U20" s="21">
        <v>839846709.26999998</v>
      </c>
      <c r="W20" s="31">
        <f t="shared" si="0"/>
        <v>4.8031739295368935E-2</v>
      </c>
      <c r="X20" s="31">
        <f t="shared" si="1"/>
        <v>4.883414613882122E-2</v>
      </c>
      <c r="Y20" s="31">
        <f t="shared" si="2"/>
        <v>4.0445135490701764E-2</v>
      </c>
      <c r="Z20" s="31">
        <f t="shared" si="3"/>
        <v>4.8634838615958936E-2</v>
      </c>
      <c r="AB20" s="32">
        <f t="shared" si="4"/>
        <v>2.0954498115123253E-2</v>
      </c>
      <c r="AC20" s="32">
        <f t="shared" si="5"/>
        <v>1.9177018308533876E-2</v>
      </c>
      <c r="AD20" s="33">
        <f t="shared" si="6"/>
        <v>-0.17774798065893771</v>
      </c>
      <c r="AF20" s="32">
        <f t="shared" si="7"/>
        <v>2.1471401931083912E-2</v>
      </c>
      <c r="AG20" s="32">
        <f t="shared" si="8"/>
        <v>2.1178515386897776E-2</v>
      </c>
      <c r="AH20" s="33">
        <f t="shared" si="9"/>
        <v>-2.9288654418613627E-2</v>
      </c>
      <c r="AJ20" s="32">
        <f t="shared" si="10"/>
        <v>2.1093792764406625E-2</v>
      </c>
      <c r="AK20" s="32">
        <f t="shared" si="11"/>
        <v>2.1114938116404813E-2</v>
      </c>
      <c r="AL20" s="33">
        <f t="shared" si="12"/>
        <v>2.1145351998187734E-3</v>
      </c>
      <c r="AN20" s="32">
        <f t="shared" si="13"/>
        <v>1.9858261502104103E-2</v>
      </c>
      <c r="AO20" s="32">
        <f t="shared" si="14"/>
        <v>1.9608609390533049E-2</v>
      </c>
      <c r="AP20" s="33">
        <f t="shared" si="15"/>
        <v>-2.4965211157105399E-2</v>
      </c>
    </row>
    <row r="21" spans="5:42" x14ac:dyDescent="0.2">
      <c r="E21" s="14" t="s">
        <v>285</v>
      </c>
      <c r="F21" s="15">
        <v>622344.72</v>
      </c>
      <c r="G21" s="21">
        <v>27986440.329999998</v>
      </c>
      <c r="H21" s="15">
        <v>558760.88</v>
      </c>
      <c r="I21" s="21">
        <v>28511069.25</v>
      </c>
      <c r="J21" s="15">
        <v>2084174.62</v>
      </c>
      <c r="K21" s="21">
        <v>88685130.959999993</v>
      </c>
      <c r="L21" s="15">
        <v>2094742.77</v>
      </c>
      <c r="M21" s="21">
        <v>92456280.420000002</v>
      </c>
      <c r="N21" s="15">
        <v>3916050.04</v>
      </c>
      <c r="O21" s="21">
        <v>170105451.03999999</v>
      </c>
      <c r="P21" s="15">
        <v>3992630.56</v>
      </c>
      <c r="Q21" s="21">
        <v>175829407.74000001</v>
      </c>
      <c r="R21" s="15">
        <v>7876137.2300000004</v>
      </c>
      <c r="S21" s="21">
        <v>357945920.01999998</v>
      </c>
      <c r="T21" s="15">
        <v>7988813.6600000001</v>
      </c>
      <c r="U21" s="21">
        <v>377815286.27999997</v>
      </c>
      <c r="W21" s="31">
        <f t="shared" si="0"/>
        <v>1.8745825257298874E-2</v>
      </c>
      <c r="X21" s="31">
        <f t="shared" si="1"/>
        <v>4.2522905690931714E-2</v>
      </c>
      <c r="Y21" s="31">
        <f t="shared" si="2"/>
        <v>3.3649460760984309E-2</v>
      </c>
      <c r="Z21" s="31">
        <f t="shared" si="3"/>
        <v>5.5509408401385893E-2</v>
      </c>
      <c r="AB21" s="32">
        <f t="shared" si="4"/>
        <v>2.2237366119508918E-2</v>
      </c>
      <c r="AC21" s="32">
        <f t="shared" si="5"/>
        <v>1.9598033139356919E-2</v>
      </c>
      <c r="AD21" s="33">
        <f t="shared" si="6"/>
        <v>-0.26393329801519988</v>
      </c>
      <c r="AF21" s="32">
        <f t="shared" si="7"/>
        <v>2.3500834891251765E-2</v>
      </c>
      <c r="AG21" s="32">
        <f t="shared" si="8"/>
        <v>2.2656576281072933E-2</v>
      </c>
      <c r="AH21" s="33">
        <f t="shared" si="9"/>
        <v>-8.4425861017883158E-2</v>
      </c>
      <c r="AJ21" s="32">
        <f t="shared" si="10"/>
        <v>2.302130834760344E-2</v>
      </c>
      <c r="AK21" s="32">
        <f t="shared" si="11"/>
        <v>2.2707410616453459E-2</v>
      </c>
      <c r="AL21" s="33">
        <f t="shared" si="12"/>
        <v>-3.1389773114998132E-2</v>
      </c>
      <c r="AN21" s="32">
        <f t="shared" si="13"/>
        <v>2.2003707234768667E-2</v>
      </c>
      <c r="AO21" s="32">
        <f t="shared" si="14"/>
        <v>2.114476028394327E-2</v>
      </c>
      <c r="AP21" s="33">
        <f t="shared" si="15"/>
        <v>-8.589469508253969E-2</v>
      </c>
    </row>
    <row r="22" spans="5:42" x14ac:dyDescent="0.2">
      <c r="E22" s="14" t="s">
        <v>286</v>
      </c>
      <c r="F22" s="15">
        <v>1102192.71</v>
      </c>
      <c r="G22" s="21">
        <v>63464183.009999998</v>
      </c>
      <c r="H22" s="15">
        <v>1141286.6599999999</v>
      </c>
      <c r="I22" s="21">
        <v>65261727.869999997</v>
      </c>
      <c r="J22" s="15">
        <v>3797304.84</v>
      </c>
      <c r="K22" s="21">
        <v>201780541.53</v>
      </c>
      <c r="L22" s="15">
        <v>3902482.65</v>
      </c>
      <c r="M22" s="21">
        <v>210083227.16</v>
      </c>
      <c r="N22" s="15">
        <v>7398000.4100000001</v>
      </c>
      <c r="O22" s="21">
        <v>386494482.06999999</v>
      </c>
      <c r="P22" s="15">
        <v>7382111.4299999997</v>
      </c>
      <c r="Q22" s="21">
        <v>400345995.64999998</v>
      </c>
      <c r="R22" s="15">
        <v>14345447.529999999</v>
      </c>
      <c r="S22" s="21">
        <v>801419644.38999999</v>
      </c>
      <c r="T22" s="15">
        <v>14221122.609999999</v>
      </c>
      <c r="U22" s="21">
        <v>845389696.78999996</v>
      </c>
      <c r="W22" s="31">
        <f t="shared" si="0"/>
        <v>2.8323769010258303E-2</v>
      </c>
      <c r="X22" s="31">
        <f t="shared" si="1"/>
        <v>4.1147107481449501E-2</v>
      </c>
      <c r="Y22" s="31">
        <f t="shared" si="2"/>
        <v>3.5838839162240003E-2</v>
      </c>
      <c r="Z22" s="31">
        <f t="shared" si="3"/>
        <v>5.4865204150901181E-2</v>
      </c>
      <c r="AB22" s="32">
        <f t="shared" si="4"/>
        <v>1.7367161408606308E-2</v>
      </c>
      <c r="AC22" s="32">
        <f t="shared" si="5"/>
        <v>1.7487840074866225E-2</v>
      </c>
      <c r="AD22" s="33">
        <f t="shared" si="6"/>
        <v>1.2067866625991783E-2</v>
      </c>
      <c r="AF22" s="32">
        <f t="shared" si="7"/>
        <v>1.8818984284643871E-2</v>
      </c>
      <c r="AG22" s="32">
        <f t="shared" si="8"/>
        <v>1.8575888721605833E-2</v>
      </c>
      <c r="AH22" s="33">
        <f t="shared" si="9"/>
        <v>-2.4309556303803853E-2</v>
      </c>
      <c r="AJ22" s="32">
        <f t="shared" si="10"/>
        <v>1.9141283390069486E-2</v>
      </c>
      <c r="AK22" s="32">
        <f t="shared" si="11"/>
        <v>1.8439328756153627E-2</v>
      </c>
      <c r="AL22" s="33">
        <f t="shared" si="12"/>
        <v>-7.0195463391585847E-2</v>
      </c>
      <c r="AN22" s="32">
        <f t="shared" si="13"/>
        <v>1.7900044789791777E-2</v>
      </c>
      <c r="AO22" s="32">
        <f t="shared" si="14"/>
        <v>1.6821972948095457E-2</v>
      </c>
      <c r="AP22" s="33">
        <f t="shared" si="15"/>
        <v>-0.10780718416963202</v>
      </c>
    </row>
    <row r="23" spans="5:42" x14ac:dyDescent="0.2">
      <c r="E23" s="14" t="s">
        <v>287</v>
      </c>
      <c r="F23" s="15">
        <v>1189178.47</v>
      </c>
      <c r="G23" s="21">
        <v>64742746.57</v>
      </c>
      <c r="H23" s="15">
        <v>1423237.39</v>
      </c>
      <c r="I23" s="21">
        <v>66607978.049999997</v>
      </c>
      <c r="J23" s="15">
        <v>4211543.99</v>
      </c>
      <c r="K23" s="21">
        <v>204694677.74000001</v>
      </c>
      <c r="L23" s="15">
        <v>4583141.9800000004</v>
      </c>
      <c r="M23" s="21">
        <v>212577669.94</v>
      </c>
      <c r="N23" s="15">
        <v>8386152.0599999996</v>
      </c>
      <c r="O23" s="21">
        <v>397119446.47000003</v>
      </c>
      <c r="P23" s="15">
        <v>8636038.2699999996</v>
      </c>
      <c r="Q23" s="21">
        <v>411165841.35000002</v>
      </c>
      <c r="R23" s="15">
        <v>15774716.73</v>
      </c>
      <c r="S23" s="21">
        <v>829362247.88999999</v>
      </c>
      <c r="T23" s="15">
        <v>15957726.85</v>
      </c>
      <c r="U23" s="21">
        <v>862468567.11000001</v>
      </c>
      <c r="W23" s="31">
        <f t="shared" si="0"/>
        <v>2.8809891127854828E-2</v>
      </c>
      <c r="X23" s="31">
        <f t="shared" si="1"/>
        <v>3.8510977847762327E-2</v>
      </c>
      <c r="Y23" s="31">
        <f t="shared" si="2"/>
        <v>3.5370705224482414E-2</v>
      </c>
      <c r="Z23" s="31">
        <f t="shared" si="3"/>
        <v>3.9917803473966403E-2</v>
      </c>
      <c r="AB23" s="32">
        <f t="shared" si="4"/>
        <v>1.8367748249825292E-2</v>
      </c>
      <c r="AC23" s="32">
        <f t="shared" si="5"/>
        <v>2.1367371171838175E-2</v>
      </c>
      <c r="AD23" s="33">
        <f t="shared" si="6"/>
        <v>0.29996229220128834</v>
      </c>
      <c r="AF23" s="32">
        <f t="shared" si="7"/>
        <v>2.0574760597094947E-2</v>
      </c>
      <c r="AG23" s="32">
        <f t="shared" si="8"/>
        <v>2.1559846719994585E-2</v>
      </c>
      <c r="AH23" s="33">
        <f t="shared" si="9"/>
        <v>9.8508612289963798E-2</v>
      </c>
      <c r="AJ23" s="32">
        <f t="shared" si="10"/>
        <v>2.1117455049216589E-2</v>
      </c>
      <c r="AK23" s="32">
        <f t="shared" si="11"/>
        <v>2.1003783392231443E-2</v>
      </c>
      <c r="AL23" s="33">
        <f t="shared" si="12"/>
        <v>-1.1367165698514606E-2</v>
      </c>
      <c r="AN23" s="32">
        <f t="shared" si="13"/>
        <v>1.9020297548065189E-2</v>
      </c>
      <c r="AO23" s="32">
        <f t="shared" si="14"/>
        <v>1.8502386589544818E-2</v>
      </c>
      <c r="AP23" s="33">
        <f t="shared" si="15"/>
        <v>-5.1791095852037061E-2</v>
      </c>
    </row>
    <row r="24" spans="5:42" x14ac:dyDescent="0.2">
      <c r="E24" s="14" t="s">
        <v>288</v>
      </c>
      <c r="F24" s="15">
        <v>1201122.97</v>
      </c>
      <c r="G24" s="21">
        <v>76825926.939999998</v>
      </c>
      <c r="H24" s="15">
        <v>1289573.3</v>
      </c>
      <c r="I24" s="21">
        <v>79481121.569999993</v>
      </c>
      <c r="J24" s="15">
        <v>4007799.21</v>
      </c>
      <c r="K24" s="21">
        <v>245193641.30000001</v>
      </c>
      <c r="L24" s="15">
        <v>4343972.09</v>
      </c>
      <c r="M24" s="21">
        <v>256461722.31999999</v>
      </c>
      <c r="N24" s="15">
        <v>7597230.6299999999</v>
      </c>
      <c r="O24" s="21">
        <v>477266394.48000002</v>
      </c>
      <c r="P24" s="15">
        <v>8215989.8200000003</v>
      </c>
      <c r="Q24" s="21">
        <v>502434784.47000003</v>
      </c>
      <c r="R24" s="15">
        <v>14983655.630000001</v>
      </c>
      <c r="S24" s="21">
        <v>977553039.66999996</v>
      </c>
      <c r="T24" s="15">
        <v>15576204.1</v>
      </c>
      <c r="U24" s="21">
        <v>1027689831.22</v>
      </c>
      <c r="W24" s="31">
        <f t="shared" si="0"/>
        <v>3.4561179223697044E-2</v>
      </c>
      <c r="X24" s="31">
        <f t="shared" si="1"/>
        <v>4.5955845185288578E-2</v>
      </c>
      <c r="Y24" s="31">
        <f t="shared" si="2"/>
        <v>5.2734469221160922E-2</v>
      </c>
      <c r="Z24" s="31">
        <f t="shared" si="3"/>
        <v>5.1288052428260192E-2</v>
      </c>
      <c r="AB24" s="32">
        <f t="shared" si="4"/>
        <v>1.5634344001316906E-2</v>
      </c>
      <c r="AC24" s="32">
        <f t="shared" si="5"/>
        <v>1.6224900637118678E-2</v>
      </c>
      <c r="AD24" s="33">
        <f t="shared" si="6"/>
        <v>5.9055663580177137E-2</v>
      </c>
      <c r="AF24" s="32">
        <f t="shared" si="7"/>
        <v>1.6345445129616418E-2</v>
      </c>
      <c r="AG24" s="32">
        <f t="shared" si="8"/>
        <v>1.6938091387297988E-2</v>
      </c>
      <c r="AH24" s="33">
        <f t="shared" si="9"/>
        <v>5.9264625768156928E-2</v>
      </c>
      <c r="AJ24" s="32">
        <f t="shared" si="10"/>
        <v>1.591821824848463E-2</v>
      </c>
      <c r="AK24" s="32">
        <f t="shared" si="11"/>
        <v>1.6352350740736921E-2</v>
      </c>
      <c r="AL24" s="33">
        <f t="shared" si="12"/>
        <v>4.3413249225229128E-2</v>
      </c>
      <c r="AN24" s="32">
        <f t="shared" si="13"/>
        <v>1.5327716269040653E-2</v>
      </c>
      <c r="AO24" s="32">
        <f t="shared" si="14"/>
        <v>1.5156522548743176E-2</v>
      </c>
      <c r="AP24" s="33">
        <f t="shared" si="15"/>
        <v>-1.7119372029747622E-2</v>
      </c>
    </row>
    <row r="25" spans="5:42" x14ac:dyDescent="0.2">
      <c r="E25" s="14" t="s">
        <v>289</v>
      </c>
      <c r="F25" s="15">
        <v>596131.76</v>
      </c>
      <c r="G25" s="21">
        <v>30530683.309999999</v>
      </c>
      <c r="H25" s="15">
        <v>592271.96</v>
      </c>
      <c r="I25" s="21">
        <v>31415802.760000002</v>
      </c>
      <c r="J25" s="15">
        <v>1945937.37</v>
      </c>
      <c r="K25" s="21">
        <v>96475946.090000004</v>
      </c>
      <c r="L25" s="15">
        <v>2017915.85</v>
      </c>
      <c r="M25" s="21">
        <v>101183326.09</v>
      </c>
      <c r="N25" s="15">
        <v>3649721.26</v>
      </c>
      <c r="O25" s="21">
        <v>183670654.34</v>
      </c>
      <c r="P25" s="15">
        <v>3774167.48</v>
      </c>
      <c r="Q25" s="21">
        <v>191601452.91</v>
      </c>
      <c r="R25" s="15">
        <v>7222373.3700000001</v>
      </c>
      <c r="S25" s="21">
        <v>384100476.51999998</v>
      </c>
      <c r="T25" s="15">
        <v>7503347.4299999997</v>
      </c>
      <c r="U25" s="21">
        <v>401174603.13999999</v>
      </c>
      <c r="W25" s="31">
        <f t="shared" si="0"/>
        <v>2.8991144450084796E-2</v>
      </c>
      <c r="X25" s="31">
        <f t="shared" si="1"/>
        <v>4.8793302276700166E-2</v>
      </c>
      <c r="Y25" s="31">
        <f t="shared" si="2"/>
        <v>4.3179453998780766E-2</v>
      </c>
      <c r="Z25" s="31">
        <f t="shared" si="3"/>
        <v>4.4452240139595249E-2</v>
      </c>
      <c r="AB25" s="32">
        <f t="shared" si="4"/>
        <v>1.952566059354274E-2</v>
      </c>
      <c r="AC25" s="32">
        <f t="shared" si="5"/>
        <v>1.8852676295577811E-2</v>
      </c>
      <c r="AD25" s="33">
        <f t="shared" si="6"/>
        <v>-6.7298429796492851E-2</v>
      </c>
      <c r="AF25" s="32">
        <f t="shared" si="7"/>
        <v>2.0170181779660224E-2</v>
      </c>
      <c r="AG25" s="32">
        <f t="shared" si="8"/>
        <v>1.9943165815730499E-2</v>
      </c>
      <c r="AH25" s="33">
        <f t="shared" si="9"/>
        <v>-2.2701596392972478E-2</v>
      </c>
      <c r="AJ25" s="32">
        <f t="shared" si="10"/>
        <v>1.9871009188238947E-2</v>
      </c>
      <c r="AK25" s="32">
        <f t="shared" si="11"/>
        <v>1.9698010754505193E-2</v>
      </c>
      <c r="AL25" s="33">
        <f t="shared" si="12"/>
        <v>-1.7299843373375437E-2</v>
      </c>
      <c r="AN25" s="32">
        <f t="shared" si="13"/>
        <v>1.8803343946447653E-2</v>
      </c>
      <c r="AO25" s="32">
        <f t="shared" si="14"/>
        <v>1.870344575970458E-2</v>
      </c>
      <c r="AP25" s="33">
        <f t="shared" si="15"/>
        <v>-9.9898186743073436E-3</v>
      </c>
    </row>
    <row r="26" spans="5:42" x14ac:dyDescent="0.2">
      <c r="E26" s="14" t="s">
        <v>290</v>
      </c>
      <c r="F26" s="15">
        <v>579617.56000000006</v>
      </c>
      <c r="G26" s="21">
        <v>29131493.57</v>
      </c>
      <c r="H26" s="15">
        <v>594017.06000000006</v>
      </c>
      <c r="I26" s="21">
        <v>31071226.739999998</v>
      </c>
      <c r="J26" s="15">
        <v>1904521.4</v>
      </c>
      <c r="K26" s="21">
        <v>91006142.159999996</v>
      </c>
      <c r="L26" s="15">
        <v>1950233.94</v>
      </c>
      <c r="M26" s="21">
        <v>96635049.519999996</v>
      </c>
      <c r="N26" s="15">
        <v>3593739.63</v>
      </c>
      <c r="O26" s="21">
        <v>173265157.15000001</v>
      </c>
      <c r="P26" s="15">
        <v>3697177.02</v>
      </c>
      <c r="Q26" s="21">
        <v>185331385.99000001</v>
      </c>
      <c r="R26" s="15">
        <v>6794866.1600000001</v>
      </c>
      <c r="S26" s="21">
        <v>351688500.99000001</v>
      </c>
      <c r="T26" s="15">
        <v>7075401.0300000003</v>
      </c>
      <c r="U26" s="21">
        <v>378557183.25</v>
      </c>
      <c r="W26" s="31">
        <f t="shared" si="0"/>
        <v>6.6585434946513047E-2</v>
      </c>
      <c r="X26" s="31">
        <f t="shared" si="1"/>
        <v>6.1851950059631004E-2</v>
      </c>
      <c r="Y26" s="31">
        <f t="shared" si="2"/>
        <v>6.9640249883327468E-2</v>
      </c>
      <c r="Z26" s="31">
        <f t="shared" si="3"/>
        <v>7.6399092334167557E-2</v>
      </c>
      <c r="AB26" s="32">
        <f t="shared" si="4"/>
        <v>1.9896596053588476E-2</v>
      </c>
      <c r="AC26" s="32">
        <f t="shared" si="5"/>
        <v>1.9117914621481085E-2</v>
      </c>
      <c r="AD26" s="33">
        <f t="shared" si="6"/>
        <v>-7.7868143210739135E-2</v>
      </c>
      <c r="AF26" s="32">
        <f t="shared" si="7"/>
        <v>2.0927394072496962E-2</v>
      </c>
      <c r="AG26" s="32">
        <f t="shared" si="8"/>
        <v>2.018143468324473E-2</v>
      </c>
      <c r="AH26" s="33">
        <f t="shared" si="9"/>
        <v>-7.4595938925223204E-2</v>
      </c>
      <c r="AJ26" s="32">
        <f t="shared" si="10"/>
        <v>2.0741271292581978E-2</v>
      </c>
      <c r="AK26" s="32">
        <f t="shared" si="11"/>
        <v>1.9949006479666052E-2</v>
      </c>
      <c r="AL26" s="33">
        <f t="shared" si="12"/>
        <v>-7.922648129159264E-2</v>
      </c>
      <c r="AN26" s="32">
        <f t="shared" si="13"/>
        <v>1.9320694708165071E-2</v>
      </c>
      <c r="AO26" s="32">
        <f t="shared" si="14"/>
        <v>1.8690441875269845E-2</v>
      </c>
      <c r="AP26" s="33">
        <f t="shared" si="15"/>
        <v>-6.3025283289522629E-2</v>
      </c>
    </row>
    <row r="27" spans="5:42" x14ac:dyDescent="0.2">
      <c r="E27" s="14" t="s">
        <v>291</v>
      </c>
      <c r="F27" s="15">
        <v>486497.53</v>
      </c>
      <c r="G27" s="21">
        <v>29605501.640000001</v>
      </c>
      <c r="H27" s="15">
        <v>550168.06000000006</v>
      </c>
      <c r="I27" s="21">
        <v>33431317.719999999</v>
      </c>
      <c r="J27" s="15">
        <v>1699913.18</v>
      </c>
      <c r="K27" s="21">
        <v>97247349.299999997</v>
      </c>
      <c r="L27" s="15">
        <v>1857444.03</v>
      </c>
      <c r="M27" s="21">
        <v>104412352.53</v>
      </c>
      <c r="N27" s="15">
        <v>3333118.42</v>
      </c>
      <c r="O27" s="21">
        <v>193982885.58000001</v>
      </c>
      <c r="P27" s="15">
        <v>3652372.84</v>
      </c>
      <c r="Q27" s="21">
        <v>209557855.44999999</v>
      </c>
      <c r="R27" s="15">
        <v>6269542.7400000002</v>
      </c>
      <c r="S27" s="21">
        <v>409776982.76999998</v>
      </c>
      <c r="T27" s="15">
        <v>6939925.9900000002</v>
      </c>
      <c r="U27" s="21">
        <v>437479048.91000003</v>
      </c>
      <c r="W27" s="31">
        <f t="shared" si="0"/>
        <v>0.12922652439811852</v>
      </c>
      <c r="X27" s="31">
        <f t="shared" si="1"/>
        <v>7.3678133970485546E-2</v>
      </c>
      <c r="Y27" s="31">
        <f t="shared" si="2"/>
        <v>8.0290432959750663E-2</v>
      </c>
      <c r="Z27" s="31">
        <f t="shared" si="3"/>
        <v>6.7602787137384643E-2</v>
      </c>
      <c r="AB27" s="32">
        <f t="shared" si="4"/>
        <v>1.6432673086096035E-2</v>
      </c>
      <c r="AC27" s="32">
        <f t="shared" si="5"/>
        <v>1.6456666907594453E-2</v>
      </c>
      <c r="AD27" s="33">
        <f t="shared" si="6"/>
        <v>2.3993821498417833E-3</v>
      </c>
      <c r="AF27" s="32">
        <f t="shared" si="7"/>
        <v>1.7480303496560188E-2</v>
      </c>
      <c r="AG27" s="32">
        <f t="shared" si="8"/>
        <v>1.7789504641860406E-2</v>
      </c>
      <c r="AH27" s="33">
        <f t="shared" si="9"/>
        <v>3.0920114530021831E-2</v>
      </c>
      <c r="AJ27" s="32">
        <f t="shared" si="10"/>
        <v>1.7182538604032658E-2</v>
      </c>
      <c r="AK27" s="32">
        <f t="shared" si="11"/>
        <v>1.7428947400501753E-2</v>
      </c>
      <c r="AL27" s="33">
        <f t="shared" si="12"/>
        <v>2.4640879646909558E-2</v>
      </c>
      <c r="AN27" s="32">
        <f t="shared" si="13"/>
        <v>1.529988994896518E-2</v>
      </c>
      <c r="AO27" s="32">
        <f t="shared" si="14"/>
        <v>1.5863447649187217E-2</v>
      </c>
      <c r="AP27" s="33">
        <f t="shared" si="15"/>
        <v>5.6355770022203759E-2</v>
      </c>
    </row>
    <row r="28" spans="5:42" x14ac:dyDescent="0.2">
      <c r="E28" s="14" t="s">
        <v>292</v>
      </c>
      <c r="F28" s="15">
        <v>3422310.62</v>
      </c>
      <c r="G28" s="21">
        <v>199377526.97999999</v>
      </c>
      <c r="H28" s="15">
        <v>3742289.83</v>
      </c>
      <c r="I28" s="21">
        <v>208317876.72999999</v>
      </c>
      <c r="J28" s="15">
        <v>11801676.92</v>
      </c>
      <c r="K28" s="21">
        <v>618739010.91999996</v>
      </c>
      <c r="L28" s="15">
        <v>12422577.6</v>
      </c>
      <c r="M28" s="21">
        <v>657135623.28999996</v>
      </c>
      <c r="N28" s="15">
        <v>23200592.969999999</v>
      </c>
      <c r="O28" s="21">
        <v>1200292578.6400001</v>
      </c>
      <c r="P28" s="15">
        <v>24323058.030000001</v>
      </c>
      <c r="Q28" s="21">
        <v>1294364572.97</v>
      </c>
      <c r="R28" s="15">
        <v>43964186.109999999</v>
      </c>
      <c r="S28" s="21">
        <v>2452962528.52</v>
      </c>
      <c r="T28" s="15">
        <v>45611721.829999998</v>
      </c>
      <c r="U28" s="21">
        <v>2670711378.3899999</v>
      </c>
      <c r="W28" s="31">
        <f t="shared" si="0"/>
        <v>4.4841311282273186E-2</v>
      </c>
      <c r="X28" s="31">
        <f t="shared" si="1"/>
        <v>6.2056233229755911E-2</v>
      </c>
      <c r="Y28" s="31">
        <f t="shared" si="2"/>
        <v>7.8374219756143837E-2</v>
      </c>
      <c r="Z28" s="31">
        <f t="shared" si="3"/>
        <v>8.8769741623969736E-2</v>
      </c>
      <c r="AB28" s="32">
        <f t="shared" si="4"/>
        <v>1.7164976774655751E-2</v>
      </c>
      <c r="AC28" s="32">
        <f t="shared" si="5"/>
        <v>1.7964323987664139E-2</v>
      </c>
      <c r="AD28" s="33">
        <f t="shared" si="6"/>
        <v>7.9934721300838757E-2</v>
      </c>
      <c r="AF28" s="32">
        <f t="shared" si="7"/>
        <v>1.907375599681705E-2</v>
      </c>
      <c r="AG28" s="32">
        <f t="shared" si="8"/>
        <v>1.8904130532150138E-2</v>
      </c>
      <c r="AH28" s="33">
        <f t="shared" si="9"/>
        <v>-1.6962546466691222E-2</v>
      </c>
      <c r="AJ28" s="32">
        <f t="shared" si="10"/>
        <v>1.9329114736581637E-2</v>
      </c>
      <c r="AK28" s="32">
        <f t="shared" si="11"/>
        <v>1.8791504756800654E-2</v>
      </c>
      <c r="AL28" s="33">
        <f t="shared" si="12"/>
        <v>-5.3760997978098343E-2</v>
      </c>
      <c r="AN28" s="32">
        <f t="shared" si="13"/>
        <v>1.7922893480368768E-2</v>
      </c>
      <c r="AO28" s="32">
        <f t="shared" si="14"/>
        <v>1.7078491595559971E-2</v>
      </c>
      <c r="AP28" s="33">
        <f t="shared" si="15"/>
        <v>-8.4440188480879724E-2</v>
      </c>
    </row>
    <row r="29" spans="5:42" x14ac:dyDescent="0.2">
      <c r="E29" s="14" t="s">
        <v>293</v>
      </c>
      <c r="F29" s="15">
        <v>308840.48</v>
      </c>
      <c r="G29" s="21">
        <v>16111891.210000001</v>
      </c>
      <c r="H29" s="15">
        <v>318666.53000000003</v>
      </c>
      <c r="I29" s="21">
        <v>17056173.59</v>
      </c>
      <c r="J29" s="15">
        <v>996502.92</v>
      </c>
      <c r="K29" s="21">
        <v>51257815.259999998</v>
      </c>
      <c r="L29" s="15">
        <v>1077351.03</v>
      </c>
      <c r="M29" s="21">
        <v>54219212.310000002</v>
      </c>
      <c r="N29" s="15">
        <v>1842394.91</v>
      </c>
      <c r="O29" s="21">
        <v>97811361.329999998</v>
      </c>
      <c r="P29" s="15">
        <v>1961228.9</v>
      </c>
      <c r="Q29" s="21">
        <v>103649794.06999999</v>
      </c>
      <c r="R29" s="15">
        <v>3563330.36</v>
      </c>
      <c r="S29" s="21">
        <v>200657089.58000001</v>
      </c>
      <c r="T29" s="15">
        <v>3786337.21</v>
      </c>
      <c r="U29" s="21">
        <v>214344436.31</v>
      </c>
      <c r="W29" s="31">
        <f t="shared" si="0"/>
        <v>5.860779269747806E-2</v>
      </c>
      <c r="X29" s="31">
        <f t="shared" si="1"/>
        <v>5.7774546866241221E-2</v>
      </c>
      <c r="Y29" s="31">
        <f t="shared" si="2"/>
        <v>5.969074206320521E-2</v>
      </c>
      <c r="Z29" s="31">
        <f t="shared" si="3"/>
        <v>6.8212624625670043E-2</v>
      </c>
      <c r="AB29" s="32">
        <f t="shared" si="4"/>
        <v>1.9168480966921819E-2</v>
      </c>
      <c r="AC29" s="32">
        <f t="shared" si="5"/>
        <v>1.8683354054676929E-2</v>
      </c>
      <c r="AD29" s="33">
        <f t="shared" si="6"/>
        <v>-4.8512691224488966E-2</v>
      </c>
      <c r="AF29" s="32">
        <f t="shared" si="7"/>
        <v>1.9440994801384753E-2</v>
      </c>
      <c r="AG29" s="32">
        <f t="shared" si="8"/>
        <v>1.9870281844749284E-2</v>
      </c>
      <c r="AH29" s="33">
        <f t="shared" si="9"/>
        <v>4.2928704336453113E-2</v>
      </c>
      <c r="AJ29" s="32">
        <f t="shared" si="10"/>
        <v>1.8836205579268569E-2</v>
      </c>
      <c r="AK29" s="32">
        <f t="shared" si="11"/>
        <v>1.8921686411412279E-2</v>
      </c>
      <c r="AL29" s="33">
        <f t="shared" si="12"/>
        <v>8.5480832143710467E-3</v>
      </c>
      <c r="AN29" s="32">
        <f t="shared" si="13"/>
        <v>1.7758307804914789E-2</v>
      </c>
      <c r="AO29" s="32">
        <f t="shared" si="14"/>
        <v>1.7664732871927373E-2</v>
      </c>
      <c r="AP29" s="33">
        <f t="shared" si="15"/>
        <v>-9.3574932987415538E-3</v>
      </c>
    </row>
    <row r="30" spans="5:42" x14ac:dyDescent="0.2">
      <c r="E30" s="14" t="s">
        <v>294</v>
      </c>
      <c r="F30" s="15">
        <v>1762689.11</v>
      </c>
      <c r="G30" s="21">
        <v>105321472.51000001</v>
      </c>
      <c r="H30" s="15">
        <v>1780447.2</v>
      </c>
      <c r="I30" s="21">
        <v>116432157.66</v>
      </c>
      <c r="J30" s="15">
        <v>5782642.0899999999</v>
      </c>
      <c r="K30" s="21">
        <v>345232915.32999998</v>
      </c>
      <c r="L30" s="15">
        <v>5897352.3600000003</v>
      </c>
      <c r="M30" s="21">
        <v>369936635.56</v>
      </c>
      <c r="N30" s="15">
        <v>11034745.689999999</v>
      </c>
      <c r="O30" s="21">
        <v>659659512.39999998</v>
      </c>
      <c r="P30" s="15">
        <v>11386329.039999999</v>
      </c>
      <c r="Q30" s="21">
        <v>709603679.65999997</v>
      </c>
      <c r="R30" s="15">
        <v>20433698.16</v>
      </c>
      <c r="S30" s="21">
        <v>1277960267.8900001</v>
      </c>
      <c r="T30" s="15">
        <v>21547687.82</v>
      </c>
      <c r="U30" s="21">
        <v>1396009105.0999999</v>
      </c>
      <c r="W30" s="31">
        <f t="shared" si="0"/>
        <v>0.10549306694268883</v>
      </c>
      <c r="X30" s="31">
        <f t="shared" si="1"/>
        <v>7.1556677052031142E-2</v>
      </c>
      <c r="Y30" s="31">
        <f t="shared" si="2"/>
        <v>7.5712039804127274E-2</v>
      </c>
      <c r="Z30" s="31">
        <f t="shared" si="3"/>
        <v>9.2372853973704913E-2</v>
      </c>
      <c r="AB30" s="32">
        <f t="shared" si="4"/>
        <v>1.6736274835434314E-2</v>
      </c>
      <c r="AC30" s="32">
        <f t="shared" si="5"/>
        <v>1.5291713524704941E-2</v>
      </c>
      <c r="AD30" s="33">
        <f t="shared" si="6"/>
        <v>-0.14445613107293731</v>
      </c>
      <c r="AF30" s="32">
        <f t="shared" si="7"/>
        <v>1.6749973230311799E-2</v>
      </c>
      <c r="AG30" s="32">
        <f t="shared" si="8"/>
        <v>1.5941520231087004E-2</v>
      </c>
      <c r="AH30" s="33">
        <f t="shared" si="9"/>
        <v>-8.0845299922479436E-2</v>
      </c>
      <c r="AJ30" s="32">
        <f t="shared" si="10"/>
        <v>1.6727941434290759E-2</v>
      </c>
      <c r="AK30" s="32">
        <f t="shared" si="11"/>
        <v>1.6046040016950945E-2</v>
      </c>
      <c r="AL30" s="33">
        <f t="shared" si="12"/>
        <v>-6.8190141733981413E-2</v>
      </c>
      <c r="AN30" s="32">
        <f t="shared" si="13"/>
        <v>1.598930629802555E-2</v>
      </c>
      <c r="AO30" s="32">
        <f t="shared" si="14"/>
        <v>1.5435205788615885E-2</v>
      </c>
      <c r="AP30" s="33">
        <f t="shared" si="15"/>
        <v>-5.5410050940966557E-2</v>
      </c>
    </row>
    <row r="31" spans="5:42" x14ac:dyDescent="0.2">
      <c r="E31" s="14" t="s">
        <v>295</v>
      </c>
      <c r="F31" s="15">
        <v>907529.5</v>
      </c>
      <c r="G31" s="21">
        <v>38313893.310000002</v>
      </c>
      <c r="H31" s="15">
        <v>910975.52</v>
      </c>
      <c r="I31" s="21">
        <v>37656547.25</v>
      </c>
      <c r="J31" s="15">
        <v>3027709.93</v>
      </c>
      <c r="K31" s="21">
        <v>120290099.09</v>
      </c>
      <c r="L31" s="15">
        <v>3108477.08</v>
      </c>
      <c r="M31" s="21">
        <v>120618334.22</v>
      </c>
      <c r="N31" s="15">
        <v>5666912.1399999997</v>
      </c>
      <c r="O31" s="21">
        <v>228007240.44</v>
      </c>
      <c r="P31" s="15">
        <v>5842417.54</v>
      </c>
      <c r="Q31" s="21">
        <v>232530556.16999999</v>
      </c>
      <c r="R31" s="15">
        <v>10708351.449999999</v>
      </c>
      <c r="S31" s="21">
        <v>486546661.41000003</v>
      </c>
      <c r="T31" s="15">
        <v>11269291.550000001</v>
      </c>
      <c r="U31" s="21">
        <v>500884531.88</v>
      </c>
      <c r="W31" s="31">
        <f t="shared" si="0"/>
        <v>-1.715685886269443E-2</v>
      </c>
      <c r="X31" s="31">
        <f t="shared" si="1"/>
        <v>2.728696147755374E-3</v>
      </c>
      <c r="Y31" s="31">
        <f t="shared" si="2"/>
        <v>1.9838474082099589E-2</v>
      </c>
      <c r="Z31" s="31">
        <f t="shared" si="3"/>
        <v>2.9468644237428697E-2</v>
      </c>
      <c r="AB31" s="32">
        <f t="shared" si="4"/>
        <v>2.3686694866980093E-2</v>
      </c>
      <c r="AC31" s="32">
        <f t="shared" si="5"/>
        <v>2.4191690065264813E-2</v>
      </c>
      <c r="AD31" s="33">
        <f t="shared" si="6"/>
        <v>5.0499519828471964E-2</v>
      </c>
      <c r="AF31" s="32">
        <f t="shared" si="7"/>
        <v>2.5170067635697048E-2</v>
      </c>
      <c r="AG31" s="32">
        <f t="shared" si="8"/>
        <v>2.5771182300779748E-2</v>
      </c>
      <c r="AH31" s="33">
        <f t="shared" si="9"/>
        <v>6.0111466508270053E-2</v>
      </c>
      <c r="AJ31" s="32">
        <f t="shared" si="10"/>
        <v>2.4854088532733437E-2</v>
      </c>
      <c r="AK31" s="32">
        <f t="shared" si="11"/>
        <v>2.5125375504321618E-2</v>
      </c>
      <c r="AL31" s="33">
        <f t="shared" si="12"/>
        <v>2.7128697158818049E-2</v>
      </c>
      <c r="AN31" s="32">
        <f t="shared" si="13"/>
        <v>2.2008888970623013E-2</v>
      </c>
      <c r="AO31" s="32">
        <f t="shared" si="14"/>
        <v>2.2498781321320289E-2</v>
      </c>
      <c r="AP31" s="33">
        <f t="shared" si="15"/>
        <v>4.8989235069727549E-2</v>
      </c>
    </row>
    <row r="32" spans="5:42" x14ac:dyDescent="0.2">
      <c r="E32" s="14" t="s">
        <v>296</v>
      </c>
      <c r="F32" s="15">
        <v>985750.04</v>
      </c>
      <c r="G32" s="21">
        <v>49109690.710000001</v>
      </c>
      <c r="H32" s="15">
        <v>958913.76</v>
      </c>
      <c r="I32" s="21">
        <v>50431992.530000001</v>
      </c>
      <c r="J32" s="15">
        <v>3218684.48</v>
      </c>
      <c r="K32" s="21">
        <v>155640814.28</v>
      </c>
      <c r="L32" s="15">
        <v>3251413.22</v>
      </c>
      <c r="M32" s="21">
        <v>163588529.97999999</v>
      </c>
      <c r="N32" s="15">
        <v>6177365.3300000001</v>
      </c>
      <c r="O32" s="21">
        <v>302835736.69</v>
      </c>
      <c r="P32" s="15">
        <v>6256657.0099999998</v>
      </c>
      <c r="Q32" s="21">
        <v>315972642.54000002</v>
      </c>
      <c r="R32" s="15">
        <v>11669996.880000001</v>
      </c>
      <c r="S32" s="21">
        <v>643172776.23000002</v>
      </c>
      <c r="T32" s="15">
        <v>12002518.43</v>
      </c>
      <c r="U32" s="21">
        <v>675020810.10000002</v>
      </c>
      <c r="W32" s="31">
        <f t="shared" si="0"/>
        <v>2.6925476436176078E-2</v>
      </c>
      <c r="X32" s="31">
        <f t="shared" si="1"/>
        <v>5.1064470054120487E-2</v>
      </c>
      <c r="Y32" s="31">
        <f t="shared" si="2"/>
        <v>4.337964202503522E-2</v>
      </c>
      <c r="Z32" s="31">
        <f t="shared" si="3"/>
        <v>4.9517073867273075E-2</v>
      </c>
      <c r="AB32" s="32">
        <f t="shared" si="4"/>
        <v>2.0072413931926391E-2</v>
      </c>
      <c r="AC32" s="32">
        <f t="shared" si="5"/>
        <v>1.9013997105697938E-2</v>
      </c>
      <c r="AD32" s="33">
        <f t="shared" si="6"/>
        <v>-0.10584168262284532</v>
      </c>
      <c r="AF32" s="32">
        <f t="shared" si="7"/>
        <v>2.0680208433049841E-2</v>
      </c>
      <c r="AG32" s="32">
        <f t="shared" si="8"/>
        <v>1.9875557414676392E-2</v>
      </c>
      <c r="AH32" s="33">
        <f t="shared" si="9"/>
        <v>-8.0465101837344857E-2</v>
      </c>
      <c r="AJ32" s="32">
        <f t="shared" si="10"/>
        <v>2.0398402769497132E-2</v>
      </c>
      <c r="AK32" s="32">
        <f t="shared" si="11"/>
        <v>1.9801261779199598E-2</v>
      </c>
      <c r="AL32" s="33">
        <f t="shared" si="12"/>
        <v>-5.9714099029753442E-2</v>
      </c>
      <c r="AN32" s="32">
        <f t="shared" si="13"/>
        <v>1.8144419837550437E-2</v>
      </c>
      <c r="AO32" s="32">
        <f t="shared" si="14"/>
        <v>1.7780960602121147E-2</v>
      </c>
      <c r="AP32" s="33">
        <f t="shared" si="15"/>
        <v>-3.6345923542929065E-2</v>
      </c>
    </row>
    <row r="33" spans="5:42" x14ac:dyDescent="0.2">
      <c r="E33" s="14" t="s">
        <v>297</v>
      </c>
      <c r="F33" s="15">
        <v>436566.93</v>
      </c>
      <c r="G33" s="21">
        <v>23371837.460000001</v>
      </c>
      <c r="H33" s="15">
        <v>463302.61</v>
      </c>
      <c r="I33" s="21">
        <v>24522484.98</v>
      </c>
      <c r="J33" s="15">
        <v>1443460.41</v>
      </c>
      <c r="K33" s="21">
        <v>74268150.030000001</v>
      </c>
      <c r="L33" s="15">
        <v>1510859.74</v>
      </c>
      <c r="M33" s="21">
        <v>76791825.349999994</v>
      </c>
      <c r="N33" s="15">
        <v>2671997.7999999998</v>
      </c>
      <c r="O33" s="21">
        <v>141649192.02000001</v>
      </c>
      <c r="P33" s="15">
        <v>2788948.04</v>
      </c>
      <c r="Q33" s="21">
        <v>150543700.12</v>
      </c>
      <c r="R33" s="15">
        <v>5169903.62</v>
      </c>
      <c r="S33" s="21">
        <v>291666800.80000001</v>
      </c>
      <c r="T33" s="15">
        <v>5406107.6500000004</v>
      </c>
      <c r="U33" s="21">
        <v>313554094.76999998</v>
      </c>
      <c r="W33" s="31">
        <f t="shared" si="0"/>
        <v>4.9232223267395576E-2</v>
      </c>
      <c r="X33" s="31">
        <f t="shared" si="1"/>
        <v>3.3980586819256642E-2</v>
      </c>
      <c r="Y33" s="31">
        <f t="shared" si="2"/>
        <v>6.2792508542824185E-2</v>
      </c>
      <c r="Z33" s="31">
        <f t="shared" si="3"/>
        <v>7.5042116243488374E-2</v>
      </c>
      <c r="AB33" s="32">
        <f t="shared" si="4"/>
        <v>1.8679187323083497E-2</v>
      </c>
      <c r="AC33" s="32">
        <f t="shared" si="5"/>
        <v>1.889297150667477E-2</v>
      </c>
      <c r="AD33" s="33">
        <f t="shared" si="6"/>
        <v>2.1378418359127224E-2</v>
      </c>
      <c r="AF33" s="32">
        <f t="shared" si="7"/>
        <v>1.9435793262884912E-2</v>
      </c>
      <c r="AG33" s="32">
        <f t="shared" si="8"/>
        <v>1.9674747059518882E-2</v>
      </c>
      <c r="AH33" s="33">
        <f t="shared" si="9"/>
        <v>2.3895379663397068E-2</v>
      </c>
      <c r="AJ33" s="32">
        <f t="shared" si="10"/>
        <v>1.8863487760824853E-2</v>
      </c>
      <c r="AK33" s="32">
        <f t="shared" si="11"/>
        <v>1.8525836934902621E-2</v>
      </c>
      <c r="AL33" s="33">
        <f t="shared" si="12"/>
        <v>-3.3765082592223175E-2</v>
      </c>
      <c r="AN33" s="32">
        <f t="shared" si="13"/>
        <v>1.7725375688352939E-2</v>
      </c>
      <c r="AO33" s="32">
        <f t="shared" si="14"/>
        <v>1.7241387499549385E-2</v>
      </c>
      <c r="AP33" s="33">
        <f t="shared" si="15"/>
        <v>-4.8398818880355382E-2</v>
      </c>
    </row>
    <row r="34" spans="5:42" x14ac:dyDescent="0.2">
      <c r="E34" s="14" t="s">
        <v>298</v>
      </c>
      <c r="F34" s="15">
        <v>872673.91</v>
      </c>
      <c r="G34" s="21">
        <v>40093196.990000002</v>
      </c>
      <c r="H34" s="15">
        <v>825473.61</v>
      </c>
      <c r="I34" s="21">
        <v>39990215.530000001</v>
      </c>
      <c r="J34" s="15">
        <v>2640415.2200000002</v>
      </c>
      <c r="K34" s="21">
        <v>120407531.27</v>
      </c>
      <c r="L34" s="15">
        <v>2569402.96</v>
      </c>
      <c r="M34" s="21">
        <v>122734695.92</v>
      </c>
      <c r="N34" s="15">
        <v>4719401.1900000004</v>
      </c>
      <c r="O34" s="21">
        <v>227231498.63999999</v>
      </c>
      <c r="P34" s="15">
        <v>4745912.21</v>
      </c>
      <c r="Q34" s="21">
        <v>234736955.58000001</v>
      </c>
      <c r="R34" s="15">
        <v>9533513.5299999993</v>
      </c>
      <c r="S34" s="21">
        <v>476254944.93000001</v>
      </c>
      <c r="T34" s="15">
        <v>9821899.8800000008</v>
      </c>
      <c r="U34" s="21">
        <v>499551000.43000001</v>
      </c>
      <c r="W34" s="31">
        <f t="shared" si="0"/>
        <v>-2.5685519671999816E-3</v>
      </c>
      <c r="X34" s="31">
        <f t="shared" si="1"/>
        <v>1.9327401080764688E-2</v>
      </c>
      <c r="Y34" s="31">
        <f t="shared" si="2"/>
        <v>3.3030002376082682E-2</v>
      </c>
      <c r="Z34" s="31">
        <f t="shared" si="3"/>
        <v>4.8915094211618222E-2</v>
      </c>
      <c r="AB34" s="32">
        <f t="shared" si="4"/>
        <v>2.1766134294994268E-2</v>
      </c>
      <c r="AC34" s="32">
        <f t="shared" si="5"/>
        <v>2.0641889498713584E-2</v>
      </c>
      <c r="AD34" s="33">
        <f t="shared" si="6"/>
        <v>-0.11242447962806837</v>
      </c>
      <c r="AF34" s="32">
        <f t="shared" si="7"/>
        <v>2.1928987266412545E-2</v>
      </c>
      <c r="AG34" s="32">
        <f t="shared" si="8"/>
        <v>2.0934609734762927E-2</v>
      </c>
      <c r="AH34" s="33">
        <f t="shared" si="9"/>
        <v>-9.9437753164961784E-2</v>
      </c>
      <c r="AJ34" s="32">
        <f t="shared" si="10"/>
        <v>2.0769132880987105E-2</v>
      </c>
      <c r="AK34" s="32">
        <f t="shared" si="11"/>
        <v>2.0218001883314702E-2</v>
      </c>
      <c r="AL34" s="33">
        <f t="shared" si="12"/>
        <v>-5.5113099767240339E-2</v>
      </c>
      <c r="AN34" s="32">
        <f t="shared" si="13"/>
        <v>2.001766833392404E-2</v>
      </c>
      <c r="AO34" s="32">
        <f t="shared" si="14"/>
        <v>1.9661455730336994E-2</v>
      </c>
      <c r="AP34" s="33">
        <f t="shared" si="15"/>
        <v>-3.5621260358704651E-2</v>
      </c>
    </row>
    <row r="35" spans="5:42" x14ac:dyDescent="0.2">
      <c r="E35" s="14" t="s">
        <v>299</v>
      </c>
      <c r="F35" s="15">
        <v>4269202.3600000003</v>
      </c>
      <c r="G35" s="21">
        <v>242833849.96000001</v>
      </c>
      <c r="H35" s="15">
        <v>4210199.3</v>
      </c>
      <c r="I35" s="21">
        <v>246865599.02000001</v>
      </c>
      <c r="J35" s="15">
        <v>15060909.74</v>
      </c>
      <c r="K35" s="21">
        <v>775792983.73000002</v>
      </c>
      <c r="L35" s="15">
        <v>15093110.18</v>
      </c>
      <c r="M35" s="21">
        <v>795051937.66999996</v>
      </c>
      <c r="N35" s="15">
        <v>30841535.66</v>
      </c>
      <c r="O35" s="21">
        <v>1521285538.3699999</v>
      </c>
      <c r="P35" s="15">
        <v>30381338.949999999</v>
      </c>
      <c r="Q35" s="21">
        <v>1552571741.8</v>
      </c>
      <c r="R35" s="15">
        <v>57548047.729999997</v>
      </c>
      <c r="S35" s="21">
        <v>3166053814.3200002</v>
      </c>
      <c r="T35" s="15">
        <v>56738665.140000001</v>
      </c>
      <c r="U35" s="21">
        <v>3284302107.1900001</v>
      </c>
      <c r="W35" s="31">
        <f t="shared" si="0"/>
        <v>1.6602912076154618E-2</v>
      </c>
      <c r="X35" s="31">
        <f t="shared" si="1"/>
        <v>2.4824862229873748E-2</v>
      </c>
      <c r="Y35" s="31">
        <f t="shared" si="2"/>
        <v>2.0565635208444861E-2</v>
      </c>
      <c r="Z35" s="31">
        <f t="shared" si="3"/>
        <v>3.7348794368296946E-2</v>
      </c>
      <c r="AB35" s="32">
        <f t="shared" si="4"/>
        <v>1.7580754745284605E-2</v>
      </c>
      <c r="AC35" s="32">
        <f t="shared" si="5"/>
        <v>1.7054621286698223E-2</v>
      </c>
      <c r="AD35" s="33">
        <f t="shared" si="6"/>
        <v>-5.2613345858638222E-2</v>
      </c>
      <c r="AF35" s="32">
        <f t="shared" si="7"/>
        <v>1.9413567866504014E-2</v>
      </c>
      <c r="AG35" s="32">
        <f t="shared" si="8"/>
        <v>1.8983804032013638E-2</v>
      </c>
      <c r="AH35" s="33">
        <f t="shared" si="9"/>
        <v>-4.2976383449037578E-2</v>
      </c>
      <c r="AJ35" s="32">
        <f t="shared" si="10"/>
        <v>2.0273337833110243E-2</v>
      </c>
      <c r="AK35" s="32">
        <f t="shared" si="11"/>
        <v>1.9568396185529493E-2</v>
      </c>
      <c r="AL35" s="33">
        <f t="shared" si="12"/>
        <v>-7.0494164758075004E-2</v>
      </c>
      <c r="AN35" s="32">
        <f t="shared" si="13"/>
        <v>1.8176585460964463E-2</v>
      </c>
      <c r="AO35" s="32">
        <f t="shared" si="14"/>
        <v>1.7275714379559545E-2</v>
      </c>
      <c r="AP35" s="33">
        <f t="shared" si="15"/>
        <v>-9.0087108140491853E-2</v>
      </c>
    </row>
    <row r="36" spans="5:42" x14ac:dyDescent="0.2">
      <c r="E36" s="14" t="s">
        <v>300</v>
      </c>
      <c r="F36" s="15">
        <v>1926142.31</v>
      </c>
      <c r="G36" s="21">
        <v>75162543.420000002</v>
      </c>
      <c r="H36" s="15">
        <v>2009409.38</v>
      </c>
      <c r="I36" s="21">
        <v>79517273.120000005</v>
      </c>
      <c r="J36" s="15">
        <v>6615179.6100000003</v>
      </c>
      <c r="K36" s="21">
        <v>239703712.47999999</v>
      </c>
      <c r="L36" s="15">
        <v>6767086.2000000002</v>
      </c>
      <c r="M36" s="21">
        <v>249746306.31999999</v>
      </c>
      <c r="N36" s="15">
        <v>12299196.84</v>
      </c>
      <c r="O36" s="21">
        <v>443651777.25999999</v>
      </c>
      <c r="P36" s="15">
        <v>12749650.039999999</v>
      </c>
      <c r="Q36" s="21">
        <v>463116191.54000002</v>
      </c>
      <c r="R36" s="15">
        <v>23690076.899999999</v>
      </c>
      <c r="S36" s="21">
        <v>957001640.27999997</v>
      </c>
      <c r="T36" s="15">
        <v>24563244.710000001</v>
      </c>
      <c r="U36" s="21">
        <v>1010762977.91</v>
      </c>
      <c r="W36" s="31">
        <f t="shared" si="0"/>
        <v>5.7937497879312752E-2</v>
      </c>
      <c r="X36" s="31">
        <f t="shared" si="1"/>
        <v>4.1895862755308481E-2</v>
      </c>
      <c r="Y36" s="31">
        <f t="shared" si="2"/>
        <v>4.3873179997638116E-2</v>
      </c>
      <c r="Z36" s="31">
        <f t="shared" si="3"/>
        <v>5.6176850035774731E-2</v>
      </c>
      <c r="AB36" s="32">
        <f t="shared" si="4"/>
        <v>2.5626358853198052E-2</v>
      </c>
      <c r="AC36" s="32">
        <f t="shared" si="5"/>
        <v>2.5270099201812262E-2</v>
      </c>
      <c r="AD36" s="33">
        <f t="shared" si="6"/>
        <v>-3.5625965138579019E-2</v>
      </c>
      <c r="AF36" s="32">
        <f t="shared" si="7"/>
        <v>2.7597318128946155E-2</v>
      </c>
      <c r="AG36" s="32">
        <f t="shared" si="8"/>
        <v>2.7095840974438002E-2</v>
      </c>
      <c r="AH36" s="33">
        <f t="shared" si="9"/>
        <v>-5.0147715450815297E-2</v>
      </c>
      <c r="AJ36" s="32">
        <f t="shared" si="10"/>
        <v>2.7722636244038115E-2</v>
      </c>
      <c r="AK36" s="32">
        <f t="shared" si="11"/>
        <v>2.7530132335912495E-2</v>
      </c>
      <c r="AL36" s="33">
        <f t="shared" si="12"/>
        <v>-1.9250390812561996E-2</v>
      </c>
      <c r="AN36" s="32">
        <f t="shared" si="13"/>
        <v>2.4754478887903206E-2</v>
      </c>
      <c r="AO36" s="32">
        <f t="shared" si="14"/>
        <v>2.4301686198272245E-2</v>
      </c>
      <c r="AP36" s="33">
        <f t="shared" si="15"/>
        <v>-4.5279268963096045E-2</v>
      </c>
    </row>
    <row r="37" spans="5:42" x14ac:dyDescent="0.2">
      <c r="E37" s="14" t="s">
        <v>301</v>
      </c>
      <c r="F37" s="15">
        <v>255173.91</v>
      </c>
      <c r="G37" s="21">
        <v>13740170.24</v>
      </c>
      <c r="H37" s="15">
        <v>308229.44</v>
      </c>
      <c r="I37" s="21">
        <v>15671617.189999999</v>
      </c>
      <c r="J37" s="15">
        <v>891647.91</v>
      </c>
      <c r="K37" s="21">
        <v>44784452.100000001</v>
      </c>
      <c r="L37" s="15">
        <v>1031447.56</v>
      </c>
      <c r="M37" s="21">
        <v>49359753.950000003</v>
      </c>
      <c r="N37" s="15">
        <v>1698605.13</v>
      </c>
      <c r="O37" s="21">
        <v>86307569.329999998</v>
      </c>
      <c r="P37" s="15">
        <v>1935349.62</v>
      </c>
      <c r="Q37" s="21">
        <v>96493075.420000002</v>
      </c>
      <c r="R37" s="15">
        <v>3373952.46</v>
      </c>
      <c r="S37" s="21">
        <v>183722117.12</v>
      </c>
      <c r="T37" s="15">
        <v>3774580.99</v>
      </c>
      <c r="U37" s="21">
        <v>201798053.44</v>
      </c>
      <c r="W37" s="31">
        <f t="shared" si="0"/>
        <v>0.14056936095138217</v>
      </c>
      <c r="X37" s="31">
        <f t="shared" si="1"/>
        <v>0.10216272914947644</v>
      </c>
      <c r="Y37" s="31">
        <f t="shared" si="2"/>
        <v>0.11801405333355371</v>
      </c>
      <c r="Z37" s="31">
        <f t="shared" si="3"/>
        <v>9.8387372208396162E-2</v>
      </c>
      <c r="AB37" s="32">
        <f t="shared" si="4"/>
        <v>1.8571379069026731E-2</v>
      </c>
      <c r="AC37" s="32">
        <f t="shared" si="5"/>
        <v>1.9668004664935287E-2</v>
      </c>
      <c r="AD37" s="33">
        <f t="shared" si="6"/>
        <v>0.10966255959085555</v>
      </c>
      <c r="AF37" s="32">
        <f t="shared" si="7"/>
        <v>1.9909764844482713E-2</v>
      </c>
      <c r="AG37" s="32">
        <f t="shared" si="8"/>
        <v>2.0896529610840979E-2</v>
      </c>
      <c r="AH37" s="33">
        <f t="shared" si="9"/>
        <v>9.8676476635826613E-2</v>
      </c>
      <c r="AJ37" s="32">
        <f t="shared" si="10"/>
        <v>1.9680836144340064E-2</v>
      </c>
      <c r="AK37" s="32">
        <f t="shared" si="11"/>
        <v>2.0056875704045209E-2</v>
      </c>
      <c r="AL37" s="33">
        <f t="shared" si="12"/>
        <v>3.7603955970514497E-2</v>
      </c>
      <c r="AN37" s="32">
        <f t="shared" si="13"/>
        <v>1.8364432725300396E-2</v>
      </c>
      <c r="AO37" s="32">
        <f t="shared" si="14"/>
        <v>1.8704744300827882E-2</v>
      </c>
      <c r="AP37" s="33">
        <f t="shared" si="15"/>
        <v>3.4031157552748617E-2</v>
      </c>
    </row>
    <row r="38" spans="5:42" x14ac:dyDescent="0.2">
      <c r="E38" s="14" t="s">
        <v>302</v>
      </c>
      <c r="F38" s="15">
        <v>1105811.96</v>
      </c>
      <c r="G38" s="21">
        <v>59395252.700000003</v>
      </c>
      <c r="H38" s="15">
        <v>1112879.24</v>
      </c>
      <c r="I38" s="21">
        <v>63203872.079999998</v>
      </c>
      <c r="J38" s="15">
        <v>3659612.64</v>
      </c>
      <c r="K38" s="21">
        <v>188076104.87</v>
      </c>
      <c r="L38" s="15">
        <v>3693593.14</v>
      </c>
      <c r="M38" s="21">
        <v>196711349.00999999</v>
      </c>
      <c r="N38" s="15">
        <v>6935007.8499999996</v>
      </c>
      <c r="O38" s="21">
        <v>357007963.85000002</v>
      </c>
      <c r="P38" s="15">
        <v>7042470.4900000002</v>
      </c>
      <c r="Q38" s="21">
        <v>375939473.22000003</v>
      </c>
      <c r="R38" s="15">
        <v>13013636.289999999</v>
      </c>
      <c r="S38" s="21">
        <v>716521214.94000006</v>
      </c>
      <c r="T38" s="15">
        <v>13461342.41</v>
      </c>
      <c r="U38" s="21">
        <v>767420788.13</v>
      </c>
      <c r="W38" s="31">
        <f t="shared" si="0"/>
        <v>6.4123296170436106E-2</v>
      </c>
      <c r="X38" s="31">
        <f t="shared" si="1"/>
        <v>4.5913563267214345E-2</v>
      </c>
      <c r="Y38" s="31">
        <f t="shared" si="2"/>
        <v>5.3028255072635415E-2</v>
      </c>
      <c r="Z38" s="31">
        <f t="shared" si="3"/>
        <v>7.1037077658980638E-2</v>
      </c>
      <c r="AB38" s="32">
        <f t="shared" si="4"/>
        <v>1.8617850917906777E-2</v>
      </c>
      <c r="AC38" s="32">
        <f t="shared" si="5"/>
        <v>1.7607769957375057E-2</v>
      </c>
      <c r="AD38" s="33">
        <f t="shared" si="6"/>
        <v>-0.10100809605317201</v>
      </c>
      <c r="AF38" s="32">
        <f t="shared" si="7"/>
        <v>1.9458147766988045E-2</v>
      </c>
      <c r="AG38" s="32">
        <f t="shared" si="8"/>
        <v>1.8776716028785067E-2</v>
      </c>
      <c r="AH38" s="33">
        <f t="shared" si="9"/>
        <v>-6.8143173820297762E-2</v>
      </c>
      <c r="AJ38" s="32">
        <f t="shared" si="10"/>
        <v>1.9425358961778799E-2</v>
      </c>
      <c r="AK38" s="32">
        <f t="shared" si="11"/>
        <v>1.8732990259521756E-2</v>
      </c>
      <c r="AL38" s="33">
        <f t="shared" si="12"/>
        <v>-6.9236870225704295E-2</v>
      </c>
      <c r="AN38" s="32">
        <f t="shared" si="13"/>
        <v>1.8162248400544194E-2</v>
      </c>
      <c r="AO38" s="32">
        <f t="shared" si="14"/>
        <v>1.7541018719080707E-2</v>
      </c>
      <c r="AP38" s="33">
        <f t="shared" si="15"/>
        <v>-6.2122968146348725E-2</v>
      </c>
    </row>
    <row r="39" spans="5:42" x14ac:dyDescent="0.2">
      <c r="E39" s="14" t="s">
        <v>303</v>
      </c>
      <c r="F39" s="15">
        <v>527885.15</v>
      </c>
      <c r="G39" s="21">
        <v>25244273.649999999</v>
      </c>
      <c r="H39" s="15">
        <v>525037.74</v>
      </c>
      <c r="I39" s="21">
        <v>25656753.949999999</v>
      </c>
      <c r="J39" s="15">
        <v>1766705.35</v>
      </c>
      <c r="K39" s="21">
        <v>79952285.709999993</v>
      </c>
      <c r="L39" s="15">
        <v>1789960.25</v>
      </c>
      <c r="M39" s="21">
        <v>80691923.010000005</v>
      </c>
      <c r="N39" s="15">
        <v>3328629.44</v>
      </c>
      <c r="O39" s="21">
        <v>153208442.71000001</v>
      </c>
      <c r="P39" s="15">
        <v>3344593.49</v>
      </c>
      <c r="Q39" s="21">
        <v>152442901.03</v>
      </c>
      <c r="R39" s="15">
        <v>6544113.0700000003</v>
      </c>
      <c r="S39" s="21">
        <v>323290895.16000003</v>
      </c>
      <c r="T39" s="15">
        <v>6686295.7599999998</v>
      </c>
      <c r="U39" s="21">
        <v>326933189.58999997</v>
      </c>
      <c r="W39" s="31">
        <f t="shared" si="0"/>
        <v>1.6339559050850362E-2</v>
      </c>
      <c r="X39" s="31">
        <f t="shared" si="1"/>
        <v>9.2509838015488056E-3</v>
      </c>
      <c r="Y39" s="31">
        <f t="shared" si="2"/>
        <v>-4.996732989767801E-3</v>
      </c>
      <c r="Z39" s="31">
        <f t="shared" si="3"/>
        <v>1.1266306860257659E-2</v>
      </c>
      <c r="AB39" s="32">
        <f t="shared" si="4"/>
        <v>2.0911084918460311E-2</v>
      </c>
      <c r="AC39" s="32">
        <f t="shared" si="5"/>
        <v>2.046391920907828E-2</v>
      </c>
      <c r="AD39" s="33">
        <f t="shared" si="6"/>
        <v>-4.4716570938203165E-2</v>
      </c>
      <c r="AF39" s="32">
        <f t="shared" si="7"/>
        <v>2.2096996156033978E-2</v>
      </c>
      <c r="AG39" s="32">
        <f t="shared" si="8"/>
        <v>2.2182644597256326E-2</v>
      </c>
      <c r="AH39" s="33">
        <f t="shared" si="9"/>
        <v>8.5648441222347521E-3</v>
      </c>
      <c r="AJ39" s="32">
        <f t="shared" si="10"/>
        <v>2.1726148906170809E-2</v>
      </c>
      <c r="AK39" s="32">
        <f t="shared" si="11"/>
        <v>2.1939975344222824E-2</v>
      </c>
      <c r="AL39" s="33">
        <f t="shared" si="12"/>
        <v>2.1382643805201509E-2</v>
      </c>
      <c r="AN39" s="32">
        <f t="shared" si="13"/>
        <v>2.0242181787276287E-2</v>
      </c>
      <c r="AO39" s="32">
        <f t="shared" si="14"/>
        <v>2.0451566169788826E-2</v>
      </c>
      <c r="AP39" s="33">
        <f t="shared" si="15"/>
        <v>2.0938438251253896E-2</v>
      </c>
    </row>
    <row r="40" spans="5:42" x14ac:dyDescent="0.2">
      <c r="E40" s="14" t="s">
        <v>304</v>
      </c>
      <c r="F40" s="15">
        <v>1781898.81</v>
      </c>
      <c r="G40" s="21">
        <v>96236445.239999995</v>
      </c>
      <c r="H40" s="15">
        <v>1845333.42</v>
      </c>
      <c r="I40" s="21">
        <v>99431969.609999999</v>
      </c>
      <c r="J40" s="15">
        <v>6123559.3399999999</v>
      </c>
      <c r="K40" s="21">
        <v>305465864.62</v>
      </c>
      <c r="L40" s="15">
        <v>6221659.5499999998</v>
      </c>
      <c r="M40" s="21">
        <v>316490764.88999999</v>
      </c>
      <c r="N40" s="15">
        <v>12211980.49</v>
      </c>
      <c r="O40" s="21">
        <v>594436325.02999997</v>
      </c>
      <c r="P40" s="15">
        <v>11983343.4</v>
      </c>
      <c r="Q40" s="21">
        <v>615460368.88999999</v>
      </c>
      <c r="R40" s="15">
        <v>22809698.989999998</v>
      </c>
      <c r="S40" s="21">
        <v>1218046467.3599999</v>
      </c>
      <c r="T40" s="15">
        <v>22643607.579999998</v>
      </c>
      <c r="U40" s="21">
        <v>1290305896.05</v>
      </c>
      <c r="W40" s="31">
        <f t="shared" si="0"/>
        <v>3.3204929401027039E-2</v>
      </c>
      <c r="X40" s="31">
        <f t="shared" si="1"/>
        <v>3.6092086046062705E-2</v>
      </c>
      <c r="Y40" s="31">
        <f t="shared" si="2"/>
        <v>3.5368033504579274E-2</v>
      </c>
      <c r="Z40" s="31">
        <f t="shared" si="3"/>
        <v>5.9324032889004237E-2</v>
      </c>
      <c r="AB40" s="32">
        <f t="shared" si="4"/>
        <v>1.8515841951104887E-2</v>
      </c>
      <c r="AC40" s="32">
        <f t="shared" si="5"/>
        <v>1.8558753560227296E-2</v>
      </c>
      <c r="AD40" s="33">
        <f t="shared" si="6"/>
        <v>4.2911609122408406E-3</v>
      </c>
      <c r="AF40" s="32">
        <f t="shared" si="7"/>
        <v>2.0046624023334708E-2</v>
      </c>
      <c r="AG40" s="32">
        <f t="shared" si="8"/>
        <v>1.9658265706939061E-2</v>
      </c>
      <c r="AH40" s="33">
        <f t="shared" si="9"/>
        <v>-3.8835831639564763E-2</v>
      </c>
      <c r="AJ40" s="32">
        <f t="shared" si="10"/>
        <v>2.0543799185528722E-2</v>
      </c>
      <c r="AK40" s="32">
        <f t="shared" si="11"/>
        <v>1.9470536212774017E-2</v>
      </c>
      <c r="AL40" s="33">
        <f t="shared" si="12"/>
        <v>-0.10732629727547051</v>
      </c>
      <c r="AN40" s="32">
        <f t="shared" si="13"/>
        <v>1.8726460444023828E-2</v>
      </c>
      <c r="AO40" s="32">
        <f t="shared" si="14"/>
        <v>1.7549022793214103E-2</v>
      </c>
      <c r="AP40" s="33">
        <f t="shared" si="15"/>
        <v>-0.11774376508097255</v>
      </c>
    </row>
    <row r="41" spans="5:42" x14ac:dyDescent="0.2">
      <c r="E41" s="14" t="s">
        <v>305</v>
      </c>
      <c r="F41" s="15">
        <v>1382306.97</v>
      </c>
      <c r="G41" s="21">
        <v>70416530.939999998</v>
      </c>
      <c r="H41" s="15">
        <v>1438079.59</v>
      </c>
      <c r="I41" s="21">
        <v>74691462.510000005</v>
      </c>
      <c r="J41" s="15">
        <v>4656663.1100000003</v>
      </c>
      <c r="K41" s="21">
        <v>219207612.03999999</v>
      </c>
      <c r="L41" s="15">
        <v>4963711.8499999996</v>
      </c>
      <c r="M41" s="21">
        <v>233481974.21000001</v>
      </c>
      <c r="N41" s="15">
        <v>9043914.0099999998</v>
      </c>
      <c r="O41" s="21">
        <v>431359584.93000001</v>
      </c>
      <c r="P41" s="15">
        <v>9701545.8200000003</v>
      </c>
      <c r="Q41" s="21">
        <v>465387150.14999998</v>
      </c>
      <c r="R41" s="15">
        <v>16591680.73</v>
      </c>
      <c r="S41" s="21">
        <v>861982722.23000002</v>
      </c>
      <c r="T41" s="15">
        <v>17772757.98</v>
      </c>
      <c r="U41" s="21">
        <v>933955084.14999998</v>
      </c>
      <c r="W41" s="31">
        <f t="shared" si="0"/>
        <v>6.0709204400349687E-2</v>
      </c>
      <c r="X41" s="31">
        <f t="shared" si="1"/>
        <v>6.5118004056334028E-2</v>
      </c>
      <c r="Y41" s="31">
        <f t="shared" si="2"/>
        <v>7.8884453733703119E-2</v>
      </c>
      <c r="Z41" s="31">
        <f t="shared" si="3"/>
        <v>8.3496292981143777E-2</v>
      </c>
      <c r="AB41" s="32">
        <f t="shared" si="4"/>
        <v>1.9630432677489124E-2</v>
      </c>
      <c r="AC41" s="32">
        <f t="shared" si="5"/>
        <v>1.9253600634844499E-2</v>
      </c>
      <c r="AD41" s="33">
        <f t="shared" si="6"/>
        <v>-3.768320426446245E-2</v>
      </c>
      <c r="AF41" s="32">
        <f t="shared" si="7"/>
        <v>2.124316334941085E-2</v>
      </c>
      <c r="AG41" s="32">
        <f t="shared" si="8"/>
        <v>2.1259507791961289E-2</v>
      </c>
      <c r="AH41" s="33">
        <f t="shared" si="9"/>
        <v>1.6344442550438737E-3</v>
      </c>
      <c r="AJ41" s="32">
        <f t="shared" si="10"/>
        <v>2.0966067118846157E-2</v>
      </c>
      <c r="AK41" s="32">
        <f t="shared" si="11"/>
        <v>2.0846183262415118E-2</v>
      </c>
      <c r="AL41" s="33">
        <f t="shared" si="12"/>
        <v>-1.1988385643103838E-2</v>
      </c>
      <c r="AN41" s="32">
        <f t="shared" si="13"/>
        <v>1.9248275286859979E-2</v>
      </c>
      <c r="AO41" s="32">
        <f t="shared" si="14"/>
        <v>1.902956392830725E-2</v>
      </c>
      <c r="AP41" s="33">
        <f t="shared" si="15"/>
        <v>-2.1871135855272908E-2</v>
      </c>
    </row>
    <row r="42" spans="5:42" x14ac:dyDescent="0.2">
      <c r="E42" s="14" t="s">
        <v>306</v>
      </c>
      <c r="F42" s="15">
        <v>969641.86</v>
      </c>
      <c r="G42" s="21">
        <v>39369221.229999997</v>
      </c>
      <c r="H42" s="15">
        <v>974157.2</v>
      </c>
      <c r="I42" s="21">
        <v>40952551.450000003</v>
      </c>
      <c r="J42" s="15">
        <v>3325642.21</v>
      </c>
      <c r="K42" s="21">
        <v>126188973.59</v>
      </c>
      <c r="L42" s="15">
        <v>3387616.67</v>
      </c>
      <c r="M42" s="21">
        <v>130787407.36</v>
      </c>
      <c r="N42" s="15">
        <v>6663976.2999999998</v>
      </c>
      <c r="O42" s="21">
        <v>247868828.56999999</v>
      </c>
      <c r="P42" s="15">
        <v>6770821.5999999996</v>
      </c>
      <c r="Q42" s="21">
        <v>256739661.69999999</v>
      </c>
      <c r="R42" s="15">
        <v>12873788.119999999</v>
      </c>
      <c r="S42" s="21">
        <v>516599461</v>
      </c>
      <c r="T42" s="15">
        <v>13169870.01</v>
      </c>
      <c r="U42" s="21">
        <v>537368529.75999999</v>
      </c>
      <c r="W42" s="31">
        <f t="shared" si="0"/>
        <v>4.0217463554841223E-2</v>
      </c>
      <c r="X42" s="31">
        <f t="shared" si="1"/>
        <v>3.6440852470523658E-2</v>
      </c>
      <c r="Y42" s="31">
        <f t="shared" si="2"/>
        <v>3.5788417531875359E-2</v>
      </c>
      <c r="Z42" s="31">
        <f t="shared" si="3"/>
        <v>4.0203427080230711E-2</v>
      </c>
      <c r="AB42" s="32">
        <f t="shared" si="4"/>
        <v>2.4629439691865606E-2</v>
      </c>
      <c r="AC42" s="32">
        <f t="shared" si="5"/>
        <v>2.3787460500217499E-2</v>
      </c>
      <c r="AD42" s="33">
        <f t="shared" si="6"/>
        <v>-8.4197919164810675E-2</v>
      </c>
      <c r="AF42" s="32">
        <f t="shared" si="7"/>
        <v>2.6354459628186916E-2</v>
      </c>
      <c r="AG42" s="32">
        <f t="shared" si="8"/>
        <v>2.5901703676068651E-2</v>
      </c>
      <c r="AH42" s="33">
        <f t="shared" si="9"/>
        <v>-4.527559521182653E-2</v>
      </c>
      <c r="AJ42" s="32">
        <f t="shared" si="10"/>
        <v>2.6885092161227701E-2</v>
      </c>
      <c r="AK42" s="32">
        <f t="shared" si="11"/>
        <v>2.6372324225898906E-2</v>
      </c>
      <c r="AL42" s="33">
        <f t="shared" si="12"/>
        <v>-5.1276793532879436E-2</v>
      </c>
      <c r="AN42" s="32">
        <f t="shared" si="13"/>
        <v>2.4920250778194288E-2</v>
      </c>
      <c r="AO42" s="32">
        <f t="shared" si="14"/>
        <v>2.4508078312442186E-2</v>
      </c>
      <c r="AP42" s="33">
        <f t="shared" si="15"/>
        <v>-4.121724657521024E-2</v>
      </c>
    </row>
    <row r="43" spans="5:42" x14ac:dyDescent="0.2">
      <c r="E43" s="14" t="s">
        <v>307</v>
      </c>
      <c r="F43" s="15">
        <v>1033148.55</v>
      </c>
      <c r="G43" s="21">
        <v>44664309.600000001</v>
      </c>
      <c r="H43" s="15">
        <v>1045581.4</v>
      </c>
      <c r="I43" s="21">
        <v>47416266.340000004</v>
      </c>
      <c r="J43" s="15">
        <v>3463992.63</v>
      </c>
      <c r="K43" s="21">
        <v>140556434.16999999</v>
      </c>
      <c r="L43" s="15">
        <v>3624855.57</v>
      </c>
      <c r="M43" s="21">
        <v>152823939.94</v>
      </c>
      <c r="N43" s="15">
        <v>6761095.4800000004</v>
      </c>
      <c r="O43" s="21">
        <v>268276384.99000001</v>
      </c>
      <c r="P43" s="15">
        <v>7125965.8499999996</v>
      </c>
      <c r="Q43" s="21">
        <v>294671808.73000002</v>
      </c>
      <c r="R43" s="15">
        <v>13013215.380000001</v>
      </c>
      <c r="S43" s="21">
        <v>566552378.76999998</v>
      </c>
      <c r="T43" s="15">
        <v>13638644.470000001</v>
      </c>
      <c r="U43" s="21">
        <v>621388105.10000002</v>
      </c>
      <c r="W43" s="31">
        <f t="shared" si="0"/>
        <v>6.1614223182798328E-2</v>
      </c>
      <c r="X43" s="31">
        <f t="shared" si="1"/>
        <v>8.7278151601105122E-2</v>
      </c>
      <c r="Y43" s="31">
        <f t="shared" si="2"/>
        <v>9.8388919848401479E-2</v>
      </c>
      <c r="Z43" s="31">
        <f t="shared" si="3"/>
        <v>9.678844954997777E-2</v>
      </c>
      <c r="AB43" s="32">
        <f t="shared" si="4"/>
        <v>2.313141206597762E-2</v>
      </c>
      <c r="AC43" s="32">
        <f t="shared" si="5"/>
        <v>2.20511120066397E-2</v>
      </c>
      <c r="AD43" s="33">
        <f t="shared" si="6"/>
        <v>-0.10803000593379193</v>
      </c>
      <c r="AF43" s="32">
        <f t="shared" si="7"/>
        <v>2.4644852798487868E-2</v>
      </c>
      <c r="AG43" s="32">
        <f t="shared" si="8"/>
        <v>2.3719160567533787E-2</v>
      </c>
      <c r="AH43" s="33">
        <f t="shared" si="9"/>
        <v>-9.2569223095408104E-2</v>
      </c>
      <c r="AJ43" s="32">
        <f t="shared" si="10"/>
        <v>2.5201977729989243E-2</v>
      </c>
      <c r="AK43" s="32">
        <f t="shared" si="11"/>
        <v>2.4182720025753578E-2</v>
      </c>
      <c r="AL43" s="33">
        <f t="shared" si="12"/>
        <v>-0.10192577042356654</v>
      </c>
      <c r="AN43" s="32">
        <f t="shared" si="13"/>
        <v>2.2969130247501621E-2</v>
      </c>
      <c r="AO43" s="32">
        <f t="shared" si="14"/>
        <v>2.1948673233461932E-2</v>
      </c>
      <c r="AP43" s="33">
        <f t="shared" si="15"/>
        <v>-0.10204570140396885</v>
      </c>
    </row>
    <row r="44" spans="5:42" x14ac:dyDescent="0.2">
      <c r="E44" s="14" t="s">
        <v>308</v>
      </c>
      <c r="F44" s="15">
        <v>834316.29</v>
      </c>
      <c r="G44" s="21">
        <v>46437297.420000002</v>
      </c>
      <c r="H44" s="15">
        <v>871339.87</v>
      </c>
      <c r="I44" s="21">
        <v>49578698.600000001</v>
      </c>
      <c r="J44" s="15">
        <v>2766121.12</v>
      </c>
      <c r="K44" s="21">
        <v>146212833.21000001</v>
      </c>
      <c r="L44" s="15">
        <v>2867591.29</v>
      </c>
      <c r="M44" s="21">
        <v>154308550.68000001</v>
      </c>
      <c r="N44" s="15">
        <v>5267824.8499999996</v>
      </c>
      <c r="O44" s="21">
        <v>278380196.56999999</v>
      </c>
      <c r="P44" s="15">
        <v>5382254.1100000003</v>
      </c>
      <c r="Q44" s="21">
        <v>296988468.56</v>
      </c>
      <c r="R44" s="15">
        <v>10138283.17</v>
      </c>
      <c r="S44" s="21">
        <v>568861535.26999998</v>
      </c>
      <c r="T44" s="15">
        <v>10289099.449999999</v>
      </c>
      <c r="U44" s="21">
        <v>610553933.77999997</v>
      </c>
      <c r="W44" s="31">
        <f t="shared" si="0"/>
        <v>6.7648234383403949E-2</v>
      </c>
      <c r="X44" s="31">
        <f t="shared" si="1"/>
        <v>5.5369404259969598E-2</v>
      </c>
      <c r="Y44" s="31">
        <f t="shared" si="2"/>
        <v>6.684481230805106E-2</v>
      </c>
      <c r="Z44" s="31">
        <f t="shared" si="3"/>
        <v>7.3290943270072628E-2</v>
      </c>
      <c r="AB44" s="32">
        <f t="shared" si="4"/>
        <v>1.7966512617090195E-2</v>
      </c>
      <c r="AC44" s="32">
        <f t="shared" si="5"/>
        <v>1.7574883863530857E-2</v>
      </c>
      <c r="AD44" s="33">
        <f t="shared" si="6"/>
        <v>-3.9162875355933796E-2</v>
      </c>
      <c r="AF44" s="32">
        <f t="shared" si="7"/>
        <v>1.89184564669992E-2</v>
      </c>
      <c r="AG44" s="32">
        <f t="shared" si="8"/>
        <v>1.8583489232211873E-2</v>
      </c>
      <c r="AH44" s="33">
        <f t="shared" si="9"/>
        <v>-3.3496723478732698E-2</v>
      </c>
      <c r="AJ44" s="32">
        <f t="shared" si="10"/>
        <v>1.8923130721604259E-2</v>
      </c>
      <c r="AK44" s="32">
        <f t="shared" si="11"/>
        <v>1.8122771352358531E-2</v>
      </c>
      <c r="AL44" s="33">
        <f t="shared" si="12"/>
        <v>-8.0035936924572823E-2</v>
      </c>
      <c r="AN44" s="32">
        <f t="shared" si="13"/>
        <v>1.7822057814452237E-2</v>
      </c>
      <c r="AO44" s="32">
        <f t="shared" si="14"/>
        <v>1.6852072979530511E-2</v>
      </c>
      <c r="AP44" s="33">
        <f t="shared" si="15"/>
        <v>-9.6998483492172563E-2</v>
      </c>
    </row>
    <row r="45" spans="5:42" x14ac:dyDescent="0.2">
      <c r="E45" s="14" t="s">
        <v>309</v>
      </c>
      <c r="F45" s="15">
        <v>782611.45</v>
      </c>
      <c r="G45" s="21">
        <v>46476382.439999998</v>
      </c>
      <c r="H45" s="15">
        <v>812316.2</v>
      </c>
      <c r="I45" s="21">
        <v>48651306.909999996</v>
      </c>
      <c r="J45" s="15">
        <v>2541094.34</v>
      </c>
      <c r="K45" s="21">
        <v>143684811.69999999</v>
      </c>
      <c r="L45" s="15">
        <v>2694367.14</v>
      </c>
      <c r="M45" s="21">
        <v>152607421.00999999</v>
      </c>
      <c r="N45" s="15">
        <v>4818106.8</v>
      </c>
      <c r="O45" s="21">
        <v>274608567.08999997</v>
      </c>
      <c r="P45" s="15">
        <v>5061091.32</v>
      </c>
      <c r="Q45" s="21">
        <v>294112155.25999999</v>
      </c>
      <c r="R45" s="15">
        <v>9295038.6600000001</v>
      </c>
      <c r="S45" s="21">
        <v>572320021.67999995</v>
      </c>
      <c r="T45" s="15">
        <v>9675416.5399999991</v>
      </c>
      <c r="U45" s="21">
        <v>616670590.75999999</v>
      </c>
      <c r="W45" s="31">
        <f t="shared" si="0"/>
        <v>4.6796337318374105E-2</v>
      </c>
      <c r="X45" s="31">
        <f t="shared" si="1"/>
        <v>6.2098486293941414E-2</v>
      </c>
      <c r="Y45" s="31">
        <f t="shared" si="2"/>
        <v>7.1023232729690938E-2</v>
      </c>
      <c r="Z45" s="31">
        <f t="shared" si="3"/>
        <v>7.7492604486931058E-2</v>
      </c>
      <c r="AB45" s="32">
        <f t="shared" si="4"/>
        <v>1.6838906320007466E-2</v>
      </c>
      <c r="AC45" s="32">
        <f t="shared" si="5"/>
        <v>1.6696698436132515E-2</v>
      </c>
      <c r="AD45" s="33">
        <f t="shared" si="6"/>
        <v>-1.4220788387495076E-2</v>
      </c>
      <c r="AF45" s="32">
        <f t="shared" si="7"/>
        <v>1.7685197968631224E-2</v>
      </c>
      <c r="AG45" s="32">
        <f t="shared" si="8"/>
        <v>1.7655544679071964E-2</v>
      </c>
      <c r="AH45" s="33">
        <f t="shared" si="9"/>
        <v>-2.9653289559259527E-3</v>
      </c>
      <c r="AJ45" s="32">
        <f t="shared" si="10"/>
        <v>1.7545362298987989E-2</v>
      </c>
      <c r="AK45" s="32">
        <f t="shared" si="11"/>
        <v>1.7208031798365872E-2</v>
      </c>
      <c r="AL45" s="33">
        <f t="shared" si="12"/>
        <v>-3.3733050062211695E-2</v>
      </c>
      <c r="AN45" s="32">
        <f t="shared" si="13"/>
        <v>1.6240981108288248E-2</v>
      </c>
      <c r="AO45" s="32">
        <f t="shared" si="14"/>
        <v>1.5689764819294818E-2</v>
      </c>
      <c r="AP45" s="33">
        <f t="shared" si="15"/>
        <v>-5.5121628899343009E-2</v>
      </c>
    </row>
    <row r="46" spans="5:42" x14ac:dyDescent="0.2">
      <c r="E46" s="14" t="s">
        <v>310</v>
      </c>
      <c r="F46" s="15">
        <v>560417.92000000004</v>
      </c>
      <c r="G46" s="21">
        <v>34348700.159999996</v>
      </c>
      <c r="H46" s="15">
        <v>585454.64</v>
      </c>
      <c r="I46" s="21">
        <v>34771341.780000001</v>
      </c>
      <c r="J46" s="15">
        <v>1828748.9</v>
      </c>
      <c r="K46" s="21">
        <v>107467154.91</v>
      </c>
      <c r="L46" s="15">
        <v>1895448.13</v>
      </c>
      <c r="M46" s="21">
        <v>109715997.81</v>
      </c>
      <c r="N46" s="15">
        <v>3411176.49</v>
      </c>
      <c r="O46" s="21">
        <v>203449271.53</v>
      </c>
      <c r="P46" s="15">
        <v>3465869.35</v>
      </c>
      <c r="Q46" s="21">
        <v>208851748.16</v>
      </c>
      <c r="R46" s="15">
        <v>6749706.7599999998</v>
      </c>
      <c r="S46" s="21">
        <v>421963224.31999999</v>
      </c>
      <c r="T46" s="15">
        <v>6860029.3399999999</v>
      </c>
      <c r="U46" s="21">
        <v>436880080.63</v>
      </c>
      <c r="W46" s="31">
        <f t="shared" si="0"/>
        <v>1.2304442905591594E-2</v>
      </c>
      <c r="X46" s="31">
        <f t="shared" si="1"/>
        <v>2.0925862435674729E-2</v>
      </c>
      <c r="Y46" s="31">
        <f t="shared" si="2"/>
        <v>2.6554416191179937E-2</v>
      </c>
      <c r="Z46" s="31">
        <f t="shared" si="3"/>
        <v>3.5351081445637207E-2</v>
      </c>
      <c r="AB46" s="32">
        <f t="shared" si="4"/>
        <v>1.6315549566344931E-2</v>
      </c>
      <c r="AC46" s="32">
        <f t="shared" si="5"/>
        <v>1.6837274894486397E-2</v>
      </c>
      <c r="AD46" s="33">
        <f t="shared" si="6"/>
        <v>5.2172532814146605E-2</v>
      </c>
      <c r="AF46" s="32">
        <f t="shared" si="7"/>
        <v>1.7016816919844146E-2</v>
      </c>
      <c r="AG46" s="32">
        <f t="shared" si="8"/>
        <v>1.7275950343015888E-2</v>
      </c>
      <c r="AH46" s="33">
        <f t="shared" si="9"/>
        <v>2.5913342317174237E-2</v>
      </c>
      <c r="AJ46" s="32">
        <f t="shared" si="10"/>
        <v>1.6766717640947653E-2</v>
      </c>
      <c r="AK46" s="32">
        <f t="shared" si="11"/>
        <v>1.6594878331326293E-2</v>
      </c>
      <c r="AL46" s="33">
        <f t="shared" si="12"/>
        <v>-1.7183930962135982E-2</v>
      </c>
      <c r="AN46" s="32">
        <f t="shared" si="13"/>
        <v>1.5995959768478053E-2</v>
      </c>
      <c r="AO46" s="32">
        <f t="shared" si="14"/>
        <v>1.570231659476793E-2</v>
      </c>
      <c r="AP46" s="33">
        <f t="shared" si="15"/>
        <v>-2.9364317371012236E-2</v>
      </c>
    </row>
    <row r="47" spans="5:42" x14ac:dyDescent="0.2">
      <c r="E47" s="14" t="s">
        <v>311</v>
      </c>
      <c r="F47" s="15">
        <v>994693.84</v>
      </c>
      <c r="G47" s="21">
        <v>39774606.039999999</v>
      </c>
      <c r="H47" s="15">
        <v>1029944.9</v>
      </c>
      <c r="I47" s="21">
        <v>41853170.719999999</v>
      </c>
      <c r="J47" s="15">
        <v>3424842.04</v>
      </c>
      <c r="K47" s="21">
        <v>124712293.94</v>
      </c>
      <c r="L47" s="15">
        <v>3475934.3</v>
      </c>
      <c r="M47" s="21">
        <v>132598811.97</v>
      </c>
      <c r="N47" s="15">
        <v>6571518.9500000002</v>
      </c>
      <c r="O47" s="21">
        <v>237194034.59</v>
      </c>
      <c r="P47" s="15">
        <v>6647261.8099999996</v>
      </c>
      <c r="Q47" s="21">
        <v>257590247.71000001</v>
      </c>
      <c r="R47" s="15">
        <v>12397682.92</v>
      </c>
      <c r="S47" s="21">
        <v>492178660.11000001</v>
      </c>
      <c r="T47" s="15">
        <v>12667279.859999999</v>
      </c>
      <c r="U47" s="21">
        <v>537481449.70000005</v>
      </c>
      <c r="W47" s="31">
        <f t="shared" si="0"/>
        <v>5.2258586242429558E-2</v>
      </c>
      <c r="X47" s="31">
        <f t="shared" si="1"/>
        <v>6.3237695185001275E-2</v>
      </c>
      <c r="Y47" s="31">
        <f t="shared" si="2"/>
        <v>8.5989570333232568E-2</v>
      </c>
      <c r="Z47" s="31">
        <f t="shared" si="3"/>
        <v>9.204541615005217E-2</v>
      </c>
      <c r="AB47" s="32">
        <f t="shared" si="4"/>
        <v>2.5008263790210001E-2</v>
      </c>
      <c r="AC47" s="32">
        <f t="shared" si="5"/>
        <v>2.4608527437273216E-2</v>
      </c>
      <c r="AD47" s="33">
        <f t="shared" si="6"/>
        <v>-3.9973635293678519E-2</v>
      </c>
      <c r="AF47" s="32">
        <f t="shared" si="7"/>
        <v>2.7461944061807707E-2</v>
      </c>
      <c r="AG47" s="32">
        <f t="shared" si="8"/>
        <v>2.62139173674227E-2</v>
      </c>
      <c r="AH47" s="33">
        <f t="shared" si="9"/>
        <v>-0.12480266943850071</v>
      </c>
      <c r="AJ47" s="32">
        <f t="shared" si="10"/>
        <v>2.770524546015312E-2</v>
      </c>
      <c r="AK47" s="32">
        <f t="shared" si="11"/>
        <v>2.5805564725740755E-2</v>
      </c>
      <c r="AL47" s="33">
        <f t="shared" si="12"/>
        <v>-0.18996807344123651</v>
      </c>
      <c r="AN47" s="32">
        <f t="shared" si="13"/>
        <v>2.5189395487462147E-2</v>
      </c>
      <c r="AO47" s="32">
        <f t="shared" si="14"/>
        <v>2.3567845675549086E-2</v>
      </c>
      <c r="AP47" s="33">
        <f t="shared" si="15"/>
        <v>-0.16215498119130611</v>
      </c>
    </row>
    <row r="48" spans="5:42" x14ac:dyDescent="0.2">
      <c r="E48" s="14" t="s">
        <v>312</v>
      </c>
      <c r="F48" s="15">
        <v>502200.32000000001</v>
      </c>
      <c r="G48" s="21">
        <v>23231898.440000001</v>
      </c>
      <c r="H48" s="15">
        <v>530989</v>
      </c>
      <c r="I48" s="21">
        <v>25595383.690000001</v>
      </c>
      <c r="J48" s="15">
        <v>1675600.01</v>
      </c>
      <c r="K48" s="21">
        <v>72822026.579999998</v>
      </c>
      <c r="L48" s="15">
        <v>1812051.31</v>
      </c>
      <c r="M48" s="21">
        <v>81531476.480000004</v>
      </c>
      <c r="N48" s="15">
        <v>3236812.58</v>
      </c>
      <c r="O48" s="21">
        <v>141163145.18000001</v>
      </c>
      <c r="P48" s="15">
        <v>3464871.92</v>
      </c>
      <c r="Q48" s="21">
        <v>157115746.13999999</v>
      </c>
      <c r="R48" s="15">
        <v>6234933.1399999997</v>
      </c>
      <c r="S48" s="21">
        <v>294767835.56999999</v>
      </c>
      <c r="T48" s="15">
        <v>6609754.9800000004</v>
      </c>
      <c r="U48" s="21">
        <v>326537675.66000003</v>
      </c>
      <c r="W48" s="31">
        <f t="shared" si="0"/>
        <v>0.10173448614645372</v>
      </c>
      <c r="X48" s="31">
        <f t="shared" si="1"/>
        <v>0.11959911456778914</v>
      </c>
      <c r="Y48" s="31">
        <f t="shared" si="2"/>
        <v>0.11300825679151942</v>
      </c>
      <c r="Z48" s="31">
        <f t="shared" si="3"/>
        <v>0.10777919520481566</v>
      </c>
      <c r="AB48" s="32">
        <f t="shared" si="4"/>
        <v>2.1616843810548268E-2</v>
      </c>
      <c r="AC48" s="32">
        <f t="shared" si="5"/>
        <v>2.0745498736455939E-2</v>
      </c>
      <c r="AD48" s="33">
        <f t="shared" si="6"/>
        <v>-8.7134507409232856E-2</v>
      </c>
      <c r="AF48" s="32">
        <f t="shared" si="7"/>
        <v>2.3009521825916753E-2</v>
      </c>
      <c r="AG48" s="32">
        <f t="shared" si="8"/>
        <v>2.2225174720643056E-2</v>
      </c>
      <c r="AH48" s="33">
        <f t="shared" si="9"/>
        <v>-7.8434710527369722E-2</v>
      </c>
      <c r="AJ48" s="32">
        <f t="shared" si="10"/>
        <v>2.2929586726568571E-2</v>
      </c>
      <c r="AK48" s="32">
        <f t="shared" si="11"/>
        <v>2.2052989627866972E-2</v>
      </c>
      <c r="AL48" s="33">
        <f t="shared" si="12"/>
        <v>-8.7659709870159877E-2</v>
      </c>
      <c r="AN48" s="32">
        <f t="shared" si="13"/>
        <v>2.1152013169765799E-2</v>
      </c>
      <c r="AO48" s="32">
        <f t="shared" si="14"/>
        <v>2.0241936758569501E-2</v>
      </c>
      <c r="AP48" s="33">
        <f t="shared" si="15"/>
        <v>-9.1007641119629848E-2</v>
      </c>
    </row>
    <row r="49" spans="5:42" x14ac:dyDescent="0.2">
      <c r="E49" s="14" t="s">
        <v>313</v>
      </c>
      <c r="F49" s="15">
        <v>837994.94</v>
      </c>
      <c r="G49" s="21">
        <v>41563257.439999998</v>
      </c>
      <c r="H49" s="15">
        <v>917178.12</v>
      </c>
      <c r="I49" s="21">
        <v>43448313.939999998</v>
      </c>
      <c r="J49" s="15">
        <v>2907216.91</v>
      </c>
      <c r="K49" s="21">
        <v>131558855.52</v>
      </c>
      <c r="L49" s="15">
        <v>3061893.46</v>
      </c>
      <c r="M49" s="21">
        <v>137938259.03</v>
      </c>
      <c r="N49" s="15">
        <v>5686292.0499999998</v>
      </c>
      <c r="O49" s="21">
        <v>255389775.27000001</v>
      </c>
      <c r="P49" s="15">
        <v>5986773.3899999997</v>
      </c>
      <c r="Q49" s="21">
        <v>272600558.02999997</v>
      </c>
      <c r="R49" s="15">
        <v>10958909.84</v>
      </c>
      <c r="S49" s="21">
        <v>521294161.99000001</v>
      </c>
      <c r="T49" s="15">
        <v>11126612.68</v>
      </c>
      <c r="U49" s="21">
        <v>561581078.60000002</v>
      </c>
      <c r="W49" s="31">
        <f t="shared" si="0"/>
        <v>4.5353916321915697E-2</v>
      </c>
      <c r="X49" s="31">
        <f t="shared" si="1"/>
        <v>4.8490871137368538E-2</v>
      </c>
      <c r="Y49" s="31">
        <f t="shared" si="2"/>
        <v>6.7390257663230993E-2</v>
      </c>
      <c r="Z49" s="31">
        <f t="shared" si="3"/>
        <v>7.7282501028225287E-2</v>
      </c>
      <c r="AB49" s="32">
        <f t="shared" si="4"/>
        <v>2.0161916837478751E-2</v>
      </c>
      <c r="AC49" s="32">
        <f t="shared" si="5"/>
        <v>2.1109636642438607E-2</v>
      </c>
      <c r="AD49" s="33">
        <f t="shared" si="6"/>
        <v>9.4771980495985536E-2</v>
      </c>
      <c r="AF49" s="32">
        <f t="shared" si="7"/>
        <v>2.2098222871496747E-2</v>
      </c>
      <c r="AG49" s="32">
        <f t="shared" si="8"/>
        <v>2.2197564921665955E-2</v>
      </c>
      <c r="AH49" s="33">
        <f t="shared" si="9"/>
        <v>9.9342050169207857E-3</v>
      </c>
      <c r="AJ49" s="32">
        <f t="shared" si="10"/>
        <v>2.2265151547231712E-2</v>
      </c>
      <c r="AK49" s="32">
        <f t="shared" si="11"/>
        <v>2.1961706290201905E-2</v>
      </c>
      <c r="AL49" s="33">
        <f t="shared" si="12"/>
        <v>-3.0344525702980657E-2</v>
      </c>
      <c r="AN49" s="32">
        <f t="shared" si="13"/>
        <v>2.1022506367930942E-2</v>
      </c>
      <c r="AO49" s="32">
        <f t="shared" si="14"/>
        <v>1.9813012054712056E-2</v>
      </c>
      <c r="AP49" s="33">
        <f t="shared" si="15"/>
        <v>-0.12094943132188868</v>
      </c>
    </row>
    <row r="50" spans="5:42" x14ac:dyDescent="0.2">
      <c r="E50" s="14" t="s">
        <v>314</v>
      </c>
      <c r="F50" s="15">
        <v>2220806.38</v>
      </c>
      <c r="G50" s="21">
        <v>86562036.819999993</v>
      </c>
      <c r="H50" s="15">
        <v>2190910.83</v>
      </c>
      <c r="I50" s="21">
        <v>89507674.560000002</v>
      </c>
      <c r="J50" s="15">
        <v>7480223.0800000001</v>
      </c>
      <c r="K50" s="21">
        <v>271546980.83999997</v>
      </c>
      <c r="L50" s="15">
        <v>7453780.6699999999</v>
      </c>
      <c r="M50" s="21">
        <v>283018892.31999999</v>
      </c>
      <c r="N50" s="15">
        <v>14567824.83</v>
      </c>
      <c r="O50" s="21">
        <v>529440271.13</v>
      </c>
      <c r="P50" s="15">
        <v>14718785.16</v>
      </c>
      <c r="Q50" s="21">
        <v>559313644.05999994</v>
      </c>
      <c r="R50" s="15">
        <v>27752377.829999998</v>
      </c>
      <c r="S50" s="21">
        <v>1086401115.25</v>
      </c>
      <c r="T50" s="15">
        <v>28127131.879999999</v>
      </c>
      <c r="U50" s="21">
        <v>1156730939.03</v>
      </c>
      <c r="W50" s="31">
        <f t="shared" si="0"/>
        <v>3.4029210127359495E-2</v>
      </c>
      <c r="X50" s="31">
        <f t="shared" si="1"/>
        <v>4.2246507195598179E-2</v>
      </c>
      <c r="Y50" s="31">
        <f t="shared" si="2"/>
        <v>5.6424444000529705E-2</v>
      </c>
      <c r="Z50" s="31">
        <f t="shared" si="3"/>
        <v>6.4736516552466761E-2</v>
      </c>
      <c r="AB50" s="32">
        <f t="shared" si="4"/>
        <v>2.5655662246234098E-2</v>
      </c>
      <c r="AC50" s="32">
        <f t="shared" si="5"/>
        <v>2.4477351699393763E-2</v>
      </c>
      <c r="AD50" s="33">
        <f t="shared" si="6"/>
        <v>-0.11783105468403353</v>
      </c>
      <c r="AF50" s="32">
        <f t="shared" si="7"/>
        <v>2.754669949509574E-2</v>
      </c>
      <c r="AG50" s="32">
        <f t="shared" si="8"/>
        <v>2.633668943051427E-2</v>
      </c>
      <c r="AH50" s="33">
        <f t="shared" si="9"/>
        <v>-0.12100100645814696</v>
      </c>
      <c r="AJ50" s="32">
        <f t="shared" si="10"/>
        <v>2.7515520870574243E-2</v>
      </c>
      <c r="AK50" s="32">
        <f t="shared" si="11"/>
        <v>2.6315798508253545E-2</v>
      </c>
      <c r="AL50" s="33">
        <f t="shared" si="12"/>
        <v>-0.1199722362320698</v>
      </c>
      <c r="AN50" s="32">
        <f t="shared" si="13"/>
        <v>2.5545240556581798E-2</v>
      </c>
      <c r="AO50" s="32">
        <f t="shared" si="14"/>
        <v>2.4316053916208526E-2</v>
      </c>
      <c r="AP50" s="33">
        <f t="shared" si="15"/>
        <v>-0.12291866403732719</v>
      </c>
    </row>
    <row r="51" spans="5:42" x14ac:dyDescent="0.2">
      <c r="E51" s="14" t="s">
        <v>315</v>
      </c>
      <c r="F51" s="15">
        <v>1385272.16</v>
      </c>
      <c r="G51" s="21">
        <v>58477072.200000003</v>
      </c>
      <c r="H51" s="15">
        <v>1408158.71</v>
      </c>
      <c r="I51" s="21">
        <v>62334558.899999999</v>
      </c>
      <c r="J51" s="15">
        <v>4610480.97</v>
      </c>
      <c r="K51" s="21">
        <v>183662031.06999999</v>
      </c>
      <c r="L51" s="15">
        <v>4778979.29</v>
      </c>
      <c r="M51" s="21">
        <v>198914176.91</v>
      </c>
      <c r="N51" s="15">
        <v>8911099.8399999999</v>
      </c>
      <c r="O51" s="21">
        <v>351244913.54000002</v>
      </c>
      <c r="P51" s="15">
        <v>9322031.6199999992</v>
      </c>
      <c r="Q51" s="21">
        <v>385613569.68000001</v>
      </c>
      <c r="R51" s="15">
        <v>17170905.489999998</v>
      </c>
      <c r="S51" s="21">
        <v>733388691.30999994</v>
      </c>
      <c r="T51" s="15">
        <v>17642311.859999999</v>
      </c>
      <c r="U51" s="21">
        <v>806058290.16999996</v>
      </c>
      <c r="W51" s="31">
        <f t="shared" si="0"/>
        <v>6.5965797446336502E-2</v>
      </c>
      <c r="X51" s="31">
        <f t="shared" si="1"/>
        <v>8.3044632312635591E-2</v>
      </c>
      <c r="Y51" s="31">
        <f t="shared" si="2"/>
        <v>9.7848124813018994E-2</v>
      </c>
      <c r="Z51" s="31">
        <f t="shared" si="3"/>
        <v>9.9087427609765147E-2</v>
      </c>
      <c r="AB51" s="32">
        <f t="shared" si="4"/>
        <v>2.3689150429114677E-2</v>
      </c>
      <c r="AC51" s="32">
        <f t="shared" si="5"/>
        <v>2.259033728399416E-2</v>
      </c>
      <c r="AD51" s="33">
        <f t="shared" si="6"/>
        <v>-0.10988131451205169</v>
      </c>
      <c r="AF51" s="32">
        <f t="shared" si="7"/>
        <v>2.5103070804235988E-2</v>
      </c>
      <c r="AG51" s="32">
        <f t="shared" si="8"/>
        <v>2.4025332755252937E-2</v>
      </c>
      <c r="AH51" s="33">
        <f t="shared" si="9"/>
        <v>-0.10777380489830519</v>
      </c>
      <c r="AJ51" s="32">
        <f t="shared" si="10"/>
        <v>2.5370046644063921E-2</v>
      </c>
      <c r="AK51" s="32">
        <f t="shared" si="11"/>
        <v>2.4174542477163996E-2</v>
      </c>
      <c r="AL51" s="33">
        <f t="shared" si="12"/>
        <v>-0.11955041668999244</v>
      </c>
      <c r="AN51" s="32">
        <f t="shared" si="13"/>
        <v>2.3413103710842383E-2</v>
      </c>
      <c r="AO51" s="32">
        <f t="shared" si="14"/>
        <v>2.1887141507196936E-2</v>
      </c>
      <c r="AP51" s="33">
        <f t="shared" si="15"/>
        <v>-0.15259622036454465</v>
      </c>
    </row>
    <row r="52" spans="5:42" x14ac:dyDescent="0.2">
      <c r="E52" s="14" t="s">
        <v>316</v>
      </c>
      <c r="F52" s="15">
        <v>1299456.82</v>
      </c>
      <c r="G52" s="21">
        <v>67297706.090000004</v>
      </c>
      <c r="H52" s="15">
        <v>1335178.6299999999</v>
      </c>
      <c r="I52" s="21">
        <v>74441320.879999995</v>
      </c>
      <c r="J52" s="15">
        <v>4195231.78</v>
      </c>
      <c r="K52" s="21">
        <v>211433030.74000001</v>
      </c>
      <c r="L52" s="15">
        <v>4251042.13</v>
      </c>
      <c r="M52" s="21">
        <v>224931840.62</v>
      </c>
      <c r="N52" s="15">
        <v>7710314.46</v>
      </c>
      <c r="O52" s="21">
        <v>398396515.63</v>
      </c>
      <c r="P52" s="15">
        <v>7907791.5999999996</v>
      </c>
      <c r="Q52" s="21">
        <v>420683963.01999998</v>
      </c>
      <c r="R52" s="15">
        <v>15009841.1</v>
      </c>
      <c r="S52" s="21">
        <v>828550449.51999998</v>
      </c>
      <c r="T52" s="15">
        <v>15418126.73</v>
      </c>
      <c r="U52" s="21">
        <v>872000333.57000005</v>
      </c>
      <c r="W52" s="31">
        <f t="shared" si="0"/>
        <v>0.10614945449175549</v>
      </c>
      <c r="X52" s="31">
        <f t="shared" si="1"/>
        <v>6.384437584210545E-2</v>
      </c>
      <c r="Y52" s="31">
        <f t="shared" si="2"/>
        <v>5.5942877298402006E-2</v>
      </c>
      <c r="Z52" s="31">
        <f t="shared" si="3"/>
        <v>5.2440843011034126E-2</v>
      </c>
      <c r="AB52" s="32">
        <f t="shared" si="4"/>
        <v>1.9309080435255591E-2</v>
      </c>
      <c r="AC52" s="32">
        <f t="shared" si="5"/>
        <v>1.7935987892427629E-2</v>
      </c>
      <c r="AD52" s="33">
        <f t="shared" si="6"/>
        <v>-0.13730925428279625</v>
      </c>
      <c r="AF52" s="32">
        <f t="shared" si="7"/>
        <v>1.9841893980883679E-2</v>
      </c>
      <c r="AG52" s="32">
        <f t="shared" si="8"/>
        <v>1.8899245737208515E-2</v>
      </c>
      <c r="AH52" s="33">
        <f t="shared" si="9"/>
        <v>-9.4264824367516417E-2</v>
      </c>
      <c r="AJ52" s="32">
        <f t="shared" si="10"/>
        <v>1.9353368208573255E-2</v>
      </c>
      <c r="AK52" s="32">
        <f t="shared" si="11"/>
        <v>1.879746388056169E-2</v>
      </c>
      <c r="AL52" s="33">
        <f t="shared" si="12"/>
        <v>-5.5590432801156525E-2</v>
      </c>
      <c r="AN52" s="32">
        <f t="shared" si="13"/>
        <v>1.8115784148926086E-2</v>
      </c>
      <c r="AO52" s="32">
        <f t="shared" si="14"/>
        <v>1.7681331229401766E-2</v>
      </c>
      <c r="AP52" s="33">
        <f t="shared" si="15"/>
        <v>-4.3445291952431964E-2</v>
      </c>
    </row>
    <row r="53" spans="5:42" x14ac:dyDescent="0.2">
      <c r="E53" s="14" t="s">
        <v>317</v>
      </c>
      <c r="F53" s="15">
        <v>777408.01</v>
      </c>
      <c r="G53" s="21">
        <v>40633178.630000003</v>
      </c>
      <c r="H53" s="15">
        <v>785569.01</v>
      </c>
      <c r="I53" s="21">
        <v>40667100.07</v>
      </c>
      <c r="J53" s="15">
        <v>2679259.7200000002</v>
      </c>
      <c r="K53" s="21">
        <v>130243209.72</v>
      </c>
      <c r="L53" s="15">
        <v>2766730.61</v>
      </c>
      <c r="M53" s="21">
        <v>134023430.48</v>
      </c>
      <c r="N53" s="15">
        <v>5186994.88</v>
      </c>
      <c r="O53" s="21">
        <v>254975676.41</v>
      </c>
      <c r="P53" s="15">
        <v>5396864.6900000004</v>
      </c>
      <c r="Q53" s="21">
        <v>262017455.25</v>
      </c>
      <c r="R53" s="15">
        <v>9811361.6799999997</v>
      </c>
      <c r="S53" s="21">
        <v>533661751.05000001</v>
      </c>
      <c r="T53" s="15">
        <v>10244434.93</v>
      </c>
      <c r="U53" s="21">
        <v>550895137.71000004</v>
      </c>
      <c r="W53" s="31">
        <f t="shared" si="0"/>
        <v>8.3482122599566892E-4</v>
      </c>
      <c r="X53" s="31">
        <f t="shared" si="1"/>
        <v>2.9024321253498093E-2</v>
      </c>
      <c r="Y53" s="31">
        <f t="shared" si="2"/>
        <v>2.7617453316122781E-2</v>
      </c>
      <c r="Z53" s="31">
        <f t="shared" si="3"/>
        <v>3.2292714675714859E-2</v>
      </c>
      <c r="AB53" s="32">
        <f t="shared" si="4"/>
        <v>1.9132345443091416E-2</v>
      </c>
      <c r="AC53" s="32">
        <f t="shared" si="5"/>
        <v>1.9317064866877783E-2</v>
      </c>
      <c r="AD53" s="33">
        <f t="shared" si="6"/>
        <v>1.8471942378636697E-2</v>
      </c>
      <c r="AF53" s="32">
        <f t="shared" si="7"/>
        <v>2.0571204639074372E-2</v>
      </c>
      <c r="AG53" s="32">
        <f t="shared" si="8"/>
        <v>2.064363372949831E-2</v>
      </c>
      <c r="AH53" s="33">
        <f t="shared" si="9"/>
        <v>7.2429090423938025E-3</v>
      </c>
      <c r="AJ53" s="32">
        <f t="shared" si="10"/>
        <v>2.0343096851557441E-2</v>
      </c>
      <c r="AK53" s="32">
        <f t="shared" si="11"/>
        <v>2.0597347931841654E-2</v>
      </c>
      <c r="AL53" s="33">
        <f t="shared" si="12"/>
        <v>2.5425108028421378E-2</v>
      </c>
      <c r="AN53" s="32">
        <f t="shared" si="13"/>
        <v>1.8384981986615621E-2</v>
      </c>
      <c r="AO53" s="32">
        <f t="shared" si="14"/>
        <v>1.8595979940183884E-2</v>
      </c>
      <c r="AP53" s="33">
        <f t="shared" si="15"/>
        <v>2.1099795356826351E-2</v>
      </c>
    </row>
    <row r="54" spans="5:42" x14ac:dyDescent="0.2">
      <c r="E54" s="14" t="s">
        <v>318</v>
      </c>
      <c r="F54" s="15">
        <v>1467549.22</v>
      </c>
      <c r="G54" s="21">
        <v>69430870.060000002</v>
      </c>
      <c r="H54" s="15">
        <v>1474067.53</v>
      </c>
      <c r="I54" s="21">
        <v>74723705.219999999</v>
      </c>
      <c r="J54" s="15">
        <v>4818546.37</v>
      </c>
      <c r="K54" s="21">
        <v>222768904.21000001</v>
      </c>
      <c r="L54" s="15">
        <v>4880726.26</v>
      </c>
      <c r="M54" s="21">
        <v>234128103.55000001</v>
      </c>
      <c r="N54" s="15">
        <v>9101482.6300000008</v>
      </c>
      <c r="O54" s="21">
        <v>422191445.08999997</v>
      </c>
      <c r="P54" s="15">
        <v>9297670.8699999992</v>
      </c>
      <c r="Q54" s="21">
        <v>444933076.38</v>
      </c>
      <c r="R54" s="15">
        <v>16927239.82</v>
      </c>
      <c r="S54" s="21">
        <v>828211838.46000004</v>
      </c>
      <c r="T54" s="15">
        <v>17380652.399999999</v>
      </c>
      <c r="U54" s="21">
        <v>882612621.17999995</v>
      </c>
      <c r="W54" s="31">
        <f t="shared" si="0"/>
        <v>7.623172740635531E-2</v>
      </c>
      <c r="X54" s="31">
        <f t="shared" si="1"/>
        <v>5.0990955763250974E-2</v>
      </c>
      <c r="Y54" s="31">
        <f t="shared" si="2"/>
        <v>5.3865684760978784E-2</v>
      </c>
      <c r="Z54" s="31">
        <f t="shared" si="3"/>
        <v>6.5684623418513582E-2</v>
      </c>
      <c r="AB54" s="32">
        <f t="shared" si="4"/>
        <v>2.1136840410206432E-2</v>
      </c>
      <c r="AC54" s="32">
        <f t="shared" si="5"/>
        <v>1.9726906283087552E-2</v>
      </c>
      <c r="AD54" s="33">
        <f t="shared" si="6"/>
        <v>-0.14099341271188795</v>
      </c>
      <c r="AF54" s="32">
        <f t="shared" si="7"/>
        <v>2.1630246766656661E-2</v>
      </c>
      <c r="AG54" s="32">
        <f t="shared" si="8"/>
        <v>2.084639215026008E-2</v>
      </c>
      <c r="AH54" s="33">
        <f t="shared" si="9"/>
        <v>-7.8385461639658011E-2</v>
      </c>
      <c r="AJ54" s="32">
        <f t="shared" si="10"/>
        <v>2.1557714482016106E-2</v>
      </c>
      <c r="AK54" s="32">
        <f t="shared" si="11"/>
        <v>2.0896785075288988E-2</v>
      </c>
      <c r="AL54" s="33">
        <f t="shared" si="12"/>
        <v>-6.6092940672711833E-2</v>
      </c>
      <c r="AN54" s="32">
        <f t="shared" si="13"/>
        <v>2.0438297346093214E-2</v>
      </c>
      <c r="AO54" s="32">
        <f t="shared" si="14"/>
        <v>1.9692277203970994E-2</v>
      </c>
      <c r="AP54" s="33">
        <f t="shared" si="15"/>
        <v>-7.4602014212222026E-2</v>
      </c>
    </row>
    <row r="55" spans="5:42" x14ac:dyDescent="0.2">
      <c r="E55" s="14" t="s">
        <v>344</v>
      </c>
      <c r="F55" s="15">
        <v>482516.41</v>
      </c>
      <c r="G55" s="21">
        <v>22600975.969999999</v>
      </c>
      <c r="H55" s="15">
        <v>438823.05</v>
      </c>
      <c r="I55" s="21">
        <v>23105222.91</v>
      </c>
      <c r="J55" s="15">
        <v>1584253.18</v>
      </c>
      <c r="K55" s="21">
        <v>71425626.5</v>
      </c>
      <c r="L55" s="15">
        <v>1552877.38</v>
      </c>
      <c r="M55" s="21">
        <v>73563435.019999996</v>
      </c>
      <c r="N55" s="15">
        <v>2993228.45</v>
      </c>
      <c r="O55" s="21">
        <v>135181438.03999999</v>
      </c>
      <c r="P55" s="15">
        <v>2907568</v>
      </c>
      <c r="Q55" s="21">
        <v>139343260.36000001</v>
      </c>
      <c r="R55" s="15">
        <v>5990620.5499999998</v>
      </c>
      <c r="S55" s="21">
        <v>286054147.00999999</v>
      </c>
      <c r="T55" s="15">
        <v>5893288.2999999998</v>
      </c>
      <c r="U55" s="21">
        <v>297713964.5</v>
      </c>
      <c r="W55" s="31">
        <f t="shared" ref="W55:W56" si="16">IF(ISNUMBER((I55-G55)/G55),(I55-G55)/G55,"n/a")</f>
        <v>2.23108480213123E-2</v>
      </c>
      <c r="X55" s="31">
        <f t="shared" ref="X55:X56" si="17">IF(ISNUMBER((M55-K55)/K55),(M55-K55)/K55,"n/a")</f>
        <v>2.9930553286781403E-2</v>
      </c>
      <c r="Y55" s="31">
        <f t="shared" ref="Y55:Y56" si="18">IF(ISNUMBER((Q55-O55)/O55),(Q55-O55)/O55,"n/a")</f>
        <v>3.0786936286093844E-2</v>
      </c>
      <c r="Z55" s="31">
        <f t="shared" ref="Z55:Z56" si="19">IF(ISNUMBER((U55-S55)/S55),(U55-S55)/S55,"n/a")</f>
        <v>4.0760875561060825E-2</v>
      </c>
      <c r="AB55" s="32">
        <f t="shared" ref="AB55:AB56" si="20">IF(ISNUMBER(F55/G55),F55/G55,"n/a")</f>
        <v>2.1349361666526297E-2</v>
      </c>
      <c r="AC55" s="32">
        <f t="shared" ref="AC55:AC56" si="21">IF(ISNUMBER(H55/I55),H55/I55,"n/a")</f>
        <v>1.8992374655259277E-2</v>
      </c>
      <c r="AD55" s="33">
        <f t="shared" ref="AD55:AD56" si="22">IF(ISNUMBER(AC55-AB55),(AC55-AB55)*100,"n/a")</f>
        <v>-0.23569870112670199</v>
      </c>
      <c r="AF55" s="32">
        <f t="shared" ref="AF55:AF56" si="23">IF(ISNUMBER(J55/K55),J55/K55,"n/a")</f>
        <v>2.2180458998144033E-2</v>
      </c>
      <c r="AG55" s="32">
        <f t="shared" ref="AG55:AG56" si="24">IF(ISNUMBER(L55/M55),L55/M55,"n/a")</f>
        <v>2.11093647214518E-2</v>
      </c>
      <c r="AH55" s="33">
        <f t="shared" ref="AH55:AH56" si="25">IF(ISNUMBER(AG55-AF55),(AG55-AF55)*100,"n/a")</f>
        <v>-0.10710942766922332</v>
      </c>
      <c r="AJ55" s="32">
        <f t="shared" ref="AJ55:AJ56" si="26">IF(ISNUMBER(N55/O55),N55/O55,"n/a")</f>
        <v>2.2142303657949756E-2</v>
      </c>
      <c r="AK55" s="32">
        <f t="shared" ref="AK55:AK56" si="27">IF(ISNUMBER(P55/Q55),P55/Q55,"n/a")</f>
        <v>2.0866226270923747E-2</v>
      </c>
      <c r="AL55" s="33">
        <f t="shared" ref="AL55:AL56" si="28">IF(ISNUMBER(AK55-AJ55),(AK55-AJ55)*100,"n/a")</f>
        <v>-0.12760773870260089</v>
      </c>
      <c r="AN55" s="32">
        <f t="shared" ref="AN55:AN56" si="29">IF(ISNUMBER(R55/S55),R55/S55,"n/a")</f>
        <v>2.0942260801380997E-2</v>
      </c>
      <c r="AO55" s="32">
        <f t="shared" ref="AO55:AO56" si="30">IF(ISNUMBER(T55/U55),T55/U55,"n/a")</f>
        <v>1.9795135609099047E-2</v>
      </c>
      <c r="AP55" s="33">
        <f t="shared" ref="AP55:AP56" si="31">IF(ISNUMBER(AO55-AN55),(AO55-AN55)*100,"n/a")</f>
        <v>-0.11471251922819496</v>
      </c>
    </row>
    <row r="56" spans="5:42" x14ac:dyDescent="0.2">
      <c r="E56" s="14" t="s">
        <v>345</v>
      </c>
      <c r="F56" s="15">
        <v>1073938.1200000001</v>
      </c>
      <c r="G56" s="21">
        <v>51697197.75</v>
      </c>
      <c r="H56" s="15">
        <v>1120045.21</v>
      </c>
      <c r="I56" s="21">
        <v>55063980.329999998</v>
      </c>
      <c r="J56" s="15">
        <v>3537600.29</v>
      </c>
      <c r="K56" s="21">
        <v>159513375.99000001</v>
      </c>
      <c r="L56" s="15">
        <v>3684110.09</v>
      </c>
      <c r="M56" s="21">
        <v>171605587.75999999</v>
      </c>
      <c r="N56" s="15">
        <v>6798102.1299999999</v>
      </c>
      <c r="O56" s="21">
        <v>306988203.81</v>
      </c>
      <c r="P56" s="15">
        <v>7098074.9400000004</v>
      </c>
      <c r="Q56" s="21">
        <v>333384184.88</v>
      </c>
      <c r="R56" s="15">
        <v>13121058.779999999</v>
      </c>
      <c r="S56" s="21">
        <v>645035050.92999995</v>
      </c>
      <c r="T56" s="15">
        <v>13793001.380000001</v>
      </c>
      <c r="U56" s="21">
        <v>702216999.37</v>
      </c>
      <c r="W56" s="31">
        <f t="shared" si="16"/>
        <v>6.5125049838895735E-2</v>
      </c>
      <c r="X56" s="31">
        <f t="shared" si="17"/>
        <v>7.5806882620038388E-2</v>
      </c>
      <c r="Y56" s="31">
        <f t="shared" si="18"/>
        <v>8.5983698208602494E-2</v>
      </c>
      <c r="Z56" s="31">
        <f t="shared" si="19"/>
        <v>8.8649366197319279E-2</v>
      </c>
      <c r="AB56" s="32">
        <f t="shared" si="20"/>
        <v>2.0773623460083969E-2</v>
      </c>
      <c r="AC56" s="32">
        <f t="shared" si="21"/>
        <v>2.0340796347949008E-2</v>
      </c>
      <c r="AD56" s="33">
        <f t="shared" si="22"/>
        <v>-4.3282711213496125E-2</v>
      </c>
      <c r="AF56" s="32">
        <f t="shared" si="23"/>
        <v>2.2177452317364121E-2</v>
      </c>
      <c r="AG56" s="32">
        <f t="shared" si="24"/>
        <v>2.1468473947086349E-2</v>
      </c>
      <c r="AH56" s="33">
        <f t="shared" si="25"/>
        <v>-7.0897837027777272E-2</v>
      </c>
      <c r="AJ56" s="32">
        <f t="shared" si="26"/>
        <v>2.2144506028666352E-2</v>
      </c>
      <c r="AK56" s="32">
        <f t="shared" si="27"/>
        <v>2.1290976782701667E-2</v>
      </c>
      <c r="AL56" s="33">
        <f t="shared" si="28"/>
        <v>-8.5352924596468482E-2</v>
      </c>
      <c r="AN56" s="32">
        <f t="shared" si="29"/>
        <v>2.0341621375586167E-2</v>
      </c>
      <c r="AO56" s="32">
        <f t="shared" si="30"/>
        <v>1.9642078434977377E-2</v>
      </c>
      <c r="AP56" s="33">
        <f t="shared" si="31"/>
        <v>-6.9954294060878969E-2</v>
      </c>
    </row>
    <row r="57" spans="5:42" x14ac:dyDescent="0.2">
      <c r="E57" s="14" t="s">
        <v>319</v>
      </c>
      <c r="F57" s="15">
        <v>10145074.01</v>
      </c>
      <c r="G57" s="21">
        <v>478704990.63</v>
      </c>
      <c r="H57" s="15">
        <v>10692941.16</v>
      </c>
      <c r="I57" s="21">
        <v>500178579.82999998</v>
      </c>
      <c r="J57" s="15">
        <v>34726456.579999998</v>
      </c>
      <c r="K57" s="21">
        <v>1495485614.72</v>
      </c>
      <c r="L57" s="15">
        <v>35810847.359999999</v>
      </c>
      <c r="M57" s="21">
        <v>1579300985.3499999</v>
      </c>
      <c r="N57" s="15">
        <v>67599332.030000001</v>
      </c>
      <c r="O57" s="21">
        <v>2888214208.1799998</v>
      </c>
      <c r="P57" s="15">
        <v>69735301.560000002</v>
      </c>
      <c r="Q57" s="21">
        <v>3097479343.1500001</v>
      </c>
      <c r="R57" s="15">
        <v>128706775.56</v>
      </c>
      <c r="S57" s="21">
        <v>5937175625.6000004</v>
      </c>
      <c r="T57" s="15">
        <v>131681311.63</v>
      </c>
      <c r="U57" s="21">
        <v>6408524363.21</v>
      </c>
      <c r="W57" s="31">
        <f t="shared" si="0"/>
        <v>4.4857667290536619E-2</v>
      </c>
      <c r="X57" s="31">
        <f t="shared" si="1"/>
        <v>5.6045588004999057E-2</v>
      </c>
      <c r="Y57" s="31">
        <f t="shared" si="2"/>
        <v>7.2454852682782178E-2</v>
      </c>
      <c r="Z57" s="31">
        <f t="shared" si="3"/>
        <v>7.9389387704421499E-2</v>
      </c>
      <c r="AB57" s="32">
        <f t="shared" si="4"/>
        <v>2.1192747534652959E-2</v>
      </c>
      <c r="AC57" s="32">
        <f t="shared" si="5"/>
        <v>2.1378246872615581E-2</v>
      </c>
      <c r="AD57" s="33">
        <f t="shared" si="6"/>
        <v>1.8549933796262186E-2</v>
      </c>
      <c r="AF57" s="32">
        <f t="shared" si="7"/>
        <v>2.3220856314623822E-2</v>
      </c>
      <c r="AG57" s="32">
        <f t="shared" si="8"/>
        <v>2.2675125066210042E-2</v>
      </c>
      <c r="AH57" s="33">
        <f t="shared" si="9"/>
        <v>-5.4573124841377982E-2</v>
      </c>
      <c r="AJ57" s="32">
        <f t="shared" si="10"/>
        <v>2.3405234915937045E-2</v>
      </c>
      <c r="AK57" s="32">
        <f t="shared" si="11"/>
        <v>2.2513564687434613E-2</v>
      </c>
      <c r="AL57" s="33">
        <f t="shared" si="12"/>
        <v>-8.9167022850243291E-2</v>
      </c>
      <c r="AN57" s="32">
        <f t="shared" si="13"/>
        <v>2.167811492808807E-2</v>
      </c>
      <c r="AO57" s="32">
        <f t="shared" si="14"/>
        <v>2.0547836626159197E-2</v>
      </c>
      <c r="AP57" s="33">
        <f t="shared" si="15"/>
        <v>-0.11302783019288727</v>
      </c>
    </row>
    <row r="58" spans="5:42" x14ac:dyDescent="0.2">
      <c r="E58" s="14" t="s">
        <v>320</v>
      </c>
      <c r="F58" s="15">
        <v>11986969.449999999</v>
      </c>
      <c r="G58" s="21">
        <v>576971863.99000001</v>
      </c>
      <c r="H58" s="15">
        <v>11992997.01</v>
      </c>
      <c r="I58" s="21">
        <v>601907659.79999995</v>
      </c>
      <c r="J58" s="15">
        <v>40132106.509999998</v>
      </c>
      <c r="K58" s="21">
        <v>1836509338.6099999</v>
      </c>
      <c r="L58" s="15">
        <v>41858560.630000003</v>
      </c>
      <c r="M58" s="21">
        <v>1930661500.1900001</v>
      </c>
      <c r="N58" s="15">
        <v>76653213.810000002</v>
      </c>
      <c r="O58" s="21">
        <v>3533260383.0799999</v>
      </c>
      <c r="P58" s="15">
        <v>79488149.400000006</v>
      </c>
      <c r="Q58" s="21">
        <v>3688796591.27</v>
      </c>
      <c r="R58" s="15">
        <v>150448951.13</v>
      </c>
      <c r="S58" s="21">
        <v>7409399411.9899998</v>
      </c>
      <c r="T58" s="15">
        <v>156200821.90000001</v>
      </c>
      <c r="U58" s="21">
        <v>7801545159.54</v>
      </c>
      <c r="W58" s="31">
        <f t="shared" si="0"/>
        <v>4.3218391339845522E-2</v>
      </c>
      <c r="X58" s="31">
        <f t="shared" si="1"/>
        <v>5.1266911417537996E-2</v>
      </c>
      <c r="Y58" s="31">
        <f t="shared" si="2"/>
        <v>4.4020590425440605E-2</v>
      </c>
      <c r="Z58" s="31">
        <f t="shared" si="3"/>
        <v>5.2925443176328725E-2</v>
      </c>
      <c r="AB58" s="32">
        <f t="shared" si="4"/>
        <v>2.0775656835508631E-2</v>
      </c>
      <c r="AC58" s="32">
        <f t="shared" si="5"/>
        <v>1.9924978216733436E-2</v>
      </c>
      <c r="AD58" s="33">
        <f t="shared" si="6"/>
        <v>-8.5067861877519482E-2</v>
      </c>
      <c r="AF58" s="32">
        <f t="shared" si="7"/>
        <v>2.1852383576973701E-2</v>
      </c>
      <c r="AG58" s="32">
        <f t="shared" si="8"/>
        <v>2.1680942322556608E-2</v>
      </c>
      <c r="AH58" s="33">
        <f t="shared" si="9"/>
        <v>-1.714412544170929E-2</v>
      </c>
      <c r="AJ58" s="32">
        <f t="shared" si="10"/>
        <v>2.1694753711635643E-2</v>
      </c>
      <c r="AK58" s="32">
        <f t="shared" si="11"/>
        <v>2.1548531460942759E-2</v>
      </c>
      <c r="AL58" s="33">
        <f t="shared" si="12"/>
        <v>-1.4622225069288453E-2</v>
      </c>
      <c r="AN58" s="32">
        <f t="shared" si="13"/>
        <v>2.0305147929606991E-2</v>
      </c>
      <c r="AO58" s="32">
        <f t="shared" si="14"/>
        <v>2.0021780135309763E-2</v>
      </c>
      <c r="AP58" s="33">
        <f t="shared" si="15"/>
        <v>-2.8336779429722833E-2</v>
      </c>
    </row>
    <row r="59" spans="5:42" x14ac:dyDescent="0.2">
      <c r="E59" s="14" t="s">
        <v>321</v>
      </c>
      <c r="F59" s="15">
        <v>9308173.4900000002</v>
      </c>
      <c r="G59" s="21">
        <v>528770202.69999999</v>
      </c>
      <c r="H59" s="15">
        <v>9816969.7300000004</v>
      </c>
      <c r="I59" s="21">
        <v>560681126.80999994</v>
      </c>
      <c r="J59" s="15">
        <v>30887681.949999999</v>
      </c>
      <c r="K59" s="21">
        <v>1676560969.3199999</v>
      </c>
      <c r="L59" s="15">
        <v>32551685.34</v>
      </c>
      <c r="M59" s="21">
        <v>1768875043.6800001</v>
      </c>
      <c r="N59" s="15">
        <v>58461421.539999999</v>
      </c>
      <c r="O59" s="21">
        <v>3201871806.1700001</v>
      </c>
      <c r="P59" s="15">
        <v>60678122.270000003</v>
      </c>
      <c r="Q59" s="21">
        <v>3378355228.7800002</v>
      </c>
      <c r="R59" s="15">
        <v>113219539.25</v>
      </c>
      <c r="S59" s="21">
        <v>6641368169.6800003</v>
      </c>
      <c r="T59" s="15">
        <v>116292792.63</v>
      </c>
      <c r="U59" s="21">
        <v>7011499835.8400002</v>
      </c>
      <c r="W59" s="31">
        <f t="shared" si="0"/>
        <v>6.0349323670389865E-2</v>
      </c>
      <c r="X59" s="31">
        <f t="shared" si="1"/>
        <v>5.5061567130148571E-2</v>
      </c>
      <c r="Y59" s="31">
        <f t="shared" si="2"/>
        <v>5.5118828389667869E-2</v>
      </c>
      <c r="Z59" s="31">
        <f t="shared" si="3"/>
        <v>5.5731237405233905E-2</v>
      </c>
      <c r="AB59" s="32">
        <f t="shared" si="4"/>
        <v>1.7603438019901118E-2</v>
      </c>
      <c r="AC59" s="32">
        <f t="shared" si="5"/>
        <v>1.7509006921373891E-2</v>
      </c>
      <c r="AD59" s="33">
        <f t="shared" si="6"/>
        <v>-9.4431098527227031E-3</v>
      </c>
      <c r="AF59" s="32">
        <f t="shared" si="7"/>
        <v>1.8423238113748887E-2</v>
      </c>
      <c r="AG59" s="32">
        <f t="shared" si="8"/>
        <v>1.8402478714538748E-2</v>
      </c>
      <c r="AH59" s="33">
        <f t="shared" si="9"/>
        <v>-2.0759399210139307E-3</v>
      </c>
      <c r="AJ59" s="32">
        <f t="shared" si="10"/>
        <v>1.8258514106450161E-2</v>
      </c>
      <c r="AK59" s="32">
        <f t="shared" si="11"/>
        <v>1.7960847264694612E-2</v>
      </c>
      <c r="AL59" s="33">
        <f t="shared" si="12"/>
        <v>-2.9766684175554919E-2</v>
      </c>
      <c r="AN59" s="32">
        <f t="shared" si="13"/>
        <v>1.7047622772500992E-2</v>
      </c>
      <c r="AO59" s="32">
        <f t="shared" si="14"/>
        <v>1.6586008037190198E-2</v>
      </c>
      <c r="AP59" s="33">
        <f t="shared" si="15"/>
        <v>-4.6161473531079397E-2</v>
      </c>
    </row>
    <row r="60" spans="5:42" x14ac:dyDescent="0.2">
      <c r="E60" s="14" t="s">
        <v>322</v>
      </c>
      <c r="F60" s="15">
        <v>17337490.030000001</v>
      </c>
      <c r="G60" s="21">
        <v>859751973.25</v>
      </c>
      <c r="H60" s="15">
        <v>17998044.539999999</v>
      </c>
      <c r="I60" s="21">
        <v>891251963.33000004</v>
      </c>
      <c r="J60" s="15">
        <v>60323741.670000002</v>
      </c>
      <c r="K60" s="21">
        <v>2734226561.1199999</v>
      </c>
      <c r="L60" s="15">
        <v>61810625.810000002</v>
      </c>
      <c r="M60" s="21">
        <v>2839825779.3800001</v>
      </c>
      <c r="N60" s="15">
        <v>118363222.15000001</v>
      </c>
      <c r="O60" s="21">
        <v>5253376001.71</v>
      </c>
      <c r="P60" s="15">
        <v>119386350.36</v>
      </c>
      <c r="Q60" s="21">
        <v>5445094532.9899998</v>
      </c>
      <c r="R60" s="15">
        <v>224676350.97999999</v>
      </c>
      <c r="S60" s="21">
        <v>11012821608.66</v>
      </c>
      <c r="T60" s="15">
        <v>226506576.22999999</v>
      </c>
      <c r="U60" s="21">
        <v>11575916438.469999</v>
      </c>
      <c r="W60" s="31">
        <f t="shared" si="0"/>
        <v>3.6638462091485573E-2</v>
      </c>
      <c r="X60" s="31">
        <f t="shared" si="1"/>
        <v>3.8621239278995391E-2</v>
      </c>
      <c r="Y60" s="31">
        <f t="shared" si="2"/>
        <v>3.6494347866513725E-2</v>
      </c>
      <c r="Z60" s="31">
        <f t="shared" si="3"/>
        <v>5.1130840925199983E-2</v>
      </c>
      <c r="AB60" s="32">
        <f t="shared" si="4"/>
        <v>2.0165687976802793E-2</v>
      </c>
      <c r="AC60" s="32">
        <f t="shared" si="5"/>
        <v>2.0194114886158115E-2</v>
      </c>
      <c r="AD60" s="33">
        <f t="shared" si="6"/>
        <v>2.8426909355321744E-3</v>
      </c>
      <c r="AF60" s="32">
        <f t="shared" si="7"/>
        <v>2.2062451783545711E-2</v>
      </c>
      <c r="AG60" s="32">
        <f t="shared" si="8"/>
        <v>2.1765640082151341E-2</v>
      </c>
      <c r="AH60" s="33">
        <f t="shared" si="9"/>
        <v>-2.9681170139437066E-2</v>
      </c>
      <c r="AJ60" s="32">
        <f t="shared" si="10"/>
        <v>2.2530887206906984E-2</v>
      </c>
      <c r="AK60" s="32">
        <f t="shared" si="11"/>
        <v>2.1925487176885208E-2</v>
      </c>
      <c r="AL60" s="33">
        <f t="shared" si="12"/>
        <v>-6.0540003002177573E-2</v>
      </c>
      <c r="AN60" s="32">
        <f t="shared" si="13"/>
        <v>2.040134299490735E-2</v>
      </c>
      <c r="AO60" s="32">
        <f t="shared" si="14"/>
        <v>1.9567053497143039E-2</v>
      </c>
      <c r="AP60" s="33">
        <f t="shared" si="15"/>
        <v>-8.3428949776431088E-2</v>
      </c>
    </row>
    <row r="61" spans="5:42" x14ac:dyDescent="0.2">
      <c r="E61" s="14" t="s">
        <v>323</v>
      </c>
      <c r="F61" s="15">
        <v>5833109.3899999997</v>
      </c>
      <c r="G61" s="21">
        <v>307917743.85000002</v>
      </c>
      <c r="H61" s="15">
        <v>6038402.1900000004</v>
      </c>
      <c r="I61" s="21">
        <v>324572212.56</v>
      </c>
      <c r="J61" s="15">
        <v>19486883.039999999</v>
      </c>
      <c r="K61" s="21">
        <v>980636205.20000005</v>
      </c>
      <c r="L61" s="15">
        <v>20512383.300000001</v>
      </c>
      <c r="M61" s="21">
        <v>1042820879.87</v>
      </c>
      <c r="N61" s="15">
        <v>37400629.960000001</v>
      </c>
      <c r="O61" s="21">
        <v>1915880528.24</v>
      </c>
      <c r="P61" s="15">
        <v>39456377.590000004</v>
      </c>
      <c r="Q61" s="21">
        <v>2034217259.6600001</v>
      </c>
      <c r="R61" s="15">
        <v>71683282.900000006</v>
      </c>
      <c r="S61" s="21">
        <v>4068131912.1700001</v>
      </c>
      <c r="T61" s="15">
        <v>76025161.5</v>
      </c>
      <c r="U61" s="21">
        <v>4307031820.6899996</v>
      </c>
      <c r="W61" s="31">
        <f t="shared" si="0"/>
        <v>5.4087395230179025E-2</v>
      </c>
      <c r="X61" s="31">
        <f t="shared" si="1"/>
        <v>6.341258291327051E-2</v>
      </c>
      <c r="Y61" s="31">
        <f t="shared" si="2"/>
        <v>6.1766237338770104E-2</v>
      </c>
      <c r="Z61" s="31">
        <f t="shared" si="3"/>
        <v>5.8724720259271744E-2</v>
      </c>
      <c r="AB61" s="32">
        <f t="shared" si="4"/>
        <v>1.8943726064846584E-2</v>
      </c>
      <c r="AC61" s="32">
        <f t="shared" si="5"/>
        <v>1.8604187161843835E-2</v>
      </c>
      <c r="AD61" s="33">
        <f t="shared" si="6"/>
        <v>-3.395389030027493E-2</v>
      </c>
      <c r="AF61" s="32">
        <f t="shared" si="7"/>
        <v>1.9871674058807225E-2</v>
      </c>
      <c r="AG61" s="32">
        <f t="shared" si="8"/>
        <v>1.96700926266044E-2</v>
      </c>
      <c r="AH61" s="33">
        <f t="shared" si="9"/>
        <v>-2.015814322028249E-2</v>
      </c>
      <c r="AJ61" s="32">
        <f t="shared" si="10"/>
        <v>1.952137902584021E-2</v>
      </c>
      <c r="AK61" s="32">
        <f t="shared" si="11"/>
        <v>1.9396343926702676E-2</v>
      </c>
      <c r="AL61" s="33">
        <f t="shared" si="12"/>
        <v>-1.2503509913753402E-2</v>
      </c>
      <c r="AN61" s="32">
        <f t="shared" si="13"/>
        <v>1.7620687934320967E-2</v>
      </c>
      <c r="AO61" s="32">
        <f t="shared" si="14"/>
        <v>1.7651404648275977E-2</v>
      </c>
      <c r="AP61" s="33">
        <f t="shared" si="15"/>
        <v>3.0716713955009772E-3</v>
      </c>
    </row>
    <row r="62" spans="5:42" x14ac:dyDescent="0.2">
      <c r="E62" s="14" t="s">
        <v>324</v>
      </c>
      <c r="F62" s="15">
        <v>7812369.75</v>
      </c>
      <c r="G62" s="21">
        <v>465415951.61000001</v>
      </c>
      <c r="H62" s="15">
        <v>8102006.9299999997</v>
      </c>
      <c r="I62" s="21">
        <v>481741905.5</v>
      </c>
      <c r="J62" s="15">
        <v>25611851.43</v>
      </c>
      <c r="K62" s="21">
        <v>1467125352.51</v>
      </c>
      <c r="L62" s="15">
        <v>26710675.050000001</v>
      </c>
      <c r="M62" s="21">
        <v>1529636699.96</v>
      </c>
      <c r="N62" s="15">
        <v>48177135.729999997</v>
      </c>
      <c r="O62" s="21">
        <v>2844777058.4000001</v>
      </c>
      <c r="P62" s="15">
        <v>50484095.560000002</v>
      </c>
      <c r="Q62" s="21">
        <v>2983262205.5700002</v>
      </c>
      <c r="R62" s="15">
        <v>95440058.060000002</v>
      </c>
      <c r="S62" s="21">
        <v>5867044149.1800003</v>
      </c>
      <c r="T62" s="15">
        <v>97954621.629999995</v>
      </c>
      <c r="U62" s="21">
        <v>6171790446.0600004</v>
      </c>
      <c r="W62" s="31">
        <f t="shared" si="0"/>
        <v>3.507820012082543E-2</v>
      </c>
      <c r="X62" s="31">
        <f t="shared" si="1"/>
        <v>4.2608048005614414E-2</v>
      </c>
      <c r="Y62" s="31">
        <f t="shared" si="2"/>
        <v>4.8680492118383739E-2</v>
      </c>
      <c r="Z62" s="31">
        <f t="shared" si="3"/>
        <v>5.1942049374657011E-2</v>
      </c>
      <c r="AB62" s="32">
        <f t="shared" si="4"/>
        <v>1.6785779952266128E-2</v>
      </c>
      <c r="AC62" s="32">
        <f t="shared" si="5"/>
        <v>1.6818148551122878E-2</v>
      </c>
      <c r="AD62" s="33">
        <f t="shared" si="6"/>
        <v>3.236859885675028E-3</v>
      </c>
      <c r="AF62" s="32">
        <f t="shared" si="7"/>
        <v>1.7457166414705131E-2</v>
      </c>
      <c r="AG62" s="32">
        <f t="shared" si="8"/>
        <v>1.7462103943177151E-2</v>
      </c>
      <c r="AH62" s="33">
        <f t="shared" si="9"/>
        <v>4.9375284720196144E-4</v>
      </c>
      <c r="AJ62" s="32">
        <f t="shared" si="10"/>
        <v>1.6935293958359066E-2</v>
      </c>
      <c r="AK62" s="32">
        <f t="shared" si="11"/>
        <v>1.6922446664507724E-2</v>
      </c>
      <c r="AL62" s="33">
        <f t="shared" si="12"/>
        <v>-1.2847293851342423E-3</v>
      </c>
      <c r="AN62" s="32">
        <f t="shared" si="13"/>
        <v>1.6267145027933538E-2</v>
      </c>
      <c r="AO62" s="32">
        <f t="shared" si="14"/>
        <v>1.5871346003416737E-2</v>
      </c>
      <c r="AP62" s="33">
        <f t="shared" si="15"/>
        <v>-3.9579902451680055E-2</v>
      </c>
    </row>
    <row r="63" spans="5:42" x14ac:dyDescent="0.2">
      <c r="E63" s="14" t="s">
        <v>325</v>
      </c>
      <c r="F63" s="15">
        <v>12107099.630000001</v>
      </c>
      <c r="G63" s="21">
        <v>644338345.36000001</v>
      </c>
      <c r="H63" s="15">
        <v>12317683.26</v>
      </c>
      <c r="I63" s="21">
        <v>700390460.62</v>
      </c>
      <c r="J63" s="15">
        <v>39699543.170000002</v>
      </c>
      <c r="K63" s="21">
        <v>2052902225.1700001</v>
      </c>
      <c r="L63" s="15">
        <v>40593816.43</v>
      </c>
      <c r="M63" s="21">
        <v>2186815057.1700001</v>
      </c>
      <c r="N63" s="15">
        <v>74338903.319999993</v>
      </c>
      <c r="O63" s="21">
        <v>3895779808.6300001</v>
      </c>
      <c r="P63" s="15">
        <v>76338371.310000002</v>
      </c>
      <c r="Q63" s="21">
        <v>4135826071.79</v>
      </c>
      <c r="R63" s="15">
        <v>140111547.75999999</v>
      </c>
      <c r="S63" s="21">
        <v>7810242774.9799995</v>
      </c>
      <c r="T63" s="15">
        <v>145442308.56999999</v>
      </c>
      <c r="U63" s="21">
        <v>8339609716.2600002</v>
      </c>
      <c r="W63" s="31">
        <f t="shared" si="0"/>
        <v>8.6991742247906984E-2</v>
      </c>
      <c r="X63" s="31">
        <f t="shared" si="1"/>
        <v>6.5230983900809364E-2</v>
      </c>
      <c r="Y63" s="31">
        <f t="shared" si="2"/>
        <v>6.1616999664160982E-2</v>
      </c>
      <c r="Z63" s="31">
        <f t="shared" si="3"/>
        <v>6.777855138841779E-2</v>
      </c>
      <c r="AB63" s="32">
        <f t="shared" si="4"/>
        <v>1.8789972251667886E-2</v>
      </c>
      <c r="AC63" s="32">
        <f t="shared" si="5"/>
        <v>1.7586880393967864E-2</v>
      </c>
      <c r="AD63" s="33">
        <f t="shared" si="6"/>
        <v>-0.1203091857700022</v>
      </c>
      <c r="AF63" s="32">
        <f t="shared" si="7"/>
        <v>1.9338253270543608E-2</v>
      </c>
      <c r="AG63" s="32">
        <f t="shared" si="8"/>
        <v>1.8562985606351754E-2</v>
      </c>
      <c r="AH63" s="33">
        <f t="shared" si="9"/>
        <v>-7.7526766419185392E-2</v>
      </c>
      <c r="AJ63" s="32">
        <f t="shared" si="10"/>
        <v>1.9081905798506153E-2</v>
      </c>
      <c r="AK63" s="32">
        <f t="shared" si="11"/>
        <v>1.845782921837438E-2</v>
      </c>
      <c r="AL63" s="33">
        <f t="shared" si="12"/>
        <v>-6.2407658013177367E-2</v>
      </c>
      <c r="AN63" s="32">
        <f t="shared" si="13"/>
        <v>1.7939461268585057E-2</v>
      </c>
      <c r="AO63" s="32">
        <f t="shared" si="14"/>
        <v>1.7439941858001642E-2</v>
      </c>
      <c r="AP63" s="33">
        <f t="shared" si="15"/>
        <v>-4.9951941058341484E-2</v>
      </c>
    </row>
    <row r="64" spans="5:42" x14ac:dyDescent="0.2">
      <c r="E64" s="14" t="s">
        <v>326</v>
      </c>
      <c r="F64" s="15">
        <v>10934759.82</v>
      </c>
      <c r="G64" s="21">
        <v>494546529.82999998</v>
      </c>
      <c r="H64" s="15">
        <v>11460834.310000001</v>
      </c>
      <c r="I64" s="21">
        <v>528249229.64999998</v>
      </c>
      <c r="J64" s="15">
        <v>36521664</v>
      </c>
      <c r="K64" s="21">
        <v>1543539604.96</v>
      </c>
      <c r="L64" s="15">
        <v>38755384.229999997</v>
      </c>
      <c r="M64" s="21">
        <v>1670766957.8399999</v>
      </c>
      <c r="N64" s="15">
        <v>70470306.590000004</v>
      </c>
      <c r="O64" s="21">
        <v>2964565472.1399999</v>
      </c>
      <c r="P64" s="15">
        <v>74625281.530000001</v>
      </c>
      <c r="Q64" s="21">
        <v>3227030222.5900002</v>
      </c>
      <c r="R64" s="15">
        <v>135257332.21000001</v>
      </c>
      <c r="S64" s="21">
        <v>6175659231.2799997</v>
      </c>
      <c r="T64" s="15">
        <v>141653429.22</v>
      </c>
      <c r="U64" s="21">
        <v>6724171609.3199997</v>
      </c>
      <c r="W64" s="31">
        <f t="shared" si="0"/>
        <v>6.8148693372866803E-2</v>
      </c>
      <c r="X64" s="31">
        <f t="shared" si="1"/>
        <v>8.2425713257481922E-2</v>
      </c>
      <c r="Y64" s="31">
        <f t="shared" si="2"/>
        <v>8.8533969958348599E-2</v>
      </c>
      <c r="Z64" s="31">
        <f t="shared" si="3"/>
        <v>8.881843338469185E-2</v>
      </c>
      <c r="AB64" s="32">
        <f t="shared" si="4"/>
        <v>2.211067950220744E-2</v>
      </c>
      <c r="AC64" s="32">
        <f t="shared" si="5"/>
        <v>2.1695884568716853E-2</v>
      </c>
      <c r="AD64" s="33">
        <f t="shared" si="6"/>
        <v>-4.1479493349058649E-2</v>
      </c>
      <c r="AF64" s="32">
        <f t="shared" si="7"/>
        <v>2.3660982771443975E-2</v>
      </c>
      <c r="AG64" s="32">
        <f t="shared" si="8"/>
        <v>2.3196163922288546E-2</v>
      </c>
      <c r="AH64" s="33">
        <f t="shared" si="9"/>
        <v>-4.6481884915542879E-2</v>
      </c>
      <c r="AJ64" s="32">
        <f t="shared" si="10"/>
        <v>2.3770872072907987E-2</v>
      </c>
      <c r="AK64" s="32">
        <f t="shared" si="11"/>
        <v>2.3125064341698691E-2</v>
      </c>
      <c r="AL64" s="33">
        <f t="shared" si="12"/>
        <v>-6.4580773120929622E-2</v>
      </c>
      <c r="AN64" s="32">
        <f t="shared" si="13"/>
        <v>2.1901683228393719E-2</v>
      </c>
      <c r="AO64" s="32">
        <f t="shared" si="14"/>
        <v>2.1066301910507769E-2</v>
      </c>
      <c r="AP64" s="33">
        <f t="shared" si="15"/>
        <v>-8.3538131788594983E-2</v>
      </c>
    </row>
    <row r="65" spans="1:45" x14ac:dyDescent="0.2">
      <c r="E65" s="14" t="s">
        <v>327</v>
      </c>
      <c r="F65" s="15">
        <v>85465046.069999993</v>
      </c>
      <c r="G65" s="21">
        <v>4356417602.8999996</v>
      </c>
      <c r="H65" s="15">
        <v>88419879.189999998</v>
      </c>
      <c r="I65" s="21">
        <v>4588973137.6700001</v>
      </c>
      <c r="J65" s="15">
        <v>287389928.75999999</v>
      </c>
      <c r="K65" s="21">
        <v>13786985874.139999</v>
      </c>
      <c r="L65" s="15">
        <v>298603978.13999999</v>
      </c>
      <c r="M65" s="21">
        <v>14548702901.43</v>
      </c>
      <c r="N65" s="15">
        <v>551464165.90999997</v>
      </c>
      <c r="O65" s="21">
        <v>26497725271.869999</v>
      </c>
      <c r="P65" s="15">
        <v>570192050.24000001</v>
      </c>
      <c r="Q65" s="21">
        <v>27990061452.580002</v>
      </c>
      <c r="R65" s="15">
        <v>1059543838.85</v>
      </c>
      <c r="S65" s="21">
        <v>54921842880.400002</v>
      </c>
      <c r="T65" s="15">
        <v>1091757024.55</v>
      </c>
      <c r="U65" s="21">
        <v>58340089383.82</v>
      </c>
      <c r="W65" s="31">
        <f>IF(ISNUMBER((I65-G65)/G65),(I65-G65)/G65,"n/a")</f>
        <v>5.3382287000032287E-2</v>
      </c>
      <c r="X65" s="31">
        <f t="shared" si="1"/>
        <v>5.5248988737903897E-2</v>
      </c>
      <c r="Y65" s="31">
        <f t="shared" si="2"/>
        <v>5.6319407247167282E-2</v>
      </c>
      <c r="Z65" s="31">
        <f t="shared" si="3"/>
        <v>6.2238379561729354E-2</v>
      </c>
      <c r="AB65" s="32">
        <f t="shared" si="4"/>
        <v>1.9618194089819865E-2</v>
      </c>
      <c r="AC65" s="32">
        <f t="shared" si="5"/>
        <v>1.9267900799893156E-2</v>
      </c>
      <c r="AD65" s="33">
        <f t="shared" si="6"/>
        <v>-3.5029328992670916E-2</v>
      </c>
      <c r="AF65" s="32">
        <f t="shared" si="7"/>
        <v>2.0845015102180679E-2</v>
      </c>
      <c r="AG65" s="32">
        <f t="shared" si="8"/>
        <v>2.0524439887397113E-2</v>
      </c>
      <c r="AH65" s="33">
        <f t="shared" si="9"/>
        <v>-3.2057521478356596E-2</v>
      </c>
      <c r="AJ65" s="32">
        <f t="shared" si="10"/>
        <v>2.0811754980924142E-2</v>
      </c>
      <c r="AK65" s="32">
        <f t="shared" si="11"/>
        <v>2.0371232525016204E-2</v>
      </c>
      <c r="AL65" s="33">
        <f t="shared" si="12"/>
        <v>-4.4052245590793862E-2</v>
      </c>
      <c r="AN65" s="32">
        <f t="shared" si="13"/>
        <v>1.9291847892965008E-2</v>
      </c>
      <c r="AO65" s="32">
        <f t="shared" si="14"/>
        <v>1.8713667326892836E-2</v>
      </c>
      <c r="AP65" s="33">
        <f t="shared" si="15"/>
        <v>-5.7818056607217283E-2</v>
      </c>
    </row>
    <row r="67" spans="1:45" s="27" customFormat="1" x14ac:dyDescent="0.2">
      <c r="A67" s="26" t="s">
        <v>106</v>
      </c>
      <c r="E67" s="30">
        <v>1</v>
      </c>
      <c r="F67" s="30">
        <v>2</v>
      </c>
      <c r="G67" s="30">
        <v>3</v>
      </c>
      <c r="H67" s="30">
        <v>4</v>
      </c>
      <c r="I67" s="30">
        <v>5</v>
      </c>
      <c r="J67" s="30">
        <v>6</v>
      </c>
      <c r="K67" s="30">
        <v>7</v>
      </c>
      <c r="L67" s="30">
        <v>8</v>
      </c>
      <c r="M67" s="30">
        <v>9</v>
      </c>
      <c r="N67" s="30">
        <v>10</v>
      </c>
      <c r="O67" s="30">
        <v>11</v>
      </c>
      <c r="P67" s="30">
        <v>12</v>
      </c>
      <c r="Q67" s="30">
        <v>13</v>
      </c>
      <c r="R67" s="30">
        <v>14</v>
      </c>
      <c r="S67" s="30">
        <v>15</v>
      </c>
      <c r="T67" s="30">
        <v>16</v>
      </c>
      <c r="U67" s="30">
        <v>17</v>
      </c>
      <c r="V67" s="30">
        <v>18</v>
      </c>
      <c r="W67" s="30">
        <v>19</v>
      </c>
      <c r="X67" s="30">
        <v>20</v>
      </c>
      <c r="Y67" s="30">
        <v>21</v>
      </c>
      <c r="Z67" s="30">
        <v>22</v>
      </c>
      <c r="AA67" s="30">
        <v>23</v>
      </c>
      <c r="AB67" s="30">
        <v>24</v>
      </c>
      <c r="AC67" s="30">
        <v>25</v>
      </c>
      <c r="AD67" s="30">
        <v>26</v>
      </c>
      <c r="AE67" s="30">
        <v>27</v>
      </c>
      <c r="AF67" s="30">
        <v>28</v>
      </c>
      <c r="AG67" s="30">
        <v>29</v>
      </c>
      <c r="AH67" s="30">
        <v>30</v>
      </c>
      <c r="AI67" s="30">
        <v>31</v>
      </c>
      <c r="AJ67" s="30">
        <v>32</v>
      </c>
      <c r="AK67" s="30">
        <v>33</v>
      </c>
      <c r="AL67" s="30">
        <v>34</v>
      </c>
      <c r="AM67" s="30">
        <v>35</v>
      </c>
      <c r="AN67" s="30">
        <v>36</v>
      </c>
      <c r="AO67" s="30">
        <v>37</v>
      </c>
      <c r="AP67" s="30">
        <v>38</v>
      </c>
      <c r="AQ67" s="30">
        <v>39</v>
      </c>
      <c r="AR67" s="30">
        <v>40</v>
      </c>
      <c r="AS67" s="30">
        <v>41</v>
      </c>
    </row>
    <row r="68" spans="1:45" x14ac:dyDescent="0.2">
      <c r="D68" s="5" t="s">
        <v>107</v>
      </c>
      <c r="E68" s="7"/>
      <c r="F68" s="8" t="s">
        <v>69</v>
      </c>
      <c r="G68" s="9"/>
      <c r="N68" s="9"/>
      <c r="P68" s="8" t="s">
        <v>70</v>
      </c>
      <c r="Q68" s="9"/>
      <c r="Z68" s="8" t="s">
        <v>71</v>
      </c>
      <c r="AA68" s="9"/>
      <c r="AJ68" s="8" t="s">
        <v>72</v>
      </c>
      <c r="AK68" s="9"/>
    </row>
    <row r="69" spans="1:45" ht="56.25" x14ac:dyDescent="0.2">
      <c r="D69" s="10"/>
      <c r="E69" s="12"/>
      <c r="F69" s="140" t="s">
        <v>406</v>
      </c>
      <c r="G69" s="140" t="s">
        <v>407</v>
      </c>
      <c r="H69" s="140" t="s">
        <v>408</v>
      </c>
      <c r="I69" s="140" t="s">
        <v>409</v>
      </c>
      <c r="J69" s="140" t="s">
        <v>410</v>
      </c>
      <c r="K69" s="140" t="s">
        <v>411</v>
      </c>
      <c r="L69" s="140" t="s">
        <v>412</v>
      </c>
      <c r="M69" s="140" t="s">
        <v>413</v>
      </c>
      <c r="N69" s="140" t="s">
        <v>414</v>
      </c>
      <c r="O69" s="140" t="s">
        <v>415</v>
      </c>
      <c r="P69" s="140" t="s">
        <v>406</v>
      </c>
      <c r="Q69" s="140" t="s">
        <v>407</v>
      </c>
      <c r="R69" s="140" t="s">
        <v>408</v>
      </c>
      <c r="S69" s="140" t="s">
        <v>409</v>
      </c>
      <c r="T69" s="140" t="s">
        <v>410</v>
      </c>
      <c r="U69" s="140" t="s">
        <v>411</v>
      </c>
      <c r="V69" s="140" t="s">
        <v>412</v>
      </c>
      <c r="W69" s="140" t="s">
        <v>413</v>
      </c>
      <c r="X69" s="140" t="s">
        <v>414</v>
      </c>
      <c r="Y69" s="140" t="s">
        <v>415</v>
      </c>
      <c r="Z69" s="140" t="s">
        <v>406</v>
      </c>
      <c r="AA69" s="140" t="s">
        <v>407</v>
      </c>
      <c r="AB69" s="140" t="s">
        <v>408</v>
      </c>
      <c r="AC69" s="140" t="s">
        <v>409</v>
      </c>
      <c r="AD69" s="140" t="s">
        <v>410</v>
      </c>
      <c r="AE69" s="140" t="s">
        <v>411</v>
      </c>
      <c r="AF69" s="140" t="s">
        <v>412</v>
      </c>
      <c r="AG69" s="140" t="s">
        <v>413</v>
      </c>
      <c r="AH69" s="140" t="s">
        <v>414</v>
      </c>
      <c r="AI69" s="140" t="s">
        <v>415</v>
      </c>
      <c r="AJ69" s="140" t="s">
        <v>406</v>
      </c>
      <c r="AK69" s="140" t="s">
        <v>407</v>
      </c>
      <c r="AL69" s="140" t="s">
        <v>408</v>
      </c>
      <c r="AM69" s="140" t="s">
        <v>409</v>
      </c>
      <c r="AN69" s="140" t="s">
        <v>410</v>
      </c>
      <c r="AO69" s="140" t="s">
        <v>411</v>
      </c>
      <c r="AP69" s="140" t="s">
        <v>412</v>
      </c>
      <c r="AQ69" s="140" t="s">
        <v>413</v>
      </c>
      <c r="AR69" s="140" t="s">
        <v>414</v>
      </c>
      <c r="AS69" s="140" t="s">
        <v>415</v>
      </c>
    </row>
    <row r="70" spans="1:45" x14ac:dyDescent="0.2">
      <c r="D70" s="28" t="s">
        <v>19</v>
      </c>
      <c r="E70" s="14" t="s">
        <v>271</v>
      </c>
      <c r="F70" s="15">
        <v>551640.67000000004</v>
      </c>
      <c r="G70" s="16">
        <v>7.6588238949371099E-2</v>
      </c>
      <c r="H70" s="17">
        <v>119409.2</v>
      </c>
      <c r="I70" s="16">
        <v>1.3091630895862001E-2</v>
      </c>
      <c r="J70" s="17">
        <v>202537.45</v>
      </c>
      <c r="K70" s="16">
        <v>1.8170403071661699E-2</v>
      </c>
      <c r="L70" s="18">
        <v>4.61975015325452</v>
      </c>
      <c r="M70" s="16">
        <v>6.2676076000509395E-2</v>
      </c>
      <c r="N70" s="18">
        <v>2.7236477500827601</v>
      </c>
      <c r="O70" s="16">
        <v>5.7375303486991797E-2</v>
      </c>
      <c r="P70" s="15">
        <v>1833084.02</v>
      </c>
      <c r="Q70" s="16">
        <v>3.7250719208169601E-2</v>
      </c>
      <c r="R70" s="17">
        <v>432498.64</v>
      </c>
      <c r="S70" s="16">
        <v>3.5656186160276E-2</v>
      </c>
      <c r="T70" s="17">
        <v>727854.28</v>
      </c>
      <c r="U70" s="16">
        <v>4.6491090787833901E-2</v>
      </c>
      <c r="V70" s="18">
        <v>4.2383578824664001</v>
      </c>
      <c r="W70" s="16">
        <v>1.53963551727068E-3</v>
      </c>
      <c r="X70" s="18">
        <v>2.5184766654116499</v>
      </c>
      <c r="Y70" s="16">
        <v>-8.8298616787150196E-3</v>
      </c>
      <c r="Z70" s="15">
        <v>3480948.25</v>
      </c>
      <c r="AA70" s="16">
        <v>1.92648786679472E-2</v>
      </c>
      <c r="AB70" s="17">
        <v>841225.17</v>
      </c>
      <c r="AC70" s="16">
        <v>4.8056408764753901E-2</v>
      </c>
      <c r="AD70" s="17">
        <v>1390512.39</v>
      </c>
      <c r="AE70" s="16">
        <v>5.8033241548404002E-2</v>
      </c>
      <c r="AF70" s="18">
        <v>4.1379506630787102</v>
      </c>
      <c r="AG70" s="16">
        <v>-2.74713554118147E-2</v>
      </c>
      <c r="AH70" s="18">
        <v>2.5033565145003802</v>
      </c>
      <c r="AI70" s="16">
        <v>-3.66419138435767E-2</v>
      </c>
      <c r="AJ70" s="15">
        <v>6661446.6699999999</v>
      </c>
      <c r="AK70" s="16">
        <v>2.7882845001158101E-2</v>
      </c>
      <c r="AL70" s="17">
        <v>1593884.39</v>
      </c>
      <c r="AM70" s="16">
        <v>5.2339692479020497E-2</v>
      </c>
      <c r="AN70" s="17">
        <v>2646887.96</v>
      </c>
      <c r="AO70" s="16">
        <v>6.1783773564364E-2</v>
      </c>
      <c r="AP70" s="18">
        <v>4.1793788255872197</v>
      </c>
      <c r="AQ70" s="16">
        <v>-2.3240449498059701E-2</v>
      </c>
      <c r="AR70" s="18">
        <v>2.5167089694268698</v>
      </c>
      <c r="AS70" s="16">
        <v>-3.1928279002985602E-2</v>
      </c>
    </row>
    <row r="71" spans="1:45" x14ac:dyDescent="0.2">
      <c r="D71" s="29"/>
      <c r="E71" s="14" t="s">
        <v>272</v>
      </c>
      <c r="F71" s="15">
        <v>1365745.98</v>
      </c>
      <c r="G71" s="16">
        <v>2.2631762999361399E-2</v>
      </c>
      <c r="H71" s="17">
        <v>321346.69</v>
      </c>
      <c r="I71" s="16">
        <v>1.6806029223499101E-2</v>
      </c>
      <c r="J71" s="17">
        <v>560624.43000000005</v>
      </c>
      <c r="K71" s="16">
        <v>8.4864910779262697E-4</v>
      </c>
      <c r="L71" s="18">
        <v>4.2500701656519304</v>
      </c>
      <c r="M71" s="16">
        <v>5.7294445631003296E-3</v>
      </c>
      <c r="N71" s="18">
        <v>2.4361157076226601</v>
      </c>
      <c r="O71" s="16">
        <v>2.17646433464114E-2</v>
      </c>
      <c r="P71" s="15">
        <v>4567686.34</v>
      </c>
      <c r="Q71" s="16">
        <v>3.7786494778215898E-2</v>
      </c>
      <c r="R71" s="17">
        <v>1077005.44</v>
      </c>
      <c r="S71" s="16">
        <v>3.5075056642202299E-2</v>
      </c>
      <c r="T71" s="17">
        <v>1878817.96</v>
      </c>
      <c r="U71" s="16">
        <v>1.41711027726544E-2</v>
      </c>
      <c r="V71" s="18">
        <v>4.2410986707736598</v>
      </c>
      <c r="W71" s="16">
        <v>2.6195570249847502E-3</v>
      </c>
      <c r="X71" s="18">
        <v>2.4311489655975</v>
      </c>
      <c r="Y71" s="16">
        <v>2.3285412038461101E-2</v>
      </c>
      <c r="Z71" s="15">
        <v>8619952.0700000003</v>
      </c>
      <c r="AA71" s="16">
        <v>2.6302186538965398E-2</v>
      </c>
      <c r="AB71" s="17">
        <v>2040282.5</v>
      </c>
      <c r="AC71" s="16">
        <v>1.88973902549503E-2</v>
      </c>
      <c r="AD71" s="17">
        <v>3551187.15</v>
      </c>
      <c r="AE71" s="16">
        <v>2.32251091594047E-3</v>
      </c>
      <c r="AF71" s="18">
        <v>4.2248816377143896</v>
      </c>
      <c r="AG71" s="16">
        <v>7.2674602514806201E-3</v>
      </c>
      <c r="AH71" s="18">
        <v>2.4273437884004498</v>
      </c>
      <c r="AI71" s="16">
        <v>2.3924111612650501E-2</v>
      </c>
      <c r="AJ71" s="15">
        <v>16618511.66</v>
      </c>
      <c r="AK71" s="16">
        <v>3.4653980100041601E-2</v>
      </c>
      <c r="AL71" s="17">
        <v>3949384.81</v>
      </c>
      <c r="AM71" s="16">
        <v>2.8728903236911699E-2</v>
      </c>
      <c r="AN71" s="17">
        <v>6931596.54</v>
      </c>
      <c r="AO71" s="16">
        <v>1.28018252604496E-2</v>
      </c>
      <c r="AP71" s="18">
        <v>4.2078734940999603</v>
      </c>
      <c r="AQ71" s="16">
        <v>5.7596095963539399E-3</v>
      </c>
      <c r="AR71" s="18">
        <v>2.39750129196065</v>
      </c>
      <c r="AS71" s="16">
        <v>2.1575943382578799E-2</v>
      </c>
    </row>
    <row r="72" spans="1:45" x14ac:dyDescent="0.2">
      <c r="D72" s="29"/>
      <c r="E72" s="14" t="s">
        <v>273</v>
      </c>
      <c r="F72" s="15">
        <v>2414305.87</v>
      </c>
      <c r="G72" s="16">
        <v>6.0527234102280399E-2</v>
      </c>
      <c r="H72" s="17">
        <v>585358.4</v>
      </c>
      <c r="I72" s="16">
        <v>6.2629312924656705E-2</v>
      </c>
      <c r="J72" s="17">
        <v>1052893.43</v>
      </c>
      <c r="K72" s="16">
        <v>3.7349709340758201E-2</v>
      </c>
      <c r="L72" s="18">
        <v>4.1244917131111496</v>
      </c>
      <c r="M72" s="16">
        <v>-1.9781863692342199E-3</v>
      </c>
      <c r="N72" s="18">
        <v>2.2930201682424798</v>
      </c>
      <c r="O72" s="16">
        <v>2.23430194782159E-2</v>
      </c>
      <c r="P72" s="15">
        <v>8125898.04</v>
      </c>
      <c r="Q72" s="16">
        <v>5.6904912832065301E-2</v>
      </c>
      <c r="R72" s="17">
        <v>1953821.46</v>
      </c>
      <c r="S72" s="16">
        <v>4.09148455234443E-2</v>
      </c>
      <c r="T72" s="17">
        <v>3507115.2</v>
      </c>
      <c r="U72" s="16">
        <v>1.93670026044447E-2</v>
      </c>
      <c r="V72" s="18">
        <v>4.1589767572723897</v>
      </c>
      <c r="W72" s="16">
        <v>1.5361551790127499E-2</v>
      </c>
      <c r="X72" s="18">
        <v>2.3169749428248001</v>
      </c>
      <c r="Y72" s="16">
        <v>3.6824725669668198E-2</v>
      </c>
      <c r="Z72" s="15">
        <v>15533529.970000001</v>
      </c>
      <c r="AA72" s="16">
        <v>4.0541212725758301E-2</v>
      </c>
      <c r="AB72" s="17">
        <v>3771628.92</v>
      </c>
      <c r="AC72" s="16">
        <v>2.9611858796973901E-2</v>
      </c>
      <c r="AD72" s="17">
        <v>6764934.7699999996</v>
      </c>
      <c r="AE72" s="16">
        <v>5.5279016944110599E-3</v>
      </c>
      <c r="AF72" s="18">
        <v>4.1185202201705504</v>
      </c>
      <c r="AG72" s="16">
        <v>1.0615023356039E-2</v>
      </c>
      <c r="AH72" s="18">
        <v>2.2961832594285299</v>
      </c>
      <c r="AI72" s="16">
        <v>3.48208249341928E-2</v>
      </c>
      <c r="AJ72" s="15">
        <v>28861404.550000001</v>
      </c>
      <c r="AK72" s="16">
        <v>2.3497117531757199E-2</v>
      </c>
      <c r="AL72" s="17">
        <v>7014608.3600000003</v>
      </c>
      <c r="AM72" s="16">
        <v>2.2114676187430099E-2</v>
      </c>
      <c r="AN72" s="17">
        <v>12698897.85</v>
      </c>
      <c r="AO72" s="16">
        <v>-2.3704462784996799E-3</v>
      </c>
      <c r="AP72" s="18">
        <v>4.1144712675020996</v>
      </c>
      <c r="AQ72" s="16">
        <v>1.35253056876514E-3</v>
      </c>
      <c r="AR72" s="18">
        <v>2.2727487763829801</v>
      </c>
      <c r="AS72" s="16">
        <v>2.5929027176231901E-2</v>
      </c>
    </row>
    <row r="73" spans="1:45" x14ac:dyDescent="0.2">
      <c r="D73" s="29"/>
      <c r="E73" s="14" t="s">
        <v>274</v>
      </c>
      <c r="F73" s="15">
        <v>880272.2</v>
      </c>
      <c r="G73" s="16">
        <v>4.3044041546859403E-2</v>
      </c>
      <c r="H73" s="17">
        <v>215475.42</v>
      </c>
      <c r="I73" s="16">
        <v>3.1369807208531997E-2</v>
      </c>
      <c r="J73" s="17">
        <v>362318.34</v>
      </c>
      <c r="K73" s="16">
        <v>2.3547260078951301E-2</v>
      </c>
      <c r="L73" s="18">
        <v>4.0852557567819101</v>
      </c>
      <c r="M73" s="16">
        <v>1.13191546395221E-2</v>
      </c>
      <c r="N73" s="18">
        <v>2.4295546286726801</v>
      </c>
      <c r="O73" s="16">
        <v>1.90482474315882E-2</v>
      </c>
      <c r="P73" s="15">
        <v>2867007.08</v>
      </c>
      <c r="Q73" s="16">
        <v>3.0562982586120401E-2</v>
      </c>
      <c r="R73" s="17">
        <v>698045.28</v>
      </c>
      <c r="S73" s="16">
        <v>2.09469364781255E-2</v>
      </c>
      <c r="T73" s="17">
        <v>1183064.3</v>
      </c>
      <c r="U73" s="16">
        <v>1.53783611681507E-2</v>
      </c>
      <c r="V73" s="18">
        <v>4.1071935619993001</v>
      </c>
      <c r="W73" s="16">
        <v>9.4187521059288602E-3</v>
      </c>
      <c r="X73" s="18">
        <v>2.4233738436702001</v>
      </c>
      <c r="Y73" s="16">
        <v>1.49546435089482E-2</v>
      </c>
      <c r="Z73" s="15">
        <v>5261906.53</v>
      </c>
      <c r="AA73" s="16">
        <v>2.7148834067859399E-2</v>
      </c>
      <c r="AB73" s="17">
        <v>1287619.04</v>
      </c>
      <c r="AC73" s="16">
        <v>1.0122959627489801E-2</v>
      </c>
      <c r="AD73" s="17">
        <v>2173110.3199999998</v>
      </c>
      <c r="AE73" s="16">
        <v>7.8924874765859809E-3</v>
      </c>
      <c r="AF73" s="18">
        <v>4.0865398588700597</v>
      </c>
      <c r="AG73" s="16">
        <v>1.68552494308696E-2</v>
      </c>
      <c r="AH73" s="18">
        <v>2.4213711018591999</v>
      </c>
      <c r="AI73" s="16">
        <v>1.9105556228010599E-2</v>
      </c>
      <c r="AJ73" s="15">
        <v>10307146.710000001</v>
      </c>
      <c r="AK73" s="16">
        <v>3.7547488751907998E-2</v>
      </c>
      <c r="AL73" s="17">
        <v>2541418.14</v>
      </c>
      <c r="AM73" s="16">
        <v>3.1779826008914103E-2</v>
      </c>
      <c r="AN73" s="17">
        <v>4286466.4000000004</v>
      </c>
      <c r="AO73" s="16">
        <v>1.7516231172754599E-2</v>
      </c>
      <c r="AP73" s="18">
        <v>4.05566740386924</v>
      </c>
      <c r="AQ73" s="16">
        <v>5.59001309931015E-3</v>
      </c>
      <c r="AR73" s="18">
        <v>2.4045789114315701</v>
      </c>
      <c r="AS73" s="16">
        <v>1.9686425597423798E-2</v>
      </c>
    </row>
    <row r="74" spans="1:45" x14ac:dyDescent="0.2">
      <c r="D74" s="29"/>
      <c r="E74" s="14" t="s">
        <v>275</v>
      </c>
      <c r="F74" s="15">
        <v>2186386.1800000002</v>
      </c>
      <c r="G74" s="16">
        <v>6.1104010185109699E-2</v>
      </c>
      <c r="H74" s="17">
        <v>583841.93999999994</v>
      </c>
      <c r="I74" s="16">
        <v>5.4699377894908398E-2</v>
      </c>
      <c r="J74" s="17">
        <v>958632.83</v>
      </c>
      <c r="K74" s="16">
        <v>4.3572311118900801E-2</v>
      </c>
      <c r="L74" s="18">
        <v>3.7448254916390602</v>
      </c>
      <c r="M74" s="16">
        <v>6.0724718573214303E-3</v>
      </c>
      <c r="N74" s="18">
        <v>2.2807336777731702</v>
      </c>
      <c r="O74" s="16">
        <v>1.67996974233743E-2</v>
      </c>
      <c r="P74" s="15">
        <v>7438253.54</v>
      </c>
      <c r="Q74" s="16">
        <v>4.2550402650412898E-2</v>
      </c>
      <c r="R74" s="17">
        <v>1997876.78</v>
      </c>
      <c r="S74" s="16">
        <v>4.56211062604139E-2</v>
      </c>
      <c r="T74" s="17">
        <v>3271464.64</v>
      </c>
      <c r="U74" s="16">
        <v>5.1408315999799503E-2</v>
      </c>
      <c r="V74" s="18">
        <v>3.7230792281393899</v>
      </c>
      <c r="W74" s="16">
        <v>-2.9367268809092498E-3</v>
      </c>
      <c r="X74" s="18">
        <v>2.2736768874261801</v>
      </c>
      <c r="Y74" s="16">
        <v>-8.42480814978472E-3</v>
      </c>
      <c r="Z74" s="15">
        <v>14488860.470000001</v>
      </c>
      <c r="AA74" s="16">
        <v>3.1856381767754099E-2</v>
      </c>
      <c r="AB74" s="17">
        <v>3976774.12</v>
      </c>
      <c r="AC74" s="16">
        <v>5.7741854064001598E-2</v>
      </c>
      <c r="AD74" s="17">
        <v>6516388.6799999997</v>
      </c>
      <c r="AE74" s="16">
        <v>6.3066333834512198E-2</v>
      </c>
      <c r="AF74" s="18">
        <v>3.6433702374828401</v>
      </c>
      <c r="AG74" s="16">
        <v>-2.44723910628965E-2</v>
      </c>
      <c r="AH74" s="18">
        <v>2.2234493952868402</v>
      </c>
      <c r="AI74" s="16">
        <v>-2.9358423903974799E-2</v>
      </c>
      <c r="AJ74" s="15">
        <v>26909553.93</v>
      </c>
      <c r="AK74" s="16">
        <v>2.5062262889211501E-2</v>
      </c>
      <c r="AL74" s="17">
        <v>7290061.96</v>
      </c>
      <c r="AM74" s="16">
        <v>4.7689282649810399E-2</v>
      </c>
      <c r="AN74" s="17">
        <v>11977073.33</v>
      </c>
      <c r="AO74" s="16">
        <v>4.3171568276478597E-2</v>
      </c>
      <c r="AP74" s="18">
        <v>3.6912654621662502</v>
      </c>
      <c r="AQ74" s="16">
        <v>-2.1597070940127201E-2</v>
      </c>
      <c r="AR74" s="18">
        <v>2.2467553790956001</v>
      </c>
      <c r="AS74" s="16">
        <v>-1.7359853295452799E-2</v>
      </c>
    </row>
    <row r="75" spans="1:45" x14ac:dyDescent="0.2">
      <c r="D75" s="29"/>
      <c r="E75" s="14" t="s">
        <v>276</v>
      </c>
      <c r="F75" s="15">
        <v>938241.76</v>
      </c>
      <c r="G75" s="16">
        <v>-2.3970415240596898E-2</v>
      </c>
      <c r="H75" s="17">
        <v>239104.66</v>
      </c>
      <c r="I75" s="16">
        <v>-6.0269923054436904E-3</v>
      </c>
      <c r="J75" s="17">
        <v>397917.16</v>
      </c>
      <c r="K75" s="16">
        <v>-1.0657708221651799E-2</v>
      </c>
      <c r="L75" s="18">
        <v>3.9239793988122198</v>
      </c>
      <c r="M75" s="16">
        <v>-1.8052223547570599E-2</v>
      </c>
      <c r="N75" s="18">
        <v>2.35788212802886</v>
      </c>
      <c r="O75" s="16">
        <v>-1.34561184026769E-2</v>
      </c>
      <c r="P75" s="15">
        <v>3307589.77</v>
      </c>
      <c r="Q75" s="16">
        <v>-1.2991537575854299E-2</v>
      </c>
      <c r="R75" s="17">
        <v>838754.99</v>
      </c>
      <c r="S75" s="16">
        <v>-7.4616547590778898E-3</v>
      </c>
      <c r="T75" s="17">
        <v>1404017.23</v>
      </c>
      <c r="U75" s="16">
        <v>2.65214800968369E-2</v>
      </c>
      <c r="V75" s="18">
        <v>3.9434516747256598</v>
      </c>
      <c r="W75" s="16">
        <v>-5.5714550911725499E-3</v>
      </c>
      <c r="X75" s="18">
        <v>2.35580425889788</v>
      </c>
      <c r="Y75" s="16">
        <v>-3.84921489114518E-2</v>
      </c>
      <c r="Z75" s="15">
        <v>6253214.4699999997</v>
      </c>
      <c r="AA75" s="16">
        <v>-1.5176761581797499E-2</v>
      </c>
      <c r="AB75" s="17">
        <v>1579442.3</v>
      </c>
      <c r="AC75" s="16">
        <v>-1.85306443823125E-2</v>
      </c>
      <c r="AD75" s="17">
        <v>2608454.38</v>
      </c>
      <c r="AE75" s="16">
        <v>-9.2026875742499503E-5</v>
      </c>
      <c r="AF75" s="18">
        <v>3.9591281492207702</v>
      </c>
      <c r="AG75" s="16">
        <v>3.4172058264663099E-3</v>
      </c>
      <c r="AH75" s="18">
        <v>2.39728726633893</v>
      </c>
      <c r="AI75" s="16">
        <v>-1.5086123034825E-2</v>
      </c>
      <c r="AJ75" s="15">
        <v>12109024.880000001</v>
      </c>
      <c r="AK75" s="16">
        <v>5.6089548715578495E-4</v>
      </c>
      <c r="AL75" s="17">
        <v>3060607.11</v>
      </c>
      <c r="AM75" s="16">
        <v>1.5580958691664299E-2</v>
      </c>
      <c r="AN75" s="17">
        <v>5051585.79</v>
      </c>
      <c r="AO75" s="16">
        <v>1.5700261722903602E-2</v>
      </c>
      <c r="AP75" s="18">
        <v>3.9564127131626501</v>
      </c>
      <c r="AQ75" s="16">
        <v>-1.4789626642723E-2</v>
      </c>
      <c r="AR75" s="18">
        <v>2.39707398495948</v>
      </c>
      <c r="AS75" s="16">
        <v>-1.49053483653409E-2</v>
      </c>
    </row>
    <row r="76" spans="1:45" x14ac:dyDescent="0.2">
      <c r="D76" s="29"/>
      <c r="E76" s="14" t="s">
        <v>277</v>
      </c>
      <c r="F76" s="15">
        <v>631329.1</v>
      </c>
      <c r="G76" s="16">
        <v>6.9481191872615797E-2</v>
      </c>
      <c r="H76" s="17">
        <v>173817.62</v>
      </c>
      <c r="I76" s="16">
        <v>0.16680639401474201</v>
      </c>
      <c r="J76" s="17">
        <v>286928.46999999997</v>
      </c>
      <c r="K76" s="16">
        <v>0.103092041955628</v>
      </c>
      <c r="L76" s="18">
        <v>3.63213522311489</v>
      </c>
      <c r="M76" s="16">
        <v>-8.3411611936107299E-2</v>
      </c>
      <c r="N76" s="18">
        <v>2.2003013503679201</v>
      </c>
      <c r="O76" s="16">
        <v>-3.04696696237826E-2</v>
      </c>
      <c r="P76" s="15">
        <v>2072636.72</v>
      </c>
      <c r="Q76" s="16">
        <v>6.1269457629587999E-2</v>
      </c>
      <c r="R76" s="17">
        <v>564554.68999999994</v>
      </c>
      <c r="S76" s="16">
        <v>0.14175811896937801</v>
      </c>
      <c r="T76" s="17">
        <v>925687.19</v>
      </c>
      <c r="U76" s="16">
        <v>6.2654406011302399E-2</v>
      </c>
      <c r="V76" s="18">
        <v>3.6712771264020501</v>
      </c>
      <c r="W76" s="16">
        <v>-7.0495370256218895E-2</v>
      </c>
      <c r="X76" s="18">
        <v>2.2390249561517601</v>
      </c>
      <c r="Y76" s="16">
        <v>-1.3032914312309199E-3</v>
      </c>
      <c r="Z76" s="15">
        <v>3878934.26</v>
      </c>
      <c r="AA76" s="16">
        <v>4.8429611647224903E-2</v>
      </c>
      <c r="AB76" s="17">
        <v>1033321.29</v>
      </c>
      <c r="AC76" s="16">
        <v>9.3642220303034096E-2</v>
      </c>
      <c r="AD76" s="17">
        <v>1732172.96</v>
      </c>
      <c r="AE76" s="16">
        <v>3.86909171981255E-2</v>
      </c>
      <c r="AF76" s="18">
        <v>3.7538510989162002</v>
      </c>
      <c r="AG76" s="16">
        <v>-4.1341316032295503E-2</v>
      </c>
      <c r="AH76" s="18">
        <v>2.2393458099011099</v>
      </c>
      <c r="AI76" s="16">
        <v>9.3759310761757208E-3</v>
      </c>
      <c r="AJ76" s="15">
        <v>7412257.9199999999</v>
      </c>
      <c r="AK76" s="16">
        <v>2.93669305082651E-2</v>
      </c>
      <c r="AL76" s="17">
        <v>1918114.54</v>
      </c>
      <c r="AM76" s="16">
        <v>5.4058410923125501E-2</v>
      </c>
      <c r="AN76" s="17">
        <v>3300193.32</v>
      </c>
      <c r="AO76" s="16">
        <v>2.57086457660873E-2</v>
      </c>
      <c r="AP76" s="18">
        <v>3.8643458278565599</v>
      </c>
      <c r="AQ76" s="16">
        <v>-2.3425153823530599E-2</v>
      </c>
      <c r="AR76" s="18">
        <v>2.24600718845161</v>
      </c>
      <c r="AS76" s="16">
        <v>3.56659247952958E-3</v>
      </c>
    </row>
    <row r="77" spans="1:45" x14ac:dyDescent="0.2">
      <c r="D77" s="29"/>
      <c r="E77" s="14" t="s">
        <v>278</v>
      </c>
      <c r="F77" s="15">
        <v>2036651.12</v>
      </c>
      <c r="G77" s="16">
        <v>0.132449040683048</v>
      </c>
      <c r="H77" s="17">
        <v>521613.3</v>
      </c>
      <c r="I77" s="16">
        <v>0.116919113713878</v>
      </c>
      <c r="J77" s="17">
        <v>887180.28</v>
      </c>
      <c r="K77" s="16">
        <v>7.5815737043350304E-2</v>
      </c>
      <c r="L77" s="18">
        <v>3.9045229866646398</v>
      </c>
      <c r="M77" s="16">
        <v>1.3904253923573201E-2</v>
      </c>
      <c r="N77" s="18">
        <v>2.2956451647009102</v>
      </c>
      <c r="O77" s="16">
        <v>5.2642196697495598E-2</v>
      </c>
      <c r="P77" s="15">
        <v>7020274.3099999996</v>
      </c>
      <c r="Q77" s="16">
        <v>0.14122783253587801</v>
      </c>
      <c r="R77" s="17">
        <v>1833571.09</v>
      </c>
      <c r="S77" s="16">
        <v>0.14122911853417899</v>
      </c>
      <c r="T77" s="17">
        <v>3122164.9</v>
      </c>
      <c r="U77" s="16">
        <v>0.11708782756154799</v>
      </c>
      <c r="V77" s="18">
        <v>3.8287440003212501</v>
      </c>
      <c r="W77" s="16">
        <v>-1.1268537398241899E-6</v>
      </c>
      <c r="X77" s="18">
        <v>2.2485277154963801</v>
      </c>
      <c r="Y77" s="16">
        <v>2.1609764584960899E-2</v>
      </c>
      <c r="Z77" s="15">
        <v>13294136.380000001</v>
      </c>
      <c r="AA77" s="16">
        <v>0.101726232322763</v>
      </c>
      <c r="AB77" s="17">
        <v>3475480.39</v>
      </c>
      <c r="AC77" s="16">
        <v>0.10443324516439401</v>
      </c>
      <c r="AD77" s="17">
        <v>5925469.9500000002</v>
      </c>
      <c r="AE77" s="16">
        <v>0.10070401686873701</v>
      </c>
      <c r="AF77" s="18">
        <v>3.8251219653695099</v>
      </c>
      <c r="AG77" s="16">
        <v>-2.4510425174928802E-3</v>
      </c>
      <c r="AH77" s="18">
        <v>2.2435581468099399</v>
      </c>
      <c r="AI77" s="16">
        <v>9.2869239900984996E-4</v>
      </c>
      <c r="AJ77" s="15">
        <v>24890169.949999999</v>
      </c>
      <c r="AK77" s="16">
        <v>8.3915358919195299E-2</v>
      </c>
      <c r="AL77" s="17">
        <v>6451174.0300000003</v>
      </c>
      <c r="AM77" s="16">
        <v>7.9765093573992599E-2</v>
      </c>
      <c r="AN77" s="17">
        <v>11019705.82</v>
      </c>
      <c r="AO77" s="16">
        <v>8.0445145635676896E-2</v>
      </c>
      <c r="AP77" s="18">
        <v>3.8582388002947701</v>
      </c>
      <c r="AQ77" s="16">
        <v>3.8436743046262002E-3</v>
      </c>
      <c r="AR77" s="18">
        <v>2.2586964077413101</v>
      </c>
      <c r="AS77" s="16">
        <v>3.2118366189490999E-3</v>
      </c>
    </row>
    <row r="78" spans="1:45" x14ac:dyDescent="0.2">
      <c r="D78" s="29"/>
      <c r="E78" s="14" t="s">
        <v>279</v>
      </c>
      <c r="F78" s="15">
        <v>830635.18</v>
      </c>
      <c r="G78" s="16">
        <v>8.2039267138982602E-2</v>
      </c>
      <c r="H78" s="17">
        <v>208063.99</v>
      </c>
      <c r="I78" s="16">
        <v>-6.8472328392173501E-2</v>
      </c>
      <c r="J78" s="17">
        <v>341848.46</v>
      </c>
      <c r="K78" s="16">
        <v>-8.8903606153628995E-2</v>
      </c>
      <c r="L78" s="18">
        <v>3.9922101849531999</v>
      </c>
      <c r="M78" s="16">
        <v>0.16157501287253401</v>
      </c>
      <c r="N78" s="18">
        <v>2.4298344945008701</v>
      </c>
      <c r="O78" s="16">
        <v>0.18762325748096001</v>
      </c>
      <c r="P78" s="15">
        <v>2867688.74</v>
      </c>
      <c r="Q78" s="16">
        <v>9.1390853116181697E-2</v>
      </c>
      <c r="R78" s="17">
        <v>733444.09</v>
      </c>
      <c r="S78" s="16">
        <v>4.10293046042794E-2</v>
      </c>
      <c r="T78" s="17">
        <v>1205756.68</v>
      </c>
      <c r="U78" s="16">
        <v>2.6744347234218702E-2</v>
      </c>
      <c r="V78" s="18">
        <v>3.9098941270356402</v>
      </c>
      <c r="W78" s="16">
        <v>4.8376686697639198E-2</v>
      </c>
      <c r="X78" s="18">
        <v>2.37833120692311</v>
      </c>
      <c r="Y78" s="16">
        <v>6.2962611925844902E-2</v>
      </c>
      <c r="Z78" s="15">
        <v>5441943.71</v>
      </c>
      <c r="AA78" s="16">
        <v>7.1111410748978102E-2</v>
      </c>
      <c r="AB78" s="17">
        <v>1384289.76</v>
      </c>
      <c r="AC78" s="16">
        <v>4.1844708115634698E-2</v>
      </c>
      <c r="AD78" s="17">
        <v>2278218.35</v>
      </c>
      <c r="AE78" s="16">
        <v>2.5388453215327199E-2</v>
      </c>
      <c r="AF78" s="18">
        <v>3.9312171968967</v>
      </c>
      <c r="AG78" s="16">
        <v>2.8091233180305299E-2</v>
      </c>
      <c r="AH78" s="18">
        <v>2.3886839951052101</v>
      </c>
      <c r="AI78" s="16">
        <v>4.4590864457539597E-2</v>
      </c>
      <c r="AJ78" s="15">
        <v>10709864.390000001</v>
      </c>
      <c r="AK78" s="16">
        <v>7.8253016826540206E-2</v>
      </c>
      <c r="AL78" s="17">
        <v>2700434.01</v>
      </c>
      <c r="AM78" s="16">
        <v>3.6500840110121197E-2</v>
      </c>
      <c r="AN78" s="17">
        <v>4474259.99</v>
      </c>
      <c r="AO78" s="16">
        <v>-1.7538348904282801E-3</v>
      </c>
      <c r="AP78" s="18">
        <v>3.9659789316606902</v>
      </c>
      <c r="AQ78" s="16">
        <v>4.02818551618183E-2</v>
      </c>
      <c r="AR78" s="18">
        <v>2.3936616141968998</v>
      </c>
      <c r="AS78" s="16">
        <v>8.0147417053374401E-2</v>
      </c>
    </row>
    <row r="79" spans="1:45" x14ac:dyDescent="0.2">
      <c r="D79" s="29"/>
      <c r="E79" s="14" t="s">
        <v>280</v>
      </c>
      <c r="F79" s="15">
        <v>546988.68999999994</v>
      </c>
      <c r="G79" s="16">
        <v>1.5092491962741501E-2</v>
      </c>
      <c r="H79" s="17">
        <v>137169.09</v>
      </c>
      <c r="I79" s="16">
        <v>0.10384855969621599</v>
      </c>
      <c r="J79" s="17">
        <v>256086.6</v>
      </c>
      <c r="K79" s="16">
        <v>0.110048300681135</v>
      </c>
      <c r="L79" s="18">
        <v>3.98769642635961</v>
      </c>
      <c r="M79" s="16">
        <v>-8.0406018519334099E-2</v>
      </c>
      <c r="N79" s="18">
        <v>2.1359520177939801</v>
      </c>
      <c r="O79" s="16">
        <v>-8.5542051332476401E-2</v>
      </c>
      <c r="P79" s="15">
        <v>1968801.23</v>
      </c>
      <c r="Q79" s="16">
        <v>3.1410543877925703E-2</v>
      </c>
      <c r="R79" s="17">
        <v>467128.4</v>
      </c>
      <c r="S79" s="16">
        <v>6.0059174075075203E-2</v>
      </c>
      <c r="T79" s="17">
        <v>852242.75</v>
      </c>
      <c r="U79" s="16">
        <v>5.2356505879465998E-2</v>
      </c>
      <c r="V79" s="18">
        <v>4.2146896442177404</v>
      </c>
      <c r="W79" s="16">
        <v>-2.7025500932196501E-2</v>
      </c>
      <c r="X79" s="18">
        <v>2.31014136523895</v>
      </c>
      <c r="Y79" s="16">
        <v>-1.9903865167855299E-2</v>
      </c>
      <c r="Z79" s="15">
        <v>3949965.23</v>
      </c>
      <c r="AA79" s="16">
        <v>1.7434116291667402E-2</v>
      </c>
      <c r="AB79" s="17">
        <v>939023.73</v>
      </c>
      <c r="AC79" s="16">
        <v>1.7890827409427101E-2</v>
      </c>
      <c r="AD79" s="17">
        <v>1720831.72</v>
      </c>
      <c r="AE79" s="16">
        <v>1.3710410317704201E-2</v>
      </c>
      <c r="AF79" s="18">
        <v>4.20645943633395</v>
      </c>
      <c r="AG79" s="16">
        <v>-4.4868379344963099E-4</v>
      </c>
      <c r="AH79" s="18">
        <v>2.2953814624012199</v>
      </c>
      <c r="AI79" s="16">
        <v>3.6733429350855398E-3</v>
      </c>
      <c r="AJ79" s="15">
        <v>7799657.7400000002</v>
      </c>
      <c r="AK79" s="16">
        <v>1.50895373312336E-2</v>
      </c>
      <c r="AL79" s="17">
        <v>1790964.71</v>
      </c>
      <c r="AM79" s="16">
        <v>-1.3329286012216999E-2</v>
      </c>
      <c r="AN79" s="17">
        <v>3268677.03</v>
      </c>
      <c r="AO79" s="16">
        <v>-2.3638503132648699E-2</v>
      </c>
      <c r="AP79" s="18">
        <v>4.3550035890991996</v>
      </c>
      <c r="AQ79" s="16">
        <v>2.8802743347465399E-2</v>
      </c>
      <c r="AR79" s="18">
        <v>2.3861818308797602</v>
      </c>
      <c r="AS79" s="16">
        <v>3.9665677710705602E-2</v>
      </c>
    </row>
    <row r="80" spans="1:45" x14ac:dyDescent="0.2">
      <c r="D80" s="29"/>
      <c r="E80" s="14" t="s">
        <v>281</v>
      </c>
      <c r="F80" s="15">
        <v>581544.68999999994</v>
      </c>
      <c r="G80" s="16">
        <v>-4.4865768704731197E-2</v>
      </c>
      <c r="H80" s="17">
        <v>143642.38</v>
      </c>
      <c r="I80" s="16">
        <v>-8.2999082120527604E-2</v>
      </c>
      <c r="J80" s="17">
        <v>254483.29</v>
      </c>
      <c r="K80" s="16">
        <v>-9.4971434249375999E-2</v>
      </c>
      <c r="L80" s="18">
        <v>4.0485592761690503</v>
      </c>
      <c r="M80" s="16">
        <v>4.1584814881078E-2</v>
      </c>
      <c r="N80" s="18">
        <v>2.2851979397154101</v>
      </c>
      <c r="O80" s="16">
        <v>5.5363628774620602E-2</v>
      </c>
      <c r="P80" s="15">
        <v>2008649.79</v>
      </c>
      <c r="Q80" s="16">
        <v>-1.42450185653365E-2</v>
      </c>
      <c r="R80" s="17">
        <v>497673.47</v>
      </c>
      <c r="S80" s="16">
        <v>-1.0770770110987199E-2</v>
      </c>
      <c r="T80" s="17">
        <v>877412.26</v>
      </c>
      <c r="U80" s="16">
        <v>-2.6173361738544201E-2</v>
      </c>
      <c r="V80" s="18">
        <v>4.0360797010136</v>
      </c>
      <c r="W80" s="16">
        <v>-3.5120762199264402E-3</v>
      </c>
      <c r="X80" s="18">
        <v>2.2892884925040802</v>
      </c>
      <c r="Y80" s="16">
        <v>1.2248939086841E-2</v>
      </c>
      <c r="Z80" s="15">
        <v>3850363.27</v>
      </c>
      <c r="AA80" s="16">
        <v>-5.3486681801867301E-3</v>
      </c>
      <c r="AB80" s="17">
        <v>954776.25</v>
      </c>
      <c r="AC80" s="16">
        <v>-1.05642100524536E-2</v>
      </c>
      <c r="AD80" s="17">
        <v>1683739.27</v>
      </c>
      <c r="AE80" s="16">
        <v>-2.61388035235426E-2</v>
      </c>
      <c r="AF80" s="18">
        <v>4.0327388432630196</v>
      </c>
      <c r="AG80" s="16">
        <v>5.2712282345712602E-3</v>
      </c>
      <c r="AH80" s="18">
        <v>2.2867930555542602</v>
      </c>
      <c r="AI80" s="16">
        <v>2.1348150453654999E-2</v>
      </c>
      <c r="AJ80" s="15">
        <v>7645025.9100000001</v>
      </c>
      <c r="AK80" s="16">
        <v>2.1840170286647701E-3</v>
      </c>
      <c r="AL80" s="17">
        <v>1878573.09</v>
      </c>
      <c r="AM80" s="16">
        <v>-1.85532507010133E-2</v>
      </c>
      <c r="AN80" s="17">
        <v>3305991.69</v>
      </c>
      <c r="AO80" s="16">
        <v>-3.9311336533653402E-2</v>
      </c>
      <c r="AP80" s="18">
        <v>4.06959194225443</v>
      </c>
      <c r="AQ80" s="16">
        <v>2.1129284644826701E-2</v>
      </c>
      <c r="AR80" s="18">
        <v>2.3124758398893599</v>
      </c>
      <c r="AS80" s="16">
        <v>4.3193341547921503E-2</v>
      </c>
    </row>
    <row r="81" spans="4:45" x14ac:dyDescent="0.2">
      <c r="D81" s="29"/>
      <c r="E81" s="14" t="s">
        <v>282</v>
      </c>
      <c r="F81" s="15">
        <v>1502190.59</v>
      </c>
      <c r="G81" s="16">
        <v>2.6764932965062601E-2</v>
      </c>
      <c r="H81" s="17">
        <v>350614.33</v>
      </c>
      <c r="I81" s="16">
        <v>-2.0017682563439498E-2</v>
      </c>
      <c r="J81" s="17">
        <v>587035.71</v>
      </c>
      <c r="K81" s="16">
        <v>-2.1452164331960601E-2</v>
      </c>
      <c r="L81" s="18">
        <v>4.2844529201074</v>
      </c>
      <c r="M81" s="16">
        <v>4.7738224145590799E-2</v>
      </c>
      <c r="N81" s="18">
        <v>2.5589424363979498</v>
      </c>
      <c r="O81" s="16">
        <v>4.9274134119469001E-2</v>
      </c>
      <c r="P81" s="15">
        <v>5063690.17</v>
      </c>
      <c r="Q81" s="16">
        <v>3.87672114016369E-2</v>
      </c>
      <c r="R81" s="17">
        <v>1172765.46</v>
      </c>
      <c r="S81" s="16">
        <v>-4.3723248138412898E-3</v>
      </c>
      <c r="T81" s="17">
        <v>1961222.7</v>
      </c>
      <c r="U81" s="16">
        <v>-9.8798279531124005E-3</v>
      </c>
      <c r="V81" s="18">
        <v>4.3177347412670199</v>
      </c>
      <c r="W81" s="16">
        <v>4.3328984610047201E-2</v>
      </c>
      <c r="X81" s="18">
        <v>2.5819047321856901</v>
      </c>
      <c r="Y81" s="16">
        <v>4.9132459602535497E-2</v>
      </c>
      <c r="Z81" s="15">
        <v>9727745.7699999996</v>
      </c>
      <c r="AA81" s="16">
        <v>4.42595369489217E-2</v>
      </c>
      <c r="AB81" s="17">
        <v>2258681.9300000002</v>
      </c>
      <c r="AC81" s="16">
        <v>-1.77427677908117E-3</v>
      </c>
      <c r="AD81" s="17">
        <v>3766080.15</v>
      </c>
      <c r="AE81" s="16">
        <v>-4.7607758766377703E-3</v>
      </c>
      <c r="AF81" s="18">
        <v>4.3068240998412701</v>
      </c>
      <c r="AG81" s="16">
        <v>4.6115635629452797E-2</v>
      </c>
      <c r="AH81" s="18">
        <v>2.5829895760450001</v>
      </c>
      <c r="AI81" s="16">
        <v>4.9254803907812401E-2</v>
      </c>
      <c r="AJ81" s="15">
        <v>18687144.34</v>
      </c>
      <c r="AK81" s="16">
        <v>2.2278048361016201E-2</v>
      </c>
      <c r="AL81" s="17">
        <v>4437618.7</v>
      </c>
      <c r="AM81" s="16">
        <v>-1.1030116394442199E-3</v>
      </c>
      <c r="AN81" s="17">
        <v>7394559.0199999996</v>
      </c>
      <c r="AO81" s="16">
        <v>-1.1630891020157399E-2</v>
      </c>
      <c r="AP81" s="18">
        <v>4.2110748136156904</v>
      </c>
      <c r="AQ81" s="16">
        <v>2.3406878059402999E-2</v>
      </c>
      <c r="AR81" s="18">
        <v>2.5271479055690902</v>
      </c>
      <c r="AS81" s="16">
        <v>3.4307971660681703E-2</v>
      </c>
    </row>
    <row r="82" spans="4:45" x14ac:dyDescent="0.2">
      <c r="D82" s="29"/>
      <c r="E82" s="14" t="s">
        <v>283</v>
      </c>
      <c r="F82" s="15">
        <v>1430753.76</v>
      </c>
      <c r="G82" s="16">
        <v>6.5032036295332898E-2</v>
      </c>
      <c r="H82" s="17">
        <v>335994.13</v>
      </c>
      <c r="I82" s="16">
        <v>-2.2142322075133598E-3</v>
      </c>
      <c r="J82" s="17">
        <v>566586.43000000005</v>
      </c>
      <c r="K82" s="16">
        <v>-4.2698316568494397E-2</v>
      </c>
      <c r="L82" s="18">
        <v>4.25827010727836</v>
      </c>
      <c r="M82" s="16">
        <v>6.7395497784682595E-2</v>
      </c>
      <c r="N82" s="18">
        <v>2.52521713236231</v>
      </c>
      <c r="O82" s="16">
        <v>0.112535426113178</v>
      </c>
      <c r="P82" s="15">
        <v>4801243.68</v>
      </c>
      <c r="Q82" s="16">
        <v>6.6027720172054494E-2</v>
      </c>
      <c r="R82" s="17">
        <v>1124370.1200000001</v>
      </c>
      <c r="S82" s="16">
        <v>6.9952293542289504E-3</v>
      </c>
      <c r="T82" s="17">
        <v>1890113.15</v>
      </c>
      <c r="U82" s="16">
        <v>-4.60612295630538E-2</v>
      </c>
      <c r="V82" s="18">
        <v>4.2701629957935898</v>
      </c>
      <c r="W82" s="16">
        <v>5.8622413589468701E-2</v>
      </c>
      <c r="X82" s="18">
        <v>2.5401884961225698</v>
      </c>
      <c r="Y82" s="16">
        <v>0.11750119945724199</v>
      </c>
      <c r="Z82" s="15">
        <v>9350728.4100000001</v>
      </c>
      <c r="AA82" s="16">
        <v>6.0117453859181998E-2</v>
      </c>
      <c r="AB82" s="17">
        <v>2204201.9</v>
      </c>
      <c r="AC82" s="16">
        <v>6.5091477707357199E-3</v>
      </c>
      <c r="AD82" s="17">
        <v>3710274</v>
      </c>
      <c r="AE82" s="16">
        <v>-3.8990415823599599E-2</v>
      </c>
      <c r="AF82" s="18">
        <v>4.2422286315967703</v>
      </c>
      <c r="AG82" s="16">
        <v>5.3261618344135897E-2</v>
      </c>
      <c r="AH82" s="18">
        <v>2.5202258404635298</v>
      </c>
      <c r="AI82" s="16">
        <v>0.103128908717095</v>
      </c>
      <c r="AJ82" s="15">
        <v>17800591.309999999</v>
      </c>
      <c r="AK82" s="16">
        <v>5.4758429259280199E-2</v>
      </c>
      <c r="AL82" s="17">
        <v>4311885.09</v>
      </c>
      <c r="AM82" s="16">
        <v>2.71947627107928E-2</v>
      </c>
      <c r="AN82" s="17">
        <v>7257730.4800000004</v>
      </c>
      <c r="AO82" s="16">
        <v>-1.31097250817697E-2</v>
      </c>
      <c r="AP82" s="18">
        <v>4.1282619871486403</v>
      </c>
      <c r="AQ82" s="16">
        <v>2.6833924343369901E-2</v>
      </c>
      <c r="AR82" s="18">
        <v>2.4526387910177698</v>
      </c>
      <c r="AS82" s="16">
        <v>6.8769706284392301E-2</v>
      </c>
    </row>
    <row r="83" spans="4:45" x14ac:dyDescent="0.2">
      <c r="D83" s="29"/>
      <c r="E83" s="14" t="s">
        <v>284</v>
      </c>
      <c r="F83" s="15">
        <v>1247947.24</v>
      </c>
      <c r="G83" s="16">
        <v>-4.0868278401442498E-2</v>
      </c>
      <c r="H83" s="17">
        <v>314147.17</v>
      </c>
      <c r="I83" s="16">
        <v>-0.136117035073057</v>
      </c>
      <c r="J83" s="17">
        <v>544785.99</v>
      </c>
      <c r="K83" s="16">
        <v>-0.158033157531658</v>
      </c>
      <c r="L83" s="18">
        <v>3.97249238310821</v>
      </c>
      <c r="M83" s="16">
        <v>0.11025655156849801</v>
      </c>
      <c r="N83" s="18">
        <v>2.2907109634005098</v>
      </c>
      <c r="O83" s="16">
        <v>0.13915616770219899</v>
      </c>
      <c r="P83" s="15">
        <v>4398624.3600000003</v>
      </c>
      <c r="Q83" s="16">
        <v>3.4527236442239803E-2</v>
      </c>
      <c r="R83" s="17">
        <v>1163110.8700000001</v>
      </c>
      <c r="S83" s="16">
        <v>4.6133451436507301E-2</v>
      </c>
      <c r="T83" s="17">
        <v>2020289.07</v>
      </c>
      <c r="U83" s="16">
        <v>2.6241173994963798E-2</v>
      </c>
      <c r="V83" s="18">
        <v>3.7817756444834898</v>
      </c>
      <c r="W83" s="16">
        <v>-1.1094392382090699E-2</v>
      </c>
      <c r="X83" s="18">
        <v>2.1772252423263398</v>
      </c>
      <c r="Y83" s="16">
        <v>8.0741863192061204E-3</v>
      </c>
      <c r="Z83" s="15">
        <v>8422545.1600000001</v>
      </c>
      <c r="AA83" s="16">
        <v>4.14881237702623E-2</v>
      </c>
      <c r="AB83" s="17">
        <v>2216973.94</v>
      </c>
      <c r="AC83" s="16">
        <v>3.4526416074606901E-2</v>
      </c>
      <c r="AD83" s="17">
        <v>3848967.56</v>
      </c>
      <c r="AE83" s="16">
        <v>1.31717997991552E-2</v>
      </c>
      <c r="AF83" s="18">
        <v>3.7991178010870099</v>
      </c>
      <c r="AG83" s="16">
        <v>6.7293667783474903E-3</v>
      </c>
      <c r="AH83" s="18">
        <v>2.18826088521255</v>
      </c>
      <c r="AI83" s="16">
        <v>2.79481959295752E-2</v>
      </c>
      <c r="AJ83" s="15">
        <v>16468226.07</v>
      </c>
      <c r="AK83" s="16">
        <v>3.5451715727799198E-2</v>
      </c>
      <c r="AL83" s="17">
        <v>4285874.57</v>
      </c>
      <c r="AM83" s="16">
        <v>1.5645849482648501E-2</v>
      </c>
      <c r="AN83" s="17">
        <v>7440964.1799999997</v>
      </c>
      <c r="AO83" s="16">
        <v>-6.8216147105181601E-3</v>
      </c>
      <c r="AP83" s="18">
        <v>3.8424423769359102</v>
      </c>
      <c r="AQ83" s="16">
        <v>1.95007602849353E-2</v>
      </c>
      <c r="AR83" s="18">
        <v>2.21318443035429</v>
      </c>
      <c r="AS83" s="16">
        <v>4.2563683487731201E-2</v>
      </c>
    </row>
    <row r="84" spans="4:45" x14ac:dyDescent="0.2">
      <c r="D84" s="29"/>
      <c r="E84" s="14" t="s">
        <v>285</v>
      </c>
      <c r="F84" s="15">
        <v>558760.88</v>
      </c>
      <c r="G84" s="16">
        <v>-0.10216820028616901</v>
      </c>
      <c r="H84" s="17">
        <v>157083.51999999999</v>
      </c>
      <c r="I84" s="16">
        <v>-0.211911054305226</v>
      </c>
      <c r="J84" s="17">
        <v>284417.76</v>
      </c>
      <c r="K84" s="16">
        <v>-0.22686663148640199</v>
      </c>
      <c r="L84" s="18">
        <v>3.5570942133204002</v>
      </c>
      <c r="M84" s="16">
        <v>0.139251863153984</v>
      </c>
      <c r="N84" s="18">
        <v>1.9645780207255701</v>
      </c>
      <c r="O84" s="16">
        <v>0.161289676889737</v>
      </c>
      <c r="P84" s="15">
        <v>2094742.77</v>
      </c>
      <c r="Q84" s="16">
        <v>5.07066437648115E-3</v>
      </c>
      <c r="R84" s="17">
        <v>619006.01</v>
      </c>
      <c r="S84" s="16">
        <v>8.5109021658281991E-3</v>
      </c>
      <c r="T84" s="17">
        <v>1121095.78</v>
      </c>
      <c r="U84" s="16">
        <v>-2.9001027542679001E-2</v>
      </c>
      <c r="V84" s="18">
        <v>3.3840427009747498</v>
      </c>
      <c r="W84" s="16">
        <v>-3.4112053543088701E-3</v>
      </c>
      <c r="X84" s="18">
        <v>1.8684779725065099</v>
      </c>
      <c r="Y84" s="16">
        <v>3.5089318202813698E-2</v>
      </c>
      <c r="Z84" s="15">
        <v>3992630.56</v>
      </c>
      <c r="AA84" s="16">
        <v>1.9555551951016201E-2</v>
      </c>
      <c r="AB84" s="17">
        <v>1182680.56</v>
      </c>
      <c r="AC84" s="16">
        <v>2.1226287302712199E-2</v>
      </c>
      <c r="AD84" s="17">
        <v>2149069.9</v>
      </c>
      <c r="AE84" s="16">
        <v>-1.2858471324133701E-2</v>
      </c>
      <c r="AF84" s="18">
        <v>3.3759162829225802</v>
      </c>
      <c r="AG84" s="16">
        <v>-1.63600895557508E-3</v>
      </c>
      <c r="AH84" s="18">
        <v>1.85784118050325</v>
      </c>
      <c r="AI84" s="16">
        <v>3.2836247218399901E-2</v>
      </c>
      <c r="AJ84" s="15">
        <v>7988813.6600000001</v>
      </c>
      <c r="AK84" s="16">
        <v>1.4306052155975199E-2</v>
      </c>
      <c r="AL84" s="17">
        <v>2321729.62</v>
      </c>
      <c r="AM84" s="16">
        <v>5.8637028963389798E-3</v>
      </c>
      <c r="AN84" s="17">
        <v>4203660.1100000003</v>
      </c>
      <c r="AO84" s="16">
        <v>-2.12352725995999E-2</v>
      </c>
      <c r="AP84" s="18">
        <v>3.4408888921355101</v>
      </c>
      <c r="AQ84" s="16">
        <v>8.3931344130689003E-3</v>
      </c>
      <c r="AR84" s="18">
        <v>1.9004423409484501</v>
      </c>
      <c r="AS84" s="16">
        <v>3.6312429085969301E-2</v>
      </c>
    </row>
    <row r="85" spans="4:45" x14ac:dyDescent="0.2">
      <c r="D85" s="29"/>
      <c r="E85" s="14" t="s">
        <v>286</v>
      </c>
      <c r="F85" s="15">
        <v>1141286.6599999999</v>
      </c>
      <c r="G85" s="16">
        <v>3.5469251107640001E-2</v>
      </c>
      <c r="H85" s="17">
        <v>297482.08</v>
      </c>
      <c r="I85" s="16">
        <v>3.9967647541668899E-2</v>
      </c>
      <c r="J85" s="17">
        <v>509229.82</v>
      </c>
      <c r="K85" s="16">
        <v>2.8196994561536098E-2</v>
      </c>
      <c r="L85" s="18">
        <v>3.8364887727018702</v>
      </c>
      <c r="M85" s="16">
        <v>-4.32551574528541E-3</v>
      </c>
      <c r="N85" s="18">
        <v>2.2412015462880799</v>
      </c>
      <c r="O85" s="16">
        <v>7.0728241616821097E-3</v>
      </c>
      <c r="P85" s="15">
        <v>3902482.65</v>
      </c>
      <c r="Q85" s="16">
        <v>2.7698015943328901E-2</v>
      </c>
      <c r="R85" s="17">
        <v>1028791.31</v>
      </c>
      <c r="S85" s="16">
        <v>3.9974078467576599E-2</v>
      </c>
      <c r="T85" s="17">
        <v>1738384.12</v>
      </c>
      <c r="U85" s="16">
        <v>2.3197940909520199E-2</v>
      </c>
      <c r="V85" s="18">
        <v>3.79326945325773</v>
      </c>
      <c r="W85" s="16">
        <v>-1.18042004877052E-2</v>
      </c>
      <c r="X85" s="18">
        <v>2.24489087601652</v>
      </c>
      <c r="Y85" s="16">
        <v>4.39804934498638E-3</v>
      </c>
      <c r="Z85" s="15">
        <v>7382111.4299999997</v>
      </c>
      <c r="AA85" s="16">
        <v>-2.1477398106821001E-3</v>
      </c>
      <c r="AB85" s="17">
        <v>1962162.12</v>
      </c>
      <c r="AC85" s="16">
        <v>1.9845568532910401E-2</v>
      </c>
      <c r="AD85" s="17">
        <v>3287931.54</v>
      </c>
      <c r="AE85" s="16">
        <v>-2.6422038421312398E-3</v>
      </c>
      <c r="AF85" s="18">
        <v>3.7622331787752601</v>
      </c>
      <c r="AG85" s="16">
        <v>-2.1565332068100102E-2</v>
      </c>
      <c r="AH85" s="18">
        <v>2.2452144578411701</v>
      </c>
      <c r="AI85" s="16">
        <v>4.95773967330438E-4</v>
      </c>
      <c r="AJ85" s="15">
        <v>14221122.609999999</v>
      </c>
      <c r="AK85" s="16">
        <v>-8.6665068998375006E-3</v>
      </c>
      <c r="AL85" s="17">
        <v>3715129.12</v>
      </c>
      <c r="AM85" s="16">
        <v>5.12329928970519E-3</v>
      </c>
      <c r="AN85" s="17">
        <v>6312463.4199999999</v>
      </c>
      <c r="AO85" s="16">
        <v>-1.4576100136895E-2</v>
      </c>
      <c r="AP85" s="18">
        <v>3.8278945766493302</v>
      </c>
      <c r="AQ85" s="16">
        <v>-1.37195169978526E-2</v>
      </c>
      <c r="AR85" s="18">
        <v>2.2528641615478899</v>
      </c>
      <c r="AS85" s="16">
        <v>5.9970061999496099E-3</v>
      </c>
    </row>
    <row r="86" spans="4:45" x14ac:dyDescent="0.2">
      <c r="D86" s="29"/>
      <c r="E86" s="14" t="s">
        <v>287</v>
      </c>
      <c r="F86" s="15">
        <v>1423237.39</v>
      </c>
      <c r="G86" s="16">
        <v>0.19682404778149001</v>
      </c>
      <c r="H86" s="17">
        <v>354894.86</v>
      </c>
      <c r="I86" s="16">
        <v>0.13727349455526899</v>
      </c>
      <c r="J86" s="17">
        <v>607280.73</v>
      </c>
      <c r="K86" s="16">
        <v>0.108697602471702</v>
      </c>
      <c r="L86" s="18">
        <v>4.0103071371616901</v>
      </c>
      <c r="M86" s="16">
        <v>5.2362561434274202E-2</v>
      </c>
      <c r="N86" s="18">
        <v>2.3436235001232499</v>
      </c>
      <c r="O86" s="16">
        <v>7.9486457906395594E-2</v>
      </c>
      <c r="P86" s="15">
        <v>4583141.9800000004</v>
      </c>
      <c r="Q86" s="16">
        <v>8.8233196870870195E-2</v>
      </c>
      <c r="R86" s="17">
        <v>1188583.8</v>
      </c>
      <c r="S86" s="16">
        <v>8.3308408819005794E-2</v>
      </c>
      <c r="T86" s="17">
        <v>2003849.41</v>
      </c>
      <c r="U86" s="16">
        <v>5.9186246500729199E-2</v>
      </c>
      <c r="V86" s="18">
        <v>3.8559687419599702</v>
      </c>
      <c r="W86" s="16">
        <v>4.5460627940969002E-3</v>
      </c>
      <c r="X86" s="18">
        <v>2.2871688646503601</v>
      </c>
      <c r="Y86" s="16">
        <v>2.7423836427356001E-2</v>
      </c>
      <c r="Z86" s="15">
        <v>8636038.2699999996</v>
      </c>
      <c r="AA86" s="16">
        <v>2.97974813969685E-2</v>
      </c>
      <c r="AB86" s="17">
        <v>2292976.5</v>
      </c>
      <c r="AC86" s="16">
        <v>4.9872908216679203E-2</v>
      </c>
      <c r="AD86" s="17">
        <v>3832427.2</v>
      </c>
      <c r="AE86" s="16">
        <v>2.0337196206766699E-2</v>
      </c>
      <c r="AF86" s="18">
        <v>3.7663003829302202</v>
      </c>
      <c r="AG86" s="16">
        <v>-1.91217686089366E-2</v>
      </c>
      <c r="AH86" s="18">
        <v>2.25341221615377</v>
      </c>
      <c r="AI86" s="16">
        <v>9.2717243136599906E-3</v>
      </c>
      <c r="AJ86" s="15">
        <v>15957726.85</v>
      </c>
      <c r="AK86" s="16">
        <v>1.16014837624283E-2</v>
      </c>
      <c r="AL86" s="17">
        <v>4170144.8</v>
      </c>
      <c r="AM86" s="16">
        <v>2.27974819806387E-2</v>
      </c>
      <c r="AN86" s="17">
        <v>7102939.5300000003</v>
      </c>
      <c r="AO86" s="16">
        <v>-8.5233499731664499E-5</v>
      </c>
      <c r="AP86" s="18">
        <v>3.8266601318016602</v>
      </c>
      <c r="AQ86" s="16">
        <v>-1.09464467946572E-2</v>
      </c>
      <c r="AR86" s="18">
        <v>2.2466370131128</v>
      </c>
      <c r="AS86" s="16">
        <v>1.1687713446880899E-2</v>
      </c>
    </row>
    <row r="87" spans="4:45" x14ac:dyDescent="0.2">
      <c r="D87" s="29"/>
      <c r="E87" s="14" t="s">
        <v>288</v>
      </c>
      <c r="F87" s="15">
        <v>1289573.3</v>
      </c>
      <c r="G87" s="16">
        <v>7.3639695692440096E-2</v>
      </c>
      <c r="H87" s="17">
        <v>301533.77</v>
      </c>
      <c r="I87" s="16">
        <v>-1.72197743515315E-3</v>
      </c>
      <c r="J87" s="17">
        <v>489953.63</v>
      </c>
      <c r="K87" s="16">
        <v>-3.7232150291798701E-3</v>
      </c>
      <c r="L87" s="18">
        <v>4.2767126879354196</v>
      </c>
      <c r="M87" s="16">
        <v>7.5491668076563198E-2</v>
      </c>
      <c r="N87" s="18">
        <v>2.6320313210048099</v>
      </c>
      <c r="O87" s="16">
        <v>7.7652025911540204E-2</v>
      </c>
      <c r="P87" s="15">
        <v>4343972.09</v>
      </c>
      <c r="Q87" s="16">
        <v>8.3879671207380505E-2</v>
      </c>
      <c r="R87" s="17">
        <v>1007655.6</v>
      </c>
      <c r="S87" s="16">
        <v>9.7276317813496001E-3</v>
      </c>
      <c r="T87" s="17">
        <v>1646541.47</v>
      </c>
      <c r="U87" s="16">
        <v>1.2057720171853E-2</v>
      </c>
      <c r="V87" s="18">
        <v>4.3109690354521897</v>
      </c>
      <c r="W87" s="16">
        <v>7.3437664863357899E-2</v>
      </c>
      <c r="X87" s="18">
        <v>2.63824031714184</v>
      </c>
      <c r="Y87" s="16">
        <v>7.09662597340118E-2</v>
      </c>
      <c r="Z87" s="15">
        <v>8215989.8200000003</v>
      </c>
      <c r="AA87" s="16">
        <v>8.1445360834070293E-2</v>
      </c>
      <c r="AB87" s="17">
        <v>1919699.84</v>
      </c>
      <c r="AC87" s="16">
        <v>1.22707985809583E-2</v>
      </c>
      <c r="AD87" s="17">
        <v>3145516.17</v>
      </c>
      <c r="AE87" s="16">
        <v>2.05880377087088E-2</v>
      </c>
      <c r="AF87" s="18">
        <v>4.2798304447428599</v>
      </c>
      <c r="AG87" s="16">
        <v>6.83360246587017E-2</v>
      </c>
      <c r="AH87" s="18">
        <v>2.61196871227656</v>
      </c>
      <c r="AI87" s="16">
        <v>5.9629665327050503E-2</v>
      </c>
      <c r="AJ87" s="15">
        <v>15576204.1</v>
      </c>
      <c r="AK87" s="16">
        <v>3.9546321981240098E-2</v>
      </c>
      <c r="AL87" s="17">
        <v>3755049.55</v>
      </c>
      <c r="AM87" s="16">
        <v>2.3363471272124501E-3</v>
      </c>
      <c r="AN87" s="17">
        <v>6130719.9699999997</v>
      </c>
      <c r="AO87" s="16">
        <v>4.3704791577808101E-3</v>
      </c>
      <c r="AP87" s="18">
        <v>4.1480688583723202</v>
      </c>
      <c r="AQ87" s="16">
        <v>3.7123242074054999E-2</v>
      </c>
      <c r="AR87" s="18">
        <v>2.5406810580519799</v>
      </c>
      <c r="AS87" s="16">
        <v>3.5022776508680402E-2</v>
      </c>
    </row>
    <row r="88" spans="4:45" x14ac:dyDescent="0.2">
      <c r="D88" s="29"/>
      <c r="E88" s="14" t="s">
        <v>289</v>
      </c>
      <c r="F88" s="15">
        <v>592271.96</v>
      </c>
      <c r="G88" s="16">
        <v>-6.4747431004178197E-3</v>
      </c>
      <c r="H88" s="17">
        <v>147415.79999999999</v>
      </c>
      <c r="I88" s="16">
        <v>-3.5383307991411803E-2</v>
      </c>
      <c r="J88" s="17">
        <v>246260.91</v>
      </c>
      <c r="K88" s="16">
        <v>-5.6875743359627001E-2</v>
      </c>
      <c r="L88" s="18">
        <v>4.0176966105397103</v>
      </c>
      <c r="M88" s="16">
        <v>2.9968966046812401E-2</v>
      </c>
      <c r="N88" s="18">
        <v>2.4050587647061001</v>
      </c>
      <c r="O88" s="16">
        <v>5.34404665179E-2</v>
      </c>
      <c r="P88" s="15">
        <v>2017915.85</v>
      </c>
      <c r="Q88" s="16">
        <v>3.6989104125175302E-2</v>
      </c>
      <c r="R88" s="17">
        <v>503175.59</v>
      </c>
      <c r="S88" s="16">
        <v>3.1622442968880102E-2</v>
      </c>
      <c r="T88" s="17">
        <v>839061.56</v>
      </c>
      <c r="U88" s="16">
        <v>1.1036844516327599E-2</v>
      </c>
      <c r="V88" s="18">
        <v>4.0103611743169001</v>
      </c>
      <c r="W88" s="16">
        <v>5.2021562664443704E-3</v>
      </c>
      <c r="X88" s="18">
        <v>2.4049675806862099</v>
      </c>
      <c r="Y88" s="16">
        <v>2.5668955339865102E-2</v>
      </c>
      <c r="Z88" s="15">
        <v>3774167.48</v>
      </c>
      <c r="AA88" s="16">
        <v>3.40974587193544E-2</v>
      </c>
      <c r="AB88" s="17">
        <v>940614.81</v>
      </c>
      <c r="AC88" s="16">
        <v>1.9567629269975399E-2</v>
      </c>
      <c r="AD88" s="17">
        <v>1570667.03</v>
      </c>
      <c r="AE88" s="16">
        <v>-6.5683233204949596E-3</v>
      </c>
      <c r="AF88" s="18">
        <v>4.01244743318468</v>
      </c>
      <c r="AG88" s="16">
        <v>1.4250971718063001E-2</v>
      </c>
      <c r="AH88" s="18">
        <v>2.40290743226462</v>
      </c>
      <c r="AI88" s="16">
        <v>4.0934654082878497E-2</v>
      </c>
      <c r="AJ88" s="15">
        <v>7503347.4299999997</v>
      </c>
      <c r="AK88" s="16">
        <v>3.89032864414205E-2</v>
      </c>
      <c r="AL88" s="17">
        <v>1857065.97</v>
      </c>
      <c r="AM88" s="16">
        <v>1.6809380950495001E-2</v>
      </c>
      <c r="AN88" s="17">
        <v>3110126.3</v>
      </c>
      <c r="AO88" s="16">
        <v>-2.42840228877861E-2</v>
      </c>
      <c r="AP88" s="18">
        <v>4.0404312777321501</v>
      </c>
      <c r="AQ88" s="16">
        <v>2.1728660164673601E-2</v>
      </c>
      <c r="AR88" s="18">
        <v>2.4125539306876398</v>
      </c>
      <c r="AS88" s="16">
        <v>6.4759941224104403E-2</v>
      </c>
    </row>
    <row r="89" spans="4:45" x14ac:dyDescent="0.2">
      <c r="D89" s="29"/>
      <c r="E89" s="14" t="s">
        <v>290</v>
      </c>
      <c r="F89" s="15">
        <v>594017.06000000006</v>
      </c>
      <c r="G89" s="16">
        <v>2.4843105167483E-2</v>
      </c>
      <c r="H89" s="17">
        <v>148595.82999999999</v>
      </c>
      <c r="I89" s="16">
        <v>1.6825025984166599E-2</v>
      </c>
      <c r="J89" s="17">
        <v>250609.04</v>
      </c>
      <c r="K89" s="16">
        <v>1.3384523176109E-2</v>
      </c>
      <c r="L89" s="18">
        <v>3.99753519328234</v>
      </c>
      <c r="M89" s="16">
        <v>7.8854070055522398E-3</v>
      </c>
      <c r="N89" s="18">
        <v>2.3702938249952998</v>
      </c>
      <c r="O89" s="16">
        <v>1.13072399758591E-2</v>
      </c>
      <c r="P89" s="15">
        <v>1950233.94</v>
      </c>
      <c r="Q89" s="16">
        <v>2.40021141269403E-2</v>
      </c>
      <c r="R89" s="17">
        <v>484092.11</v>
      </c>
      <c r="S89" s="16">
        <v>1.3229569622627099E-2</v>
      </c>
      <c r="T89" s="17">
        <v>823868.3</v>
      </c>
      <c r="U89" s="16">
        <v>1.09897550855178E-2</v>
      </c>
      <c r="V89" s="18">
        <v>4.0286422763634802</v>
      </c>
      <c r="W89" s="16">
        <v>1.0631889186105499E-2</v>
      </c>
      <c r="X89" s="18">
        <v>2.36716710668441</v>
      </c>
      <c r="Y89" s="16">
        <v>1.2870910883089901E-2</v>
      </c>
      <c r="Z89" s="15">
        <v>3697177.02</v>
      </c>
      <c r="AA89" s="16">
        <v>2.87826611412027E-2</v>
      </c>
      <c r="AB89" s="17">
        <v>923963.09</v>
      </c>
      <c r="AC89" s="16">
        <v>8.2087621096957296E-3</v>
      </c>
      <c r="AD89" s="17">
        <v>1561740.74</v>
      </c>
      <c r="AE89" s="16">
        <v>1.05494351194136E-2</v>
      </c>
      <c r="AF89" s="18">
        <v>4.0014336719879102</v>
      </c>
      <c r="AG89" s="16">
        <v>2.0406387848143501E-2</v>
      </c>
      <c r="AH89" s="18">
        <v>2.3673436475762299</v>
      </c>
      <c r="AI89" s="16">
        <v>1.8042883789880601E-2</v>
      </c>
      <c r="AJ89" s="15">
        <v>7075401.0300000003</v>
      </c>
      <c r="AK89" s="16">
        <v>4.1286298124818398E-2</v>
      </c>
      <c r="AL89" s="17">
        <v>1777246.34</v>
      </c>
      <c r="AM89" s="16">
        <v>3.1142613324982402E-2</v>
      </c>
      <c r="AN89" s="17">
        <v>3011083.41</v>
      </c>
      <c r="AO89" s="16">
        <v>2.5644147057437099E-2</v>
      </c>
      <c r="AP89" s="18">
        <v>3.9811031654733902</v>
      </c>
      <c r="AQ89" s="16">
        <v>9.8373247975147605E-3</v>
      </c>
      <c r="AR89" s="18">
        <v>2.3497857968670499</v>
      </c>
      <c r="AS89" s="16">
        <v>1.52510508759383E-2</v>
      </c>
    </row>
    <row r="90" spans="4:45" x14ac:dyDescent="0.2">
      <c r="D90" s="29"/>
      <c r="E90" s="14" t="s">
        <v>291</v>
      </c>
      <c r="F90" s="15">
        <v>550168.06000000006</v>
      </c>
      <c r="G90" s="16">
        <v>0.130875340723724</v>
      </c>
      <c r="H90" s="17">
        <v>124806.13</v>
      </c>
      <c r="I90" s="16">
        <v>0.127949764597239</v>
      </c>
      <c r="J90" s="17">
        <v>213088.91</v>
      </c>
      <c r="K90" s="16">
        <v>0.104826934707863</v>
      </c>
      <c r="L90" s="18">
        <v>4.4081813930133098</v>
      </c>
      <c r="M90" s="16">
        <v>2.5937113675705702E-3</v>
      </c>
      <c r="N90" s="18">
        <v>2.5818709195143001</v>
      </c>
      <c r="O90" s="16">
        <v>2.35769107337599E-2</v>
      </c>
      <c r="P90" s="15">
        <v>1857444.03</v>
      </c>
      <c r="Q90" s="16">
        <v>9.2669938590628595E-2</v>
      </c>
      <c r="R90" s="17">
        <v>409830.86</v>
      </c>
      <c r="S90" s="16">
        <v>5.4297072832627698E-2</v>
      </c>
      <c r="T90" s="17">
        <v>720935.59</v>
      </c>
      <c r="U90" s="16">
        <v>3.94880411499864E-2</v>
      </c>
      <c r="V90" s="18">
        <v>4.5322209996582501</v>
      </c>
      <c r="W90" s="16">
        <v>3.6396635015691202E-2</v>
      </c>
      <c r="X90" s="18">
        <v>2.5764354760180499</v>
      </c>
      <c r="Y90" s="16">
        <v>5.1161625084023901E-2</v>
      </c>
      <c r="Z90" s="15">
        <v>3652372.84</v>
      </c>
      <c r="AA90" s="16">
        <v>9.5782501481000495E-2</v>
      </c>
      <c r="AB90" s="17">
        <v>810742.07</v>
      </c>
      <c r="AC90" s="16">
        <v>7.2374967064572707E-2</v>
      </c>
      <c r="AD90" s="17">
        <v>1440063.15</v>
      </c>
      <c r="AE90" s="16">
        <v>6.3431223054000799E-2</v>
      </c>
      <c r="AF90" s="18">
        <v>4.50497510262419</v>
      </c>
      <c r="AG90" s="16">
        <v>2.1827751612387699E-2</v>
      </c>
      <c r="AH90" s="18">
        <v>2.5362588022615502</v>
      </c>
      <c r="AI90" s="16">
        <v>3.04215991835298E-2</v>
      </c>
      <c r="AJ90" s="15">
        <v>6939925.9900000002</v>
      </c>
      <c r="AK90" s="16">
        <v>0.106926976623498</v>
      </c>
      <c r="AL90" s="17">
        <v>1567236.98</v>
      </c>
      <c r="AM90" s="16">
        <v>9.1867244003162596E-2</v>
      </c>
      <c r="AN90" s="17">
        <v>2790994.33</v>
      </c>
      <c r="AO90" s="16">
        <v>8.3637283337476498E-2</v>
      </c>
      <c r="AP90" s="18">
        <v>4.4281280231149198</v>
      </c>
      <c r="AQ90" s="16">
        <v>1.37926407290332E-2</v>
      </c>
      <c r="AR90" s="18">
        <v>2.4865424896796502</v>
      </c>
      <c r="AS90" s="16">
        <v>2.1492148382244499E-2</v>
      </c>
    </row>
    <row r="91" spans="4:45" x14ac:dyDescent="0.2">
      <c r="D91" s="29"/>
      <c r="E91" s="14" t="s">
        <v>292</v>
      </c>
      <c r="F91" s="15">
        <v>3742289.83</v>
      </c>
      <c r="G91" s="16">
        <v>9.3498003404495295E-2</v>
      </c>
      <c r="H91" s="17">
        <v>861226.99</v>
      </c>
      <c r="I91" s="16">
        <v>7.5587556571328707E-2</v>
      </c>
      <c r="J91" s="17">
        <v>1577854.47</v>
      </c>
      <c r="K91" s="16">
        <v>4.5896514850153697E-2</v>
      </c>
      <c r="L91" s="18">
        <v>4.34530022102535</v>
      </c>
      <c r="M91" s="16">
        <v>1.6651779507620899E-2</v>
      </c>
      <c r="N91" s="18">
        <v>2.3717585500771801</v>
      </c>
      <c r="O91" s="16">
        <v>4.5512618006152999E-2</v>
      </c>
      <c r="P91" s="15">
        <v>12422577.6</v>
      </c>
      <c r="Q91" s="16">
        <v>5.2611225015639897E-2</v>
      </c>
      <c r="R91" s="17">
        <v>2859472.66</v>
      </c>
      <c r="S91" s="16">
        <v>5.03674618695975E-2</v>
      </c>
      <c r="T91" s="17">
        <v>5270548.41</v>
      </c>
      <c r="U91" s="16">
        <v>2.73480662068043E-2</v>
      </c>
      <c r="V91" s="18">
        <v>4.3443596344789004</v>
      </c>
      <c r="W91" s="16">
        <v>2.1361697001245298E-3</v>
      </c>
      <c r="X91" s="18">
        <v>2.3569800775248</v>
      </c>
      <c r="Y91" s="16">
        <v>2.4590652029075899E-2</v>
      </c>
      <c r="Z91" s="15">
        <v>24323058.030000001</v>
      </c>
      <c r="AA91" s="16">
        <v>4.83808780858071E-2</v>
      </c>
      <c r="AB91" s="17">
        <v>5561959.1900000004</v>
      </c>
      <c r="AC91" s="16">
        <v>4.5653611114913603E-2</v>
      </c>
      <c r="AD91" s="17">
        <v>10361557.560000001</v>
      </c>
      <c r="AE91" s="16">
        <v>3.2994928905873397E-2</v>
      </c>
      <c r="AF91" s="18">
        <v>4.37310976206569</v>
      </c>
      <c r="AG91" s="16">
        <v>2.6081935182965901E-3</v>
      </c>
      <c r="AH91" s="18">
        <v>2.3474326025941599</v>
      </c>
      <c r="AI91" s="16">
        <v>1.4894506012948399E-2</v>
      </c>
      <c r="AJ91" s="15">
        <v>45611721.829999998</v>
      </c>
      <c r="AK91" s="16">
        <v>3.7474496079099598E-2</v>
      </c>
      <c r="AL91" s="17">
        <v>10529511.76</v>
      </c>
      <c r="AM91" s="16">
        <v>5.2260235622784E-2</v>
      </c>
      <c r="AN91" s="17">
        <v>19736752.879999999</v>
      </c>
      <c r="AO91" s="16">
        <v>4.4784476857467503E-2</v>
      </c>
      <c r="AP91" s="18">
        <v>4.3317983653593499</v>
      </c>
      <c r="AQ91" s="16">
        <v>-1.4051409568787299E-2</v>
      </c>
      <c r="AR91" s="18">
        <v>2.3110043535185598</v>
      </c>
      <c r="AS91" s="16">
        <v>-6.9966399197995896E-3</v>
      </c>
    </row>
    <row r="92" spans="4:45" x14ac:dyDescent="0.2">
      <c r="D92" s="29"/>
      <c r="E92" s="14" t="s">
        <v>293</v>
      </c>
      <c r="F92" s="15">
        <v>318666.53000000003</v>
      </c>
      <c r="G92" s="16">
        <v>3.1815939413123703E-2</v>
      </c>
      <c r="H92" s="17">
        <v>74253.05</v>
      </c>
      <c r="I92" s="16">
        <v>-2.9330657838405199E-2</v>
      </c>
      <c r="J92" s="17">
        <v>117388.67</v>
      </c>
      <c r="K92" s="16">
        <v>-6.3176564129399093E-2</v>
      </c>
      <c r="L92" s="18">
        <v>4.2916288287147797</v>
      </c>
      <c r="M92" s="16">
        <v>6.2994260347566902E-2</v>
      </c>
      <c r="N92" s="18">
        <v>2.71462765529246</v>
      </c>
      <c r="O92" s="16">
        <v>0.101398513215295</v>
      </c>
      <c r="P92" s="15">
        <v>1077351.03</v>
      </c>
      <c r="Q92" s="16">
        <v>8.1131834515848697E-2</v>
      </c>
      <c r="R92" s="17">
        <v>257089.37</v>
      </c>
      <c r="S92" s="16">
        <v>7.3063762949871297E-2</v>
      </c>
      <c r="T92" s="17">
        <v>407638.85</v>
      </c>
      <c r="U92" s="16">
        <v>4.1024457376218203E-2</v>
      </c>
      <c r="V92" s="18">
        <v>4.1905701118642096</v>
      </c>
      <c r="W92" s="16">
        <v>7.5187252095794202E-3</v>
      </c>
      <c r="X92" s="18">
        <v>2.6429056749620399</v>
      </c>
      <c r="Y92" s="16">
        <v>3.8526834653545401E-2</v>
      </c>
      <c r="Z92" s="15">
        <v>1961228.9</v>
      </c>
      <c r="AA92" s="16">
        <v>6.4499738549537999E-2</v>
      </c>
      <c r="AB92" s="17">
        <v>477269.82</v>
      </c>
      <c r="AC92" s="16">
        <v>6.8901281183717605E-2</v>
      </c>
      <c r="AD92" s="17">
        <v>761921.25</v>
      </c>
      <c r="AE92" s="16">
        <v>3.9028895229984102E-2</v>
      </c>
      <c r="AF92" s="18">
        <v>4.1092665360654896</v>
      </c>
      <c r="AG92" s="16">
        <v>-4.1178195888261796E-3</v>
      </c>
      <c r="AH92" s="18">
        <v>2.5740572270428199</v>
      </c>
      <c r="AI92" s="16">
        <v>2.4514085639472199E-2</v>
      </c>
      <c r="AJ92" s="15">
        <v>3786337.21</v>
      </c>
      <c r="AK92" s="16">
        <v>6.2583826777150006E-2</v>
      </c>
      <c r="AL92" s="17">
        <v>932417.42</v>
      </c>
      <c r="AM92" s="16">
        <v>5.3404854616633898E-2</v>
      </c>
      <c r="AN92" s="17">
        <v>1499654.49</v>
      </c>
      <c r="AO92" s="16">
        <v>9.9727957050263997E-3</v>
      </c>
      <c r="AP92" s="18">
        <v>4.0607748512463404</v>
      </c>
      <c r="AQ92" s="16">
        <v>8.71362242189078E-3</v>
      </c>
      <c r="AR92" s="18">
        <v>2.5248063705660599</v>
      </c>
      <c r="AS92" s="16">
        <v>5.20915328569794E-2</v>
      </c>
    </row>
    <row r="93" spans="4:45" x14ac:dyDescent="0.2">
      <c r="D93" s="29"/>
      <c r="E93" s="14" t="s">
        <v>294</v>
      </c>
      <c r="F93" s="15">
        <v>1780447.2</v>
      </c>
      <c r="G93" s="16">
        <v>1.0074431106004599E-2</v>
      </c>
      <c r="H93" s="17">
        <v>430925.99</v>
      </c>
      <c r="I93" s="16">
        <v>1.3696450168685899E-2</v>
      </c>
      <c r="J93" s="17">
        <v>731450.57</v>
      </c>
      <c r="K93" s="16">
        <v>1.8607928354016699E-3</v>
      </c>
      <c r="L93" s="18">
        <v>4.1316774604381603</v>
      </c>
      <c r="M93" s="16">
        <v>-3.5730805430744198E-3</v>
      </c>
      <c r="N93" s="18">
        <v>2.4341319468792002</v>
      </c>
      <c r="O93" s="16">
        <v>8.1983827786664305E-3</v>
      </c>
      <c r="P93" s="15">
        <v>5897352.3600000003</v>
      </c>
      <c r="Q93" s="16">
        <v>1.9836999802974101E-2</v>
      </c>
      <c r="R93" s="17">
        <v>1416159.75</v>
      </c>
      <c r="S93" s="16">
        <v>2.22435606732551E-2</v>
      </c>
      <c r="T93" s="17">
        <v>2433903.62</v>
      </c>
      <c r="U93" s="16">
        <v>1.33960693364902E-2</v>
      </c>
      <c r="V93" s="18">
        <v>4.1643270542041604</v>
      </c>
      <c r="W93" s="16">
        <v>-2.35419518680677E-3</v>
      </c>
      <c r="X93" s="18">
        <v>2.4230015977378798</v>
      </c>
      <c r="Y93" s="16">
        <v>6.3557878912052501E-3</v>
      </c>
      <c r="Z93" s="15">
        <v>11386329.039999999</v>
      </c>
      <c r="AA93" s="16">
        <v>3.1861481893381102E-2</v>
      </c>
      <c r="AB93" s="17">
        <v>2749184.62</v>
      </c>
      <c r="AC93" s="16">
        <v>2.44799649751993E-2</v>
      </c>
      <c r="AD93" s="17">
        <v>4704132.54</v>
      </c>
      <c r="AE93" s="16">
        <v>2.3820687072667601E-2</v>
      </c>
      <c r="AF93" s="18">
        <v>4.14171131220718</v>
      </c>
      <c r="AG93" s="16">
        <v>7.20513545461135E-3</v>
      </c>
      <c r="AH93" s="18">
        <v>2.4204949463435002</v>
      </c>
      <c r="AI93" s="16">
        <v>7.8537139581578708E-3</v>
      </c>
      <c r="AJ93" s="15">
        <v>21547687.82</v>
      </c>
      <c r="AK93" s="16">
        <v>5.4517280781835702E-2</v>
      </c>
      <c r="AL93" s="17">
        <v>5218313.82</v>
      </c>
      <c r="AM93" s="16">
        <v>5.2803587971272499E-2</v>
      </c>
      <c r="AN93" s="17">
        <v>8968907.5399999991</v>
      </c>
      <c r="AO93" s="16">
        <v>4.8841164625776097E-2</v>
      </c>
      <c r="AP93" s="18">
        <v>4.1292433845996603</v>
      </c>
      <c r="AQ93" s="16">
        <v>1.6277421830081899E-3</v>
      </c>
      <c r="AR93" s="18">
        <v>2.40248745166571</v>
      </c>
      <c r="AS93" s="16">
        <v>5.4117976558299098E-3</v>
      </c>
    </row>
    <row r="94" spans="4:45" x14ac:dyDescent="0.2">
      <c r="D94" s="29"/>
      <c r="E94" s="14" t="s">
        <v>295</v>
      </c>
      <c r="F94" s="15">
        <v>910975.52</v>
      </c>
      <c r="G94" s="16">
        <v>3.7971437843066298E-3</v>
      </c>
      <c r="H94" s="17">
        <v>280591.5</v>
      </c>
      <c r="I94" s="16">
        <v>7.20626583117939E-3</v>
      </c>
      <c r="J94" s="17">
        <v>486117.06</v>
      </c>
      <c r="K94" s="16">
        <v>-4.1885120755686199E-2</v>
      </c>
      <c r="L94" s="18">
        <v>3.2466255036236</v>
      </c>
      <c r="M94" s="16">
        <v>-3.3847307771257698E-3</v>
      </c>
      <c r="N94" s="18">
        <v>1.87398385072106</v>
      </c>
      <c r="O94" s="16">
        <v>4.76793185552273E-2</v>
      </c>
      <c r="P94" s="15">
        <v>3108477.08</v>
      </c>
      <c r="Q94" s="16">
        <v>2.6675986758084299E-2</v>
      </c>
      <c r="R94" s="17">
        <v>913932.83</v>
      </c>
      <c r="S94" s="16">
        <v>-4.9985594373887998E-2</v>
      </c>
      <c r="T94" s="17">
        <v>1541403.97</v>
      </c>
      <c r="U94" s="16">
        <v>-8.8172056177661398E-2</v>
      </c>
      <c r="V94" s="18">
        <v>3.4012095615385598</v>
      </c>
      <c r="W94" s="16">
        <v>8.0695177544648E-2</v>
      </c>
      <c r="X94" s="18">
        <v>2.0166530906236102</v>
      </c>
      <c r="Y94" s="16">
        <v>0.12595363381199801</v>
      </c>
      <c r="Z94" s="15">
        <v>5842417.54</v>
      </c>
      <c r="AA94" s="16">
        <v>3.0970199583859999E-2</v>
      </c>
      <c r="AB94" s="17">
        <v>1703464.3</v>
      </c>
      <c r="AC94" s="16">
        <v>-4.7379207064189603E-3</v>
      </c>
      <c r="AD94" s="17">
        <v>2919254.37</v>
      </c>
      <c r="AE94" s="16">
        <v>-2.5029965692962598E-2</v>
      </c>
      <c r="AF94" s="18">
        <v>3.4297270215759701</v>
      </c>
      <c r="AG94" s="16">
        <v>3.58781079207037E-2</v>
      </c>
      <c r="AH94" s="18">
        <v>2.0013389720471699</v>
      </c>
      <c r="AI94" s="16">
        <v>5.7437832247454697E-2</v>
      </c>
      <c r="AJ94" s="15">
        <v>11269291.550000001</v>
      </c>
      <c r="AK94" s="16">
        <v>5.2383422660263898E-2</v>
      </c>
      <c r="AL94" s="17">
        <v>3324192.91</v>
      </c>
      <c r="AM94" s="16">
        <v>2.2683369800514101E-2</v>
      </c>
      <c r="AN94" s="17">
        <v>5714267.9900000002</v>
      </c>
      <c r="AO94" s="16">
        <v>-1.73592671201389E-3</v>
      </c>
      <c r="AP94" s="18">
        <v>3.39008350450997</v>
      </c>
      <c r="AQ94" s="16">
        <v>2.9041298349794301E-2</v>
      </c>
      <c r="AR94" s="18">
        <v>1.9721321383108601</v>
      </c>
      <c r="AS94" s="16">
        <v>5.4213459965582703E-2</v>
      </c>
    </row>
    <row r="95" spans="4:45" x14ac:dyDescent="0.2">
      <c r="D95" s="29"/>
      <c r="E95" s="14" t="s">
        <v>296</v>
      </c>
      <c r="F95" s="15">
        <v>958913.76</v>
      </c>
      <c r="G95" s="16">
        <v>-2.7224224104520699E-2</v>
      </c>
      <c r="H95" s="17">
        <v>280289.62</v>
      </c>
      <c r="I95" s="16">
        <v>-0.100579215704911</v>
      </c>
      <c r="J95" s="17">
        <v>514239.71</v>
      </c>
      <c r="K95" s="16">
        <v>-0.11980554853164101</v>
      </c>
      <c r="L95" s="18">
        <v>3.4211533056415</v>
      </c>
      <c r="M95" s="16">
        <v>8.1558034772213406E-2</v>
      </c>
      <c r="N95" s="18">
        <v>1.86472133783678</v>
      </c>
      <c r="O95" s="16">
        <v>0.10518280849495699</v>
      </c>
      <c r="P95" s="15">
        <v>3251413.22</v>
      </c>
      <c r="Q95" s="16">
        <v>1.0168359217365501E-2</v>
      </c>
      <c r="R95" s="17">
        <v>931534.21</v>
      </c>
      <c r="S95" s="16">
        <v>-3.6467282780198701E-2</v>
      </c>
      <c r="T95" s="17">
        <v>1701708.76</v>
      </c>
      <c r="U95" s="16">
        <v>-3.9321546026888303E-2</v>
      </c>
      <c r="V95" s="18">
        <v>3.4903852001312998</v>
      </c>
      <c r="W95" s="16">
        <v>4.8400683406088899E-2</v>
      </c>
      <c r="X95" s="18">
        <v>1.91067549067562</v>
      </c>
      <c r="Y95" s="16">
        <v>5.1515577391766001E-2</v>
      </c>
      <c r="Z95" s="15">
        <v>6256657.0099999998</v>
      </c>
      <c r="AA95" s="16">
        <v>1.2835841133585799E-2</v>
      </c>
      <c r="AB95" s="17">
        <v>1784889.85</v>
      </c>
      <c r="AC95" s="16">
        <v>-5.9685885958493399E-3</v>
      </c>
      <c r="AD95" s="17">
        <v>3277542.92</v>
      </c>
      <c r="AE95" s="16">
        <v>-5.28695427873735E-3</v>
      </c>
      <c r="AF95" s="18">
        <v>3.5053462878955801</v>
      </c>
      <c r="AG95" s="16">
        <v>1.8917339546516199E-2</v>
      </c>
      <c r="AH95" s="18">
        <v>1.9089473922129401</v>
      </c>
      <c r="AI95" s="16">
        <v>1.8219119061801799E-2</v>
      </c>
      <c r="AJ95" s="15">
        <v>12002518.43</v>
      </c>
      <c r="AK95" s="16">
        <v>2.8493713701832402E-2</v>
      </c>
      <c r="AL95" s="17">
        <v>3392322.48</v>
      </c>
      <c r="AM95" s="16">
        <v>2.8009155754382198E-3</v>
      </c>
      <c r="AN95" s="17">
        <v>6194142.5599999996</v>
      </c>
      <c r="AO95" s="16">
        <v>-4.7486392191047402E-3</v>
      </c>
      <c r="AP95" s="18">
        <v>3.5381419369068898</v>
      </c>
      <c r="AQ95" s="16">
        <v>2.56210357682519E-2</v>
      </c>
      <c r="AR95" s="18">
        <v>1.93772072788715</v>
      </c>
      <c r="AS95" s="16">
        <v>3.3400962039232401E-2</v>
      </c>
    </row>
    <row r="96" spans="4:45" x14ac:dyDescent="0.2">
      <c r="D96" s="29"/>
      <c r="E96" s="14" t="s">
        <v>297</v>
      </c>
      <c r="F96" s="15">
        <v>463302.61</v>
      </c>
      <c r="G96" s="16">
        <v>6.1240735756141702E-2</v>
      </c>
      <c r="H96" s="17">
        <v>109389.14</v>
      </c>
      <c r="I96" s="16">
        <v>7.0320167088281496E-2</v>
      </c>
      <c r="J96" s="17">
        <v>179129.78</v>
      </c>
      <c r="K96" s="16">
        <v>6.0430148125928999E-2</v>
      </c>
      <c r="L96" s="18">
        <v>4.2353620295396803</v>
      </c>
      <c r="M96" s="16">
        <v>-8.4829115729358005E-3</v>
      </c>
      <c r="N96" s="18">
        <v>2.5864075197323402</v>
      </c>
      <c r="O96" s="16">
        <v>7.6439511989089199E-4</v>
      </c>
      <c r="P96" s="15">
        <v>1510859.74</v>
      </c>
      <c r="Q96" s="16">
        <v>4.6692884358359103E-2</v>
      </c>
      <c r="R96" s="17">
        <v>356549.02</v>
      </c>
      <c r="S96" s="16">
        <v>5.1099030162070701E-2</v>
      </c>
      <c r="T96" s="17">
        <v>581463.61</v>
      </c>
      <c r="U96" s="16">
        <v>2.9575818671126498E-2</v>
      </c>
      <c r="V96" s="18">
        <v>4.2374530716701999</v>
      </c>
      <c r="W96" s="16">
        <v>-4.1919416508567004E-3</v>
      </c>
      <c r="X96" s="18">
        <v>2.5983736798249502</v>
      </c>
      <c r="Y96" s="16">
        <v>1.66253571391425E-2</v>
      </c>
      <c r="Z96" s="15">
        <v>2788948.04</v>
      </c>
      <c r="AA96" s="16">
        <v>4.37688384324268E-2</v>
      </c>
      <c r="AB96" s="17">
        <v>669061.34</v>
      </c>
      <c r="AC96" s="16">
        <v>5.6236183952889401E-2</v>
      </c>
      <c r="AD96" s="17">
        <v>1095357.03</v>
      </c>
      <c r="AE96" s="16">
        <v>3.8987274154632302E-2</v>
      </c>
      <c r="AF96" s="18">
        <v>4.16844894968823</v>
      </c>
      <c r="AG96" s="16">
        <v>-1.18035584369061E-2</v>
      </c>
      <c r="AH96" s="18">
        <v>2.5461543255900798</v>
      </c>
      <c r="AI96" s="16">
        <v>4.6021394070345804E-3</v>
      </c>
      <c r="AJ96" s="15">
        <v>5406107.6500000004</v>
      </c>
      <c r="AK96" s="16">
        <v>4.5688284997467403E-2</v>
      </c>
      <c r="AL96" s="17">
        <v>1307947.23</v>
      </c>
      <c r="AM96" s="16">
        <v>5.1217393816831998E-2</v>
      </c>
      <c r="AN96" s="17">
        <v>2154709.2599999998</v>
      </c>
      <c r="AO96" s="16">
        <v>2.57722418655153E-2</v>
      </c>
      <c r="AP96" s="18">
        <v>4.1332765772209301</v>
      </c>
      <c r="AQ96" s="16">
        <v>-5.2597196848973102E-3</v>
      </c>
      <c r="AR96" s="18">
        <v>2.5089731363571501</v>
      </c>
      <c r="AS96" s="16">
        <v>1.94156580955358E-2</v>
      </c>
    </row>
    <row r="97" spans="4:45" x14ac:dyDescent="0.2">
      <c r="D97" s="29"/>
      <c r="E97" s="14" t="s">
        <v>298</v>
      </c>
      <c r="F97" s="15">
        <v>825473.61</v>
      </c>
      <c r="G97" s="16">
        <v>-5.4086984220715298E-2</v>
      </c>
      <c r="H97" s="17">
        <v>213487.89</v>
      </c>
      <c r="I97" s="16">
        <v>-7.1989327836996006E-2</v>
      </c>
      <c r="J97" s="17">
        <v>322573.78999999998</v>
      </c>
      <c r="K97" s="16">
        <v>-9.36834097490164E-2</v>
      </c>
      <c r="L97" s="18">
        <v>3.86660625106183</v>
      </c>
      <c r="M97" s="16">
        <v>1.9291096701026099E-2</v>
      </c>
      <c r="N97" s="18">
        <v>2.5590225727886899</v>
      </c>
      <c r="O97" s="16">
        <v>4.3689397230757702E-2</v>
      </c>
      <c r="P97" s="15">
        <v>2569402.96</v>
      </c>
      <c r="Q97" s="16">
        <v>-2.6894353381283601E-2</v>
      </c>
      <c r="R97" s="17">
        <v>659221.05000000005</v>
      </c>
      <c r="S97" s="16">
        <v>-3.2356867956628503E-2</v>
      </c>
      <c r="T97" s="17">
        <v>1010860.23</v>
      </c>
      <c r="U97" s="16">
        <v>-5.2269989866887398E-2</v>
      </c>
      <c r="V97" s="18">
        <v>3.8976348828666798</v>
      </c>
      <c r="W97" s="16">
        <v>5.6451747493001603E-3</v>
      </c>
      <c r="X97" s="18">
        <v>2.5417984442814601</v>
      </c>
      <c r="Y97" s="16">
        <v>2.6775174590112999E-2</v>
      </c>
      <c r="Z97" s="15">
        <v>4745912.21</v>
      </c>
      <c r="AA97" s="16">
        <v>5.6174541923183401E-3</v>
      </c>
      <c r="AB97" s="17">
        <v>1220602.3899999999</v>
      </c>
      <c r="AC97" s="16">
        <v>8.667656494571E-4</v>
      </c>
      <c r="AD97" s="17">
        <v>1873946.28</v>
      </c>
      <c r="AE97" s="16">
        <v>-2.5081836165019401E-2</v>
      </c>
      <c r="AF97" s="18">
        <v>3.8881721426090299</v>
      </c>
      <c r="AG97" s="16">
        <v>4.7465743752402199E-3</v>
      </c>
      <c r="AH97" s="18">
        <v>2.5325764461081599</v>
      </c>
      <c r="AI97" s="16">
        <v>3.14890946708569E-2</v>
      </c>
      <c r="AJ97" s="15">
        <v>9821899.8800000008</v>
      </c>
      <c r="AK97" s="16">
        <v>3.02497446605079E-2</v>
      </c>
      <c r="AL97" s="17">
        <v>2543444.85</v>
      </c>
      <c r="AM97" s="16">
        <v>4.1201850293672702E-2</v>
      </c>
      <c r="AN97" s="17">
        <v>3907653.67</v>
      </c>
      <c r="AO97" s="16">
        <v>1.6110963369495399E-3</v>
      </c>
      <c r="AP97" s="18">
        <v>3.86165238849193</v>
      </c>
      <c r="AQ97" s="16">
        <v>-1.0518715108003099E-2</v>
      </c>
      <c r="AR97" s="18">
        <v>2.513503168258</v>
      </c>
      <c r="AS97" s="16">
        <v>2.85925829179553E-2</v>
      </c>
    </row>
    <row r="98" spans="4:45" x14ac:dyDescent="0.2">
      <c r="D98" s="29"/>
      <c r="E98" s="14" t="s">
        <v>299</v>
      </c>
      <c r="F98" s="15">
        <v>4210199.3</v>
      </c>
      <c r="G98" s="16">
        <v>-1.38206285447661E-2</v>
      </c>
      <c r="H98" s="17">
        <v>1161414.3600000001</v>
      </c>
      <c r="I98" s="16">
        <v>-1.40969071675401E-2</v>
      </c>
      <c r="J98" s="17">
        <v>1709495.53</v>
      </c>
      <c r="K98" s="16">
        <v>-1.9133167241743999E-2</v>
      </c>
      <c r="L98" s="18">
        <v>3.6250622043281799</v>
      </c>
      <c r="M98" s="16">
        <v>2.8022898475782302E-4</v>
      </c>
      <c r="N98" s="18">
        <v>2.4628314178744901</v>
      </c>
      <c r="O98" s="16">
        <v>5.4161671284559199E-3</v>
      </c>
      <c r="P98" s="15">
        <v>15093110.18</v>
      </c>
      <c r="Q98" s="16">
        <v>2.1380142737644201E-3</v>
      </c>
      <c r="R98" s="17">
        <v>4207487.7699999996</v>
      </c>
      <c r="S98" s="16">
        <v>3.5001844547151301E-2</v>
      </c>
      <c r="T98" s="17">
        <v>5964762.3300000001</v>
      </c>
      <c r="U98" s="16">
        <v>-5.2479804382700498E-3</v>
      </c>
      <c r="V98" s="18">
        <v>3.5872023889447902</v>
      </c>
      <c r="W98" s="16">
        <v>-3.1752436429488599E-2</v>
      </c>
      <c r="X98" s="18">
        <v>2.5303791408567302</v>
      </c>
      <c r="Y98" s="16">
        <v>7.4249607608624403E-3</v>
      </c>
      <c r="Z98" s="15">
        <v>30381338.949999999</v>
      </c>
      <c r="AA98" s="16">
        <v>-1.4921329309709099E-2</v>
      </c>
      <c r="AB98" s="17">
        <v>8620292.3699999992</v>
      </c>
      <c r="AC98" s="16">
        <v>5.7914075628021498E-2</v>
      </c>
      <c r="AD98" s="17">
        <v>11823130.460000001</v>
      </c>
      <c r="AE98" s="16">
        <v>-7.4588472490813599E-3</v>
      </c>
      <c r="AF98" s="18">
        <v>3.5243977403518199</v>
      </c>
      <c r="AG98" s="16">
        <v>-6.8848129177686401E-2</v>
      </c>
      <c r="AH98" s="18">
        <v>2.56965268655253</v>
      </c>
      <c r="AI98" s="16">
        <v>-7.5185618651124097E-3</v>
      </c>
      <c r="AJ98" s="15">
        <v>56738665.140000001</v>
      </c>
      <c r="AK98" s="16">
        <v>-1.4064466509748901E-2</v>
      </c>
      <c r="AL98" s="17">
        <v>15966965.25</v>
      </c>
      <c r="AM98" s="16">
        <v>7.8056536401551496E-2</v>
      </c>
      <c r="AN98" s="17">
        <v>22187148.57</v>
      </c>
      <c r="AO98" s="16">
        <v>-1.30678891587319E-2</v>
      </c>
      <c r="AP98" s="18">
        <v>3.5535033897565498</v>
      </c>
      <c r="AQ98" s="16">
        <v>-8.5450994266767694E-2</v>
      </c>
      <c r="AR98" s="18">
        <v>2.5572761168921998</v>
      </c>
      <c r="AS98" s="16">
        <v>-1.0097729520295599E-3</v>
      </c>
    </row>
    <row r="99" spans="4:45" x14ac:dyDescent="0.2">
      <c r="D99" s="29"/>
      <c r="E99" s="14" t="s">
        <v>300</v>
      </c>
      <c r="F99" s="15">
        <v>2009409.38</v>
      </c>
      <c r="G99" s="16">
        <v>4.3229967779483701E-2</v>
      </c>
      <c r="H99" s="17">
        <v>499186.62</v>
      </c>
      <c r="I99" s="16">
        <v>2.13564984505531E-2</v>
      </c>
      <c r="J99" s="17">
        <v>832359.44</v>
      </c>
      <c r="K99" s="16">
        <v>1.5915053060103702E-2</v>
      </c>
      <c r="L99" s="18">
        <v>4.0253670661285001</v>
      </c>
      <c r="M99" s="16">
        <v>2.14160964972697E-2</v>
      </c>
      <c r="N99" s="18">
        <v>2.4141125617557702</v>
      </c>
      <c r="O99" s="16">
        <v>2.6887006582984499E-2</v>
      </c>
      <c r="P99" s="15">
        <v>6767086.2000000002</v>
      </c>
      <c r="Q99" s="16">
        <v>2.2963335684849501E-2</v>
      </c>
      <c r="R99" s="17">
        <v>1708730.76</v>
      </c>
      <c r="S99" s="16">
        <v>1.9653191442715202E-2</v>
      </c>
      <c r="T99" s="17">
        <v>2851005.07</v>
      </c>
      <c r="U99" s="16">
        <v>2.76257460874949E-2</v>
      </c>
      <c r="V99" s="18">
        <v>3.9602998660830599</v>
      </c>
      <c r="W99" s="16">
        <v>3.2463432370086098E-3</v>
      </c>
      <c r="X99" s="18">
        <v>2.3735791532633099</v>
      </c>
      <c r="Y99" s="16">
        <v>-4.5370704465091099E-3</v>
      </c>
      <c r="Z99" s="15">
        <v>12749650.039999999</v>
      </c>
      <c r="AA99" s="16">
        <v>3.6624602879353298E-2</v>
      </c>
      <c r="AB99" s="17">
        <v>3281262.79</v>
      </c>
      <c r="AC99" s="16">
        <v>4.2265821062589103E-2</v>
      </c>
      <c r="AD99" s="17">
        <v>5475862.3099999996</v>
      </c>
      <c r="AE99" s="16">
        <v>5.53174040176437E-2</v>
      </c>
      <c r="AF99" s="18">
        <v>3.8855924855686399</v>
      </c>
      <c r="AG99" s="16">
        <v>-5.4124562748153202E-3</v>
      </c>
      <c r="AH99" s="18">
        <v>2.3283364917186899</v>
      </c>
      <c r="AI99" s="16">
        <v>-1.77129658500145E-2</v>
      </c>
      <c r="AJ99" s="15">
        <v>24563244.710000001</v>
      </c>
      <c r="AK99" s="16">
        <v>3.6857955914866902E-2</v>
      </c>
      <c r="AL99" s="17">
        <v>6278202.6200000001</v>
      </c>
      <c r="AM99" s="16">
        <v>4.21761897995305E-2</v>
      </c>
      <c r="AN99" s="17">
        <v>10455916.68</v>
      </c>
      <c r="AO99" s="16">
        <v>4.6927100989917897E-2</v>
      </c>
      <c r="AP99" s="18">
        <v>3.9124644737891598</v>
      </c>
      <c r="AQ99" s="16">
        <v>-5.1030084324673302E-3</v>
      </c>
      <c r="AR99" s="18">
        <v>2.3492196295887098</v>
      </c>
      <c r="AS99" s="16">
        <v>-9.6178091727017502E-3</v>
      </c>
    </row>
    <row r="100" spans="4:45" x14ac:dyDescent="0.2">
      <c r="D100" s="29"/>
      <c r="E100" s="14" t="s">
        <v>301</v>
      </c>
      <c r="F100" s="15">
        <v>308229.44</v>
      </c>
      <c r="G100" s="16">
        <v>0.20791910113381101</v>
      </c>
      <c r="H100" s="17">
        <v>73868.19</v>
      </c>
      <c r="I100" s="16">
        <v>0.213661792951158</v>
      </c>
      <c r="J100" s="17">
        <v>123226.38</v>
      </c>
      <c r="K100" s="16">
        <v>0.22212965646267999</v>
      </c>
      <c r="L100" s="18">
        <v>4.17269517501376</v>
      </c>
      <c r="M100" s="16">
        <v>-4.7317068483989297E-3</v>
      </c>
      <c r="N100" s="18">
        <v>2.5013267451336301</v>
      </c>
      <c r="O100" s="16">
        <v>-1.1627698627329E-2</v>
      </c>
      <c r="P100" s="15">
        <v>1031447.56</v>
      </c>
      <c r="Q100" s="16">
        <v>0.156787952320777</v>
      </c>
      <c r="R100" s="17">
        <v>245423.13</v>
      </c>
      <c r="S100" s="16">
        <v>0.14729270283557899</v>
      </c>
      <c r="T100" s="17">
        <v>406151.93</v>
      </c>
      <c r="U100" s="16">
        <v>0.142006730370554</v>
      </c>
      <c r="V100" s="18">
        <v>4.2027316659191802</v>
      </c>
      <c r="W100" s="16">
        <v>8.2762223290788195E-3</v>
      </c>
      <c r="X100" s="18">
        <v>2.5395608978147699</v>
      </c>
      <c r="Y100" s="16">
        <v>1.29432003832645E-2</v>
      </c>
      <c r="Z100" s="15">
        <v>1935349.62</v>
      </c>
      <c r="AA100" s="16">
        <v>0.13937582420936201</v>
      </c>
      <c r="AB100" s="17">
        <v>461747.04</v>
      </c>
      <c r="AC100" s="16">
        <v>0.118881381868922</v>
      </c>
      <c r="AD100" s="17">
        <v>765104.33</v>
      </c>
      <c r="AE100" s="16">
        <v>0.122633889327178</v>
      </c>
      <c r="AF100" s="18">
        <v>4.1913633490752904</v>
      </c>
      <c r="AG100" s="16">
        <v>1.8316903536465E-2</v>
      </c>
      <c r="AH100" s="18">
        <v>2.52952381017109</v>
      </c>
      <c r="AI100" s="16">
        <v>1.4913085237625801E-2</v>
      </c>
      <c r="AJ100" s="15">
        <v>3774580.99</v>
      </c>
      <c r="AK100" s="16">
        <v>0.118741604912833</v>
      </c>
      <c r="AL100" s="17">
        <v>895821.15</v>
      </c>
      <c r="AM100" s="16">
        <v>8.2469622599315395E-2</v>
      </c>
      <c r="AN100" s="17">
        <v>1491562.88</v>
      </c>
      <c r="AO100" s="16">
        <v>8.1945953612204497E-2</v>
      </c>
      <c r="AP100" s="18">
        <v>4.2135430604646897</v>
      </c>
      <c r="AQ100" s="16">
        <v>3.3508545234200798E-2</v>
      </c>
      <c r="AR100" s="18">
        <v>2.53062143112599</v>
      </c>
      <c r="AS100" s="16">
        <v>3.4008770195758597E-2</v>
      </c>
    </row>
    <row r="101" spans="4:45" x14ac:dyDescent="0.2">
      <c r="D101" s="29"/>
      <c r="E101" s="14" t="s">
        <v>302</v>
      </c>
      <c r="F101" s="15">
        <v>1112879.24</v>
      </c>
      <c r="G101" s="16">
        <v>6.3910323415203698E-3</v>
      </c>
      <c r="H101" s="17">
        <v>276655.45</v>
      </c>
      <c r="I101" s="16">
        <v>-1.47150568381235E-3</v>
      </c>
      <c r="J101" s="17">
        <v>461927.67999999999</v>
      </c>
      <c r="K101" s="16">
        <v>-5.8786733315075099E-3</v>
      </c>
      <c r="L101" s="18">
        <v>4.0226181700017101</v>
      </c>
      <c r="M101" s="16">
        <v>7.8741248447967895E-3</v>
      </c>
      <c r="N101" s="18">
        <v>2.4092066533012302</v>
      </c>
      <c r="O101" s="16">
        <v>1.2342261798312E-2</v>
      </c>
      <c r="P101" s="15">
        <v>3693593.14</v>
      </c>
      <c r="Q101" s="16">
        <v>9.2852723341779707E-3</v>
      </c>
      <c r="R101" s="17">
        <v>914203.6</v>
      </c>
      <c r="S101" s="16">
        <v>1.0558677859847901E-3</v>
      </c>
      <c r="T101" s="17">
        <v>1537070.32</v>
      </c>
      <c r="U101" s="16">
        <v>-4.3127222173382504E-3</v>
      </c>
      <c r="V101" s="18">
        <v>4.0402303600642098</v>
      </c>
      <c r="W101" s="16">
        <v>8.2207245499632906E-3</v>
      </c>
      <c r="X101" s="18">
        <v>2.4030085624189299</v>
      </c>
      <c r="Y101" s="16">
        <v>1.36568929371059E-2</v>
      </c>
      <c r="Z101" s="15">
        <v>7042470.4900000002</v>
      </c>
      <c r="AA101" s="16">
        <v>1.54956767640861E-2</v>
      </c>
      <c r="AB101" s="17">
        <v>1754600.15</v>
      </c>
      <c r="AC101" s="16">
        <v>-1.62884814192859E-3</v>
      </c>
      <c r="AD101" s="17">
        <v>2931471.82</v>
      </c>
      <c r="AE101" s="16">
        <v>-1.6058582537380199E-3</v>
      </c>
      <c r="AF101" s="18">
        <v>4.0137181625112701</v>
      </c>
      <c r="AG101" s="16">
        <v>1.71524636645842E-2</v>
      </c>
      <c r="AH101" s="18">
        <v>2.4023667708325398</v>
      </c>
      <c r="AI101" s="16">
        <v>1.71290418310273E-2</v>
      </c>
      <c r="AJ101" s="15">
        <v>13461342.41</v>
      </c>
      <c r="AK101" s="16">
        <v>3.44028456015808E-2</v>
      </c>
      <c r="AL101" s="17">
        <v>3369346.67</v>
      </c>
      <c r="AM101" s="16">
        <v>2.6079339553308701E-2</v>
      </c>
      <c r="AN101" s="17">
        <v>5646424.8899999997</v>
      </c>
      <c r="AO101" s="16">
        <v>1.9321527713825701E-2</v>
      </c>
      <c r="AP101" s="18">
        <v>3.9952381658607998</v>
      </c>
      <c r="AQ101" s="16">
        <v>8.1119517053093101E-3</v>
      </c>
      <c r="AR101" s="18">
        <v>2.3840470159871399</v>
      </c>
      <c r="AS101" s="16">
        <v>1.47954472437957E-2</v>
      </c>
    </row>
    <row r="102" spans="4:45" x14ac:dyDescent="0.2">
      <c r="D102" s="29"/>
      <c r="E102" s="14" t="s">
        <v>303</v>
      </c>
      <c r="F102" s="15">
        <v>525037.74</v>
      </c>
      <c r="G102" s="16">
        <v>-5.39399526582635E-3</v>
      </c>
      <c r="H102" s="17">
        <v>131700.60999999999</v>
      </c>
      <c r="I102" s="16">
        <v>-7.0804771765803798E-2</v>
      </c>
      <c r="J102" s="17">
        <v>203734.84</v>
      </c>
      <c r="K102" s="16">
        <v>-9.17119131816162E-2</v>
      </c>
      <c r="L102" s="18">
        <v>3.9866006695033498</v>
      </c>
      <c r="M102" s="16">
        <v>7.0395084383161693E-2</v>
      </c>
      <c r="N102" s="18">
        <v>2.5770640897747299</v>
      </c>
      <c r="O102" s="16">
        <v>9.5033634337482395E-2</v>
      </c>
      <c r="P102" s="15">
        <v>1789960.25</v>
      </c>
      <c r="Q102" s="16">
        <v>1.3162862726373599E-2</v>
      </c>
      <c r="R102" s="17">
        <v>464206.72</v>
      </c>
      <c r="S102" s="16">
        <v>6.6575707371090897E-3</v>
      </c>
      <c r="T102" s="17">
        <v>720398.34</v>
      </c>
      <c r="U102" s="16">
        <v>-1.29515198868939E-2</v>
      </c>
      <c r="V102" s="18">
        <v>3.8559550581258302</v>
      </c>
      <c r="W102" s="16">
        <v>6.4622689764318002E-3</v>
      </c>
      <c r="X102" s="18">
        <v>2.48468125287462</v>
      </c>
      <c r="Y102" s="16">
        <v>2.64570415125659E-2</v>
      </c>
      <c r="Z102" s="15">
        <v>3344593.49</v>
      </c>
      <c r="AA102" s="16">
        <v>4.7959829376499601E-3</v>
      </c>
      <c r="AB102" s="17">
        <v>871223.51</v>
      </c>
      <c r="AC102" s="16">
        <v>-1.7219373556401801E-3</v>
      </c>
      <c r="AD102" s="17">
        <v>1347905.61</v>
      </c>
      <c r="AE102" s="16">
        <v>-2.45233265036017E-2</v>
      </c>
      <c r="AF102" s="18">
        <v>3.8389614738472799</v>
      </c>
      <c r="AG102" s="16">
        <v>6.5291631031384302E-3</v>
      </c>
      <c r="AH102" s="18">
        <v>2.4813261887084201</v>
      </c>
      <c r="AI102" s="16">
        <v>3.00563921597043E-2</v>
      </c>
      <c r="AJ102" s="15">
        <v>6686295.7599999998</v>
      </c>
      <c r="AK102" s="16">
        <v>2.1726808274723199E-2</v>
      </c>
      <c r="AL102" s="17">
        <v>1728613.05</v>
      </c>
      <c r="AM102" s="16">
        <v>3.1199778551590099E-3</v>
      </c>
      <c r="AN102" s="17">
        <v>2680399.4500000002</v>
      </c>
      <c r="AO102" s="16">
        <v>-3.3697976631139201E-2</v>
      </c>
      <c r="AP102" s="18">
        <v>3.86801184915271</v>
      </c>
      <c r="AQ102" s="16">
        <v>1.85489580811149E-2</v>
      </c>
      <c r="AR102" s="18">
        <v>2.49451467392295</v>
      </c>
      <c r="AS102" s="16">
        <v>5.7357620666706799E-2</v>
      </c>
    </row>
    <row r="103" spans="4:45" x14ac:dyDescent="0.2">
      <c r="D103" s="29"/>
      <c r="E103" s="14" t="s">
        <v>304</v>
      </c>
      <c r="F103" s="15">
        <v>1845333.42</v>
      </c>
      <c r="G103" s="16">
        <v>3.5599445739570301E-2</v>
      </c>
      <c r="H103" s="17">
        <v>533480.14</v>
      </c>
      <c r="I103" s="16">
        <v>0.139136832679852</v>
      </c>
      <c r="J103" s="17">
        <v>834322.76</v>
      </c>
      <c r="K103" s="16">
        <v>7.6750287732144207E-2</v>
      </c>
      <c r="L103" s="18">
        <v>3.45904801629541</v>
      </c>
      <c r="M103" s="16">
        <v>-9.0891088734885897E-2</v>
      </c>
      <c r="N103" s="18">
        <v>2.2117740381432198</v>
      </c>
      <c r="O103" s="16">
        <v>-3.8217628043774203E-2</v>
      </c>
      <c r="P103" s="15">
        <v>6221659.5499999998</v>
      </c>
      <c r="Q103" s="16">
        <v>1.6020128907577501E-2</v>
      </c>
      <c r="R103" s="17">
        <v>1744036.65</v>
      </c>
      <c r="S103" s="16">
        <v>9.2224065409018896E-2</v>
      </c>
      <c r="T103" s="17">
        <v>2756561.63</v>
      </c>
      <c r="U103" s="16">
        <v>4.1453733841176003E-2</v>
      </c>
      <c r="V103" s="18">
        <v>3.56739036992141</v>
      </c>
      <c r="W103" s="16">
        <v>-6.9769508761834798E-2</v>
      </c>
      <c r="X103" s="18">
        <v>2.25703625933442</v>
      </c>
      <c r="Y103" s="16">
        <v>-2.4421252819164799E-2</v>
      </c>
      <c r="Z103" s="15">
        <v>11983343.4</v>
      </c>
      <c r="AA103" s="16">
        <v>-1.8722359586737101E-2</v>
      </c>
      <c r="AB103" s="17">
        <v>3285734.57</v>
      </c>
      <c r="AC103" s="16">
        <v>4.11036099264439E-2</v>
      </c>
      <c r="AD103" s="17">
        <v>5245329.96</v>
      </c>
      <c r="AE103" s="16">
        <v>-2.7745913672027199E-3</v>
      </c>
      <c r="AF103" s="18">
        <v>3.6470819978620499</v>
      </c>
      <c r="AG103" s="16">
        <v>-5.7463992001149398E-2</v>
      </c>
      <c r="AH103" s="18">
        <v>2.2845738001961702</v>
      </c>
      <c r="AI103" s="16">
        <v>-1.5992139872768499E-2</v>
      </c>
      <c r="AJ103" s="15">
        <v>22643607.579999998</v>
      </c>
      <c r="AK103" s="16">
        <v>-7.2816134080866202E-3</v>
      </c>
      <c r="AL103" s="17">
        <v>6093805.2300000004</v>
      </c>
      <c r="AM103" s="16">
        <v>4.5469313410637903E-2</v>
      </c>
      <c r="AN103" s="17">
        <v>9866877.3900000006</v>
      </c>
      <c r="AO103" s="16">
        <v>3.4578721488601502E-3</v>
      </c>
      <c r="AP103" s="18">
        <v>3.7158403863196701</v>
      </c>
      <c r="AQ103" s="16">
        <v>-5.04566955166144E-2</v>
      </c>
      <c r="AR103" s="18">
        <v>2.2949112150667998</v>
      </c>
      <c r="AS103" s="16">
        <v>-1.0702477757186499E-2</v>
      </c>
    </row>
    <row r="104" spans="4:45" x14ac:dyDescent="0.2">
      <c r="D104" s="29"/>
      <c r="E104" s="14" t="s">
        <v>305</v>
      </c>
      <c r="F104" s="15">
        <v>1438079.59</v>
      </c>
      <c r="G104" s="16">
        <v>4.0347492424204399E-2</v>
      </c>
      <c r="H104" s="17">
        <v>347459.91</v>
      </c>
      <c r="I104" s="16">
        <v>1.1114404280868399E-2</v>
      </c>
      <c r="J104" s="17">
        <v>579901.91</v>
      </c>
      <c r="K104" s="16">
        <v>-3.9655649041019203E-2</v>
      </c>
      <c r="L104" s="18">
        <v>4.1388360170818004</v>
      </c>
      <c r="M104" s="16">
        <v>2.89117512514592E-2</v>
      </c>
      <c r="N104" s="18">
        <v>2.47986696577702</v>
      </c>
      <c r="O104" s="16">
        <v>8.33067236615012E-2</v>
      </c>
      <c r="P104" s="15">
        <v>4963711.8499999996</v>
      </c>
      <c r="Q104" s="16">
        <v>6.5937503475530804E-2</v>
      </c>
      <c r="R104" s="17">
        <v>1190364.07</v>
      </c>
      <c r="S104" s="16">
        <v>2.85855258820376E-2</v>
      </c>
      <c r="T104" s="17">
        <v>1983788.29</v>
      </c>
      <c r="U104" s="16">
        <v>-3.2932593209922201E-2</v>
      </c>
      <c r="V104" s="18">
        <v>4.1699106811918503</v>
      </c>
      <c r="W104" s="16">
        <v>3.6313924951902103E-2</v>
      </c>
      <c r="X104" s="18">
        <v>2.5021378919420898</v>
      </c>
      <c r="Y104" s="16">
        <v>0.102237027110267</v>
      </c>
      <c r="Z104" s="15">
        <v>9701545.8200000003</v>
      </c>
      <c r="AA104" s="16">
        <v>7.2715398363235706E-2</v>
      </c>
      <c r="AB104" s="17">
        <v>2318386.9700000002</v>
      </c>
      <c r="AC104" s="16">
        <v>3.7191895425380601E-2</v>
      </c>
      <c r="AD104" s="17">
        <v>3876058.06</v>
      </c>
      <c r="AE104" s="16">
        <v>-2.4841854599733398E-2</v>
      </c>
      <c r="AF104" s="18">
        <v>4.1846102249271997</v>
      </c>
      <c r="AG104" s="16">
        <v>3.4249691975549001E-2</v>
      </c>
      <c r="AH104" s="18">
        <v>2.5029413052703302</v>
      </c>
      <c r="AI104" s="16">
        <v>0.10004249405405399</v>
      </c>
      <c r="AJ104" s="15">
        <v>17772757.98</v>
      </c>
      <c r="AK104" s="16">
        <v>7.1184907015746202E-2</v>
      </c>
      <c r="AL104" s="17">
        <v>4307248.1399999997</v>
      </c>
      <c r="AM104" s="16">
        <v>4.8959291658020099E-2</v>
      </c>
      <c r="AN104" s="17">
        <v>7367155.75</v>
      </c>
      <c r="AO104" s="16">
        <v>-6.9361275702186297E-4</v>
      </c>
      <c r="AP104" s="18">
        <v>4.1262442753066004</v>
      </c>
      <c r="AQ104" s="16">
        <v>2.11882534760672E-2</v>
      </c>
      <c r="AR104" s="18">
        <v>2.41243141628979</v>
      </c>
      <c r="AS104" s="16">
        <v>7.1928410235699902E-2</v>
      </c>
    </row>
    <row r="105" spans="4:45" x14ac:dyDescent="0.2">
      <c r="D105" s="29"/>
      <c r="E105" s="14" t="s">
        <v>306</v>
      </c>
      <c r="F105" s="15">
        <v>974157.2</v>
      </c>
      <c r="G105" s="16">
        <v>4.6567090245051602E-3</v>
      </c>
      <c r="H105" s="17">
        <v>252332.18</v>
      </c>
      <c r="I105" s="16">
        <v>9.2982685559095904E-2</v>
      </c>
      <c r="J105" s="17">
        <v>459513.56</v>
      </c>
      <c r="K105" s="16">
        <v>0.104405677116976</v>
      </c>
      <c r="L105" s="18">
        <v>3.8606142109975798</v>
      </c>
      <c r="M105" s="16">
        <v>-8.0811871680665504E-2</v>
      </c>
      <c r="N105" s="18">
        <v>2.1199748708177402</v>
      </c>
      <c r="O105" s="16">
        <v>-9.0319137396018601E-2</v>
      </c>
      <c r="P105" s="15">
        <v>3387616.67</v>
      </c>
      <c r="Q105" s="16">
        <v>1.86353360002607E-2</v>
      </c>
      <c r="R105" s="17">
        <v>829411.94</v>
      </c>
      <c r="S105" s="16">
        <v>5.2895935632652998E-2</v>
      </c>
      <c r="T105" s="17">
        <v>1478175.28</v>
      </c>
      <c r="U105" s="16">
        <v>4.56544084521186E-2</v>
      </c>
      <c r="V105" s="18">
        <v>4.0843596608941999</v>
      </c>
      <c r="W105" s="16">
        <v>-3.25393977438104E-2</v>
      </c>
      <c r="X105" s="18">
        <v>2.2917557314312602</v>
      </c>
      <c r="Y105" s="16">
        <v>-2.5839390369762998E-2</v>
      </c>
      <c r="Z105" s="15">
        <v>6770821.5999999996</v>
      </c>
      <c r="AA105" s="16">
        <v>1.6033265304379599E-2</v>
      </c>
      <c r="AB105" s="17">
        <v>1661883.67</v>
      </c>
      <c r="AC105" s="16">
        <v>2.90301808248376E-2</v>
      </c>
      <c r="AD105" s="17">
        <v>2968125.55</v>
      </c>
      <c r="AE105" s="16">
        <v>2.3161306608313399E-2</v>
      </c>
      <c r="AF105" s="18">
        <v>4.0741850481026702</v>
      </c>
      <c r="AG105" s="16">
        <v>-1.26302568793852E-2</v>
      </c>
      <c r="AH105" s="18">
        <v>2.2811776274086499</v>
      </c>
      <c r="AI105" s="16">
        <v>-6.9666838042992804E-3</v>
      </c>
      <c r="AJ105" s="15">
        <v>13169870.01</v>
      </c>
      <c r="AK105" s="16">
        <v>2.2998816450926701E-2</v>
      </c>
      <c r="AL105" s="17">
        <v>3134702.97</v>
      </c>
      <c r="AM105" s="16">
        <v>8.7677723951744193E-3</v>
      </c>
      <c r="AN105" s="17">
        <v>5561291.7300000004</v>
      </c>
      <c r="AO105" s="16">
        <v>-3.2734021234439299E-3</v>
      </c>
      <c r="AP105" s="18">
        <v>4.2013135330649796</v>
      </c>
      <c r="AQ105" s="16">
        <v>1.4107353986896901E-2</v>
      </c>
      <c r="AR105" s="18">
        <v>2.36813147905118</v>
      </c>
      <c r="AS105" s="16">
        <v>2.6358500546028701E-2</v>
      </c>
    </row>
    <row r="106" spans="4:45" x14ac:dyDescent="0.2">
      <c r="D106" s="29"/>
      <c r="E106" s="14" t="s">
        <v>307</v>
      </c>
      <c r="F106" s="15">
        <v>1045581.4</v>
      </c>
      <c r="G106" s="16">
        <v>1.2033942263191599E-2</v>
      </c>
      <c r="H106" s="17">
        <v>273568.71000000002</v>
      </c>
      <c r="I106" s="16">
        <v>-1.33511811205372E-2</v>
      </c>
      <c r="J106" s="17">
        <v>525427.4</v>
      </c>
      <c r="K106" s="16">
        <v>-3.5982047670642003E-2</v>
      </c>
      <c r="L106" s="18">
        <v>3.82200654453501</v>
      </c>
      <c r="M106" s="16">
        <v>2.57286309961418E-2</v>
      </c>
      <c r="N106" s="18">
        <v>1.9899635991575599</v>
      </c>
      <c r="O106" s="16">
        <v>4.9808190623227E-2</v>
      </c>
      <c r="P106" s="15">
        <v>3624855.57</v>
      </c>
      <c r="Q106" s="16">
        <v>4.6438591874255898E-2</v>
      </c>
      <c r="R106" s="17">
        <v>942288.13</v>
      </c>
      <c r="S106" s="16">
        <v>1.47202954444409E-2</v>
      </c>
      <c r="T106" s="17">
        <v>1803706.58</v>
      </c>
      <c r="U106" s="16">
        <v>-1.0546443687206499E-2</v>
      </c>
      <c r="V106" s="18">
        <v>3.84686536378209</v>
      </c>
      <c r="W106" s="16">
        <v>3.1258166976863899E-2</v>
      </c>
      <c r="X106" s="18">
        <v>2.0096703145585901</v>
      </c>
      <c r="Y106" s="16">
        <v>5.7592430890660198E-2</v>
      </c>
      <c r="Z106" s="15">
        <v>7125965.8499999996</v>
      </c>
      <c r="AA106" s="16">
        <v>5.39661614126472E-2</v>
      </c>
      <c r="AB106" s="17">
        <v>1839839.11</v>
      </c>
      <c r="AC106" s="16">
        <v>1.22127880447657E-2</v>
      </c>
      <c r="AD106" s="17">
        <v>3532125.68</v>
      </c>
      <c r="AE106" s="16">
        <v>-8.9187600022652101E-3</v>
      </c>
      <c r="AF106" s="18">
        <v>3.8731461959192699</v>
      </c>
      <c r="AG106" s="16">
        <v>4.1249600737147403E-2</v>
      </c>
      <c r="AH106" s="18">
        <v>2.0174723369413101</v>
      </c>
      <c r="AI106" s="16">
        <v>6.3450824086889401E-2</v>
      </c>
      <c r="AJ106" s="15">
        <v>13638644.470000001</v>
      </c>
      <c r="AK106" s="16">
        <v>4.8061072666270098E-2</v>
      </c>
      <c r="AL106" s="17">
        <v>3578615.08</v>
      </c>
      <c r="AM106" s="16">
        <v>5.0816846328937702E-2</v>
      </c>
      <c r="AN106" s="17">
        <v>6909796.5</v>
      </c>
      <c r="AO106" s="16">
        <v>3.8156300425307502E-2</v>
      </c>
      <c r="AP106" s="18">
        <v>3.81115156704699</v>
      </c>
      <c r="AQ106" s="16">
        <v>-2.6225061696479699E-3</v>
      </c>
      <c r="AR106" s="18">
        <v>1.9738127555565499</v>
      </c>
      <c r="AS106" s="16">
        <v>9.5407331602233893E-3</v>
      </c>
    </row>
    <row r="107" spans="4:45" x14ac:dyDescent="0.2">
      <c r="D107" s="29"/>
      <c r="E107" s="14" t="s">
        <v>308</v>
      </c>
      <c r="F107" s="15">
        <v>871339.87</v>
      </c>
      <c r="G107" s="16">
        <v>4.4375952434058299E-2</v>
      </c>
      <c r="H107" s="17">
        <v>226642.87</v>
      </c>
      <c r="I107" s="16">
        <v>9.6821377951033599E-2</v>
      </c>
      <c r="J107" s="17">
        <v>393081.72</v>
      </c>
      <c r="K107" s="16">
        <v>8.5525911363612497E-2</v>
      </c>
      <c r="L107" s="18">
        <v>3.8445501065177998</v>
      </c>
      <c r="M107" s="16">
        <v>-4.7815830883008899E-2</v>
      </c>
      <c r="N107" s="18">
        <v>2.2166888605249802</v>
      </c>
      <c r="O107" s="16">
        <v>-3.7907855076312801E-2</v>
      </c>
      <c r="P107" s="15">
        <v>2867591.29</v>
      </c>
      <c r="Q107" s="16">
        <v>3.66831984566173E-2</v>
      </c>
      <c r="R107" s="17">
        <v>738083.39</v>
      </c>
      <c r="S107" s="16">
        <v>7.2370293015177403E-2</v>
      </c>
      <c r="T107" s="17">
        <v>1268264.5</v>
      </c>
      <c r="U107" s="16">
        <v>4.18714325553214E-2</v>
      </c>
      <c r="V107" s="18">
        <v>3.8851860492349002</v>
      </c>
      <c r="W107" s="16">
        <v>-3.3278704931501701E-2</v>
      </c>
      <c r="X107" s="18">
        <v>2.2610356830140699</v>
      </c>
      <c r="Y107" s="16">
        <v>-4.97972584388774E-3</v>
      </c>
      <c r="Z107" s="15">
        <v>5382254.1100000003</v>
      </c>
      <c r="AA107" s="16">
        <v>2.1722297771536701E-2</v>
      </c>
      <c r="AB107" s="17">
        <v>1370327.94</v>
      </c>
      <c r="AC107" s="16">
        <v>3.8467144317458499E-2</v>
      </c>
      <c r="AD107" s="17">
        <v>2380990.77</v>
      </c>
      <c r="AE107" s="16">
        <v>2.18350078631817E-2</v>
      </c>
      <c r="AF107" s="18">
        <v>3.9277124496199098</v>
      </c>
      <c r="AG107" s="16">
        <v>-1.6124580000003299E-2</v>
      </c>
      <c r="AH107" s="18">
        <v>2.2605102790885701</v>
      </c>
      <c r="AI107" s="16">
        <v>-1.10301654159122E-4</v>
      </c>
      <c r="AJ107" s="15">
        <v>10289099.449999999</v>
      </c>
      <c r="AK107" s="16">
        <v>1.4875919075359701E-2</v>
      </c>
      <c r="AL107" s="17">
        <v>2583427.58</v>
      </c>
      <c r="AM107" s="16">
        <v>2.57266971141802E-2</v>
      </c>
      <c r="AN107" s="17">
        <v>4544258.59</v>
      </c>
      <c r="AO107" s="16">
        <v>1.5019728412616401E-2</v>
      </c>
      <c r="AP107" s="18">
        <v>3.9827319061136599</v>
      </c>
      <c r="AQ107" s="16">
        <v>-1.05786249586255E-2</v>
      </c>
      <c r="AR107" s="18">
        <v>2.2641976124866598</v>
      </c>
      <c r="AS107" s="16">
        <v>-1.4168132227492501E-4</v>
      </c>
    </row>
    <row r="108" spans="4:45" x14ac:dyDescent="0.2">
      <c r="D108" s="29"/>
      <c r="E108" s="14" t="s">
        <v>309</v>
      </c>
      <c r="F108" s="15">
        <v>812316.2</v>
      </c>
      <c r="G108" s="16">
        <v>3.7955935860637099E-2</v>
      </c>
      <c r="H108" s="17">
        <v>199320.33</v>
      </c>
      <c r="I108" s="16">
        <v>1.9367802759714298E-2</v>
      </c>
      <c r="J108" s="17">
        <v>364645.96</v>
      </c>
      <c r="K108" s="16">
        <v>2.2661464370966E-2</v>
      </c>
      <c r="L108" s="18">
        <v>4.0754307400554701</v>
      </c>
      <c r="M108" s="16">
        <v>1.8234961954457899E-2</v>
      </c>
      <c r="N108" s="18">
        <v>2.2276846286738001</v>
      </c>
      <c r="O108" s="16">
        <v>1.4955556674934201E-2</v>
      </c>
      <c r="P108" s="15">
        <v>2694367.14</v>
      </c>
      <c r="Q108" s="16">
        <v>6.03176346455521E-2</v>
      </c>
      <c r="R108" s="17">
        <v>656688.91</v>
      </c>
      <c r="S108" s="16">
        <v>5.0958858114797299E-2</v>
      </c>
      <c r="T108" s="17">
        <v>1196743.1599999999</v>
      </c>
      <c r="U108" s="16">
        <v>3.9128276536489898E-2</v>
      </c>
      <c r="V108" s="18">
        <v>4.1029581876142904</v>
      </c>
      <c r="W108" s="16">
        <v>8.9049884859836396E-3</v>
      </c>
      <c r="X108" s="18">
        <v>2.2514163690728801</v>
      </c>
      <c r="Y108" s="16">
        <v>2.0391474842440499E-2</v>
      </c>
      <c r="Z108" s="15">
        <v>5061091.32</v>
      </c>
      <c r="AA108" s="16">
        <v>5.0431534643441397E-2</v>
      </c>
      <c r="AB108" s="17">
        <v>1233037.31</v>
      </c>
      <c r="AC108" s="16">
        <v>4.1615222456092102E-2</v>
      </c>
      <c r="AD108" s="17">
        <v>2247933.65</v>
      </c>
      <c r="AE108" s="16">
        <v>2.9144817677127802E-2</v>
      </c>
      <c r="AF108" s="18">
        <v>4.1045727318664804</v>
      </c>
      <c r="AG108" s="16">
        <v>8.4640777105393604E-3</v>
      </c>
      <c r="AH108" s="18">
        <v>2.2514415939278298</v>
      </c>
      <c r="AI108" s="16">
        <v>2.06838887984294E-2</v>
      </c>
      <c r="AJ108" s="15">
        <v>9675416.5399999991</v>
      </c>
      <c r="AK108" s="16">
        <v>4.0922678636820302E-2</v>
      </c>
      <c r="AL108" s="17">
        <v>2344983.5299999998</v>
      </c>
      <c r="AM108" s="16">
        <v>2.7667177151323299E-2</v>
      </c>
      <c r="AN108" s="17">
        <v>4296844.43</v>
      </c>
      <c r="AO108" s="16">
        <v>1.5308524124695E-2</v>
      </c>
      <c r="AP108" s="18">
        <v>4.1260061813739002</v>
      </c>
      <c r="AQ108" s="16">
        <v>1.2898632728779899E-2</v>
      </c>
      <c r="AR108" s="18">
        <v>2.2517493238637001</v>
      </c>
      <c r="AS108" s="16">
        <v>2.52279518033275E-2</v>
      </c>
    </row>
    <row r="109" spans="4:45" x14ac:dyDescent="0.2">
      <c r="D109" s="29"/>
      <c r="E109" s="14" t="s">
        <v>310</v>
      </c>
      <c r="F109" s="15">
        <v>585454.64</v>
      </c>
      <c r="G109" s="16">
        <v>4.4675088191327102E-2</v>
      </c>
      <c r="H109" s="17">
        <v>142915.54999999999</v>
      </c>
      <c r="I109" s="16">
        <v>4.8522606042779998E-2</v>
      </c>
      <c r="J109" s="17">
        <v>250104.53</v>
      </c>
      <c r="K109" s="16">
        <v>3.5601050140898802E-2</v>
      </c>
      <c r="L109" s="18">
        <v>4.0965076228584003</v>
      </c>
      <c r="M109" s="16">
        <v>-3.6694658076793498E-3</v>
      </c>
      <c r="N109" s="18">
        <v>2.3408398080594499</v>
      </c>
      <c r="O109" s="16">
        <v>8.7620981546839005E-3</v>
      </c>
      <c r="P109" s="15">
        <v>1895448.13</v>
      </c>
      <c r="Q109" s="16">
        <v>3.6472601569302397E-2</v>
      </c>
      <c r="R109" s="17">
        <v>462242.27</v>
      </c>
      <c r="S109" s="16">
        <v>4.4846771364964698E-2</v>
      </c>
      <c r="T109" s="17">
        <v>801654.96</v>
      </c>
      <c r="U109" s="16">
        <v>1.4246606871717899E-2</v>
      </c>
      <c r="V109" s="18">
        <v>4.1005512758493499</v>
      </c>
      <c r="W109" s="16">
        <v>-8.0147348158261297E-3</v>
      </c>
      <c r="X109" s="18">
        <v>2.3644188891440301</v>
      </c>
      <c r="Y109" s="16">
        <v>2.1913797440384901E-2</v>
      </c>
      <c r="Z109" s="15">
        <v>3465869.35</v>
      </c>
      <c r="AA109" s="16">
        <v>1.6033430155354099E-2</v>
      </c>
      <c r="AB109" s="17">
        <v>834932.84</v>
      </c>
      <c r="AC109" s="16">
        <v>6.7242046383742598E-3</v>
      </c>
      <c r="AD109" s="17">
        <v>1459047.49</v>
      </c>
      <c r="AE109" s="16">
        <v>-1.7888640099182399E-2</v>
      </c>
      <c r="AF109" s="18">
        <v>4.15107561226122</v>
      </c>
      <c r="AG109" s="16">
        <v>9.2470464841199907E-3</v>
      </c>
      <c r="AH109" s="18">
        <v>2.3754328585973599</v>
      </c>
      <c r="AI109" s="16">
        <v>3.4539942861430903E-2</v>
      </c>
      <c r="AJ109" s="15">
        <v>6860029.3399999999</v>
      </c>
      <c r="AK109" s="16">
        <v>1.6344795992292601E-2</v>
      </c>
      <c r="AL109" s="17">
        <v>1632912.32</v>
      </c>
      <c r="AM109" s="16">
        <v>5.2884521055326797E-3</v>
      </c>
      <c r="AN109" s="17">
        <v>2883926.24</v>
      </c>
      <c r="AO109" s="16">
        <v>-1.9318831771016998E-2</v>
      </c>
      <c r="AP109" s="18">
        <v>4.2011008527389899</v>
      </c>
      <c r="AQ109" s="16">
        <v>1.09981805357486E-2</v>
      </c>
      <c r="AR109" s="18">
        <v>2.3787117870254502</v>
      </c>
      <c r="AS109" s="16">
        <v>3.6366179874458997E-2</v>
      </c>
    </row>
    <row r="110" spans="4:45" x14ac:dyDescent="0.2">
      <c r="D110" s="29"/>
      <c r="E110" s="14" t="s">
        <v>311</v>
      </c>
      <c r="F110" s="15">
        <v>1029944.9</v>
      </c>
      <c r="G110" s="16">
        <v>3.5439105564381401E-2</v>
      </c>
      <c r="H110" s="17">
        <v>278834.76</v>
      </c>
      <c r="I110" s="16">
        <v>-1.5179149180593699E-2</v>
      </c>
      <c r="J110" s="17">
        <v>370805.92</v>
      </c>
      <c r="K110" s="16">
        <v>-1.98915350706662E-3</v>
      </c>
      <c r="L110" s="18">
        <v>3.6937464324749198</v>
      </c>
      <c r="M110" s="16">
        <v>5.13984393231103E-2</v>
      </c>
      <c r="N110" s="18">
        <v>2.7775848346757801</v>
      </c>
      <c r="O110" s="16">
        <v>3.7502858012989602E-2</v>
      </c>
      <c r="P110" s="15">
        <v>3475934.3</v>
      </c>
      <c r="Q110" s="16">
        <v>1.4918136195268101E-2</v>
      </c>
      <c r="R110" s="17">
        <v>941114</v>
      </c>
      <c r="S110" s="16">
        <v>-5.0562174142546802E-2</v>
      </c>
      <c r="T110" s="17">
        <v>1260370.67</v>
      </c>
      <c r="U110" s="16">
        <v>-1.6356405374858898E-2</v>
      </c>
      <c r="V110" s="18">
        <v>3.69342534485726</v>
      </c>
      <c r="W110" s="16">
        <v>6.8967454797451894E-2</v>
      </c>
      <c r="X110" s="18">
        <v>2.75786669964321</v>
      </c>
      <c r="Y110" s="16">
        <v>3.1794586719232902E-2</v>
      </c>
      <c r="Z110" s="15">
        <v>6647261.8099999996</v>
      </c>
      <c r="AA110" s="16">
        <v>1.15259288721976E-2</v>
      </c>
      <c r="AB110" s="17">
        <v>1828717.23</v>
      </c>
      <c r="AC110" s="16">
        <v>-5.6649716767768803E-2</v>
      </c>
      <c r="AD110" s="17">
        <v>2392495.42</v>
      </c>
      <c r="AE110" s="16">
        <v>-4.8247022605669897E-2</v>
      </c>
      <c r="AF110" s="18">
        <v>3.63493147051499</v>
      </c>
      <c r="AG110" s="16">
        <v>7.2269703896599299E-2</v>
      </c>
      <c r="AH110" s="18">
        <v>2.7783801609116598</v>
      </c>
      <c r="AI110" s="16">
        <v>6.2803009706900503E-2</v>
      </c>
      <c r="AJ110" s="15">
        <v>12667279.859999999</v>
      </c>
      <c r="AK110" s="16">
        <v>2.1745752148983399E-2</v>
      </c>
      <c r="AL110" s="17">
        <v>3538082.3</v>
      </c>
      <c r="AM110" s="16">
        <v>-3.2635737748497803E-2</v>
      </c>
      <c r="AN110" s="17">
        <v>4615042.54</v>
      </c>
      <c r="AO110" s="16">
        <v>-2.79354803061636E-2</v>
      </c>
      <c r="AP110" s="18">
        <v>3.5802671577198799</v>
      </c>
      <c r="AQ110" s="16">
        <v>5.62161452718032E-2</v>
      </c>
      <c r="AR110" s="18">
        <v>2.74478073608396</v>
      </c>
      <c r="AS110" s="16">
        <v>5.1108986542163698E-2</v>
      </c>
    </row>
    <row r="111" spans="4:45" x14ac:dyDescent="0.2">
      <c r="D111" s="29"/>
      <c r="E111" s="14" t="s">
        <v>312</v>
      </c>
      <c r="F111" s="15">
        <v>530989</v>
      </c>
      <c r="G111" s="16">
        <v>5.7325092903166598E-2</v>
      </c>
      <c r="H111" s="17">
        <v>136355.53</v>
      </c>
      <c r="I111" s="16">
        <v>6.2193482751059202E-2</v>
      </c>
      <c r="J111" s="17">
        <v>226031</v>
      </c>
      <c r="K111" s="16">
        <v>5.8999301390579899E-2</v>
      </c>
      <c r="L111" s="18">
        <v>3.89415082761953</v>
      </c>
      <c r="M111" s="16">
        <v>-4.5833362065859397E-3</v>
      </c>
      <c r="N111" s="18">
        <v>2.34918661599515</v>
      </c>
      <c r="O111" s="16">
        <v>-1.5809344587997499E-3</v>
      </c>
      <c r="P111" s="15">
        <v>1812051.31</v>
      </c>
      <c r="Q111" s="16">
        <v>8.1434291707840195E-2</v>
      </c>
      <c r="R111" s="17">
        <v>459075.39</v>
      </c>
      <c r="S111" s="16">
        <v>6.6218208573773404E-2</v>
      </c>
      <c r="T111" s="17">
        <v>756838.11</v>
      </c>
      <c r="U111" s="16">
        <v>5.3041483000671498E-2</v>
      </c>
      <c r="V111" s="18">
        <v>3.94717588760312</v>
      </c>
      <c r="W111" s="16">
        <v>1.4271077919800999E-2</v>
      </c>
      <c r="X111" s="18">
        <v>2.3942389872518399</v>
      </c>
      <c r="Y111" s="16">
        <v>2.6962668769954502E-2</v>
      </c>
      <c r="Z111" s="15">
        <v>3464871.92</v>
      </c>
      <c r="AA111" s="16">
        <v>7.0457999764694704E-2</v>
      </c>
      <c r="AB111" s="17">
        <v>879275.93</v>
      </c>
      <c r="AC111" s="16">
        <v>5.7060365329245598E-2</v>
      </c>
      <c r="AD111" s="17">
        <v>1449420.13</v>
      </c>
      <c r="AE111" s="16">
        <v>2.89296440047291E-2</v>
      </c>
      <c r="AF111" s="18">
        <v>3.94059680446387</v>
      </c>
      <c r="AG111" s="16">
        <v>1.2674427000463799E-2</v>
      </c>
      <c r="AH111" s="18">
        <v>2.39052283619105</v>
      </c>
      <c r="AI111" s="16">
        <v>4.0360734090944997E-2</v>
      </c>
      <c r="AJ111" s="15">
        <v>6609754.9800000004</v>
      </c>
      <c r="AK111" s="16">
        <v>6.01164169019466E-2</v>
      </c>
      <c r="AL111" s="17">
        <v>1689945.09</v>
      </c>
      <c r="AM111" s="16">
        <v>4.4870413001232103E-2</v>
      </c>
      <c r="AN111" s="17">
        <v>2784534.64</v>
      </c>
      <c r="AO111" s="16">
        <v>5.1396566097690896E-4</v>
      </c>
      <c r="AP111" s="18">
        <v>3.91122470138956</v>
      </c>
      <c r="AQ111" s="16">
        <v>1.45912868342425E-2</v>
      </c>
      <c r="AR111" s="18">
        <v>2.3737377459954998</v>
      </c>
      <c r="AS111" s="16">
        <v>5.9571833364259003E-2</v>
      </c>
    </row>
    <row r="112" spans="4:45" x14ac:dyDescent="0.2">
      <c r="D112" s="29"/>
      <c r="E112" s="14" t="s">
        <v>313</v>
      </c>
      <c r="F112" s="15">
        <v>917178.12</v>
      </c>
      <c r="G112" s="16">
        <v>9.4491238813446704E-2</v>
      </c>
      <c r="H112" s="17">
        <v>211117.81</v>
      </c>
      <c r="I112" s="16">
        <v>6.54928594027918E-2</v>
      </c>
      <c r="J112" s="17">
        <v>392449.98</v>
      </c>
      <c r="K112" s="16">
        <v>3.8995739945164198E-2</v>
      </c>
      <c r="L112" s="18">
        <v>4.3443900824852202</v>
      </c>
      <c r="M112" s="16">
        <v>2.72159303131401E-2</v>
      </c>
      <c r="N112" s="18">
        <v>2.3370573748022601</v>
      </c>
      <c r="O112" s="16">
        <v>5.34126336949289E-2</v>
      </c>
      <c r="P112" s="15">
        <v>3061893.46</v>
      </c>
      <c r="Q112" s="16">
        <v>5.3204337615111001E-2</v>
      </c>
      <c r="R112" s="17">
        <v>703357.94</v>
      </c>
      <c r="S112" s="16">
        <v>4.13239183770562E-2</v>
      </c>
      <c r="T112" s="17">
        <v>1318015.05</v>
      </c>
      <c r="U112" s="16">
        <v>2.4936147323790701E-2</v>
      </c>
      <c r="V112" s="18">
        <v>4.3532507218159804</v>
      </c>
      <c r="W112" s="16">
        <v>1.14089564528307E-2</v>
      </c>
      <c r="X112" s="18">
        <v>2.32310963368742</v>
      </c>
      <c r="Y112" s="16">
        <v>2.7580440367071898E-2</v>
      </c>
      <c r="Z112" s="15">
        <v>5986773.3899999997</v>
      </c>
      <c r="AA112" s="16">
        <v>5.2843107135166899E-2</v>
      </c>
      <c r="AB112" s="17">
        <v>1368153.17</v>
      </c>
      <c r="AC112" s="16">
        <v>4.4683526490338299E-2</v>
      </c>
      <c r="AD112" s="17">
        <v>2580626.09</v>
      </c>
      <c r="AE112" s="16">
        <v>3.6553434664973197E-2</v>
      </c>
      <c r="AF112" s="18">
        <v>4.3758063945428001</v>
      </c>
      <c r="AG112" s="16">
        <v>7.8105765410518002E-3</v>
      </c>
      <c r="AH112" s="18">
        <v>2.3198918329156299</v>
      </c>
      <c r="AI112" s="16">
        <v>1.5715226948679901E-2</v>
      </c>
      <c r="AJ112" s="15">
        <v>11126612.68</v>
      </c>
      <c r="AK112" s="16">
        <v>1.5302876148125699E-2</v>
      </c>
      <c r="AL112" s="17">
        <v>2578123.12</v>
      </c>
      <c r="AM112" s="16">
        <v>3.7062564428658497E-2</v>
      </c>
      <c r="AN112" s="17">
        <v>4882991.1500000004</v>
      </c>
      <c r="AO112" s="16">
        <v>3.5465122169773697E-2</v>
      </c>
      <c r="AP112" s="18">
        <v>4.3157801866343704</v>
      </c>
      <c r="AQ112" s="16">
        <v>-2.0982040068644001E-2</v>
      </c>
      <c r="AR112" s="18">
        <v>2.2786469068247199</v>
      </c>
      <c r="AS112" s="16">
        <v>-1.9471680494074901E-2</v>
      </c>
    </row>
    <row r="113" spans="4:45" x14ac:dyDescent="0.2">
      <c r="D113" s="29"/>
      <c r="E113" s="14" t="s">
        <v>314</v>
      </c>
      <c r="F113" s="15">
        <v>2190910.83</v>
      </c>
      <c r="G113" s="16">
        <v>-1.3461574259346199E-2</v>
      </c>
      <c r="H113" s="17">
        <v>482350.12</v>
      </c>
      <c r="I113" s="16">
        <v>1.73964949344277E-2</v>
      </c>
      <c r="J113" s="17">
        <v>798428.15</v>
      </c>
      <c r="K113" s="16">
        <v>-1.1057324523300899E-2</v>
      </c>
      <c r="L113" s="18">
        <v>4.5421587746262002</v>
      </c>
      <c r="M113" s="16">
        <v>-3.0330426089941201E-2</v>
      </c>
      <c r="N113" s="18">
        <v>2.7440300420269499</v>
      </c>
      <c r="O113" s="16">
        <v>-2.4311315465139699E-3</v>
      </c>
      <c r="P113" s="15">
        <v>7453780.6699999999</v>
      </c>
      <c r="Q113" s="16">
        <v>-3.53497612533747E-3</v>
      </c>
      <c r="R113" s="17">
        <v>1590123.39</v>
      </c>
      <c r="S113" s="16">
        <v>-1.4003578554433601E-2</v>
      </c>
      <c r="T113" s="17">
        <v>2648345.7000000002</v>
      </c>
      <c r="U113" s="16">
        <v>-3.0326015002999401E-2</v>
      </c>
      <c r="V113" s="18">
        <v>4.6875485996089896</v>
      </c>
      <c r="W113" s="16">
        <v>1.06172823768956E-2</v>
      </c>
      <c r="X113" s="18">
        <v>2.8145044168516198</v>
      </c>
      <c r="Y113" s="16">
        <v>2.7628913729953099E-2</v>
      </c>
      <c r="Z113" s="15">
        <v>14718785.16</v>
      </c>
      <c r="AA113" s="16">
        <v>1.03625854759816E-2</v>
      </c>
      <c r="AB113" s="17">
        <v>3092448.28</v>
      </c>
      <c r="AC113" s="16">
        <v>-3.7063625239359202E-2</v>
      </c>
      <c r="AD113" s="17">
        <v>5152037.7</v>
      </c>
      <c r="AE113" s="16">
        <v>-5.3942321213498297E-2</v>
      </c>
      <c r="AF113" s="18">
        <v>4.7595897577953998</v>
      </c>
      <c r="AG113" s="16">
        <v>4.92516556217222E-2</v>
      </c>
      <c r="AH113" s="18">
        <v>2.8568861520559099</v>
      </c>
      <c r="AI113" s="16">
        <v>6.7971444163914999E-2</v>
      </c>
      <c r="AJ113" s="15">
        <v>28127131.879999999</v>
      </c>
      <c r="AK113" s="16">
        <v>1.35034933689498E-2</v>
      </c>
      <c r="AL113" s="17">
        <v>6000519.0599999996</v>
      </c>
      <c r="AM113" s="16">
        <v>-2.9828443736767699E-2</v>
      </c>
      <c r="AN113" s="17">
        <v>10063263.52</v>
      </c>
      <c r="AO113" s="16">
        <v>-4.3972608540296797E-2</v>
      </c>
      <c r="AP113" s="18">
        <v>4.6874498020509598</v>
      </c>
      <c r="AQ113" s="16">
        <v>4.4664200703447898E-2</v>
      </c>
      <c r="AR113" s="18">
        <v>2.7950308390612402</v>
      </c>
      <c r="AS113" s="16">
        <v>6.01197229521735E-2</v>
      </c>
    </row>
    <row r="114" spans="4:45" x14ac:dyDescent="0.2">
      <c r="D114" s="29"/>
      <c r="E114" s="14" t="s">
        <v>315</v>
      </c>
      <c r="F114" s="15">
        <v>1408158.71</v>
      </c>
      <c r="G114" s="16">
        <v>1.6521338305102499E-2</v>
      </c>
      <c r="H114" s="17">
        <v>344440.04</v>
      </c>
      <c r="I114" s="16">
        <v>3.0447489125407599E-3</v>
      </c>
      <c r="J114" s="17">
        <v>644335.27</v>
      </c>
      <c r="K114" s="16">
        <v>-2.4989307700707002E-2</v>
      </c>
      <c r="L114" s="18">
        <v>4.0882549833637203</v>
      </c>
      <c r="M114" s="16">
        <v>1.3435681117091199E-2</v>
      </c>
      <c r="N114" s="18">
        <v>2.18544409341429</v>
      </c>
      <c r="O114" s="16">
        <v>4.2574554652234801E-2</v>
      </c>
      <c r="P114" s="15">
        <v>4778979.29</v>
      </c>
      <c r="Q114" s="16">
        <v>3.65467987171849E-2</v>
      </c>
      <c r="R114" s="17">
        <v>1161585.1100000001</v>
      </c>
      <c r="S114" s="16">
        <v>1.59496963411974E-2</v>
      </c>
      <c r="T114" s="17">
        <v>2170146.9</v>
      </c>
      <c r="U114" s="16">
        <v>-1.2404915536915201E-2</v>
      </c>
      <c r="V114" s="18">
        <v>4.1141878015292397</v>
      </c>
      <c r="W114" s="16">
        <v>2.0273742341933899E-2</v>
      </c>
      <c r="X114" s="18">
        <v>2.20214552756774</v>
      </c>
      <c r="Y114" s="16">
        <v>4.95665835363217E-2</v>
      </c>
      <c r="Z114" s="15">
        <v>9322031.6199999992</v>
      </c>
      <c r="AA114" s="16">
        <v>4.6114597230233798E-2</v>
      </c>
      <c r="AB114" s="17">
        <v>2264879.69</v>
      </c>
      <c r="AC114" s="16">
        <v>2.3864164550881299E-2</v>
      </c>
      <c r="AD114" s="17">
        <v>4243938.63</v>
      </c>
      <c r="AE114" s="16">
        <v>-3.5658840236570998E-3</v>
      </c>
      <c r="AF114" s="18">
        <v>4.1159058740113501</v>
      </c>
      <c r="AG114" s="16">
        <v>2.1731820928719298E-2</v>
      </c>
      <c r="AH114" s="18">
        <v>2.1965519374157401</v>
      </c>
      <c r="AI114" s="16">
        <v>4.9858270062554298E-2</v>
      </c>
      <c r="AJ114" s="15">
        <v>17642311.859999999</v>
      </c>
      <c r="AK114" s="16">
        <v>2.7453786305826199E-2</v>
      </c>
      <c r="AL114" s="17">
        <v>4373346.78</v>
      </c>
      <c r="AM114" s="16">
        <v>4.9249477355407398E-2</v>
      </c>
      <c r="AN114" s="17">
        <v>8228142.4100000001</v>
      </c>
      <c r="AO114" s="16">
        <v>2.0383133445043399E-2</v>
      </c>
      <c r="AP114" s="18">
        <v>4.0340528084077496</v>
      </c>
      <c r="AQ114" s="16">
        <v>-2.0772648945717401E-2</v>
      </c>
      <c r="AR114" s="18">
        <v>2.14414274582299</v>
      </c>
      <c r="AS114" s="16">
        <v>6.9294097766108001E-3</v>
      </c>
    </row>
    <row r="115" spans="4:45" x14ac:dyDescent="0.2">
      <c r="D115" s="29"/>
      <c r="E115" s="14" t="s">
        <v>316</v>
      </c>
      <c r="F115" s="15">
        <v>1335178.6299999999</v>
      </c>
      <c r="G115" s="16">
        <v>2.7489801469509401E-2</v>
      </c>
      <c r="H115" s="17">
        <v>331830.40000000002</v>
      </c>
      <c r="I115" s="16">
        <v>5.4304512375298701E-2</v>
      </c>
      <c r="J115" s="17">
        <v>589997.99</v>
      </c>
      <c r="K115" s="16">
        <v>6.2351723778679799E-2</v>
      </c>
      <c r="L115" s="18">
        <v>4.0236778486841498</v>
      </c>
      <c r="M115" s="16">
        <v>-2.54335541497181E-2</v>
      </c>
      <c r="N115" s="18">
        <v>2.2630223367371101</v>
      </c>
      <c r="O115" s="16">
        <v>-3.2815800576074597E-2</v>
      </c>
      <c r="P115" s="15">
        <v>4251042.13</v>
      </c>
      <c r="Q115" s="16">
        <v>1.3303281660399799E-2</v>
      </c>
      <c r="R115" s="17">
        <v>1038137.08</v>
      </c>
      <c r="S115" s="16">
        <v>2.6189737810819E-2</v>
      </c>
      <c r="T115" s="17">
        <v>1842048.97</v>
      </c>
      <c r="U115" s="16">
        <v>2.56154399014655E-2</v>
      </c>
      <c r="V115" s="18">
        <v>4.0948755341635596</v>
      </c>
      <c r="W115" s="16">
        <v>-1.25575765139788E-2</v>
      </c>
      <c r="X115" s="18">
        <v>2.3077791086086101</v>
      </c>
      <c r="Y115" s="16">
        <v>-1.2004653754284901E-2</v>
      </c>
      <c r="Z115" s="15">
        <v>7907791.5999999996</v>
      </c>
      <c r="AA115" s="16">
        <v>2.5612073414707601E-2</v>
      </c>
      <c r="AB115" s="17">
        <v>1930778.8</v>
      </c>
      <c r="AC115" s="16">
        <v>2.8780662854474101E-2</v>
      </c>
      <c r="AD115" s="17">
        <v>3411409.42</v>
      </c>
      <c r="AE115" s="16">
        <v>2.9159386147370198E-2</v>
      </c>
      <c r="AF115" s="18">
        <v>4.0956486574225899</v>
      </c>
      <c r="AG115" s="16">
        <v>-3.0799465368789199E-3</v>
      </c>
      <c r="AH115" s="18">
        <v>2.3180423767487901</v>
      </c>
      <c r="AI115" s="16">
        <v>-3.4468059859434101E-3</v>
      </c>
      <c r="AJ115" s="15">
        <v>15418126.73</v>
      </c>
      <c r="AK115" s="16">
        <v>2.7201196020656002E-2</v>
      </c>
      <c r="AL115" s="17">
        <v>3755853.8</v>
      </c>
      <c r="AM115" s="16">
        <v>3.01437725269754E-2</v>
      </c>
      <c r="AN115" s="17">
        <v>6641704.0099999998</v>
      </c>
      <c r="AO115" s="16">
        <v>2.19018449476804E-2</v>
      </c>
      <c r="AP115" s="18">
        <v>4.1050923574288198</v>
      </c>
      <c r="AQ115" s="16">
        <v>-2.85647167395008E-3</v>
      </c>
      <c r="AR115" s="18">
        <v>2.3214112984839299</v>
      </c>
      <c r="AS115" s="16">
        <v>5.1857730751496897E-3</v>
      </c>
    </row>
    <row r="116" spans="4:45" x14ac:dyDescent="0.2">
      <c r="D116" s="29"/>
      <c r="E116" s="14" t="s">
        <v>317</v>
      </c>
      <c r="F116" s="15">
        <v>785569.01</v>
      </c>
      <c r="G116" s="16">
        <v>1.0497705059663701E-2</v>
      </c>
      <c r="H116" s="17">
        <v>196587.55</v>
      </c>
      <c r="I116" s="16">
        <v>-5.2020647584199303E-2</v>
      </c>
      <c r="J116" s="17">
        <v>296698.84000000003</v>
      </c>
      <c r="K116" s="16">
        <v>-7.8202017773030694E-2</v>
      </c>
      <c r="L116" s="18">
        <v>3.9960262488646898</v>
      </c>
      <c r="M116" s="16">
        <v>6.59490657518471E-2</v>
      </c>
      <c r="N116" s="18">
        <v>2.6476982855746898</v>
      </c>
      <c r="O116" s="16">
        <v>9.6224687559420596E-2</v>
      </c>
      <c r="P116" s="15">
        <v>2766730.61</v>
      </c>
      <c r="Q116" s="16">
        <v>3.2647409785267097E-2</v>
      </c>
      <c r="R116" s="17">
        <v>710703.23</v>
      </c>
      <c r="S116" s="16">
        <v>-9.8812206973647593E-3</v>
      </c>
      <c r="T116" s="17">
        <v>1070812.25</v>
      </c>
      <c r="U116" s="16">
        <v>-5.8339244074734897E-2</v>
      </c>
      <c r="V116" s="18">
        <v>3.89294784828824</v>
      </c>
      <c r="W116" s="16">
        <v>4.2953059139617403E-2</v>
      </c>
      <c r="X116" s="18">
        <v>2.5837681722449499</v>
      </c>
      <c r="Y116" s="16">
        <v>9.6623601745619805E-2</v>
      </c>
      <c r="Z116" s="15">
        <v>5396864.6900000004</v>
      </c>
      <c r="AA116" s="16">
        <v>4.0460770610978199E-2</v>
      </c>
      <c r="AB116" s="17">
        <v>1416058.64</v>
      </c>
      <c r="AC116" s="16">
        <v>4.8436361163728799E-2</v>
      </c>
      <c r="AD116" s="17">
        <v>2123579.38</v>
      </c>
      <c r="AE116" s="16">
        <v>1.7941874302668699E-2</v>
      </c>
      <c r="AF116" s="18">
        <v>3.81118728953202</v>
      </c>
      <c r="AG116" s="16">
        <v>-7.6071289094722496E-3</v>
      </c>
      <c r="AH116" s="18">
        <v>2.54140002527242</v>
      </c>
      <c r="AI116" s="16">
        <v>2.21219864088367E-2</v>
      </c>
      <c r="AJ116" s="15">
        <v>10244434.93</v>
      </c>
      <c r="AK116" s="16">
        <v>4.4139974055058803E-2</v>
      </c>
      <c r="AL116" s="17">
        <v>2663043.86</v>
      </c>
      <c r="AM116" s="16">
        <v>3.6720046514367E-2</v>
      </c>
      <c r="AN116" s="17">
        <v>4030447.17</v>
      </c>
      <c r="AO116" s="16">
        <v>1.24414164779897E-2</v>
      </c>
      <c r="AP116" s="18">
        <v>3.8468892998255</v>
      </c>
      <c r="AQ116" s="16">
        <v>7.1571178406733601E-3</v>
      </c>
      <c r="AR116" s="18">
        <v>2.5417613723491601</v>
      </c>
      <c r="AS116" s="16">
        <v>3.1309028908892297E-2</v>
      </c>
    </row>
    <row r="117" spans="4:45" x14ac:dyDescent="0.2">
      <c r="D117" s="29"/>
      <c r="E117" s="14" t="s">
        <v>318</v>
      </c>
      <c r="F117" s="15">
        <v>1474067.53</v>
      </c>
      <c r="G117" s="16">
        <v>4.4416295625165202E-3</v>
      </c>
      <c r="H117" s="17">
        <v>367287.57</v>
      </c>
      <c r="I117" s="16">
        <v>-4.2169167121126902E-3</v>
      </c>
      <c r="J117" s="17">
        <v>618796.17000000004</v>
      </c>
      <c r="K117" s="16">
        <v>-9.8630285510833207E-3</v>
      </c>
      <c r="L117" s="18">
        <v>4.0133880109256097</v>
      </c>
      <c r="M117" s="16">
        <v>8.6952132647607899E-3</v>
      </c>
      <c r="N117" s="18">
        <v>2.382153609645</v>
      </c>
      <c r="O117" s="16">
        <v>1.4447150774167399E-2</v>
      </c>
      <c r="P117" s="15">
        <v>4880726.26</v>
      </c>
      <c r="Q117" s="16">
        <v>1.2904283828651801E-2</v>
      </c>
      <c r="R117" s="17">
        <v>1209421.82</v>
      </c>
      <c r="S117" s="16">
        <v>3.1818472849836198E-3</v>
      </c>
      <c r="T117" s="17">
        <v>2058112.03</v>
      </c>
      <c r="U117" s="16">
        <v>-2.7500166829195101E-3</v>
      </c>
      <c r="V117" s="18">
        <v>4.0355864093803104</v>
      </c>
      <c r="W117" s="16">
        <v>9.6915993545745698E-3</v>
      </c>
      <c r="X117" s="18">
        <v>2.3714580104757501</v>
      </c>
      <c r="Y117" s="16">
        <v>1.5697468812685699E-2</v>
      </c>
      <c r="Z117" s="15">
        <v>9297670.8699999992</v>
      </c>
      <c r="AA117" s="16">
        <v>2.1555635271261302E-2</v>
      </c>
      <c r="AB117" s="17">
        <v>2327417.7799999998</v>
      </c>
      <c r="AC117" s="16">
        <v>7.4808757791112197E-3</v>
      </c>
      <c r="AD117" s="17">
        <v>3927467.29</v>
      </c>
      <c r="AE117" s="16">
        <v>2.7928428177823499E-3</v>
      </c>
      <c r="AF117" s="18">
        <v>3.9948439639401601</v>
      </c>
      <c r="AG117" s="16">
        <v>1.3970249788876401E-2</v>
      </c>
      <c r="AH117" s="18">
        <v>2.3673452083670998</v>
      </c>
      <c r="AI117" s="16">
        <v>1.87105368649788E-2</v>
      </c>
      <c r="AJ117" s="15">
        <v>17380652.399999999</v>
      </c>
      <c r="AK117" s="16">
        <v>2.67859724811296E-2</v>
      </c>
      <c r="AL117" s="17">
        <v>4358693.97</v>
      </c>
      <c r="AM117" s="16">
        <v>2.1484721695368102E-2</v>
      </c>
      <c r="AN117" s="17">
        <v>7389993.8200000003</v>
      </c>
      <c r="AO117" s="16">
        <v>1.10165559024597E-2</v>
      </c>
      <c r="AP117" s="18">
        <v>3.98758263820022</v>
      </c>
      <c r="AQ117" s="16">
        <v>5.1897504418499801E-3</v>
      </c>
      <c r="AR117" s="18">
        <v>2.3519170412513302</v>
      </c>
      <c r="AS117" s="16">
        <v>1.55975849125378E-2</v>
      </c>
    </row>
    <row r="118" spans="4:45" x14ac:dyDescent="0.2">
      <c r="D118" s="29"/>
      <c r="E118" s="14" t="s">
        <v>344</v>
      </c>
      <c r="F118" s="15">
        <v>438823.05</v>
      </c>
      <c r="G118" s="16">
        <v>-9.0553106784492604E-2</v>
      </c>
      <c r="H118" s="17">
        <v>111339.17</v>
      </c>
      <c r="I118" s="16">
        <v>-0.18155398284940699</v>
      </c>
      <c r="J118" s="17">
        <v>189115.67</v>
      </c>
      <c r="K118" s="16">
        <v>-0.213276275143953</v>
      </c>
      <c r="L118" s="18">
        <v>3.94131777702313</v>
      </c>
      <c r="M118" s="16">
        <v>0.111187389464894</v>
      </c>
      <c r="N118" s="18">
        <v>2.3203949730871098</v>
      </c>
      <c r="O118" s="16">
        <v>0.15599271317503</v>
      </c>
      <c r="P118" s="15">
        <v>1552877.38</v>
      </c>
      <c r="Q118" s="16">
        <v>-1.9804789029995599E-2</v>
      </c>
      <c r="R118" s="17">
        <v>408927.97</v>
      </c>
      <c r="S118" s="16">
        <v>-1.7456812984387102E-2</v>
      </c>
      <c r="T118" s="17">
        <v>695412.51</v>
      </c>
      <c r="U118" s="16">
        <v>-5.0373476176587897E-2</v>
      </c>
      <c r="V118" s="18">
        <v>3.7974349859218499</v>
      </c>
      <c r="W118" s="16">
        <v>-2.3896924599723598E-3</v>
      </c>
      <c r="X118" s="18">
        <v>2.2330305504570198</v>
      </c>
      <c r="Y118" s="16">
        <v>3.2190220449525603E-2</v>
      </c>
      <c r="Z118" s="15">
        <v>2907568</v>
      </c>
      <c r="AA118" s="16">
        <v>-2.86180795856057E-2</v>
      </c>
      <c r="AB118" s="17">
        <v>766502.07</v>
      </c>
      <c r="AC118" s="16">
        <v>-3.06240772220602E-2</v>
      </c>
      <c r="AD118" s="17">
        <v>1303969.6100000001</v>
      </c>
      <c r="AE118" s="16">
        <v>-6.2424208460512901E-2</v>
      </c>
      <c r="AF118" s="18">
        <v>3.79329438731979</v>
      </c>
      <c r="AG118" s="16">
        <v>2.0693701889210499E-3</v>
      </c>
      <c r="AH118" s="18">
        <v>2.2297820268986199</v>
      </c>
      <c r="AI118" s="16">
        <v>3.6056955800232202E-2</v>
      </c>
      <c r="AJ118" s="15">
        <v>5893288.2999999998</v>
      </c>
      <c r="AK118" s="16">
        <v>-1.6247440342386298E-2</v>
      </c>
      <c r="AL118" s="17">
        <v>1543284.22</v>
      </c>
      <c r="AM118" s="16">
        <v>-3.2940478278328598E-2</v>
      </c>
      <c r="AN118" s="17">
        <v>2626722.48</v>
      </c>
      <c r="AO118" s="16">
        <v>-7.0824998675069695E-2</v>
      </c>
      <c r="AP118" s="18">
        <v>3.8186668558044401</v>
      </c>
      <c r="AQ118" s="16">
        <v>1.7261644770555098E-2</v>
      </c>
      <c r="AR118" s="18">
        <v>2.24359000422458</v>
      </c>
      <c r="AS118" s="16">
        <v>5.8737652492652198E-2</v>
      </c>
    </row>
    <row r="119" spans="4:45" x14ac:dyDescent="0.2">
      <c r="D119" s="29"/>
      <c r="E119" s="14" t="s">
        <v>345</v>
      </c>
      <c r="F119" s="15">
        <v>1120045.21</v>
      </c>
      <c r="G119" s="16">
        <v>4.2932725025162398E-2</v>
      </c>
      <c r="H119" s="17">
        <v>335780.93</v>
      </c>
      <c r="I119" s="16">
        <v>2.75073337222459E-2</v>
      </c>
      <c r="J119" s="17">
        <v>457824.94</v>
      </c>
      <c r="K119" s="16">
        <v>6.3313211759833902E-3</v>
      </c>
      <c r="L119" s="18">
        <v>3.3356427060941201</v>
      </c>
      <c r="M119" s="16">
        <v>1.5012439129788601E-2</v>
      </c>
      <c r="N119" s="18">
        <v>2.44644865786473</v>
      </c>
      <c r="O119" s="16">
        <v>3.6371126565361303E-2</v>
      </c>
      <c r="P119" s="15">
        <v>3684110.09</v>
      </c>
      <c r="Q119" s="16">
        <v>4.1415023741984101E-2</v>
      </c>
      <c r="R119" s="17">
        <v>1096915.81</v>
      </c>
      <c r="S119" s="16">
        <v>2.6353273227705799E-2</v>
      </c>
      <c r="T119" s="17">
        <v>1498759.26</v>
      </c>
      <c r="U119" s="16">
        <v>-2.1508401721504799E-3</v>
      </c>
      <c r="V119" s="18">
        <v>3.35860788623331</v>
      </c>
      <c r="W119" s="16">
        <v>1.4675015812939E-2</v>
      </c>
      <c r="X119" s="18">
        <v>2.45810664082236</v>
      </c>
      <c r="Y119" s="16">
        <v>4.3659769099420501E-2</v>
      </c>
      <c r="Z119" s="15">
        <v>7098074.9400000004</v>
      </c>
      <c r="AA119" s="16">
        <v>4.4125964021079302E-2</v>
      </c>
      <c r="AB119" s="17">
        <v>2100147.2599999998</v>
      </c>
      <c r="AC119" s="16">
        <v>2.4787830605822601E-2</v>
      </c>
      <c r="AD119" s="17">
        <v>2887007.09</v>
      </c>
      <c r="AE119" s="16">
        <v>3.5351114678147202E-3</v>
      </c>
      <c r="AF119" s="18">
        <v>3.37979868135533</v>
      </c>
      <c r="AG119" s="16">
        <v>1.8870377689618401E-2</v>
      </c>
      <c r="AH119" s="18">
        <v>2.45862747084559</v>
      </c>
      <c r="AI119" s="16">
        <v>4.0447864842411502E-2</v>
      </c>
      <c r="AJ119" s="15">
        <v>13793001.380000001</v>
      </c>
      <c r="AK119" s="16">
        <v>5.1211004482673399E-2</v>
      </c>
      <c r="AL119" s="17">
        <v>4128872.5</v>
      </c>
      <c r="AM119" s="16">
        <v>5.2083521336322797E-2</v>
      </c>
      <c r="AN119" s="17">
        <v>5699833.4800000004</v>
      </c>
      <c r="AO119" s="16">
        <v>1.5954051369260501E-2</v>
      </c>
      <c r="AP119" s="18">
        <v>3.3406217750729801</v>
      </c>
      <c r="AQ119" s="16">
        <v>-8.2932280180665803E-4</v>
      </c>
      <c r="AR119" s="18">
        <v>2.4198954984207699</v>
      </c>
      <c r="AS119" s="16">
        <v>3.47032949628924E-2</v>
      </c>
    </row>
    <row r="120" spans="4:45" x14ac:dyDescent="0.2">
      <c r="D120" s="28" t="s">
        <v>19</v>
      </c>
      <c r="E120" s="14" t="s">
        <v>319</v>
      </c>
      <c r="F120" s="15">
        <v>10692941.16</v>
      </c>
      <c r="G120" s="16">
        <v>5.4003267936731401E-2</v>
      </c>
      <c r="H120" s="17">
        <v>2508050.75</v>
      </c>
      <c r="I120" s="16">
        <v>3.7515937109572003E-2</v>
      </c>
      <c r="J120" s="17">
        <v>4200813.7</v>
      </c>
      <c r="K120" s="16">
        <v>2.2112793637883502E-2</v>
      </c>
      <c r="L120" s="18">
        <v>4.2634468859930399</v>
      </c>
      <c r="M120" s="16">
        <v>1.5891159101701701E-2</v>
      </c>
      <c r="N120" s="18">
        <v>2.5454452217197798</v>
      </c>
      <c r="O120" s="16">
        <v>3.1200543127284399E-2</v>
      </c>
      <c r="P120" s="15">
        <v>35810847.359999999</v>
      </c>
      <c r="Q120" s="16">
        <v>3.12266463899614E-2</v>
      </c>
      <c r="R120" s="17">
        <v>8330573.2999999998</v>
      </c>
      <c r="S120" s="16">
        <v>8.5068526611424607E-3</v>
      </c>
      <c r="T120" s="17">
        <v>14040062.5</v>
      </c>
      <c r="U120" s="16">
        <v>3.6560424805163901E-3</v>
      </c>
      <c r="V120" s="18">
        <v>4.2987254382600497</v>
      </c>
      <c r="W120" s="16">
        <v>2.2528150075399499E-2</v>
      </c>
      <c r="X120" s="18">
        <v>2.5506187995957998</v>
      </c>
      <c r="Y120" s="16">
        <v>2.7470171794417599E-2</v>
      </c>
      <c r="Z120" s="15">
        <v>69735301.560000002</v>
      </c>
      <c r="AA120" s="16">
        <v>3.15974946180251E-2</v>
      </c>
      <c r="AB120" s="17">
        <v>16158468.02</v>
      </c>
      <c r="AC120" s="16">
        <v>-1.5841030139711299E-3</v>
      </c>
      <c r="AD120" s="17">
        <v>27253806.789999999</v>
      </c>
      <c r="AE120" s="16">
        <v>-6.5610912011497E-3</v>
      </c>
      <c r="AF120" s="18">
        <v>4.3157124471011601</v>
      </c>
      <c r="AG120" s="16">
        <v>3.3234244098239302E-2</v>
      </c>
      <c r="AH120" s="18">
        <v>2.55873618307103</v>
      </c>
      <c r="AI120" s="16">
        <v>3.8410601277245701E-2</v>
      </c>
      <c r="AJ120" s="15">
        <v>131681311.63</v>
      </c>
      <c r="AK120" s="16">
        <v>2.3110951673351102E-2</v>
      </c>
      <c r="AL120" s="17">
        <v>30933157.690000001</v>
      </c>
      <c r="AM120" s="16">
        <v>4.6104189549416204E-3</v>
      </c>
      <c r="AN120" s="17">
        <v>52342126.229999997</v>
      </c>
      <c r="AO120" s="16">
        <v>1.40577271965682E-3</v>
      </c>
      <c r="AP120" s="18">
        <v>4.2569631251247797</v>
      </c>
      <c r="AQ120" s="16">
        <v>1.84156289536145E-2</v>
      </c>
      <c r="AR120" s="18">
        <v>2.5157807126781702</v>
      </c>
      <c r="AS120" s="16">
        <v>2.167470923874E-2</v>
      </c>
    </row>
    <row r="121" spans="4:45" x14ac:dyDescent="0.2">
      <c r="D121" s="29"/>
      <c r="E121" s="14" t="s">
        <v>320</v>
      </c>
      <c r="F121" s="15">
        <v>11992997.01</v>
      </c>
      <c r="G121" s="16">
        <v>5.02842693071071E-4</v>
      </c>
      <c r="H121" s="17">
        <v>3117234.72</v>
      </c>
      <c r="I121" s="16">
        <v>-5.7633671891464497E-2</v>
      </c>
      <c r="J121" s="17">
        <v>5319701.17</v>
      </c>
      <c r="K121" s="16">
        <v>-8.2005706286616298E-2</v>
      </c>
      <c r="L121" s="18">
        <v>3.8473192066845701</v>
      </c>
      <c r="M121" s="16">
        <v>6.1692054194279103E-2</v>
      </c>
      <c r="N121" s="18">
        <v>2.2544493810354398</v>
      </c>
      <c r="O121" s="16">
        <v>8.9879152348465705E-2</v>
      </c>
      <c r="P121" s="15">
        <v>41858560.630000003</v>
      </c>
      <c r="Q121" s="16">
        <v>4.3019274843442298E-2</v>
      </c>
      <c r="R121" s="17">
        <v>11069406.699999999</v>
      </c>
      <c r="S121" s="16">
        <v>3.3028614153906601E-2</v>
      </c>
      <c r="T121" s="17">
        <v>18821721.219999999</v>
      </c>
      <c r="U121" s="16">
        <v>9.1099519574734701E-3</v>
      </c>
      <c r="V121" s="18">
        <v>3.78146379155082</v>
      </c>
      <c r="W121" s="16">
        <v>9.671233257869E-3</v>
      </c>
      <c r="X121" s="18">
        <v>2.2239496664907001</v>
      </c>
      <c r="Y121" s="16">
        <v>3.3603199354234503E-2</v>
      </c>
      <c r="Z121" s="15">
        <v>79488149.400000006</v>
      </c>
      <c r="AA121" s="16">
        <v>3.6983910381460698E-2</v>
      </c>
      <c r="AB121" s="17">
        <v>21007131.890000001</v>
      </c>
      <c r="AC121" s="16">
        <v>2.7539954720946599E-2</v>
      </c>
      <c r="AD121" s="17">
        <v>35818293.810000002</v>
      </c>
      <c r="AE121" s="16">
        <v>8.4434099448174905E-3</v>
      </c>
      <c r="AF121" s="18">
        <v>3.7838649186488298</v>
      </c>
      <c r="AG121" s="16">
        <v>9.1908403338718699E-3</v>
      </c>
      <c r="AH121" s="18">
        <v>2.2192053541592198</v>
      </c>
      <c r="AI121" s="16">
        <v>2.83015389412925E-2</v>
      </c>
      <c r="AJ121" s="15">
        <v>156200821.90000001</v>
      </c>
      <c r="AK121" s="16">
        <v>3.8231378329982503E-2</v>
      </c>
      <c r="AL121" s="17">
        <v>40888989.93</v>
      </c>
      <c r="AM121" s="16">
        <v>1.9472557959005401E-2</v>
      </c>
      <c r="AN121" s="17">
        <v>69714600.709999993</v>
      </c>
      <c r="AO121" s="16">
        <v>-5.1414339715721898E-3</v>
      </c>
      <c r="AP121" s="18">
        <v>3.8201193565164702</v>
      </c>
      <c r="AQ121" s="16">
        <v>1.8400515270889099E-2</v>
      </c>
      <c r="AR121" s="18">
        <v>2.2405754362671702</v>
      </c>
      <c r="AS121" s="16">
        <v>4.3596963209255997E-2</v>
      </c>
    </row>
    <row r="122" spans="4:45" x14ac:dyDescent="0.2">
      <c r="D122" s="29"/>
      <c r="E122" s="14" t="s">
        <v>321</v>
      </c>
      <c r="F122" s="15">
        <v>9816969.7300000004</v>
      </c>
      <c r="G122" s="16">
        <v>5.4661233006304898E-2</v>
      </c>
      <c r="H122" s="17">
        <v>2447453.4</v>
      </c>
      <c r="I122" s="16">
        <v>6.9651634423635006E-2</v>
      </c>
      <c r="J122" s="17">
        <v>4234261.88</v>
      </c>
      <c r="K122" s="16">
        <v>4.80165104714965E-2</v>
      </c>
      <c r="L122" s="18">
        <v>4.0110956678480596</v>
      </c>
      <c r="M122" s="16">
        <v>-1.4014283655451499E-2</v>
      </c>
      <c r="N122" s="18">
        <v>2.3184606923745599</v>
      </c>
      <c r="O122" s="16">
        <v>6.3402842115710296E-3</v>
      </c>
      <c r="P122" s="15">
        <v>32551685.34</v>
      </c>
      <c r="Q122" s="16">
        <v>5.3872718344278203E-2</v>
      </c>
      <c r="R122" s="17">
        <v>8053586.4400000004</v>
      </c>
      <c r="S122" s="16">
        <v>6.4271669380610796E-2</v>
      </c>
      <c r="T122" s="17">
        <v>13879093.6</v>
      </c>
      <c r="U122" s="16">
        <v>3.3614941223762497E-2</v>
      </c>
      <c r="V122" s="18">
        <v>4.0418868764261999</v>
      </c>
      <c r="W122" s="16">
        <v>-9.7709554200427796E-3</v>
      </c>
      <c r="X122" s="18">
        <v>2.3453754458432399</v>
      </c>
      <c r="Y122" s="16">
        <v>1.9598959257043299E-2</v>
      </c>
      <c r="Z122" s="15">
        <v>60678122.270000003</v>
      </c>
      <c r="AA122" s="16">
        <v>3.7917325162599699E-2</v>
      </c>
      <c r="AB122" s="17">
        <v>14994443.630000001</v>
      </c>
      <c r="AC122" s="16">
        <v>4.2592207630496502E-2</v>
      </c>
      <c r="AD122" s="17">
        <v>25977419.030000001</v>
      </c>
      <c r="AE122" s="16">
        <v>1.5460755704274401E-2</v>
      </c>
      <c r="AF122" s="18">
        <v>4.0467071514810202</v>
      </c>
      <c r="AG122" s="16">
        <v>-4.4839031345931301E-3</v>
      </c>
      <c r="AH122" s="18">
        <v>2.3358025753030298</v>
      </c>
      <c r="AI122" s="16">
        <v>2.2114660101020402E-2</v>
      </c>
      <c r="AJ122" s="15">
        <v>116292792.63</v>
      </c>
      <c r="AK122" s="16">
        <v>2.7144196137505398E-2</v>
      </c>
      <c r="AL122" s="17">
        <v>28591172.629999999</v>
      </c>
      <c r="AM122" s="16">
        <v>3.11353594755975E-2</v>
      </c>
      <c r="AN122" s="17">
        <v>50030361.890000001</v>
      </c>
      <c r="AO122" s="16">
        <v>3.8184465861911699E-3</v>
      </c>
      <c r="AP122" s="18">
        <v>4.0674369720665799</v>
      </c>
      <c r="AQ122" s="16">
        <v>-3.8706492813145202E-3</v>
      </c>
      <c r="AR122" s="18">
        <v>2.32444436211932</v>
      </c>
      <c r="AS122" s="16">
        <v>2.3237020230740799E-2</v>
      </c>
    </row>
    <row r="123" spans="4:45" x14ac:dyDescent="0.2">
      <c r="D123" s="29"/>
      <c r="E123" s="14" t="s">
        <v>322</v>
      </c>
      <c r="F123" s="15">
        <v>17998044.539999999</v>
      </c>
      <c r="G123" s="16">
        <v>3.8099777352835103E-2</v>
      </c>
      <c r="H123" s="17">
        <v>4714287.5599999996</v>
      </c>
      <c r="I123" s="16">
        <v>4.2831445509526403E-2</v>
      </c>
      <c r="J123" s="17">
        <v>7632629.3600000003</v>
      </c>
      <c r="K123" s="16">
        <v>3.04308331843255E-2</v>
      </c>
      <c r="L123" s="18">
        <v>3.8177655289233101</v>
      </c>
      <c r="M123" s="16">
        <v>-4.5373278462843203E-3</v>
      </c>
      <c r="N123" s="18">
        <v>2.3580398957037798</v>
      </c>
      <c r="O123" s="16">
        <v>7.4424637943048804E-3</v>
      </c>
      <c r="P123" s="15">
        <v>61810625.810000002</v>
      </c>
      <c r="Q123" s="16">
        <v>2.4648407058931499E-2</v>
      </c>
      <c r="R123" s="17">
        <v>16337480.4</v>
      </c>
      <c r="S123" s="16">
        <v>4.2886742820268497E-2</v>
      </c>
      <c r="T123" s="17">
        <v>26126789.149999999</v>
      </c>
      <c r="U123" s="16">
        <v>3.0577106623601101E-2</v>
      </c>
      <c r="V123" s="18">
        <v>3.78336342548879</v>
      </c>
      <c r="W123" s="16">
        <v>-1.7488318733456399E-2</v>
      </c>
      <c r="X123" s="18">
        <v>2.3657949492044601</v>
      </c>
      <c r="Y123" s="16">
        <v>-5.7527957166577399E-3</v>
      </c>
      <c r="Z123" s="15">
        <v>119386350.36</v>
      </c>
      <c r="AA123" s="16">
        <v>8.6439705798430199E-3</v>
      </c>
      <c r="AB123" s="17">
        <v>31946419.960000001</v>
      </c>
      <c r="AC123" s="16">
        <v>4.3137050373094898E-2</v>
      </c>
      <c r="AD123" s="17">
        <v>50517679.200000003</v>
      </c>
      <c r="AE123" s="16">
        <v>2.3331649121878899E-2</v>
      </c>
      <c r="AF123" s="18">
        <v>3.7370807279652398</v>
      </c>
      <c r="AG123" s="16">
        <v>-3.3066680721305801E-2</v>
      </c>
      <c r="AH123" s="18">
        <v>2.3632588086113002</v>
      </c>
      <c r="AI123" s="16">
        <v>-1.4352803956214299E-2</v>
      </c>
      <c r="AJ123" s="15">
        <v>226506576.22999999</v>
      </c>
      <c r="AK123" s="16">
        <v>8.1460520522823598E-3</v>
      </c>
      <c r="AL123" s="17">
        <v>59853927.18</v>
      </c>
      <c r="AM123" s="16">
        <v>4.37324159759978E-2</v>
      </c>
      <c r="AN123" s="17">
        <v>95382250.079999998</v>
      </c>
      <c r="AO123" s="16">
        <v>1.42824737732561E-2</v>
      </c>
      <c r="AP123" s="18">
        <v>3.78432271534701</v>
      </c>
      <c r="AQ123" s="16">
        <v>-3.4095294329283099E-2</v>
      </c>
      <c r="AR123" s="18">
        <v>2.3747246058886402</v>
      </c>
      <c r="AS123" s="16">
        <v>-6.0500125750428402E-3</v>
      </c>
    </row>
    <row r="124" spans="4:45" x14ac:dyDescent="0.2">
      <c r="D124" s="29"/>
      <c r="E124" s="14" t="s">
        <v>323</v>
      </c>
      <c r="F124" s="15">
        <v>6038402.1900000004</v>
      </c>
      <c r="G124" s="16">
        <v>3.5194402551740701E-2</v>
      </c>
      <c r="H124" s="17">
        <v>1557904.95</v>
      </c>
      <c r="I124" s="16">
        <v>-2.7732574846910399E-2</v>
      </c>
      <c r="J124" s="17">
        <v>2659586.7999999998</v>
      </c>
      <c r="K124" s="16">
        <v>-4.4232352767496402E-2</v>
      </c>
      <c r="L124" s="18">
        <v>3.8759759958397999</v>
      </c>
      <c r="M124" s="16">
        <v>6.4721881830755501E-2</v>
      </c>
      <c r="N124" s="18">
        <v>2.2704286959162201</v>
      </c>
      <c r="O124" s="16">
        <v>8.3102577858984103E-2</v>
      </c>
      <c r="P124" s="15">
        <v>20512383.300000001</v>
      </c>
      <c r="Q124" s="16">
        <v>5.2625156003399398E-2</v>
      </c>
      <c r="R124" s="17">
        <v>5291069.12</v>
      </c>
      <c r="S124" s="16">
        <v>1.2801286908111401E-2</v>
      </c>
      <c r="T124" s="17">
        <v>9000566.1500000004</v>
      </c>
      <c r="U124" s="16">
        <v>-2.5121204886021098E-3</v>
      </c>
      <c r="V124" s="18">
        <v>3.8767936753016801</v>
      </c>
      <c r="W124" s="16">
        <v>3.9320515890005098E-2</v>
      </c>
      <c r="X124" s="18">
        <v>2.2790103375886002</v>
      </c>
      <c r="Y124" s="16">
        <v>5.52761368078072E-2</v>
      </c>
      <c r="Z124" s="15">
        <v>39456377.590000004</v>
      </c>
      <c r="AA124" s="16">
        <v>5.4965588338983198E-2</v>
      </c>
      <c r="AB124" s="17">
        <v>10226590.66</v>
      </c>
      <c r="AC124" s="16">
        <v>3.8565986715542101E-2</v>
      </c>
      <c r="AD124" s="17">
        <v>17420323.93</v>
      </c>
      <c r="AE124" s="16">
        <v>2.9535971979289401E-2</v>
      </c>
      <c r="AF124" s="18">
        <v>3.8582142281619398</v>
      </c>
      <c r="AG124" s="16">
        <v>1.5790620753241402E-2</v>
      </c>
      <c r="AH124" s="18">
        <v>2.2649623364380198</v>
      </c>
      <c r="AI124" s="16">
        <v>2.4700075618343999E-2</v>
      </c>
      <c r="AJ124" s="15">
        <v>76025161.5</v>
      </c>
      <c r="AK124" s="16">
        <v>6.05703090643466E-2</v>
      </c>
      <c r="AL124" s="17">
        <v>19595694.91</v>
      </c>
      <c r="AM124" s="16">
        <v>3.6314879661539297E-2</v>
      </c>
      <c r="AN124" s="17">
        <v>33406818.559999999</v>
      </c>
      <c r="AO124" s="16">
        <v>2.38303378599161E-2</v>
      </c>
      <c r="AP124" s="18">
        <v>3.879686933746</v>
      </c>
      <c r="AQ124" s="16">
        <v>2.3405462836478E-2</v>
      </c>
      <c r="AR124" s="18">
        <v>2.27573785164414</v>
      </c>
      <c r="AS124" s="16">
        <v>3.58848237308802E-2</v>
      </c>
    </row>
    <row r="125" spans="4:45" x14ac:dyDescent="0.2">
      <c r="D125" s="29"/>
      <c r="E125" s="14" t="s">
        <v>324</v>
      </c>
      <c r="F125" s="15">
        <v>8102006.9299999997</v>
      </c>
      <c r="G125" s="16">
        <v>3.7074177140681397E-2</v>
      </c>
      <c r="H125" s="17">
        <v>1920534.62</v>
      </c>
      <c r="I125" s="16">
        <v>-1.5416994889263E-2</v>
      </c>
      <c r="J125" s="17">
        <v>3120813.74</v>
      </c>
      <c r="K125" s="16">
        <v>-1.49330386730983E-2</v>
      </c>
      <c r="L125" s="18">
        <v>4.2186206099216301</v>
      </c>
      <c r="M125" s="16">
        <v>5.3313099817359398E-2</v>
      </c>
      <c r="N125" s="18">
        <v>2.5961199882438399</v>
      </c>
      <c r="O125" s="16">
        <v>5.2795614770923899E-2</v>
      </c>
      <c r="P125" s="15">
        <v>26710675.050000001</v>
      </c>
      <c r="Q125" s="16">
        <v>4.2902935892908903E-2</v>
      </c>
      <c r="R125" s="17">
        <v>6297893.5800000001</v>
      </c>
      <c r="S125" s="16">
        <v>-6.5761605135051804E-3</v>
      </c>
      <c r="T125" s="17">
        <v>10244994.619999999</v>
      </c>
      <c r="U125" s="16">
        <v>-9.4002828229909508E-3</v>
      </c>
      <c r="V125" s="18">
        <v>4.2412077483849799</v>
      </c>
      <c r="W125" s="16">
        <v>4.9806632818465403E-2</v>
      </c>
      <c r="X125" s="18">
        <v>2.6071926868420299</v>
      </c>
      <c r="Y125" s="16">
        <v>5.2799549413311497E-2</v>
      </c>
      <c r="Z125" s="15">
        <v>50484095.560000002</v>
      </c>
      <c r="AA125" s="16">
        <v>4.7884951959969897E-2</v>
      </c>
      <c r="AB125" s="17">
        <v>11935022.029999999</v>
      </c>
      <c r="AC125" s="16">
        <v>-7.3180205986168997E-4</v>
      </c>
      <c r="AD125" s="17">
        <v>19442218.739999998</v>
      </c>
      <c r="AE125" s="16">
        <v>-4.5013272255492399E-4</v>
      </c>
      <c r="AF125" s="18">
        <v>4.2299122224577896</v>
      </c>
      <c r="AG125" s="16">
        <v>4.86523579155713E-2</v>
      </c>
      <c r="AH125" s="18">
        <v>2.5966221363478001</v>
      </c>
      <c r="AI125" s="16">
        <v>4.8356851683827501E-2</v>
      </c>
      <c r="AJ125" s="15">
        <v>97954621.629999995</v>
      </c>
      <c r="AK125" s="16">
        <v>2.6347045686195399E-2</v>
      </c>
      <c r="AL125" s="17">
        <v>23700326.050000001</v>
      </c>
      <c r="AM125" s="16">
        <v>2.8984882481043902E-3</v>
      </c>
      <c r="AN125" s="17">
        <v>38556548.240000002</v>
      </c>
      <c r="AO125" s="16">
        <v>-5.4350722399239401E-3</v>
      </c>
      <c r="AP125" s="18">
        <v>4.1330495379408498</v>
      </c>
      <c r="AQ125" s="16">
        <v>2.33807884974001E-2</v>
      </c>
      <c r="AR125" s="18">
        <v>2.5405443718734699</v>
      </c>
      <c r="AS125" s="16">
        <v>3.1955800007645502E-2</v>
      </c>
    </row>
    <row r="126" spans="4:45" x14ac:dyDescent="0.2">
      <c r="D126" s="29"/>
      <c r="E126" s="14" t="s">
        <v>325</v>
      </c>
      <c r="F126" s="15">
        <v>12317683.26</v>
      </c>
      <c r="G126" s="16">
        <v>1.73934002722002E-2</v>
      </c>
      <c r="H126" s="17">
        <v>3019648.13</v>
      </c>
      <c r="I126" s="16">
        <v>1.2601690218424401E-2</v>
      </c>
      <c r="J126" s="17">
        <v>5120686.29</v>
      </c>
      <c r="K126" s="16">
        <v>5.6883754151685903E-3</v>
      </c>
      <c r="L126" s="18">
        <v>4.07917834453115</v>
      </c>
      <c r="M126" s="16">
        <v>4.73207787431434E-3</v>
      </c>
      <c r="N126" s="18">
        <v>2.4054750793960502</v>
      </c>
      <c r="O126" s="16">
        <v>1.16388188858199E-2</v>
      </c>
      <c r="P126" s="15">
        <v>40593816.43</v>
      </c>
      <c r="Q126" s="16">
        <v>2.2526034019347899E-2</v>
      </c>
      <c r="R126" s="17">
        <v>9893202.5199999996</v>
      </c>
      <c r="S126" s="16">
        <v>1.7338936243934799E-2</v>
      </c>
      <c r="T126" s="17">
        <v>16882634.129999999</v>
      </c>
      <c r="U126" s="16">
        <v>8.2185109820002798E-3</v>
      </c>
      <c r="V126" s="18">
        <v>4.1032028150577098</v>
      </c>
      <c r="W126" s="16">
        <v>5.0986918819446404E-3</v>
      </c>
      <c r="X126" s="18">
        <v>2.4044717262376598</v>
      </c>
      <c r="Y126" s="16">
        <v>1.41908950108565E-2</v>
      </c>
      <c r="Z126" s="15">
        <v>76338371.310000002</v>
      </c>
      <c r="AA126" s="16">
        <v>2.6896657075946701E-2</v>
      </c>
      <c r="AB126" s="17">
        <v>18712231.609999999</v>
      </c>
      <c r="AC126" s="16">
        <v>1.4864035235834501E-2</v>
      </c>
      <c r="AD126" s="17">
        <v>31782787.079999998</v>
      </c>
      <c r="AE126" s="16">
        <v>1.0125803695883701E-2</v>
      </c>
      <c r="AF126" s="18">
        <v>4.0795973938888199</v>
      </c>
      <c r="AG126" s="16">
        <v>1.1856388070068899E-2</v>
      </c>
      <c r="AH126" s="18">
        <v>2.4018778188913901</v>
      </c>
      <c r="AI126" s="16">
        <v>1.6602737321134799E-2</v>
      </c>
      <c r="AJ126" s="15">
        <v>145442308.56999999</v>
      </c>
      <c r="AK126" s="16">
        <v>3.8046548590920701E-2</v>
      </c>
      <c r="AL126" s="17">
        <v>35781509.5</v>
      </c>
      <c r="AM126" s="16">
        <v>3.2853782551022302E-2</v>
      </c>
      <c r="AN126" s="17">
        <v>61021763.649999999</v>
      </c>
      <c r="AO126" s="16">
        <v>2.2680738323898698E-2</v>
      </c>
      <c r="AP126" s="18">
        <v>4.0647337298612296</v>
      </c>
      <c r="AQ126" s="16">
        <v>5.0275906692937699E-3</v>
      </c>
      <c r="AR126" s="18">
        <v>2.3834497705475601</v>
      </c>
      <c r="AS126" s="16">
        <v>1.50250314601657E-2</v>
      </c>
    </row>
    <row r="127" spans="4:45" x14ac:dyDescent="0.2">
      <c r="D127" s="29"/>
      <c r="E127" s="14" t="s">
        <v>326</v>
      </c>
      <c r="F127" s="15">
        <v>11460834.310000001</v>
      </c>
      <c r="G127" s="16">
        <v>4.8110292192956497E-2</v>
      </c>
      <c r="H127" s="17">
        <v>2834083.73</v>
      </c>
      <c r="I127" s="16">
        <v>2.6802090494249701E-2</v>
      </c>
      <c r="J127" s="17">
        <v>4844094.68</v>
      </c>
      <c r="K127" s="16">
        <v>-1.04424896625895E-2</v>
      </c>
      <c r="L127" s="18">
        <v>4.0439293266751903</v>
      </c>
      <c r="M127" s="16">
        <v>2.0752004593650699E-2</v>
      </c>
      <c r="N127" s="18">
        <v>2.3659393688811998</v>
      </c>
      <c r="O127" s="16">
        <v>5.91706709755365E-2</v>
      </c>
      <c r="P127" s="15">
        <v>38755384.229999997</v>
      </c>
      <c r="Q127" s="16">
        <v>6.1161513067969901E-2</v>
      </c>
      <c r="R127" s="17">
        <v>9521456.0899999999</v>
      </c>
      <c r="S127" s="16">
        <v>3.6000622401883502E-2</v>
      </c>
      <c r="T127" s="17">
        <v>16269991.529999999</v>
      </c>
      <c r="U127" s="16">
        <v>-4.9715494064047202E-3</v>
      </c>
      <c r="V127" s="18">
        <v>4.0703211634513803</v>
      </c>
      <c r="W127" s="16">
        <v>2.4286559411279999E-2</v>
      </c>
      <c r="X127" s="18">
        <v>2.3820162511172498</v>
      </c>
      <c r="Y127" s="16">
        <v>6.64634889936285E-2</v>
      </c>
      <c r="Z127" s="15">
        <v>74625281.530000001</v>
      </c>
      <c r="AA127" s="16">
        <v>5.89606479814807E-2</v>
      </c>
      <c r="AB127" s="17">
        <v>18330665.789999999</v>
      </c>
      <c r="AC127" s="16">
        <v>3.3802122576180302E-2</v>
      </c>
      <c r="AD127" s="17">
        <v>31402546.379999999</v>
      </c>
      <c r="AE127" s="16">
        <v>-3.6096710051736801E-3</v>
      </c>
      <c r="AF127" s="18">
        <v>4.0710622508163699</v>
      </c>
      <c r="AG127" s="16">
        <v>2.4335919665754501E-2</v>
      </c>
      <c r="AH127" s="18">
        <v>2.3764086079824498</v>
      </c>
      <c r="AI127" s="16">
        <v>6.2796995480452297E-2</v>
      </c>
      <c r="AJ127" s="15">
        <v>141653429.22</v>
      </c>
      <c r="AK127" s="16">
        <v>4.7288356982151898E-2</v>
      </c>
      <c r="AL127" s="17">
        <v>35248280.369999997</v>
      </c>
      <c r="AM127" s="16">
        <v>4.5126445039524399E-2</v>
      </c>
      <c r="AN127" s="17">
        <v>60939073.399999999</v>
      </c>
      <c r="AO127" s="16">
        <v>1.3574942093120801E-2</v>
      </c>
      <c r="AP127" s="18">
        <v>4.0187330483379302</v>
      </c>
      <c r="AQ127" s="16">
        <v>2.0685649596643299E-3</v>
      </c>
      <c r="AR127" s="18">
        <v>2.32450907630637</v>
      </c>
      <c r="AS127" s="16">
        <v>3.3261886703128102E-2</v>
      </c>
    </row>
    <row r="128" spans="4:45" x14ac:dyDescent="0.2">
      <c r="D128" s="29"/>
      <c r="E128" s="14" t="s">
        <v>327</v>
      </c>
      <c r="F128" s="15">
        <v>88419879.189999998</v>
      </c>
      <c r="G128" s="16">
        <v>3.4573585996547501E-2</v>
      </c>
      <c r="H128" s="17">
        <v>22119197.98</v>
      </c>
      <c r="I128" s="16">
        <v>1.32889737694035E-2</v>
      </c>
      <c r="J128" s="17">
        <v>37132587.409999996</v>
      </c>
      <c r="K128" s="16">
        <v>-4.2229835101165103E-3</v>
      </c>
      <c r="L128" s="18">
        <v>3.9974269984810702</v>
      </c>
      <c r="M128" s="16">
        <v>2.1005471073040301E-2</v>
      </c>
      <c r="N128" s="18">
        <v>2.38119359186341</v>
      </c>
      <c r="O128" s="16">
        <v>3.8961101596240798E-2</v>
      </c>
      <c r="P128" s="15">
        <v>298603978.13999999</v>
      </c>
      <c r="Q128" s="16">
        <v>3.9020328333652002E-2</v>
      </c>
      <c r="R128" s="17">
        <v>74794667.560000002</v>
      </c>
      <c r="S128" s="16">
        <v>2.89879035642319E-2</v>
      </c>
      <c r="T128" s="17">
        <v>125265852.67</v>
      </c>
      <c r="U128" s="16">
        <v>1.11723656017711E-2</v>
      </c>
      <c r="V128" s="18">
        <v>3.9923164027764599</v>
      </c>
      <c r="W128" s="16">
        <v>9.7497985493021806E-3</v>
      </c>
      <c r="X128" s="18">
        <v>2.3837619892042099</v>
      </c>
      <c r="Y128" s="16">
        <v>2.7540272736100602E-2</v>
      </c>
      <c r="Z128" s="15">
        <v>570192050.24000001</v>
      </c>
      <c r="AA128" s="16">
        <v>3.3960292413734501E-2</v>
      </c>
      <c r="AB128" s="17">
        <v>143310971.88</v>
      </c>
      <c r="AC128" s="16">
        <v>2.6615975970114801E-2</v>
      </c>
      <c r="AD128" s="17">
        <v>239615073.78999999</v>
      </c>
      <c r="AE128" s="16">
        <v>9.9600818491155894E-3</v>
      </c>
      <c r="AF128" s="18">
        <v>3.9787047897312702</v>
      </c>
      <c r="AG128" s="16">
        <v>7.1539081950089296E-3</v>
      </c>
      <c r="AH128" s="18">
        <v>2.37961677961763</v>
      </c>
      <c r="AI128" s="16">
        <v>2.3763523921339E-2</v>
      </c>
      <c r="AJ128" s="15">
        <v>1091757024.55</v>
      </c>
      <c r="AK128" s="16">
        <v>3.0402881427694099E-2</v>
      </c>
      <c r="AL128" s="17">
        <v>274593053.31</v>
      </c>
      <c r="AM128" s="16">
        <v>2.8886944171511601E-2</v>
      </c>
      <c r="AN128" s="17">
        <v>461393542.58999997</v>
      </c>
      <c r="AO128" s="16">
        <v>8.7076441510144393E-3</v>
      </c>
      <c r="AP128" s="18">
        <v>3.9759091185656099</v>
      </c>
      <c r="AQ128" s="16">
        <v>1.47337592800653E-3</v>
      </c>
      <c r="AR128" s="18">
        <v>2.3662165240144</v>
      </c>
      <c r="AS128" s="16">
        <v>2.1507953669707501E-2</v>
      </c>
    </row>
    <row r="130" spans="1:45" s="27" customFormat="1" x14ac:dyDescent="0.2">
      <c r="A130" s="26" t="s">
        <v>108</v>
      </c>
      <c r="E130" s="30">
        <v>1</v>
      </c>
      <c r="F130" s="30">
        <v>2</v>
      </c>
      <c r="G130" s="30">
        <v>3</v>
      </c>
      <c r="H130" s="30">
        <v>4</v>
      </c>
      <c r="I130" s="30">
        <v>5</v>
      </c>
      <c r="J130" s="30">
        <v>6</v>
      </c>
      <c r="K130" s="30">
        <v>7</v>
      </c>
      <c r="L130" s="30">
        <v>8</v>
      </c>
      <c r="M130" s="30">
        <v>9</v>
      </c>
      <c r="N130" s="30">
        <v>10</v>
      </c>
      <c r="O130" s="30">
        <v>11</v>
      </c>
      <c r="P130" s="30">
        <v>12</v>
      </c>
      <c r="Q130" s="30">
        <v>13</v>
      </c>
      <c r="R130" s="30">
        <v>14</v>
      </c>
      <c r="S130" s="30">
        <v>15</v>
      </c>
      <c r="T130" s="30">
        <v>16</v>
      </c>
      <c r="U130" s="30">
        <v>17</v>
      </c>
      <c r="V130" s="30">
        <v>18</v>
      </c>
      <c r="W130" s="30">
        <v>19</v>
      </c>
      <c r="X130" s="30">
        <v>20</v>
      </c>
      <c r="Y130" s="30">
        <v>21</v>
      </c>
      <c r="Z130" s="30">
        <v>22</v>
      </c>
      <c r="AA130" s="30">
        <v>23</v>
      </c>
      <c r="AB130" s="30">
        <v>24</v>
      </c>
      <c r="AC130" s="30">
        <v>25</v>
      </c>
      <c r="AD130" s="30">
        <v>26</v>
      </c>
      <c r="AE130" s="30">
        <v>27</v>
      </c>
      <c r="AF130" s="30">
        <v>28</v>
      </c>
      <c r="AG130" s="30">
        <v>29</v>
      </c>
      <c r="AH130" s="30">
        <v>30</v>
      </c>
      <c r="AI130" s="30">
        <v>31</v>
      </c>
      <c r="AJ130" s="30">
        <v>32</v>
      </c>
      <c r="AK130" s="30">
        <v>33</v>
      </c>
      <c r="AL130" s="30">
        <v>34</v>
      </c>
      <c r="AM130" s="30">
        <v>35</v>
      </c>
      <c r="AN130" s="30">
        <v>36</v>
      </c>
      <c r="AO130" s="30">
        <v>37</v>
      </c>
      <c r="AP130" s="30">
        <v>38</v>
      </c>
      <c r="AQ130" s="30">
        <v>39</v>
      </c>
      <c r="AR130" s="30">
        <v>40</v>
      </c>
      <c r="AS130" s="30">
        <v>41</v>
      </c>
    </row>
    <row r="131" spans="1:45" x14ac:dyDescent="0.2">
      <c r="C131" s="5" t="s">
        <v>107</v>
      </c>
      <c r="D131" s="6"/>
      <c r="E131" s="7"/>
      <c r="F131" s="8" t="s">
        <v>69</v>
      </c>
      <c r="G131" s="9"/>
      <c r="N131" s="9"/>
      <c r="P131" s="8" t="s">
        <v>70</v>
      </c>
      <c r="Q131" s="9"/>
      <c r="Z131" s="8" t="s">
        <v>71</v>
      </c>
      <c r="AA131" s="9"/>
      <c r="AJ131" s="8" t="s">
        <v>72</v>
      </c>
      <c r="AK131" s="9"/>
    </row>
    <row r="132" spans="1:45" ht="56.25" x14ac:dyDescent="0.2">
      <c r="C132" s="10"/>
      <c r="D132" s="11"/>
      <c r="E132" s="12"/>
      <c r="F132" s="140" t="s">
        <v>406</v>
      </c>
      <c r="G132" s="140" t="s">
        <v>407</v>
      </c>
      <c r="H132" s="140" t="s">
        <v>408</v>
      </c>
      <c r="I132" s="140" t="s">
        <v>409</v>
      </c>
      <c r="J132" s="140" t="s">
        <v>410</v>
      </c>
      <c r="K132" s="140" t="s">
        <v>411</v>
      </c>
      <c r="L132" s="140" t="s">
        <v>412</v>
      </c>
      <c r="M132" s="140" t="s">
        <v>413</v>
      </c>
      <c r="N132" s="140" t="s">
        <v>414</v>
      </c>
      <c r="O132" s="140" t="s">
        <v>415</v>
      </c>
      <c r="P132" s="140" t="s">
        <v>406</v>
      </c>
      <c r="Q132" s="140" t="s">
        <v>407</v>
      </c>
      <c r="R132" s="140" t="s">
        <v>408</v>
      </c>
      <c r="S132" s="140" t="s">
        <v>409</v>
      </c>
      <c r="T132" s="140" t="s">
        <v>410</v>
      </c>
      <c r="U132" s="140" t="s">
        <v>411</v>
      </c>
      <c r="V132" s="140" t="s">
        <v>412</v>
      </c>
      <c r="W132" s="140" t="s">
        <v>413</v>
      </c>
      <c r="X132" s="140" t="s">
        <v>414</v>
      </c>
      <c r="Y132" s="140" t="s">
        <v>415</v>
      </c>
      <c r="Z132" s="140" t="s">
        <v>406</v>
      </c>
      <c r="AA132" s="140" t="s">
        <v>407</v>
      </c>
      <c r="AB132" s="140" t="s">
        <v>408</v>
      </c>
      <c r="AC132" s="140" t="s">
        <v>409</v>
      </c>
      <c r="AD132" s="140" t="s">
        <v>410</v>
      </c>
      <c r="AE132" s="140" t="s">
        <v>411</v>
      </c>
      <c r="AF132" s="140" t="s">
        <v>412</v>
      </c>
      <c r="AG132" s="140" t="s">
        <v>413</v>
      </c>
      <c r="AH132" s="140" t="s">
        <v>414</v>
      </c>
      <c r="AI132" s="140" t="s">
        <v>415</v>
      </c>
      <c r="AJ132" s="140" t="s">
        <v>406</v>
      </c>
      <c r="AK132" s="140" t="s">
        <v>407</v>
      </c>
      <c r="AL132" s="140" t="s">
        <v>408</v>
      </c>
      <c r="AM132" s="140" t="s">
        <v>409</v>
      </c>
      <c r="AN132" s="140" t="s">
        <v>410</v>
      </c>
      <c r="AO132" s="140" t="s">
        <v>411</v>
      </c>
      <c r="AP132" s="140" t="s">
        <v>412</v>
      </c>
      <c r="AQ132" s="140" t="s">
        <v>413</v>
      </c>
      <c r="AR132" s="140" t="s">
        <v>414</v>
      </c>
      <c r="AS132" s="140" t="s">
        <v>415</v>
      </c>
    </row>
    <row r="133" spans="1:45" x14ac:dyDescent="0.2">
      <c r="C133" s="144" t="s">
        <v>19</v>
      </c>
      <c r="D133" s="144" t="s">
        <v>11</v>
      </c>
      <c r="E133" s="145" t="s">
        <v>271</v>
      </c>
      <c r="F133" s="15">
        <v>167629.92000000001</v>
      </c>
      <c r="G133" s="16">
        <v>0.11904096881503801</v>
      </c>
      <c r="H133" s="17">
        <v>33537.39</v>
      </c>
      <c r="I133" s="16">
        <v>2.2656314082987999E-2</v>
      </c>
      <c r="J133" s="17">
        <v>56581.99</v>
      </c>
      <c r="K133" s="16">
        <v>2.6989004271347299E-2</v>
      </c>
      <c r="L133" s="18">
        <v>4.9982995098903</v>
      </c>
      <c r="M133" s="16">
        <v>9.4249312701381496E-2</v>
      </c>
      <c r="N133" s="18">
        <v>2.96260205765121</v>
      </c>
      <c r="O133" s="16">
        <v>8.9632862826025603E-2</v>
      </c>
      <c r="P133" s="15">
        <v>517409.41</v>
      </c>
      <c r="Q133" s="16">
        <v>0.110099745818815</v>
      </c>
      <c r="R133" s="17">
        <v>110268.85</v>
      </c>
      <c r="S133" s="16">
        <v>9.4145629752022203E-2</v>
      </c>
      <c r="T133" s="17">
        <v>185732.58</v>
      </c>
      <c r="U133" s="16">
        <v>8.0796646568461597E-2</v>
      </c>
      <c r="V133" s="18">
        <v>4.6922536146881004</v>
      </c>
      <c r="W133" s="16">
        <v>1.4581346059398601E-2</v>
      </c>
      <c r="X133" s="18">
        <v>2.7857762488412101</v>
      </c>
      <c r="Y133" s="16">
        <v>2.7112500157537401E-2</v>
      </c>
      <c r="Z133" s="15">
        <v>964744.88</v>
      </c>
      <c r="AA133" s="16">
        <v>7.9779321147560006E-2</v>
      </c>
      <c r="AB133" s="17">
        <v>211653.89</v>
      </c>
      <c r="AC133" s="16">
        <v>0.114055148848244</v>
      </c>
      <c r="AD133" s="17">
        <v>357169.82</v>
      </c>
      <c r="AE133" s="16">
        <v>0.107329544346545</v>
      </c>
      <c r="AF133" s="18">
        <v>4.5581249652439704</v>
      </c>
      <c r="AG133" s="16">
        <v>-3.0766724372774199E-2</v>
      </c>
      <c r="AH133" s="18">
        <v>2.7010817431327201</v>
      </c>
      <c r="AI133" s="16">
        <v>-2.4879877304495101E-2</v>
      </c>
      <c r="AJ133" s="15">
        <v>1873413.74</v>
      </c>
      <c r="AK133" s="16">
        <v>5.0423955433957099E-2</v>
      </c>
      <c r="AL133" s="17">
        <v>409918.33</v>
      </c>
      <c r="AM133" s="16">
        <v>9.0520718049311305E-2</v>
      </c>
      <c r="AN133" s="17">
        <v>681037.05</v>
      </c>
      <c r="AO133" s="16">
        <v>7.50309129552994E-2</v>
      </c>
      <c r="AP133" s="18">
        <v>4.5702121688483697</v>
      </c>
      <c r="AQ133" s="16">
        <v>-3.6768455611808998E-2</v>
      </c>
      <c r="AR133" s="18">
        <v>2.75082499549768</v>
      </c>
      <c r="AS133" s="16">
        <v>-2.2889534826209701E-2</v>
      </c>
    </row>
    <row r="134" spans="1:45" x14ac:dyDescent="0.2">
      <c r="C134" s="144" t="s">
        <v>19</v>
      </c>
      <c r="D134" s="144" t="s">
        <v>11</v>
      </c>
      <c r="E134" s="145" t="s">
        <v>272</v>
      </c>
      <c r="F134" s="15">
        <v>537141.47</v>
      </c>
      <c r="G134" s="16">
        <v>0.169557325266253</v>
      </c>
      <c r="H134" s="17">
        <v>116016.33</v>
      </c>
      <c r="I134" s="16">
        <v>0.224187188172977</v>
      </c>
      <c r="J134" s="17">
        <v>222447.33</v>
      </c>
      <c r="K134" s="16">
        <v>0.198522155145962</v>
      </c>
      <c r="L134" s="18">
        <v>4.6298781387068502</v>
      </c>
      <c r="M134" s="16">
        <v>-4.46254163043934E-2</v>
      </c>
      <c r="N134" s="18">
        <v>2.4146905696732799</v>
      </c>
      <c r="O134" s="16">
        <v>-2.4167120945863201E-2</v>
      </c>
      <c r="P134" s="15">
        <v>1719019.31</v>
      </c>
      <c r="Q134" s="16">
        <v>0.131446644320309</v>
      </c>
      <c r="R134" s="17">
        <v>367127.37</v>
      </c>
      <c r="S134" s="16">
        <v>0.15839258648676</v>
      </c>
      <c r="T134" s="17">
        <v>699732.75</v>
      </c>
      <c r="U134" s="16">
        <v>0.12308308584904699</v>
      </c>
      <c r="V134" s="18">
        <v>4.6823512777050604</v>
      </c>
      <c r="W134" s="16">
        <v>-2.32614939708598E-2</v>
      </c>
      <c r="X134" s="18">
        <v>2.45667979667952</v>
      </c>
      <c r="Y134" s="16">
        <v>7.4469632537824898E-3</v>
      </c>
      <c r="Z134" s="15">
        <v>3149633.17</v>
      </c>
      <c r="AA134" s="16">
        <v>0.110122807769337</v>
      </c>
      <c r="AB134" s="17">
        <v>673303.55</v>
      </c>
      <c r="AC134" s="16">
        <v>0.12853615419064801</v>
      </c>
      <c r="AD134" s="17">
        <v>1290705.7</v>
      </c>
      <c r="AE134" s="16">
        <v>9.9032282804629695E-2</v>
      </c>
      <c r="AF134" s="18">
        <v>4.6778799398874398</v>
      </c>
      <c r="AG134" s="16">
        <v>-1.6316133384770799E-2</v>
      </c>
      <c r="AH134" s="18">
        <v>2.4402411564464299</v>
      </c>
      <c r="AI134" s="16">
        <v>1.0091173060362901E-2</v>
      </c>
      <c r="AJ134" s="15">
        <v>5985376.7699999996</v>
      </c>
      <c r="AK134" s="16">
        <v>0.114591042568307</v>
      </c>
      <c r="AL134" s="17">
        <v>1256900.8999999999</v>
      </c>
      <c r="AM134" s="16">
        <v>0.116005506167802</v>
      </c>
      <c r="AN134" s="17">
        <v>2443378.2799999998</v>
      </c>
      <c r="AO134" s="16">
        <v>8.9550770531812401E-2</v>
      </c>
      <c r="AP134" s="18">
        <v>4.7620116828621901</v>
      </c>
      <c r="AQ134" s="16">
        <v>-1.26743424801919E-3</v>
      </c>
      <c r="AR134" s="18">
        <v>2.4496316509779201</v>
      </c>
      <c r="AS134" s="16">
        <v>2.29821984562242E-2</v>
      </c>
    </row>
    <row r="135" spans="1:45" x14ac:dyDescent="0.2">
      <c r="C135" s="144" t="s">
        <v>19</v>
      </c>
      <c r="D135" s="144" t="s">
        <v>11</v>
      </c>
      <c r="E135" s="145" t="s">
        <v>273</v>
      </c>
      <c r="F135" s="15">
        <v>851504.6</v>
      </c>
      <c r="G135" s="16">
        <v>0.15139692494169901</v>
      </c>
      <c r="H135" s="17">
        <v>190775.71</v>
      </c>
      <c r="I135" s="16">
        <v>0.190872473217095</v>
      </c>
      <c r="J135" s="17">
        <v>344669.37</v>
      </c>
      <c r="K135" s="16">
        <v>0.118057368284657</v>
      </c>
      <c r="L135" s="18">
        <v>4.463380584457</v>
      </c>
      <c r="M135" s="16">
        <v>-3.31484261860173E-2</v>
      </c>
      <c r="N135" s="18">
        <v>2.47049687066768</v>
      </c>
      <c r="O135" s="16">
        <v>2.9819182452320601E-2</v>
      </c>
      <c r="P135" s="15">
        <v>2786532.69</v>
      </c>
      <c r="Q135" s="16">
        <v>0.119887562759035</v>
      </c>
      <c r="R135" s="17">
        <v>616152.69999999995</v>
      </c>
      <c r="S135" s="16">
        <v>0.12798043014246299</v>
      </c>
      <c r="T135" s="17">
        <v>1118912.3400000001</v>
      </c>
      <c r="U135" s="16">
        <v>6.4197913253504393E-2</v>
      </c>
      <c r="V135" s="18">
        <v>4.5224709556575799</v>
      </c>
      <c r="W135" s="16">
        <v>-7.1746522964111596E-3</v>
      </c>
      <c r="X135" s="18">
        <v>2.4903941000418301</v>
      </c>
      <c r="Y135" s="16">
        <v>5.2330162286518503E-2</v>
      </c>
      <c r="Z135" s="15">
        <v>5263247.3499999996</v>
      </c>
      <c r="AA135" s="16">
        <v>9.2378876831132606E-2</v>
      </c>
      <c r="AB135" s="17">
        <v>1170843.33</v>
      </c>
      <c r="AC135" s="16">
        <v>8.3495187624336997E-2</v>
      </c>
      <c r="AD135" s="17">
        <v>2128884.2599999998</v>
      </c>
      <c r="AE135" s="16">
        <v>2.15909461064538E-2</v>
      </c>
      <c r="AF135" s="18">
        <v>4.4952618468604202</v>
      </c>
      <c r="AG135" s="16">
        <v>8.1991035200386E-3</v>
      </c>
      <c r="AH135" s="18">
        <v>2.4723031913439999</v>
      </c>
      <c r="AI135" s="16">
        <v>6.9291854038517106E-2</v>
      </c>
      <c r="AJ135" s="15">
        <v>9765752.0500000007</v>
      </c>
      <c r="AK135" s="16">
        <v>5.06851473829582E-2</v>
      </c>
      <c r="AL135" s="17">
        <v>2139760.14</v>
      </c>
      <c r="AM135" s="16">
        <v>3.07873663599364E-2</v>
      </c>
      <c r="AN135" s="17">
        <v>3978936.11</v>
      </c>
      <c r="AO135" s="16">
        <v>-1.0627040759023499E-2</v>
      </c>
      <c r="AP135" s="18">
        <v>4.5639470833399098</v>
      </c>
      <c r="AQ135" s="16">
        <v>1.9303477780570601E-2</v>
      </c>
      <c r="AR135" s="18">
        <v>2.4543626185543399</v>
      </c>
      <c r="AS135" s="16">
        <v>6.1970753869217403E-2</v>
      </c>
    </row>
    <row r="136" spans="1:45" x14ac:dyDescent="0.2">
      <c r="C136" s="144" t="s">
        <v>19</v>
      </c>
      <c r="D136" s="144" t="s">
        <v>11</v>
      </c>
      <c r="E136" s="145" t="s">
        <v>274</v>
      </c>
      <c r="F136" s="15">
        <v>372652.36</v>
      </c>
      <c r="G136" s="16">
        <v>0.20655822162636001</v>
      </c>
      <c r="H136" s="17">
        <v>84420.92</v>
      </c>
      <c r="I136" s="16">
        <v>0.259359991932546</v>
      </c>
      <c r="J136" s="17">
        <v>153473.79</v>
      </c>
      <c r="K136" s="16">
        <v>0.27399337128074702</v>
      </c>
      <c r="L136" s="18">
        <v>4.4142181819387902</v>
      </c>
      <c r="M136" s="16">
        <v>-4.1927463667604498E-2</v>
      </c>
      <c r="N136" s="18">
        <v>2.4281172700563398</v>
      </c>
      <c r="O136" s="16">
        <v>-5.2932104023896399E-2</v>
      </c>
      <c r="P136" s="15">
        <v>1149402.5</v>
      </c>
      <c r="Q136" s="16">
        <v>0.11106232784141699</v>
      </c>
      <c r="R136" s="17">
        <v>254533.49</v>
      </c>
      <c r="S136" s="16">
        <v>0.124314241985699</v>
      </c>
      <c r="T136" s="17">
        <v>462245.33</v>
      </c>
      <c r="U136" s="16">
        <v>0.119535563759726</v>
      </c>
      <c r="V136" s="18">
        <v>4.5157220764937502</v>
      </c>
      <c r="W136" s="16">
        <v>-1.17866639498203E-2</v>
      </c>
      <c r="X136" s="18">
        <v>2.4865637907039502</v>
      </c>
      <c r="Y136" s="16">
        <v>-7.5685276936215701E-3</v>
      </c>
      <c r="Z136" s="15">
        <v>2049474.69</v>
      </c>
      <c r="AA136" s="16">
        <v>9.9626128937501501E-2</v>
      </c>
      <c r="AB136" s="17">
        <v>455355.43</v>
      </c>
      <c r="AC136" s="16">
        <v>9.9120516143832604E-2</v>
      </c>
      <c r="AD136" s="17">
        <v>826405.07</v>
      </c>
      <c r="AE136" s="16">
        <v>9.36398931129723E-2</v>
      </c>
      <c r="AF136" s="18">
        <v>4.5008240925116398</v>
      </c>
      <c r="AG136" s="16">
        <v>4.6001579102777202E-4</v>
      </c>
      <c r="AH136" s="18">
        <v>2.47998804024762</v>
      </c>
      <c r="AI136" s="16">
        <v>5.4736809275398503E-3</v>
      </c>
      <c r="AJ136" s="15">
        <v>3957647.91</v>
      </c>
      <c r="AK136" s="16">
        <v>0.109249640381113</v>
      </c>
      <c r="AL136" s="17">
        <v>871611.89</v>
      </c>
      <c r="AM136" s="16">
        <v>0.12461855132603999</v>
      </c>
      <c r="AN136" s="17">
        <v>1582809.57</v>
      </c>
      <c r="AO136" s="16">
        <v>9.0247561708582502E-2</v>
      </c>
      <c r="AP136" s="18">
        <v>4.5406079878052203</v>
      </c>
      <c r="AQ136" s="16">
        <v>-1.36658878041853E-2</v>
      </c>
      <c r="AR136" s="18">
        <v>2.50039422619867</v>
      </c>
      <c r="AS136" s="16">
        <v>1.7429141178496699E-2</v>
      </c>
    </row>
    <row r="137" spans="1:45" x14ac:dyDescent="0.2">
      <c r="C137" s="144" t="s">
        <v>19</v>
      </c>
      <c r="D137" s="144" t="s">
        <v>11</v>
      </c>
      <c r="E137" s="145" t="s">
        <v>275</v>
      </c>
      <c r="F137" s="15">
        <v>727333.42</v>
      </c>
      <c r="G137" s="16">
        <v>0.154339091088215</v>
      </c>
      <c r="H137" s="17">
        <v>184666.53</v>
      </c>
      <c r="I137" s="16">
        <v>0.17802569212143901</v>
      </c>
      <c r="J137" s="17">
        <v>288221.59000000003</v>
      </c>
      <c r="K137" s="16">
        <v>0.17600506729635801</v>
      </c>
      <c r="L137" s="18">
        <v>3.9386315430305601</v>
      </c>
      <c r="M137" s="16">
        <v>-2.01070326323428E-2</v>
      </c>
      <c r="N137" s="18">
        <v>2.5235216418034501</v>
      </c>
      <c r="O137" s="16">
        <v>-1.8423369771656501E-2</v>
      </c>
      <c r="P137" s="15">
        <v>2355473.62</v>
      </c>
      <c r="Q137" s="16">
        <v>7.6533263559363698E-2</v>
      </c>
      <c r="R137" s="17">
        <v>594865.16</v>
      </c>
      <c r="S137" s="16">
        <v>8.9192154947601396E-2</v>
      </c>
      <c r="T137" s="17">
        <v>929525.05</v>
      </c>
      <c r="U137" s="16">
        <v>7.2858791418995303E-2</v>
      </c>
      <c r="V137" s="18">
        <v>3.9596765424957798</v>
      </c>
      <c r="W137" s="16">
        <v>-1.16222755835464E-2</v>
      </c>
      <c r="X137" s="18">
        <v>2.5340614758042301</v>
      </c>
      <c r="Y137" s="16">
        <v>3.4249354805662999E-3</v>
      </c>
      <c r="Z137" s="15">
        <v>4493476.82</v>
      </c>
      <c r="AA137" s="16">
        <v>4.05782451928638E-2</v>
      </c>
      <c r="AB137" s="17">
        <v>1158604.51</v>
      </c>
      <c r="AC137" s="16">
        <v>7.48491374025997E-2</v>
      </c>
      <c r="AD137" s="17">
        <v>1810081.6</v>
      </c>
      <c r="AE137" s="16">
        <v>4.04892686532893E-2</v>
      </c>
      <c r="AF137" s="18">
        <v>3.8783526054114899</v>
      </c>
      <c r="AG137" s="16">
        <v>-3.1884374296984902E-2</v>
      </c>
      <c r="AH137" s="18">
        <v>2.4824719614850501</v>
      </c>
      <c r="AI137" s="16">
        <v>8.5514134797064795E-5</v>
      </c>
      <c r="AJ137" s="15">
        <v>8444020.5899999999</v>
      </c>
      <c r="AK137" s="16">
        <v>1.4450892208165001E-2</v>
      </c>
      <c r="AL137" s="17">
        <v>2105894.17</v>
      </c>
      <c r="AM137" s="16">
        <v>4.4512764545264899E-2</v>
      </c>
      <c r="AN137" s="17">
        <v>3315633.32</v>
      </c>
      <c r="AO137" s="16">
        <v>2.48379523876192E-3</v>
      </c>
      <c r="AP137" s="18">
        <v>4.0097079474796198</v>
      </c>
      <c r="AQ137" s="16">
        <v>-2.8780761095042899E-2</v>
      </c>
      <c r="AR137" s="18">
        <v>2.5467293198754599</v>
      </c>
      <c r="AS137" s="16">
        <v>1.1937446795888399E-2</v>
      </c>
    </row>
    <row r="138" spans="1:45" x14ac:dyDescent="0.2">
      <c r="C138" s="144" t="s">
        <v>19</v>
      </c>
      <c r="D138" s="144" t="s">
        <v>11</v>
      </c>
      <c r="E138" s="145" t="s">
        <v>276</v>
      </c>
      <c r="F138" s="15">
        <v>302571.21000000002</v>
      </c>
      <c r="G138" s="16">
        <v>-6.0385158871349799E-2</v>
      </c>
      <c r="H138" s="17">
        <v>69786.86</v>
      </c>
      <c r="I138" s="16">
        <v>-6.2946157866101096E-2</v>
      </c>
      <c r="J138" s="17">
        <v>132585</v>
      </c>
      <c r="K138" s="16">
        <v>-6.4302929147861801E-2</v>
      </c>
      <c r="L138" s="18">
        <v>4.3356472837436701</v>
      </c>
      <c r="M138" s="16">
        <v>2.7330329161443E-3</v>
      </c>
      <c r="N138" s="18">
        <v>2.2820923181355401</v>
      </c>
      <c r="O138" s="16">
        <v>4.1870070972265597E-3</v>
      </c>
      <c r="P138" s="15">
        <v>1052415.97</v>
      </c>
      <c r="Q138" s="16">
        <v>-4.9411300608347697E-2</v>
      </c>
      <c r="R138" s="17">
        <v>244944.72</v>
      </c>
      <c r="S138" s="16">
        <v>-4.5769979911457002E-2</v>
      </c>
      <c r="T138" s="17">
        <v>464072.45</v>
      </c>
      <c r="U138" s="16">
        <v>-4.3937363528686699E-2</v>
      </c>
      <c r="V138" s="18">
        <v>4.2965448285637704</v>
      </c>
      <c r="W138" s="16">
        <v>-3.8159779300937198E-3</v>
      </c>
      <c r="X138" s="18">
        <v>2.2677837695385699</v>
      </c>
      <c r="Y138" s="16">
        <v>-5.7255004754339098E-3</v>
      </c>
      <c r="Z138" s="15">
        <v>2033069.18</v>
      </c>
      <c r="AA138" s="16">
        <v>-3.8157164265882899E-2</v>
      </c>
      <c r="AB138" s="17">
        <v>472552.79</v>
      </c>
      <c r="AC138" s="16">
        <v>-3.9418764680513703E-2</v>
      </c>
      <c r="AD138" s="17">
        <v>896116.42</v>
      </c>
      <c r="AE138" s="16">
        <v>-3.5569184024255802E-2</v>
      </c>
      <c r="AF138" s="18">
        <v>4.3023112401896899</v>
      </c>
      <c r="AG138" s="16">
        <v>1.3133719130077901E-3</v>
      </c>
      <c r="AH138" s="18">
        <v>2.2687556377998299</v>
      </c>
      <c r="AI138" s="16">
        <v>-2.6834275707052699E-3</v>
      </c>
      <c r="AJ138" s="15">
        <v>4155689.97</v>
      </c>
      <c r="AK138" s="16">
        <v>-5.1877177522736802E-2</v>
      </c>
      <c r="AL138" s="17">
        <v>945688.24</v>
      </c>
      <c r="AM138" s="16">
        <v>-6.3048254120246297E-2</v>
      </c>
      <c r="AN138" s="17">
        <v>1789973.97</v>
      </c>
      <c r="AO138" s="16">
        <v>-4.6583098548787699E-2</v>
      </c>
      <c r="AP138" s="18">
        <v>4.3943551312428299</v>
      </c>
      <c r="AQ138" s="16">
        <v>1.1922787535894199E-2</v>
      </c>
      <c r="AR138" s="18">
        <v>2.3216482695555598</v>
      </c>
      <c r="AS138" s="16">
        <v>-5.5527429458097598E-3</v>
      </c>
    </row>
    <row r="139" spans="1:45" x14ac:dyDescent="0.2">
      <c r="C139" s="144" t="s">
        <v>19</v>
      </c>
      <c r="D139" s="144" t="s">
        <v>11</v>
      </c>
      <c r="E139" s="145" t="s">
        <v>277</v>
      </c>
      <c r="F139" s="15">
        <v>211183.26</v>
      </c>
      <c r="G139" s="16">
        <v>8.4960196220740899E-2</v>
      </c>
      <c r="H139" s="17">
        <v>45227.71</v>
      </c>
      <c r="I139" s="16">
        <v>0.169495439176435</v>
      </c>
      <c r="J139" s="17">
        <v>82376.52</v>
      </c>
      <c r="K139" s="16">
        <v>0.14153845642182</v>
      </c>
      <c r="L139" s="18">
        <v>4.6693334683538001</v>
      </c>
      <c r="M139" s="16">
        <v>-7.2283516569525405E-2</v>
      </c>
      <c r="N139" s="18">
        <v>2.56363415206178</v>
      </c>
      <c r="O139" s="16">
        <v>-4.9563166166495101E-2</v>
      </c>
      <c r="P139" s="15">
        <v>679073.75</v>
      </c>
      <c r="Q139" s="16">
        <v>7.7934536636904597E-2</v>
      </c>
      <c r="R139" s="17">
        <v>142929.51999999999</v>
      </c>
      <c r="S139" s="16">
        <v>0.14635505509548599</v>
      </c>
      <c r="T139" s="17">
        <v>259695.37</v>
      </c>
      <c r="U139" s="16">
        <v>0.115558212171185</v>
      </c>
      <c r="V139" s="18">
        <v>4.7511091480612304</v>
      </c>
      <c r="W139" s="16">
        <v>-5.9685276524455502E-2</v>
      </c>
      <c r="X139" s="18">
        <v>2.6148858564555799</v>
      </c>
      <c r="Y139" s="16">
        <v>-3.3726322054547099E-2</v>
      </c>
      <c r="Z139" s="15">
        <v>1269634.74</v>
      </c>
      <c r="AA139" s="16">
        <v>0.11247577653784099</v>
      </c>
      <c r="AB139" s="17">
        <v>267035.46999999997</v>
      </c>
      <c r="AC139" s="16">
        <v>0.18886588444636601</v>
      </c>
      <c r="AD139" s="17">
        <v>488109.39</v>
      </c>
      <c r="AE139" s="16">
        <v>0.161928761782692</v>
      </c>
      <c r="AF139" s="18">
        <v>4.7545546664643501</v>
      </c>
      <c r="AG139" s="16">
        <v>-6.4254605088696598E-2</v>
      </c>
      <c r="AH139" s="18">
        <v>2.60112746448086</v>
      </c>
      <c r="AI139" s="16">
        <v>-4.2561116370832798E-2</v>
      </c>
      <c r="AJ139" s="15">
        <v>2384964.77</v>
      </c>
      <c r="AK139" s="16">
        <v>7.6158007002097197E-2</v>
      </c>
      <c r="AL139" s="17">
        <v>487748.47</v>
      </c>
      <c r="AM139" s="16">
        <v>0.138675252534567</v>
      </c>
      <c r="AN139" s="17">
        <v>909185.18</v>
      </c>
      <c r="AO139" s="16">
        <v>0.113066002890468</v>
      </c>
      <c r="AP139" s="18">
        <v>4.8897432112908499</v>
      </c>
      <c r="AQ139" s="16">
        <v>-5.4903490168345399E-2</v>
      </c>
      <c r="AR139" s="18">
        <v>2.62318922752348</v>
      </c>
      <c r="AS139" s="16">
        <v>-3.3158856521110801E-2</v>
      </c>
    </row>
    <row r="140" spans="1:45" x14ac:dyDescent="0.2">
      <c r="C140" s="144" t="s">
        <v>19</v>
      </c>
      <c r="D140" s="144" t="s">
        <v>11</v>
      </c>
      <c r="E140" s="145" t="s">
        <v>278</v>
      </c>
      <c r="F140" s="15">
        <v>537705.68000000005</v>
      </c>
      <c r="G140" s="16">
        <v>6.6120101988765695E-2</v>
      </c>
      <c r="H140" s="17">
        <v>123624.52</v>
      </c>
      <c r="I140" s="16">
        <v>5.0889606476548402E-2</v>
      </c>
      <c r="J140" s="17">
        <v>227376.52</v>
      </c>
      <c r="K140" s="16">
        <v>5.4717423203052999E-2</v>
      </c>
      <c r="L140" s="18">
        <v>4.3495067159815903</v>
      </c>
      <c r="M140" s="16">
        <v>1.44929547483894E-2</v>
      </c>
      <c r="N140" s="18">
        <v>2.36482500479821</v>
      </c>
      <c r="O140" s="16">
        <v>1.08111220454519E-2</v>
      </c>
      <c r="P140" s="15">
        <v>1852927.75</v>
      </c>
      <c r="Q140" s="16">
        <v>0.11473634470835101</v>
      </c>
      <c r="R140" s="17">
        <v>428885.95</v>
      </c>
      <c r="S140" s="16">
        <v>0.159903523371726</v>
      </c>
      <c r="T140" s="17">
        <v>788297.11</v>
      </c>
      <c r="U140" s="16">
        <v>0.156258129626003</v>
      </c>
      <c r="V140" s="18">
        <v>4.3203274670107499</v>
      </c>
      <c r="W140" s="16">
        <v>-3.8940461644671097E-2</v>
      </c>
      <c r="X140" s="18">
        <v>2.3505448979763499</v>
      </c>
      <c r="Y140" s="16">
        <v>-3.5910480414163802E-2</v>
      </c>
      <c r="Z140" s="15">
        <v>3469122.8</v>
      </c>
      <c r="AA140" s="16">
        <v>0.10339997150854301</v>
      </c>
      <c r="AB140" s="17">
        <v>793667.23</v>
      </c>
      <c r="AC140" s="16">
        <v>0.13410043146179601</v>
      </c>
      <c r="AD140" s="17">
        <v>1463731.67</v>
      </c>
      <c r="AE140" s="16">
        <v>0.131995323754794</v>
      </c>
      <c r="AF140" s="18">
        <v>4.3710042053771101</v>
      </c>
      <c r="AG140" s="16">
        <v>-2.7070318555193301E-2</v>
      </c>
      <c r="AH140" s="18">
        <v>2.3700537954473599</v>
      </c>
      <c r="AI140" s="16">
        <v>-2.5261016230527199E-2</v>
      </c>
      <c r="AJ140" s="15">
        <v>6595218.0599999996</v>
      </c>
      <c r="AK140" s="16">
        <v>0.12326227129886599</v>
      </c>
      <c r="AL140" s="17">
        <v>1464851.49</v>
      </c>
      <c r="AM140" s="16">
        <v>0.136978057669182</v>
      </c>
      <c r="AN140" s="17">
        <v>2746327.76</v>
      </c>
      <c r="AO140" s="16">
        <v>0.12780239409868899</v>
      </c>
      <c r="AP140" s="18">
        <v>4.5023117394651404</v>
      </c>
      <c r="AQ140" s="16">
        <v>-1.2063369453614199E-2</v>
      </c>
      <c r="AR140" s="18">
        <v>2.4014679369515601</v>
      </c>
      <c r="AS140" s="16">
        <v>-4.0256367813890402E-3</v>
      </c>
    </row>
    <row r="141" spans="1:45" x14ac:dyDescent="0.2">
      <c r="C141" s="144" t="s">
        <v>19</v>
      </c>
      <c r="D141" s="144" t="s">
        <v>11</v>
      </c>
      <c r="E141" s="145" t="s">
        <v>279</v>
      </c>
      <c r="F141" s="15">
        <v>268469.39</v>
      </c>
      <c r="G141" s="16">
        <v>0.12661225159511399</v>
      </c>
      <c r="H141" s="17">
        <v>59316.99</v>
      </c>
      <c r="I141" s="16">
        <v>-0.11755383388164201</v>
      </c>
      <c r="J141" s="17">
        <v>104357.35</v>
      </c>
      <c r="K141" s="16">
        <v>-0.106294710485144</v>
      </c>
      <c r="L141" s="18">
        <v>4.5260116873765899</v>
      </c>
      <c r="M141" s="16">
        <v>0.27669232963046098</v>
      </c>
      <c r="N141" s="18">
        <v>2.5725968511082402</v>
      </c>
      <c r="O141" s="16">
        <v>0.26060823944176298</v>
      </c>
      <c r="P141" s="15">
        <v>926617.84</v>
      </c>
      <c r="Q141" s="16">
        <v>0.17169069220689101</v>
      </c>
      <c r="R141" s="17">
        <v>215077.32</v>
      </c>
      <c r="S141" s="16">
        <v>7.6779737624538699E-2</v>
      </c>
      <c r="T141" s="17">
        <v>373055.76</v>
      </c>
      <c r="U141" s="16">
        <v>6.8784541577440406E-2</v>
      </c>
      <c r="V141" s="18">
        <v>4.3083010333214098</v>
      </c>
      <c r="W141" s="16">
        <v>8.8143332629692095E-2</v>
      </c>
      <c r="X141" s="18">
        <v>2.4838588204615801</v>
      </c>
      <c r="Y141" s="16">
        <v>9.6283344889671801E-2</v>
      </c>
      <c r="Z141" s="15">
        <v>1746789.75</v>
      </c>
      <c r="AA141" s="16">
        <v>0.19262663609306099</v>
      </c>
      <c r="AB141" s="17">
        <v>407170.43</v>
      </c>
      <c r="AC141" s="16">
        <v>0.12877847014736599</v>
      </c>
      <c r="AD141" s="17">
        <v>706061.63</v>
      </c>
      <c r="AE141" s="16">
        <v>0.12245783901277101</v>
      </c>
      <c r="AF141" s="18">
        <v>4.2900702538737896</v>
      </c>
      <c r="AG141" s="16">
        <v>5.65639473415534E-2</v>
      </c>
      <c r="AH141" s="18">
        <v>2.4739904787065101</v>
      </c>
      <c r="AI141" s="16">
        <v>6.2513525801561595E-2</v>
      </c>
      <c r="AJ141" s="15">
        <v>3411620.99</v>
      </c>
      <c r="AK141" s="16">
        <v>0.27777955953528599</v>
      </c>
      <c r="AL141" s="17">
        <v>780357.21</v>
      </c>
      <c r="AM141" s="16">
        <v>0.170116585629701</v>
      </c>
      <c r="AN141" s="17">
        <v>1370823.77</v>
      </c>
      <c r="AO141" s="16">
        <v>0.15481216957837901</v>
      </c>
      <c r="AP141" s="18">
        <v>4.3718709153722104</v>
      </c>
      <c r="AQ141" s="16">
        <v>9.2010467356675299E-2</v>
      </c>
      <c r="AR141" s="18">
        <v>2.4887378411887302</v>
      </c>
      <c r="AS141" s="16">
        <v>0.10648258928705499</v>
      </c>
    </row>
    <row r="142" spans="1:45" x14ac:dyDescent="0.2">
      <c r="C142" s="144" t="s">
        <v>19</v>
      </c>
      <c r="D142" s="144" t="s">
        <v>11</v>
      </c>
      <c r="E142" s="145" t="s">
        <v>280</v>
      </c>
      <c r="F142" s="15">
        <v>155472.53</v>
      </c>
      <c r="G142" s="16">
        <v>6.5363185493041501E-2</v>
      </c>
      <c r="H142" s="17">
        <v>29326.17</v>
      </c>
      <c r="I142" s="16">
        <v>9.1044749465939503E-2</v>
      </c>
      <c r="J142" s="17">
        <v>54862.92</v>
      </c>
      <c r="K142" s="16">
        <v>8.8376593967270697E-2</v>
      </c>
      <c r="L142" s="18">
        <v>5.3014945354268903</v>
      </c>
      <c r="M142" s="16">
        <v>-2.35385065419811E-2</v>
      </c>
      <c r="N142" s="18">
        <v>2.8338362230810898</v>
      </c>
      <c r="O142" s="16">
        <v>-2.1144710940853999E-2</v>
      </c>
      <c r="P142" s="15">
        <v>571393.01</v>
      </c>
      <c r="Q142" s="16">
        <v>0.11620293278582899</v>
      </c>
      <c r="R142" s="17">
        <v>109683.17</v>
      </c>
      <c r="S142" s="16">
        <v>0.14739126668836999</v>
      </c>
      <c r="T142" s="17">
        <v>203080.44</v>
      </c>
      <c r="U142" s="16">
        <v>0.137396633116115</v>
      </c>
      <c r="V142" s="18">
        <v>5.2094866514160696</v>
      </c>
      <c r="W142" s="16">
        <v>-2.71819516219238E-2</v>
      </c>
      <c r="X142" s="18">
        <v>2.8136289738194402</v>
      </c>
      <c r="Y142" s="16">
        <v>-1.86335177309453E-2</v>
      </c>
      <c r="Z142" s="15">
        <v>1110600.94</v>
      </c>
      <c r="AA142" s="16">
        <v>0.100216960302629</v>
      </c>
      <c r="AB142" s="17">
        <v>211678.19</v>
      </c>
      <c r="AC142" s="16">
        <v>0.138573570484401</v>
      </c>
      <c r="AD142" s="17">
        <v>394514.33</v>
      </c>
      <c r="AE142" s="16">
        <v>0.134526944611358</v>
      </c>
      <c r="AF142" s="18">
        <v>5.2466479423317098</v>
      </c>
      <c r="AG142" s="16">
        <v>-3.3688301903454197E-2</v>
      </c>
      <c r="AH142" s="18">
        <v>2.8151092509111102</v>
      </c>
      <c r="AI142" s="16">
        <v>-3.0241665455096399E-2</v>
      </c>
      <c r="AJ142" s="15">
        <v>2281765.4700000002</v>
      </c>
      <c r="AK142" s="16">
        <v>0.134956265769655</v>
      </c>
      <c r="AL142" s="17">
        <v>423739.37</v>
      </c>
      <c r="AM142" s="16">
        <v>0.17822053844374899</v>
      </c>
      <c r="AN142" s="17">
        <v>797689.13</v>
      </c>
      <c r="AO142" s="16">
        <v>0.14736894158972499</v>
      </c>
      <c r="AP142" s="18">
        <v>5.3848323557945497</v>
      </c>
      <c r="AQ142" s="16">
        <v>-3.6720012308765503E-2</v>
      </c>
      <c r="AR142" s="18">
        <v>2.8604695540981</v>
      </c>
      <c r="AS142" s="16">
        <v>-1.0818382274555701E-2</v>
      </c>
    </row>
    <row r="143" spans="1:45" x14ac:dyDescent="0.2">
      <c r="C143" s="144" t="s">
        <v>19</v>
      </c>
      <c r="D143" s="144" t="s">
        <v>11</v>
      </c>
      <c r="E143" s="145" t="s">
        <v>281</v>
      </c>
      <c r="F143" s="15">
        <v>191278.9</v>
      </c>
      <c r="G143" s="16">
        <v>4.6759694266484401E-2</v>
      </c>
      <c r="H143" s="17">
        <v>39873.370000000003</v>
      </c>
      <c r="I143" s="16">
        <v>-9.5593186969568006E-2</v>
      </c>
      <c r="J143" s="17">
        <v>73939.47</v>
      </c>
      <c r="K143" s="16">
        <v>-6.7458168375834501E-2</v>
      </c>
      <c r="L143" s="18">
        <v>4.79715910644122</v>
      </c>
      <c r="M143" s="16">
        <v>0.15739916947227001</v>
      </c>
      <c r="N143" s="18">
        <v>2.5869660683258902</v>
      </c>
      <c r="O143" s="16">
        <v>0.122480149167562</v>
      </c>
      <c r="P143" s="15">
        <v>648308.97</v>
      </c>
      <c r="Q143" s="16">
        <v>7.8477221214376405E-2</v>
      </c>
      <c r="R143" s="17">
        <v>142058.99</v>
      </c>
      <c r="S143" s="16">
        <v>4.6702601795793698E-2</v>
      </c>
      <c r="T143" s="17">
        <v>261368.51</v>
      </c>
      <c r="U143" s="16">
        <v>5.2800308901596801E-2</v>
      </c>
      <c r="V143" s="18">
        <v>4.5636602794374399</v>
      </c>
      <c r="W143" s="16">
        <v>3.0356874401638E-2</v>
      </c>
      <c r="X143" s="18">
        <v>2.4804402412517099</v>
      </c>
      <c r="Y143" s="16">
        <v>2.4389157274819599E-2</v>
      </c>
      <c r="Z143" s="15">
        <v>1225623.4099999999</v>
      </c>
      <c r="AA143" s="16">
        <v>0.100462139478596</v>
      </c>
      <c r="AB143" s="17">
        <v>268664.44</v>
      </c>
      <c r="AC143" s="16">
        <v>5.94821195333671E-2</v>
      </c>
      <c r="AD143" s="17">
        <v>496606.55</v>
      </c>
      <c r="AE143" s="16">
        <v>6.9783334249221896E-2</v>
      </c>
      <c r="AF143" s="18">
        <v>4.5619115428897103</v>
      </c>
      <c r="AG143" s="16">
        <v>3.8679293580978699E-2</v>
      </c>
      <c r="AH143" s="18">
        <v>2.46799686794304</v>
      </c>
      <c r="AI143" s="16">
        <v>2.8677587551786201E-2</v>
      </c>
      <c r="AJ143" s="15">
        <v>2451649.5</v>
      </c>
      <c r="AK143" s="16">
        <v>0.16176162419828799</v>
      </c>
      <c r="AL143" s="17">
        <v>528439.09</v>
      </c>
      <c r="AM143" s="16">
        <v>0.101837743583208</v>
      </c>
      <c r="AN143" s="17">
        <v>985728.9</v>
      </c>
      <c r="AO143" s="16">
        <v>0.104096490074092</v>
      </c>
      <c r="AP143" s="18">
        <v>4.6394173829948899</v>
      </c>
      <c r="AQ143" s="16">
        <v>5.4385394731719099E-2</v>
      </c>
      <c r="AR143" s="18">
        <v>2.4871437775639902</v>
      </c>
      <c r="AS143" s="16">
        <v>5.2228346564462097E-2</v>
      </c>
    </row>
    <row r="144" spans="1:45" x14ac:dyDescent="0.2">
      <c r="C144" s="144" t="s">
        <v>19</v>
      </c>
      <c r="D144" s="144" t="s">
        <v>11</v>
      </c>
      <c r="E144" s="145" t="s">
        <v>282</v>
      </c>
      <c r="F144" s="15">
        <v>488104.06</v>
      </c>
      <c r="G144" s="16">
        <v>0.105187702490112</v>
      </c>
      <c r="H144" s="17">
        <v>96260.68</v>
      </c>
      <c r="I144" s="16">
        <v>8.2349263746840706E-2</v>
      </c>
      <c r="J144" s="17">
        <v>164796.51999999999</v>
      </c>
      <c r="K144" s="16">
        <v>0.104538239981684</v>
      </c>
      <c r="L144" s="18">
        <v>5.0706483685758297</v>
      </c>
      <c r="M144" s="16">
        <v>2.1100803140207802E-2</v>
      </c>
      <c r="N144" s="18">
        <v>2.9618590246930001</v>
      </c>
      <c r="O144" s="16">
        <v>5.8799458897765896E-4</v>
      </c>
      <c r="P144" s="15">
        <v>1648114.53</v>
      </c>
      <c r="Q144" s="16">
        <v>0.13422066352349299</v>
      </c>
      <c r="R144" s="17">
        <v>323274.11</v>
      </c>
      <c r="S144" s="16">
        <v>9.67415008703221E-2</v>
      </c>
      <c r="T144" s="17">
        <v>550709.32999999996</v>
      </c>
      <c r="U144" s="16">
        <v>0.107444954613926</v>
      </c>
      <c r="V144" s="18">
        <v>5.0981952436586999</v>
      </c>
      <c r="W144" s="16">
        <v>3.4173196348846802E-2</v>
      </c>
      <c r="X144" s="18">
        <v>2.99271219901068</v>
      </c>
      <c r="Y144" s="16">
        <v>2.4177914033569801E-2</v>
      </c>
      <c r="Z144" s="15">
        <v>3092511.05</v>
      </c>
      <c r="AA144" s="16">
        <v>0.17612655245345399</v>
      </c>
      <c r="AB144" s="17">
        <v>610741.82999999996</v>
      </c>
      <c r="AC144" s="16">
        <v>0.14215110089784699</v>
      </c>
      <c r="AD144" s="17">
        <v>1031113.92</v>
      </c>
      <c r="AE144" s="16">
        <v>0.133509126928333</v>
      </c>
      <c r="AF144" s="18">
        <v>5.0635324094306799</v>
      </c>
      <c r="AG144" s="16">
        <v>2.97468973491328E-2</v>
      </c>
      <c r="AH144" s="18">
        <v>2.9991943567205501</v>
      </c>
      <c r="AI144" s="16">
        <v>3.7597778890946301E-2</v>
      </c>
      <c r="AJ144" s="15">
        <v>5853738.29</v>
      </c>
      <c r="AK144" s="16">
        <v>0.20682830770262001</v>
      </c>
      <c r="AL144" s="17">
        <v>1169041.6100000001</v>
      </c>
      <c r="AM144" s="16">
        <v>0.22835758517697299</v>
      </c>
      <c r="AN144" s="17">
        <v>1961270.2</v>
      </c>
      <c r="AO144" s="16">
        <v>0.15620522809013401</v>
      </c>
      <c r="AP144" s="18">
        <v>5.0072967804798703</v>
      </c>
      <c r="AQ144" s="16">
        <v>-1.7526881206380698E-2</v>
      </c>
      <c r="AR144" s="18">
        <v>2.9846669214675301</v>
      </c>
      <c r="AS144" s="16">
        <v>4.3783818289861297E-2</v>
      </c>
    </row>
    <row r="145" spans="3:45" x14ac:dyDescent="0.2">
      <c r="C145" s="144" t="s">
        <v>19</v>
      </c>
      <c r="D145" s="144" t="s">
        <v>11</v>
      </c>
      <c r="E145" s="145" t="s">
        <v>283</v>
      </c>
      <c r="F145" s="15">
        <v>442752.97</v>
      </c>
      <c r="G145" s="16">
        <v>0.28722997352525098</v>
      </c>
      <c r="H145" s="17">
        <v>86583.66</v>
      </c>
      <c r="I145" s="16">
        <v>0.13719183804488</v>
      </c>
      <c r="J145" s="17">
        <v>155355.71</v>
      </c>
      <c r="K145" s="16">
        <v>0.212718360318285</v>
      </c>
      <c r="L145" s="18">
        <v>5.1135857504753197</v>
      </c>
      <c r="M145" s="16">
        <v>0.131937400938724</v>
      </c>
      <c r="N145" s="18">
        <v>2.84993045958851</v>
      </c>
      <c r="O145" s="16">
        <v>6.1441811755377801E-2</v>
      </c>
      <c r="P145" s="15">
        <v>1452570.74</v>
      </c>
      <c r="Q145" s="16">
        <v>0.296790465543049</v>
      </c>
      <c r="R145" s="17">
        <v>282324.56</v>
      </c>
      <c r="S145" s="16">
        <v>0.14888638522443301</v>
      </c>
      <c r="T145" s="17">
        <v>509420.44</v>
      </c>
      <c r="U145" s="16">
        <v>0.226490505974447</v>
      </c>
      <c r="V145" s="18">
        <v>5.1450385329565398</v>
      </c>
      <c r="W145" s="16">
        <v>0.12873690751389899</v>
      </c>
      <c r="X145" s="18">
        <v>2.85141825090489</v>
      </c>
      <c r="Y145" s="16">
        <v>5.7317981041156797E-2</v>
      </c>
      <c r="Z145" s="15">
        <v>2754899.76</v>
      </c>
      <c r="AA145" s="16">
        <v>0.32582594971802797</v>
      </c>
      <c r="AB145" s="17">
        <v>542969.02</v>
      </c>
      <c r="AC145" s="16">
        <v>0.179741812570091</v>
      </c>
      <c r="AD145" s="17">
        <v>969446.75</v>
      </c>
      <c r="AE145" s="16">
        <v>0.25680127918413698</v>
      </c>
      <c r="AF145" s="18">
        <v>5.0737696968419996</v>
      </c>
      <c r="AG145" s="16">
        <v>0.12382720998053801</v>
      </c>
      <c r="AH145" s="18">
        <v>2.8417236532073602</v>
      </c>
      <c r="AI145" s="16">
        <v>5.4920910470985303E-2</v>
      </c>
      <c r="AJ145" s="15">
        <v>5060551.62</v>
      </c>
      <c r="AK145" s="16">
        <v>0.334533933091194</v>
      </c>
      <c r="AL145" s="17">
        <v>1039084.8</v>
      </c>
      <c r="AM145" s="16">
        <v>0.22015012469527201</v>
      </c>
      <c r="AN145" s="17">
        <v>1795708.81</v>
      </c>
      <c r="AO145" s="16">
        <v>0.27354204176262598</v>
      </c>
      <c r="AP145" s="18">
        <v>4.8702007959311899</v>
      </c>
      <c r="AQ145" s="16">
        <v>9.3745684306255794E-2</v>
      </c>
      <c r="AR145" s="18">
        <v>2.8181359872038501</v>
      </c>
      <c r="AS145" s="16">
        <v>4.7891541330000002E-2</v>
      </c>
    </row>
    <row r="146" spans="3:45" x14ac:dyDescent="0.2">
      <c r="C146" s="144" t="s">
        <v>19</v>
      </c>
      <c r="D146" s="144" t="s">
        <v>11</v>
      </c>
      <c r="E146" s="145" t="s">
        <v>284</v>
      </c>
      <c r="F146" s="15">
        <v>335037.93</v>
      </c>
      <c r="G146" s="16">
        <v>1.34794139352104E-2</v>
      </c>
      <c r="H146" s="17">
        <v>78335.759999999995</v>
      </c>
      <c r="I146" s="16">
        <v>-0.202902755079582</v>
      </c>
      <c r="J146" s="17">
        <v>138993.62</v>
      </c>
      <c r="K146" s="16">
        <v>-0.166848419933425</v>
      </c>
      <c r="L146" s="18">
        <v>4.2769474630743396</v>
      </c>
      <c r="M146" s="16">
        <v>0.27146269842696102</v>
      </c>
      <c r="N146" s="18">
        <v>2.4104554583152802</v>
      </c>
      <c r="O146" s="16">
        <v>0.21644060718726099</v>
      </c>
      <c r="P146" s="15">
        <v>1188346.9099999999</v>
      </c>
      <c r="Q146" s="16">
        <v>0.146449843159253</v>
      </c>
      <c r="R146" s="17">
        <v>308601.40999999997</v>
      </c>
      <c r="S146" s="16">
        <v>0.14557696092664901</v>
      </c>
      <c r="T146" s="17">
        <v>540948.18000000005</v>
      </c>
      <c r="U146" s="16">
        <v>0.15647559781245701</v>
      </c>
      <c r="V146" s="18">
        <v>3.8507500986466701</v>
      </c>
      <c r="W146" s="16">
        <v>7.6195861332409298E-4</v>
      </c>
      <c r="X146" s="18">
        <v>2.1967851153506102</v>
      </c>
      <c r="Y146" s="16">
        <v>-8.6692314755004406E-3</v>
      </c>
      <c r="Z146" s="15">
        <v>2221052.4300000002</v>
      </c>
      <c r="AA146" s="16">
        <v>0.13455334902256</v>
      </c>
      <c r="AB146" s="17">
        <v>574558.66</v>
      </c>
      <c r="AC146" s="16">
        <v>0.11627405905421399</v>
      </c>
      <c r="AD146" s="17">
        <v>1011090.71</v>
      </c>
      <c r="AE146" s="16">
        <v>0.126318423470343</v>
      </c>
      <c r="AF146" s="18">
        <v>3.8656669625343398</v>
      </c>
      <c r="AG146" s="16">
        <v>1.63752707680349E-2</v>
      </c>
      <c r="AH146" s="18">
        <v>2.1966895828762998</v>
      </c>
      <c r="AI146" s="16">
        <v>7.3113654013081102E-3</v>
      </c>
      <c r="AJ146" s="15">
        <v>4267819.55</v>
      </c>
      <c r="AK146" s="16">
        <v>0.14973393740846699</v>
      </c>
      <c r="AL146" s="17">
        <v>1069355.6499999999</v>
      </c>
      <c r="AM146" s="16">
        <v>7.3282694784774796E-2</v>
      </c>
      <c r="AN146" s="17">
        <v>1898500</v>
      </c>
      <c r="AO146" s="16">
        <v>7.6336036476027602E-2</v>
      </c>
      <c r="AP146" s="18">
        <v>3.9910197790604101</v>
      </c>
      <c r="AQ146" s="16">
        <v>7.12312264002571E-2</v>
      </c>
      <c r="AR146" s="18">
        <v>2.2479955491177201</v>
      </c>
      <c r="AS146" s="16">
        <v>6.8192365994497003E-2</v>
      </c>
    </row>
    <row r="147" spans="3:45" x14ac:dyDescent="0.2">
      <c r="C147" s="144" t="s">
        <v>19</v>
      </c>
      <c r="D147" s="144" t="s">
        <v>11</v>
      </c>
      <c r="E147" s="145" t="s">
        <v>285</v>
      </c>
      <c r="F147" s="15">
        <v>172243.36</v>
      </c>
      <c r="G147" s="16">
        <v>-5.0531686922128401E-2</v>
      </c>
      <c r="H147" s="17">
        <v>48640.34</v>
      </c>
      <c r="I147" s="16">
        <v>-0.23611474720113601</v>
      </c>
      <c r="J147" s="17">
        <v>84796.11</v>
      </c>
      <c r="K147" s="16">
        <v>-0.20981302554387299</v>
      </c>
      <c r="L147" s="18">
        <v>3.5411627468064601</v>
      </c>
      <c r="M147" s="16">
        <v>0.242946253509979</v>
      </c>
      <c r="N147" s="18">
        <v>2.0312648775987499</v>
      </c>
      <c r="O147" s="16">
        <v>0.20157423973152</v>
      </c>
      <c r="P147" s="15">
        <v>668532.63</v>
      </c>
      <c r="Q147" s="16">
        <v>0.20493863025296999</v>
      </c>
      <c r="R147" s="17">
        <v>211757.81</v>
      </c>
      <c r="S147" s="16">
        <v>0.29004700410655399</v>
      </c>
      <c r="T147" s="17">
        <v>366987.84</v>
      </c>
      <c r="U147" s="16">
        <v>0.28804627826350598</v>
      </c>
      <c r="V147" s="18">
        <v>3.1570624478974398</v>
      </c>
      <c r="W147" s="16">
        <v>-6.5973079727066106E-2</v>
      </c>
      <c r="X147" s="18">
        <v>1.8216751541413501</v>
      </c>
      <c r="Y147" s="16">
        <v>-6.4522253130981103E-2</v>
      </c>
      <c r="Z147" s="15">
        <v>1262153.01</v>
      </c>
      <c r="AA147" s="16">
        <v>0.175346074408881</v>
      </c>
      <c r="AB147" s="17">
        <v>405904</v>
      </c>
      <c r="AC147" s="16">
        <v>0.25764303410657702</v>
      </c>
      <c r="AD147" s="17">
        <v>711166.19</v>
      </c>
      <c r="AE147" s="16">
        <v>0.26116196027722</v>
      </c>
      <c r="AF147" s="18">
        <v>3.1094865041980402</v>
      </c>
      <c r="AG147" s="16">
        <v>-6.54374551966245E-2</v>
      </c>
      <c r="AH147" s="18">
        <v>1.7747652064280499</v>
      </c>
      <c r="AI147" s="16">
        <v>-6.8045095373376899E-2</v>
      </c>
      <c r="AJ147" s="15">
        <v>2422932.33</v>
      </c>
      <c r="AK147" s="16">
        <v>0.11211323793574</v>
      </c>
      <c r="AL147" s="17">
        <v>763469.82</v>
      </c>
      <c r="AM147" s="16">
        <v>0.118937892359137</v>
      </c>
      <c r="AN147" s="17">
        <v>1340028.1599999999</v>
      </c>
      <c r="AO147" s="16">
        <v>0.113444359517014</v>
      </c>
      <c r="AP147" s="18">
        <v>3.1735797100663401</v>
      </c>
      <c r="AQ147" s="16">
        <v>-6.0992254083091701E-3</v>
      </c>
      <c r="AR147" s="18">
        <v>1.8081204577073999</v>
      </c>
      <c r="AS147" s="16">
        <v>-1.1954989666939E-3</v>
      </c>
    </row>
    <row r="148" spans="3:45" x14ac:dyDescent="0.2">
      <c r="C148" s="144" t="s">
        <v>19</v>
      </c>
      <c r="D148" s="144" t="s">
        <v>11</v>
      </c>
      <c r="E148" s="145" t="s">
        <v>286</v>
      </c>
      <c r="F148" s="15">
        <v>440317.83</v>
      </c>
      <c r="G148" s="16">
        <v>0.108728553373298</v>
      </c>
      <c r="H148" s="17">
        <v>108509</v>
      </c>
      <c r="I148" s="16">
        <v>0.14025328757146099</v>
      </c>
      <c r="J148" s="17">
        <v>186491.61</v>
      </c>
      <c r="K148" s="16">
        <v>8.0905692502518195E-2</v>
      </c>
      <c r="L148" s="18">
        <v>4.0578922485692397</v>
      </c>
      <c r="M148" s="16">
        <v>-2.7647132914920498E-2</v>
      </c>
      <c r="N148" s="18">
        <v>2.3610597281025099</v>
      </c>
      <c r="O148" s="16">
        <v>2.5740322272115802E-2</v>
      </c>
      <c r="P148" s="15">
        <v>1437801.01</v>
      </c>
      <c r="Q148" s="16">
        <v>5.5895606381664797E-2</v>
      </c>
      <c r="R148" s="17">
        <v>350462.28</v>
      </c>
      <c r="S148" s="16">
        <v>6.92509220802877E-2</v>
      </c>
      <c r="T148" s="17">
        <v>600531.92000000004</v>
      </c>
      <c r="U148" s="16">
        <v>7.3518180366745596E-3</v>
      </c>
      <c r="V148" s="18">
        <v>4.1025841925128104</v>
      </c>
      <c r="W148" s="16">
        <v>-1.24903476095577E-2</v>
      </c>
      <c r="X148" s="18">
        <v>2.3942124675071401</v>
      </c>
      <c r="Y148" s="16">
        <v>4.8189507851985398E-2</v>
      </c>
      <c r="Z148" s="15">
        <v>2698879.46</v>
      </c>
      <c r="AA148" s="16">
        <v>-1.5410118150773099E-2</v>
      </c>
      <c r="AB148" s="17">
        <v>662779.86</v>
      </c>
      <c r="AC148" s="16">
        <v>-3.4146865171804301E-3</v>
      </c>
      <c r="AD148" s="17">
        <v>1136282.9099999999</v>
      </c>
      <c r="AE148" s="16">
        <v>-6.6798236707513906E-2</v>
      </c>
      <c r="AF148" s="18">
        <v>4.0720601558411902</v>
      </c>
      <c r="AG148" s="16">
        <v>-1.2036532619241201E-2</v>
      </c>
      <c r="AH148" s="18">
        <v>2.3751826558757299</v>
      </c>
      <c r="AI148" s="16">
        <v>5.50664610570765E-2</v>
      </c>
      <c r="AJ148" s="15">
        <v>5262636.4800000004</v>
      </c>
      <c r="AK148" s="16">
        <v>-4.7676809148991299E-2</v>
      </c>
      <c r="AL148" s="17">
        <v>1262736.53</v>
      </c>
      <c r="AM148" s="16">
        <v>-4.0329329503800498E-2</v>
      </c>
      <c r="AN148" s="17">
        <v>2211497.7799999998</v>
      </c>
      <c r="AO148" s="16">
        <v>-8.4090613551561402E-2</v>
      </c>
      <c r="AP148" s="18">
        <v>4.1676441244635596</v>
      </c>
      <c r="AQ148" s="16">
        <v>-7.6562511193468104E-3</v>
      </c>
      <c r="AR148" s="18">
        <v>2.3796707044399601</v>
      </c>
      <c r="AS148" s="16">
        <v>3.9756994459647997E-2</v>
      </c>
    </row>
    <row r="149" spans="3:45" x14ac:dyDescent="0.2">
      <c r="C149" s="144" t="s">
        <v>19</v>
      </c>
      <c r="D149" s="144" t="s">
        <v>11</v>
      </c>
      <c r="E149" s="145" t="s">
        <v>287</v>
      </c>
      <c r="F149" s="15">
        <v>496239.58</v>
      </c>
      <c r="G149" s="16">
        <v>9.3545703743885503E-2</v>
      </c>
      <c r="H149" s="17">
        <v>122235.82</v>
      </c>
      <c r="I149" s="16">
        <v>0.113585709174925</v>
      </c>
      <c r="J149" s="17">
        <v>200262.83</v>
      </c>
      <c r="K149" s="16">
        <v>3.5232133283659199E-2</v>
      </c>
      <c r="L149" s="18">
        <v>4.0596903591762201</v>
      </c>
      <c r="M149" s="16">
        <v>-1.7995925473834599E-2</v>
      </c>
      <c r="N149" s="18">
        <v>2.4779415131604798</v>
      </c>
      <c r="O149" s="16">
        <v>5.6328980317932202E-2</v>
      </c>
      <c r="P149" s="15">
        <v>1496428.46</v>
      </c>
      <c r="Q149" s="16">
        <v>7.6485943360090305E-2</v>
      </c>
      <c r="R149" s="17">
        <v>370126.48</v>
      </c>
      <c r="S149" s="16">
        <v>0.116052939761395</v>
      </c>
      <c r="T149" s="17">
        <v>604030.06999999995</v>
      </c>
      <c r="U149" s="16">
        <v>1.9965557950629102E-2</v>
      </c>
      <c r="V149" s="18">
        <v>4.0430191863062603</v>
      </c>
      <c r="W149" s="16">
        <v>-3.5452616082677503E-2</v>
      </c>
      <c r="X149" s="18">
        <v>2.4774072257694102</v>
      </c>
      <c r="Y149" s="16">
        <v>5.5414013707507002E-2</v>
      </c>
      <c r="Z149" s="15">
        <v>2791843.03</v>
      </c>
      <c r="AA149" s="16">
        <v>-1.8672958376479899E-2</v>
      </c>
      <c r="AB149" s="17">
        <v>695061.55</v>
      </c>
      <c r="AC149" s="16">
        <v>1.7719996314276398E-2</v>
      </c>
      <c r="AD149" s="17">
        <v>1135130.7</v>
      </c>
      <c r="AE149" s="16">
        <v>-8.1260307770525203E-2</v>
      </c>
      <c r="AF149" s="18">
        <v>4.0166846087227803</v>
      </c>
      <c r="AG149" s="16">
        <v>-3.5759300026092997E-2</v>
      </c>
      <c r="AH149" s="18">
        <v>2.4594903741040599</v>
      </c>
      <c r="AI149" s="16">
        <v>6.8123049350536605E-2</v>
      </c>
      <c r="AJ149" s="15">
        <v>5315620.4400000004</v>
      </c>
      <c r="AK149" s="16">
        <v>-6.0644148339807101E-2</v>
      </c>
      <c r="AL149" s="17">
        <v>1285703.71</v>
      </c>
      <c r="AM149" s="16">
        <v>-4.3300566168433197E-2</v>
      </c>
      <c r="AN149" s="17">
        <v>2146381.12</v>
      </c>
      <c r="AO149" s="16">
        <v>-0.11337273368162699</v>
      </c>
      <c r="AP149" s="18">
        <v>4.13440546111514</v>
      </c>
      <c r="AQ149" s="16">
        <v>-1.81285590416972E-2</v>
      </c>
      <c r="AR149" s="18">
        <v>2.4765501291774301</v>
      </c>
      <c r="AS149" s="16">
        <v>5.9470972013718801E-2</v>
      </c>
    </row>
    <row r="150" spans="3:45" x14ac:dyDescent="0.2">
      <c r="C150" s="144" t="s">
        <v>19</v>
      </c>
      <c r="D150" s="144" t="s">
        <v>11</v>
      </c>
      <c r="E150" s="145" t="s">
        <v>288</v>
      </c>
      <c r="F150" s="15">
        <v>378617.27</v>
      </c>
      <c r="G150" s="16">
        <v>0.14386860165602</v>
      </c>
      <c r="H150" s="17">
        <v>72348.84</v>
      </c>
      <c r="I150" s="16">
        <v>0.12518878513277501</v>
      </c>
      <c r="J150" s="17">
        <v>127309.7</v>
      </c>
      <c r="K150" s="16">
        <v>0.14804773711150801</v>
      </c>
      <c r="L150" s="18">
        <v>5.2332182520134403</v>
      </c>
      <c r="M150" s="16">
        <v>1.6601495473527201E-2</v>
      </c>
      <c r="N150" s="18">
        <v>2.9739860356280801</v>
      </c>
      <c r="O150" s="16">
        <v>-3.6402105246971499E-3</v>
      </c>
      <c r="P150" s="15">
        <v>1280410.6499999999</v>
      </c>
      <c r="Q150" s="16">
        <v>0.19255150484563199</v>
      </c>
      <c r="R150" s="17">
        <v>243970.4</v>
      </c>
      <c r="S150" s="16">
        <v>0.15529465458441699</v>
      </c>
      <c r="T150" s="17">
        <v>426455.74</v>
      </c>
      <c r="U150" s="16">
        <v>0.16528376074266099</v>
      </c>
      <c r="V150" s="18">
        <v>5.2482213006167999</v>
      </c>
      <c r="W150" s="16">
        <v>3.2248786154573002E-2</v>
      </c>
      <c r="X150" s="18">
        <v>3.0024467486356299</v>
      </c>
      <c r="Y150" s="16">
        <v>2.3400089335830401E-2</v>
      </c>
      <c r="Z150" s="15">
        <v>2367155.9</v>
      </c>
      <c r="AA150" s="16">
        <v>0.22303246360217099</v>
      </c>
      <c r="AB150" s="17">
        <v>455669.53</v>
      </c>
      <c r="AC150" s="16">
        <v>0.196782286752925</v>
      </c>
      <c r="AD150" s="17">
        <v>791615.66</v>
      </c>
      <c r="AE150" s="16">
        <v>0.18276399125644499</v>
      </c>
      <c r="AF150" s="18">
        <v>5.1948961783773404</v>
      </c>
      <c r="AG150" s="16">
        <v>2.1933961706993198E-2</v>
      </c>
      <c r="AH150" s="18">
        <v>2.9902843256031599</v>
      </c>
      <c r="AI150" s="16">
        <v>3.4046075669710699E-2</v>
      </c>
      <c r="AJ150" s="15">
        <v>4419978.22</v>
      </c>
      <c r="AK150" s="16">
        <v>0.26770613670912202</v>
      </c>
      <c r="AL150" s="17">
        <v>858608.86</v>
      </c>
      <c r="AM150" s="16">
        <v>0.263319596799512</v>
      </c>
      <c r="AN150" s="17">
        <v>1483365.49</v>
      </c>
      <c r="AO150" s="16">
        <v>0.21428507753076301</v>
      </c>
      <c r="AP150" s="18">
        <v>5.1478367227657102</v>
      </c>
      <c r="AQ150" s="16">
        <v>3.4722329335535899E-3</v>
      </c>
      <c r="AR150" s="18">
        <v>2.9796960019610501</v>
      </c>
      <c r="AS150" s="16">
        <v>4.39938365107733E-2</v>
      </c>
    </row>
    <row r="151" spans="3:45" x14ac:dyDescent="0.2">
      <c r="C151" s="144" t="s">
        <v>19</v>
      </c>
      <c r="D151" s="144" t="s">
        <v>11</v>
      </c>
      <c r="E151" s="145" t="s">
        <v>289</v>
      </c>
      <c r="F151" s="15">
        <v>196177.58</v>
      </c>
      <c r="G151" s="16">
        <v>4.0669414694477997E-2</v>
      </c>
      <c r="H151" s="17">
        <v>45870.52</v>
      </c>
      <c r="I151" s="16">
        <v>-2.0003495217149898E-2</v>
      </c>
      <c r="J151" s="17">
        <v>77933.52</v>
      </c>
      <c r="K151" s="16">
        <v>-1.6918878089318801E-2</v>
      </c>
      <c r="L151" s="18">
        <v>4.2767681726738704</v>
      </c>
      <c r="M151" s="16">
        <v>6.1911353372706E-2</v>
      </c>
      <c r="N151" s="18">
        <v>2.5172426447567098</v>
      </c>
      <c r="O151" s="16">
        <v>5.8579390347635103E-2</v>
      </c>
      <c r="P151" s="15">
        <v>675806.16</v>
      </c>
      <c r="Q151" s="16">
        <v>0.119444723373617</v>
      </c>
      <c r="R151" s="17">
        <v>159371.38</v>
      </c>
      <c r="S151" s="16">
        <v>0.112711683587948</v>
      </c>
      <c r="T151" s="17">
        <v>270776.96000000002</v>
      </c>
      <c r="U151" s="16">
        <v>0.103570509239236</v>
      </c>
      <c r="V151" s="18">
        <v>4.2404486928581502</v>
      </c>
      <c r="W151" s="16">
        <v>6.05101922176086E-3</v>
      </c>
      <c r="X151" s="18">
        <v>2.4958037788739502</v>
      </c>
      <c r="Y151" s="16">
        <v>1.43844131403295E-2</v>
      </c>
      <c r="Z151" s="15">
        <v>1254058.1499999999</v>
      </c>
      <c r="AA151" s="16">
        <v>0.12264777144116</v>
      </c>
      <c r="AB151" s="17">
        <v>295464.86</v>
      </c>
      <c r="AC151" s="16">
        <v>9.8846754271470494E-2</v>
      </c>
      <c r="AD151" s="17">
        <v>502466.21</v>
      </c>
      <c r="AE151" s="16">
        <v>8.8124806195188005E-2</v>
      </c>
      <c r="AF151" s="18">
        <v>4.2443563339477999</v>
      </c>
      <c r="AG151" s="16">
        <v>2.1659996789514999E-2</v>
      </c>
      <c r="AH151" s="18">
        <v>2.4958059368808101</v>
      </c>
      <c r="AI151" s="16">
        <v>3.1727027129072598E-2</v>
      </c>
      <c r="AJ151" s="15">
        <v>2448866.69</v>
      </c>
      <c r="AK151" s="16">
        <v>0.14541442259939499</v>
      </c>
      <c r="AL151" s="17">
        <v>564495.35999999999</v>
      </c>
      <c r="AM151" s="16">
        <v>9.8256666151743097E-2</v>
      </c>
      <c r="AN151" s="17">
        <v>972495.45</v>
      </c>
      <c r="AO151" s="16">
        <v>7.2225171911851405E-2</v>
      </c>
      <c r="AP151" s="18">
        <v>4.3381520266171902</v>
      </c>
      <c r="AQ151" s="16">
        <v>4.2938739095380499E-2</v>
      </c>
      <c r="AR151" s="18">
        <v>2.5181266297955398</v>
      </c>
      <c r="AS151" s="16">
        <v>6.8259217004803599E-2</v>
      </c>
    </row>
    <row r="152" spans="3:45" x14ac:dyDescent="0.2">
      <c r="C152" s="144" t="s">
        <v>19</v>
      </c>
      <c r="D152" s="144" t="s">
        <v>11</v>
      </c>
      <c r="E152" s="145" t="s">
        <v>290</v>
      </c>
      <c r="F152" s="15">
        <v>261895.88</v>
      </c>
      <c r="G152" s="16">
        <v>0.24407915413067399</v>
      </c>
      <c r="H152" s="17">
        <v>60456.59</v>
      </c>
      <c r="I152" s="16">
        <v>0.315883077868715</v>
      </c>
      <c r="J152" s="17">
        <v>114099.94</v>
      </c>
      <c r="K152" s="16">
        <v>0.34512176187701299</v>
      </c>
      <c r="L152" s="18">
        <v>4.3319657956229403</v>
      </c>
      <c r="M152" s="16">
        <v>-5.4567100182137403E-2</v>
      </c>
      <c r="N152" s="18">
        <v>2.2953200501244799</v>
      </c>
      <c r="O152" s="16">
        <v>-7.5117815063330901E-2</v>
      </c>
      <c r="P152" s="15">
        <v>783037.19</v>
      </c>
      <c r="Q152" s="16">
        <v>7.7750040069614307E-2</v>
      </c>
      <c r="R152" s="17">
        <v>175405.66</v>
      </c>
      <c r="S152" s="16">
        <v>8.5415414493095601E-2</v>
      </c>
      <c r="T152" s="17">
        <v>329797.42</v>
      </c>
      <c r="U152" s="16">
        <v>9.5029116613710302E-2</v>
      </c>
      <c r="V152" s="18">
        <v>4.4641500736065201</v>
      </c>
      <c r="W152" s="16">
        <v>-7.0621573280871403E-3</v>
      </c>
      <c r="X152" s="18">
        <v>2.3742975005686802</v>
      </c>
      <c r="Y152" s="16">
        <v>-1.5779558992486099E-2</v>
      </c>
      <c r="Z152" s="15">
        <v>1435139.69</v>
      </c>
      <c r="AA152" s="16">
        <v>6.8429175899614295E-2</v>
      </c>
      <c r="AB152" s="17">
        <v>322098.7</v>
      </c>
      <c r="AC152" s="16">
        <v>5.2483385579220401E-2</v>
      </c>
      <c r="AD152" s="17">
        <v>605699.72</v>
      </c>
      <c r="AE152" s="16">
        <v>6.1992047978007198E-2</v>
      </c>
      <c r="AF152" s="18">
        <v>4.4555898238645497</v>
      </c>
      <c r="AG152" s="16">
        <v>1.5150633766649199E-2</v>
      </c>
      <c r="AH152" s="18">
        <v>2.36939137102457</v>
      </c>
      <c r="AI152" s="16">
        <v>6.0613711127715702E-3</v>
      </c>
      <c r="AJ152" s="15">
        <v>2728515.35</v>
      </c>
      <c r="AK152" s="16">
        <v>8.1993819500486703E-2</v>
      </c>
      <c r="AL152" s="17">
        <v>606368.09</v>
      </c>
      <c r="AM152" s="16">
        <v>8.6038475331650099E-2</v>
      </c>
      <c r="AN152" s="17">
        <v>1139164.44</v>
      </c>
      <c r="AO152" s="16">
        <v>6.0889933210181699E-2</v>
      </c>
      <c r="AP152" s="18">
        <v>4.49976737727079</v>
      </c>
      <c r="AQ152" s="16">
        <v>-3.7242288584002901E-3</v>
      </c>
      <c r="AR152" s="18">
        <v>2.39519006579946</v>
      </c>
      <c r="AS152" s="16">
        <v>1.9892625643497201E-2</v>
      </c>
    </row>
    <row r="153" spans="3:45" x14ac:dyDescent="0.2">
      <c r="C153" s="144" t="s">
        <v>19</v>
      </c>
      <c r="D153" s="144" t="s">
        <v>11</v>
      </c>
      <c r="E153" s="145" t="s">
        <v>291</v>
      </c>
      <c r="F153" s="15">
        <v>197649.65</v>
      </c>
      <c r="G153" s="16">
        <v>0.35243896531016999</v>
      </c>
      <c r="H153" s="17">
        <v>38316.53</v>
      </c>
      <c r="I153" s="16">
        <v>0.456924993887737</v>
      </c>
      <c r="J153" s="17">
        <v>67553.7</v>
      </c>
      <c r="K153" s="16">
        <v>0.412900845518892</v>
      </c>
      <c r="L153" s="18">
        <v>5.1583389727618902</v>
      </c>
      <c r="M153" s="16">
        <v>-7.1716820712060994E-2</v>
      </c>
      <c r="N153" s="18">
        <v>2.92581531433511</v>
      </c>
      <c r="O153" s="16">
        <v>-4.2792727034229497E-2</v>
      </c>
      <c r="P153" s="15">
        <v>666246.65</v>
      </c>
      <c r="Q153" s="16">
        <v>0.29087034743041901</v>
      </c>
      <c r="R153" s="17">
        <v>123454.87</v>
      </c>
      <c r="S153" s="16">
        <v>0.32336998496595198</v>
      </c>
      <c r="T153" s="17">
        <v>228282.67</v>
      </c>
      <c r="U153" s="16">
        <v>0.33144651736730601</v>
      </c>
      <c r="V153" s="18">
        <v>5.39668179959203</v>
      </c>
      <c r="W153" s="16">
        <v>-2.4558239876031E-2</v>
      </c>
      <c r="X153" s="18">
        <v>2.9185161098737802</v>
      </c>
      <c r="Y153" s="16">
        <v>-3.0475253348605302E-2</v>
      </c>
      <c r="Z153" s="15">
        <v>1273193.8899999999</v>
      </c>
      <c r="AA153" s="16">
        <v>0.25423690193881199</v>
      </c>
      <c r="AB153" s="17">
        <v>233224.61</v>
      </c>
      <c r="AC153" s="16">
        <v>0.26455952481002398</v>
      </c>
      <c r="AD153" s="17">
        <v>437158.54</v>
      </c>
      <c r="AE153" s="16">
        <v>0.27468456510632999</v>
      </c>
      <c r="AF153" s="18">
        <v>5.4590889443442503</v>
      </c>
      <c r="AG153" s="16">
        <v>-8.1630185599707895E-3</v>
      </c>
      <c r="AH153" s="18">
        <v>2.9124305566580002</v>
      </c>
      <c r="AI153" s="16">
        <v>-1.60413515055088E-2</v>
      </c>
      <c r="AJ153" s="15">
        <v>2387915.81</v>
      </c>
      <c r="AK153" s="16">
        <v>0.27889350709974298</v>
      </c>
      <c r="AL153" s="17">
        <v>441126.58</v>
      </c>
      <c r="AM153" s="16">
        <v>0.31531761903272498</v>
      </c>
      <c r="AN153" s="17">
        <v>847138.98</v>
      </c>
      <c r="AO153" s="16">
        <v>0.33691849621249398</v>
      </c>
      <c r="AP153" s="18">
        <v>5.4132213252713104</v>
      </c>
      <c r="AQ153" s="16">
        <v>-2.76922557760369E-2</v>
      </c>
      <c r="AR153" s="18">
        <v>2.8188005349488199</v>
      </c>
      <c r="AS153" s="16">
        <v>-4.3402039299431101E-2</v>
      </c>
    </row>
    <row r="154" spans="3:45" x14ac:dyDescent="0.2">
      <c r="C154" s="144" t="s">
        <v>19</v>
      </c>
      <c r="D154" s="144" t="s">
        <v>11</v>
      </c>
      <c r="E154" s="145" t="s">
        <v>292</v>
      </c>
      <c r="F154" s="15">
        <v>970755.15</v>
      </c>
      <c r="G154" s="16">
        <v>6.5261519465168394E-2</v>
      </c>
      <c r="H154" s="17">
        <v>179599.76</v>
      </c>
      <c r="I154" s="16">
        <v>1.8446014226211999E-3</v>
      </c>
      <c r="J154" s="17">
        <v>358011.88</v>
      </c>
      <c r="K154" s="16">
        <v>7.2529087331135696E-3</v>
      </c>
      <c r="L154" s="18">
        <v>5.4051027128321296</v>
      </c>
      <c r="M154" s="16">
        <v>6.3300154487527294E-2</v>
      </c>
      <c r="N154" s="18">
        <v>2.71151658431</v>
      </c>
      <c r="O154" s="16">
        <v>5.7590909124319002E-2</v>
      </c>
      <c r="P154" s="15">
        <v>3275828.77</v>
      </c>
      <c r="Q154" s="16">
        <v>4.4626143423964801E-2</v>
      </c>
      <c r="R154" s="17">
        <v>605739.81000000006</v>
      </c>
      <c r="S154" s="16">
        <v>5.6759762920454001E-3</v>
      </c>
      <c r="T154" s="17">
        <v>1206703.99</v>
      </c>
      <c r="U154" s="16">
        <v>6.3932741559587399E-3</v>
      </c>
      <c r="V154" s="18">
        <v>5.4079799873150201</v>
      </c>
      <c r="W154" s="16">
        <v>3.8730334670546498E-2</v>
      </c>
      <c r="X154" s="18">
        <v>2.7146912558066498</v>
      </c>
      <c r="Y154" s="16">
        <v>3.7989988854080101E-2</v>
      </c>
      <c r="Z154" s="15">
        <v>6275055.1200000001</v>
      </c>
      <c r="AA154" s="16">
        <v>3.1322682649381699E-2</v>
      </c>
      <c r="AB154" s="17">
        <v>1159846.06</v>
      </c>
      <c r="AC154" s="16">
        <v>-3.0256085800000401E-3</v>
      </c>
      <c r="AD154" s="17">
        <v>2313662.7200000002</v>
      </c>
      <c r="AE154" s="16">
        <v>-2.8102739323926E-3</v>
      </c>
      <c r="AF154" s="18">
        <v>5.4102482531173104</v>
      </c>
      <c r="AG154" s="16">
        <v>3.4452531103090003E-2</v>
      </c>
      <c r="AH154" s="18">
        <v>2.7121736741300002</v>
      </c>
      <c r="AI154" s="16">
        <v>3.4229149869380103E-2</v>
      </c>
      <c r="AJ154" s="15">
        <v>11895601.130000001</v>
      </c>
      <c r="AK154" s="16">
        <v>4.7033178133097799E-2</v>
      </c>
      <c r="AL154" s="17">
        <v>2234859.2799999998</v>
      </c>
      <c r="AM154" s="16">
        <v>3.63579822185294E-2</v>
      </c>
      <c r="AN154" s="17">
        <v>4494590.95</v>
      </c>
      <c r="AO154" s="16">
        <v>3.7070308090752201E-2</v>
      </c>
      <c r="AP154" s="18">
        <v>5.3227517439039804</v>
      </c>
      <c r="AQ154" s="16">
        <v>1.0300683834861799E-2</v>
      </c>
      <c r="AR154" s="18">
        <v>2.6466482183434299</v>
      </c>
      <c r="AS154" s="16">
        <v>9.6067450438216701E-3</v>
      </c>
    </row>
    <row r="155" spans="3:45" x14ac:dyDescent="0.2">
      <c r="C155" s="144" t="s">
        <v>19</v>
      </c>
      <c r="D155" s="144" t="s">
        <v>11</v>
      </c>
      <c r="E155" s="145" t="s">
        <v>293</v>
      </c>
      <c r="F155" s="15">
        <v>106367.37</v>
      </c>
      <c r="G155" s="16">
        <v>8.5021719332204801E-2</v>
      </c>
      <c r="H155" s="17">
        <v>22044.44</v>
      </c>
      <c r="I155" s="16">
        <v>8.2940248868889399E-2</v>
      </c>
      <c r="J155" s="17">
        <v>37573.57</v>
      </c>
      <c r="K155" s="16">
        <v>0.10378208470729899</v>
      </c>
      <c r="L155" s="18">
        <v>4.8251336845027604</v>
      </c>
      <c r="M155" s="16">
        <v>1.9220547629377499E-3</v>
      </c>
      <c r="N155" s="18">
        <v>2.8309093333425599</v>
      </c>
      <c r="O155" s="16">
        <v>-1.6996439455773001E-2</v>
      </c>
      <c r="P155" s="15">
        <v>360815.4</v>
      </c>
      <c r="Q155" s="16">
        <v>0.19839801483611899</v>
      </c>
      <c r="R155" s="17">
        <v>80102.759999999995</v>
      </c>
      <c r="S155" s="16">
        <v>0.39905925676359</v>
      </c>
      <c r="T155" s="17">
        <v>134635.24</v>
      </c>
      <c r="U155" s="16">
        <v>0.385796320675383</v>
      </c>
      <c r="V155" s="18">
        <v>4.5044065897354804</v>
      </c>
      <c r="W155" s="16">
        <v>-0.14342583486539101</v>
      </c>
      <c r="X155" s="18">
        <v>2.6799476868017602</v>
      </c>
      <c r="Y155" s="16">
        <v>-0.135227885255124</v>
      </c>
      <c r="Z155" s="15">
        <v>641851.71</v>
      </c>
      <c r="AA155" s="16">
        <v>0.179877958829988</v>
      </c>
      <c r="AB155" s="17">
        <v>142693.45000000001</v>
      </c>
      <c r="AC155" s="16">
        <v>0.36686213915985</v>
      </c>
      <c r="AD155" s="17">
        <v>241908.38</v>
      </c>
      <c r="AE155" s="16">
        <v>0.34814713097868499</v>
      </c>
      <c r="AF155" s="18">
        <v>4.4981161363748603</v>
      </c>
      <c r="AG155" s="16">
        <v>-0.13679812687239401</v>
      </c>
      <c r="AH155" s="18">
        <v>2.6532843136727999</v>
      </c>
      <c r="AI155" s="16">
        <v>-0.124815139447385</v>
      </c>
      <c r="AJ155" s="15">
        <v>1195508.2</v>
      </c>
      <c r="AK155" s="16">
        <v>0.214243442043619</v>
      </c>
      <c r="AL155" s="17">
        <v>258988.74</v>
      </c>
      <c r="AM155" s="16">
        <v>0.254410194274449</v>
      </c>
      <c r="AN155" s="17">
        <v>446138.68</v>
      </c>
      <c r="AO155" s="16">
        <v>0.20874700406560001</v>
      </c>
      <c r="AP155" s="18">
        <v>4.6160624589316104</v>
      </c>
      <c r="AQ155" s="16">
        <v>-3.2020428735484302E-2</v>
      </c>
      <c r="AR155" s="18">
        <v>2.6796784354138499</v>
      </c>
      <c r="AS155" s="16">
        <v>4.5472195252861799E-3</v>
      </c>
    </row>
    <row r="156" spans="3:45" x14ac:dyDescent="0.2">
      <c r="C156" s="144" t="s">
        <v>19</v>
      </c>
      <c r="D156" s="144" t="s">
        <v>11</v>
      </c>
      <c r="E156" s="145" t="s">
        <v>294</v>
      </c>
      <c r="F156" s="15">
        <v>746953.64</v>
      </c>
      <c r="G156" s="16">
        <v>0.18939573402078599</v>
      </c>
      <c r="H156" s="17">
        <v>166699.53</v>
      </c>
      <c r="I156" s="16">
        <v>0.29530344336450398</v>
      </c>
      <c r="J156" s="17">
        <v>318681</v>
      </c>
      <c r="K156" s="16">
        <v>0.27811642774718398</v>
      </c>
      <c r="L156" s="18">
        <v>4.4808383083023697</v>
      </c>
      <c r="M156" s="16">
        <v>-8.1762856330117095E-2</v>
      </c>
      <c r="N156" s="18">
        <v>2.3438913521672098</v>
      </c>
      <c r="O156" s="16">
        <v>-6.9415189258444504E-2</v>
      </c>
      <c r="P156" s="15">
        <v>2269818.65</v>
      </c>
      <c r="Q156" s="16">
        <v>5.3777914828340899E-2</v>
      </c>
      <c r="R156" s="17">
        <v>489430.19</v>
      </c>
      <c r="S156" s="16">
        <v>8.69410116589108E-2</v>
      </c>
      <c r="T156" s="17">
        <v>937374.02</v>
      </c>
      <c r="U156" s="16">
        <v>6.6081313346677703E-2</v>
      </c>
      <c r="V156" s="18">
        <v>4.6376760085028703</v>
      </c>
      <c r="W156" s="16">
        <v>-3.0510484446580902E-2</v>
      </c>
      <c r="X156" s="18">
        <v>2.42146528660993</v>
      </c>
      <c r="Y156" s="16">
        <v>-1.15407693243526E-2</v>
      </c>
      <c r="Z156" s="15">
        <v>4324499.3600000003</v>
      </c>
      <c r="AA156" s="16">
        <v>6.9320414124206295E-2</v>
      </c>
      <c r="AB156" s="17">
        <v>937106.08</v>
      </c>
      <c r="AC156" s="16">
        <v>8.2214134546464507E-2</v>
      </c>
      <c r="AD156" s="17">
        <v>1799834.07</v>
      </c>
      <c r="AE156" s="16">
        <v>6.5018976571168202E-2</v>
      </c>
      <c r="AF156" s="18">
        <v>4.6147383442437997</v>
      </c>
      <c r="AG156" s="16">
        <v>-1.1914204417281801E-2</v>
      </c>
      <c r="AH156" s="18">
        <v>2.40272113528777</v>
      </c>
      <c r="AI156" s="16">
        <v>4.0388365349945596E-3</v>
      </c>
      <c r="AJ156" s="15">
        <v>8228871.1900000004</v>
      </c>
      <c r="AK156" s="16">
        <v>9.5150264407801693E-2</v>
      </c>
      <c r="AL156" s="17">
        <v>1758454.27</v>
      </c>
      <c r="AM156" s="16">
        <v>0.104352299969404</v>
      </c>
      <c r="AN156" s="17">
        <v>3397037.09</v>
      </c>
      <c r="AO156" s="16">
        <v>7.9364414386904295E-2</v>
      </c>
      <c r="AP156" s="18">
        <v>4.6796048838961299</v>
      </c>
      <c r="AQ156" s="16">
        <v>-8.3325181301812604E-3</v>
      </c>
      <c r="AR156" s="18">
        <v>2.4223671899914399</v>
      </c>
      <c r="AS156" s="16">
        <v>1.46251347649476E-2</v>
      </c>
    </row>
    <row r="157" spans="3:45" x14ac:dyDescent="0.2">
      <c r="C157" s="144" t="s">
        <v>19</v>
      </c>
      <c r="D157" s="144" t="s">
        <v>11</v>
      </c>
      <c r="E157" s="145" t="s">
        <v>295</v>
      </c>
      <c r="F157" s="15">
        <v>263695.14</v>
      </c>
      <c r="G157" s="16">
        <v>0.15101659729303099</v>
      </c>
      <c r="H157" s="17">
        <v>64773.95</v>
      </c>
      <c r="I157" s="16">
        <v>0.117733064279278</v>
      </c>
      <c r="J157" s="17">
        <v>124223.64</v>
      </c>
      <c r="K157" s="16">
        <v>0.10217263251214601</v>
      </c>
      <c r="L157" s="18">
        <v>4.0710060139917399</v>
      </c>
      <c r="M157" s="16">
        <v>2.9777711760915902E-2</v>
      </c>
      <c r="N157" s="18">
        <v>2.1227452359309402</v>
      </c>
      <c r="O157" s="16">
        <v>4.4316074760046197E-2</v>
      </c>
      <c r="P157" s="15">
        <v>873371.51</v>
      </c>
      <c r="Q157" s="16">
        <v>0.17397125128327501</v>
      </c>
      <c r="R157" s="17">
        <v>212222.04</v>
      </c>
      <c r="S157" s="16">
        <v>0.131550521229645</v>
      </c>
      <c r="T157" s="17">
        <v>405361.91</v>
      </c>
      <c r="U157" s="16">
        <v>0.124892786589618</v>
      </c>
      <c r="V157" s="18">
        <v>4.1153666697389202</v>
      </c>
      <c r="W157" s="16">
        <v>3.7489028777550198E-2</v>
      </c>
      <c r="X157" s="18">
        <v>2.15454754986723</v>
      </c>
      <c r="Y157" s="16">
        <v>4.3629459872748903E-2</v>
      </c>
      <c r="Z157" s="15">
        <v>1667061.33</v>
      </c>
      <c r="AA157" s="16">
        <v>0.16747712299987699</v>
      </c>
      <c r="AB157" s="17">
        <v>415429.78</v>
      </c>
      <c r="AC157" s="16">
        <v>0.16024735683513899</v>
      </c>
      <c r="AD157" s="17">
        <v>799240.19</v>
      </c>
      <c r="AE157" s="16">
        <v>0.16069499130255899</v>
      </c>
      <c r="AF157" s="18">
        <v>4.0128594777196804</v>
      </c>
      <c r="AG157" s="16">
        <v>6.23122829985051E-3</v>
      </c>
      <c r="AH157" s="18">
        <v>2.0858076844208799</v>
      </c>
      <c r="AI157" s="16">
        <v>5.8431644386669696E-3</v>
      </c>
      <c r="AJ157" s="15">
        <v>3085093.53</v>
      </c>
      <c r="AK157" s="16">
        <v>0.17278673872881201</v>
      </c>
      <c r="AL157" s="17">
        <v>757546.94</v>
      </c>
      <c r="AM157" s="16">
        <v>0.165306291124207</v>
      </c>
      <c r="AN157" s="17">
        <v>1471918.14</v>
      </c>
      <c r="AO157" s="16">
        <v>0.15876080706888401</v>
      </c>
      <c r="AP157" s="18">
        <v>4.0724783734193402</v>
      </c>
      <c r="AQ157" s="16">
        <v>6.4192973654925599E-3</v>
      </c>
      <c r="AR157" s="18">
        <v>2.0959681426305399</v>
      </c>
      <c r="AS157" s="16">
        <v>1.21042510019018E-2</v>
      </c>
    </row>
    <row r="158" spans="3:45" x14ac:dyDescent="0.2">
      <c r="C158" s="144" t="s">
        <v>19</v>
      </c>
      <c r="D158" s="144" t="s">
        <v>11</v>
      </c>
      <c r="E158" s="145" t="s">
        <v>296</v>
      </c>
      <c r="F158" s="15">
        <v>280286.03000000003</v>
      </c>
      <c r="G158" s="16">
        <v>2.1393781868901101E-2</v>
      </c>
      <c r="H158" s="17">
        <v>64993.34</v>
      </c>
      <c r="I158" s="16">
        <v>-2.2199106980724401E-2</v>
      </c>
      <c r="J158" s="17">
        <v>118755.39</v>
      </c>
      <c r="K158" s="16">
        <v>-3.3280504680378797E-2</v>
      </c>
      <c r="L158" s="18">
        <v>4.3125346381644603</v>
      </c>
      <c r="M158" s="16">
        <v>4.4582582365023597E-2</v>
      </c>
      <c r="N158" s="18">
        <v>2.3601962824592602</v>
      </c>
      <c r="O158" s="16">
        <v>5.6556515942820899E-2</v>
      </c>
      <c r="P158" s="15">
        <v>969712.12</v>
      </c>
      <c r="Q158" s="16">
        <v>5.93146292700759E-2</v>
      </c>
      <c r="R158" s="17">
        <v>226245.2</v>
      </c>
      <c r="S158" s="16">
        <v>2.5215024438246299E-2</v>
      </c>
      <c r="T158" s="17">
        <v>412410</v>
      </c>
      <c r="U158" s="16">
        <v>2.1820213606286401E-2</v>
      </c>
      <c r="V158" s="18">
        <v>4.2861113517546396</v>
      </c>
      <c r="W158" s="16">
        <v>3.3260929677180702E-2</v>
      </c>
      <c r="X158" s="18">
        <v>2.3513302781212899</v>
      </c>
      <c r="Y158" s="16">
        <v>3.6693750196486498E-2</v>
      </c>
      <c r="Z158" s="15">
        <v>1891196.58</v>
      </c>
      <c r="AA158" s="16">
        <v>3.24075678037375E-3</v>
      </c>
      <c r="AB158" s="17">
        <v>450001.78</v>
      </c>
      <c r="AC158" s="16">
        <v>-4.3165585260232398E-2</v>
      </c>
      <c r="AD158" s="17">
        <v>827924.26</v>
      </c>
      <c r="AE158" s="16">
        <v>-5.0124817903857297E-2</v>
      </c>
      <c r="AF158" s="18">
        <v>4.2026424428810003</v>
      </c>
      <c r="AG158" s="16">
        <v>4.8499867193037199E-2</v>
      </c>
      <c r="AH158" s="18">
        <v>2.2842627899320198</v>
      </c>
      <c r="AI158" s="16">
        <v>5.6181670697476399E-2</v>
      </c>
      <c r="AJ158" s="15">
        <v>3582680.14</v>
      </c>
      <c r="AK158" s="16">
        <v>4.9837452309374197E-2</v>
      </c>
      <c r="AL158" s="17">
        <v>843555.37</v>
      </c>
      <c r="AM158" s="16">
        <v>1.6300106601497801E-2</v>
      </c>
      <c r="AN158" s="17">
        <v>1578670.78</v>
      </c>
      <c r="AO158" s="16">
        <v>3.4613797356735998E-3</v>
      </c>
      <c r="AP158" s="18">
        <v>4.2471191191634503</v>
      </c>
      <c r="AQ158" s="16">
        <v>3.29994511365597E-2</v>
      </c>
      <c r="AR158" s="18">
        <v>2.26942829713995</v>
      </c>
      <c r="AS158" s="16">
        <v>4.6216101097898497E-2</v>
      </c>
    </row>
    <row r="159" spans="3:45" x14ac:dyDescent="0.2">
      <c r="C159" s="144" t="s">
        <v>19</v>
      </c>
      <c r="D159" s="144" t="s">
        <v>11</v>
      </c>
      <c r="E159" s="145" t="s">
        <v>297</v>
      </c>
      <c r="F159" s="15">
        <v>180513.05</v>
      </c>
      <c r="G159" s="16">
        <v>0.19957904132719501</v>
      </c>
      <c r="H159" s="17">
        <v>37553.49</v>
      </c>
      <c r="I159" s="16">
        <v>0.34427253514471701</v>
      </c>
      <c r="J159" s="17">
        <v>68331.81</v>
      </c>
      <c r="K159" s="16">
        <v>0.357214687085192</v>
      </c>
      <c r="L159" s="18">
        <v>4.8068248783268901</v>
      </c>
      <c r="M159" s="16">
        <v>-0.107637023025204</v>
      </c>
      <c r="N159" s="18">
        <v>2.64171328112046</v>
      </c>
      <c r="O159" s="16">
        <v>-0.116146433764684</v>
      </c>
      <c r="P159" s="15">
        <v>570763.18000000005</v>
      </c>
      <c r="Q159" s="16">
        <v>0.150239748159437</v>
      </c>
      <c r="R159" s="17">
        <v>119110.49</v>
      </c>
      <c r="S159" s="16">
        <v>0.28800694316258901</v>
      </c>
      <c r="T159" s="17">
        <v>213260.73</v>
      </c>
      <c r="U159" s="16">
        <v>0.26540898363726001</v>
      </c>
      <c r="V159" s="18">
        <v>4.7918800434789599</v>
      </c>
      <c r="W159" s="16">
        <v>-0.106961531329075</v>
      </c>
      <c r="X159" s="18">
        <v>2.6763632479359898</v>
      </c>
      <c r="Y159" s="16">
        <v>-9.1013448590180998E-2</v>
      </c>
      <c r="Z159" s="15">
        <v>1029507.25</v>
      </c>
      <c r="AA159" s="16">
        <v>0.14658057999083399</v>
      </c>
      <c r="AB159" s="17">
        <v>215645.84</v>
      </c>
      <c r="AC159" s="16">
        <v>0.27934498171773903</v>
      </c>
      <c r="AD159" s="17">
        <v>388463.33</v>
      </c>
      <c r="AE159" s="16">
        <v>0.25345476353255503</v>
      </c>
      <c r="AF159" s="18">
        <v>4.7740649668920101</v>
      </c>
      <c r="AG159" s="16">
        <v>-0.10377529409514399</v>
      </c>
      <c r="AH159" s="18">
        <v>2.6502044607402202</v>
      </c>
      <c r="AI159" s="16">
        <v>-8.52636941125203E-2</v>
      </c>
      <c r="AJ159" s="15">
        <v>1952151.26</v>
      </c>
      <c r="AK159" s="16">
        <v>0.15818268756055401</v>
      </c>
      <c r="AL159" s="17">
        <v>400442.63</v>
      </c>
      <c r="AM159" s="16">
        <v>0.207916421806084</v>
      </c>
      <c r="AN159" s="17">
        <v>732670.33</v>
      </c>
      <c r="AO159" s="16">
        <v>0.16578021405176999</v>
      </c>
      <c r="AP159" s="18">
        <v>4.8749836150062196</v>
      </c>
      <c r="AQ159" s="16">
        <v>-4.1173158463371301E-2</v>
      </c>
      <c r="AR159" s="18">
        <v>2.6644333475329902</v>
      </c>
      <c r="AS159" s="16">
        <v>-6.5171173773915401E-3</v>
      </c>
    </row>
    <row r="160" spans="3:45" x14ac:dyDescent="0.2">
      <c r="C160" s="144" t="s">
        <v>19</v>
      </c>
      <c r="D160" s="144" t="s">
        <v>11</v>
      </c>
      <c r="E160" s="145" t="s">
        <v>298</v>
      </c>
      <c r="F160" s="15">
        <v>290880.05</v>
      </c>
      <c r="G160" s="16">
        <v>0.162070865216902</v>
      </c>
      <c r="H160" s="17">
        <v>67763.83</v>
      </c>
      <c r="I160" s="16">
        <v>0.25110023578657098</v>
      </c>
      <c r="J160" s="17">
        <v>105965.99</v>
      </c>
      <c r="K160" s="16">
        <v>0.20995659429032301</v>
      </c>
      <c r="L160" s="18">
        <v>4.2925562206268504</v>
      </c>
      <c r="M160" s="16">
        <v>-7.1160861474617407E-2</v>
      </c>
      <c r="N160" s="18">
        <v>2.7450321560719599</v>
      </c>
      <c r="O160" s="16">
        <v>-3.9576402409301097E-2</v>
      </c>
      <c r="P160" s="15">
        <v>908477.71</v>
      </c>
      <c r="Q160" s="16">
        <v>0.14610199319154599</v>
      </c>
      <c r="R160" s="17">
        <v>207104.7</v>
      </c>
      <c r="S160" s="16">
        <v>0.20066632860163999</v>
      </c>
      <c r="T160" s="17">
        <v>325697.67</v>
      </c>
      <c r="U160" s="16">
        <v>0.15690171760107699</v>
      </c>
      <c r="V160" s="18">
        <v>4.3865624971330899</v>
      </c>
      <c r="W160" s="16">
        <v>-4.5445045063971498E-2</v>
      </c>
      <c r="X160" s="18">
        <v>2.7893282441965299</v>
      </c>
      <c r="Y160" s="16">
        <v>-9.3350405183294204E-3</v>
      </c>
      <c r="Z160" s="15">
        <v>1636004.15</v>
      </c>
      <c r="AA160" s="16">
        <v>0.143697693615015</v>
      </c>
      <c r="AB160" s="17">
        <v>371963.53</v>
      </c>
      <c r="AC160" s="16">
        <v>0.190960600057095</v>
      </c>
      <c r="AD160" s="17">
        <v>583152.03</v>
      </c>
      <c r="AE160" s="16">
        <v>0.14148205332792199</v>
      </c>
      <c r="AF160" s="18">
        <v>4.39829181640469</v>
      </c>
      <c r="AG160" s="16">
        <v>-3.9684693548900099E-2</v>
      </c>
      <c r="AH160" s="18">
        <v>2.8054504929014801</v>
      </c>
      <c r="AI160" s="16">
        <v>1.9410206937840999E-3</v>
      </c>
      <c r="AJ160" s="15">
        <v>3082083.35</v>
      </c>
      <c r="AK160" s="16">
        <v>0.15714131965717901</v>
      </c>
      <c r="AL160" s="17">
        <v>685789.3</v>
      </c>
      <c r="AM160" s="16">
        <v>0.24794791888881601</v>
      </c>
      <c r="AN160" s="17">
        <v>1103903.69</v>
      </c>
      <c r="AO160" s="16">
        <v>0.15022441179409199</v>
      </c>
      <c r="AP160" s="18">
        <v>4.4942132372144004</v>
      </c>
      <c r="AQ160" s="16">
        <v>-7.27647346954131E-2</v>
      </c>
      <c r="AR160" s="18">
        <v>2.79198573020442</v>
      </c>
      <c r="AS160" s="16">
        <v>6.0135290054378898E-3</v>
      </c>
    </row>
    <row r="161" spans="3:45" x14ac:dyDescent="0.2">
      <c r="C161" s="144" t="s">
        <v>19</v>
      </c>
      <c r="D161" s="144" t="s">
        <v>11</v>
      </c>
      <c r="E161" s="145" t="s">
        <v>299</v>
      </c>
      <c r="F161" s="15">
        <v>1367948.41</v>
      </c>
      <c r="G161" s="16">
        <v>3.8957365445010397E-2</v>
      </c>
      <c r="H161" s="17">
        <v>390685.7</v>
      </c>
      <c r="I161" s="16">
        <v>6.6598098306378403E-2</v>
      </c>
      <c r="J161" s="17">
        <v>508735.76</v>
      </c>
      <c r="K161" s="16">
        <v>2.3847695338350801E-2</v>
      </c>
      <c r="L161" s="18">
        <v>3.5014038394545799</v>
      </c>
      <c r="M161" s="16">
        <v>-2.5914852937819699E-2</v>
      </c>
      <c r="N161" s="18">
        <v>2.6889173467970902</v>
      </c>
      <c r="O161" s="16">
        <v>1.4757732205146401E-2</v>
      </c>
      <c r="P161" s="15">
        <v>4500452.63</v>
      </c>
      <c r="Q161" s="16">
        <v>1.5386190098882899E-2</v>
      </c>
      <c r="R161" s="17">
        <v>1261544.3600000001</v>
      </c>
      <c r="S161" s="16">
        <v>8.7932588806565001E-2</v>
      </c>
      <c r="T161" s="17">
        <v>1646973.54</v>
      </c>
      <c r="U161" s="16">
        <v>-1.1848332829659899E-2</v>
      </c>
      <c r="V161" s="18">
        <v>3.56741528296318</v>
      </c>
      <c r="W161" s="16">
        <v>-6.6682806870656905E-2</v>
      </c>
      <c r="X161" s="18">
        <v>2.7325591581756701</v>
      </c>
      <c r="Y161" s="16">
        <v>2.7561075726898601E-2</v>
      </c>
      <c r="Z161" s="15">
        <v>8578586.4600000009</v>
      </c>
      <c r="AA161" s="16">
        <v>-3.01967867743601E-2</v>
      </c>
      <c r="AB161" s="17">
        <v>2401160.7799999998</v>
      </c>
      <c r="AC161" s="16">
        <v>8.2638967561447702E-2</v>
      </c>
      <c r="AD161" s="17">
        <v>3147690.15</v>
      </c>
      <c r="AE161" s="16">
        <v>-6.2270204910971599E-2</v>
      </c>
      <c r="AF161" s="18">
        <v>3.5726830670622598</v>
      </c>
      <c r="AG161" s="16">
        <v>-0.10422288289692801</v>
      </c>
      <c r="AH161" s="18">
        <v>2.7253592479552</v>
      </c>
      <c r="AI161" s="16">
        <v>3.4203262287902797E-2</v>
      </c>
      <c r="AJ161" s="15">
        <v>17053201.800000001</v>
      </c>
      <c r="AK161" s="16">
        <v>-2.4024180911513201E-2</v>
      </c>
      <c r="AL161" s="17">
        <v>4828810.41</v>
      </c>
      <c r="AM161" s="16">
        <v>0.103207087461525</v>
      </c>
      <c r="AN161" s="17">
        <v>6177004.2599999998</v>
      </c>
      <c r="AO161" s="16">
        <v>-5.8841981506052098E-2</v>
      </c>
      <c r="AP161" s="18">
        <v>3.5315533955701501</v>
      </c>
      <c r="AQ161" s="16">
        <v>-0.11532854512908999</v>
      </c>
      <c r="AR161" s="18">
        <v>2.7607560367782602</v>
      </c>
      <c r="AS161" s="16">
        <v>3.6994638424538699E-2</v>
      </c>
    </row>
    <row r="162" spans="3:45" x14ac:dyDescent="0.2">
      <c r="C162" s="144" t="s">
        <v>19</v>
      </c>
      <c r="D162" s="144" t="s">
        <v>11</v>
      </c>
      <c r="E162" s="145" t="s">
        <v>300</v>
      </c>
      <c r="F162" s="15">
        <v>532771.36</v>
      </c>
      <c r="G162" s="16">
        <v>0.13289351113119199</v>
      </c>
      <c r="H162" s="17">
        <v>122296.96000000001</v>
      </c>
      <c r="I162" s="16">
        <v>0.11578821174664999</v>
      </c>
      <c r="J162" s="17">
        <v>198526.11</v>
      </c>
      <c r="K162" s="16">
        <v>0.14999327183117001</v>
      </c>
      <c r="L162" s="18">
        <v>4.3563745165865102</v>
      </c>
      <c r="M162" s="16">
        <v>1.5330238484744E-2</v>
      </c>
      <c r="N162" s="18">
        <v>2.6836337044029102</v>
      </c>
      <c r="O162" s="16">
        <v>-1.48694441253115E-2</v>
      </c>
      <c r="P162" s="15">
        <v>1753178.13</v>
      </c>
      <c r="Q162" s="16">
        <v>8.3226045329880705E-2</v>
      </c>
      <c r="R162" s="17">
        <v>405619.7</v>
      </c>
      <c r="S162" s="16">
        <v>7.1604427244420302E-2</v>
      </c>
      <c r="T162" s="17">
        <v>664572.32999999996</v>
      </c>
      <c r="U162" s="16">
        <v>0.105030726321079</v>
      </c>
      <c r="V162" s="18">
        <v>4.3222213566057102</v>
      </c>
      <c r="W162" s="16">
        <v>1.08450635234355E-2</v>
      </c>
      <c r="X162" s="18">
        <v>2.6380546568949099</v>
      </c>
      <c r="Y162" s="16">
        <v>-1.97321942927246E-2</v>
      </c>
      <c r="Z162" s="15">
        <v>3253740.94</v>
      </c>
      <c r="AA162" s="16">
        <v>9.9245497749021097E-2</v>
      </c>
      <c r="AB162" s="17">
        <v>768266.07</v>
      </c>
      <c r="AC162" s="16">
        <v>0.116508611883507</v>
      </c>
      <c r="AD162" s="17">
        <v>1260937.1200000001</v>
      </c>
      <c r="AE162" s="16">
        <v>0.14910340085134</v>
      </c>
      <c r="AF162" s="18">
        <v>4.2351745925731201</v>
      </c>
      <c r="AG162" s="16">
        <v>-1.5461693667874201E-2</v>
      </c>
      <c r="AH162" s="18">
        <v>2.5804149060184698</v>
      </c>
      <c r="AI162" s="16">
        <v>-4.3388526276556101E-2</v>
      </c>
      <c r="AJ162" s="15">
        <v>6280918.8399999999</v>
      </c>
      <c r="AK162" s="16">
        <v>8.0390862151712997E-2</v>
      </c>
      <c r="AL162" s="17">
        <v>1453672.93</v>
      </c>
      <c r="AM162" s="16">
        <v>0.10447043588258401</v>
      </c>
      <c r="AN162" s="17">
        <v>2366997.0299999998</v>
      </c>
      <c r="AO162" s="16">
        <v>0.11195862215911501</v>
      </c>
      <c r="AP162" s="18">
        <v>4.3207235344198098</v>
      </c>
      <c r="AQ162" s="16">
        <v>-2.1801917868112999E-2</v>
      </c>
      <c r="AR162" s="18">
        <v>2.6535389611367601</v>
      </c>
      <c r="AS162" s="16">
        <v>-2.83893297631037E-2</v>
      </c>
    </row>
    <row r="163" spans="3:45" x14ac:dyDescent="0.2">
      <c r="C163" s="144" t="s">
        <v>19</v>
      </c>
      <c r="D163" s="144" t="s">
        <v>11</v>
      </c>
      <c r="E163" s="145" t="s">
        <v>301</v>
      </c>
      <c r="F163" s="15">
        <v>91802.13</v>
      </c>
      <c r="G163" s="16">
        <v>0.30880810267432601</v>
      </c>
      <c r="H163" s="17">
        <v>17920.849999999999</v>
      </c>
      <c r="I163" s="16">
        <v>0.28425564361303002</v>
      </c>
      <c r="J163" s="17">
        <v>31748.62</v>
      </c>
      <c r="K163" s="16">
        <v>0.30951250607867098</v>
      </c>
      <c r="L163" s="18">
        <v>5.1226437362067099</v>
      </c>
      <c r="M163" s="16">
        <v>1.91180464601441E-2</v>
      </c>
      <c r="N163" s="18">
        <v>2.8915313484491598</v>
      </c>
      <c r="O163" s="16">
        <v>-5.3791269733936104E-4</v>
      </c>
      <c r="P163" s="15">
        <v>305425.96999999997</v>
      </c>
      <c r="Q163" s="16">
        <v>0.22505946488144599</v>
      </c>
      <c r="R163" s="17">
        <v>59612.82</v>
      </c>
      <c r="S163" s="16">
        <v>0.20340522738861899</v>
      </c>
      <c r="T163" s="17">
        <v>104908.11</v>
      </c>
      <c r="U163" s="16">
        <v>0.215311814593666</v>
      </c>
      <c r="V163" s="18">
        <v>5.1234947449223203</v>
      </c>
      <c r="W163" s="16">
        <v>1.7994136139674301E-2</v>
      </c>
      <c r="X163" s="18">
        <v>2.9113666236099398</v>
      </c>
      <c r="Y163" s="16">
        <v>8.0206990261498801E-3</v>
      </c>
      <c r="Z163" s="15">
        <v>555357.52</v>
      </c>
      <c r="AA163" s="16">
        <v>0.25858974452821198</v>
      </c>
      <c r="AB163" s="17">
        <v>108161.19</v>
      </c>
      <c r="AC163" s="16">
        <v>0.233840416088025</v>
      </c>
      <c r="AD163" s="17">
        <v>190990.71</v>
      </c>
      <c r="AE163" s="16">
        <v>0.25539053779931398</v>
      </c>
      <c r="AF163" s="18">
        <v>5.1345359643324899</v>
      </c>
      <c r="AG163" s="16">
        <v>2.00587759304044E-2</v>
      </c>
      <c r="AH163" s="18">
        <v>2.9077724251614101</v>
      </c>
      <c r="AI163" s="16">
        <v>2.54837569072743E-3</v>
      </c>
      <c r="AJ163" s="15">
        <v>1044116.59</v>
      </c>
      <c r="AK163" s="16">
        <v>0.29452840388981699</v>
      </c>
      <c r="AL163" s="17">
        <v>198517.99</v>
      </c>
      <c r="AM163" s="16">
        <v>0.246831952081776</v>
      </c>
      <c r="AN163" s="17">
        <v>359100.45</v>
      </c>
      <c r="AO163" s="16">
        <v>0.267763897116164</v>
      </c>
      <c r="AP163" s="18">
        <v>5.2595565268417204</v>
      </c>
      <c r="AQ163" s="16">
        <v>3.8254114139764102E-2</v>
      </c>
      <c r="AR163" s="18">
        <v>2.9075891996236698</v>
      </c>
      <c r="AS163" s="16">
        <v>2.1111586182991499E-2</v>
      </c>
    </row>
    <row r="164" spans="3:45" x14ac:dyDescent="0.2">
      <c r="C164" s="144" t="s">
        <v>19</v>
      </c>
      <c r="D164" s="144" t="s">
        <v>11</v>
      </c>
      <c r="E164" s="145" t="s">
        <v>302</v>
      </c>
      <c r="F164" s="15">
        <v>463538.57</v>
      </c>
      <c r="G164" s="16">
        <v>0.21864637766933701</v>
      </c>
      <c r="H164" s="17">
        <v>104265.3</v>
      </c>
      <c r="I164" s="16">
        <v>0.29261773771657201</v>
      </c>
      <c r="J164" s="17">
        <v>196504.11</v>
      </c>
      <c r="K164" s="16">
        <v>0.29816537065347498</v>
      </c>
      <c r="L164" s="18">
        <v>4.4457606701366599</v>
      </c>
      <c r="M164" s="16">
        <v>-5.7226013452288498E-2</v>
      </c>
      <c r="N164" s="18">
        <v>2.3589255715821902</v>
      </c>
      <c r="O164" s="16">
        <v>-6.1254902327358897E-2</v>
      </c>
      <c r="P164" s="15">
        <v>1416596.5</v>
      </c>
      <c r="Q164" s="16">
        <v>6.8649727181333595E-2</v>
      </c>
      <c r="R164" s="17">
        <v>310160.01</v>
      </c>
      <c r="S164" s="16">
        <v>8.0029087241038993E-2</v>
      </c>
      <c r="T164" s="17">
        <v>580970.79</v>
      </c>
      <c r="U164" s="16">
        <v>7.1713050839550596E-2</v>
      </c>
      <c r="V164" s="18">
        <v>4.5673086611004399</v>
      </c>
      <c r="W164" s="16">
        <v>-1.05361607332025E-2</v>
      </c>
      <c r="X164" s="18">
        <v>2.4383265465033102</v>
      </c>
      <c r="Y164" s="16">
        <v>-2.8583431505450098E-3</v>
      </c>
      <c r="Z164" s="15">
        <v>2644038.83</v>
      </c>
      <c r="AA164" s="16">
        <v>6.4883103610194698E-2</v>
      </c>
      <c r="AB164" s="17">
        <v>582023.86</v>
      </c>
      <c r="AC164" s="16">
        <v>5.69331280763756E-2</v>
      </c>
      <c r="AD164" s="17">
        <v>1090868.44</v>
      </c>
      <c r="AE164" s="16">
        <v>5.0443386791397198E-2</v>
      </c>
      <c r="AF164" s="18">
        <v>4.5428358040166898</v>
      </c>
      <c r="AG164" s="16">
        <v>7.5217393822144003E-3</v>
      </c>
      <c r="AH164" s="18">
        <v>2.4237925794241502</v>
      </c>
      <c r="AI164" s="16">
        <v>1.37463065600365E-2</v>
      </c>
      <c r="AJ164" s="15">
        <v>5069951.51</v>
      </c>
      <c r="AK164" s="16">
        <v>8.5691566123777693E-2</v>
      </c>
      <c r="AL164" s="17">
        <v>1107705.56</v>
      </c>
      <c r="AM164" s="16">
        <v>9.5580800152140294E-2</v>
      </c>
      <c r="AN164" s="17">
        <v>2074204.77</v>
      </c>
      <c r="AO164" s="16">
        <v>6.2626759459217293E-2</v>
      </c>
      <c r="AP164" s="18">
        <v>4.57698479910131</v>
      </c>
      <c r="AQ164" s="16">
        <v>-9.0264762096865202E-3</v>
      </c>
      <c r="AR164" s="18">
        <v>2.4442868820516699</v>
      </c>
      <c r="AS164" s="16">
        <v>2.17054638039593E-2</v>
      </c>
    </row>
    <row r="165" spans="3:45" x14ac:dyDescent="0.2">
      <c r="C165" s="144" t="s">
        <v>19</v>
      </c>
      <c r="D165" s="144" t="s">
        <v>11</v>
      </c>
      <c r="E165" s="145" t="s">
        <v>303</v>
      </c>
      <c r="F165" s="15">
        <v>163199.87</v>
      </c>
      <c r="G165" s="16">
        <v>2.9159933031399899E-2</v>
      </c>
      <c r="H165" s="17">
        <v>36579.46</v>
      </c>
      <c r="I165" s="16">
        <v>-9.00253816514269E-2</v>
      </c>
      <c r="J165" s="17">
        <v>59557.43</v>
      </c>
      <c r="K165" s="16">
        <v>-9.6190238008449197E-2</v>
      </c>
      <c r="L165" s="18">
        <v>4.4615166544284701</v>
      </c>
      <c r="M165" s="16">
        <v>0.130976526465238</v>
      </c>
      <c r="N165" s="18">
        <v>2.7402100795820101</v>
      </c>
      <c r="O165" s="16">
        <v>0.13869087977500799</v>
      </c>
      <c r="P165" s="15">
        <v>562216.30000000005</v>
      </c>
      <c r="Q165" s="16">
        <v>0.108771184838729</v>
      </c>
      <c r="R165" s="17">
        <v>133207.23000000001</v>
      </c>
      <c r="S165" s="16">
        <v>0.12475137757678199</v>
      </c>
      <c r="T165" s="17">
        <v>215136.41</v>
      </c>
      <c r="U165" s="16">
        <v>0.103154909551992</v>
      </c>
      <c r="V165" s="18">
        <v>4.2206140012069904</v>
      </c>
      <c r="W165" s="16">
        <v>-1.4207755648614101E-2</v>
      </c>
      <c r="X165" s="18">
        <v>2.6133014862523698</v>
      </c>
      <c r="Y165" s="16">
        <v>5.0911030156392603E-3</v>
      </c>
      <c r="Z165" s="15">
        <v>1027674.8</v>
      </c>
      <c r="AA165" s="16">
        <v>0.10872696542209299</v>
      </c>
      <c r="AB165" s="17">
        <v>243439.49</v>
      </c>
      <c r="AC165" s="16">
        <v>0.10631327463734699</v>
      </c>
      <c r="AD165" s="17">
        <v>393775.16</v>
      </c>
      <c r="AE165" s="16">
        <v>8.39153414773047E-2</v>
      </c>
      <c r="AF165" s="18">
        <v>4.2214794321167899</v>
      </c>
      <c r="AG165" s="16">
        <v>2.1817425860120002E-3</v>
      </c>
      <c r="AH165" s="18">
        <v>2.6098009838914198</v>
      </c>
      <c r="AI165" s="16">
        <v>2.28907397057154E-2</v>
      </c>
      <c r="AJ165" s="15">
        <v>2000026.9</v>
      </c>
      <c r="AK165" s="16">
        <v>0.156244789200014</v>
      </c>
      <c r="AL165" s="17">
        <v>460428.37</v>
      </c>
      <c r="AM165" s="16">
        <v>0.116450195204284</v>
      </c>
      <c r="AN165" s="17">
        <v>761150.64</v>
      </c>
      <c r="AO165" s="16">
        <v>8.7198239001723701E-2</v>
      </c>
      <c r="AP165" s="18">
        <v>4.3438394119806301</v>
      </c>
      <c r="AQ165" s="16">
        <v>3.56438595887828E-2</v>
      </c>
      <c r="AR165" s="18">
        <v>2.6276361010482798</v>
      </c>
      <c r="AS165" s="16">
        <v>6.35087031245469E-2</v>
      </c>
    </row>
    <row r="166" spans="3:45" x14ac:dyDescent="0.2">
      <c r="C166" s="144" t="s">
        <v>19</v>
      </c>
      <c r="D166" s="144" t="s">
        <v>11</v>
      </c>
      <c r="E166" s="145" t="s">
        <v>304</v>
      </c>
      <c r="F166" s="15">
        <v>576575.98</v>
      </c>
      <c r="G166" s="16">
        <v>5.4098782311617098E-2</v>
      </c>
      <c r="H166" s="17">
        <v>151472.31</v>
      </c>
      <c r="I166" s="16">
        <v>8.4716444464431995E-2</v>
      </c>
      <c r="J166" s="17">
        <v>229950.58</v>
      </c>
      <c r="K166" s="16">
        <v>2.96097925293369E-2</v>
      </c>
      <c r="L166" s="18">
        <v>3.8064777648139101</v>
      </c>
      <c r="M166" s="16">
        <v>-2.8226420194018501E-2</v>
      </c>
      <c r="N166" s="18">
        <v>2.5073908489380599</v>
      </c>
      <c r="O166" s="16">
        <v>2.3784728894352E-2</v>
      </c>
      <c r="P166" s="15">
        <v>1903910.69</v>
      </c>
      <c r="Q166" s="16">
        <v>3.13030543033882E-2</v>
      </c>
      <c r="R166" s="17">
        <v>493854.68</v>
      </c>
      <c r="S166" s="16">
        <v>7.4047343062368001E-2</v>
      </c>
      <c r="T166" s="17">
        <v>750885.16</v>
      </c>
      <c r="U166" s="16">
        <v>-2.1331967344644701E-3</v>
      </c>
      <c r="V166" s="18">
        <v>3.85520430827951</v>
      </c>
      <c r="W166" s="16">
        <v>-3.9797397233072997E-2</v>
      </c>
      <c r="X166" s="18">
        <v>2.5355550907411701</v>
      </c>
      <c r="Y166" s="16">
        <v>3.35077296172515E-2</v>
      </c>
      <c r="Z166" s="15">
        <v>3617217.08</v>
      </c>
      <c r="AA166" s="16">
        <v>-6.2174962029044999E-3</v>
      </c>
      <c r="AB166" s="17">
        <v>930629.03</v>
      </c>
      <c r="AC166" s="16">
        <v>4.2933519320704501E-2</v>
      </c>
      <c r="AD166" s="17">
        <v>1432535.62</v>
      </c>
      <c r="AE166" s="16">
        <v>-4.2193551027887397E-2</v>
      </c>
      <c r="AF166" s="18">
        <v>3.88685175660166</v>
      </c>
      <c r="AG166" s="16">
        <v>-4.7127659254467699E-2</v>
      </c>
      <c r="AH166" s="18">
        <v>2.5250451224382102</v>
      </c>
      <c r="AI166" s="16">
        <v>3.7560881808210198E-2</v>
      </c>
      <c r="AJ166" s="15">
        <v>6998745.5700000003</v>
      </c>
      <c r="AK166" s="16">
        <v>-6.2376593595033104E-3</v>
      </c>
      <c r="AL166" s="17">
        <v>1770661.85</v>
      </c>
      <c r="AM166" s="16">
        <v>3.9739906867197597E-2</v>
      </c>
      <c r="AN166" s="17">
        <v>2751272.28</v>
      </c>
      <c r="AO166" s="16">
        <v>-3.2735383305045503E-2</v>
      </c>
      <c r="AP166" s="18">
        <v>3.9526155544606101</v>
      </c>
      <c r="AQ166" s="16">
        <v>-4.4220257319192602E-2</v>
      </c>
      <c r="AR166" s="18">
        <v>2.5438214970130102</v>
      </c>
      <c r="AS166" s="16">
        <v>2.7394493180244998E-2</v>
      </c>
    </row>
    <row r="167" spans="3:45" x14ac:dyDescent="0.2">
      <c r="C167" s="144" t="s">
        <v>19</v>
      </c>
      <c r="D167" s="144" t="s">
        <v>11</v>
      </c>
      <c r="E167" s="145" t="s">
        <v>305</v>
      </c>
      <c r="F167" s="15">
        <v>355296.13</v>
      </c>
      <c r="G167" s="16">
        <v>5.4158181584922797E-2</v>
      </c>
      <c r="H167" s="17">
        <v>78224.960000000006</v>
      </c>
      <c r="I167" s="16">
        <v>-5.3320616539408103E-2</v>
      </c>
      <c r="J167" s="17">
        <v>112195.19</v>
      </c>
      <c r="K167" s="16">
        <v>-7.9327161169048602E-2</v>
      </c>
      <c r="L167" s="18">
        <v>4.5419790563012103</v>
      </c>
      <c r="M167" s="16">
        <v>0.11353241657322399</v>
      </c>
      <c r="N167" s="18">
        <v>3.16676793363423</v>
      </c>
      <c r="O167" s="16">
        <v>0.14498672831868001</v>
      </c>
      <c r="P167" s="15">
        <v>1253870.6000000001</v>
      </c>
      <c r="Q167" s="16">
        <v>0.138875163148896</v>
      </c>
      <c r="R167" s="17">
        <v>268466.83</v>
      </c>
      <c r="S167" s="16">
        <v>6.52707541813808E-3</v>
      </c>
      <c r="T167" s="17">
        <v>388661.32</v>
      </c>
      <c r="U167" s="16">
        <v>-9.5818413998990399E-3</v>
      </c>
      <c r="V167" s="18">
        <v>4.6704861080975997</v>
      </c>
      <c r="W167" s="16">
        <v>0.13148984360482999</v>
      </c>
      <c r="X167" s="18">
        <v>3.2261265412261801</v>
      </c>
      <c r="Y167" s="16">
        <v>0.149893257973612</v>
      </c>
      <c r="Z167" s="15">
        <v>2415802.83</v>
      </c>
      <c r="AA167" s="16">
        <v>0.12357673915725</v>
      </c>
      <c r="AB167" s="17">
        <v>516693.71</v>
      </c>
      <c r="AC167" s="16">
        <v>2.2064923454080301E-2</v>
      </c>
      <c r="AD167" s="17">
        <v>748300.49</v>
      </c>
      <c r="AE167" s="16">
        <v>5.3323691392104097E-3</v>
      </c>
      <c r="AF167" s="18">
        <v>4.6755026880431698</v>
      </c>
      <c r="AG167" s="16">
        <v>9.9320320435329096E-2</v>
      </c>
      <c r="AH167" s="18">
        <v>3.2283860057341398</v>
      </c>
      <c r="AI167" s="16">
        <v>0.11761719173459299</v>
      </c>
      <c r="AJ167" s="15">
        <v>4293839.5199999996</v>
      </c>
      <c r="AK167" s="16">
        <v>0.122786381115119</v>
      </c>
      <c r="AL167" s="17">
        <v>967716.18</v>
      </c>
      <c r="AM167" s="16">
        <v>6.7376976133752806E-2</v>
      </c>
      <c r="AN167" s="17">
        <v>1407831.27</v>
      </c>
      <c r="AO167" s="16">
        <v>2.6614817279893201E-2</v>
      </c>
      <c r="AP167" s="18">
        <v>4.4370855925959596</v>
      </c>
      <c r="AQ167" s="16">
        <v>5.1911748351618103E-2</v>
      </c>
      <c r="AR167" s="18">
        <v>3.0499674296906298</v>
      </c>
      <c r="AS167" s="16">
        <v>9.3678332142176704E-2</v>
      </c>
    </row>
    <row r="168" spans="3:45" x14ac:dyDescent="0.2">
      <c r="C168" s="144" t="s">
        <v>19</v>
      </c>
      <c r="D168" s="144" t="s">
        <v>11</v>
      </c>
      <c r="E168" s="145" t="s">
        <v>306</v>
      </c>
      <c r="F168" s="15">
        <v>288009.09999999998</v>
      </c>
      <c r="G168" s="16">
        <v>2.46387595432036E-2</v>
      </c>
      <c r="H168" s="17">
        <v>55296.61</v>
      </c>
      <c r="I168" s="16">
        <v>4.4398535939239099E-2</v>
      </c>
      <c r="J168" s="17">
        <v>99888.76</v>
      </c>
      <c r="K168" s="16">
        <v>1.1753461720624201E-2</v>
      </c>
      <c r="L168" s="18">
        <v>5.2084404450833404</v>
      </c>
      <c r="M168" s="16">
        <v>-1.8919766464690901E-2</v>
      </c>
      <c r="N168" s="18">
        <v>2.8832983811191601</v>
      </c>
      <c r="O168" s="16">
        <v>1.2735610314261901E-2</v>
      </c>
      <c r="P168" s="15">
        <v>1023373.54</v>
      </c>
      <c r="Q168" s="16">
        <v>6.9185877484282496E-2</v>
      </c>
      <c r="R168" s="17">
        <v>199321.94</v>
      </c>
      <c r="S168" s="16">
        <v>9.7063408018634403E-2</v>
      </c>
      <c r="T168" s="17">
        <v>358578.27</v>
      </c>
      <c r="U168" s="16">
        <v>6.1430442639765298E-2</v>
      </c>
      <c r="V168" s="18">
        <v>5.13427443060207</v>
      </c>
      <c r="W168" s="16">
        <v>-2.5411047648285501E-2</v>
      </c>
      <c r="X168" s="18">
        <v>2.8539753398888301</v>
      </c>
      <c r="Y168" s="16">
        <v>7.3065879147289799E-3</v>
      </c>
      <c r="Z168" s="15">
        <v>1981961.59</v>
      </c>
      <c r="AA168" s="16">
        <v>8.8212673557225105E-2</v>
      </c>
      <c r="AB168" s="17">
        <v>383979.19</v>
      </c>
      <c r="AC168" s="16">
        <v>0.12784213630987001</v>
      </c>
      <c r="AD168" s="17">
        <v>696020.46</v>
      </c>
      <c r="AE168" s="16">
        <v>9.7916387890597006E-2</v>
      </c>
      <c r="AF168" s="18">
        <v>5.1616380304359701</v>
      </c>
      <c r="AG168" s="16">
        <v>-3.51374199250142E-2</v>
      </c>
      <c r="AH168" s="18">
        <v>2.84756225413259</v>
      </c>
      <c r="AI168" s="16">
        <v>-8.8382999292099008E-3</v>
      </c>
      <c r="AJ168" s="15">
        <v>4027304.46</v>
      </c>
      <c r="AK168" s="16">
        <v>0.119719508196649</v>
      </c>
      <c r="AL168" s="17">
        <v>763216.07</v>
      </c>
      <c r="AM168" s="16">
        <v>0.15551327880420701</v>
      </c>
      <c r="AN168" s="17">
        <v>1401207.34</v>
      </c>
      <c r="AO168" s="16">
        <v>0.123495300331203</v>
      </c>
      <c r="AP168" s="18">
        <v>5.2767553230371602</v>
      </c>
      <c r="AQ168" s="16">
        <v>-3.0976511706208701E-2</v>
      </c>
      <c r="AR168" s="18">
        <v>2.87416740194924</v>
      </c>
      <c r="AS168" s="16">
        <v>-3.3607547209509002E-3</v>
      </c>
    </row>
    <row r="169" spans="3:45" x14ac:dyDescent="0.2">
      <c r="C169" s="144" t="s">
        <v>19</v>
      </c>
      <c r="D169" s="144" t="s">
        <v>11</v>
      </c>
      <c r="E169" s="145" t="s">
        <v>307</v>
      </c>
      <c r="F169" s="15">
        <v>380191.64</v>
      </c>
      <c r="G169" s="16">
        <v>5.8444692403974999E-2</v>
      </c>
      <c r="H169" s="17">
        <v>94415.96</v>
      </c>
      <c r="I169" s="16">
        <v>3.1830750658937597E-2</v>
      </c>
      <c r="J169" s="17">
        <v>195220.14</v>
      </c>
      <c r="K169" s="16">
        <v>1.8402916672144099E-2</v>
      </c>
      <c r="L169" s="18">
        <v>4.0267730159180699</v>
      </c>
      <c r="M169" s="16">
        <v>2.57929333158965E-2</v>
      </c>
      <c r="N169" s="18">
        <v>1.94750213784295</v>
      </c>
      <c r="O169" s="16">
        <v>3.9318206061974302E-2</v>
      </c>
      <c r="P169" s="15">
        <v>1307577.02</v>
      </c>
      <c r="Q169" s="16">
        <v>9.3083944863495693E-2</v>
      </c>
      <c r="R169" s="17">
        <v>323789.33</v>
      </c>
      <c r="S169" s="16">
        <v>7.6726579485740701E-2</v>
      </c>
      <c r="T169" s="17">
        <v>672033.85</v>
      </c>
      <c r="U169" s="16">
        <v>6.8924060127067394E-2</v>
      </c>
      <c r="V169" s="18">
        <v>4.0383573479706696</v>
      </c>
      <c r="W169" s="16">
        <v>1.51917540528883E-2</v>
      </c>
      <c r="X169" s="18">
        <v>1.94570112800122</v>
      </c>
      <c r="Y169" s="16">
        <v>2.2602059058860001E-2</v>
      </c>
      <c r="Z169" s="15">
        <v>2515406.29</v>
      </c>
      <c r="AA169" s="16">
        <v>9.7240088207169298E-2</v>
      </c>
      <c r="AB169" s="17">
        <v>622282.4</v>
      </c>
      <c r="AC169" s="16">
        <v>6.9011496811144601E-2</v>
      </c>
      <c r="AD169" s="17">
        <v>1291972.58</v>
      </c>
      <c r="AE169" s="16">
        <v>5.8396713349588097E-2</v>
      </c>
      <c r="AF169" s="18">
        <v>4.0422263107553702</v>
      </c>
      <c r="AG169" s="16">
        <v>2.6406256134971801E-2</v>
      </c>
      <c r="AH169" s="18">
        <v>1.94695021313842</v>
      </c>
      <c r="AI169" s="16">
        <v>3.6700203588738101E-2</v>
      </c>
      <c r="AJ169" s="15">
        <v>4858670.95</v>
      </c>
      <c r="AK169" s="16">
        <v>9.9384677141054104E-2</v>
      </c>
      <c r="AL169" s="17">
        <v>1214326.97</v>
      </c>
      <c r="AM169" s="16">
        <v>0.14015087476820701</v>
      </c>
      <c r="AN169" s="17">
        <v>2521885.38</v>
      </c>
      <c r="AO169" s="16">
        <v>0.14865220238905499</v>
      </c>
      <c r="AP169" s="18">
        <v>4.0011224900983597</v>
      </c>
      <c r="AQ169" s="16">
        <v>-3.5755090426467503E-2</v>
      </c>
      <c r="AR169" s="18">
        <v>1.9266026079266101</v>
      </c>
      <c r="AS169" s="16">
        <v>-4.2891595163035499E-2</v>
      </c>
    </row>
    <row r="170" spans="3:45" x14ac:dyDescent="0.2">
      <c r="C170" s="144" t="s">
        <v>19</v>
      </c>
      <c r="D170" s="144" t="s">
        <v>11</v>
      </c>
      <c r="E170" s="145" t="s">
        <v>308</v>
      </c>
      <c r="F170" s="15">
        <v>284856.67</v>
      </c>
      <c r="G170" s="16">
        <v>4.7187937030352498E-2</v>
      </c>
      <c r="H170" s="17">
        <v>59961.88</v>
      </c>
      <c r="I170" s="16">
        <v>0.112467576464442</v>
      </c>
      <c r="J170" s="17">
        <v>108529.78</v>
      </c>
      <c r="K170" s="16">
        <v>8.3145805912812301E-2</v>
      </c>
      <c r="L170" s="18">
        <v>4.7506293998787203</v>
      </c>
      <c r="M170" s="16">
        <v>-5.8680037796297803E-2</v>
      </c>
      <c r="N170" s="18">
        <v>2.62468669889499</v>
      </c>
      <c r="O170" s="16">
        <v>-3.3197625551581803E-2</v>
      </c>
      <c r="P170" s="15">
        <v>923640.84</v>
      </c>
      <c r="Q170" s="16">
        <v>5.47200684199406E-2</v>
      </c>
      <c r="R170" s="17">
        <v>192085.14</v>
      </c>
      <c r="S170" s="16">
        <v>0.106909383439504</v>
      </c>
      <c r="T170" s="17">
        <v>347076.44</v>
      </c>
      <c r="U170" s="16">
        <v>8.1393316735057203E-2</v>
      </c>
      <c r="V170" s="18">
        <v>4.8084971070640901</v>
      </c>
      <c r="W170" s="16">
        <v>-4.7148678835294999E-2</v>
      </c>
      <c r="X170" s="18">
        <v>2.6612029327026598</v>
      </c>
      <c r="Y170" s="16">
        <v>-2.46656308138175E-2</v>
      </c>
      <c r="Z170" s="15">
        <v>1716531.3</v>
      </c>
      <c r="AA170" s="16">
        <v>6.2542789934924001E-2</v>
      </c>
      <c r="AB170" s="17">
        <v>356913.14</v>
      </c>
      <c r="AC170" s="16">
        <v>0.11854396447717901</v>
      </c>
      <c r="AD170" s="17">
        <v>647472.01</v>
      </c>
      <c r="AE170" s="16">
        <v>0.10499581414610799</v>
      </c>
      <c r="AF170" s="18">
        <v>4.8093810723808001</v>
      </c>
      <c r="AG170" s="16">
        <v>-5.0066136263522298E-2</v>
      </c>
      <c r="AH170" s="18">
        <v>2.6511281931708499</v>
      </c>
      <c r="AI170" s="16">
        <v>-3.8419171971243601E-2</v>
      </c>
      <c r="AJ170" s="15">
        <v>3248155.89</v>
      </c>
      <c r="AK170" s="16">
        <v>5.84220887745351E-2</v>
      </c>
      <c r="AL170" s="17">
        <v>656725.07999999996</v>
      </c>
      <c r="AM170" s="16">
        <v>0.10224008356228401</v>
      </c>
      <c r="AN170" s="17">
        <v>1210494.8700000001</v>
      </c>
      <c r="AO170" s="16">
        <v>8.4001780797254705E-2</v>
      </c>
      <c r="AP170" s="18">
        <v>4.9459903221603803</v>
      </c>
      <c r="AQ170" s="16">
        <v>-3.9753584941436097E-2</v>
      </c>
      <c r="AR170" s="18">
        <v>2.6833289181968998</v>
      </c>
      <c r="AS170" s="16">
        <v>-2.35974631000203E-2</v>
      </c>
    </row>
    <row r="171" spans="3:45" x14ac:dyDescent="0.2">
      <c r="C171" s="144" t="s">
        <v>19</v>
      </c>
      <c r="D171" s="144" t="s">
        <v>11</v>
      </c>
      <c r="E171" s="145" t="s">
        <v>309</v>
      </c>
      <c r="F171" s="15">
        <v>275724.25</v>
      </c>
      <c r="G171" s="16">
        <v>0.119146015293569</v>
      </c>
      <c r="H171" s="17">
        <v>58338.79</v>
      </c>
      <c r="I171" s="16">
        <v>0.14554315757435901</v>
      </c>
      <c r="J171" s="17">
        <v>106005.45</v>
      </c>
      <c r="K171" s="16">
        <v>0.104835700617425</v>
      </c>
      <c r="L171" s="18">
        <v>4.7262593207709704</v>
      </c>
      <c r="M171" s="16">
        <v>-2.3043341585388101E-2</v>
      </c>
      <c r="N171" s="18">
        <v>2.6010384371746902</v>
      </c>
      <c r="O171" s="16">
        <v>1.29524368810192E-2</v>
      </c>
      <c r="P171" s="15">
        <v>894221.63</v>
      </c>
      <c r="Q171" s="16">
        <v>0.122974669609554</v>
      </c>
      <c r="R171" s="17">
        <v>188284.92</v>
      </c>
      <c r="S171" s="16">
        <v>0.13323390009396999</v>
      </c>
      <c r="T171" s="17">
        <v>341855.75</v>
      </c>
      <c r="U171" s="16">
        <v>9.6792939627705701E-2</v>
      </c>
      <c r="V171" s="18">
        <v>4.74930031571302</v>
      </c>
      <c r="W171" s="16">
        <v>-9.0530564639523994E-3</v>
      </c>
      <c r="X171" s="18">
        <v>2.6157864245372502</v>
      </c>
      <c r="Y171" s="16">
        <v>2.3871169330043199E-2</v>
      </c>
      <c r="Z171" s="15">
        <v>1663142.08</v>
      </c>
      <c r="AA171" s="16">
        <v>0.119242412855999</v>
      </c>
      <c r="AB171" s="17">
        <v>351647.77</v>
      </c>
      <c r="AC171" s="16">
        <v>0.127894343101701</v>
      </c>
      <c r="AD171" s="17">
        <v>641614.07999999996</v>
      </c>
      <c r="AE171" s="16">
        <v>9.5442386987604905E-2</v>
      </c>
      <c r="AF171" s="18">
        <v>4.7295681130012603</v>
      </c>
      <c r="AG171" s="16">
        <v>-7.6708694379203097E-3</v>
      </c>
      <c r="AH171" s="18">
        <v>2.5921221678925699</v>
      </c>
      <c r="AI171" s="16">
        <v>2.1726405834854301E-2</v>
      </c>
      <c r="AJ171" s="15">
        <v>3134887.73</v>
      </c>
      <c r="AK171" s="16">
        <v>0.12144702841452901</v>
      </c>
      <c r="AL171" s="17">
        <v>640915.96</v>
      </c>
      <c r="AM171" s="16">
        <v>0.118772817950276</v>
      </c>
      <c r="AN171" s="17">
        <v>1198188.6499999999</v>
      </c>
      <c r="AO171" s="16">
        <v>9.19801590921345E-2</v>
      </c>
      <c r="AP171" s="18">
        <v>4.8912617654270898</v>
      </c>
      <c r="AQ171" s="16">
        <v>2.3903069696958701E-3</v>
      </c>
      <c r="AR171" s="18">
        <v>2.61635572161362</v>
      </c>
      <c r="AS171" s="16">
        <v>2.6984802862071E-2</v>
      </c>
    </row>
    <row r="172" spans="3:45" x14ac:dyDescent="0.2">
      <c r="C172" s="144" t="s">
        <v>19</v>
      </c>
      <c r="D172" s="144" t="s">
        <v>11</v>
      </c>
      <c r="E172" s="145" t="s">
        <v>310</v>
      </c>
      <c r="F172" s="15">
        <v>166593.51999999999</v>
      </c>
      <c r="G172" s="16">
        <v>0.154095953025221</v>
      </c>
      <c r="H172" s="17">
        <v>31980.78</v>
      </c>
      <c r="I172" s="16">
        <v>0.15176325683910299</v>
      </c>
      <c r="J172" s="17">
        <v>56125.16</v>
      </c>
      <c r="K172" s="16">
        <v>0.14966448328336299</v>
      </c>
      <c r="L172" s="18">
        <v>5.2091762614920603</v>
      </c>
      <c r="M172" s="16">
        <v>2.0253261008861801E-3</v>
      </c>
      <c r="N172" s="18">
        <v>2.9682502464135498</v>
      </c>
      <c r="O172" s="16">
        <v>3.8545765362793701E-3</v>
      </c>
      <c r="P172" s="15">
        <v>531887.68999999994</v>
      </c>
      <c r="Q172" s="16">
        <v>0.167222249372941</v>
      </c>
      <c r="R172" s="17">
        <v>102952.89</v>
      </c>
      <c r="S172" s="16">
        <v>0.17502482091789101</v>
      </c>
      <c r="T172" s="17">
        <v>179964.31</v>
      </c>
      <c r="U172" s="16">
        <v>0.17193661925742201</v>
      </c>
      <c r="V172" s="18">
        <v>5.1663211202716104</v>
      </c>
      <c r="W172" s="16">
        <v>-6.6403461493303303E-3</v>
      </c>
      <c r="X172" s="18">
        <v>2.9555176245779</v>
      </c>
      <c r="Y172" s="16">
        <v>-4.0227174465016103E-3</v>
      </c>
      <c r="Z172" s="15">
        <v>964211.91</v>
      </c>
      <c r="AA172" s="16">
        <v>0.146604923590583</v>
      </c>
      <c r="AB172" s="17">
        <v>188276.96</v>
      </c>
      <c r="AC172" s="16">
        <v>0.160016396247495</v>
      </c>
      <c r="AD172" s="17">
        <v>329957.28000000003</v>
      </c>
      <c r="AE172" s="16">
        <v>0.16430593071546301</v>
      </c>
      <c r="AF172" s="18">
        <v>5.1212421849173699</v>
      </c>
      <c r="AG172" s="16">
        <v>-1.1561450941811E-2</v>
      </c>
      <c r="AH172" s="18">
        <v>2.9222325690162099</v>
      </c>
      <c r="AI172" s="16">
        <v>-1.52030550200867E-2</v>
      </c>
      <c r="AJ172" s="15">
        <v>1848890.4</v>
      </c>
      <c r="AK172" s="16">
        <v>0.13328011565953199</v>
      </c>
      <c r="AL172" s="17">
        <v>346985.19</v>
      </c>
      <c r="AM172" s="16">
        <v>0.12974135567716299</v>
      </c>
      <c r="AN172" s="17">
        <v>620190.56999999995</v>
      </c>
      <c r="AO172" s="16">
        <v>0.117046937595914</v>
      </c>
      <c r="AP172" s="18">
        <v>5.3284418277333403</v>
      </c>
      <c r="AQ172" s="16">
        <v>3.13236296483746E-3</v>
      </c>
      <c r="AR172" s="18">
        <v>2.9811649667617499</v>
      </c>
      <c r="AS172" s="16">
        <v>1.4532225564804499E-2</v>
      </c>
    </row>
    <row r="173" spans="3:45" x14ac:dyDescent="0.2">
      <c r="C173" s="144" t="s">
        <v>19</v>
      </c>
      <c r="D173" s="144" t="s">
        <v>11</v>
      </c>
      <c r="E173" s="145" t="s">
        <v>311</v>
      </c>
      <c r="F173" s="15">
        <v>240866.67</v>
      </c>
      <c r="G173" s="16">
        <v>-0.192285165406269</v>
      </c>
      <c r="H173" s="17">
        <v>46806.31</v>
      </c>
      <c r="I173" s="16">
        <v>-0.19505766685899001</v>
      </c>
      <c r="J173" s="17">
        <v>86003.08</v>
      </c>
      <c r="K173" s="16">
        <v>-0.21506545754568901</v>
      </c>
      <c r="L173" s="18">
        <v>5.1460298835776603</v>
      </c>
      <c r="M173" s="16">
        <v>3.4443479222938701E-3</v>
      </c>
      <c r="N173" s="18">
        <v>2.8006749293164899</v>
      </c>
      <c r="O173" s="16">
        <v>2.9021900435405298E-2</v>
      </c>
      <c r="P173" s="15">
        <v>824568.13</v>
      </c>
      <c r="Q173" s="16">
        <v>-0.18304504868267801</v>
      </c>
      <c r="R173" s="17">
        <v>158861.70000000001</v>
      </c>
      <c r="S173" s="16">
        <v>-0.18401523182662</v>
      </c>
      <c r="T173" s="17">
        <v>291164.13</v>
      </c>
      <c r="U173" s="16">
        <v>-0.20371692861052701</v>
      </c>
      <c r="V173" s="18">
        <v>5.1904778181273397</v>
      </c>
      <c r="W173" s="16">
        <v>1.1889721251957101E-3</v>
      </c>
      <c r="X173" s="18">
        <v>2.83197016747908</v>
      </c>
      <c r="Y173" s="16">
        <v>2.5960466410240201E-2</v>
      </c>
      <c r="Z173" s="15">
        <v>1604585.82</v>
      </c>
      <c r="AA173" s="16">
        <v>-0.179952491508133</v>
      </c>
      <c r="AB173" s="17">
        <v>306295.84999999998</v>
      </c>
      <c r="AC173" s="16">
        <v>-0.21675835082311201</v>
      </c>
      <c r="AD173" s="17">
        <v>564094.36</v>
      </c>
      <c r="AE173" s="16">
        <v>-0.22988085601189201</v>
      </c>
      <c r="AF173" s="18">
        <v>5.2386795968668904</v>
      </c>
      <c r="AG173" s="16">
        <v>4.6991703459153801E-2</v>
      </c>
      <c r="AH173" s="18">
        <v>2.8445344144195999</v>
      </c>
      <c r="AI173" s="16">
        <v>6.4832000208697699E-2</v>
      </c>
      <c r="AJ173" s="15">
        <v>3407362.7</v>
      </c>
      <c r="AK173" s="16">
        <v>-9.0316428780811905E-2</v>
      </c>
      <c r="AL173" s="17">
        <v>648461</v>
      </c>
      <c r="AM173" s="16">
        <v>-0.14288252842893301</v>
      </c>
      <c r="AN173" s="17">
        <v>1215796.47</v>
      </c>
      <c r="AO173" s="16">
        <v>-0.14789342214144</v>
      </c>
      <c r="AP173" s="18">
        <v>5.2545375897702398</v>
      </c>
      <c r="AQ173" s="16">
        <v>6.1328932604498898E-2</v>
      </c>
      <c r="AR173" s="18">
        <v>2.8025765694154399</v>
      </c>
      <c r="AS173" s="16">
        <v>6.7570178257895894E-2</v>
      </c>
    </row>
    <row r="174" spans="3:45" x14ac:dyDescent="0.2">
      <c r="C174" s="144" t="s">
        <v>19</v>
      </c>
      <c r="D174" s="144" t="s">
        <v>11</v>
      </c>
      <c r="E174" s="145" t="s">
        <v>312</v>
      </c>
      <c r="F174" s="15">
        <v>112510.63</v>
      </c>
      <c r="G174" s="16">
        <v>0.106906760426421</v>
      </c>
      <c r="H174" s="17">
        <v>23333.09</v>
      </c>
      <c r="I174" s="16">
        <v>0.10231824669100301</v>
      </c>
      <c r="J174" s="17">
        <v>41083.64</v>
      </c>
      <c r="K174" s="16">
        <v>0.122767338017311</v>
      </c>
      <c r="L174" s="18">
        <v>4.8219344287447603</v>
      </c>
      <c r="M174" s="16">
        <v>4.1626034488606301E-3</v>
      </c>
      <c r="N174" s="18">
        <v>2.7385750142879299</v>
      </c>
      <c r="O174" s="16">
        <v>-1.41263261352949E-2</v>
      </c>
      <c r="P174" s="15">
        <v>403853.42</v>
      </c>
      <c r="Q174" s="16">
        <v>0.20234931439577</v>
      </c>
      <c r="R174" s="17">
        <v>82946.05</v>
      </c>
      <c r="S174" s="16">
        <v>0.18023258874825501</v>
      </c>
      <c r="T174" s="17">
        <v>144962.76999999999</v>
      </c>
      <c r="U174" s="16">
        <v>0.20706196024748599</v>
      </c>
      <c r="V174" s="18">
        <v>4.8688686200247</v>
      </c>
      <c r="W174" s="16">
        <v>1.8739294151309701E-2</v>
      </c>
      <c r="X174" s="18">
        <v>2.7859113067444801</v>
      </c>
      <c r="Y174" s="16">
        <v>-3.90422862033515E-3</v>
      </c>
      <c r="Z174" s="15">
        <v>746525.43</v>
      </c>
      <c r="AA174" s="16">
        <v>0.228411837557259</v>
      </c>
      <c r="AB174" s="17">
        <v>155261.88</v>
      </c>
      <c r="AC174" s="16">
        <v>0.213346303879004</v>
      </c>
      <c r="AD174" s="17">
        <v>271122.09000000003</v>
      </c>
      <c r="AE174" s="16">
        <v>0.24855813876378799</v>
      </c>
      <c r="AF174" s="18">
        <v>4.8081694618151003</v>
      </c>
      <c r="AG174" s="16">
        <v>1.24165159032432E-2</v>
      </c>
      <c r="AH174" s="18">
        <v>2.7534659016533798</v>
      </c>
      <c r="AI174" s="16">
        <v>-1.6135653263593001E-2</v>
      </c>
      <c r="AJ174" s="15">
        <v>1379044.42</v>
      </c>
      <c r="AK174" s="16">
        <v>0.274257569056368</v>
      </c>
      <c r="AL174" s="17">
        <v>283697.26</v>
      </c>
      <c r="AM174" s="16">
        <v>0.262884191822432</v>
      </c>
      <c r="AN174" s="17">
        <v>497512.82</v>
      </c>
      <c r="AO174" s="16">
        <v>0.27341042672816301</v>
      </c>
      <c r="AP174" s="18">
        <v>4.8609719388900698</v>
      </c>
      <c r="AQ174" s="16">
        <v>9.0058750498122498E-3</v>
      </c>
      <c r="AR174" s="18">
        <v>2.77187715484397</v>
      </c>
      <c r="AS174" s="16">
        <v>6.6525474460055797E-4</v>
      </c>
    </row>
    <row r="175" spans="3:45" x14ac:dyDescent="0.2">
      <c r="C175" s="144" t="s">
        <v>19</v>
      </c>
      <c r="D175" s="144" t="s">
        <v>11</v>
      </c>
      <c r="E175" s="145" t="s">
        <v>313</v>
      </c>
      <c r="F175" s="15">
        <v>267895.42</v>
      </c>
      <c r="G175" s="16">
        <v>3.9381394933427599E-2</v>
      </c>
      <c r="H175" s="17">
        <v>51480.91</v>
      </c>
      <c r="I175" s="16">
        <v>-4.3002769257137599E-2</v>
      </c>
      <c r="J175" s="17">
        <v>101371.5</v>
      </c>
      <c r="K175" s="16">
        <v>-4.3377475850522297E-2</v>
      </c>
      <c r="L175" s="18">
        <v>5.2037817513326798</v>
      </c>
      <c r="M175" s="16">
        <v>8.6086105104625193E-2</v>
      </c>
      <c r="N175" s="18">
        <v>2.6427094400299902</v>
      </c>
      <c r="O175" s="16">
        <v>8.6511522251192796E-2</v>
      </c>
      <c r="P175" s="15">
        <v>901152.84</v>
      </c>
      <c r="Q175" s="16">
        <v>2.7586215625758699E-2</v>
      </c>
      <c r="R175" s="17">
        <v>173027.09</v>
      </c>
      <c r="S175" s="16">
        <v>-1.7360521114922398E-2</v>
      </c>
      <c r="T175" s="17">
        <v>340574.68</v>
      </c>
      <c r="U175" s="16">
        <v>-1.7917503897046601E-2</v>
      </c>
      <c r="V175" s="18">
        <v>5.20816041002597</v>
      </c>
      <c r="W175" s="16">
        <v>4.5740821233519503E-2</v>
      </c>
      <c r="X175" s="18">
        <v>2.64597720535185</v>
      </c>
      <c r="Y175" s="16">
        <v>4.6333907490837802E-2</v>
      </c>
      <c r="Z175" s="15">
        <v>1736926.27</v>
      </c>
      <c r="AA175" s="16">
        <v>2.3540841702612999E-2</v>
      </c>
      <c r="AB175" s="17">
        <v>333517.46000000002</v>
      </c>
      <c r="AC175" s="16">
        <v>-1.10420639464976E-2</v>
      </c>
      <c r="AD175" s="17">
        <v>655295.67000000004</v>
      </c>
      <c r="AE175" s="16">
        <v>-1.40279635734717E-2</v>
      </c>
      <c r="AF175" s="18">
        <v>5.2079020690550903</v>
      </c>
      <c r="AG175" s="16">
        <v>3.4969035980555202E-2</v>
      </c>
      <c r="AH175" s="18">
        <v>2.6505993393791201</v>
      </c>
      <c r="AI175" s="16">
        <v>3.8103317222104797E-2</v>
      </c>
      <c r="AJ175" s="15">
        <v>3307551.78</v>
      </c>
      <c r="AK175" s="16">
        <v>1.03316099580866E-2</v>
      </c>
      <c r="AL175" s="17">
        <v>652860.42000000004</v>
      </c>
      <c r="AM175" s="16">
        <v>8.7041505045078894E-3</v>
      </c>
      <c r="AN175" s="17">
        <v>1285641.58</v>
      </c>
      <c r="AO175" s="16">
        <v>6.7145358981141904E-3</v>
      </c>
      <c r="AP175" s="18">
        <v>5.06624644208022</v>
      </c>
      <c r="AQ175" s="16">
        <v>1.6134160375613699E-3</v>
      </c>
      <c r="AR175" s="18">
        <v>2.5726857558542902</v>
      </c>
      <c r="AS175" s="16">
        <v>3.5929490744320402E-3</v>
      </c>
    </row>
    <row r="176" spans="3:45" x14ac:dyDescent="0.2">
      <c r="C176" s="144" t="s">
        <v>19</v>
      </c>
      <c r="D176" s="144" t="s">
        <v>11</v>
      </c>
      <c r="E176" s="145" t="s">
        <v>314</v>
      </c>
      <c r="F176" s="15">
        <v>577892.54</v>
      </c>
      <c r="G176" s="16">
        <v>-1.3921428470389E-2</v>
      </c>
      <c r="H176" s="17">
        <v>105205.54</v>
      </c>
      <c r="I176" s="16">
        <v>4.9132935295441098E-2</v>
      </c>
      <c r="J176" s="17">
        <v>198824.13</v>
      </c>
      <c r="K176" s="16">
        <v>3.5623305759476198E-2</v>
      </c>
      <c r="L176" s="18">
        <v>5.4929858256513899</v>
      </c>
      <c r="M176" s="16">
        <v>-6.0101405307682799E-2</v>
      </c>
      <c r="N176" s="18">
        <v>2.9065513325771901</v>
      </c>
      <c r="O176" s="16">
        <v>-4.7840497557682403E-2</v>
      </c>
      <c r="P176" s="15">
        <v>1984632.38</v>
      </c>
      <c r="Q176" s="16">
        <v>1.2388595966741399E-2</v>
      </c>
      <c r="R176" s="17">
        <v>350484.36</v>
      </c>
      <c r="S176" s="16">
        <v>7.7494163671504093E-2</v>
      </c>
      <c r="T176" s="17">
        <v>660225.12</v>
      </c>
      <c r="U176" s="16">
        <v>6.7171855200407596E-2</v>
      </c>
      <c r="V176" s="18">
        <v>5.6625419177049698</v>
      </c>
      <c r="W176" s="16">
        <v>-6.0423127938734097E-2</v>
      </c>
      <c r="X176" s="18">
        <v>3.0059934405403999</v>
      </c>
      <c r="Y176" s="16">
        <v>-5.1334992547548197E-2</v>
      </c>
      <c r="Z176" s="15">
        <v>3823100.82</v>
      </c>
      <c r="AA176" s="16">
        <v>-2.8963571369570999E-2</v>
      </c>
      <c r="AB176" s="17">
        <v>657911.86</v>
      </c>
      <c r="AC176" s="16">
        <v>-5.0121687339249897E-2</v>
      </c>
      <c r="AD176" s="17">
        <v>1238758.33</v>
      </c>
      <c r="AE176" s="16">
        <v>-4.6426460329648402E-2</v>
      </c>
      <c r="AF176" s="18">
        <v>5.8109620033297498</v>
      </c>
      <c r="AG176" s="16">
        <v>2.2274554211488402E-2</v>
      </c>
      <c r="AH176" s="18">
        <v>3.08623621525919</v>
      </c>
      <c r="AI176" s="16">
        <v>1.8313101437477299E-2</v>
      </c>
      <c r="AJ176" s="15">
        <v>7519168.7599999998</v>
      </c>
      <c r="AK176" s="16">
        <v>-4.91198161217309E-2</v>
      </c>
      <c r="AL176" s="17">
        <v>1290454.81</v>
      </c>
      <c r="AM176" s="16">
        <v>-0.114323143348343</v>
      </c>
      <c r="AN176" s="17">
        <v>2439331.5099999998</v>
      </c>
      <c r="AO176" s="16">
        <v>-0.104860805781835</v>
      </c>
      <c r="AP176" s="18">
        <v>5.8267586758811003</v>
      </c>
      <c r="AQ176" s="16">
        <v>7.3619770841835006E-2</v>
      </c>
      <c r="AR176" s="18">
        <v>3.0824710496196599</v>
      </c>
      <c r="AS176" s="16">
        <v>6.2270750761606299E-2</v>
      </c>
    </row>
    <row r="177" spans="3:45" x14ac:dyDescent="0.2">
      <c r="C177" s="144" t="s">
        <v>19</v>
      </c>
      <c r="D177" s="144" t="s">
        <v>11</v>
      </c>
      <c r="E177" s="145" t="s">
        <v>315</v>
      </c>
      <c r="F177" s="15">
        <v>487209.97</v>
      </c>
      <c r="G177" s="16">
        <v>7.1649428061714204E-2</v>
      </c>
      <c r="H177" s="17">
        <v>106394.12</v>
      </c>
      <c r="I177" s="16">
        <v>4.175820904817E-2</v>
      </c>
      <c r="J177" s="17">
        <v>215671.49</v>
      </c>
      <c r="K177" s="16">
        <v>4.4764914743276402E-2</v>
      </c>
      <c r="L177" s="18">
        <v>4.5792941376835499</v>
      </c>
      <c r="M177" s="16">
        <v>2.86930486881934E-2</v>
      </c>
      <c r="N177" s="18">
        <v>2.2590374369834398</v>
      </c>
      <c r="O177" s="16">
        <v>2.57325958586999E-2</v>
      </c>
      <c r="P177" s="15">
        <v>1653873.4</v>
      </c>
      <c r="Q177" s="16">
        <v>0.114825548397297</v>
      </c>
      <c r="R177" s="17">
        <v>360733.8</v>
      </c>
      <c r="S177" s="16">
        <v>8.5683360245645296E-2</v>
      </c>
      <c r="T177" s="17">
        <v>727420.49</v>
      </c>
      <c r="U177" s="16">
        <v>8.1239464473640596E-2</v>
      </c>
      <c r="V177" s="18">
        <v>4.5847475340542001</v>
      </c>
      <c r="W177" s="16">
        <v>2.6842253661379101E-2</v>
      </c>
      <c r="X177" s="18">
        <v>2.2736139863203499</v>
      </c>
      <c r="Y177" s="16">
        <v>3.1062576817806699E-2</v>
      </c>
      <c r="Z177" s="15">
        <v>3207613.47</v>
      </c>
      <c r="AA177" s="16">
        <v>0.149367897251729</v>
      </c>
      <c r="AB177" s="17">
        <v>702162.68</v>
      </c>
      <c r="AC177" s="16">
        <v>0.10805591734808</v>
      </c>
      <c r="AD177" s="17">
        <v>1413644.26</v>
      </c>
      <c r="AE177" s="16">
        <v>9.6320803327958504E-2</v>
      </c>
      <c r="AF177" s="18">
        <v>4.5681913342361096</v>
      </c>
      <c r="AG177" s="16">
        <v>3.7283298845170898E-2</v>
      </c>
      <c r="AH177" s="18">
        <v>2.2690386547461401</v>
      </c>
      <c r="AI177" s="16">
        <v>4.8386470240044499E-2</v>
      </c>
      <c r="AJ177" s="15">
        <v>6005421.1799999997</v>
      </c>
      <c r="AK177" s="16">
        <v>0.154097796338802</v>
      </c>
      <c r="AL177" s="17">
        <v>1326814.1000000001</v>
      </c>
      <c r="AM177" s="16">
        <v>0.14679937383414399</v>
      </c>
      <c r="AN177" s="17">
        <v>2688735.57</v>
      </c>
      <c r="AO177" s="16">
        <v>0.132174902458845</v>
      </c>
      <c r="AP177" s="18">
        <v>4.5261963827487204</v>
      </c>
      <c r="AQ177" s="16">
        <v>6.3641668030012298E-3</v>
      </c>
      <c r="AR177" s="18">
        <v>2.2335484556408001</v>
      </c>
      <c r="AS177" s="16">
        <v>1.9363522219353502E-2</v>
      </c>
    </row>
    <row r="178" spans="3:45" x14ac:dyDescent="0.2">
      <c r="C178" s="144" t="s">
        <v>19</v>
      </c>
      <c r="D178" s="144" t="s">
        <v>11</v>
      </c>
      <c r="E178" s="145" t="s">
        <v>316</v>
      </c>
      <c r="F178" s="15">
        <v>496007.83</v>
      </c>
      <c r="G178" s="16">
        <v>0.121885127200087</v>
      </c>
      <c r="H178" s="17">
        <v>112425.61</v>
      </c>
      <c r="I178" s="16">
        <v>0.26105100361392802</v>
      </c>
      <c r="J178" s="17">
        <v>214791.04000000001</v>
      </c>
      <c r="K178" s="16">
        <v>0.23559357446130899</v>
      </c>
      <c r="L178" s="18">
        <v>4.4118758172626302</v>
      </c>
      <c r="M178" s="16">
        <v>-0.11035705615000301</v>
      </c>
      <c r="N178" s="18">
        <v>2.3092575463110601</v>
      </c>
      <c r="O178" s="16">
        <v>-9.2027386360273494E-2</v>
      </c>
      <c r="P178" s="15">
        <v>1507973.96</v>
      </c>
      <c r="Q178" s="16">
        <v>4.2320699927948E-2</v>
      </c>
      <c r="R178" s="17">
        <v>324667.33</v>
      </c>
      <c r="S178" s="16">
        <v>9.2692353231130495E-2</v>
      </c>
      <c r="T178" s="17">
        <v>616945.35</v>
      </c>
      <c r="U178" s="16">
        <v>6.4476497744990494E-2</v>
      </c>
      <c r="V178" s="18">
        <v>4.6446741653987802</v>
      </c>
      <c r="W178" s="16">
        <v>-4.6098660024691901E-2</v>
      </c>
      <c r="X178" s="18">
        <v>2.4442585716870999</v>
      </c>
      <c r="Y178" s="16">
        <v>-2.0813797076758098E-2</v>
      </c>
      <c r="Z178" s="15">
        <v>2761155.4</v>
      </c>
      <c r="AA178" s="16">
        <v>7.0965744336628306E-2</v>
      </c>
      <c r="AB178" s="17">
        <v>589219.6</v>
      </c>
      <c r="AC178" s="16">
        <v>0.106191634116421</v>
      </c>
      <c r="AD178" s="17">
        <v>1123257.32</v>
      </c>
      <c r="AE178" s="16">
        <v>8.3329019013074504E-2</v>
      </c>
      <c r="AF178" s="18">
        <v>4.6861227970013202</v>
      </c>
      <c r="AG178" s="16">
        <v>-3.1844292339030002E-2</v>
      </c>
      <c r="AH178" s="18">
        <v>2.4581681782407601</v>
      </c>
      <c r="AI178" s="16">
        <v>-1.1412298996392799E-2</v>
      </c>
      <c r="AJ178" s="15">
        <v>5359378.76</v>
      </c>
      <c r="AK178" s="16">
        <v>7.86227986321614E-2</v>
      </c>
      <c r="AL178" s="17">
        <v>1114996.73</v>
      </c>
      <c r="AM178" s="16">
        <v>0.10970101481709001</v>
      </c>
      <c r="AN178" s="17">
        <v>2153494.9900000002</v>
      </c>
      <c r="AO178" s="16">
        <v>7.6996313458298299E-2</v>
      </c>
      <c r="AP178" s="18">
        <v>4.8066318185525096</v>
      </c>
      <c r="AQ178" s="16">
        <v>-2.80059365270123E-2</v>
      </c>
      <c r="AR178" s="18">
        <v>2.4886887524172998</v>
      </c>
      <c r="AS178" s="16">
        <v>1.51020495942114E-3</v>
      </c>
    </row>
    <row r="179" spans="3:45" x14ac:dyDescent="0.2">
      <c r="C179" s="144" t="s">
        <v>19</v>
      </c>
      <c r="D179" s="144" t="s">
        <v>11</v>
      </c>
      <c r="E179" s="145" t="s">
        <v>317</v>
      </c>
      <c r="F179" s="15">
        <v>247038.37</v>
      </c>
      <c r="G179" s="16">
        <v>0.15381263704067499</v>
      </c>
      <c r="H179" s="17">
        <v>47045.47</v>
      </c>
      <c r="I179" s="16">
        <v>0.15053588831512801</v>
      </c>
      <c r="J179" s="17">
        <v>77784.259999999995</v>
      </c>
      <c r="K179" s="16">
        <v>0.10253182893748</v>
      </c>
      <c r="L179" s="18">
        <v>5.25105541511223</v>
      </c>
      <c r="M179" s="16">
        <v>2.8480195696859202E-3</v>
      </c>
      <c r="N179" s="18">
        <v>3.1759429221284599</v>
      </c>
      <c r="O179" s="16">
        <v>4.6511861841317698E-2</v>
      </c>
      <c r="P179" s="15">
        <v>865784.86</v>
      </c>
      <c r="Q179" s="16">
        <v>0.153880644566494</v>
      </c>
      <c r="R179" s="17">
        <v>169441.18</v>
      </c>
      <c r="S179" s="16">
        <v>0.16612956762730099</v>
      </c>
      <c r="T179" s="17">
        <v>282625.42</v>
      </c>
      <c r="U179" s="16">
        <v>0.127841282868319</v>
      </c>
      <c r="V179" s="18">
        <v>5.1096484337514596</v>
      </c>
      <c r="W179" s="16">
        <v>-1.0503912601864699E-2</v>
      </c>
      <c r="X179" s="18">
        <v>3.0633651424560502</v>
      </c>
      <c r="Y179" s="16">
        <v>2.3087789118653199E-2</v>
      </c>
      <c r="Z179" s="15">
        <v>1625266.3</v>
      </c>
      <c r="AA179" s="16">
        <v>0.14362929334642599</v>
      </c>
      <c r="AB179" s="17">
        <v>318662.5</v>
      </c>
      <c r="AC179" s="16">
        <v>0.170374457756649</v>
      </c>
      <c r="AD179" s="17">
        <v>535564.81000000006</v>
      </c>
      <c r="AE179" s="16">
        <v>0.136821317284222</v>
      </c>
      <c r="AF179" s="18">
        <v>5.1002747420860599</v>
      </c>
      <c r="AG179" s="16">
        <v>-2.2851801176084301E-2</v>
      </c>
      <c r="AH179" s="18">
        <v>3.0346771663358498</v>
      </c>
      <c r="AI179" s="16">
        <v>5.9886069681276298E-3</v>
      </c>
      <c r="AJ179" s="15">
        <v>3069630.1</v>
      </c>
      <c r="AK179" s="16">
        <v>0.13839185740350299</v>
      </c>
      <c r="AL179" s="17">
        <v>592695.67000000004</v>
      </c>
      <c r="AM179" s="16">
        <v>0.14948013232131499</v>
      </c>
      <c r="AN179" s="17">
        <v>1019589.8</v>
      </c>
      <c r="AO179" s="16">
        <v>0.11392372259989</v>
      </c>
      <c r="AP179" s="18">
        <v>5.1790999249243699</v>
      </c>
      <c r="AQ179" s="16">
        <v>-9.6463389022827702E-3</v>
      </c>
      <c r="AR179" s="18">
        <v>3.01065202888456</v>
      </c>
      <c r="AS179" s="16">
        <v>2.1965718394527701E-2</v>
      </c>
    </row>
    <row r="180" spans="3:45" x14ac:dyDescent="0.2">
      <c r="C180" s="144" t="s">
        <v>19</v>
      </c>
      <c r="D180" s="144" t="s">
        <v>11</v>
      </c>
      <c r="E180" s="145" t="s">
        <v>318</v>
      </c>
      <c r="F180" s="15">
        <v>609284.17000000004</v>
      </c>
      <c r="G180" s="16">
        <v>0.21315451665398</v>
      </c>
      <c r="H180" s="17">
        <v>138332.65</v>
      </c>
      <c r="I180" s="16">
        <v>0.29648131047353699</v>
      </c>
      <c r="J180" s="17">
        <v>261773.31</v>
      </c>
      <c r="K180" s="16">
        <v>0.28982791606217301</v>
      </c>
      <c r="L180" s="18">
        <v>4.4044856366158003</v>
      </c>
      <c r="M180" s="16">
        <v>-6.4271496354329896E-2</v>
      </c>
      <c r="N180" s="18">
        <v>2.32752594219785</v>
      </c>
      <c r="O180" s="16">
        <v>-5.9444673551705698E-2</v>
      </c>
      <c r="P180" s="15">
        <v>1845035.18</v>
      </c>
      <c r="Q180" s="16">
        <v>5.95961506392634E-2</v>
      </c>
      <c r="R180" s="17">
        <v>406317.62</v>
      </c>
      <c r="S180" s="16">
        <v>7.2923752836338299E-2</v>
      </c>
      <c r="T180" s="17">
        <v>767905.74</v>
      </c>
      <c r="U180" s="16">
        <v>5.9491470798686601E-2</v>
      </c>
      <c r="V180" s="18">
        <v>4.5408692342704704</v>
      </c>
      <c r="W180" s="16">
        <v>-1.24217607838792E-2</v>
      </c>
      <c r="X180" s="18">
        <v>2.4026844492658701</v>
      </c>
      <c r="Y180" s="16">
        <v>9.8801966284928501E-5</v>
      </c>
      <c r="Z180" s="15">
        <v>3435175.56</v>
      </c>
      <c r="AA180" s="16">
        <v>5.6198676959695999E-2</v>
      </c>
      <c r="AB180" s="17">
        <v>758380.6</v>
      </c>
      <c r="AC180" s="16">
        <v>4.7757190317486799E-2</v>
      </c>
      <c r="AD180" s="17">
        <v>1436572.49</v>
      </c>
      <c r="AE180" s="16">
        <v>3.5746475611546299E-2</v>
      </c>
      <c r="AF180" s="18">
        <v>4.5296195076720096</v>
      </c>
      <c r="AG180" s="16">
        <v>8.0567203167095005E-3</v>
      </c>
      <c r="AH180" s="18">
        <v>2.3912302260500602</v>
      </c>
      <c r="AI180" s="16">
        <v>1.97463393115326E-2</v>
      </c>
      <c r="AJ180" s="15">
        <v>6457032.0700000003</v>
      </c>
      <c r="AK180" s="16">
        <v>5.9710754461140401E-2</v>
      </c>
      <c r="AL180" s="17">
        <v>1406750.43</v>
      </c>
      <c r="AM180" s="16">
        <v>6.0734730212656698E-2</v>
      </c>
      <c r="AN180" s="17">
        <v>2681459.37</v>
      </c>
      <c r="AO180" s="16">
        <v>3.0549663588365701E-2</v>
      </c>
      <c r="AP180" s="18">
        <v>4.5900338342174898</v>
      </c>
      <c r="AQ180" s="16">
        <v>-9.6534573852505702E-4</v>
      </c>
      <c r="AR180" s="18">
        <v>2.4080290539699698</v>
      </c>
      <c r="AS180" s="16">
        <v>2.82966380981933E-2</v>
      </c>
    </row>
    <row r="181" spans="3:45" x14ac:dyDescent="0.2">
      <c r="C181" s="144" t="s">
        <v>19</v>
      </c>
      <c r="D181" s="144" t="s">
        <v>11</v>
      </c>
      <c r="E181" s="145" t="s">
        <v>344</v>
      </c>
      <c r="F181" s="15">
        <v>129692.93</v>
      </c>
      <c r="G181" s="16">
        <v>3.3295191481550301E-2</v>
      </c>
      <c r="H181" s="17">
        <v>29541.69</v>
      </c>
      <c r="I181" s="16">
        <v>-0.193457771438899</v>
      </c>
      <c r="J181" s="17">
        <v>51446.11</v>
      </c>
      <c r="K181" s="16">
        <v>-0.161754917709718</v>
      </c>
      <c r="L181" s="18">
        <v>4.3901662362579801</v>
      </c>
      <c r="M181" s="16">
        <v>0.28114208393649098</v>
      </c>
      <c r="N181" s="18">
        <v>2.52094725918053</v>
      </c>
      <c r="O181" s="16">
        <v>0.23268864120066901</v>
      </c>
      <c r="P181" s="15">
        <v>449403.13</v>
      </c>
      <c r="Q181" s="16">
        <v>0.142873792847964</v>
      </c>
      <c r="R181" s="17">
        <v>111878.87</v>
      </c>
      <c r="S181" s="16">
        <v>0.108679757966858</v>
      </c>
      <c r="T181" s="17">
        <v>192442.11</v>
      </c>
      <c r="U181" s="16">
        <v>0.117711620321405</v>
      </c>
      <c r="V181" s="18">
        <v>4.01687226551359</v>
      </c>
      <c r="W181" s="16">
        <v>3.08421206713579E-2</v>
      </c>
      <c r="X181" s="18">
        <v>2.3352639918570799</v>
      </c>
      <c r="Y181" s="16">
        <v>2.2512222355998202E-2</v>
      </c>
      <c r="Z181" s="15">
        <v>828378.37</v>
      </c>
      <c r="AA181" s="16">
        <v>0.14175205324672999</v>
      </c>
      <c r="AB181" s="17">
        <v>207078.36</v>
      </c>
      <c r="AC181" s="16">
        <v>9.7868359409150299E-2</v>
      </c>
      <c r="AD181" s="17">
        <v>356456.22</v>
      </c>
      <c r="AE181" s="16">
        <v>0.104973228929625</v>
      </c>
      <c r="AF181" s="18">
        <v>4.0003135528019396</v>
      </c>
      <c r="AG181" s="16">
        <v>3.9971726538504802E-2</v>
      </c>
      <c r="AH181" s="18">
        <v>2.3239273816010302</v>
      </c>
      <c r="AI181" s="16">
        <v>3.3284810305071202E-2</v>
      </c>
      <c r="AJ181" s="15">
        <v>1653708.41</v>
      </c>
      <c r="AK181" s="16">
        <v>0.18638054826744699</v>
      </c>
      <c r="AL181" s="17">
        <v>405838.85</v>
      </c>
      <c r="AM181" s="16">
        <v>0.109789757632048</v>
      </c>
      <c r="AN181" s="17">
        <v>701109.79</v>
      </c>
      <c r="AO181" s="16">
        <v>9.5761805371383499E-2</v>
      </c>
      <c r="AP181" s="18">
        <v>4.0747907944249304</v>
      </c>
      <c r="AQ181" s="16">
        <v>6.9013784015109395E-2</v>
      </c>
      <c r="AR181" s="18">
        <v>2.35870106734638</v>
      </c>
      <c r="AS181" s="16">
        <v>8.2699307871339695E-2</v>
      </c>
    </row>
    <row r="182" spans="3:45" x14ac:dyDescent="0.2">
      <c r="C182" s="144" t="s">
        <v>19</v>
      </c>
      <c r="D182" s="144" t="s">
        <v>11</v>
      </c>
      <c r="E182" s="145" t="s">
        <v>345</v>
      </c>
      <c r="F182" s="15">
        <v>307693.3</v>
      </c>
      <c r="G182" s="16">
        <v>0.116866610228042</v>
      </c>
      <c r="H182" s="17">
        <v>128716.39</v>
      </c>
      <c r="I182" s="16">
        <v>5.05826644917668E-2</v>
      </c>
      <c r="J182" s="17">
        <v>110617.67</v>
      </c>
      <c r="K182" s="16">
        <v>8.7225169350533996E-2</v>
      </c>
      <c r="L182" s="18">
        <v>2.39047490377876</v>
      </c>
      <c r="M182" s="16">
        <v>6.3092556137256395E-2</v>
      </c>
      <c r="N182" s="18">
        <v>2.7815926695979001</v>
      </c>
      <c r="O182" s="16">
        <v>2.7263387302939701E-2</v>
      </c>
      <c r="P182" s="15">
        <v>1053182.45</v>
      </c>
      <c r="Q182" s="16">
        <v>0.16864704524552601</v>
      </c>
      <c r="R182" s="17">
        <v>427306.6</v>
      </c>
      <c r="S182" s="16">
        <v>8.0525712524012305E-2</v>
      </c>
      <c r="T182" s="17">
        <v>379628.96</v>
      </c>
      <c r="U182" s="16">
        <v>0.138415826299394</v>
      </c>
      <c r="V182" s="18">
        <v>2.4646997027427102</v>
      </c>
      <c r="W182" s="16">
        <v>8.1554128421127206E-2</v>
      </c>
      <c r="X182" s="18">
        <v>2.7742415910524798</v>
      </c>
      <c r="Y182" s="16">
        <v>2.6555515346622899E-2</v>
      </c>
      <c r="Z182" s="15">
        <v>1996855.12</v>
      </c>
      <c r="AA182" s="16">
        <v>0.15181468736148901</v>
      </c>
      <c r="AB182" s="17">
        <v>804693.45</v>
      </c>
      <c r="AC182" s="16">
        <v>5.59939337398635E-2</v>
      </c>
      <c r="AD182" s="17">
        <v>717158.29</v>
      </c>
      <c r="AE182" s="16">
        <v>0.115679115509343</v>
      </c>
      <c r="AF182" s="18">
        <v>2.48151034409439</v>
      </c>
      <c r="AG182" s="16">
        <v>9.0739871281523998E-2</v>
      </c>
      <c r="AH182" s="18">
        <v>2.7843994106238399</v>
      </c>
      <c r="AI182" s="16">
        <v>3.2388857467901301E-2</v>
      </c>
      <c r="AJ182" s="15">
        <v>3700108.21</v>
      </c>
      <c r="AK182" s="16">
        <v>0.13152366970797999</v>
      </c>
      <c r="AL182" s="17">
        <v>1562567.79</v>
      </c>
      <c r="AM182" s="16">
        <v>9.73706608668643E-2</v>
      </c>
      <c r="AN182" s="17">
        <v>1345678.4</v>
      </c>
      <c r="AO182" s="16">
        <v>6.9788741434755594E-2</v>
      </c>
      <c r="AP182" s="18">
        <v>2.3679665187518002</v>
      </c>
      <c r="AQ182" s="16">
        <v>3.11225824227306E-2</v>
      </c>
      <c r="AR182" s="18">
        <v>2.7496229485440198</v>
      </c>
      <c r="AS182" s="16">
        <v>5.77075883135841E-2</v>
      </c>
    </row>
    <row r="183" spans="3:45" x14ac:dyDescent="0.2">
      <c r="C183" s="144" t="s">
        <v>19</v>
      </c>
      <c r="D183" s="144" t="s">
        <v>11</v>
      </c>
      <c r="E183" s="145" t="s">
        <v>319</v>
      </c>
      <c r="F183" s="15">
        <v>2774695.88</v>
      </c>
      <c r="G183" s="16">
        <v>-5.7190642735729501E-3</v>
      </c>
      <c r="H183" s="17">
        <v>519449.78</v>
      </c>
      <c r="I183" s="16">
        <v>-2.8950304087579801E-2</v>
      </c>
      <c r="J183" s="17">
        <v>1003311.9</v>
      </c>
      <c r="K183" s="16">
        <v>-3.3634122903869003E-2</v>
      </c>
      <c r="L183" s="18">
        <v>5.3416056505019602</v>
      </c>
      <c r="M183" s="16">
        <v>2.3923842324236801E-2</v>
      </c>
      <c r="N183" s="18">
        <v>2.7655366990065602</v>
      </c>
      <c r="O183" s="16">
        <v>2.8886635271289901E-2</v>
      </c>
      <c r="P183" s="15">
        <v>9406835.9499999993</v>
      </c>
      <c r="Q183" s="16">
        <v>-5.2816100414715102E-3</v>
      </c>
      <c r="R183" s="17">
        <v>1742594.94</v>
      </c>
      <c r="S183" s="16">
        <v>-1.39333166083655E-2</v>
      </c>
      <c r="T183" s="17">
        <v>3359330.87</v>
      </c>
      <c r="U183" s="16">
        <v>-1.9176793389030399E-2</v>
      </c>
      <c r="V183" s="18">
        <v>5.39817701410289</v>
      </c>
      <c r="W183" s="16">
        <v>8.77395688609609E-3</v>
      </c>
      <c r="X183" s="18">
        <v>2.8002112069419298</v>
      </c>
      <c r="Y183" s="16">
        <v>1.4166858261409499E-2</v>
      </c>
      <c r="Z183" s="15">
        <v>18056266.16</v>
      </c>
      <c r="AA183" s="16">
        <v>-2.5479808435729102E-2</v>
      </c>
      <c r="AB183" s="17">
        <v>3316064.72</v>
      </c>
      <c r="AC183" s="16">
        <v>-6.0854284929702497E-2</v>
      </c>
      <c r="AD183" s="17">
        <v>6396474.0700000003</v>
      </c>
      <c r="AE183" s="16">
        <v>-5.9894562320216199E-2</v>
      </c>
      <c r="AF183" s="18">
        <v>5.4450885868114201</v>
      </c>
      <c r="AG183" s="16">
        <v>3.7666653775154997E-2</v>
      </c>
      <c r="AH183" s="18">
        <v>2.8228467687667802</v>
      </c>
      <c r="AI183" s="16">
        <v>3.6607334140544803E-2</v>
      </c>
      <c r="AJ183" s="15">
        <v>35278085.890000001</v>
      </c>
      <c r="AK183" s="16">
        <v>-1.8526917191123801E-2</v>
      </c>
      <c r="AL183" s="17">
        <v>6546302.8600000003</v>
      </c>
      <c r="AM183" s="16">
        <v>-5.66437272134016E-2</v>
      </c>
      <c r="AN183" s="17">
        <v>12706763.710000001</v>
      </c>
      <c r="AO183" s="16">
        <v>-5.0827813055290397E-2</v>
      </c>
      <c r="AP183" s="18">
        <v>5.3890091314840296</v>
      </c>
      <c r="AQ183" s="16">
        <v>4.0405529831994198E-2</v>
      </c>
      <c r="AR183" s="18">
        <v>2.77632343648893</v>
      </c>
      <c r="AS183" s="16">
        <v>3.4030596669862398E-2</v>
      </c>
    </row>
    <row r="184" spans="3:45" x14ac:dyDescent="0.2">
      <c r="C184" s="144" t="s">
        <v>19</v>
      </c>
      <c r="D184" s="144" t="s">
        <v>11</v>
      </c>
      <c r="E184" s="145" t="s">
        <v>320</v>
      </c>
      <c r="F184" s="15">
        <v>3564379.54</v>
      </c>
      <c r="G184" s="16">
        <v>4.8164404195440103E-2</v>
      </c>
      <c r="H184" s="17">
        <v>820764.7</v>
      </c>
      <c r="I184" s="16">
        <v>-8.4595327447798505E-2</v>
      </c>
      <c r="J184" s="17">
        <v>1453071.58</v>
      </c>
      <c r="K184" s="16">
        <v>-6.8111887018499795E-2</v>
      </c>
      <c r="L184" s="18">
        <v>4.3427544337615904</v>
      </c>
      <c r="M184" s="16">
        <v>0.14502846186386301</v>
      </c>
      <c r="N184" s="18">
        <v>2.4529965275351402</v>
      </c>
      <c r="O184" s="16">
        <v>0.12477494840225301</v>
      </c>
      <c r="P184" s="15">
        <v>12482880.49</v>
      </c>
      <c r="Q184" s="16">
        <v>0.13757066463335901</v>
      </c>
      <c r="R184" s="17">
        <v>3035525.56</v>
      </c>
      <c r="S184" s="16">
        <v>0.14559150606924201</v>
      </c>
      <c r="T184" s="17">
        <v>5330956.03</v>
      </c>
      <c r="U184" s="16">
        <v>0.14086710501520699</v>
      </c>
      <c r="V184" s="18">
        <v>4.1122633439462799</v>
      </c>
      <c r="W184" s="16">
        <v>-7.0014847294078498E-3</v>
      </c>
      <c r="X184" s="18">
        <v>2.3415838397001401</v>
      </c>
      <c r="Y184" s="16">
        <v>-2.8894166264915402E-3</v>
      </c>
      <c r="Z184" s="15">
        <v>23384841.620000001</v>
      </c>
      <c r="AA184" s="16">
        <v>0.13465678455639499</v>
      </c>
      <c r="AB184" s="17">
        <v>5694903.5199999996</v>
      </c>
      <c r="AC184" s="16">
        <v>0.13964151601593</v>
      </c>
      <c r="AD184" s="17">
        <v>10056899.390000001</v>
      </c>
      <c r="AE184" s="16">
        <v>0.137736710628829</v>
      </c>
      <c r="AF184" s="18">
        <v>4.10627529296581</v>
      </c>
      <c r="AG184" s="16">
        <v>-4.3739468854740501E-3</v>
      </c>
      <c r="AH184" s="18">
        <v>2.3252536107950501</v>
      </c>
      <c r="AI184" s="16">
        <v>-2.7070639838386399E-3</v>
      </c>
      <c r="AJ184" s="15">
        <v>45469265.060000002</v>
      </c>
      <c r="AK184" s="16">
        <v>0.15754458960051199</v>
      </c>
      <c r="AL184" s="17">
        <v>10801951.85</v>
      </c>
      <c r="AM184" s="16">
        <v>0.128204532148363</v>
      </c>
      <c r="AN184" s="17">
        <v>19273800.079999998</v>
      </c>
      <c r="AO184" s="16">
        <v>0.11454381277186</v>
      </c>
      <c r="AP184" s="18">
        <v>4.2093563914562404</v>
      </c>
      <c r="AQ184" s="16">
        <v>2.6005973753960201E-2</v>
      </c>
      <c r="AR184" s="18">
        <v>2.35912299968196</v>
      </c>
      <c r="AS184" s="16">
        <v>3.8581504231502001E-2</v>
      </c>
    </row>
    <row r="185" spans="3:45" x14ac:dyDescent="0.2">
      <c r="C185" s="144" t="s">
        <v>19</v>
      </c>
      <c r="D185" s="144" t="s">
        <v>11</v>
      </c>
      <c r="E185" s="145" t="s">
        <v>321</v>
      </c>
      <c r="F185" s="15">
        <v>3308946.46</v>
      </c>
      <c r="G185" s="16">
        <v>0.12430593456804601</v>
      </c>
      <c r="H185" s="17">
        <v>710466.33</v>
      </c>
      <c r="I185" s="16">
        <v>0.17353647780252501</v>
      </c>
      <c r="J185" s="17">
        <v>1265463.58</v>
      </c>
      <c r="K185" s="16">
        <v>0.127217279267581</v>
      </c>
      <c r="L185" s="18">
        <v>4.6574289593709501</v>
      </c>
      <c r="M185" s="16">
        <v>-4.19505862541781E-2</v>
      </c>
      <c r="N185" s="18">
        <v>2.6148097126588201</v>
      </c>
      <c r="O185" s="16">
        <v>-2.58277153223388E-3</v>
      </c>
      <c r="P185" s="15">
        <v>10764598.33</v>
      </c>
      <c r="Q185" s="16">
        <v>0.11896377609874199</v>
      </c>
      <c r="R185" s="17">
        <v>2303891.11</v>
      </c>
      <c r="S185" s="16">
        <v>0.165838815358266</v>
      </c>
      <c r="T185" s="17">
        <v>4090269.43</v>
      </c>
      <c r="U185" s="16">
        <v>0.113642205912586</v>
      </c>
      <c r="V185" s="18">
        <v>4.6723555133645203</v>
      </c>
      <c r="W185" s="16">
        <v>-4.0207135533670897E-2</v>
      </c>
      <c r="X185" s="18">
        <v>2.6317577641823</v>
      </c>
      <c r="Y185" s="16">
        <v>4.7785277514648802E-3</v>
      </c>
      <c r="Z185" s="15">
        <v>19799035.440000001</v>
      </c>
      <c r="AA185" s="16">
        <v>0.10650678448147501</v>
      </c>
      <c r="AB185" s="17">
        <v>4248857.84</v>
      </c>
      <c r="AC185" s="16">
        <v>0.14715728100599099</v>
      </c>
      <c r="AD185" s="17">
        <v>7578582.8499999996</v>
      </c>
      <c r="AE185" s="16">
        <v>9.8728671089449202E-2</v>
      </c>
      <c r="AF185" s="18">
        <v>4.65984887835174</v>
      </c>
      <c r="AG185" s="16">
        <v>-3.5435852779374201E-2</v>
      </c>
      <c r="AH185" s="18">
        <v>2.6124983828605899</v>
      </c>
      <c r="AI185" s="16">
        <v>7.0791939781762597E-3</v>
      </c>
      <c r="AJ185" s="15">
        <v>37420405.979999997</v>
      </c>
      <c r="AK185" s="16">
        <v>9.0708045776671797E-2</v>
      </c>
      <c r="AL185" s="17">
        <v>7827582.1699999999</v>
      </c>
      <c r="AM185" s="16">
        <v>0.107579932744774</v>
      </c>
      <c r="AN185" s="17">
        <v>14273655.26</v>
      </c>
      <c r="AO185" s="16">
        <v>6.44776850474226E-2</v>
      </c>
      <c r="AP185" s="18">
        <v>4.7805829651226803</v>
      </c>
      <c r="AQ185" s="16">
        <v>-1.5233110016981201E-2</v>
      </c>
      <c r="AR185" s="18">
        <v>2.6216414294988399</v>
      </c>
      <c r="AS185" s="16">
        <v>2.4641531802595502E-2</v>
      </c>
    </row>
    <row r="186" spans="3:45" x14ac:dyDescent="0.2">
      <c r="C186" s="144" t="s">
        <v>19</v>
      </c>
      <c r="D186" s="144" t="s">
        <v>11</v>
      </c>
      <c r="E186" s="145" t="s">
        <v>322</v>
      </c>
      <c r="F186" s="15">
        <v>5842342.3499999996</v>
      </c>
      <c r="G186" s="16">
        <v>8.0136191682966401E-2</v>
      </c>
      <c r="H186" s="17">
        <v>1463472.55</v>
      </c>
      <c r="I186" s="16">
        <v>9.3499208705669398E-2</v>
      </c>
      <c r="J186" s="17">
        <v>2273140.7999999998</v>
      </c>
      <c r="K186" s="16">
        <v>6.21439252219241E-2</v>
      </c>
      <c r="L186" s="18">
        <v>3.99210928144843</v>
      </c>
      <c r="M186" s="16">
        <v>-1.2220417643027099E-2</v>
      </c>
      <c r="N186" s="18">
        <v>2.5701629877040602</v>
      </c>
      <c r="O186" s="16">
        <v>1.6939574791884501E-2</v>
      </c>
      <c r="P186" s="15">
        <v>19110986.370000001</v>
      </c>
      <c r="Q186" s="16">
        <v>4.9715439139234402E-2</v>
      </c>
      <c r="R186" s="17">
        <v>4773260.33</v>
      </c>
      <c r="S186" s="16">
        <v>7.9424723554403096E-2</v>
      </c>
      <c r="T186" s="17">
        <v>7437922.8399999999</v>
      </c>
      <c r="U186" s="16">
        <v>2.8948577452906001E-2</v>
      </c>
      <c r="V186" s="18">
        <v>4.00375949534686</v>
      </c>
      <c r="W186" s="16">
        <v>-2.7523257311857799E-2</v>
      </c>
      <c r="X186" s="18">
        <v>2.5693983093269099</v>
      </c>
      <c r="Y186" s="16">
        <v>2.0182604010917E-2</v>
      </c>
      <c r="Z186" s="15">
        <v>36066695.350000001</v>
      </c>
      <c r="AA186" s="16">
        <v>1.3360443558279899E-2</v>
      </c>
      <c r="AB186" s="17">
        <v>9065070.6099999994</v>
      </c>
      <c r="AC186" s="16">
        <v>6.0054804792416497E-2</v>
      </c>
      <c r="AD186" s="17">
        <v>14173477.800000001</v>
      </c>
      <c r="AE186" s="16">
        <v>-5.4702031238460201E-3</v>
      </c>
      <c r="AF186" s="18">
        <v>3.9786447234303401</v>
      </c>
      <c r="AG186" s="16">
        <v>-4.4049006733458997E-2</v>
      </c>
      <c r="AH186" s="18">
        <v>2.54466094059145</v>
      </c>
      <c r="AI186" s="16">
        <v>1.8934220715431001E-2</v>
      </c>
      <c r="AJ186" s="15">
        <v>70536820.790000007</v>
      </c>
      <c r="AK186" s="16">
        <v>-3.3423947289269798E-3</v>
      </c>
      <c r="AL186" s="17">
        <v>17484616.050000001</v>
      </c>
      <c r="AM186" s="16">
        <v>4.0524904418458303E-2</v>
      </c>
      <c r="AN186" s="17">
        <v>27287325.859999999</v>
      </c>
      <c r="AO186" s="16">
        <v>-2.4208360526625099E-2</v>
      </c>
      <c r="AP186" s="18">
        <v>4.0342218890188297</v>
      </c>
      <c r="AQ186" s="16">
        <v>-4.2158817113466703E-2</v>
      </c>
      <c r="AR186" s="18">
        <v>2.58496641084932</v>
      </c>
      <c r="AS186" s="16">
        <v>2.13836283829602E-2</v>
      </c>
    </row>
    <row r="187" spans="3:45" x14ac:dyDescent="0.2">
      <c r="C187" s="144" t="s">
        <v>19</v>
      </c>
      <c r="D187" s="144" t="s">
        <v>11</v>
      </c>
      <c r="E187" s="145" t="s">
        <v>323</v>
      </c>
      <c r="F187" s="15">
        <v>1886373.25</v>
      </c>
      <c r="G187" s="16">
        <v>0.14214893525736499</v>
      </c>
      <c r="H187" s="17">
        <v>382091.66</v>
      </c>
      <c r="I187" s="16">
        <v>0.103903796425643</v>
      </c>
      <c r="J187" s="17">
        <v>678970.73</v>
      </c>
      <c r="K187" s="16">
        <v>8.9139745107534696E-2</v>
      </c>
      <c r="L187" s="18">
        <v>4.9369652559283796</v>
      </c>
      <c r="M187" s="16">
        <v>3.46453549263597E-2</v>
      </c>
      <c r="N187" s="18">
        <v>2.7782836087794198</v>
      </c>
      <c r="O187" s="16">
        <v>4.86706966557321E-2</v>
      </c>
      <c r="P187" s="15">
        <v>6405452.6699999999</v>
      </c>
      <c r="Q187" s="16">
        <v>0.14960081384908899</v>
      </c>
      <c r="R187" s="17">
        <v>1310827.75</v>
      </c>
      <c r="S187" s="16">
        <v>0.124361830092933</v>
      </c>
      <c r="T187" s="17">
        <v>2339716.71</v>
      </c>
      <c r="U187" s="16">
        <v>0.118049682462443</v>
      </c>
      <c r="V187" s="18">
        <v>4.8865708480767198</v>
      </c>
      <c r="W187" s="16">
        <v>2.2447385779780098E-2</v>
      </c>
      <c r="X187" s="18">
        <v>2.73770437362051</v>
      </c>
      <c r="Y187" s="16">
        <v>2.8219793701077502E-2</v>
      </c>
      <c r="Z187" s="15">
        <v>12131819.560000001</v>
      </c>
      <c r="AA187" s="16">
        <v>0.12374801926392499</v>
      </c>
      <c r="AB187" s="17">
        <v>2506937.58</v>
      </c>
      <c r="AC187" s="16">
        <v>8.4702602188019505E-2</v>
      </c>
      <c r="AD187" s="17">
        <v>4509962.5999999996</v>
      </c>
      <c r="AE187" s="16">
        <v>7.6955748096834406E-2</v>
      </c>
      <c r="AF187" s="18">
        <v>4.8392986154844797</v>
      </c>
      <c r="AG187" s="16">
        <v>3.5996426114535497E-2</v>
      </c>
      <c r="AH187" s="18">
        <v>2.6900044714339799</v>
      </c>
      <c r="AI187" s="16">
        <v>4.34486479595661E-2</v>
      </c>
      <c r="AJ187" s="15">
        <v>23018953.48</v>
      </c>
      <c r="AK187" s="16">
        <v>0.14300820186883501</v>
      </c>
      <c r="AL187" s="17">
        <v>4714335.3</v>
      </c>
      <c r="AM187" s="16">
        <v>0.11098518170421</v>
      </c>
      <c r="AN187" s="17">
        <v>8631656.6500000004</v>
      </c>
      <c r="AO187" s="16">
        <v>0.101323121521764</v>
      </c>
      <c r="AP187" s="18">
        <v>4.8827569562139503</v>
      </c>
      <c r="AQ187" s="16">
        <v>2.8823984956760001E-2</v>
      </c>
      <c r="AR187" s="18">
        <v>2.6668059693963801</v>
      </c>
      <c r="AS187" s="16">
        <v>3.7850000179305003E-2</v>
      </c>
    </row>
    <row r="188" spans="3:45" x14ac:dyDescent="0.2">
      <c r="C188" s="144" t="s">
        <v>19</v>
      </c>
      <c r="D188" s="144" t="s">
        <v>11</v>
      </c>
      <c r="E188" s="145" t="s">
        <v>324</v>
      </c>
      <c r="F188" s="15">
        <v>2449599.69</v>
      </c>
      <c r="G188" s="16">
        <v>0.12939943518125899</v>
      </c>
      <c r="H188" s="17">
        <v>502191.78</v>
      </c>
      <c r="I188" s="16">
        <v>0.107887678293802</v>
      </c>
      <c r="J188" s="17">
        <v>825217.62</v>
      </c>
      <c r="K188" s="16">
        <v>0.131794008397836</v>
      </c>
      <c r="L188" s="18">
        <v>4.87781717574111</v>
      </c>
      <c r="M188" s="16">
        <v>1.9416911397178702E-2</v>
      </c>
      <c r="N188" s="18">
        <v>2.9684287279275501</v>
      </c>
      <c r="O188" s="16">
        <v>-2.11573236720631E-3</v>
      </c>
      <c r="P188" s="15">
        <v>8125295.0099999998</v>
      </c>
      <c r="Q188" s="16">
        <v>0.155570551274818</v>
      </c>
      <c r="R188" s="17">
        <v>1656961</v>
      </c>
      <c r="S188" s="16">
        <v>0.12593530086222601</v>
      </c>
      <c r="T188" s="17">
        <v>2711980.95</v>
      </c>
      <c r="U188" s="16">
        <v>0.13770028054703001</v>
      </c>
      <c r="V188" s="18">
        <v>4.9037334071230401</v>
      </c>
      <c r="W188" s="16">
        <v>2.6320562460292098E-2</v>
      </c>
      <c r="X188" s="18">
        <v>2.9960737777306301</v>
      </c>
      <c r="Y188" s="16">
        <v>1.5707362504293099E-2</v>
      </c>
      <c r="Z188" s="15">
        <v>15001341.35</v>
      </c>
      <c r="AA188" s="16">
        <v>0.17868740092878899</v>
      </c>
      <c r="AB188" s="17">
        <v>3070038.71</v>
      </c>
      <c r="AC188" s="16">
        <v>0.149979628199193</v>
      </c>
      <c r="AD188" s="17">
        <v>5004946.1100000003</v>
      </c>
      <c r="AE188" s="16">
        <v>0.14919905439715</v>
      </c>
      <c r="AF188" s="18">
        <v>4.8863687943530802</v>
      </c>
      <c r="AG188" s="16">
        <v>2.4963722857030701E-2</v>
      </c>
      <c r="AH188" s="18">
        <v>2.9973032716630001</v>
      </c>
      <c r="AI188" s="16">
        <v>2.5659911935019999E-2</v>
      </c>
      <c r="AJ188" s="15">
        <v>28228448.710000001</v>
      </c>
      <c r="AK188" s="16">
        <v>0.18851042600450901</v>
      </c>
      <c r="AL188" s="17">
        <v>5820719.21</v>
      </c>
      <c r="AM188" s="16">
        <v>0.20141838317046301</v>
      </c>
      <c r="AN188" s="17">
        <v>9487319.6400000006</v>
      </c>
      <c r="AO188" s="16">
        <v>0.15307650927130201</v>
      </c>
      <c r="AP188" s="18">
        <v>4.8496496208756303</v>
      </c>
      <c r="AQ188" s="16">
        <v>-1.0743931794926199E-2</v>
      </c>
      <c r="AR188" s="18">
        <v>2.97538712525132</v>
      </c>
      <c r="AS188" s="16">
        <v>3.0729892117566601E-2</v>
      </c>
    </row>
    <row r="189" spans="3:45" x14ac:dyDescent="0.2">
      <c r="C189" s="144" t="s">
        <v>19</v>
      </c>
      <c r="D189" s="144" t="s">
        <v>11</v>
      </c>
      <c r="E189" s="145" t="s">
        <v>325</v>
      </c>
      <c r="F189" s="15">
        <v>4986791.43</v>
      </c>
      <c r="G189" s="16">
        <v>0.19886775463196801</v>
      </c>
      <c r="H189" s="17">
        <v>1114705.3700000001</v>
      </c>
      <c r="I189" s="16">
        <v>0.28069475753165402</v>
      </c>
      <c r="J189" s="17">
        <v>2096092.03</v>
      </c>
      <c r="K189" s="16">
        <v>0.27056640891141998</v>
      </c>
      <c r="L189" s="18">
        <v>4.4736408060903097</v>
      </c>
      <c r="M189" s="16">
        <v>-6.3892666397257297E-2</v>
      </c>
      <c r="N189" s="18">
        <v>2.3790899247873201</v>
      </c>
      <c r="O189" s="16">
        <v>-5.6430465795865602E-2</v>
      </c>
      <c r="P189" s="15">
        <v>15326793.460000001</v>
      </c>
      <c r="Q189" s="16">
        <v>8.2732960812838596E-2</v>
      </c>
      <c r="R189" s="17">
        <v>3331239.9</v>
      </c>
      <c r="S189" s="16">
        <v>0.10586615163683299</v>
      </c>
      <c r="T189" s="17">
        <v>6241357.1299999999</v>
      </c>
      <c r="U189" s="16">
        <v>8.5530639506677594E-2</v>
      </c>
      <c r="V189" s="18">
        <v>4.6009275585345897</v>
      </c>
      <c r="W189" s="16">
        <v>-2.09186173116469E-2</v>
      </c>
      <c r="X189" s="18">
        <v>2.4556828171760099</v>
      </c>
      <c r="Y189" s="16">
        <v>-2.5772452586971602E-3</v>
      </c>
      <c r="Z189" s="15">
        <v>28197330.050000001</v>
      </c>
      <c r="AA189" s="16">
        <v>8.1809430131266098E-2</v>
      </c>
      <c r="AB189" s="17">
        <v>6143213.3499999996</v>
      </c>
      <c r="AC189" s="16">
        <v>8.8002246714798102E-2</v>
      </c>
      <c r="AD189" s="17">
        <v>11541293.220000001</v>
      </c>
      <c r="AE189" s="16">
        <v>7.1200848283385701E-2</v>
      </c>
      <c r="AF189" s="18">
        <v>4.5899968702861296</v>
      </c>
      <c r="AG189" s="16">
        <v>-5.6919152531450601E-3</v>
      </c>
      <c r="AH189" s="18">
        <v>2.4431690203604401</v>
      </c>
      <c r="AI189" s="16">
        <v>9.9034479527166808E-3</v>
      </c>
      <c r="AJ189" s="15">
        <v>53516725.859999999</v>
      </c>
      <c r="AK189" s="16">
        <v>9.4093148609600802E-2</v>
      </c>
      <c r="AL189" s="17">
        <v>11507237.560000001</v>
      </c>
      <c r="AM189" s="16">
        <v>0.10568642355716901</v>
      </c>
      <c r="AN189" s="17">
        <v>21773277.719999999</v>
      </c>
      <c r="AO189" s="16">
        <v>7.3296969518482996E-2</v>
      </c>
      <c r="AP189" s="18">
        <v>4.6507014025701601</v>
      </c>
      <c r="AQ189" s="16">
        <v>-1.04851381915959E-2</v>
      </c>
      <c r="AR189" s="18">
        <v>2.4579085679342501</v>
      </c>
      <c r="AS189" s="16">
        <v>1.93759785797658E-2</v>
      </c>
    </row>
    <row r="190" spans="3:45" x14ac:dyDescent="0.2">
      <c r="C190" s="144" t="s">
        <v>19</v>
      </c>
      <c r="D190" s="144" t="s">
        <v>11</v>
      </c>
      <c r="E190" s="145" t="s">
        <v>326</v>
      </c>
      <c r="F190" s="15">
        <v>3347156.54</v>
      </c>
      <c r="G190" s="16">
        <v>0.115658809347273</v>
      </c>
      <c r="H190" s="17">
        <v>762004.85</v>
      </c>
      <c r="I190" s="16">
        <v>7.9807176007052602E-2</v>
      </c>
      <c r="J190" s="17">
        <v>1314570.6000000001</v>
      </c>
      <c r="K190" s="16">
        <v>6.5191424309062801E-2</v>
      </c>
      <c r="L190" s="18">
        <v>4.3925659265816996</v>
      </c>
      <c r="M190" s="16">
        <v>3.3201884685369401E-2</v>
      </c>
      <c r="N190" s="18">
        <v>2.5461976252929999</v>
      </c>
      <c r="O190" s="16">
        <v>4.7378700096976499E-2</v>
      </c>
      <c r="P190" s="15">
        <v>11361498.25</v>
      </c>
      <c r="Q190" s="16">
        <v>0.154400993597655</v>
      </c>
      <c r="R190" s="17">
        <v>2563035.46</v>
      </c>
      <c r="S190" s="16">
        <v>0.115791199096001</v>
      </c>
      <c r="T190" s="17">
        <v>4445747.53</v>
      </c>
      <c r="U190" s="16">
        <v>0.105496601533835</v>
      </c>
      <c r="V190" s="18">
        <v>4.432829130659</v>
      </c>
      <c r="W190" s="16">
        <v>3.46030642049652E-2</v>
      </c>
      <c r="X190" s="18">
        <v>2.5555878225950499</v>
      </c>
      <c r="Y190" s="16">
        <v>4.4237487474830098E-2</v>
      </c>
      <c r="Z190" s="15">
        <v>21578545.23</v>
      </c>
      <c r="AA190" s="16">
        <v>0.16034271381665999</v>
      </c>
      <c r="AB190" s="17">
        <v>4877211.9000000004</v>
      </c>
      <c r="AC190" s="16">
        <v>0.118765907413933</v>
      </c>
      <c r="AD190" s="17">
        <v>8464279.0199999996</v>
      </c>
      <c r="AE190" s="16">
        <v>0.10867623238553201</v>
      </c>
      <c r="AF190" s="18">
        <v>4.4243608177040699</v>
      </c>
      <c r="AG190" s="16">
        <v>3.7163097415823701E-2</v>
      </c>
      <c r="AH190" s="18">
        <v>2.5493660096758002</v>
      </c>
      <c r="AI190" s="16">
        <v>4.6601956388978197E-2</v>
      </c>
      <c r="AJ190" s="15">
        <v>40200565.799999997</v>
      </c>
      <c r="AK190" s="16">
        <v>0.159412122589177</v>
      </c>
      <c r="AL190" s="17">
        <v>9183053.3800000008</v>
      </c>
      <c r="AM190" s="16">
        <v>0.148300424651233</v>
      </c>
      <c r="AN190" s="17">
        <v>16050467.630000001</v>
      </c>
      <c r="AO190" s="16">
        <v>0.13758852790888401</v>
      </c>
      <c r="AP190" s="18">
        <v>4.3776905280278404</v>
      </c>
      <c r="AQ190" s="16">
        <v>9.6766470684868395E-3</v>
      </c>
      <c r="AR190" s="18">
        <v>2.5046351749192</v>
      </c>
      <c r="AS190" s="16">
        <v>1.9184084706276899E-2</v>
      </c>
    </row>
    <row r="191" spans="3:45" x14ac:dyDescent="0.2">
      <c r="C191" s="144" t="s">
        <v>19</v>
      </c>
      <c r="D191" s="144" t="s">
        <v>11</v>
      </c>
      <c r="E191" s="145" t="s">
        <v>327</v>
      </c>
      <c r="F191" s="15">
        <v>28160285.32</v>
      </c>
      <c r="G191" s="16">
        <v>0.103306863412747</v>
      </c>
      <c r="H191" s="17">
        <v>6275146.9100000001</v>
      </c>
      <c r="I191" s="16">
        <v>9.11803620344913E-2</v>
      </c>
      <c r="J191" s="17">
        <v>10909838.65</v>
      </c>
      <c r="K191" s="16">
        <v>8.0538509929520705E-2</v>
      </c>
      <c r="L191" s="18">
        <v>4.4875898084751</v>
      </c>
      <c r="M191" s="16">
        <v>1.11131961316152E-2</v>
      </c>
      <c r="N191" s="18">
        <v>2.5811825658851499</v>
      </c>
      <c r="O191" s="16">
        <v>2.1071302201632499E-2</v>
      </c>
      <c r="P191" s="15">
        <v>92984340.819999993</v>
      </c>
      <c r="Q191" s="16">
        <v>9.5777615138041894E-2</v>
      </c>
      <c r="R191" s="17">
        <v>20717335.550000001</v>
      </c>
      <c r="S191" s="16">
        <v>0.10421585690658999</v>
      </c>
      <c r="T191" s="17">
        <v>35957281.140000001</v>
      </c>
      <c r="U191" s="16">
        <v>8.15269093181724E-2</v>
      </c>
      <c r="V191" s="18">
        <v>4.4882383931846901</v>
      </c>
      <c r="W191" s="16">
        <v>-7.6418407830035999E-3</v>
      </c>
      <c r="X191" s="18">
        <v>2.5859669550087698</v>
      </c>
      <c r="Y191" s="16">
        <v>1.31764690245696E-2</v>
      </c>
      <c r="Z191" s="15">
        <v>174215875.13999999</v>
      </c>
      <c r="AA191" s="16">
        <v>8.3384050323011605E-2</v>
      </c>
      <c r="AB191" s="17">
        <v>38922296.960000001</v>
      </c>
      <c r="AC191" s="16">
        <v>8.8127910540507795E-2</v>
      </c>
      <c r="AD191" s="17">
        <v>67725914.260000005</v>
      </c>
      <c r="AE191" s="16">
        <v>6.2467002079397101E-2</v>
      </c>
      <c r="AF191" s="18">
        <v>4.4759916229774301</v>
      </c>
      <c r="AG191" s="16">
        <v>-4.3596530991837799E-3</v>
      </c>
      <c r="AH191" s="18">
        <v>2.5723665312391999</v>
      </c>
      <c r="AI191" s="16">
        <v>1.9687245065189801E-2</v>
      </c>
      <c r="AJ191" s="15">
        <v>333669272.12</v>
      </c>
      <c r="AK191" s="16">
        <v>8.4101916252483297E-2</v>
      </c>
      <c r="AL191" s="17">
        <v>73885795.459999993</v>
      </c>
      <c r="AM191" s="16">
        <v>8.8517843388759204E-2</v>
      </c>
      <c r="AN191" s="17">
        <v>129484266.44</v>
      </c>
      <c r="AO191" s="16">
        <v>5.6889459089262802E-2</v>
      </c>
      <c r="AP191" s="18">
        <v>4.5160138026887804</v>
      </c>
      <c r="AQ191" s="16">
        <v>-4.0568256763970998E-3</v>
      </c>
      <c r="AR191" s="18">
        <v>2.5769097767149498</v>
      </c>
      <c r="AS191" s="16">
        <v>2.5747685275118198E-2</v>
      </c>
    </row>
    <row r="192" spans="3:45" x14ac:dyDescent="0.2">
      <c r="C192" s="144" t="s">
        <v>19</v>
      </c>
      <c r="D192" s="144" t="s">
        <v>22</v>
      </c>
      <c r="E192" s="145" t="s">
        <v>271</v>
      </c>
      <c r="F192" s="15">
        <v>231.25</v>
      </c>
      <c r="G192" s="19"/>
      <c r="H192" s="17">
        <v>5.66</v>
      </c>
      <c r="I192" s="19"/>
      <c r="J192" s="17">
        <v>160.9</v>
      </c>
      <c r="K192" s="19"/>
      <c r="L192" s="18">
        <v>40.856890459364003</v>
      </c>
      <c r="M192" s="19"/>
      <c r="N192" s="18">
        <v>1.4372280919825999</v>
      </c>
      <c r="O192" s="19"/>
      <c r="P192" s="15">
        <v>860.61</v>
      </c>
      <c r="Q192" s="19"/>
      <c r="R192" s="17">
        <v>17.98</v>
      </c>
      <c r="S192" s="19"/>
      <c r="T192" s="17">
        <v>442.81</v>
      </c>
      <c r="U192" s="19"/>
      <c r="V192" s="18">
        <v>47.8648498331479</v>
      </c>
      <c r="W192" s="19"/>
      <c r="X192" s="18">
        <v>1.9435197940425899</v>
      </c>
      <c r="Y192" s="19"/>
      <c r="Z192" s="15">
        <v>1336.21</v>
      </c>
      <c r="AA192" s="19"/>
      <c r="AB192" s="17">
        <v>28.74</v>
      </c>
      <c r="AC192" s="19"/>
      <c r="AD192" s="17">
        <v>735.64</v>
      </c>
      <c r="AE192" s="19"/>
      <c r="AF192" s="18">
        <v>46.4930410577592</v>
      </c>
      <c r="AG192" s="19"/>
      <c r="AH192" s="18">
        <v>1.81639116959382</v>
      </c>
      <c r="AI192" s="19"/>
      <c r="AJ192" s="15">
        <v>1580.31</v>
      </c>
      <c r="AK192" s="19"/>
      <c r="AL192" s="17">
        <v>35.020000000000003</v>
      </c>
      <c r="AM192" s="19"/>
      <c r="AN192" s="17">
        <v>916.59</v>
      </c>
      <c r="AO192" s="19"/>
      <c r="AP192" s="18">
        <v>45.125928041119401</v>
      </c>
      <c r="AQ192" s="19"/>
      <c r="AR192" s="18">
        <v>1.72411874447681</v>
      </c>
      <c r="AS192" s="19"/>
    </row>
    <row r="193" spans="3:45" x14ac:dyDescent="0.2">
      <c r="C193" s="144" t="s">
        <v>19</v>
      </c>
      <c r="D193" s="144" t="s">
        <v>22</v>
      </c>
      <c r="E193" s="145" t="s">
        <v>273</v>
      </c>
      <c r="F193" s="15">
        <v>464.39</v>
      </c>
      <c r="G193" s="136">
        <v>1.31016814247339</v>
      </c>
      <c r="H193" s="17">
        <v>17.8</v>
      </c>
      <c r="I193" s="136">
        <v>2.5039370078740202</v>
      </c>
      <c r="J193" s="17">
        <v>143.44999999999999</v>
      </c>
      <c r="K193" s="136">
        <v>1.6818096840530901</v>
      </c>
      <c r="L193" s="137">
        <v>26.089325842696599</v>
      </c>
      <c r="M193" s="136">
        <v>-0.34069358630534802</v>
      </c>
      <c r="N193" s="137">
        <v>3.2372952248170099</v>
      </c>
      <c r="O193" s="136">
        <v>-0.13857864105331899</v>
      </c>
      <c r="P193" s="15">
        <v>765.19</v>
      </c>
      <c r="Q193" s="136">
        <v>0.92065763052208904</v>
      </c>
      <c r="R193" s="17">
        <v>22.18</v>
      </c>
      <c r="S193" s="136">
        <v>1.80404551201011</v>
      </c>
      <c r="T193" s="17">
        <v>301.36</v>
      </c>
      <c r="U193" s="136">
        <v>1.02241460304678</v>
      </c>
      <c r="V193" s="137">
        <v>34.499098286744797</v>
      </c>
      <c r="W193" s="136">
        <v>-0.31504049335303302</v>
      </c>
      <c r="X193" s="137">
        <v>2.5391226440137999</v>
      </c>
      <c r="Y193" s="136">
        <v>-5.0314595420439402E-2</v>
      </c>
      <c r="Z193" s="15">
        <v>1182.82</v>
      </c>
      <c r="AA193" s="136">
        <v>0.25720906008524402</v>
      </c>
      <c r="AB193" s="17">
        <v>27.76</v>
      </c>
      <c r="AC193" s="136">
        <v>0.71888544891640904</v>
      </c>
      <c r="AD193" s="17">
        <v>504.33</v>
      </c>
      <c r="AE193" s="136">
        <v>0.51956973696104203</v>
      </c>
      <c r="AF193" s="137">
        <v>42.608789625360203</v>
      </c>
      <c r="AG193" s="136">
        <v>-0.268590550418707</v>
      </c>
      <c r="AH193" s="137">
        <v>2.3453294469890702</v>
      </c>
      <c r="AI193" s="136">
        <v>-0.172654581421507</v>
      </c>
      <c r="AJ193" s="15">
        <v>2299.85</v>
      </c>
      <c r="AK193" s="136">
        <v>0.26624896078226301</v>
      </c>
      <c r="AL193" s="17">
        <v>52.6</v>
      </c>
      <c r="AM193" s="136">
        <v>-7.9937029910792406E-2</v>
      </c>
      <c r="AN193" s="17">
        <v>708.05</v>
      </c>
      <c r="AO193" s="136">
        <v>0.139736655720817</v>
      </c>
      <c r="AP193" s="18">
        <v>43.723384030418202</v>
      </c>
      <c r="AQ193" s="136">
        <v>0.37626336669053201</v>
      </c>
      <c r="AR193" s="18">
        <v>3.2481463173504701</v>
      </c>
      <c r="AS193" s="136">
        <v>0.111001347922284</v>
      </c>
    </row>
    <row r="194" spans="3:45" x14ac:dyDescent="0.2">
      <c r="C194" s="144" t="s">
        <v>19</v>
      </c>
      <c r="D194" s="144" t="s">
        <v>22</v>
      </c>
      <c r="E194" s="145" t="s">
        <v>274</v>
      </c>
      <c r="F194" s="15">
        <v>12</v>
      </c>
      <c r="G194" s="16"/>
      <c r="H194" s="17">
        <v>0.25</v>
      </c>
      <c r="I194" s="16"/>
      <c r="J194" s="17">
        <v>2</v>
      </c>
      <c r="K194" s="16"/>
      <c r="L194" s="18">
        <v>48</v>
      </c>
      <c r="M194" s="16"/>
      <c r="N194" s="18">
        <v>6</v>
      </c>
      <c r="O194" s="16"/>
      <c r="P194" s="15">
        <v>12</v>
      </c>
      <c r="Q194" s="16"/>
      <c r="R194" s="17">
        <v>0.25</v>
      </c>
      <c r="S194" s="16"/>
      <c r="T194" s="17">
        <v>2</v>
      </c>
      <c r="U194" s="16"/>
      <c r="V194" s="18">
        <v>48</v>
      </c>
      <c r="W194" s="16"/>
      <c r="X194" s="18">
        <v>6</v>
      </c>
      <c r="Y194" s="16"/>
      <c r="Z194" s="15">
        <v>12</v>
      </c>
      <c r="AA194" s="16"/>
      <c r="AB194" s="17">
        <v>0.25</v>
      </c>
      <c r="AC194" s="16"/>
      <c r="AD194" s="17">
        <v>2</v>
      </c>
      <c r="AE194" s="16"/>
      <c r="AF194" s="18">
        <v>48</v>
      </c>
      <c r="AG194" s="16"/>
      <c r="AH194" s="18">
        <v>6</v>
      </c>
      <c r="AI194" s="16"/>
      <c r="AJ194" s="15">
        <v>12</v>
      </c>
      <c r="AK194" s="16"/>
      <c r="AL194" s="17">
        <v>0.25</v>
      </c>
      <c r="AM194" s="16"/>
      <c r="AN194" s="17">
        <v>2</v>
      </c>
      <c r="AO194" s="16"/>
      <c r="AP194" s="18">
        <v>48</v>
      </c>
      <c r="AQ194" s="16"/>
      <c r="AR194" s="18">
        <v>6</v>
      </c>
      <c r="AS194" s="16"/>
    </row>
    <row r="195" spans="3:45" x14ac:dyDescent="0.2">
      <c r="C195" s="144" t="s">
        <v>19</v>
      </c>
      <c r="D195" s="144" t="s">
        <v>22</v>
      </c>
      <c r="E195" s="145" t="s">
        <v>275</v>
      </c>
      <c r="F195" s="15">
        <v>754.02</v>
      </c>
      <c r="G195" s="16"/>
      <c r="H195" s="17">
        <v>30.59</v>
      </c>
      <c r="I195" s="16"/>
      <c r="J195" s="17">
        <v>392.69</v>
      </c>
      <c r="K195" s="16"/>
      <c r="L195" s="18">
        <v>24.649231775089898</v>
      </c>
      <c r="M195" s="16"/>
      <c r="N195" s="18">
        <v>1.92014056889659</v>
      </c>
      <c r="O195" s="16"/>
      <c r="P195" s="15">
        <v>2956.11</v>
      </c>
      <c r="Q195" s="16"/>
      <c r="R195" s="17">
        <v>85.74</v>
      </c>
      <c r="S195" s="16"/>
      <c r="T195" s="17">
        <v>1251.8900000000001</v>
      </c>
      <c r="U195" s="16"/>
      <c r="V195" s="18">
        <v>34.4776067179846</v>
      </c>
      <c r="W195" s="16"/>
      <c r="X195" s="18">
        <v>2.36131768765626</v>
      </c>
      <c r="Y195" s="16"/>
      <c r="Z195" s="15">
        <v>3707.03</v>
      </c>
      <c r="AA195" s="16"/>
      <c r="AB195" s="17">
        <v>96.85</v>
      </c>
      <c r="AC195" s="16"/>
      <c r="AD195" s="17">
        <v>1457.42</v>
      </c>
      <c r="AE195" s="16"/>
      <c r="AF195" s="18">
        <v>38.275993804852902</v>
      </c>
      <c r="AG195" s="16"/>
      <c r="AH195" s="18">
        <v>2.5435564216217701</v>
      </c>
      <c r="AI195" s="16"/>
      <c r="AJ195" s="15">
        <v>3999.97</v>
      </c>
      <c r="AK195" s="16">
        <v>14.0782946320869</v>
      </c>
      <c r="AL195" s="17">
        <v>103.93</v>
      </c>
      <c r="AM195" s="16">
        <v>10.5993303571429</v>
      </c>
      <c r="AN195" s="17">
        <v>1507.92</v>
      </c>
      <c r="AO195" s="16">
        <v>103.49896049896</v>
      </c>
      <c r="AP195" s="18">
        <v>38.487154815741398</v>
      </c>
      <c r="AQ195" s="16">
        <v>0.29992802755218101</v>
      </c>
      <c r="AR195" s="18">
        <v>2.65264072364582</v>
      </c>
      <c r="AS195" s="16">
        <v>-0.85570866389396405</v>
      </c>
    </row>
    <row r="196" spans="3:45" x14ac:dyDescent="0.2">
      <c r="C196" s="144" t="s">
        <v>19</v>
      </c>
      <c r="D196" s="144" t="s">
        <v>22</v>
      </c>
      <c r="E196" s="145" t="s">
        <v>276</v>
      </c>
      <c r="F196" s="15">
        <v>0</v>
      </c>
      <c r="G196" s="136">
        <v>-1</v>
      </c>
      <c r="H196" s="17">
        <v>0</v>
      </c>
      <c r="I196" s="136">
        <v>-1</v>
      </c>
      <c r="J196" s="17">
        <v>0</v>
      </c>
      <c r="K196" s="136">
        <v>-1</v>
      </c>
      <c r="L196" s="137"/>
      <c r="M196" s="136">
        <v>-1</v>
      </c>
      <c r="N196" s="137"/>
      <c r="O196" s="136">
        <v>-1</v>
      </c>
      <c r="P196" s="15">
        <v>0</v>
      </c>
      <c r="Q196" s="16">
        <v>-1</v>
      </c>
      <c r="R196" s="17">
        <v>0</v>
      </c>
      <c r="S196" s="16">
        <v>-1</v>
      </c>
      <c r="T196" s="17">
        <v>0</v>
      </c>
      <c r="U196" s="16">
        <v>-1</v>
      </c>
      <c r="V196" s="137"/>
      <c r="W196" s="136">
        <v>-1</v>
      </c>
      <c r="X196" s="137"/>
      <c r="Y196" s="136">
        <v>-1</v>
      </c>
      <c r="Z196" s="15">
        <v>71.92</v>
      </c>
      <c r="AA196" s="16">
        <v>-0.88696089525965105</v>
      </c>
      <c r="AB196" s="17">
        <v>2.4</v>
      </c>
      <c r="AC196" s="16">
        <v>-0.85194324491054896</v>
      </c>
      <c r="AD196" s="17">
        <v>7.27</v>
      </c>
      <c r="AE196" s="16">
        <v>-0.60054945054945097</v>
      </c>
      <c r="AF196" s="18">
        <v>29.966666666666701</v>
      </c>
      <c r="AG196" s="16">
        <v>-0.23651504673288901</v>
      </c>
      <c r="AH196" s="18">
        <v>9.8927097661623105</v>
      </c>
      <c r="AI196" s="16">
        <v>-0.71701352045744704</v>
      </c>
      <c r="AJ196" s="15">
        <v>1567.37</v>
      </c>
      <c r="AK196" s="16">
        <v>-0.118806537395499</v>
      </c>
      <c r="AL196" s="17">
        <v>61.67</v>
      </c>
      <c r="AM196" s="16">
        <v>-0.24700854700854699</v>
      </c>
      <c r="AN196" s="17">
        <v>96.8</v>
      </c>
      <c r="AO196" s="16">
        <v>-0.44536755858591598</v>
      </c>
      <c r="AP196" s="18">
        <v>25.415437003405199</v>
      </c>
      <c r="AQ196" s="16">
        <v>0.17025692536579601</v>
      </c>
      <c r="AR196" s="18">
        <v>16.191838842975201</v>
      </c>
      <c r="AS196" s="16">
        <v>0.58878817178061504</v>
      </c>
    </row>
    <row r="197" spans="3:45" x14ac:dyDescent="0.2">
      <c r="C197" s="144" t="s">
        <v>19</v>
      </c>
      <c r="D197" s="144" t="s">
        <v>22</v>
      </c>
      <c r="E197" s="145" t="s">
        <v>278</v>
      </c>
      <c r="F197" s="15">
        <v>549.32000000000005</v>
      </c>
      <c r="G197" s="16">
        <v>1.14360415203309</v>
      </c>
      <c r="H197" s="17">
        <v>14.45</v>
      </c>
      <c r="I197" s="16">
        <v>1.4658703071672401</v>
      </c>
      <c r="J197" s="17">
        <v>137.68</v>
      </c>
      <c r="K197" s="16">
        <v>1.4260792951541901</v>
      </c>
      <c r="L197" s="137">
        <v>38.015224913494798</v>
      </c>
      <c r="M197" s="136">
        <v>-0.13069063453882901</v>
      </c>
      <c r="N197" s="137">
        <v>3.98983149331784</v>
      </c>
      <c r="O197" s="136">
        <v>-0.116432774347197</v>
      </c>
      <c r="P197" s="15">
        <v>2072.08</v>
      </c>
      <c r="Q197" s="16">
        <v>0.74671870653392602</v>
      </c>
      <c r="R197" s="17">
        <v>54.05</v>
      </c>
      <c r="S197" s="16">
        <v>0.72133757961783396</v>
      </c>
      <c r="T197" s="17">
        <v>519.30999999999995</v>
      </c>
      <c r="U197" s="16">
        <v>0.839046674693675</v>
      </c>
      <c r="V197" s="18">
        <v>38.336355226641999</v>
      </c>
      <c r="W197" s="16">
        <v>1.4745002500744901E-2</v>
      </c>
      <c r="X197" s="18">
        <v>3.99006373842214</v>
      </c>
      <c r="Y197" s="16">
        <v>-5.0204254970922998E-2</v>
      </c>
      <c r="Z197" s="15">
        <v>3668.33</v>
      </c>
      <c r="AA197" s="16">
        <v>0.44505503163235599</v>
      </c>
      <c r="AB197" s="17">
        <v>97.94</v>
      </c>
      <c r="AC197" s="16">
        <v>0.43061641834648001</v>
      </c>
      <c r="AD197" s="17">
        <v>904.49</v>
      </c>
      <c r="AE197" s="16">
        <v>0.54247173382902203</v>
      </c>
      <c r="AF197" s="18">
        <v>37.454870328772699</v>
      </c>
      <c r="AG197" s="16">
        <v>1.00925818414446E-2</v>
      </c>
      <c r="AH197" s="18">
        <v>4.0556888412254404</v>
      </c>
      <c r="AI197" s="16">
        <v>-6.3156231689795297E-2</v>
      </c>
      <c r="AJ197" s="15">
        <v>5112.6899999999996</v>
      </c>
      <c r="AK197" s="16">
        <v>0.432993071438181</v>
      </c>
      <c r="AL197" s="17">
        <v>134.38999999999999</v>
      </c>
      <c r="AM197" s="16">
        <v>0.26389541991912002</v>
      </c>
      <c r="AN197" s="17">
        <v>1225.04</v>
      </c>
      <c r="AO197" s="16">
        <v>0.34920757293743199</v>
      </c>
      <c r="AP197" s="18">
        <v>38.043678845152201</v>
      </c>
      <c r="AQ197" s="16">
        <v>0.133790857102626</v>
      </c>
      <c r="AR197" s="18">
        <v>4.1734882126297901</v>
      </c>
      <c r="AS197" s="16">
        <v>6.2099783740715002E-2</v>
      </c>
    </row>
    <row r="198" spans="3:45" x14ac:dyDescent="0.2">
      <c r="C198" s="144" t="s">
        <v>19</v>
      </c>
      <c r="D198" s="144" t="s">
        <v>22</v>
      </c>
      <c r="E198" s="145" t="s">
        <v>279</v>
      </c>
      <c r="F198" s="15">
        <v>280.79000000000002</v>
      </c>
      <c r="G198" s="16">
        <v>-0.54152992080986195</v>
      </c>
      <c r="H198" s="17">
        <v>4.76</v>
      </c>
      <c r="I198" s="16">
        <v>-0.29166666666666702</v>
      </c>
      <c r="J198" s="17">
        <v>100.34</v>
      </c>
      <c r="K198" s="16">
        <v>-0.53349760565344695</v>
      </c>
      <c r="L198" s="137">
        <v>58.989495798319297</v>
      </c>
      <c r="M198" s="136">
        <v>-0.35274812349627599</v>
      </c>
      <c r="N198" s="137">
        <v>2.7983854893362601</v>
      </c>
      <c r="O198" s="136">
        <v>-1.7218164909240601E-2</v>
      </c>
      <c r="P198" s="15">
        <v>1724.74</v>
      </c>
      <c r="Q198" s="16">
        <v>-0.31925592336626402</v>
      </c>
      <c r="R198" s="17">
        <v>24.31</v>
      </c>
      <c r="S198" s="16">
        <v>-0.24385692068429199</v>
      </c>
      <c r="T198" s="17">
        <v>602.16999999999996</v>
      </c>
      <c r="U198" s="16">
        <v>-0.41466994566326798</v>
      </c>
      <c r="V198" s="18">
        <v>70.947758124228699</v>
      </c>
      <c r="W198" s="16">
        <v>-9.9715258585988606E-2</v>
      </c>
      <c r="X198" s="18">
        <v>2.8642077818556202</v>
      </c>
      <c r="Y198" s="16">
        <v>0.163008923922628</v>
      </c>
      <c r="Z198" s="15">
        <v>4004.03</v>
      </c>
      <c r="AA198" s="16">
        <v>-0.28337455748173501</v>
      </c>
      <c r="AB198" s="17">
        <v>57.98</v>
      </c>
      <c r="AC198" s="16">
        <v>-0.249158249158249</v>
      </c>
      <c r="AD198" s="17">
        <v>1381.38</v>
      </c>
      <c r="AE198" s="16">
        <v>-0.41805022517493701</v>
      </c>
      <c r="AF198" s="18">
        <v>69.058813383925497</v>
      </c>
      <c r="AG198" s="16">
        <v>-4.55705989779168E-2</v>
      </c>
      <c r="AH198" s="18">
        <v>2.8985724420507002</v>
      </c>
      <c r="AI198" s="16">
        <v>0.23142146198731001</v>
      </c>
      <c r="AJ198" s="15">
        <v>6004.56</v>
      </c>
      <c r="AK198" s="16">
        <v>-0.33254114259988998</v>
      </c>
      <c r="AL198" s="17">
        <v>89.39</v>
      </c>
      <c r="AM198" s="16">
        <v>-0.351164985120128</v>
      </c>
      <c r="AN198" s="17">
        <v>2063.0300000000002</v>
      </c>
      <c r="AO198" s="16">
        <v>-0.502829229263967</v>
      </c>
      <c r="AP198" s="18">
        <v>67.172614386396702</v>
      </c>
      <c r="AQ198" s="16">
        <v>2.8703510280939301E-2</v>
      </c>
      <c r="AR198" s="18">
        <v>2.9105538940296598</v>
      </c>
      <c r="AS198" s="16">
        <v>0.34251427615500202</v>
      </c>
    </row>
    <row r="199" spans="3:45" x14ac:dyDescent="0.2">
      <c r="C199" s="144" t="s">
        <v>19</v>
      </c>
      <c r="D199" s="144" t="s">
        <v>22</v>
      </c>
      <c r="E199" s="145" t="s">
        <v>280</v>
      </c>
      <c r="F199" s="15">
        <v>1083.3499999999999</v>
      </c>
      <c r="G199" s="16">
        <v>9.5266499514720299E-2</v>
      </c>
      <c r="H199" s="17">
        <v>18.29</v>
      </c>
      <c r="I199" s="16">
        <v>0.484577922077922</v>
      </c>
      <c r="J199" s="17">
        <v>386.72</v>
      </c>
      <c r="K199" s="16">
        <v>-2.0217887002787101E-2</v>
      </c>
      <c r="L199" s="137">
        <v>59.231820667031201</v>
      </c>
      <c r="M199" s="136">
        <v>-0.26223710912950499</v>
      </c>
      <c r="N199" s="137">
        <v>2.80138084402151</v>
      </c>
      <c r="O199" s="136">
        <v>0.117867416628207</v>
      </c>
      <c r="P199" s="15">
        <v>5558.75</v>
      </c>
      <c r="Q199" s="16">
        <v>0.19432567733064099</v>
      </c>
      <c r="R199" s="17">
        <v>88.93</v>
      </c>
      <c r="S199" s="16">
        <v>0.54607093184979105</v>
      </c>
      <c r="T199" s="17">
        <v>1984.64</v>
      </c>
      <c r="U199" s="16">
        <v>7.7601372629932899E-2</v>
      </c>
      <c r="V199" s="18">
        <v>62.507027999550203</v>
      </c>
      <c r="W199" s="16">
        <v>-0.22750913122614999</v>
      </c>
      <c r="X199" s="18">
        <v>2.80088580296679</v>
      </c>
      <c r="Y199" s="16">
        <v>0.108318630307455</v>
      </c>
      <c r="Z199" s="15">
        <v>12785.94</v>
      </c>
      <c r="AA199" s="16">
        <v>8.8523624376709603E-2</v>
      </c>
      <c r="AB199" s="17">
        <v>212.32</v>
      </c>
      <c r="AC199" s="16">
        <v>0.47649513212795502</v>
      </c>
      <c r="AD199" s="17">
        <v>4495.38</v>
      </c>
      <c r="AE199" s="16">
        <v>-2.3403742252520499E-2</v>
      </c>
      <c r="AF199" s="18">
        <v>60.220139412207999</v>
      </c>
      <c r="AG199" s="16">
        <v>-0.26276517904403301</v>
      </c>
      <c r="AH199" s="18">
        <v>2.8442400864887998</v>
      </c>
      <c r="AI199" s="16">
        <v>0.11460966160918</v>
      </c>
      <c r="AJ199" s="15">
        <v>17863.099999999999</v>
      </c>
      <c r="AK199" s="16">
        <v>7.9743928703328901E-2</v>
      </c>
      <c r="AL199" s="17">
        <v>286.69</v>
      </c>
      <c r="AM199" s="16">
        <v>0.41073713217203001</v>
      </c>
      <c r="AN199" s="17">
        <v>6382.63</v>
      </c>
      <c r="AO199" s="16">
        <v>-1.8798107890808699E-2</v>
      </c>
      <c r="AP199" s="18">
        <v>62.308067947957703</v>
      </c>
      <c r="AQ199" s="16">
        <v>-0.23462429386762501</v>
      </c>
      <c r="AR199" s="18">
        <v>2.7987052359293898</v>
      </c>
      <c r="AS199" s="16">
        <v>0.10042992923944701</v>
      </c>
    </row>
    <row r="200" spans="3:45" x14ac:dyDescent="0.2">
      <c r="C200" s="144" t="s">
        <v>19</v>
      </c>
      <c r="D200" s="144" t="s">
        <v>22</v>
      </c>
      <c r="E200" s="145" t="s">
        <v>281</v>
      </c>
      <c r="F200" s="15">
        <v>1527.51</v>
      </c>
      <c r="G200" s="136">
        <v>-6.6793333496248997E-2</v>
      </c>
      <c r="H200" s="17">
        <v>24.14</v>
      </c>
      <c r="I200" s="136">
        <v>-0.122181818181818</v>
      </c>
      <c r="J200" s="17">
        <v>516.77</v>
      </c>
      <c r="K200" s="136">
        <v>-7.4419687634331697E-2</v>
      </c>
      <c r="L200" s="18">
        <v>63.277133388566703</v>
      </c>
      <c r="M200" s="136">
        <v>6.3097900946692098E-2</v>
      </c>
      <c r="N200" s="18">
        <v>2.95587979178358</v>
      </c>
      <c r="O200" s="136">
        <v>8.23953798087039E-3</v>
      </c>
      <c r="P200" s="15">
        <v>6071.94</v>
      </c>
      <c r="Q200" s="16">
        <v>-3.3615304425328202E-2</v>
      </c>
      <c r="R200" s="17">
        <v>108.47</v>
      </c>
      <c r="S200" s="16">
        <v>6.8690244128840096E-3</v>
      </c>
      <c r="T200" s="17">
        <v>2048.94</v>
      </c>
      <c r="U200" s="16">
        <v>-3.7441746843054798E-2</v>
      </c>
      <c r="V200" s="18">
        <v>55.9780584493408</v>
      </c>
      <c r="W200" s="16">
        <v>-4.0208138155624601E-2</v>
      </c>
      <c r="X200" s="18">
        <v>2.96345427391724</v>
      </c>
      <c r="Y200" s="16">
        <v>3.9752839946849304E-3</v>
      </c>
      <c r="Z200" s="15">
        <v>12847.99</v>
      </c>
      <c r="AA200" s="16">
        <v>2.44446003722068E-2</v>
      </c>
      <c r="AB200" s="17">
        <v>238.42</v>
      </c>
      <c r="AC200" s="16">
        <v>0.123668583278348</v>
      </c>
      <c r="AD200" s="17">
        <v>4153.78</v>
      </c>
      <c r="AE200" s="16">
        <v>-3.4045086484751498E-2</v>
      </c>
      <c r="AF200" s="18">
        <v>53.888054693398203</v>
      </c>
      <c r="AG200" s="16">
        <v>-8.8303601598125794E-2</v>
      </c>
      <c r="AH200" s="18">
        <v>3.0930838898545399</v>
      </c>
      <c r="AI200" s="16">
        <v>6.0551156206769402E-2</v>
      </c>
      <c r="AJ200" s="15">
        <v>18895.87</v>
      </c>
      <c r="AK200" s="16">
        <v>6.3107879324951401E-3</v>
      </c>
      <c r="AL200" s="17">
        <v>361.77</v>
      </c>
      <c r="AM200" s="16">
        <v>0.15603630088834899</v>
      </c>
      <c r="AN200" s="17">
        <v>6113.13</v>
      </c>
      <c r="AO200" s="16">
        <v>-5.8059177833967301E-2</v>
      </c>
      <c r="AP200" s="18">
        <v>52.231721812201101</v>
      </c>
      <c r="AQ200" s="16">
        <v>-0.12951627283745201</v>
      </c>
      <c r="AR200" s="18">
        <v>3.0910302905385598</v>
      </c>
      <c r="AS200" s="16">
        <v>6.8337590060531694E-2</v>
      </c>
    </row>
    <row r="201" spans="3:45" x14ac:dyDescent="0.2">
      <c r="C201" s="144" t="s">
        <v>19</v>
      </c>
      <c r="D201" s="144" t="s">
        <v>22</v>
      </c>
      <c r="E201" s="145" t="s">
        <v>282</v>
      </c>
      <c r="F201" s="15">
        <v>322.66000000000003</v>
      </c>
      <c r="G201" s="16">
        <v>5.01545972335233E-2</v>
      </c>
      <c r="H201" s="17">
        <v>3.42</v>
      </c>
      <c r="I201" s="16">
        <v>-0.25813449023861201</v>
      </c>
      <c r="J201" s="17">
        <v>105.32</v>
      </c>
      <c r="K201" s="16">
        <v>2.58108502970682E-2</v>
      </c>
      <c r="L201" s="18">
        <v>94.345029239766106</v>
      </c>
      <c r="M201" s="16">
        <v>0.41555926703115298</v>
      </c>
      <c r="N201" s="18">
        <v>3.06361564755032</v>
      </c>
      <c r="O201" s="16">
        <v>2.3731223869785701E-2</v>
      </c>
      <c r="P201" s="15">
        <v>1042.74</v>
      </c>
      <c r="Q201" s="16">
        <v>-5.5343667050179797E-2</v>
      </c>
      <c r="R201" s="17">
        <v>11.38</v>
      </c>
      <c r="S201" s="16">
        <v>-0.22690217391304299</v>
      </c>
      <c r="T201" s="17">
        <v>333.11</v>
      </c>
      <c r="U201" s="16">
        <v>-1.6678474436178901E-2</v>
      </c>
      <c r="V201" s="18">
        <v>91.629173989455197</v>
      </c>
      <c r="W201" s="16">
        <v>0.221910476363915</v>
      </c>
      <c r="X201" s="18">
        <v>3.1303173125994399</v>
      </c>
      <c r="Y201" s="16">
        <v>-3.9321007024463103E-2</v>
      </c>
      <c r="Z201" s="15">
        <v>2195.17</v>
      </c>
      <c r="AA201" s="16">
        <v>-0.10095917564955301</v>
      </c>
      <c r="AB201" s="17">
        <v>25.29</v>
      </c>
      <c r="AC201" s="16">
        <v>-0.17433888344760001</v>
      </c>
      <c r="AD201" s="17">
        <v>712.55</v>
      </c>
      <c r="AE201" s="16">
        <v>-7.0663727779009602E-2</v>
      </c>
      <c r="AF201" s="18">
        <v>86.799920917358605</v>
      </c>
      <c r="AG201" s="16">
        <v>8.8873880974859598E-2</v>
      </c>
      <c r="AH201" s="18">
        <v>3.0807241597080899</v>
      </c>
      <c r="AI201" s="16">
        <v>-3.2599015852616098E-2</v>
      </c>
      <c r="AJ201" s="15">
        <v>3719.16</v>
      </c>
      <c r="AK201" s="16">
        <v>9.1552644091077204E-2</v>
      </c>
      <c r="AL201" s="17">
        <v>43.43</v>
      </c>
      <c r="AM201" s="16">
        <v>1.32991133924405E-2</v>
      </c>
      <c r="AN201" s="17">
        <v>1194.6199999999999</v>
      </c>
      <c r="AO201" s="16">
        <v>8.99021969199328E-2</v>
      </c>
      <c r="AP201" s="18">
        <v>85.635735666589895</v>
      </c>
      <c r="AQ201" s="16">
        <v>7.7226486892552806E-2</v>
      </c>
      <c r="AR201" s="18">
        <v>3.11325777234602</v>
      </c>
      <c r="AS201" s="16">
        <v>1.51430759182661E-3</v>
      </c>
    </row>
    <row r="202" spans="3:45" x14ac:dyDescent="0.2">
      <c r="C202" s="144" t="s">
        <v>19</v>
      </c>
      <c r="D202" s="144" t="s">
        <v>22</v>
      </c>
      <c r="E202" s="145" t="s">
        <v>283</v>
      </c>
      <c r="F202" s="15"/>
      <c r="G202" s="16"/>
      <c r="H202" s="17"/>
      <c r="I202" s="16"/>
      <c r="J202" s="17"/>
      <c r="K202" s="16"/>
      <c r="L202" s="18"/>
      <c r="M202" s="16"/>
      <c r="N202" s="18"/>
      <c r="O202" s="16"/>
      <c r="P202" s="15">
        <v>23</v>
      </c>
      <c r="Q202" s="16"/>
      <c r="R202" s="17">
        <v>1.73</v>
      </c>
      <c r="S202" s="16"/>
      <c r="T202" s="17">
        <v>4.6100000000000003</v>
      </c>
      <c r="U202" s="16"/>
      <c r="V202" s="18">
        <v>13.294797687861299</v>
      </c>
      <c r="W202" s="16"/>
      <c r="X202" s="18">
        <v>4.9891540130151801</v>
      </c>
      <c r="Y202" s="16"/>
      <c r="Z202" s="15">
        <v>1324.12</v>
      </c>
      <c r="AA202" s="16"/>
      <c r="AB202" s="17">
        <v>99.5</v>
      </c>
      <c r="AC202" s="16"/>
      <c r="AD202" s="17">
        <v>265.35000000000002</v>
      </c>
      <c r="AE202" s="16"/>
      <c r="AF202" s="18">
        <v>13.3077386934673</v>
      </c>
      <c r="AG202" s="16"/>
      <c r="AH202" s="18">
        <v>4.9900885622762399</v>
      </c>
      <c r="AI202" s="16"/>
      <c r="AJ202" s="15">
        <v>3752.06</v>
      </c>
      <c r="AK202" s="16">
        <v>326.11944202266801</v>
      </c>
      <c r="AL202" s="17">
        <v>284.02</v>
      </c>
      <c r="AM202" s="16">
        <v>87.204968944099406</v>
      </c>
      <c r="AN202" s="17">
        <v>756.64</v>
      </c>
      <c r="AO202" s="16">
        <v>78.395592864638004</v>
      </c>
      <c r="AP202" s="18">
        <v>13.2105485529188</v>
      </c>
      <c r="AQ202" s="16">
        <v>2.7086282772797401</v>
      </c>
      <c r="AR202" s="18">
        <v>4.9588443645591003</v>
      </c>
      <c r="AS202" s="16">
        <v>3.1201209062116999</v>
      </c>
    </row>
    <row r="203" spans="3:45" x14ac:dyDescent="0.2">
      <c r="C203" s="144" t="s">
        <v>19</v>
      </c>
      <c r="D203" s="144" t="s">
        <v>22</v>
      </c>
      <c r="E203" s="145" t="s">
        <v>284</v>
      </c>
      <c r="F203" s="15">
        <v>1724.07</v>
      </c>
      <c r="G203" s="16">
        <v>0.30414753515533399</v>
      </c>
      <c r="H203" s="17">
        <v>19.84</v>
      </c>
      <c r="I203" s="16">
        <v>0.26288987905792499</v>
      </c>
      <c r="J203" s="17">
        <v>590</v>
      </c>
      <c r="K203" s="16">
        <v>0.30357931948740602</v>
      </c>
      <c r="L203" s="18">
        <v>86.898689516128997</v>
      </c>
      <c r="M203" s="16">
        <v>3.2669242806970603E-2</v>
      </c>
      <c r="N203" s="18">
        <v>2.92215254237288</v>
      </c>
      <c r="O203" s="16">
        <v>4.3588883271901402E-4</v>
      </c>
      <c r="P203" s="15">
        <v>7315.5</v>
      </c>
      <c r="Q203" s="16">
        <v>0.49970172018278097</v>
      </c>
      <c r="R203" s="17">
        <v>88.2</v>
      </c>
      <c r="S203" s="16">
        <v>0.62850812407681</v>
      </c>
      <c r="T203" s="17">
        <v>2559.92</v>
      </c>
      <c r="U203" s="16">
        <v>0.52137117862406701</v>
      </c>
      <c r="V203" s="18">
        <v>82.942176870748298</v>
      </c>
      <c r="W203" s="16">
        <v>-7.9094726019280998E-2</v>
      </c>
      <c r="X203" s="18">
        <v>2.85770649082784</v>
      </c>
      <c r="Y203" s="16">
        <v>-1.42433738365439E-2</v>
      </c>
      <c r="Z203" s="15">
        <v>13370.62</v>
      </c>
      <c r="AA203" s="16">
        <v>0.24670575378842999</v>
      </c>
      <c r="AB203" s="17">
        <v>164.54</v>
      </c>
      <c r="AC203" s="16">
        <v>0.40800958411774801</v>
      </c>
      <c r="AD203" s="17">
        <v>4660.33</v>
      </c>
      <c r="AE203" s="16">
        <v>0.26339688727556698</v>
      </c>
      <c r="AF203" s="18">
        <v>81.260605323933405</v>
      </c>
      <c r="AG203" s="16">
        <v>-0.114561599685694</v>
      </c>
      <c r="AH203" s="18">
        <v>2.8690285881042801</v>
      </c>
      <c r="AI203" s="16">
        <v>-1.32113143979086E-2</v>
      </c>
      <c r="AJ203" s="15">
        <v>19432.05</v>
      </c>
      <c r="AK203" s="16">
        <v>0.23348648195732299</v>
      </c>
      <c r="AL203" s="17">
        <v>240.8</v>
      </c>
      <c r="AM203" s="16">
        <v>0.41190266783934298</v>
      </c>
      <c r="AN203" s="17">
        <v>6761.12</v>
      </c>
      <c r="AO203" s="16">
        <v>0.25025564972012598</v>
      </c>
      <c r="AP203" s="18">
        <v>80.697882059800705</v>
      </c>
      <c r="AQ203" s="16">
        <v>-0.12636578281635599</v>
      </c>
      <c r="AR203" s="18">
        <v>2.8740874293016501</v>
      </c>
      <c r="AS203" s="16">
        <v>-1.3412591070119601E-2</v>
      </c>
    </row>
    <row r="204" spans="3:45" x14ac:dyDescent="0.2">
      <c r="C204" s="144" t="s">
        <v>19</v>
      </c>
      <c r="D204" s="144" t="s">
        <v>22</v>
      </c>
      <c r="E204" s="145" t="s">
        <v>285</v>
      </c>
      <c r="F204" s="15"/>
      <c r="G204" s="16"/>
      <c r="H204" s="17"/>
      <c r="I204" s="16"/>
      <c r="J204" s="17"/>
      <c r="K204" s="16"/>
      <c r="L204" s="18"/>
      <c r="M204" s="16"/>
      <c r="N204" s="18"/>
      <c r="O204" s="16"/>
      <c r="P204" s="15">
        <v>5.08</v>
      </c>
      <c r="Q204" s="16"/>
      <c r="R204" s="17">
        <v>0.37</v>
      </c>
      <c r="S204" s="16"/>
      <c r="T204" s="17">
        <v>11.77</v>
      </c>
      <c r="U204" s="16"/>
      <c r="V204" s="18">
        <v>13.7297297297297</v>
      </c>
      <c r="W204" s="16"/>
      <c r="X204" s="18">
        <v>0.43160577740016998</v>
      </c>
      <c r="Y204" s="16"/>
      <c r="Z204" s="15">
        <v>30.59</v>
      </c>
      <c r="AA204" s="16"/>
      <c r="AB204" s="17">
        <v>1.89</v>
      </c>
      <c r="AC204" s="16"/>
      <c r="AD204" s="17">
        <v>60.61</v>
      </c>
      <c r="AE204" s="16"/>
      <c r="AF204" s="18">
        <v>16.185185185185201</v>
      </c>
      <c r="AG204" s="16"/>
      <c r="AH204" s="18">
        <v>0.50470219435736696</v>
      </c>
      <c r="AI204" s="16"/>
      <c r="AJ204" s="15">
        <v>30.59</v>
      </c>
      <c r="AK204" s="16"/>
      <c r="AL204" s="17">
        <v>1.89</v>
      </c>
      <c r="AM204" s="16"/>
      <c r="AN204" s="17">
        <v>60.61</v>
      </c>
      <c r="AO204" s="16"/>
      <c r="AP204" s="18">
        <v>16.185185185185201</v>
      </c>
      <c r="AQ204" s="16"/>
      <c r="AR204" s="18">
        <v>0.50470219435736696</v>
      </c>
      <c r="AS204" s="16"/>
    </row>
    <row r="205" spans="3:45" x14ac:dyDescent="0.2">
      <c r="C205" s="144" t="s">
        <v>19</v>
      </c>
      <c r="D205" s="144" t="s">
        <v>22</v>
      </c>
      <c r="E205" s="145" t="s">
        <v>286</v>
      </c>
      <c r="F205" s="15">
        <v>12.64</v>
      </c>
      <c r="G205" s="16">
        <v>-0.40264650283553899</v>
      </c>
      <c r="H205" s="17">
        <v>1.02</v>
      </c>
      <c r="I205" s="16">
        <v>-0.341935483870968</v>
      </c>
      <c r="J205" s="17">
        <v>4.22</v>
      </c>
      <c r="K205" s="16">
        <v>-0.40479548660084602</v>
      </c>
      <c r="L205" s="18">
        <v>12.3921568627451</v>
      </c>
      <c r="M205" s="16">
        <v>-9.2256940583416602E-2</v>
      </c>
      <c r="N205" s="18">
        <v>2.9952606635071102</v>
      </c>
      <c r="O205" s="16">
        <v>3.6104964208602602E-3</v>
      </c>
      <c r="P205" s="15">
        <v>33.979999999999997</v>
      </c>
      <c r="Q205" s="16">
        <v>0.60586011342155</v>
      </c>
      <c r="R205" s="17">
        <v>2.67</v>
      </c>
      <c r="S205" s="16">
        <v>0.72258064516128995</v>
      </c>
      <c r="T205" s="17">
        <v>11.36</v>
      </c>
      <c r="U205" s="16">
        <v>0.602256699576869</v>
      </c>
      <c r="V205" s="18">
        <v>12.7265917602996</v>
      </c>
      <c r="W205" s="16">
        <v>-6.7759110185991303E-2</v>
      </c>
      <c r="X205" s="18">
        <v>2.9911971830985902</v>
      </c>
      <c r="Y205" s="16">
        <v>2.24896163369637E-3</v>
      </c>
      <c r="Z205" s="15">
        <v>84.85</v>
      </c>
      <c r="AA205" s="16">
        <v>1.8549798115747</v>
      </c>
      <c r="AB205" s="17">
        <v>17.27</v>
      </c>
      <c r="AC205" s="16">
        <v>2.9160997732426299</v>
      </c>
      <c r="AD205" s="17">
        <v>43.12</v>
      </c>
      <c r="AE205" s="16">
        <v>2.3504273504273501</v>
      </c>
      <c r="AF205" s="18">
        <v>4.9131441806601002</v>
      </c>
      <c r="AG205" s="16">
        <v>-0.27096346444444602</v>
      </c>
      <c r="AH205" s="18">
        <v>1.96776437847866</v>
      </c>
      <c r="AI205" s="16">
        <v>-0.147875923586123</v>
      </c>
      <c r="AJ205" s="15">
        <v>465.1</v>
      </c>
      <c r="AK205" s="16">
        <v>2.13938575767803</v>
      </c>
      <c r="AL205" s="17">
        <v>83.65</v>
      </c>
      <c r="AM205" s="16">
        <v>7.7960042060988402</v>
      </c>
      <c r="AN205" s="17">
        <v>172.84</v>
      </c>
      <c r="AO205" s="16">
        <v>5.39201183431953</v>
      </c>
      <c r="AP205" s="18">
        <v>5.5600717274357399</v>
      </c>
      <c r="AQ205" s="16">
        <v>-0.64308955701711801</v>
      </c>
      <c r="AR205" s="18">
        <v>2.6909280259199302</v>
      </c>
      <c r="AS205" s="16">
        <v>-0.50885795598464501</v>
      </c>
    </row>
    <row r="206" spans="3:45" x14ac:dyDescent="0.2">
      <c r="C206" s="144" t="s">
        <v>19</v>
      </c>
      <c r="D206" s="144" t="s">
        <v>22</v>
      </c>
      <c r="E206" s="145" t="s">
        <v>287</v>
      </c>
      <c r="F206" s="15">
        <v>382.63</v>
      </c>
      <c r="G206" s="16">
        <v>3.8598300806167003E-2</v>
      </c>
      <c r="H206" s="17">
        <v>38.15</v>
      </c>
      <c r="I206" s="16">
        <v>-7.24531971796743E-2</v>
      </c>
      <c r="J206" s="17">
        <v>77.09</v>
      </c>
      <c r="K206" s="16">
        <v>-7.2322503008423494E-2</v>
      </c>
      <c r="L206" s="18">
        <v>10.029619921363</v>
      </c>
      <c r="M206" s="16">
        <v>0.119726031773464</v>
      </c>
      <c r="N206" s="18">
        <v>4.9634193799455204</v>
      </c>
      <c r="O206" s="16">
        <v>0.119568281190718</v>
      </c>
      <c r="P206" s="15">
        <v>1194.76</v>
      </c>
      <c r="Q206" s="16">
        <v>-0.122931685043532</v>
      </c>
      <c r="R206" s="17">
        <v>90.37</v>
      </c>
      <c r="S206" s="16">
        <v>-0.45113877922866702</v>
      </c>
      <c r="T206" s="17">
        <v>182.57</v>
      </c>
      <c r="U206" s="16">
        <v>-0.45118138640052902</v>
      </c>
      <c r="V206" s="18">
        <v>13.2207591014717</v>
      </c>
      <c r="W206" s="16">
        <v>0.59797828989247004</v>
      </c>
      <c r="X206" s="18">
        <v>6.54412006353727</v>
      </c>
      <c r="Y206" s="16">
        <v>0.59810234788529704</v>
      </c>
      <c r="Z206" s="15">
        <v>2464.04</v>
      </c>
      <c r="AA206" s="16">
        <v>-0.25921605647183299</v>
      </c>
      <c r="AB206" s="17">
        <v>216.41</v>
      </c>
      <c r="AC206" s="16">
        <v>-0.52710705154819404</v>
      </c>
      <c r="AD206" s="17">
        <v>437.17</v>
      </c>
      <c r="AE206" s="16">
        <v>-0.50584392096577302</v>
      </c>
      <c r="AF206" s="18">
        <v>11.3859803151426</v>
      </c>
      <c r="AG206" s="16">
        <v>0.56649395165100902</v>
      </c>
      <c r="AH206" s="18">
        <v>5.6363428414575596</v>
      </c>
      <c r="AI206" s="16">
        <v>0.49908900235720299</v>
      </c>
      <c r="AJ206" s="15">
        <v>6141.75</v>
      </c>
      <c r="AK206" s="16">
        <v>-0.56186844817931203</v>
      </c>
      <c r="AL206" s="17">
        <v>622.96</v>
      </c>
      <c r="AM206" s="16">
        <v>-0.75476622563743201</v>
      </c>
      <c r="AN206" s="17">
        <v>1227.55</v>
      </c>
      <c r="AO206" s="16">
        <v>-0.72269222688838297</v>
      </c>
      <c r="AP206" s="18">
        <v>9.8589797097727008</v>
      </c>
      <c r="AQ206" s="16">
        <v>0.78658732044359203</v>
      </c>
      <c r="AR206" s="18">
        <v>5.00325852307442</v>
      </c>
      <c r="AS206" s="16">
        <v>0.57994688322111998</v>
      </c>
    </row>
    <row r="207" spans="3:45" x14ac:dyDescent="0.2">
      <c r="C207" s="144" t="s">
        <v>19</v>
      </c>
      <c r="D207" s="144" t="s">
        <v>22</v>
      </c>
      <c r="E207" s="145" t="s">
        <v>288</v>
      </c>
      <c r="F207" s="15">
        <v>750.87</v>
      </c>
      <c r="G207" s="16">
        <v>0.26814727242019898</v>
      </c>
      <c r="H207" s="17">
        <v>7.84</v>
      </c>
      <c r="I207" s="16">
        <v>0.26655896607431301</v>
      </c>
      <c r="J207" s="17">
        <v>251.12</v>
      </c>
      <c r="K207" s="16">
        <v>0.26802666128054897</v>
      </c>
      <c r="L207" s="18">
        <v>95.774234693877602</v>
      </c>
      <c r="M207" s="16">
        <v>1.2540326889075E-3</v>
      </c>
      <c r="N207" s="18">
        <v>2.9900844217903799</v>
      </c>
      <c r="O207" s="16">
        <v>9.5117195349979293E-5</v>
      </c>
      <c r="P207" s="15">
        <v>3022.81</v>
      </c>
      <c r="Q207" s="16">
        <v>0.35740106245874298</v>
      </c>
      <c r="R207" s="17">
        <v>31.57</v>
      </c>
      <c r="S207" s="16">
        <v>0.26533066132264499</v>
      </c>
      <c r="T207" s="17">
        <v>1010.94</v>
      </c>
      <c r="U207" s="16">
        <v>0.34872923754252599</v>
      </c>
      <c r="V207" s="18">
        <v>95.749445676274902</v>
      </c>
      <c r="W207" s="16">
        <v>7.2763905870942197E-2</v>
      </c>
      <c r="X207" s="18">
        <v>2.99009832433181</v>
      </c>
      <c r="Y207" s="16">
        <v>6.4296262547243899E-3</v>
      </c>
      <c r="Z207" s="15">
        <v>5438.15</v>
      </c>
      <c r="AA207" s="16">
        <v>9.2504756222263604E-2</v>
      </c>
      <c r="AB207" s="17">
        <v>57.01</v>
      </c>
      <c r="AC207" s="16">
        <v>-3.84413769002257E-3</v>
      </c>
      <c r="AD207" s="17">
        <v>1824.28</v>
      </c>
      <c r="AE207" s="16">
        <v>0.123636475624403</v>
      </c>
      <c r="AF207" s="18">
        <v>95.389405367479398</v>
      </c>
      <c r="AG207" s="16">
        <v>9.6720701606737999E-2</v>
      </c>
      <c r="AH207" s="18">
        <v>2.9809842787291401</v>
      </c>
      <c r="AI207" s="16">
        <v>-2.7706220007534098E-2</v>
      </c>
      <c r="AJ207" s="15">
        <v>8669.0400000000009</v>
      </c>
      <c r="AK207" s="16">
        <v>0.10317410829610101</v>
      </c>
      <c r="AL207" s="17">
        <v>92.71</v>
      </c>
      <c r="AM207" s="16">
        <v>6.14838561941837E-2</v>
      </c>
      <c r="AN207" s="17">
        <v>2910.27</v>
      </c>
      <c r="AO207" s="16">
        <v>0.124989852837147</v>
      </c>
      <c r="AP207" s="18">
        <v>93.507065041527298</v>
      </c>
      <c r="AQ207" s="16">
        <v>3.9275446214878801E-2</v>
      </c>
      <c r="AR207" s="18">
        <v>2.9787751651908598</v>
      </c>
      <c r="AS207" s="16">
        <v>-1.9391947834932501E-2</v>
      </c>
    </row>
    <row r="208" spans="3:45" x14ac:dyDescent="0.2">
      <c r="C208" s="144" t="s">
        <v>19</v>
      </c>
      <c r="D208" s="144" t="s">
        <v>22</v>
      </c>
      <c r="E208" s="145" t="s">
        <v>289</v>
      </c>
      <c r="F208" s="15">
        <v>46.25</v>
      </c>
      <c r="G208" s="16">
        <v>-7.1844270519767203E-2</v>
      </c>
      <c r="H208" s="17">
        <v>0.7</v>
      </c>
      <c r="I208" s="16">
        <v>-0.53333333333333299</v>
      </c>
      <c r="J208" s="17">
        <v>22.35</v>
      </c>
      <c r="K208" s="16">
        <v>-0.53466583385384103</v>
      </c>
      <c r="L208" s="18">
        <v>66.071428571428598</v>
      </c>
      <c r="M208" s="16">
        <v>0.988905134600499</v>
      </c>
      <c r="N208" s="18">
        <v>2.0693512304250601</v>
      </c>
      <c r="O208" s="16">
        <v>0.99460043341993598</v>
      </c>
      <c r="P208" s="15">
        <v>258.26</v>
      </c>
      <c r="Q208" s="16">
        <v>0.32706438518061798</v>
      </c>
      <c r="R208" s="17">
        <v>4.03</v>
      </c>
      <c r="S208" s="16">
        <v>-0.106430155210643</v>
      </c>
      <c r="T208" s="17">
        <v>129.32</v>
      </c>
      <c r="U208" s="16">
        <v>7.8565471226021699E-2</v>
      </c>
      <c r="V208" s="18">
        <v>64.084367245657603</v>
      </c>
      <c r="W208" s="16">
        <v>0.48512664445771297</v>
      </c>
      <c r="X208" s="18">
        <v>1.9970615527374</v>
      </c>
      <c r="Y208" s="16">
        <v>0.230397616634365</v>
      </c>
      <c r="Z208" s="15">
        <v>587.32000000000005</v>
      </c>
      <c r="AA208" s="16">
        <v>0.276005909446424</v>
      </c>
      <c r="AB208" s="17">
        <v>11.07</v>
      </c>
      <c r="AC208" s="16">
        <v>0.28273464658169201</v>
      </c>
      <c r="AD208" s="17">
        <v>354.36</v>
      </c>
      <c r="AE208" s="16">
        <v>0.410275798941378</v>
      </c>
      <c r="AF208" s="18">
        <v>53.055103884372201</v>
      </c>
      <c r="AG208" s="16">
        <v>-5.24561892297768E-3</v>
      </c>
      <c r="AH208" s="18">
        <v>1.65741054295067</v>
      </c>
      <c r="AI208" s="16">
        <v>-9.5208249050110397E-2</v>
      </c>
      <c r="AJ208" s="15">
        <v>893.85</v>
      </c>
      <c r="AK208" s="16">
        <v>-0.19259848067421201</v>
      </c>
      <c r="AL208" s="17">
        <v>16.37</v>
      </c>
      <c r="AM208" s="16">
        <v>-0.60160623022633297</v>
      </c>
      <c r="AN208" s="17">
        <v>510.92</v>
      </c>
      <c r="AO208" s="16">
        <v>-6.1740184375803302E-2</v>
      </c>
      <c r="AP208" s="18">
        <v>54.602932193036096</v>
      </c>
      <c r="AQ208" s="16">
        <v>1.0266419321378499</v>
      </c>
      <c r="AR208" s="18">
        <v>1.7494911140687399</v>
      </c>
      <c r="AS208" s="16">
        <v>-0.13946914715872399</v>
      </c>
    </row>
    <row r="209" spans="3:45" x14ac:dyDescent="0.2">
      <c r="C209" s="144" t="s">
        <v>19</v>
      </c>
      <c r="D209" s="144" t="s">
        <v>22</v>
      </c>
      <c r="E209" s="145" t="s">
        <v>290</v>
      </c>
      <c r="F209" s="15"/>
      <c r="G209" s="16"/>
      <c r="H209" s="17"/>
      <c r="I209" s="16"/>
      <c r="J209" s="17"/>
      <c r="K209" s="16"/>
      <c r="L209" s="18"/>
      <c r="M209" s="16"/>
      <c r="N209" s="18"/>
      <c r="O209" s="16"/>
      <c r="P209" s="15"/>
      <c r="Q209" s="16"/>
      <c r="R209" s="17"/>
      <c r="S209" s="16"/>
      <c r="T209" s="17"/>
      <c r="U209" s="16"/>
      <c r="V209" s="18"/>
      <c r="W209" s="16"/>
      <c r="X209" s="18"/>
      <c r="Y209" s="16"/>
      <c r="Z209" s="15">
        <v>4.8499999999999996</v>
      </c>
      <c r="AA209" s="16"/>
      <c r="AB209" s="17">
        <v>0.15</v>
      </c>
      <c r="AC209" s="16"/>
      <c r="AD209" s="17">
        <v>1.22</v>
      </c>
      <c r="AE209" s="16"/>
      <c r="AF209" s="18">
        <v>32.3333333333333</v>
      </c>
      <c r="AG209" s="16"/>
      <c r="AH209" s="18">
        <v>3.9754098360655701</v>
      </c>
      <c r="AI209" s="16"/>
      <c r="AJ209" s="15">
        <v>19.260000000000002</v>
      </c>
      <c r="AK209" s="16">
        <v>-0.23328025477707001</v>
      </c>
      <c r="AL209" s="17">
        <v>0.6</v>
      </c>
      <c r="AM209" s="16">
        <v>-0.68911917098445596</v>
      </c>
      <c r="AN209" s="17">
        <v>4.84</v>
      </c>
      <c r="AO209" s="16">
        <v>-0.489989462592202</v>
      </c>
      <c r="AP209" s="18">
        <v>32.1</v>
      </c>
      <c r="AQ209" s="16">
        <v>1.46628184713376</v>
      </c>
      <c r="AR209" s="18">
        <v>3.9793388429752099</v>
      </c>
      <c r="AS209" s="16">
        <v>0.50334098805074501</v>
      </c>
    </row>
    <row r="210" spans="3:45" x14ac:dyDescent="0.2">
      <c r="C210" s="144" t="s">
        <v>19</v>
      </c>
      <c r="D210" s="144" t="s">
        <v>22</v>
      </c>
      <c r="E210" s="145" t="s">
        <v>291</v>
      </c>
      <c r="F210" s="15"/>
      <c r="G210" s="16"/>
      <c r="H210" s="17"/>
      <c r="I210" s="16"/>
      <c r="J210" s="17"/>
      <c r="K210" s="16"/>
      <c r="L210" s="18"/>
      <c r="M210" s="16"/>
      <c r="N210" s="18"/>
      <c r="O210" s="16"/>
      <c r="P210" s="15">
        <v>135.77000000000001</v>
      </c>
      <c r="Q210" s="16">
        <v>6.6703331238214994E-2</v>
      </c>
      <c r="R210" s="17">
        <v>19.77</v>
      </c>
      <c r="S210" s="16">
        <v>0.678268251273345</v>
      </c>
      <c r="T210" s="17">
        <v>53.63</v>
      </c>
      <c r="U210" s="16">
        <v>1.25430853299706</v>
      </c>
      <c r="V210" s="18">
        <v>6.8674759736975197</v>
      </c>
      <c r="W210" s="16">
        <v>-0.36440236509933399</v>
      </c>
      <c r="X210" s="18">
        <v>2.5316054447137799</v>
      </c>
      <c r="Y210" s="16">
        <v>-0.52681573279587701</v>
      </c>
      <c r="Z210" s="15">
        <v>184.17</v>
      </c>
      <c r="AA210" s="16">
        <v>6.6848172391820601E-2</v>
      </c>
      <c r="AB210" s="17">
        <v>26.48</v>
      </c>
      <c r="AC210" s="16">
        <v>0.587529976019185</v>
      </c>
      <c r="AD210" s="17">
        <v>67.19</v>
      </c>
      <c r="AE210" s="16">
        <v>0.99495249406175801</v>
      </c>
      <c r="AF210" s="18">
        <v>6.9550604229607202</v>
      </c>
      <c r="AG210" s="16">
        <v>-0.32798234458098302</v>
      </c>
      <c r="AH210" s="18">
        <v>2.7410328917993798</v>
      </c>
      <c r="AI210" s="16">
        <v>-0.465226277032944</v>
      </c>
      <c r="AJ210" s="15">
        <v>1051.52</v>
      </c>
      <c r="AK210" s="16">
        <v>4.2301417557821397</v>
      </c>
      <c r="AL210" s="17">
        <v>62.7</v>
      </c>
      <c r="AM210" s="16">
        <v>2.4679203539822998</v>
      </c>
      <c r="AN210" s="17">
        <v>140.35</v>
      </c>
      <c r="AO210" s="16">
        <v>2.8441522870446501</v>
      </c>
      <c r="AP210" s="18">
        <v>16.770653907496001</v>
      </c>
      <c r="AQ210" s="16">
        <v>0.508149329259029</v>
      </c>
      <c r="AR210" s="18">
        <v>7.4921268257926599</v>
      </c>
      <c r="AS210" s="16">
        <v>0.360544891368764</v>
      </c>
    </row>
    <row r="211" spans="3:45" x14ac:dyDescent="0.2">
      <c r="C211" s="144" t="s">
        <v>19</v>
      </c>
      <c r="D211" s="144" t="s">
        <v>22</v>
      </c>
      <c r="E211" s="145" t="s">
        <v>292</v>
      </c>
      <c r="F211" s="15">
        <v>400.64</v>
      </c>
      <c r="G211" s="16">
        <v>-0.236061322553581</v>
      </c>
      <c r="H211" s="17">
        <v>10.54</v>
      </c>
      <c r="I211" s="16">
        <v>-0.33752357008171002</v>
      </c>
      <c r="J211" s="17">
        <v>45.59</v>
      </c>
      <c r="K211" s="16">
        <v>-5.8446922759190202E-2</v>
      </c>
      <c r="L211" s="18">
        <v>38.011385199240998</v>
      </c>
      <c r="M211" s="16">
        <v>0.15315601121181499</v>
      </c>
      <c r="N211" s="18">
        <v>8.7878920815968407</v>
      </c>
      <c r="O211" s="16">
        <v>-0.188639816583558</v>
      </c>
      <c r="P211" s="15">
        <v>1394.52</v>
      </c>
      <c r="Q211" s="16">
        <v>0.16590863487392199</v>
      </c>
      <c r="R211" s="17">
        <v>43.56</v>
      </c>
      <c r="S211" s="16">
        <v>-1.8476791347453701E-2</v>
      </c>
      <c r="T211" s="17">
        <v>187.78</v>
      </c>
      <c r="U211" s="16">
        <v>0.36985701779982499</v>
      </c>
      <c r="V211" s="18">
        <v>32.013774104683201</v>
      </c>
      <c r="W211" s="16">
        <v>0.18785640991057501</v>
      </c>
      <c r="X211" s="18">
        <v>7.4263499840238598</v>
      </c>
      <c r="Y211" s="16">
        <v>-0.14888297119758701</v>
      </c>
      <c r="Z211" s="15">
        <v>2835.37</v>
      </c>
      <c r="AA211" s="16">
        <v>0.321690610928279</v>
      </c>
      <c r="AB211" s="17">
        <v>94.24</v>
      </c>
      <c r="AC211" s="16">
        <v>-0.116610423697038</v>
      </c>
      <c r="AD211" s="17">
        <v>381.35</v>
      </c>
      <c r="AE211" s="16">
        <v>0.22596926637947701</v>
      </c>
      <c r="AF211" s="18">
        <v>30.0866935483871</v>
      </c>
      <c r="AG211" s="16">
        <v>0.49615825948460102</v>
      </c>
      <c r="AH211" s="18">
        <v>7.4350858791136698</v>
      </c>
      <c r="AI211" s="16">
        <v>7.8078094756392796E-2</v>
      </c>
      <c r="AJ211" s="15">
        <v>4522.12</v>
      </c>
      <c r="AK211" s="16">
        <v>0.45530728953796301</v>
      </c>
      <c r="AL211" s="17">
        <v>168.28</v>
      </c>
      <c r="AM211" s="16">
        <v>2.2170928749316698E-2</v>
      </c>
      <c r="AN211" s="17">
        <v>613.75</v>
      </c>
      <c r="AO211" s="16">
        <v>0.23176189616071599</v>
      </c>
      <c r="AP211" s="18">
        <v>26.872593296886102</v>
      </c>
      <c r="AQ211" s="16">
        <v>0.42374161562060197</v>
      </c>
      <c r="AR211" s="18">
        <v>7.3680162932790196</v>
      </c>
      <c r="AS211" s="16">
        <v>0.181484257691374</v>
      </c>
    </row>
    <row r="212" spans="3:45" x14ac:dyDescent="0.2">
      <c r="C212" s="144" t="s">
        <v>19</v>
      </c>
      <c r="D212" s="144" t="s">
        <v>22</v>
      </c>
      <c r="E212" s="145" t="s">
        <v>293</v>
      </c>
      <c r="F212" s="15">
        <v>105.09</v>
      </c>
      <c r="G212" s="16">
        <v>-0.43246746233191102</v>
      </c>
      <c r="H212" s="17">
        <v>3.35</v>
      </c>
      <c r="I212" s="16">
        <v>0.22710622710622699</v>
      </c>
      <c r="J212" s="17">
        <v>107.16</v>
      </c>
      <c r="K212" s="16">
        <v>0.22650795467551799</v>
      </c>
      <c r="L212" s="18">
        <v>31.370149253731299</v>
      </c>
      <c r="M212" s="16">
        <v>-0.53750333497496094</v>
      </c>
      <c r="N212" s="18">
        <v>0.98068309070548698</v>
      </c>
      <c r="O212" s="16">
        <v>-0.53727773594567996</v>
      </c>
      <c r="P212" s="15">
        <v>547.03</v>
      </c>
      <c r="Q212" s="16">
        <v>-0.26686323125376898</v>
      </c>
      <c r="R212" s="17">
        <v>13.52</v>
      </c>
      <c r="S212" s="16">
        <v>2.50189537528431E-2</v>
      </c>
      <c r="T212" s="17">
        <v>433.12</v>
      </c>
      <c r="U212" s="16">
        <v>2.6204805004027901E-2</v>
      </c>
      <c r="V212" s="18">
        <v>40.460798816568001</v>
      </c>
      <c r="W212" s="16">
        <v>-0.28475784173352198</v>
      </c>
      <c r="X212" s="18">
        <v>1.26299870705578</v>
      </c>
      <c r="Y212" s="16">
        <v>-0.285584353950328</v>
      </c>
      <c r="Z212" s="15">
        <v>1074.6400000000001</v>
      </c>
      <c r="AA212" s="16">
        <v>-0.31476958980800701</v>
      </c>
      <c r="AB212" s="17">
        <v>29.4</v>
      </c>
      <c r="AC212" s="16">
        <v>-6.81458003169573E-2</v>
      </c>
      <c r="AD212" s="17">
        <v>941.89</v>
      </c>
      <c r="AE212" s="16">
        <v>-6.7933975894076307E-2</v>
      </c>
      <c r="AF212" s="18">
        <v>36.552380952381</v>
      </c>
      <c r="AG212" s="16">
        <v>-0.26465920266811699</v>
      </c>
      <c r="AH212" s="18">
        <v>1.1409400248436701</v>
      </c>
      <c r="AI212" s="16">
        <v>-0.26482631866203499</v>
      </c>
      <c r="AJ212" s="15">
        <v>1763.41</v>
      </c>
      <c r="AK212" s="16">
        <v>-0.33212009195889902</v>
      </c>
      <c r="AL212" s="17">
        <v>44.54</v>
      </c>
      <c r="AM212" s="16">
        <v>-0.12718009014305301</v>
      </c>
      <c r="AN212" s="17">
        <v>1426.05</v>
      </c>
      <c r="AO212" s="16">
        <v>-0.127531355154481</v>
      </c>
      <c r="AP212" s="18">
        <v>39.591603053435101</v>
      </c>
      <c r="AQ212" s="16">
        <v>-0.234802161936745</v>
      </c>
      <c r="AR212" s="18">
        <v>1.23656954524736</v>
      </c>
      <c r="AS212" s="16">
        <v>-0.23449408527528501</v>
      </c>
    </row>
    <row r="213" spans="3:45" x14ac:dyDescent="0.2">
      <c r="C213" s="144" t="s">
        <v>19</v>
      </c>
      <c r="D213" s="144" t="s">
        <v>22</v>
      </c>
      <c r="E213" s="145" t="s">
        <v>294</v>
      </c>
      <c r="F213" s="15">
        <v>84.5</v>
      </c>
      <c r="G213" s="16">
        <v>2.2141498668695299</v>
      </c>
      <c r="H213" s="17">
        <v>15.88</v>
      </c>
      <c r="I213" s="16">
        <v>2.1015625</v>
      </c>
      <c r="J213" s="17">
        <v>91.79</v>
      </c>
      <c r="K213" s="16">
        <v>6.3432000000000004</v>
      </c>
      <c r="L213" s="18">
        <v>5.3211586901763201</v>
      </c>
      <c r="M213" s="16">
        <v>3.63002089654915E-2</v>
      </c>
      <c r="N213" s="18">
        <v>0.92057958383266203</v>
      </c>
      <c r="O213" s="16">
        <v>-0.56229574751204803</v>
      </c>
      <c r="P213" s="15">
        <v>255.66</v>
      </c>
      <c r="Q213" s="16">
        <v>4.7451685393258396</v>
      </c>
      <c r="R213" s="17">
        <v>57.97</v>
      </c>
      <c r="S213" s="16">
        <v>6.0781440781440796</v>
      </c>
      <c r="T213" s="17">
        <v>332.43</v>
      </c>
      <c r="U213" s="16">
        <v>10.490839958520599</v>
      </c>
      <c r="V213" s="18">
        <v>4.4102121787131301</v>
      </c>
      <c r="W213" s="16">
        <v>-0.18832274733347201</v>
      </c>
      <c r="X213" s="18">
        <v>0.76906416388412602</v>
      </c>
      <c r="Y213" s="16">
        <v>-0.50002188177151097</v>
      </c>
      <c r="Z213" s="15">
        <v>446.71</v>
      </c>
      <c r="AA213" s="16">
        <v>1.9277100537423</v>
      </c>
      <c r="AB213" s="17">
        <v>104.5</v>
      </c>
      <c r="AC213" s="16">
        <v>1.9189944134078201</v>
      </c>
      <c r="AD213" s="17">
        <v>572.05999999999995</v>
      </c>
      <c r="AE213" s="16">
        <v>3.2190427022641801</v>
      </c>
      <c r="AF213" s="18">
        <v>4.2747368421052601</v>
      </c>
      <c r="AG213" s="16">
        <v>2.9858365930552299E-3</v>
      </c>
      <c r="AH213" s="18">
        <v>0.78087962801104804</v>
      </c>
      <c r="AI213" s="16">
        <v>-0.30607242913869498</v>
      </c>
      <c r="AJ213" s="15">
        <v>549.9</v>
      </c>
      <c r="AK213" s="16">
        <v>1.2654801631442301</v>
      </c>
      <c r="AL213" s="17">
        <v>124.38</v>
      </c>
      <c r="AM213" s="16">
        <v>1.1552590538901399</v>
      </c>
      <c r="AN213" s="17">
        <v>641.17999999999995</v>
      </c>
      <c r="AO213" s="16">
        <v>1.96006647892526</v>
      </c>
      <c r="AP213" s="18">
        <v>4.4211287988422603</v>
      </c>
      <c r="AQ213" s="16">
        <v>5.1140538792842603E-2</v>
      </c>
      <c r="AR213" s="18">
        <v>0.85763748089460101</v>
      </c>
      <c r="AS213" s="16">
        <v>-0.234652269037286</v>
      </c>
    </row>
    <row r="214" spans="3:45" x14ac:dyDescent="0.2">
      <c r="C214" s="144" t="s">
        <v>19</v>
      </c>
      <c r="D214" s="144" t="s">
        <v>22</v>
      </c>
      <c r="E214" s="145" t="s">
        <v>295</v>
      </c>
      <c r="F214" s="15">
        <v>630.02</v>
      </c>
      <c r="G214" s="16">
        <v>0.195892335142933</v>
      </c>
      <c r="H214" s="17">
        <v>8.1199999999999992</v>
      </c>
      <c r="I214" s="16">
        <v>0.21375186846038799</v>
      </c>
      <c r="J214" s="17">
        <v>129.91</v>
      </c>
      <c r="K214" s="16">
        <v>0.21252566735112899</v>
      </c>
      <c r="L214" s="18">
        <v>77.588669950738904</v>
      </c>
      <c r="M214" s="16">
        <v>-1.4714319937657301E-2</v>
      </c>
      <c r="N214" s="18">
        <v>4.8496651527980896</v>
      </c>
      <c r="O214" s="16">
        <v>-1.37179217364803E-2</v>
      </c>
      <c r="P214" s="15">
        <v>1826.07</v>
      </c>
      <c r="Q214" s="16">
        <v>-3.34981157640682E-2</v>
      </c>
      <c r="R214" s="17">
        <v>23.42</v>
      </c>
      <c r="S214" s="16">
        <v>-3.6610448375154099E-2</v>
      </c>
      <c r="T214" s="17">
        <v>374.8</v>
      </c>
      <c r="U214" s="16">
        <v>-3.6751477769210998E-2</v>
      </c>
      <c r="V214" s="18">
        <v>77.970538001707894</v>
      </c>
      <c r="W214" s="16">
        <v>3.2306065659906398E-3</v>
      </c>
      <c r="X214" s="18">
        <v>4.8721184631803602</v>
      </c>
      <c r="Y214" s="16">
        <v>3.37748974439983E-3</v>
      </c>
      <c r="Z214" s="15">
        <v>3014.18</v>
      </c>
      <c r="AA214" s="16">
        <v>-0.266349760373083</v>
      </c>
      <c r="AB214" s="17">
        <v>39.950000000000003</v>
      </c>
      <c r="AC214" s="16">
        <v>-0.29053454093411502</v>
      </c>
      <c r="AD214" s="17">
        <v>614.61</v>
      </c>
      <c r="AE214" s="16">
        <v>-0.33245356793743902</v>
      </c>
      <c r="AF214" s="18">
        <v>75.448811013767198</v>
      </c>
      <c r="AG214" s="16">
        <v>3.4088735754485601E-2</v>
      </c>
      <c r="AH214" s="18">
        <v>4.9042156814890703</v>
      </c>
      <c r="AI214" s="16">
        <v>9.9025033150294497E-2</v>
      </c>
      <c r="AJ214" s="15">
        <v>4646.6099999999997</v>
      </c>
      <c r="AK214" s="16">
        <v>-0.203227482471077</v>
      </c>
      <c r="AL214" s="17">
        <v>60.89</v>
      </c>
      <c r="AM214" s="16">
        <v>-0.25196560196560203</v>
      </c>
      <c r="AN214" s="17">
        <v>949.56</v>
      </c>
      <c r="AO214" s="16">
        <v>-0.278964873114948</v>
      </c>
      <c r="AP214" s="18">
        <v>76.311545409755297</v>
      </c>
      <c r="AQ214" s="16">
        <v>6.5154917504588197E-2</v>
      </c>
      <c r="AR214" s="18">
        <v>4.8934348540376602</v>
      </c>
      <c r="AS214" s="16">
        <v>0.10503980710491199</v>
      </c>
    </row>
    <row r="215" spans="3:45" x14ac:dyDescent="0.2">
      <c r="C215" s="144" t="s">
        <v>19</v>
      </c>
      <c r="D215" s="144" t="s">
        <v>22</v>
      </c>
      <c r="E215" s="145" t="s">
        <v>296</v>
      </c>
      <c r="F215" s="15">
        <v>448.43</v>
      </c>
      <c r="G215" s="16">
        <v>0.75668899596505701</v>
      </c>
      <c r="H215" s="17">
        <v>6.81</v>
      </c>
      <c r="I215" s="16">
        <v>0.66503667481662598</v>
      </c>
      <c r="J215" s="17">
        <v>98.35</v>
      </c>
      <c r="K215" s="16">
        <v>0.78428882438316405</v>
      </c>
      <c r="L215" s="18">
        <v>65.848751835536007</v>
      </c>
      <c r="M215" s="16">
        <v>5.50452266515538E-2</v>
      </c>
      <c r="N215" s="18">
        <v>4.5595322826639597</v>
      </c>
      <c r="O215" s="16">
        <v>-1.54682515750492E-2</v>
      </c>
      <c r="P215" s="15">
        <v>2211.59</v>
      </c>
      <c r="Q215" s="16">
        <v>0.80936758569909195</v>
      </c>
      <c r="R215" s="17">
        <v>34.270000000000003</v>
      </c>
      <c r="S215" s="16">
        <v>0.66682879377431903</v>
      </c>
      <c r="T215" s="17">
        <v>485.26</v>
      </c>
      <c r="U215" s="16">
        <v>0.84741310389461999</v>
      </c>
      <c r="V215" s="18">
        <v>64.534286548001205</v>
      </c>
      <c r="W215" s="16">
        <v>8.5514956579320803E-2</v>
      </c>
      <c r="X215" s="18">
        <v>4.5575361661789602</v>
      </c>
      <c r="Y215" s="16">
        <v>-2.0593941937146101E-2</v>
      </c>
      <c r="Z215" s="15">
        <v>3947.55</v>
      </c>
      <c r="AA215" s="16">
        <v>0.259990424513246</v>
      </c>
      <c r="AB215" s="17">
        <v>65.37</v>
      </c>
      <c r="AC215" s="16">
        <v>0.28884069400630902</v>
      </c>
      <c r="AD215" s="17">
        <v>885.79</v>
      </c>
      <c r="AE215" s="16">
        <v>0.29210549347959303</v>
      </c>
      <c r="AF215" s="18">
        <v>60.387792565397</v>
      </c>
      <c r="AG215" s="16">
        <v>-2.2384666799574099E-2</v>
      </c>
      <c r="AH215" s="18">
        <v>4.4565303288589897</v>
      </c>
      <c r="AI215" s="16">
        <v>-2.4854835095439301E-2</v>
      </c>
      <c r="AJ215" s="15">
        <v>5684.04</v>
      </c>
      <c r="AK215" s="16">
        <v>0.15160847208321401</v>
      </c>
      <c r="AL215" s="17">
        <v>94.85</v>
      </c>
      <c r="AM215" s="16">
        <v>0.16123898139079301</v>
      </c>
      <c r="AN215" s="17">
        <v>1274.56</v>
      </c>
      <c r="AO215" s="16">
        <v>0.17841326195693399</v>
      </c>
      <c r="AP215" s="18">
        <v>59.9266209804955</v>
      </c>
      <c r="AQ215" s="16">
        <v>-8.2933052213295701E-3</v>
      </c>
      <c r="AR215" s="18">
        <v>4.4596095907607296</v>
      </c>
      <c r="AS215" s="16">
        <v>-2.2746510701353501E-2</v>
      </c>
    </row>
    <row r="216" spans="3:45" x14ac:dyDescent="0.2">
      <c r="C216" s="144" t="s">
        <v>19</v>
      </c>
      <c r="D216" s="144" t="s">
        <v>22</v>
      </c>
      <c r="E216" s="145" t="s">
        <v>297</v>
      </c>
      <c r="F216" s="15">
        <v>65.31</v>
      </c>
      <c r="G216" s="16">
        <v>-0.63189042948934704</v>
      </c>
      <c r="H216" s="17">
        <v>1.59</v>
      </c>
      <c r="I216" s="16">
        <v>-0.34297520661156999</v>
      </c>
      <c r="J216" s="17">
        <v>51.23</v>
      </c>
      <c r="K216" s="16">
        <v>-0.33777145811789</v>
      </c>
      <c r="L216" s="18">
        <v>41.075471698113198</v>
      </c>
      <c r="M216" s="16">
        <v>-0.439732603373724</v>
      </c>
      <c r="N216" s="18">
        <v>1.2748389615459701</v>
      </c>
      <c r="O216" s="16">
        <v>-0.44413514786835701</v>
      </c>
      <c r="P216" s="15">
        <v>669.05</v>
      </c>
      <c r="Q216" s="16">
        <v>-0.14811938170057801</v>
      </c>
      <c r="R216" s="17">
        <v>12.94</v>
      </c>
      <c r="S216" s="16">
        <v>-0.164622336991607</v>
      </c>
      <c r="T216" s="17">
        <v>414.61</v>
      </c>
      <c r="U216" s="16">
        <v>-0.16380614323457601</v>
      </c>
      <c r="V216" s="18">
        <v>51.704018547140599</v>
      </c>
      <c r="W216" s="16">
        <v>1.9755083265691201E-2</v>
      </c>
      <c r="X216" s="18">
        <v>1.6136851498999101</v>
      </c>
      <c r="Y216" s="16">
        <v>1.8759718702883201E-2</v>
      </c>
      <c r="Z216" s="15">
        <v>1379.24</v>
      </c>
      <c r="AA216" s="16">
        <v>-0.264558305205851</v>
      </c>
      <c r="AB216" s="17">
        <v>22.98</v>
      </c>
      <c r="AC216" s="16">
        <v>-0.41704718417047199</v>
      </c>
      <c r="AD216" s="17">
        <v>736.47</v>
      </c>
      <c r="AE216" s="16">
        <v>-0.41600520184919398</v>
      </c>
      <c r="AF216" s="18">
        <v>60.019147084421199</v>
      </c>
      <c r="AG216" s="16">
        <v>0.26158013963382798</v>
      </c>
      <c r="AH216" s="18">
        <v>1.87277146387497</v>
      </c>
      <c r="AI216" s="16">
        <v>0.25932918773059899</v>
      </c>
      <c r="AJ216" s="15">
        <v>2079.8200000000002</v>
      </c>
      <c r="AK216" s="16">
        <v>-0.32470526353385099</v>
      </c>
      <c r="AL216" s="17">
        <v>37.229999999999997</v>
      </c>
      <c r="AM216" s="16">
        <v>-0.42863720073664802</v>
      </c>
      <c r="AN216" s="17">
        <v>1192.5</v>
      </c>
      <c r="AO216" s="16">
        <v>-0.416170962767129</v>
      </c>
      <c r="AP216" s="18">
        <v>55.864088100993797</v>
      </c>
      <c r="AQ216" s="16">
        <v>0.18190182723970699</v>
      </c>
      <c r="AR216" s="18">
        <v>1.7440838574423501</v>
      </c>
      <c r="AS216" s="16">
        <v>0.15666521087541599</v>
      </c>
    </row>
    <row r="217" spans="3:45" x14ac:dyDescent="0.2">
      <c r="C217" s="144" t="s">
        <v>19</v>
      </c>
      <c r="D217" s="144" t="s">
        <v>22</v>
      </c>
      <c r="E217" s="145" t="s">
        <v>298</v>
      </c>
      <c r="F217" s="15">
        <v>49.64</v>
      </c>
      <c r="G217" s="16">
        <v>0.158730158730159</v>
      </c>
      <c r="H217" s="17">
        <v>0.64</v>
      </c>
      <c r="I217" s="16">
        <v>0.33333333333333298</v>
      </c>
      <c r="J217" s="17">
        <v>11.06</v>
      </c>
      <c r="K217" s="16">
        <v>0.28904428904428903</v>
      </c>
      <c r="L217" s="18">
        <v>77.5625</v>
      </c>
      <c r="M217" s="16">
        <v>-0.13095238095238099</v>
      </c>
      <c r="N217" s="18">
        <v>4.4882459312839096</v>
      </c>
      <c r="O217" s="16">
        <v>-0.101093601997761</v>
      </c>
      <c r="P217" s="15">
        <v>140.65</v>
      </c>
      <c r="Q217" s="16">
        <v>-0.33423269904383202</v>
      </c>
      <c r="R217" s="17">
        <v>1.7</v>
      </c>
      <c r="S217" s="16">
        <v>-0.27350427350427298</v>
      </c>
      <c r="T217" s="17">
        <v>29.85</v>
      </c>
      <c r="U217" s="16">
        <v>-0.29499291450165299</v>
      </c>
      <c r="V217" s="18">
        <v>82.735294117647101</v>
      </c>
      <c r="W217" s="16">
        <v>-8.3590891625039701E-2</v>
      </c>
      <c r="X217" s="18">
        <v>4.7118927973199298</v>
      </c>
      <c r="Y217" s="16">
        <v>-5.5658709464517703E-2</v>
      </c>
      <c r="Z217" s="15">
        <v>254.62</v>
      </c>
      <c r="AA217" s="16">
        <v>-0.26335888904961702</v>
      </c>
      <c r="AB217" s="17">
        <v>2.97</v>
      </c>
      <c r="AC217" s="16">
        <v>-0.22454308093994799</v>
      </c>
      <c r="AD217" s="17">
        <v>52.7</v>
      </c>
      <c r="AE217" s="16">
        <v>-0.239208892738559</v>
      </c>
      <c r="AF217" s="18">
        <v>85.730639730639695</v>
      </c>
      <c r="AG217" s="16">
        <v>-5.0055402377115102E-2</v>
      </c>
      <c r="AH217" s="18">
        <v>4.8314990512333997</v>
      </c>
      <c r="AI217" s="16">
        <v>-3.1743268395957203E-2</v>
      </c>
      <c r="AJ217" s="15">
        <v>442.81</v>
      </c>
      <c r="AK217" s="16">
        <v>0.281093591783596</v>
      </c>
      <c r="AL217" s="17">
        <v>5.0599999999999996</v>
      </c>
      <c r="AM217" s="16">
        <v>0.32114882506527398</v>
      </c>
      <c r="AN217" s="17">
        <v>90.42</v>
      </c>
      <c r="AO217" s="16">
        <v>0.30532698137721997</v>
      </c>
      <c r="AP217" s="18">
        <v>87.511857707509904</v>
      </c>
      <c r="AQ217" s="16">
        <v>-3.0318486851546599E-2</v>
      </c>
      <c r="AR217" s="18">
        <v>4.8972572439725699</v>
      </c>
      <c r="AS217" s="16">
        <v>-1.8564995544683601E-2</v>
      </c>
    </row>
    <row r="218" spans="3:45" x14ac:dyDescent="0.2">
      <c r="C218" s="144" t="s">
        <v>19</v>
      </c>
      <c r="D218" s="144" t="s">
        <v>22</v>
      </c>
      <c r="E218" s="145" t="s">
        <v>299</v>
      </c>
      <c r="F218" s="15">
        <v>3082.29</v>
      </c>
      <c r="G218" s="16">
        <v>-5.0773599083506697E-2</v>
      </c>
      <c r="H218" s="17">
        <v>305.39</v>
      </c>
      <c r="I218" s="16">
        <v>-0.18874189777919401</v>
      </c>
      <c r="J218" s="17">
        <v>848.74</v>
      </c>
      <c r="K218" s="16">
        <v>-8.4521626577499606E-2</v>
      </c>
      <c r="L218" s="18">
        <v>10.092963096368599</v>
      </c>
      <c r="M218" s="16">
        <v>0.170067082618962</v>
      </c>
      <c r="N218" s="18">
        <v>3.6316068525107799</v>
      </c>
      <c r="O218" s="16">
        <v>3.6863817293494902E-2</v>
      </c>
      <c r="P218" s="15">
        <v>10778.02</v>
      </c>
      <c r="Q218" s="16">
        <v>0.266085350768895</v>
      </c>
      <c r="R218" s="17">
        <v>1104.23</v>
      </c>
      <c r="S218" s="16">
        <v>6.5653348774368098E-2</v>
      </c>
      <c r="T218" s="17">
        <v>3259.01</v>
      </c>
      <c r="U218" s="16">
        <v>0.45682726435589599</v>
      </c>
      <c r="V218" s="18">
        <v>9.7606658033199594</v>
      </c>
      <c r="W218" s="16">
        <v>0.18808367864188499</v>
      </c>
      <c r="X218" s="18">
        <v>3.3071454214623501</v>
      </c>
      <c r="Y218" s="16">
        <v>-0.13092967042412801</v>
      </c>
      <c r="Z218" s="15">
        <v>25291.77</v>
      </c>
      <c r="AA218" s="16">
        <v>0.54349966038060604</v>
      </c>
      <c r="AB218" s="17">
        <v>2662.14</v>
      </c>
      <c r="AC218" s="16">
        <v>0.278866662823543</v>
      </c>
      <c r="AD218" s="17">
        <v>7618.02</v>
      </c>
      <c r="AE218" s="16">
        <v>0.80809296298142397</v>
      </c>
      <c r="AF218" s="18">
        <v>9.5005409182086602</v>
      </c>
      <c r="AG218" s="16">
        <v>0.206927747238944</v>
      </c>
      <c r="AH218" s="18">
        <v>3.3199925965014501</v>
      </c>
      <c r="AI218" s="16">
        <v>-0.146338328845947</v>
      </c>
      <c r="AJ218" s="15">
        <v>51282.02</v>
      </c>
      <c r="AK218" s="16">
        <v>0.28901958438296699</v>
      </c>
      <c r="AL218" s="17">
        <v>5753.08</v>
      </c>
      <c r="AM218" s="16">
        <v>4.3799792077537397E-2</v>
      </c>
      <c r="AN218" s="17">
        <v>14738.89</v>
      </c>
      <c r="AO218" s="16">
        <v>0.36254458185959698</v>
      </c>
      <c r="AP218" s="18">
        <v>8.9138374575010193</v>
      </c>
      <c r="AQ218" s="16">
        <v>0.23492991104870201</v>
      </c>
      <c r="AR218" s="18">
        <v>3.4793678492749498</v>
      </c>
      <c r="AS218" s="16">
        <v>-5.3961535244801899E-2</v>
      </c>
    </row>
    <row r="219" spans="3:45" x14ac:dyDescent="0.2">
      <c r="C219" s="144" t="s">
        <v>19</v>
      </c>
      <c r="D219" s="144" t="s">
        <v>22</v>
      </c>
      <c r="E219" s="145" t="s">
        <v>300</v>
      </c>
      <c r="F219" s="15">
        <v>1714.58</v>
      </c>
      <c r="G219" s="16"/>
      <c r="H219" s="17">
        <v>30</v>
      </c>
      <c r="I219" s="16"/>
      <c r="J219" s="17">
        <v>647.98</v>
      </c>
      <c r="K219" s="16"/>
      <c r="L219" s="18">
        <v>57.152666666666697</v>
      </c>
      <c r="M219" s="16"/>
      <c r="N219" s="18">
        <v>2.6460384579771001</v>
      </c>
      <c r="O219" s="16"/>
      <c r="P219" s="15">
        <v>5973.7</v>
      </c>
      <c r="Q219" s="16"/>
      <c r="R219" s="17">
        <v>99.69</v>
      </c>
      <c r="S219" s="16"/>
      <c r="T219" s="17">
        <v>2015.59</v>
      </c>
      <c r="U219" s="16"/>
      <c r="V219" s="18">
        <v>59.922760557728999</v>
      </c>
      <c r="W219" s="16"/>
      <c r="X219" s="18">
        <v>2.9637475875550101</v>
      </c>
      <c r="Y219" s="16"/>
      <c r="Z219" s="15">
        <v>9353.15</v>
      </c>
      <c r="AA219" s="16"/>
      <c r="AB219" s="17">
        <v>164.28</v>
      </c>
      <c r="AC219" s="16"/>
      <c r="AD219" s="17">
        <v>3517.58</v>
      </c>
      <c r="AE219" s="16"/>
      <c r="AF219" s="18">
        <v>56.934197711224698</v>
      </c>
      <c r="AG219" s="16"/>
      <c r="AH219" s="18">
        <v>2.6589729302531899</v>
      </c>
      <c r="AI219" s="16"/>
      <c r="AJ219" s="15">
        <v>10755.05</v>
      </c>
      <c r="AK219" s="16"/>
      <c r="AL219" s="17">
        <v>195.25</v>
      </c>
      <c r="AM219" s="16"/>
      <c r="AN219" s="17">
        <v>4318.46</v>
      </c>
      <c r="AO219" s="16"/>
      <c r="AP219" s="18">
        <v>55.083482714468602</v>
      </c>
      <c r="AQ219" s="16"/>
      <c r="AR219" s="18">
        <v>2.4904827183764602</v>
      </c>
      <c r="AS219" s="16"/>
    </row>
    <row r="220" spans="3:45" x14ac:dyDescent="0.2">
      <c r="C220" s="144" t="s">
        <v>19</v>
      </c>
      <c r="D220" s="144" t="s">
        <v>22</v>
      </c>
      <c r="E220" s="145" t="s">
        <v>302</v>
      </c>
      <c r="F220" s="15"/>
      <c r="G220" s="16"/>
      <c r="H220" s="17"/>
      <c r="I220" s="16"/>
      <c r="J220" s="17"/>
      <c r="K220" s="16"/>
      <c r="L220" s="137"/>
      <c r="M220" s="136"/>
      <c r="N220" s="137"/>
      <c r="O220" s="136"/>
      <c r="P220" s="15">
        <v>31.43</v>
      </c>
      <c r="Q220" s="16">
        <v>-0.549132118777794</v>
      </c>
      <c r="R220" s="17">
        <v>0.35</v>
      </c>
      <c r="S220" s="16">
        <v>-0.54545454545454597</v>
      </c>
      <c r="T220" s="17">
        <v>6.3</v>
      </c>
      <c r="U220" s="16">
        <v>-0.54903364352183304</v>
      </c>
      <c r="V220" s="137">
        <v>89.8</v>
      </c>
      <c r="W220" s="136">
        <v>-8.0906613111459292E-3</v>
      </c>
      <c r="X220" s="137">
        <v>4.9888888888888898</v>
      </c>
      <c r="Y220" s="136">
        <v>-2.1836497234564801E-4</v>
      </c>
      <c r="Z220" s="15">
        <v>104.33</v>
      </c>
      <c r="AA220" s="16">
        <v>0.37041902009720201</v>
      </c>
      <c r="AB220" s="17">
        <v>2.76</v>
      </c>
      <c r="AC220" s="16">
        <v>2.28571428571429</v>
      </c>
      <c r="AD220" s="17">
        <v>76.569999999999993</v>
      </c>
      <c r="AE220" s="16">
        <v>4.01769331585845</v>
      </c>
      <c r="AF220" s="137">
        <v>37.800724637681199</v>
      </c>
      <c r="AG220" s="136">
        <v>-0.58291595040519895</v>
      </c>
      <c r="AH220" s="137">
        <v>1.36254407731488</v>
      </c>
      <c r="AI220" s="136">
        <v>-0.72688266623111797</v>
      </c>
      <c r="AJ220" s="15">
        <v>104.33</v>
      </c>
      <c r="AK220" s="16">
        <v>0.37041902009720201</v>
      </c>
      <c r="AL220" s="17">
        <v>2.76</v>
      </c>
      <c r="AM220" s="16">
        <v>2.28571428571429</v>
      </c>
      <c r="AN220" s="17">
        <v>76.569999999999993</v>
      </c>
      <c r="AO220" s="16">
        <v>4.01769331585845</v>
      </c>
      <c r="AP220" s="18">
        <v>37.800724637681199</v>
      </c>
      <c r="AQ220" s="16">
        <v>-0.58291595040519895</v>
      </c>
      <c r="AR220" s="18">
        <v>1.36254407731488</v>
      </c>
      <c r="AS220" s="16">
        <v>-0.72688266623111797</v>
      </c>
    </row>
    <row r="221" spans="3:45" x14ac:dyDescent="0.2">
      <c r="C221" s="144" t="s">
        <v>19</v>
      </c>
      <c r="D221" s="144" t="s">
        <v>22</v>
      </c>
      <c r="E221" s="145" t="s">
        <v>303</v>
      </c>
      <c r="F221" s="15">
        <v>108.5</v>
      </c>
      <c r="G221" s="16">
        <v>-0.40580503833515902</v>
      </c>
      <c r="H221" s="17">
        <v>6.87</v>
      </c>
      <c r="I221" s="16">
        <v>1.4361702127659599</v>
      </c>
      <c r="J221" s="17">
        <v>34.42</v>
      </c>
      <c r="K221" s="16">
        <v>-0.61840354767184003</v>
      </c>
      <c r="L221" s="18">
        <v>15.7933042212518</v>
      </c>
      <c r="M221" s="16">
        <v>-0.75609464455678999</v>
      </c>
      <c r="N221" s="18">
        <v>3.15223707147008</v>
      </c>
      <c r="O221" s="16">
        <v>0.55712915578642297</v>
      </c>
      <c r="P221" s="15">
        <v>361.99</v>
      </c>
      <c r="Q221" s="16">
        <v>-1.56092785467599E-2</v>
      </c>
      <c r="R221" s="17">
        <v>14.1</v>
      </c>
      <c r="S221" s="16">
        <v>1.7325581395348799</v>
      </c>
      <c r="T221" s="17">
        <v>119.43</v>
      </c>
      <c r="U221" s="16">
        <v>-0.27801958650707298</v>
      </c>
      <c r="V221" s="18">
        <v>25.673049645390101</v>
      </c>
      <c r="W221" s="16">
        <v>-0.639754884914985</v>
      </c>
      <c r="X221" s="18">
        <v>3.0309804906639899</v>
      </c>
      <c r="Y221" s="16">
        <v>0.36345903996311602</v>
      </c>
      <c r="Z221" s="15">
        <v>1251.3900000000001</v>
      </c>
      <c r="AA221" s="16">
        <v>2.31336051683965</v>
      </c>
      <c r="AB221" s="17">
        <v>41.23</v>
      </c>
      <c r="AC221" s="16">
        <v>6.7939508506616297</v>
      </c>
      <c r="AD221" s="17">
        <v>407.57</v>
      </c>
      <c r="AE221" s="16">
        <v>1.4051103505252001</v>
      </c>
      <c r="AF221" s="18">
        <v>30.3514431239389</v>
      </c>
      <c r="AG221" s="16">
        <v>-0.57488049638414396</v>
      </c>
      <c r="AH221" s="18">
        <v>3.0703682802954102</v>
      </c>
      <c r="AI221" s="16">
        <v>0.37763346954792398</v>
      </c>
      <c r="AJ221" s="15">
        <v>2336.79</v>
      </c>
      <c r="AK221" s="16">
        <v>2.8022551986722601</v>
      </c>
      <c r="AL221" s="17">
        <v>82.67</v>
      </c>
      <c r="AM221" s="16">
        <v>8.9842995169082105</v>
      </c>
      <c r="AN221" s="17">
        <v>799.01</v>
      </c>
      <c r="AO221" s="16">
        <v>2.0117225782133401</v>
      </c>
      <c r="AP221" s="18">
        <v>28.2664811902746</v>
      </c>
      <c r="AQ221" s="16">
        <v>-0.61917656894875595</v>
      </c>
      <c r="AR221" s="18">
        <v>2.9246067007922298</v>
      </c>
      <c r="AS221" s="16">
        <v>0.26248520570174499</v>
      </c>
    </row>
    <row r="222" spans="3:45" x14ac:dyDescent="0.2">
      <c r="C222" s="144" t="s">
        <v>19</v>
      </c>
      <c r="D222" s="144" t="s">
        <v>22</v>
      </c>
      <c r="E222" s="145" t="s">
        <v>304</v>
      </c>
      <c r="F222" s="15">
        <v>1512.21</v>
      </c>
      <c r="G222" s="16">
        <v>0.15158091930914699</v>
      </c>
      <c r="H222" s="17">
        <v>220.28</v>
      </c>
      <c r="I222" s="16">
        <v>9.9491082481316193E-3</v>
      </c>
      <c r="J222" s="17">
        <v>522.77</v>
      </c>
      <c r="K222" s="16">
        <v>3.6583914974619401E-2</v>
      </c>
      <c r="L222" s="18">
        <v>6.8649446159433403</v>
      </c>
      <c r="M222" s="16">
        <v>0.14023658212510501</v>
      </c>
      <c r="N222" s="18">
        <v>2.8926870325382099</v>
      </c>
      <c r="O222" s="16">
        <v>0.110938441811866</v>
      </c>
      <c r="P222" s="15">
        <v>5037.8999999999996</v>
      </c>
      <c r="Q222" s="16">
        <v>0.64843039349776499</v>
      </c>
      <c r="R222" s="17">
        <v>633.80999999999995</v>
      </c>
      <c r="S222" s="16">
        <v>0.939799228744568</v>
      </c>
      <c r="T222" s="17">
        <v>2437.35</v>
      </c>
      <c r="U222" s="16">
        <v>0.74555259539360597</v>
      </c>
      <c r="V222" s="18">
        <v>7.9485965825720601</v>
      </c>
      <c r="W222" s="16">
        <v>-0.15020566609637001</v>
      </c>
      <c r="X222" s="18">
        <v>2.0669579666440998</v>
      </c>
      <c r="Y222" s="16">
        <v>-5.5639802634500898E-2</v>
      </c>
      <c r="Z222" s="15">
        <v>10238.629999999999</v>
      </c>
      <c r="AA222" s="16">
        <v>0.85042950528726202</v>
      </c>
      <c r="AB222" s="17">
        <v>1316.4</v>
      </c>
      <c r="AC222" s="16">
        <v>1.09444409088016</v>
      </c>
      <c r="AD222" s="17">
        <v>4856.54</v>
      </c>
      <c r="AE222" s="16">
        <v>1.10792815785133</v>
      </c>
      <c r="AF222" s="18">
        <v>7.7777499240352501</v>
      </c>
      <c r="AG222" s="16">
        <v>-0.116505657350995</v>
      </c>
      <c r="AH222" s="18">
        <v>2.1082149019672398</v>
      </c>
      <c r="AI222" s="16">
        <v>-0.12215722419427601</v>
      </c>
      <c r="AJ222" s="15">
        <v>18779.37</v>
      </c>
      <c r="AK222" s="16">
        <v>0.119049264846969</v>
      </c>
      <c r="AL222" s="17">
        <v>2835.21</v>
      </c>
      <c r="AM222" s="16">
        <v>-0.19543860246543601</v>
      </c>
      <c r="AN222" s="17">
        <v>7672.73</v>
      </c>
      <c r="AO222" s="16">
        <v>0.83675018073702401</v>
      </c>
      <c r="AP222" s="18">
        <v>6.6236257631709803</v>
      </c>
      <c r="AQ222" s="16">
        <v>0.390881128868595</v>
      </c>
      <c r="AR222" s="18">
        <v>2.44754735276753</v>
      </c>
      <c r="AS222" s="16">
        <v>-0.390744981771047</v>
      </c>
    </row>
    <row r="223" spans="3:45" x14ac:dyDescent="0.2">
      <c r="C223" s="144" t="s">
        <v>19</v>
      </c>
      <c r="D223" s="144" t="s">
        <v>22</v>
      </c>
      <c r="E223" s="145" t="s">
        <v>305</v>
      </c>
      <c r="F223" s="15"/>
      <c r="G223" s="16"/>
      <c r="H223" s="17"/>
      <c r="I223" s="16"/>
      <c r="J223" s="17"/>
      <c r="K223" s="16"/>
      <c r="L223" s="18"/>
      <c r="M223" s="16"/>
      <c r="N223" s="18"/>
      <c r="O223" s="16"/>
      <c r="P223" s="15">
        <v>52.33</v>
      </c>
      <c r="Q223" s="16">
        <v>-0.59235023759445404</v>
      </c>
      <c r="R223" s="17">
        <v>2.14</v>
      </c>
      <c r="S223" s="16">
        <v>-0.77306468716861099</v>
      </c>
      <c r="T223" s="17">
        <v>26.59</v>
      </c>
      <c r="U223" s="16">
        <v>-0.82396557431314099</v>
      </c>
      <c r="V223" s="18">
        <v>24.453271028037399</v>
      </c>
      <c r="W223" s="16">
        <v>0.796325822188927</v>
      </c>
      <c r="X223" s="18">
        <v>1.9680330951485501</v>
      </c>
      <c r="Y223" s="16">
        <v>1.31573887218344</v>
      </c>
      <c r="Z223" s="15">
        <v>234.1</v>
      </c>
      <c r="AA223" s="16">
        <v>0.189895293280472</v>
      </c>
      <c r="AB223" s="17">
        <v>7.81</v>
      </c>
      <c r="AC223" s="16">
        <v>-0.45612813370473498</v>
      </c>
      <c r="AD223" s="17">
        <v>77.650000000000006</v>
      </c>
      <c r="AE223" s="16">
        <v>-0.66240598234859405</v>
      </c>
      <c r="AF223" s="18">
        <v>29.974391805377699</v>
      </c>
      <c r="AG223" s="16">
        <v>1.1878228439830401</v>
      </c>
      <c r="AH223" s="18">
        <v>3.01481004507405</v>
      </c>
      <c r="AI223" s="16">
        <v>2.5246338236631201</v>
      </c>
      <c r="AJ223" s="15">
        <v>437.83</v>
      </c>
      <c r="AK223" s="16">
        <v>1.9299715975229201E-2</v>
      </c>
      <c r="AL223" s="17">
        <v>17.649999999999999</v>
      </c>
      <c r="AM223" s="16">
        <v>-0.432293341910582</v>
      </c>
      <c r="AN223" s="17">
        <v>183.16</v>
      </c>
      <c r="AO223" s="16">
        <v>-0.63195756138729198</v>
      </c>
      <c r="AP223" s="18">
        <v>24.806232294617601</v>
      </c>
      <c r="AQ223" s="16">
        <v>0.79546901811160697</v>
      </c>
      <c r="AR223" s="18">
        <v>2.3904236732911102</v>
      </c>
      <c r="AS223" s="16">
        <v>1.7695167976208399</v>
      </c>
    </row>
    <row r="224" spans="3:45" x14ac:dyDescent="0.2">
      <c r="C224" s="144" t="s">
        <v>19</v>
      </c>
      <c r="D224" s="144" t="s">
        <v>22</v>
      </c>
      <c r="E224" s="145" t="s">
        <v>306</v>
      </c>
      <c r="F224" s="15">
        <v>3516.64</v>
      </c>
      <c r="G224" s="16">
        <v>0.14942784207722201</v>
      </c>
      <c r="H224" s="17">
        <v>66.83</v>
      </c>
      <c r="I224" s="16">
        <v>0.32810015898251199</v>
      </c>
      <c r="J224" s="17">
        <v>1187.9000000000001</v>
      </c>
      <c r="K224" s="16">
        <v>6.2959715088497903E-2</v>
      </c>
      <c r="L224" s="18">
        <v>52.620679335627699</v>
      </c>
      <c r="M224" s="16">
        <v>-0.134532260761247</v>
      </c>
      <c r="N224" s="18">
        <v>2.96038387069619</v>
      </c>
      <c r="O224" s="16">
        <v>8.1346570111103106E-2</v>
      </c>
      <c r="P224" s="15">
        <v>14758.34</v>
      </c>
      <c r="Q224" s="16">
        <v>0.25383925264134499</v>
      </c>
      <c r="R224" s="17">
        <v>289.45</v>
      </c>
      <c r="S224" s="16">
        <v>0.42389807162534499</v>
      </c>
      <c r="T224" s="17">
        <v>5111.9399999999996</v>
      </c>
      <c r="U224" s="16">
        <v>0.18489107079529099</v>
      </c>
      <c r="V224" s="18">
        <v>50.987528070478497</v>
      </c>
      <c r="W224" s="16">
        <v>-0.11943187674233</v>
      </c>
      <c r="X224" s="18">
        <v>2.8870331028924401</v>
      </c>
      <c r="Y224" s="16">
        <v>5.8189468673923203E-2</v>
      </c>
      <c r="Z224" s="15">
        <v>31540.03</v>
      </c>
      <c r="AA224" s="16">
        <v>0.101533798789711</v>
      </c>
      <c r="AB224" s="17">
        <v>649.59</v>
      </c>
      <c r="AC224" s="16">
        <v>0.215390948041986</v>
      </c>
      <c r="AD224" s="17">
        <v>10811.82</v>
      </c>
      <c r="AE224" s="16">
        <v>6.3017162723382897E-2</v>
      </c>
      <c r="AF224" s="18">
        <v>48.553749288012398</v>
      </c>
      <c r="AG224" s="16">
        <v>-9.3679444820368302E-2</v>
      </c>
      <c r="AH224" s="18">
        <v>2.9171804562044099</v>
      </c>
      <c r="AI224" s="16">
        <v>3.62333153376855E-2</v>
      </c>
      <c r="AJ224" s="15">
        <v>44943.63</v>
      </c>
      <c r="AK224" s="16">
        <v>7.6057265373698807E-2</v>
      </c>
      <c r="AL224" s="17">
        <v>947.36</v>
      </c>
      <c r="AM224" s="16">
        <v>0.21574867819927099</v>
      </c>
      <c r="AN224" s="17">
        <v>15416.27</v>
      </c>
      <c r="AO224" s="16">
        <v>8.7051438717279106E-2</v>
      </c>
      <c r="AP224" s="18">
        <v>47.440920030400299</v>
      </c>
      <c r="AQ224" s="16">
        <v>-0.11490155435124901</v>
      </c>
      <c r="AR224" s="18">
        <v>2.9153374973323598</v>
      </c>
      <c r="AS224" s="16">
        <v>-1.01137563062826E-2</v>
      </c>
    </row>
    <row r="225" spans="3:45" x14ac:dyDescent="0.2">
      <c r="C225" s="144" t="s">
        <v>19</v>
      </c>
      <c r="D225" s="144" t="s">
        <v>22</v>
      </c>
      <c r="E225" s="145" t="s">
        <v>307</v>
      </c>
      <c r="F225" s="15">
        <v>498.9</v>
      </c>
      <c r="G225" s="16">
        <v>1.65231259968102</v>
      </c>
      <c r="H225" s="17">
        <v>35.770000000000003</v>
      </c>
      <c r="I225" s="16">
        <v>0.96</v>
      </c>
      <c r="J225" s="17">
        <v>101.26</v>
      </c>
      <c r="K225" s="16">
        <v>1.4178605539637099</v>
      </c>
      <c r="L225" s="18">
        <v>13.9474419904948</v>
      </c>
      <c r="M225" s="16">
        <v>0.35322071412297001</v>
      </c>
      <c r="N225" s="18">
        <v>4.92692079794588</v>
      </c>
      <c r="O225" s="16">
        <v>9.6966735874394305E-2</v>
      </c>
      <c r="P225" s="15">
        <v>2096.19</v>
      </c>
      <c r="Q225" s="16">
        <v>3.3565342089949302</v>
      </c>
      <c r="R225" s="17">
        <v>129.19999999999999</v>
      </c>
      <c r="S225" s="16">
        <v>1.01058201058201</v>
      </c>
      <c r="T225" s="17">
        <v>460.32</v>
      </c>
      <c r="U225" s="16">
        <v>2.05576208178439</v>
      </c>
      <c r="V225" s="18">
        <v>16.224380804953601</v>
      </c>
      <c r="W225" s="16">
        <v>1.1668025407895799</v>
      </c>
      <c r="X225" s="18">
        <v>4.5537669447341003</v>
      </c>
      <c r="Y225" s="16">
        <v>0.42567846985357199</v>
      </c>
      <c r="Z225" s="15">
        <v>4538.75</v>
      </c>
      <c r="AA225" s="16">
        <v>5.3023313939764201</v>
      </c>
      <c r="AB225" s="17">
        <v>270.52999999999997</v>
      </c>
      <c r="AC225" s="16">
        <v>1.0372769033812801</v>
      </c>
      <c r="AD225" s="17">
        <v>1498.61</v>
      </c>
      <c r="AE225" s="16">
        <v>4.4431570536103404</v>
      </c>
      <c r="AF225" s="18">
        <v>16.777252060769602</v>
      </c>
      <c r="AG225" s="16">
        <v>2.0935075067686699</v>
      </c>
      <c r="AH225" s="18">
        <v>3.0286398729489301</v>
      </c>
      <c r="AI225" s="16">
        <v>0.15784485582612401</v>
      </c>
      <c r="AJ225" s="15">
        <v>7864.97</v>
      </c>
      <c r="AK225" s="16">
        <v>6.8715821289883499</v>
      </c>
      <c r="AL225" s="17">
        <v>544.98</v>
      </c>
      <c r="AM225" s="16">
        <v>-0.10006935499851401</v>
      </c>
      <c r="AN225" s="17">
        <v>2359.35</v>
      </c>
      <c r="AO225" s="16">
        <v>1.2438372579602099</v>
      </c>
      <c r="AP225" s="18">
        <v>14.4316672171456</v>
      </c>
      <c r="AQ225" s="16">
        <v>7.7468764095430398</v>
      </c>
      <c r="AR225" s="18">
        <v>3.3335325407421501</v>
      </c>
      <c r="AS225" s="16">
        <v>2.50808959119616</v>
      </c>
    </row>
    <row r="226" spans="3:45" x14ac:dyDescent="0.2">
      <c r="C226" s="144" t="s">
        <v>19</v>
      </c>
      <c r="D226" s="144" t="s">
        <v>22</v>
      </c>
      <c r="E226" s="145" t="s">
        <v>308</v>
      </c>
      <c r="F226" s="15">
        <v>4.8499999999999996</v>
      </c>
      <c r="G226" s="136"/>
      <c r="H226" s="17">
        <v>0.06</v>
      </c>
      <c r="I226" s="136"/>
      <c r="J226" s="17">
        <v>2</v>
      </c>
      <c r="K226" s="136"/>
      <c r="L226" s="19">
        <v>80.8333333333333</v>
      </c>
      <c r="M226" s="19"/>
      <c r="N226" s="19">
        <v>2.4249999999999998</v>
      </c>
      <c r="O226" s="19"/>
      <c r="P226" s="15">
        <v>4.8499999999999996</v>
      </c>
      <c r="Q226" s="136"/>
      <c r="R226" s="17">
        <v>0.06</v>
      </c>
      <c r="S226" s="136"/>
      <c r="T226" s="17">
        <v>2</v>
      </c>
      <c r="U226" s="136"/>
      <c r="V226" s="137">
        <v>80.8333333333333</v>
      </c>
      <c r="W226" s="136"/>
      <c r="X226" s="137">
        <v>2.4249999999999998</v>
      </c>
      <c r="Y226" s="136"/>
      <c r="Z226" s="15">
        <v>4.8499999999999996</v>
      </c>
      <c r="AA226" s="136"/>
      <c r="AB226" s="17">
        <v>0.06</v>
      </c>
      <c r="AC226" s="136"/>
      <c r="AD226" s="17">
        <v>2</v>
      </c>
      <c r="AE226" s="136"/>
      <c r="AF226" s="137">
        <v>80.8333333333333</v>
      </c>
      <c r="AG226" s="136"/>
      <c r="AH226" s="137">
        <v>2.4249999999999998</v>
      </c>
      <c r="AI226" s="136"/>
      <c r="AJ226" s="15">
        <v>14.77</v>
      </c>
      <c r="AK226" s="136"/>
      <c r="AL226" s="17">
        <v>1.04</v>
      </c>
      <c r="AM226" s="136"/>
      <c r="AN226" s="17">
        <v>4.97</v>
      </c>
      <c r="AO226" s="136"/>
      <c r="AP226" s="137">
        <v>14.2019230769231</v>
      </c>
      <c r="AQ226" s="136"/>
      <c r="AR226" s="137">
        <v>2.9718309859154899</v>
      </c>
      <c r="AS226" s="136"/>
    </row>
    <row r="227" spans="3:45" x14ac:dyDescent="0.2">
      <c r="C227" s="144" t="s">
        <v>19</v>
      </c>
      <c r="D227" s="144" t="s">
        <v>22</v>
      </c>
      <c r="E227" s="145" t="s">
        <v>309</v>
      </c>
      <c r="F227" s="15"/>
      <c r="G227" s="136"/>
      <c r="H227" s="17"/>
      <c r="I227" s="136"/>
      <c r="J227" s="17"/>
      <c r="K227" s="136"/>
      <c r="L227" s="137"/>
      <c r="M227" s="136"/>
      <c r="N227" s="137"/>
      <c r="O227" s="136"/>
      <c r="P227" s="15"/>
      <c r="Q227" s="136"/>
      <c r="R227" s="17"/>
      <c r="S227" s="136"/>
      <c r="T227" s="17"/>
      <c r="U227" s="136"/>
      <c r="V227" s="18"/>
      <c r="W227" s="136"/>
      <c r="X227" s="18"/>
      <c r="Y227" s="136"/>
      <c r="Z227" s="15">
        <v>3.95</v>
      </c>
      <c r="AA227" s="16">
        <v>-0.249049429657795</v>
      </c>
      <c r="AB227" s="17">
        <v>0.08</v>
      </c>
      <c r="AC227" s="16">
        <v>0</v>
      </c>
      <c r="AD227" s="17">
        <v>1.32</v>
      </c>
      <c r="AE227" s="16">
        <v>0</v>
      </c>
      <c r="AF227" s="18">
        <v>49.375</v>
      </c>
      <c r="AG227" s="16">
        <v>-0.249049429657795</v>
      </c>
      <c r="AH227" s="18">
        <v>2.99242424242424</v>
      </c>
      <c r="AI227" s="16">
        <v>-0.249049429657795</v>
      </c>
      <c r="AJ227" s="15">
        <v>3.95</v>
      </c>
      <c r="AK227" s="16">
        <v>-0.75047378395451703</v>
      </c>
      <c r="AL227" s="17">
        <v>0.08</v>
      </c>
      <c r="AM227" s="16">
        <v>-0.66666666666666696</v>
      </c>
      <c r="AN227" s="17">
        <v>1.32</v>
      </c>
      <c r="AO227" s="16">
        <v>-0.66750629722921895</v>
      </c>
      <c r="AP227" s="18">
        <v>49.375</v>
      </c>
      <c r="AQ227" s="16">
        <v>-0.25142135186355002</v>
      </c>
      <c r="AR227" s="18">
        <v>2.99242424242424</v>
      </c>
      <c r="AS227" s="16">
        <v>-0.249531001741994</v>
      </c>
    </row>
    <row r="228" spans="3:45" x14ac:dyDescent="0.2">
      <c r="C228" s="144" t="s">
        <v>19</v>
      </c>
      <c r="D228" s="144" t="s">
        <v>22</v>
      </c>
      <c r="E228" s="145" t="s">
        <v>311</v>
      </c>
      <c r="F228" s="15">
        <v>22.79</v>
      </c>
      <c r="G228" s="16"/>
      <c r="H228" s="17">
        <v>0.91</v>
      </c>
      <c r="I228" s="16"/>
      <c r="J228" s="17">
        <v>3.16</v>
      </c>
      <c r="K228" s="16"/>
      <c r="L228" s="18">
        <v>25.043956043956001</v>
      </c>
      <c r="M228" s="16"/>
      <c r="N228" s="18">
        <v>7.2120253164557004</v>
      </c>
      <c r="O228" s="16"/>
      <c r="P228" s="15">
        <v>55.34</v>
      </c>
      <c r="Q228" s="16">
        <v>-0.41002132196162</v>
      </c>
      <c r="R228" s="17">
        <v>2.2200000000000002</v>
      </c>
      <c r="S228" s="16">
        <v>-0.171641791044776</v>
      </c>
      <c r="T228" s="17">
        <v>7.65</v>
      </c>
      <c r="U228" s="16">
        <v>-0.55805892547660296</v>
      </c>
      <c r="V228" s="18">
        <v>24.9279279279279</v>
      </c>
      <c r="W228" s="16">
        <v>-0.28777348777348799</v>
      </c>
      <c r="X228" s="18">
        <v>7.2339869281045797</v>
      </c>
      <c r="Y228" s="16">
        <v>0.33497136167899999</v>
      </c>
      <c r="Z228" s="15">
        <v>217.17</v>
      </c>
      <c r="AA228" s="16">
        <v>0.115179213310054</v>
      </c>
      <c r="AB228" s="17">
        <v>8.6999999999999993</v>
      </c>
      <c r="AC228" s="16">
        <v>0.45484949832775901</v>
      </c>
      <c r="AD228" s="17">
        <v>30.06</v>
      </c>
      <c r="AE228" s="16">
        <v>-0.124635993011066</v>
      </c>
      <c r="AF228" s="18">
        <v>24.962068965517201</v>
      </c>
      <c r="AG228" s="16">
        <v>-0.23347451774780201</v>
      </c>
      <c r="AH228" s="18">
        <v>7.2245508982035904</v>
      </c>
      <c r="AI228" s="16">
        <v>0.27396055173211198</v>
      </c>
      <c r="AJ228" s="15">
        <v>514.85</v>
      </c>
      <c r="AK228" s="16">
        <v>-0.121266427718041</v>
      </c>
      <c r="AL228" s="17">
        <v>22.16</v>
      </c>
      <c r="AM228" s="16">
        <v>0.119757453259222</v>
      </c>
      <c r="AN228" s="17">
        <v>73.25</v>
      </c>
      <c r="AO228" s="16">
        <v>-0.24258091200496301</v>
      </c>
      <c r="AP228" s="18">
        <v>23.233303249097499</v>
      </c>
      <c r="AQ228" s="16">
        <v>-0.21524650742509099</v>
      </c>
      <c r="AR228" s="18">
        <v>7.0286689419795199</v>
      </c>
      <c r="AS228" s="16">
        <v>0.160168242667417</v>
      </c>
    </row>
    <row r="229" spans="3:45" x14ac:dyDescent="0.2">
      <c r="C229" s="144" t="s">
        <v>19</v>
      </c>
      <c r="D229" s="144" t="s">
        <v>22</v>
      </c>
      <c r="E229" s="145" t="s">
        <v>312</v>
      </c>
      <c r="F229" s="15">
        <v>0</v>
      </c>
      <c r="G229" s="16">
        <v>-1</v>
      </c>
      <c r="H229" s="17">
        <v>0</v>
      </c>
      <c r="I229" s="16">
        <v>-1</v>
      </c>
      <c r="J229" s="17">
        <v>0</v>
      </c>
      <c r="K229" s="16">
        <v>-1</v>
      </c>
      <c r="L229" s="18"/>
      <c r="M229" s="16">
        <v>-1</v>
      </c>
      <c r="N229" s="18"/>
      <c r="O229" s="16">
        <v>-1</v>
      </c>
      <c r="P229" s="15">
        <v>239.8</v>
      </c>
      <c r="Q229" s="16">
        <v>2.4257142857142902</v>
      </c>
      <c r="R229" s="17">
        <v>1.88</v>
      </c>
      <c r="S229" s="16">
        <v>2.4181818181818202</v>
      </c>
      <c r="T229" s="17">
        <v>40.03</v>
      </c>
      <c r="U229" s="16">
        <v>2.3695286195286198</v>
      </c>
      <c r="V229" s="18">
        <v>127.55319148936201</v>
      </c>
      <c r="W229" s="16">
        <v>2.2036474164134701E-3</v>
      </c>
      <c r="X229" s="18">
        <v>5.9905071196602604</v>
      </c>
      <c r="Y229" s="16">
        <v>1.6674636879483399E-2</v>
      </c>
      <c r="Z229" s="15">
        <v>341.42</v>
      </c>
      <c r="AA229" s="16">
        <v>0.79147864413894398</v>
      </c>
      <c r="AB229" s="17">
        <v>2.66</v>
      </c>
      <c r="AC229" s="16">
        <v>0.66249999999999998</v>
      </c>
      <c r="AD229" s="17">
        <v>56.99</v>
      </c>
      <c r="AE229" s="16">
        <v>0.67273260933372503</v>
      </c>
      <c r="AF229" s="18">
        <v>128.35338345864699</v>
      </c>
      <c r="AG229" s="16">
        <v>7.75811393316959E-2</v>
      </c>
      <c r="AH229" s="18">
        <v>5.9908755922091599</v>
      </c>
      <c r="AI229" s="16">
        <v>7.0989250847759894E-2</v>
      </c>
      <c r="AJ229" s="15">
        <v>557.19000000000005</v>
      </c>
      <c r="AK229" s="16">
        <v>0.40389024666784301</v>
      </c>
      <c r="AL229" s="17">
        <v>4.3600000000000003</v>
      </c>
      <c r="AM229" s="16">
        <v>0.34984520123839002</v>
      </c>
      <c r="AN229" s="17">
        <v>93.4</v>
      </c>
      <c r="AO229" s="16">
        <v>0.36350364963503701</v>
      </c>
      <c r="AP229" s="18">
        <v>127.795871559633</v>
      </c>
      <c r="AQ229" s="16">
        <v>4.0037957967232002E-2</v>
      </c>
      <c r="AR229" s="18">
        <v>5.9656316916488201</v>
      </c>
      <c r="AS229" s="16">
        <v>2.9619720521918799E-2</v>
      </c>
    </row>
    <row r="230" spans="3:45" x14ac:dyDescent="0.2">
      <c r="C230" s="144" t="s">
        <v>19</v>
      </c>
      <c r="D230" s="144" t="s">
        <v>22</v>
      </c>
      <c r="E230" s="145" t="s">
        <v>313</v>
      </c>
      <c r="F230" s="15">
        <v>192.03</v>
      </c>
      <c r="G230" s="16">
        <v>2.4889171511627901</v>
      </c>
      <c r="H230" s="17">
        <v>4.07</v>
      </c>
      <c r="I230" s="16">
        <v>2.9901960784313699</v>
      </c>
      <c r="J230" s="17">
        <v>17.190000000000001</v>
      </c>
      <c r="K230" s="16">
        <v>3.93965517241379</v>
      </c>
      <c r="L230" s="18">
        <v>47.181818181818201</v>
      </c>
      <c r="M230" s="16">
        <v>-0.125627642706131</v>
      </c>
      <c r="N230" s="18">
        <v>11.171029668411901</v>
      </c>
      <c r="O230" s="16">
        <v>-0.29369216486058702</v>
      </c>
      <c r="P230" s="15">
        <v>913.35</v>
      </c>
      <c r="Q230" s="16">
        <v>7.8571567106283897</v>
      </c>
      <c r="R230" s="17">
        <v>19.03</v>
      </c>
      <c r="S230" s="16">
        <v>5.8453237410071903</v>
      </c>
      <c r="T230" s="17">
        <v>53.14</v>
      </c>
      <c r="U230" s="16">
        <v>5.0113122171945701</v>
      </c>
      <c r="V230" s="18">
        <v>47.995270625328402</v>
      </c>
      <c r="W230" s="16">
        <v>0.29389887837871498</v>
      </c>
      <c r="X230" s="18">
        <v>17.1876176138502</v>
      </c>
      <c r="Y230" s="16">
        <v>0.473414853631069</v>
      </c>
      <c r="Z230" s="15">
        <v>1185.17</v>
      </c>
      <c r="AA230" s="16">
        <v>3.6717253340691398</v>
      </c>
      <c r="AB230" s="17">
        <v>27.93</v>
      </c>
      <c r="AC230" s="16">
        <v>1.71692607003891</v>
      </c>
      <c r="AD230" s="17">
        <v>87.92</v>
      </c>
      <c r="AE230" s="16">
        <v>1.5498839907192601</v>
      </c>
      <c r="AF230" s="18">
        <v>42.4335839598997</v>
      </c>
      <c r="AG230" s="16">
        <v>0.71948931021234297</v>
      </c>
      <c r="AH230" s="18">
        <v>13.480095541401299</v>
      </c>
      <c r="AI230" s="16">
        <v>0.83213250135013594</v>
      </c>
      <c r="AJ230" s="15">
        <v>1579.74</v>
      </c>
      <c r="AK230" s="16">
        <v>2.03352792073124</v>
      </c>
      <c r="AL230" s="17">
        <v>41.13</v>
      </c>
      <c r="AM230" s="16">
        <v>0.630848532910389</v>
      </c>
      <c r="AN230" s="17">
        <v>142.25</v>
      </c>
      <c r="AO230" s="16">
        <v>0.63769283905134699</v>
      </c>
      <c r="AP230" s="18">
        <v>38.408460977388799</v>
      </c>
      <c r="AQ230" s="16">
        <v>0.86009176175156499</v>
      </c>
      <c r="AR230" s="18">
        <v>11.1053778558875</v>
      </c>
      <c r="AS230" s="16">
        <v>0.85231799785388696</v>
      </c>
    </row>
    <row r="231" spans="3:45" x14ac:dyDescent="0.2">
      <c r="C231" s="144" t="s">
        <v>19</v>
      </c>
      <c r="D231" s="144" t="s">
        <v>22</v>
      </c>
      <c r="E231" s="145" t="s">
        <v>314</v>
      </c>
      <c r="F231" s="15">
        <v>0</v>
      </c>
      <c r="G231" s="16">
        <v>-1</v>
      </c>
      <c r="H231" s="17">
        <v>0</v>
      </c>
      <c r="I231" s="16">
        <v>-1</v>
      </c>
      <c r="J231" s="17">
        <v>0</v>
      </c>
      <c r="K231" s="16">
        <v>-1</v>
      </c>
      <c r="L231" s="18"/>
      <c r="M231" s="16">
        <v>-1</v>
      </c>
      <c r="N231" s="18"/>
      <c r="O231" s="16">
        <v>-1</v>
      </c>
      <c r="P231" s="15">
        <v>0</v>
      </c>
      <c r="Q231" s="16">
        <v>-1</v>
      </c>
      <c r="R231" s="17">
        <v>0</v>
      </c>
      <c r="S231" s="16">
        <v>-1</v>
      </c>
      <c r="T231" s="17">
        <v>0</v>
      </c>
      <c r="U231" s="16">
        <v>-1</v>
      </c>
      <c r="V231" s="18"/>
      <c r="W231" s="16">
        <v>-1</v>
      </c>
      <c r="X231" s="18"/>
      <c r="Y231" s="16">
        <v>-1</v>
      </c>
      <c r="Z231" s="15">
        <v>73.23</v>
      </c>
      <c r="AA231" s="16">
        <v>-0.69458230804521004</v>
      </c>
      <c r="AB231" s="17">
        <v>1.94</v>
      </c>
      <c r="AC231" s="16">
        <v>-0.93228621291448499</v>
      </c>
      <c r="AD231" s="17">
        <v>6.71</v>
      </c>
      <c r="AE231" s="16">
        <v>-0.91243638261777404</v>
      </c>
      <c r="AF231" s="18">
        <v>37.747422680412399</v>
      </c>
      <c r="AG231" s="16">
        <v>3.5104210693323399</v>
      </c>
      <c r="AH231" s="18">
        <v>10.913561847988101</v>
      </c>
      <c r="AI231" s="16">
        <v>2.48795197235403</v>
      </c>
      <c r="AJ231" s="15">
        <v>208.38</v>
      </c>
      <c r="AK231" s="16">
        <v>-0.36099356025759</v>
      </c>
      <c r="AL231" s="17">
        <v>15.44</v>
      </c>
      <c r="AM231" s="16">
        <v>-0.52227722772277196</v>
      </c>
      <c r="AN231" s="17">
        <v>43.73</v>
      </c>
      <c r="AO231" s="16">
        <v>-0.51030235162374005</v>
      </c>
      <c r="AP231" s="18">
        <v>13.496113989637299</v>
      </c>
      <c r="AQ231" s="16">
        <v>0.33760933500483797</v>
      </c>
      <c r="AR231" s="18">
        <v>4.7651497827578302</v>
      </c>
      <c r="AS231" s="16">
        <v>0.30489995584260798</v>
      </c>
    </row>
    <row r="232" spans="3:45" x14ac:dyDescent="0.2">
      <c r="C232" s="144" t="s">
        <v>19</v>
      </c>
      <c r="D232" s="144" t="s">
        <v>22</v>
      </c>
      <c r="E232" s="145" t="s">
        <v>315</v>
      </c>
      <c r="F232" s="15">
        <v>1576.25</v>
      </c>
      <c r="G232" s="16">
        <v>-0.25633150276472499</v>
      </c>
      <c r="H232" s="17">
        <v>67.27</v>
      </c>
      <c r="I232" s="16">
        <v>0.13670158837445101</v>
      </c>
      <c r="J232" s="17">
        <v>193.04</v>
      </c>
      <c r="K232" s="16">
        <v>0.26874794610581698</v>
      </c>
      <c r="L232" s="137">
        <v>23.4316931767504</v>
      </c>
      <c r="M232" s="136">
        <v>-0.34576629007903098</v>
      </c>
      <c r="N232" s="137">
        <v>8.1654061334438506</v>
      </c>
      <c r="O232" s="136">
        <v>-0.41385639321204298</v>
      </c>
      <c r="P232" s="15">
        <v>6394.05</v>
      </c>
      <c r="Q232" s="16">
        <v>-0.231848139222532</v>
      </c>
      <c r="R232" s="17">
        <v>254.37</v>
      </c>
      <c r="S232" s="16">
        <v>5.19851116625311E-2</v>
      </c>
      <c r="T232" s="17">
        <v>860.42</v>
      </c>
      <c r="U232" s="16">
        <v>0.38632079271731301</v>
      </c>
      <c r="V232" s="18">
        <v>25.1368085859181</v>
      </c>
      <c r="W232" s="16">
        <v>-0.26980728884698701</v>
      </c>
      <c r="X232" s="18">
        <v>7.4313126147695296</v>
      </c>
      <c r="Y232" s="16">
        <v>-0.445906124460687</v>
      </c>
      <c r="Z232" s="15">
        <v>13627.27</v>
      </c>
      <c r="AA232" s="16">
        <v>-0.17638700521947701</v>
      </c>
      <c r="AB232" s="17">
        <v>541.89</v>
      </c>
      <c r="AC232" s="16">
        <v>8.8132530120482097E-2</v>
      </c>
      <c r="AD232" s="17">
        <v>2338.83</v>
      </c>
      <c r="AE232" s="16">
        <v>1.001001001001</v>
      </c>
      <c r="AF232" s="18">
        <v>25.147668345974299</v>
      </c>
      <c r="AG232" s="16">
        <v>-0.24309496133772401</v>
      </c>
      <c r="AH232" s="18">
        <v>5.8265329245819499</v>
      </c>
      <c r="AI232" s="16">
        <v>-0.58839950886155901</v>
      </c>
      <c r="AJ232" s="15">
        <v>22743.86</v>
      </c>
      <c r="AK232" s="16">
        <v>-7.8302987469236404E-2</v>
      </c>
      <c r="AL232" s="17">
        <v>953.18</v>
      </c>
      <c r="AM232" s="16">
        <v>0.28466110489642399</v>
      </c>
      <c r="AN232" s="17">
        <v>3554.53</v>
      </c>
      <c r="AO232" s="16">
        <v>1.1740244648317999</v>
      </c>
      <c r="AP232" s="18">
        <v>23.861033592815598</v>
      </c>
      <c r="AQ232" s="16">
        <v>-0.28253684258224998</v>
      </c>
      <c r="AR232" s="18">
        <v>6.3985562085564096</v>
      </c>
      <c r="AS232" s="16">
        <v>-0.57604110374992001</v>
      </c>
    </row>
    <row r="233" spans="3:45" x14ac:dyDescent="0.2">
      <c r="C233" s="144" t="s">
        <v>19</v>
      </c>
      <c r="D233" s="144" t="s">
        <v>22</v>
      </c>
      <c r="E233" s="145" t="s">
        <v>317</v>
      </c>
      <c r="F233" s="15">
        <v>13.12</v>
      </c>
      <c r="G233" s="136"/>
      <c r="H233" s="17">
        <v>0.26</v>
      </c>
      <c r="I233" s="136"/>
      <c r="J233" s="17">
        <v>0.91</v>
      </c>
      <c r="K233" s="136"/>
      <c r="L233" s="137">
        <v>50.461538461538503</v>
      </c>
      <c r="M233" s="136"/>
      <c r="N233" s="137">
        <v>14.4175824175824</v>
      </c>
      <c r="O233" s="136"/>
      <c r="P233" s="15">
        <v>233.13</v>
      </c>
      <c r="Q233" s="136"/>
      <c r="R233" s="17">
        <v>15.05</v>
      </c>
      <c r="S233" s="136"/>
      <c r="T233" s="17">
        <v>52.07</v>
      </c>
      <c r="U233" s="136"/>
      <c r="V233" s="137">
        <v>15.490365448505001</v>
      </c>
      <c r="W233" s="136"/>
      <c r="X233" s="137">
        <v>4.4772421739965402</v>
      </c>
      <c r="Y233" s="136"/>
      <c r="Z233" s="15">
        <v>2414.34</v>
      </c>
      <c r="AA233" s="136"/>
      <c r="AB233" s="17">
        <v>163.12</v>
      </c>
      <c r="AC233" s="136"/>
      <c r="AD233" s="17">
        <v>564.41</v>
      </c>
      <c r="AE233" s="136"/>
      <c r="AF233" s="137">
        <v>14.8010053948014</v>
      </c>
      <c r="AG233" s="136"/>
      <c r="AH233" s="137">
        <v>4.2776350525327302</v>
      </c>
      <c r="AI233" s="136"/>
      <c r="AJ233" s="15">
        <v>3228.43</v>
      </c>
      <c r="AK233" s="16"/>
      <c r="AL233" s="17">
        <v>220.72</v>
      </c>
      <c r="AM233" s="16"/>
      <c r="AN233" s="17">
        <v>763.67</v>
      </c>
      <c r="AO233" s="16"/>
      <c r="AP233" s="18">
        <v>14.626812250815499</v>
      </c>
      <c r="AQ233" s="16"/>
      <c r="AR233" s="18">
        <v>4.2275197402019202</v>
      </c>
      <c r="AS233" s="16"/>
    </row>
    <row r="234" spans="3:45" x14ac:dyDescent="0.2">
      <c r="C234" s="144" t="s">
        <v>19</v>
      </c>
      <c r="D234" s="144" t="s">
        <v>22</v>
      </c>
      <c r="E234" s="145" t="s">
        <v>318</v>
      </c>
      <c r="F234" s="15">
        <v>15.88</v>
      </c>
      <c r="G234" s="16">
        <v>1.54895666131621</v>
      </c>
      <c r="H234" s="17">
        <v>0.7</v>
      </c>
      <c r="I234" s="16">
        <v>9</v>
      </c>
      <c r="J234" s="17">
        <v>21.46</v>
      </c>
      <c r="K234" s="16">
        <v>16.167999999999999</v>
      </c>
      <c r="L234" s="137">
        <v>22.685714285714301</v>
      </c>
      <c r="M234" s="136">
        <v>-0.74510433386837904</v>
      </c>
      <c r="N234" s="137">
        <v>0.73998136067101605</v>
      </c>
      <c r="O234" s="136">
        <v>-0.85152861944803104</v>
      </c>
      <c r="P234" s="15">
        <v>46.88</v>
      </c>
      <c r="Q234" s="16">
        <v>0.241525423728814</v>
      </c>
      <c r="R234" s="17">
        <v>2.35</v>
      </c>
      <c r="S234" s="16">
        <v>4.5952380952381002</v>
      </c>
      <c r="T234" s="17">
        <v>73.209999999999994</v>
      </c>
      <c r="U234" s="16">
        <v>8.6710700132100396</v>
      </c>
      <c r="V234" s="18">
        <v>19.9489361702128</v>
      </c>
      <c r="W234" s="16">
        <v>-0.77811034980165905</v>
      </c>
      <c r="X234" s="18">
        <v>0.64034967900560102</v>
      </c>
      <c r="Y234" s="16">
        <v>-0.87162481276291304</v>
      </c>
      <c r="Z234" s="15">
        <v>96.7</v>
      </c>
      <c r="AA234" s="16">
        <v>0.52044025157232698</v>
      </c>
      <c r="AB234" s="17">
        <v>5.48</v>
      </c>
      <c r="AC234" s="16">
        <v>6.8285714285714301</v>
      </c>
      <c r="AD234" s="17">
        <v>172.51</v>
      </c>
      <c r="AE234" s="16">
        <v>12.5301960784314</v>
      </c>
      <c r="AF234" s="18">
        <v>17.6459854014599</v>
      </c>
      <c r="AG234" s="16">
        <v>-0.80578317954368095</v>
      </c>
      <c r="AH234" s="18">
        <v>0.56054721465422297</v>
      </c>
      <c r="AI234" s="16">
        <v>-0.88762614800563899</v>
      </c>
      <c r="AJ234" s="15">
        <v>114.92</v>
      </c>
      <c r="AK234" s="16">
        <v>0.80691823899370996</v>
      </c>
      <c r="AL234" s="17">
        <v>5.69</v>
      </c>
      <c r="AM234" s="16">
        <v>7.1285714285714299</v>
      </c>
      <c r="AN234" s="17">
        <v>176.16</v>
      </c>
      <c r="AO234" s="16">
        <v>12.816470588235299</v>
      </c>
      <c r="AP234" s="18">
        <v>20.196836555360299</v>
      </c>
      <c r="AQ234" s="16">
        <v>-0.77770777376175804</v>
      </c>
      <c r="AR234" s="18">
        <v>0.65236148955494999</v>
      </c>
      <c r="AS234" s="16">
        <v>-0.86921998440525805</v>
      </c>
    </row>
    <row r="235" spans="3:45" x14ac:dyDescent="0.2">
      <c r="C235" s="144" t="s">
        <v>19</v>
      </c>
      <c r="D235" s="144" t="s">
        <v>22</v>
      </c>
      <c r="E235" s="145" t="s">
        <v>344</v>
      </c>
      <c r="F235" s="15">
        <v>408.91</v>
      </c>
      <c r="G235" s="136">
        <v>0.33104391133101202</v>
      </c>
      <c r="H235" s="17">
        <v>4.3899999999999997</v>
      </c>
      <c r="I235" s="136">
        <v>0.32228915662650598</v>
      </c>
      <c r="J235" s="17">
        <v>140.22999999999999</v>
      </c>
      <c r="K235" s="136">
        <v>0.318198909569468</v>
      </c>
      <c r="L235" s="19">
        <v>93.145785876993202</v>
      </c>
      <c r="M235" s="136">
        <v>6.6209078858674303E-3</v>
      </c>
      <c r="N235" s="19">
        <v>2.9159951508236501</v>
      </c>
      <c r="O235" s="136">
        <v>9.7443577507882496E-3</v>
      </c>
      <c r="P235" s="15">
        <v>2192.21</v>
      </c>
      <c r="Q235" s="16">
        <v>0.73257514087679498</v>
      </c>
      <c r="R235" s="17">
        <v>23.41</v>
      </c>
      <c r="S235" s="16">
        <v>0.68781542898341697</v>
      </c>
      <c r="T235" s="17">
        <v>748.99</v>
      </c>
      <c r="U235" s="16">
        <v>0.68706640237859296</v>
      </c>
      <c r="V235" s="137">
        <v>93.644169158479301</v>
      </c>
      <c r="W235" s="136">
        <v>2.6519316700604399E-2</v>
      </c>
      <c r="X235" s="137">
        <v>2.9268882094554001</v>
      </c>
      <c r="Y235" s="136">
        <v>2.6975072489168101E-2</v>
      </c>
      <c r="Z235" s="15">
        <v>3967.89</v>
      </c>
      <c r="AA235" s="16">
        <v>0.59402945501000304</v>
      </c>
      <c r="AB235" s="17">
        <v>42.63</v>
      </c>
      <c r="AC235" s="16">
        <v>0.56096667887220797</v>
      </c>
      <c r="AD235" s="17">
        <v>1364.02</v>
      </c>
      <c r="AE235" s="16">
        <v>0.56066361556064104</v>
      </c>
      <c r="AF235" s="18">
        <v>93.077410274454607</v>
      </c>
      <c r="AG235" s="16">
        <v>2.11809621469197E-2</v>
      </c>
      <c r="AH235" s="18">
        <v>2.9089676104455902</v>
      </c>
      <c r="AI235" s="16">
        <v>2.137926399814E-2</v>
      </c>
      <c r="AJ235" s="15">
        <v>5574.96</v>
      </c>
      <c r="AK235" s="16">
        <v>0.526859221200353</v>
      </c>
      <c r="AL235" s="17">
        <v>68.22</v>
      </c>
      <c r="AM235" s="16">
        <v>0.54378818737270895</v>
      </c>
      <c r="AN235" s="17">
        <v>1943.67</v>
      </c>
      <c r="AO235" s="16">
        <v>0.49441804677769102</v>
      </c>
      <c r="AP235" s="18">
        <v>81.7203166226913</v>
      </c>
      <c r="AQ235" s="16">
        <v>-1.09658606736501E-2</v>
      </c>
      <c r="AR235" s="18">
        <v>2.86826467455895</v>
      </c>
      <c r="AS235" s="16">
        <v>2.1708232507371701E-2</v>
      </c>
    </row>
    <row r="236" spans="3:45" x14ac:dyDescent="0.2">
      <c r="C236" s="144" t="s">
        <v>19</v>
      </c>
      <c r="D236" s="144" t="s">
        <v>22</v>
      </c>
      <c r="E236" s="145" t="s">
        <v>345</v>
      </c>
      <c r="F236" s="15">
        <v>0</v>
      </c>
      <c r="G236" s="16">
        <v>-1</v>
      </c>
      <c r="H236" s="17">
        <v>0</v>
      </c>
      <c r="I236" s="16">
        <v>-1</v>
      </c>
      <c r="J236" s="17">
        <v>0</v>
      </c>
      <c r="K236" s="16">
        <v>-1</v>
      </c>
      <c r="L236" s="137"/>
      <c r="M236" s="136">
        <v>-1</v>
      </c>
      <c r="N236" s="137"/>
      <c r="O236" s="136">
        <v>-1</v>
      </c>
      <c r="P236" s="15">
        <v>0</v>
      </c>
      <c r="Q236" s="16">
        <v>-1</v>
      </c>
      <c r="R236" s="17">
        <v>0</v>
      </c>
      <c r="S236" s="16">
        <v>-1</v>
      </c>
      <c r="T236" s="17">
        <v>0</v>
      </c>
      <c r="U236" s="16">
        <v>-1</v>
      </c>
      <c r="V236" s="137"/>
      <c r="W236" s="136">
        <v>-1</v>
      </c>
      <c r="X236" s="137"/>
      <c r="Y236" s="136">
        <v>-1</v>
      </c>
      <c r="Z236" s="15">
        <v>12.1</v>
      </c>
      <c r="AA236" s="16">
        <v>-0.83289600883855797</v>
      </c>
      <c r="AB236" s="17">
        <v>0.13</v>
      </c>
      <c r="AC236" s="16">
        <v>-0.831168831168831</v>
      </c>
      <c r="AD236" s="17">
        <v>2.42</v>
      </c>
      <c r="AE236" s="16">
        <v>-0.83333333333333304</v>
      </c>
      <c r="AF236" s="137">
        <v>93.076923076923094</v>
      </c>
      <c r="AG236" s="136">
        <v>-1.0230206197614101E-2</v>
      </c>
      <c r="AH236" s="137">
        <v>5</v>
      </c>
      <c r="AI236" s="136">
        <v>2.6239469686507502E-3</v>
      </c>
      <c r="AJ236" s="15">
        <v>85.18</v>
      </c>
      <c r="AK236" s="16">
        <v>0.17635685678773699</v>
      </c>
      <c r="AL236" s="17">
        <v>0.93</v>
      </c>
      <c r="AM236" s="16">
        <v>0.207792207792208</v>
      </c>
      <c r="AN236" s="17">
        <v>17.07</v>
      </c>
      <c r="AO236" s="16">
        <v>0.17561983471074399</v>
      </c>
      <c r="AP236" s="18">
        <v>91.591397849462396</v>
      </c>
      <c r="AQ236" s="16">
        <v>-2.60271185735944E-2</v>
      </c>
      <c r="AR236" s="18">
        <v>4.9900410076156998</v>
      </c>
      <c r="AS236" s="16">
        <v>6.2692211821536602E-4</v>
      </c>
    </row>
    <row r="237" spans="3:45" x14ac:dyDescent="0.2">
      <c r="C237" s="144" t="s">
        <v>19</v>
      </c>
      <c r="D237" s="144" t="s">
        <v>22</v>
      </c>
      <c r="E237" s="145" t="s">
        <v>319</v>
      </c>
      <c r="F237" s="15">
        <v>622.21</v>
      </c>
      <c r="G237" s="136">
        <v>4.0867877814580303E-2</v>
      </c>
      <c r="H237" s="17">
        <v>16.420000000000002</v>
      </c>
      <c r="I237" s="136">
        <v>-0.248856358645929</v>
      </c>
      <c r="J237" s="17">
        <v>67.75</v>
      </c>
      <c r="K237" s="136">
        <v>4.0227237832028098E-2</v>
      </c>
      <c r="L237" s="137">
        <v>37.893422655298401</v>
      </c>
      <c r="M237" s="136">
        <v>0.38571082880796198</v>
      </c>
      <c r="N237" s="137">
        <v>9.1839114391143895</v>
      </c>
      <c r="O237" s="136">
        <v>6.1586541791317797E-4</v>
      </c>
      <c r="P237" s="15">
        <v>2448.89</v>
      </c>
      <c r="Q237" s="16">
        <v>0.42694239531983802</v>
      </c>
      <c r="R237" s="17">
        <v>72.849999999999994</v>
      </c>
      <c r="S237" s="16">
        <v>-0.19573857363656399</v>
      </c>
      <c r="T237" s="17">
        <v>272.67</v>
      </c>
      <c r="U237" s="16">
        <v>8.4422258111884504E-4</v>
      </c>
      <c r="V237" s="18">
        <v>33.615511324639698</v>
      </c>
      <c r="W237" s="16">
        <v>0.77422707162760296</v>
      </c>
      <c r="X237" s="18">
        <v>8.9811493747020208</v>
      </c>
      <c r="Y237" s="16">
        <v>0.42573875446853898</v>
      </c>
      <c r="Z237" s="15">
        <v>4663.1899999999996</v>
      </c>
      <c r="AA237" s="16">
        <v>0.46366872151564997</v>
      </c>
      <c r="AB237" s="17">
        <v>151.88</v>
      </c>
      <c r="AC237" s="16">
        <v>-0.19576383373047401</v>
      </c>
      <c r="AD237" s="17">
        <v>577</v>
      </c>
      <c r="AE237" s="16">
        <v>4.41926960802057E-2</v>
      </c>
      <c r="AF237" s="18">
        <v>30.703120884909101</v>
      </c>
      <c r="AG237" s="16">
        <v>0.81994889424697504</v>
      </c>
      <c r="AH237" s="18">
        <v>8.0817850953206207</v>
      </c>
      <c r="AI237" s="16">
        <v>0.401722811326027</v>
      </c>
      <c r="AJ237" s="15">
        <v>7521.95</v>
      </c>
      <c r="AK237" s="16">
        <v>0.362738757149353</v>
      </c>
      <c r="AL237" s="17">
        <v>282.83</v>
      </c>
      <c r="AM237" s="16">
        <v>-4.7742500252516799E-2</v>
      </c>
      <c r="AN237" s="17">
        <v>1003.99</v>
      </c>
      <c r="AO237" s="16">
        <v>8.1466241544228504E-2</v>
      </c>
      <c r="AP237" s="18">
        <v>26.595304599936402</v>
      </c>
      <c r="AQ237" s="16">
        <v>0.43106119669387799</v>
      </c>
      <c r="AR237" s="18">
        <v>7.4920566937917696</v>
      </c>
      <c r="AS237" s="16">
        <v>0.26008441576825803</v>
      </c>
    </row>
    <row r="238" spans="3:45" x14ac:dyDescent="0.2">
      <c r="C238" s="144" t="s">
        <v>19</v>
      </c>
      <c r="D238" s="144" t="s">
        <v>22</v>
      </c>
      <c r="E238" s="145" t="s">
        <v>320</v>
      </c>
      <c r="F238" s="15">
        <v>8319.75</v>
      </c>
      <c r="G238" s="16">
        <v>5.2902339108017997E-2</v>
      </c>
      <c r="H238" s="17">
        <v>137.44</v>
      </c>
      <c r="I238" s="16">
        <v>-0.116255144032922</v>
      </c>
      <c r="J238" s="17">
        <v>2721.28</v>
      </c>
      <c r="K238" s="16">
        <v>-4.7144177708059301E-2</v>
      </c>
      <c r="L238" s="18">
        <v>60.533687427240999</v>
      </c>
      <c r="M238" s="16">
        <v>0.19140986450872299</v>
      </c>
      <c r="N238" s="18">
        <v>3.0572928915804298</v>
      </c>
      <c r="O238" s="16">
        <v>0.10499648999932799</v>
      </c>
      <c r="P238" s="15">
        <v>36473.14</v>
      </c>
      <c r="Q238" s="16">
        <v>0.16106800146688799</v>
      </c>
      <c r="R238" s="17">
        <v>590.79999999999995</v>
      </c>
      <c r="S238" s="16">
        <v>0.188899845048598</v>
      </c>
      <c r="T238" s="17">
        <v>12174.26</v>
      </c>
      <c r="U238" s="16">
        <v>8.0139224435077594E-2</v>
      </c>
      <c r="V238" s="18">
        <v>61.735172647257997</v>
      </c>
      <c r="W238" s="16">
        <v>-2.3409746159545199E-2</v>
      </c>
      <c r="X238" s="18">
        <v>2.9959225447789</v>
      </c>
      <c r="Y238" s="16">
        <v>7.4924394190144294E-2</v>
      </c>
      <c r="Z238" s="15">
        <v>73881.09</v>
      </c>
      <c r="AA238" s="16">
        <v>8.3255013059569796E-2</v>
      </c>
      <c r="AB238" s="17">
        <v>1273.1300000000001</v>
      </c>
      <c r="AC238" s="16">
        <v>0.2466633373481</v>
      </c>
      <c r="AD238" s="17">
        <v>24474.09</v>
      </c>
      <c r="AE238" s="16">
        <v>-7.9287579211575893E-3</v>
      </c>
      <c r="AF238" s="18">
        <v>58.031065170092603</v>
      </c>
      <c r="AG238" s="16">
        <v>-0.13107654600329499</v>
      </c>
      <c r="AH238" s="18">
        <v>3.0187471730307398</v>
      </c>
      <c r="AI238" s="16">
        <v>9.1912523126520401E-2</v>
      </c>
      <c r="AJ238" s="15">
        <v>107081.04</v>
      </c>
      <c r="AK238" s="16">
        <v>6.3731585418515202E-2</v>
      </c>
      <c r="AL238" s="17">
        <v>1859.95</v>
      </c>
      <c r="AM238" s="16">
        <v>0.20848169036047501</v>
      </c>
      <c r="AN238" s="17">
        <v>35735.019999999997</v>
      </c>
      <c r="AO238" s="16">
        <v>-2.9353253830976301E-2</v>
      </c>
      <c r="AP238" s="18">
        <v>57.5719992472916</v>
      </c>
      <c r="AQ238" s="16">
        <v>-0.119778484106601</v>
      </c>
      <c r="AR238" s="18">
        <v>2.9965294548596901</v>
      </c>
      <c r="AS238" s="16">
        <v>9.5899810736379001E-2</v>
      </c>
    </row>
    <row r="239" spans="3:45" x14ac:dyDescent="0.2">
      <c r="C239" s="144" t="s">
        <v>19</v>
      </c>
      <c r="D239" s="144" t="s">
        <v>22</v>
      </c>
      <c r="E239" s="145" t="s">
        <v>321</v>
      </c>
      <c r="F239" s="15">
        <v>1109.8699999999999</v>
      </c>
      <c r="G239" s="16">
        <v>0.16123125856639101</v>
      </c>
      <c r="H239" s="17">
        <v>33.01</v>
      </c>
      <c r="I239" s="16">
        <v>0.74933757286698399</v>
      </c>
      <c r="J239" s="17">
        <v>525.88</v>
      </c>
      <c r="K239" s="16">
        <v>0.44723009604535302</v>
      </c>
      <c r="L239" s="18">
        <v>33.622235686155697</v>
      </c>
      <c r="M239" s="16">
        <v>-0.33618800820515599</v>
      </c>
      <c r="N239" s="18">
        <v>2.1105004944093699</v>
      </c>
      <c r="O239" s="16">
        <v>-0.197618083164848</v>
      </c>
      <c r="P239" s="15">
        <v>4000.28</v>
      </c>
      <c r="Q239" s="16">
        <v>9.3893221618192302E-2</v>
      </c>
      <c r="R239" s="17">
        <v>92.92</v>
      </c>
      <c r="S239" s="16">
        <v>0.38356164383561597</v>
      </c>
      <c r="T239" s="17">
        <v>2281.16</v>
      </c>
      <c r="U239" s="16">
        <v>0.19243294668666999</v>
      </c>
      <c r="V239" s="18">
        <v>43.050796383986203</v>
      </c>
      <c r="W239" s="16">
        <v>-0.20936430516704899</v>
      </c>
      <c r="X239" s="18">
        <v>1.75361658103772</v>
      </c>
      <c r="Y239" s="16">
        <v>-8.2637539781405006E-2</v>
      </c>
      <c r="Z239" s="15">
        <v>7379.14</v>
      </c>
      <c r="AA239" s="16">
        <v>-2.4783689522603802E-2</v>
      </c>
      <c r="AB239" s="17">
        <v>166.81</v>
      </c>
      <c r="AC239" s="16">
        <v>7.1355170199100898E-2</v>
      </c>
      <c r="AD239" s="17">
        <v>4109.3999999999996</v>
      </c>
      <c r="AE239" s="16">
        <v>-2.35870239291751E-2</v>
      </c>
      <c r="AF239" s="18">
        <v>44.236796355134601</v>
      </c>
      <c r="AG239" s="16">
        <v>-8.9735750007010506E-2</v>
      </c>
      <c r="AH239" s="18">
        <v>1.7956733343067099</v>
      </c>
      <c r="AI239" s="16">
        <v>-1.2255732182545899E-3</v>
      </c>
      <c r="AJ239" s="15">
        <v>11557.34</v>
      </c>
      <c r="AK239" s="16">
        <v>-0.13411430823335099</v>
      </c>
      <c r="AL239" s="17">
        <v>267.19</v>
      </c>
      <c r="AM239" s="16">
        <v>-0.114502551865845</v>
      </c>
      <c r="AN239" s="17">
        <v>6118.49</v>
      </c>
      <c r="AO239" s="16">
        <v>-0.165218399743501</v>
      </c>
      <c r="AP239" s="18">
        <v>43.255136794041697</v>
      </c>
      <c r="AQ239" s="16">
        <v>-2.21477277081157E-2</v>
      </c>
      <c r="AR239" s="18">
        <v>1.88892030550021</v>
      </c>
      <c r="AS239" s="16">
        <v>3.7260154632770798E-2</v>
      </c>
    </row>
    <row r="240" spans="3:45" x14ac:dyDescent="0.2">
      <c r="C240" s="144" t="s">
        <v>19</v>
      </c>
      <c r="D240" s="144" t="s">
        <v>22</v>
      </c>
      <c r="E240" s="145" t="s">
        <v>322</v>
      </c>
      <c r="F240" s="15">
        <v>11344.6</v>
      </c>
      <c r="G240" s="16">
        <v>0.44990401795413798</v>
      </c>
      <c r="H240" s="17">
        <v>706.13</v>
      </c>
      <c r="I240" s="16">
        <v>3.5836878392254599E-2</v>
      </c>
      <c r="J240" s="17">
        <v>4232.26</v>
      </c>
      <c r="K240" s="16">
        <v>0.68822424240006697</v>
      </c>
      <c r="L240" s="18">
        <v>16.065880220356</v>
      </c>
      <c r="M240" s="16">
        <v>0.39974164677798202</v>
      </c>
      <c r="N240" s="18">
        <v>2.6805063961098798</v>
      </c>
      <c r="O240" s="16">
        <v>-0.141166213859789</v>
      </c>
      <c r="P240" s="15">
        <v>42012.23</v>
      </c>
      <c r="Q240" s="16">
        <v>0.81395335783760303</v>
      </c>
      <c r="R240" s="17">
        <v>2318.31</v>
      </c>
      <c r="S240" s="16">
        <v>0.40254578233803001</v>
      </c>
      <c r="T240" s="17">
        <v>15633.12</v>
      </c>
      <c r="U240" s="16">
        <v>1.0453926357010099</v>
      </c>
      <c r="V240" s="18">
        <v>18.1219207094823</v>
      </c>
      <c r="W240" s="16">
        <v>0.29332915950434102</v>
      </c>
      <c r="X240" s="18">
        <v>2.6873861391712</v>
      </c>
      <c r="Y240" s="16">
        <v>-0.11315151615576401</v>
      </c>
      <c r="Z240" s="15">
        <v>82148.259999999995</v>
      </c>
      <c r="AA240" s="16">
        <v>0.66454502755523703</v>
      </c>
      <c r="AB240" s="17">
        <v>5006.47</v>
      </c>
      <c r="AC240" s="16">
        <v>0.435468748655987</v>
      </c>
      <c r="AD240" s="17">
        <v>29876.33</v>
      </c>
      <c r="AE240" s="16">
        <v>0.902309985998349</v>
      </c>
      <c r="AF240" s="18">
        <v>16.4084195051603</v>
      </c>
      <c r="AG240" s="16">
        <v>0.15958290914638901</v>
      </c>
      <c r="AH240" s="18">
        <v>2.7496101428789901</v>
      </c>
      <c r="AI240" s="16">
        <v>-0.124987494253378</v>
      </c>
      <c r="AJ240" s="15">
        <v>134837.51999999999</v>
      </c>
      <c r="AK240" s="16">
        <v>0.26438548600546902</v>
      </c>
      <c r="AL240" s="17">
        <v>10273.17</v>
      </c>
      <c r="AM240" s="16">
        <v>-0.14438022104325099</v>
      </c>
      <c r="AN240" s="17">
        <v>45742.81</v>
      </c>
      <c r="AO240" s="16">
        <v>0.480410683545893</v>
      </c>
      <c r="AP240" s="18">
        <v>13.1252106214537</v>
      </c>
      <c r="AQ240" s="16">
        <v>0.47774223679953298</v>
      </c>
      <c r="AR240" s="18">
        <v>2.9477314576870102</v>
      </c>
      <c r="AS240" s="16">
        <v>-0.14592247944536499</v>
      </c>
    </row>
    <row r="241" spans="3:45" x14ac:dyDescent="0.2">
      <c r="C241" s="144" t="s">
        <v>19</v>
      </c>
      <c r="D241" s="144" t="s">
        <v>22</v>
      </c>
      <c r="E241" s="145" t="s">
        <v>323</v>
      </c>
      <c r="F241" s="15">
        <v>963.18</v>
      </c>
      <c r="G241" s="16">
        <v>0.83662261884331601</v>
      </c>
      <c r="H241" s="17">
        <v>16.72</v>
      </c>
      <c r="I241" s="16">
        <v>0.35384615384615398</v>
      </c>
      <c r="J241" s="17">
        <v>207.28</v>
      </c>
      <c r="K241" s="16">
        <v>0.72992822567184101</v>
      </c>
      <c r="L241" s="18">
        <v>57.606459330143601</v>
      </c>
      <c r="M241" s="16">
        <v>0.35659625255472199</v>
      </c>
      <c r="N241" s="18">
        <v>4.6467580084909299</v>
      </c>
      <c r="O241" s="16">
        <v>6.1675618437891301E-2</v>
      </c>
      <c r="P241" s="15">
        <v>5266.59</v>
      </c>
      <c r="Q241" s="16">
        <v>1.0219021257155101</v>
      </c>
      <c r="R241" s="17">
        <v>131.80000000000001</v>
      </c>
      <c r="S241" s="16">
        <v>1.39462209302326</v>
      </c>
      <c r="T241" s="17">
        <v>1188.02</v>
      </c>
      <c r="U241" s="16">
        <v>1.1074273144945299</v>
      </c>
      <c r="V241" s="18">
        <v>39.9589529590288</v>
      </c>
      <c r="W241" s="16">
        <v>-0.155648763282383</v>
      </c>
      <c r="X241" s="18">
        <v>4.4330819346475696</v>
      </c>
      <c r="Y241" s="16">
        <v>-4.05827466460102E-2</v>
      </c>
      <c r="Z241" s="15">
        <v>13806.56</v>
      </c>
      <c r="AA241" s="16">
        <v>1.0538935517558401</v>
      </c>
      <c r="AB241" s="17">
        <v>534.33000000000004</v>
      </c>
      <c r="AC241" s="16">
        <v>3.1552997900303299</v>
      </c>
      <c r="AD241" s="17">
        <v>3192.69</v>
      </c>
      <c r="AE241" s="16">
        <v>1.14861399931356</v>
      </c>
      <c r="AF241" s="18">
        <v>25.8390133438138</v>
      </c>
      <c r="AG241" s="16">
        <v>-0.505717118970892</v>
      </c>
      <c r="AH241" s="18">
        <v>4.3244286166210903</v>
      </c>
      <c r="AI241" s="16">
        <v>-4.40844412202391E-2</v>
      </c>
      <c r="AJ241" s="15">
        <v>19824.62</v>
      </c>
      <c r="AK241" s="16">
        <v>0.86661607326126</v>
      </c>
      <c r="AL241" s="17">
        <v>752.96</v>
      </c>
      <c r="AM241" s="16">
        <v>2.2755905511811001</v>
      </c>
      <c r="AN241" s="17">
        <v>4487.4799999999996</v>
      </c>
      <c r="AO241" s="16">
        <v>0.87138960941474697</v>
      </c>
      <c r="AP241" s="18">
        <v>26.328915214619599</v>
      </c>
      <c r="AQ241" s="16">
        <v>-0.430143650711106</v>
      </c>
      <c r="AR241" s="18">
        <v>4.4177623075757397</v>
      </c>
      <c r="AS241" s="16">
        <v>-2.55079761556486E-3</v>
      </c>
    </row>
    <row r="242" spans="3:45" x14ac:dyDescent="0.2">
      <c r="C242" s="144" t="s">
        <v>19</v>
      </c>
      <c r="D242" s="144" t="s">
        <v>22</v>
      </c>
      <c r="E242" s="145" t="s">
        <v>324</v>
      </c>
      <c r="F242" s="15">
        <v>2013.64</v>
      </c>
      <c r="G242" s="16">
        <v>4.97768694999376E-2</v>
      </c>
      <c r="H242" s="17">
        <v>21.41</v>
      </c>
      <c r="I242" s="16">
        <v>-6.7102396514161194E-2</v>
      </c>
      <c r="J242" s="17">
        <v>662.28</v>
      </c>
      <c r="K242" s="16">
        <v>4.4259787767458598E-2</v>
      </c>
      <c r="L242" s="18">
        <v>94.051377860812707</v>
      </c>
      <c r="M242" s="16">
        <v>0.125286275339728</v>
      </c>
      <c r="N242" s="18">
        <v>3.0404662680437302</v>
      </c>
      <c r="O242" s="16">
        <v>5.2832463694441299E-3</v>
      </c>
      <c r="P242" s="15">
        <v>7729.48</v>
      </c>
      <c r="Q242" s="16">
        <v>6.0635957840657798E-2</v>
      </c>
      <c r="R242" s="17">
        <v>82.46</v>
      </c>
      <c r="S242" s="16">
        <v>-3.6682242990654201E-2</v>
      </c>
      <c r="T242" s="17">
        <v>2526.1799999999998</v>
      </c>
      <c r="U242" s="16">
        <v>9.0638275826339196E-2</v>
      </c>
      <c r="V242" s="18">
        <v>93.736114479747798</v>
      </c>
      <c r="W242" s="16">
        <v>0.101023987280625</v>
      </c>
      <c r="X242" s="18">
        <v>3.0597502949116802</v>
      </c>
      <c r="Y242" s="16">
        <v>-2.7508953839851101E-2</v>
      </c>
      <c r="Z242" s="15">
        <v>15174.03</v>
      </c>
      <c r="AA242" s="16">
        <v>-2.0402748341356799E-2</v>
      </c>
      <c r="AB242" s="17">
        <v>164.82</v>
      </c>
      <c r="AC242" s="16">
        <v>-0.12194342336583</v>
      </c>
      <c r="AD242" s="17">
        <v>4908.82</v>
      </c>
      <c r="AE242" s="16">
        <v>-9.1939035639244104E-3</v>
      </c>
      <c r="AF242" s="18">
        <v>92.064251911175802</v>
      </c>
      <c r="AG242" s="16">
        <v>0.115642519772139</v>
      </c>
      <c r="AH242" s="18">
        <v>3.09117669826965</v>
      </c>
      <c r="AI242" s="16">
        <v>-1.13128540667548E-2</v>
      </c>
      <c r="AJ242" s="15">
        <v>24852.58</v>
      </c>
      <c r="AK242" s="16">
        <v>7.5879044787853095E-2</v>
      </c>
      <c r="AL242" s="17">
        <v>273.51</v>
      </c>
      <c r="AM242" s="16">
        <v>-3.90007378517973E-2</v>
      </c>
      <c r="AN242" s="17">
        <v>8023.75</v>
      </c>
      <c r="AO242" s="16">
        <v>6.0624286197707301E-2</v>
      </c>
      <c r="AP242" s="18">
        <v>90.865343131878205</v>
      </c>
      <c r="AQ242" s="16">
        <v>0.11954200920284801</v>
      </c>
      <c r="AR242" s="18">
        <v>3.0973771615516399</v>
      </c>
      <c r="AS242" s="16">
        <v>1.4382810943197899E-2</v>
      </c>
    </row>
    <row r="243" spans="3:45" x14ac:dyDescent="0.2">
      <c r="C243" s="144" t="s">
        <v>19</v>
      </c>
      <c r="D243" s="144" t="s">
        <v>22</v>
      </c>
      <c r="E243" s="145" t="s">
        <v>325</v>
      </c>
      <c r="F243" s="15">
        <v>324.16000000000003</v>
      </c>
      <c r="G243" s="16">
        <v>-0.27770226609327298</v>
      </c>
      <c r="H243" s="17">
        <v>69.72</v>
      </c>
      <c r="I243" s="16">
        <v>-0.36136301181643299</v>
      </c>
      <c r="J243" s="17">
        <v>297.93</v>
      </c>
      <c r="K243" s="16">
        <v>-0.13437736068336301</v>
      </c>
      <c r="L243" s="18">
        <v>4.6494549627079804</v>
      </c>
      <c r="M243" s="16">
        <v>0.13099890434018099</v>
      </c>
      <c r="N243" s="18">
        <v>1.0880408149565299</v>
      </c>
      <c r="O243" s="16">
        <v>-0.16557434949143299</v>
      </c>
      <c r="P243" s="15">
        <v>1095.48</v>
      </c>
      <c r="Q243" s="16">
        <v>0.17438706703401599</v>
      </c>
      <c r="R243" s="17">
        <v>246.72</v>
      </c>
      <c r="S243" s="16">
        <v>0.22417386126823499</v>
      </c>
      <c r="T243" s="17">
        <v>1023.58</v>
      </c>
      <c r="U243" s="16">
        <v>0.31685728621235298</v>
      </c>
      <c r="V243" s="18">
        <v>4.4401750972762599</v>
      </c>
      <c r="W243" s="16">
        <v>-4.0669708616912E-2</v>
      </c>
      <c r="X243" s="18">
        <v>1.07024365462397</v>
      </c>
      <c r="Y243" s="16">
        <v>-0.108189566682751</v>
      </c>
      <c r="Z243" s="15">
        <v>2204.64</v>
      </c>
      <c r="AA243" s="16">
        <v>0.199556010185649</v>
      </c>
      <c r="AB243" s="17">
        <v>484.44</v>
      </c>
      <c r="AC243" s="16">
        <v>0.15211187214611899</v>
      </c>
      <c r="AD243" s="17">
        <v>2052.12</v>
      </c>
      <c r="AE243" s="16">
        <v>0.27182805295255102</v>
      </c>
      <c r="AF243" s="18">
        <v>4.5509041367352001</v>
      </c>
      <c r="AG243" s="16">
        <v>4.1180148548553903E-2</v>
      </c>
      <c r="AH243" s="18">
        <v>1.0743231389977199</v>
      </c>
      <c r="AI243" s="16">
        <v>-5.6825325246696902E-2</v>
      </c>
      <c r="AJ243" s="15">
        <v>4297.7700000000004</v>
      </c>
      <c r="AK243" s="16">
        <v>0.90544530751223595</v>
      </c>
      <c r="AL243" s="17">
        <v>994.89</v>
      </c>
      <c r="AM243" s="16">
        <v>0.93032596041909199</v>
      </c>
      <c r="AN243" s="17">
        <v>3902.88</v>
      </c>
      <c r="AO243" s="16">
        <v>0.96791141857345997</v>
      </c>
      <c r="AP243" s="18">
        <v>4.3198444049090803</v>
      </c>
      <c r="AQ243" s="16">
        <v>-1.28893531025477E-2</v>
      </c>
      <c r="AR243" s="18">
        <v>1.1011791292583899</v>
      </c>
      <c r="AS243" s="16">
        <v>-3.1742338842926897E-2</v>
      </c>
    </row>
    <row r="244" spans="3:45" x14ac:dyDescent="0.2">
      <c r="C244" s="144" t="s">
        <v>19</v>
      </c>
      <c r="D244" s="144" t="s">
        <v>22</v>
      </c>
      <c r="E244" s="145" t="s">
        <v>326</v>
      </c>
      <c r="F244" s="15">
        <v>3371.12</v>
      </c>
      <c r="G244" s="16">
        <v>0.33737984440768198</v>
      </c>
      <c r="H244" s="17">
        <v>190.48</v>
      </c>
      <c r="I244" s="16">
        <v>1.2598172974255499</v>
      </c>
      <c r="J244" s="17">
        <v>572.54</v>
      </c>
      <c r="K244" s="16">
        <v>1.6714259051885001</v>
      </c>
      <c r="L244" s="18">
        <v>17.698026039479199</v>
      </c>
      <c r="M244" s="16">
        <v>-0.40819116397982202</v>
      </c>
      <c r="N244" s="18">
        <v>5.8880078247808001</v>
      </c>
      <c r="O244" s="16">
        <v>-0.49937602917969998</v>
      </c>
      <c r="P244" s="15">
        <v>14409.28</v>
      </c>
      <c r="Q244" s="16">
        <v>0.42943959398315701</v>
      </c>
      <c r="R244" s="17">
        <v>751.1</v>
      </c>
      <c r="S244" s="16">
        <v>1.0853462157810001</v>
      </c>
      <c r="T244" s="17">
        <v>2602.2800000000002</v>
      </c>
      <c r="U244" s="16">
        <v>1.41085788400964</v>
      </c>
      <c r="V244" s="18">
        <v>19.184236453202001</v>
      </c>
      <c r="W244" s="16">
        <v>-0.31453128350305698</v>
      </c>
      <c r="X244" s="18">
        <v>5.5371750926110899</v>
      </c>
      <c r="Y244" s="16">
        <v>-0.40708259766611599</v>
      </c>
      <c r="Z244" s="15">
        <v>34105.08</v>
      </c>
      <c r="AA244" s="16">
        <v>0.71098322733673702</v>
      </c>
      <c r="AB244" s="17">
        <v>1820.89</v>
      </c>
      <c r="AC244" s="16">
        <v>1.41779530486509</v>
      </c>
      <c r="AD244" s="17">
        <v>8197.61</v>
      </c>
      <c r="AE244" s="16">
        <v>2.9671933602729501</v>
      </c>
      <c r="AF244" s="18">
        <v>18.729895820175798</v>
      </c>
      <c r="AG244" s="16">
        <v>-0.292337434896208</v>
      </c>
      <c r="AH244" s="18">
        <v>4.1603686928263199</v>
      </c>
      <c r="AI244" s="16">
        <v>-0.56871695630711105</v>
      </c>
      <c r="AJ244" s="15">
        <v>61809.82</v>
      </c>
      <c r="AK244" s="16">
        <v>1.1279932631138301</v>
      </c>
      <c r="AL244" s="17">
        <v>3638.58</v>
      </c>
      <c r="AM244" s="16">
        <v>1.54426582570572</v>
      </c>
      <c r="AN244" s="17">
        <v>13820.62</v>
      </c>
      <c r="AO244" s="16">
        <v>2.8455023275096898</v>
      </c>
      <c r="AP244" s="18">
        <v>16.987346712178901</v>
      </c>
      <c r="AQ244" s="16">
        <v>-0.163612055936186</v>
      </c>
      <c r="AR244" s="18">
        <v>4.4722899551539701</v>
      </c>
      <c r="AS244" s="16">
        <v>-0.44662801322710599</v>
      </c>
    </row>
    <row r="245" spans="3:45" x14ac:dyDescent="0.2">
      <c r="C245" s="144" t="s">
        <v>19</v>
      </c>
      <c r="D245" s="144" t="s">
        <v>22</v>
      </c>
      <c r="E245" s="145" t="s">
        <v>327</v>
      </c>
      <c r="F245" s="15">
        <v>28068.58</v>
      </c>
      <c r="G245" s="16">
        <v>0.23695250954973901</v>
      </c>
      <c r="H245" s="17">
        <v>1191.3</v>
      </c>
      <c r="I245" s="16">
        <v>7.6472661226924102E-2</v>
      </c>
      <c r="J245" s="17">
        <v>9287.2199999999993</v>
      </c>
      <c r="K245" s="16">
        <v>0.30734103802136797</v>
      </c>
      <c r="L245" s="18">
        <v>23.561302778477302</v>
      </c>
      <c r="M245" s="16">
        <v>0.14907935343188899</v>
      </c>
      <c r="N245" s="18">
        <v>3.0222800795071101</v>
      </c>
      <c r="O245" s="16">
        <v>-5.3840984429098002E-2</v>
      </c>
      <c r="P245" s="15">
        <v>113435.34</v>
      </c>
      <c r="Q245" s="16">
        <v>0.40298800237666799</v>
      </c>
      <c r="R245" s="17">
        <v>4286.87</v>
      </c>
      <c r="S245" s="16">
        <v>0.42421876557319299</v>
      </c>
      <c r="T245" s="17">
        <v>37701.33</v>
      </c>
      <c r="U245" s="16">
        <v>0.45923592148271702</v>
      </c>
      <c r="V245" s="18">
        <v>26.4611103205836</v>
      </c>
      <c r="W245" s="16">
        <v>-1.4906953699616501E-2</v>
      </c>
      <c r="X245" s="18">
        <v>3.0087888146121098</v>
      </c>
      <c r="Y245" s="16">
        <v>-3.8546144785755999E-2</v>
      </c>
      <c r="Z245" s="15">
        <v>233362.02</v>
      </c>
      <c r="AA245" s="16">
        <v>0.35446892520199302</v>
      </c>
      <c r="AB245" s="17">
        <v>9602.7199999999993</v>
      </c>
      <c r="AC245" s="16">
        <v>0.51381516823023599</v>
      </c>
      <c r="AD245" s="17">
        <v>77388.17</v>
      </c>
      <c r="AE245" s="16">
        <v>0.40052685233059598</v>
      </c>
      <c r="AF245" s="18">
        <v>24.301658280154001</v>
      </c>
      <c r="AG245" s="16">
        <v>-0.105261359756707</v>
      </c>
      <c r="AH245" s="18">
        <v>3.0154740705200802</v>
      </c>
      <c r="AI245" s="16">
        <v>-3.2886143562301698E-2</v>
      </c>
      <c r="AJ245" s="15">
        <v>371782.68</v>
      </c>
      <c r="AK245" s="16">
        <v>0.27673803030666699</v>
      </c>
      <c r="AL245" s="17">
        <v>18342.900000000001</v>
      </c>
      <c r="AM245" s="16">
        <v>0.104687857581634</v>
      </c>
      <c r="AN245" s="17">
        <v>118835.08</v>
      </c>
      <c r="AO245" s="16">
        <v>0.298564657297615</v>
      </c>
      <c r="AP245" s="18">
        <v>20.268478811965402</v>
      </c>
      <c r="AQ245" s="16">
        <v>0.15574550905418899</v>
      </c>
      <c r="AR245" s="18">
        <v>3.1285600177994599</v>
      </c>
      <c r="AS245" s="16">
        <v>-1.6808271246477699E-2</v>
      </c>
    </row>
    <row r="246" spans="3:45" x14ac:dyDescent="0.2">
      <c r="C246" s="144" t="s">
        <v>19</v>
      </c>
      <c r="D246" s="144" t="s">
        <v>20</v>
      </c>
      <c r="E246" s="145" t="s">
        <v>271</v>
      </c>
      <c r="F246" s="15">
        <v>22802.7</v>
      </c>
      <c r="G246" s="16">
        <v>-3.8216254245266403E-2</v>
      </c>
      <c r="H246" s="17">
        <v>2342.56</v>
      </c>
      <c r="I246" s="16">
        <v>-1.8596954272188299E-2</v>
      </c>
      <c r="J246" s="17">
        <v>6600.23</v>
      </c>
      <c r="K246" s="16">
        <v>-4.8796481246090997E-2</v>
      </c>
      <c r="L246" s="18">
        <v>9.7340943241581908</v>
      </c>
      <c r="M246" s="16">
        <v>-1.9991073044335401E-2</v>
      </c>
      <c r="N246" s="18">
        <v>3.4548341497190198</v>
      </c>
      <c r="O246" s="16">
        <v>1.1122989762153999E-2</v>
      </c>
      <c r="P246" s="15">
        <v>82790.19</v>
      </c>
      <c r="Q246" s="16">
        <v>9.7033254763091003E-3</v>
      </c>
      <c r="R246" s="17">
        <v>8318.32</v>
      </c>
      <c r="S246" s="16">
        <v>4.0629307660181397E-3</v>
      </c>
      <c r="T246" s="17">
        <v>23471.99</v>
      </c>
      <c r="U246" s="16">
        <v>-1.37268175070289E-2</v>
      </c>
      <c r="V246" s="18">
        <v>9.9527536810317496</v>
      </c>
      <c r="W246" s="16">
        <v>5.6175709086160597E-3</v>
      </c>
      <c r="X246" s="18">
        <v>3.5271909199007001</v>
      </c>
      <c r="Y246" s="16">
        <v>2.3756240562188301E-2</v>
      </c>
      <c r="Z246" s="15">
        <v>158679.64000000001</v>
      </c>
      <c r="AA246" s="16">
        <v>1.8566870337709498E-2</v>
      </c>
      <c r="AB246" s="17">
        <v>15881.44</v>
      </c>
      <c r="AC246" s="16">
        <v>-1.05644442312351E-2</v>
      </c>
      <c r="AD246" s="17">
        <v>45418.39</v>
      </c>
      <c r="AE246" s="16">
        <v>-1.0979075316412299E-3</v>
      </c>
      <c r="AF246" s="18">
        <v>9.9915146233590892</v>
      </c>
      <c r="AG246" s="16">
        <v>2.94423567043843E-2</v>
      </c>
      <c r="AH246" s="18">
        <v>3.49373106356258</v>
      </c>
      <c r="AI246" s="16">
        <v>1.9686391707076801E-2</v>
      </c>
      <c r="AJ246" s="15">
        <v>278130.71000000002</v>
      </c>
      <c r="AK246" s="16">
        <v>2.7974031830042701E-2</v>
      </c>
      <c r="AL246" s="17">
        <v>28195.77</v>
      </c>
      <c r="AM246" s="16">
        <v>6.2608091122377599E-3</v>
      </c>
      <c r="AN246" s="17">
        <v>80750.7</v>
      </c>
      <c r="AO246" s="16">
        <v>2.21099127600362E-2</v>
      </c>
      <c r="AP246" s="18">
        <v>9.8642707753680803</v>
      </c>
      <c r="AQ246" s="16">
        <v>2.15781261887374E-2</v>
      </c>
      <c r="AR246" s="18">
        <v>3.4443133000704602</v>
      </c>
      <c r="AS246" s="16">
        <v>5.73726856260644E-3</v>
      </c>
    </row>
    <row r="247" spans="3:45" x14ac:dyDescent="0.2">
      <c r="C247" s="144" t="s">
        <v>19</v>
      </c>
      <c r="D247" s="144" t="s">
        <v>20</v>
      </c>
      <c r="E247" s="145" t="s">
        <v>272</v>
      </c>
      <c r="F247" s="15">
        <v>56860.21</v>
      </c>
      <c r="G247" s="16">
        <v>0.23657028949686801</v>
      </c>
      <c r="H247" s="17">
        <v>3809.97</v>
      </c>
      <c r="I247" s="16">
        <v>0.29688744562220498</v>
      </c>
      <c r="J247" s="17">
        <v>15397.95</v>
      </c>
      <c r="K247" s="16">
        <v>0.22184618558664401</v>
      </c>
      <c r="L247" s="18">
        <v>14.9240571448069</v>
      </c>
      <c r="M247" s="16">
        <v>-4.6509168030690898E-2</v>
      </c>
      <c r="N247" s="18">
        <v>3.69271299101504</v>
      </c>
      <c r="O247" s="16">
        <v>1.20507017036314E-2</v>
      </c>
      <c r="P247" s="15">
        <v>202926.87</v>
      </c>
      <c r="Q247" s="16">
        <v>0.26979391326760199</v>
      </c>
      <c r="R247" s="17">
        <v>13518.34</v>
      </c>
      <c r="S247" s="16">
        <v>0.32477546120488998</v>
      </c>
      <c r="T247" s="17">
        <v>54843.69</v>
      </c>
      <c r="U247" s="16">
        <v>0.25272850992213403</v>
      </c>
      <c r="V247" s="18">
        <v>15.011226970175301</v>
      </c>
      <c r="W247" s="16">
        <v>-4.15025410323362E-2</v>
      </c>
      <c r="X247" s="18">
        <v>3.7000951248903902</v>
      </c>
      <c r="Y247" s="16">
        <v>1.36225871849348E-2</v>
      </c>
      <c r="Z247" s="15">
        <v>391432.14</v>
      </c>
      <c r="AA247" s="16">
        <v>0.221306840784805</v>
      </c>
      <c r="AB247" s="17">
        <v>26357.37</v>
      </c>
      <c r="AC247" s="16">
        <v>0.25772953349134398</v>
      </c>
      <c r="AD247" s="17">
        <v>107019.48</v>
      </c>
      <c r="AE247" s="16">
        <v>0.19517696511355101</v>
      </c>
      <c r="AF247" s="18">
        <v>14.8509559185913</v>
      </c>
      <c r="AG247" s="16">
        <v>-2.8959082009813002E-2</v>
      </c>
      <c r="AH247" s="18">
        <v>3.6575784146960899</v>
      </c>
      <c r="AI247" s="16">
        <v>2.186276713321E-2</v>
      </c>
      <c r="AJ247" s="15">
        <v>659706.69999999995</v>
      </c>
      <c r="AK247" s="16">
        <v>0.25346547287754001</v>
      </c>
      <c r="AL247" s="17">
        <v>44016.24</v>
      </c>
      <c r="AM247" s="16">
        <v>0.28958903363091398</v>
      </c>
      <c r="AN247" s="17">
        <v>179960.69</v>
      </c>
      <c r="AO247" s="16">
        <v>0.22378514832659799</v>
      </c>
      <c r="AP247" s="18">
        <v>14.987802229359</v>
      </c>
      <c r="AQ247" s="16">
        <v>-2.8011684196527002E-2</v>
      </c>
      <c r="AR247" s="18">
        <v>3.6658378004663099</v>
      </c>
      <c r="AS247" s="16">
        <v>2.42528883370801E-2</v>
      </c>
    </row>
    <row r="248" spans="3:45" x14ac:dyDescent="0.2">
      <c r="C248" s="144" t="s">
        <v>19</v>
      </c>
      <c r="D248" s="144" t="s">
        <v>20</v>
      </c>
      <c r="E248" s="145" t="s">
        <v>273</v>
      </c>
      <c r="F248" s="15">
        <v>159224.91</v>
      </c>
      <c r="G248" s="16">
        <v>9.18313483214485E-2</v>
      </c>
      <c r="H248" s="17">
        <v>18806.27</v>
      </c>
      <c r="I248" s="16">
        <v>0.119143046041548</v>
      </c>
      <c r="J248" s="17">
        <v>43727.11</v>
      </c>
      <c r="K248" s="16">
        <v>6.70452776282454E-2</v>
      </c>
      <c r="L248" s="18">
        <v>8.4665864097452594</v>
      </c>
      <c r="M248" s="16">
        <v>-2.4404116897032702E-2</v>
      </c>
      <c r="N248" s="18">
        <v>3.64133165900971</v>
      </c>
      <c r="O248" s="16">
        <v>2.3228696300775498E-2</v>
      </c>
      <c r="P248" s="15">
        <v>547094.62</v>
      </c>
      <c r="Q248" s="16">
        <v>0.107674759277799</v>
      </c>
      <c r="R248" s="17">
        <v>65121.36</v>
      </c>
      <c r="S248" s="16">
        <v>0.140353740429249</v>
      </c>
      <c r="T248" s="17">
        <v>151001.64000000001</v>
      </c>
      <c r="U248" s="16">
        <v>8.31274038801222E-2</v>
      </c>
      <c r="V248" s="18">
        <v>8.4011547056142604</v>
      </c>
      <c r="W248" s="16">
        <v>-2.86568807492571E-2</v>
      </c>
      <c r="X248" s="18">
        <v>3.6231038285412001</v>
      </c>
      <c r="Y248" s="16">
        <v>2.2663405348013199E-2</v>
      </c>
      <c r="Z248" s="15">
        <v>1027190.28</v>
      </c>
      <c r="AA248" s="16">
        <v>0.135644713550369</v>
      </c>
      <c r="AB248" s="17">
        <v>121564.15</v>
      </c>
      <c r="AC248" s="16">
        <v>0.18222289606324299</v>
      </c>
      <c r="AD248" s="17">
        <v>283376</v>
      </c>
      <c r="AE248" s="16">
        <v>9.6122665663439702E-2</v>
      </c>
      <c r="AF248" s="18">
        <v>8.4497796430937893</v>
      </c>
      <c r="AG248" s="16">
        <v>-3.9398816135246303E-2</v>
      </c>
      <c r="AH248" s="18">
        <v>3.6248316018293698</v>
      </c>
      <c r="AI248" s="16">
        <v>3.60562272134093E-2</v>
      </c>
      <c r="AJ248" s="15">
        <v>1777754.8</v>
      </c>
      <c r="AK248" s="16">
        <v>0.204626944864189</v>
      </c>
      <c r="AL248" s="17">
        <v>208963.41</v>
      </c>
      <c r="AM248" s="16">
        <v>0.37421628006723101</v>
      </c>
      <c r="AN248" s="17">
        <v>488793.93</v>
      </c>
      <c r="AO248" s="16">
        <v>0.15155258686261</v>
      </c>
      <c r="AP248" s="18">
        <v>8.5074932496555302</v>
      </c>
      <c r="AQ248" s="16">
        <v>-0.123408038212693</v>
      </c>
      <c r="AR248" s="18">
        <v>3.6370230702333002</v>
      </c>
      <c r="AS248" s="16">
        <v>4.6089391493773398E-2</v>
      </c>
    </row>
    <row r="249" spans="3:45" x14ac:dyDescent="0.2">
      <c r="C249" s="144" t="s">
        <v>19</v>
      </c>
      <c r="D249" s="144" t="s">
        <v>20</v>
      </c>
      <c r="E249" s="145" t="s">
        <v>274</v>
      </c>
      <c r="F249" s="15">
        <v>23735.45</v>
      </c>
      <c r="G249" s="16">
        <v>3.8979258891563298E-2</v>
      </c>
      <c r="H249" s="17">
        <v>1474.93</v>
      </c>
      <c r="I249" s="16">
        <v>4.2228142201996902E-2</v>
      </c>
      <c r="J249" s="17">
        <v>6422.81</v>
      </c>
      <c r="K249" s="16">
        <v>2.5755856335392901E-3</v>
      </c>
      <c r="L249" s="18">
        <v>16.0925942248107</v>
      </c>
      <c r="M249" s="16">
        <v>-3.1172477300116801E-3</v>
      </c>
      <c r="N249" s="18">
        <v>3.6954930941441502</v>
      </c>
      <c r="O249" s="16">
        <v>3.6310153348707297E-2</v>
      </c>
      <c r="P249" s="15">
        <v>83935.39</v>
      </c>
      <c r="Q249" s="16">
        <v>5.2797416553634E-2</v>
      </c>
      <c r="R249" s="17">
        <v>5221.75</v>
      </c>
      <c r="S249" s="16">
        <v>5.6899626161036297E-2</v>
      </c>
      <c r="T249" s="17">
        <v>22703.71</v>
      </c>
      <c r="U249" s="16">
        <v>1.8078021359104999E-2</v>
      </c>
      <c r="V249" s="18">
        <v>16.0741877722986</v>
      </c>
      <c r="W249" s="16">
        <v>-3.8813615842619299E-3</v>
      </c>
      <c r="X249" s="18">
        <v>3.6969900514057001</v>
      </c>
      <c r="Y249" s="16">
        <v>3.4102882555287498E-2</v>
      </c>
      <c r="Z249" s="15">
        <v>159596.37</v>
      </c>
      <c r="AA249" s="16">
        <v>5.3988694987687699E-2</v>
      </c>
      <c r="AB249" s="17">
        <v>10069.31</v>
      </c>
      <c r="AC249" s="16">
        <v>6.1934984454821797E-2</v>
      </c>
      <c r="AD249" s="17">
        <v>43796.52</v>
      </c>
      <c r="AE249" s="16">
        <v>3.3458396454814597E-2</v>
      </c>
      <c r="AF249" s="18">
        <v>15.849782159850101</v>
      </c>
      <c r="AG249" s="16">
        <v>-7.4828398945850499E-3</v>
      </c>
      <c r="AH249" s="18">
        <v>3.6440422663718501</v>
      </c>
      <c r="AI249" s="16">
        <v>1.9865626524783599E-2</v>
      </c>
      <c r="AJ249" s="15">
        <v>274997.26</v>
      </c>
      <c r="AK249" s="16">
        <v>1.48861664655019E-2</v>
      </c>
      <c r="AL249" s="17">
        <v>17208.73</v>
      </c>
      <c r="AM249" s="16">
        <v>2.0368557521667399E-2</v>
      </c>
      <c r="AN249" s="17">
        <v>75243.5</v>
      </c>
      <c r="AO249" s="16">
        <v>1.28547417946295E-2</v>
      </c>
      <c r="AP249" s="18">
        <v>15.980101959877301</v>
      </c>
      <c r="AQ249" s="16">
        <v>-5.37295177879798E-3</v>
      </c>
      <c r="AR249" s="18">
        <v>3.6547643318027498</v>
      </c>
      <c r="AS249" s="16">
        <v>2.0056426524428898E-3</v>
      </c>
    </row>
    <row r="250" spans="3:45" x14ac:dyDescent="0.2">
      <c r="C250" s="144" t="s">
        <v>19</v>
      </c>
      <c r="D250" s="144" t="s">
        <v>20</v>
      </c>
      <c r="E250" s="145" t="s">
        <v>275</v>
      </c>
      <c r="F250" s="15">
        <v>94466.69</v>
      </c>
      <c r="G250" s="16">
        <v>0.122788945246224</v>
      </c>
      <c r="H250" s="17">
        <v>9792.44</v>
      </c>
      <c r="I250" s="16">
        <v>0.236623734481335</v>
      </c>
      <c r="J250" s="17">
        <v>30420.92</v>
      </c>
      <c r="K250" s="16">
        <v>0.19072748039195001</v>
      </c>
      <c r="L250" s="18">
        <v>9.6469000575954507</v>
      </c>
      <c r="M250" s="16">
        <v>-9.2052890512290805E-2</v>
      </c>
      <c r="N250" s="18">
        <v>3.1053199574503298</v>
      </c>
      <c r="O250" s="16">
        <v>-5.7056325871779001E-2</v>
      </c>
      <c r="P250" s="15">
        <v>366539.76</v>
      </c>
      <c r="Q250" s="16">
        <v>0.180237908864605</v>
      </c>
      <c r="R250" s="17">
        <v>34520.47</v>
      </c>
      <c r="S250" s="16">
        <v>0.22416443581220899</v>
      </c>
      <c r="T250" s="17">
        <v>107378.2</v>
      </c>
      <c r="U250" s="16">
        <v>0.17363126156655001</v>
      </c>
      <c r="V250" s="18">
        <v>10.618040832004899</v>
      </c>
      <c r="W250" s="16">
        <v>-3.5882864803582597E-2</v>
      </c>
      <c r="X250" s="18">
        <v>3.4135398060313902</v>
      </c>
      <c r="Y250" s="16">
        <v>5.6292359571584599E-3</v>
      </c>
      <c r="Z250" s="15">
        <v>729864.01</v>
      </c>
      <c r="AA250" s="16">
        <v>0.10308674881891799</v>
      </c>
      <c r="AB250" s="17">
        <v>65795.45</v>
      </c>
      <c r="AC250" s="16">
        <v>0.148486136482055</v>
      </c>
      <c r="AD250" s="17">
        <v>205733.52</v>
      </c>
      <c r="AE250" s="16">
        <v>9.2210379277142596E-2</v>
      </c>
      <c r="AF250" s="18">
        <v>11.092925270668401</v>
      </c>
      <c r="AG250" s="16">
        <v>-3.9529765506966297E-2</v>
      </c>
      <c r="AH250" s="18">
        <v>3.5476183462957298</v>
      </c>
      <c r="AI250" s="16">
        <v>9.9581268848348298E-3</v>
      </c>
      <c r="AJ250" s="15">
        <v>1202658.8799999999</v>
      </c>
      <c r="AK250" s="16">
        <v>3.2527771585337602E-2</v>
      </c>
      <c r="AL250" s="17">
        <v>110989.34</v>
      </c>
      <c r="AM250" s="16">
        <v>0.104314953014846</v>
      </c>
      <c r="AN250" s="17">
        <v>347909.7</v>
      </c>
      <c r="AO250" s="16">
        <v>3.18982013795076E-2</v>
      </c>
      <c r="AP250" s="18">
        <v>10.8358053124742</v>
      </c>
      <c r="AQ250" s="16">
        <v>-6.5006075697449095E-2</v>
      </c>
      <c r="AR250" s="18">
        <v>3.4568133052915799</v>
      </c>
      <c r="AS250" s="16">
        <v>6.1010883146071304E-4</v>
      </c>
    </row>
    <row r="251" spans="3:45" x14ac:dyDescent="0.2">
      <c r="C251" s="144" t="s">
        <v>19</v>
      </c>
      <c r="D251" s="144" t="s">
        <v>20</v>
      </c>
      <c r="E251" s="145" t="s">
        <v>276</v>
      </c>
      <c r="F251" s="15">
        <v>100805.58</v>
      </c>
      <c r="G251" s="16">
        <v>6.5286394002262396E-2</v>
      </c>
      <c r="H251" s="17">
        <v>18887.990000000002</v>
      </c>
      <c r="I251" s="16">
        <v>0.130741112350994</v>
      </c>
      <c r="J251" s="17">
        <v>27951.78</v>
      </c>
      <c r="K251" s="16">
        <v>5.70914025177972E-2</v>
      </c>
      <c r="L251" s="18">
        <v>5.3370199793625499</v>
      </c>
      <c r="M251" s="16">
        <v>-5.7886564513994702E-2</v>
      </c>
      <c r="N251" s="18">
        <v>3.6064100390028799</v>
      </c>
      <c r="O251" s="16">
        <v>7.7523963064558797E-3</v>
      </c>
      <c r="P251" s="15">
        <v>365602.04</v>
      </c>
      <c r="Q251" s="16">
        <v>9.2505276328781902E-2</v>
      </c>
      <c r="R251" s="17">
        <v>67460.38</v>
      </c>
      <c r="S251" s="16">
        <v>0.156327540872331</v>
      </c>
      <c r="T251" s="17">
        <v>100152.04</v>
      </c>
      <c r="U251" s="16">
        <v>6.8951347534353294E-2</v>
      </c>
      <c r="V251" s="18">
        <v>5.4195075687388696</v>
      </c>
      <c r="W251" s="16">
        <v>-5.5193932763550599E-2</v>
      </c>
      <c r="X251" s="18">
        <v>3.6504702250698</v>
      </c>
      <c r="Y251" s="16">
        <v>2.2034612565630999E-2</v>
      </c>
      <c r="Z251" s="15">
        <v>657562.65</v>
      </c>
      <c r="AA251" s="16">
        <v>0.14569473780534101</v>
      </c>
      <c r="AB251" s="17">
        <v>122566.56</v>
      </c>
      <c r="AC251" s="16">
        <v>0.25774940376571898</v>
      </c>
      <c r="AD251" s="17">
        <v>179936.2</v>
      </c>
      <c r="AE251" s="16">
        <v>0.110205218926184</v>
      </c>
      <c r="AF251" s="18">
        <v>5.3649433418054597</v>
      </c>
      <c r="AG251" s="16">
        <v>-8.9091408530892299E-2</v>
      </c>
      <c r="AH251" s="18">
        <v>3.6544211225979</v>
      </c>
      <c r="AI251" s="16">
        <v>3.1966629479082499E-2</v>
      </c>
      <c r="AJ251" s="15">
        <v>1147019.98</v>
      </c>
      <c r="AK251" s="16">
        <v>0.32523069588442499</v>
      </c>
      <c r="AL251" s="17">
        <v>218860.49</v>
      </c>
      <c r="AM251" s="16">
        <v>0.75992670499855497</v>
      </c>
      <c r="AN251" s="17">
        <v>312103.01</v>
      </c>
      <c r="AO251" s="16">
        <v>0.27783296849322597</v>
      </c>
      <c r="AP251" s="18">
        <v>5.2408727587149198</v>
      </c>
      <c r="AQ251" s="16">
        <v>-0.246996654962678</v>
      </c>
      <c r="AR251" s="18">
        <v>3.6751327069867101</v>
      </c>
      <c r="AS251" s="16">
        <v>3.7092271493893797E-2</v>
      </c>
    </row>
    <row r="252" spans="3:45" x14ac:dyDescent="0.2">
      <c r="C252" s="144" t="s">
        <v>19</v>
      </c>
      <c r="D252" s="144" t="s">
        <v>20</v>
      </c>
      <c r="E252" s="145" t="s">
        <v>277</v>
      </c>
      <c r="F252" s="15">
        <v>21278.02</v>
      </c>
      <c r="G252" s="16">
        <v>-1.7168359299039E-2</v>
      </c>
      <c r="H252" s="17">
        <v>1577.54</v>
      </c>
      <c r="I252" s="16">
        <v>1.7879380319131801E-2</v>
      </c>
      <c r="J252" s="17">
        <v>5750.35</v>
      </c>
      <c r="K252" s="16">
        <v>-5.1360348946166701E-2</v>
      </c>
      <c r="L252" s="18">
        <v>13.4881017280069</v>
      </c>
      <c r="M252" s="16">
        <v>-3.4432114743480201E-2</v>
      </c>
      <c r="N252" s="18">
        <v>3.70029998174024</v>
      </c>
      <c r="O252" s="16">
        <v>3.6043179946299103E-2</v>
      </c>
      <c r="P252" s="15">
        <v>79534.31</v>
      </c>
      <c r="Q252" s="16">
        <v>2.2732150381957701E-2</v>
      </c>
      <c r="R252" s="17">
        <v>5864.66</v>
      </c>
      <c r="S252" s="16">
        <v>3.7053148297472201E-2</v>
      </c>
      <c r="T252" s="17">
        <v>21625.09</v>
      </c>
      <c r="U252" s="16">
        <v>-2.7746755722445102E-2</v>
      </c>
      <c r="V252" s="18">
        <v>13.561623350714299</v>
      </c>
      <c r="W252" s="16">
        <v>-1.3809319164620699E-2</v>
      </c>
      <c r="X252" s="18">
        <v>3.6778718608801202</v>
      </c>
      <c r="Y252" s="16">
        <v>5.1919503896242399E-2</v>
      </c>
      <c r="Z252" s="15">
        <v>152754.13</v>
      </c>
      <c r="AA252" s="16">
        <v>0.17726485955166801</v>
      </c>
      <c r="AB252" s="17">
        <v>11157.89</v>
      </c>
      <c r="AC252" s="16">
        <v>0.168394807827631</v>
      </c>
      <c r="AD252" s="17">
        <v>41320.019999999997</v>
      </c>
      <c r="AE252" s="16">
        <v>0.115379652699234</v>
      </c>
      <c r="AF252" s="18">
        <v>13.690234443967499</v>
      </c>
      <c r="AG252" s="16">
        <v>7.5916562317909003E-3</v>
      </c>
      <c r="AH252" s="18">
        <v>3.6968551806122099</v>
      </c>
      <c r="AI252" s="16">
        <v>5.5483535765307603E-2</v>
      </c>
      <c r="AJ252" s="15">
        <v>271105.78000000003</v>
      </c>
      <c r="AK252" s="16">
        <v>0.33567417024304502</v>
      </c>
      <c r="AL252" s="17">
        <v>19588.07</v>
      </c>
      <c r="AM252" s="16">
        <v>0.30452158832994097</v>
      </c>
      <c r="AN252" s="17">
        <v>73291.179999999993</v>
      </c>
      <c r="AO252" s="16">
        <v>0.27368093424704099</v>
      </c>
      <c r="AP252" s="18">
        <v>13.8403518059717</v>
      </c>
      <c r="AQ252" s="16">
        <v>2.3880464832311401E-2</v>
      </c>
      <c r="AR252" s="18">
        <v>3.6990232658281701</v>
      </c>
      <c r="AS252" s="16">
        <v>4.8672500568325297E-2</v>
      </c>
    </row>
    <row r="253" spans="3:45" x14ac:dyDescent="0.2">
      <c r="C253" s="144" t="s">
        <v>19</v>
      </c>
      <c r="D253" s="144" t="s">
        <v>20</v>
      </c>
      <c r="E253" s="145" t="s">
        <v>278</v>
      </c>
      <c r="F253" s="15">
        <v>120837.77</v>
      </c>
      <c r="G253" s="16">
        <v>0.17626221280381699</v>
      </c>
      <c r="H253" s="17">
        <v>11091.78</v>
      </c>
      <c r="I253" s="16">
        <v>0.204944585789367</v>
      </c>
      <c r="J253" s="17">
        <v>35771.730000000003</v>
      </c>
      <c r="K253" s="16">
        <v>0.20914409447700999</v>
      </c>
      <c r="L253" s="18">
        <v>10.8943532958641</v>
      </c>
      <c r="M253" s="16">
        <v>-2.3803893825341399E-2</v>
      </c>
      <c r="N253" s="18">
        <v>3.3780242107384799</v>
      </c>
      <c r="O253" s="16">
        <v>-2.7194345010976999E-2</v>
      </c>
      <c r="P253" s="15">
        <v>406373.7</v>
      </c>
      <c r="Q253" s="16">
        <v>0.18237860217103299</v>
      </c>
      <c r="R253" s="17">
        <v>37248.07</v>
      </c>
      <c r="S253" s="16">
        <v>0.28288868461104799</v>
      </c>
      <c r="T253" s="17">
        <v>120554.32</v>
      </c>
      <c r="U253" s="16">
        <v>0.235039272431705</v>
      </c>
      <c r="V253" s="18">
        <v>10.909926339807701</v>
      </c>
      <c r="W253" s="16">
        <v>-7.8346690282398296E-2</v>
      </c>
      <c r="X253" s="18">
        <v>3.3708762987506402</v>
      </c>
      <c r="Y253" s="16">
        <v>-4.2638862938331502E-2</v>
      </c>
      <c r="Z253" s="15">
        <v>746314.22</v>
      </c>
      <c r="AA253" s="16">
        <v>0.17174562058409601</v>
      </c>
      <c r="AB253" s="17">
        <v>66556.509999999995</v>
      </c>
      <c r="AC253" s="16">
        <v>0.28153307581948001</v>
      </c>
      <c r="AD253" s="17">
        <v>218175.3</v>
      </c>
      <c r="AE253" s="16">
        <v>0.22826915200707101</v>
      </c>
      <c r="AF253" s="18">
        <v>11.213241499591801</v>
      </c>
      <c r="AG253" s="16">
        <v>-8.56688425034835E-2</v>
      </c>
      <c r="AH253" s="18">
        <v>3.4207090353491001</v>
      </c>
      <c r="AI253" s="16">
        <v>-4.6018848011131402E-2</v>
      </c>
      <c r="AJ253" s="15">
        <v>1301482.96</v>
      </c>
      <c r="AK253" s="16">
        <v>0.20105796365934001</v>
      </c>
      <c r="AL253" s="17">
        <v>112709.97</v>
      </c>
      <c r="AM253" s="16">
        <v>0.28301823432238099</v>
      </c>
      <c r="AN253" s="17">
        <v>371429.76</v>
      </c>
      <c r="AO253" s="16">
        <v>0.23590962131788601</v>
      </c>
      <c r="AP253" s="18">
        <v>11.5471857547296</v>
      </c>
      <c r="AQ253" s="16">
        <v>-6.38808307399681E-2</v>
      </c>
      <c r="AR253" s="18">
        <v>3.5039813718749899</v>
      </c>
      <c r="AS253" s="16">
        <v>-2.8199196007053499E-2</v>
      </c>
    </row>
    <row r="254" spans="3:45" x14ac:dyDescent="0.2">
      <c r="C254" s="144" t="s">
        <v>19</v>
      </c>
      <c r="D254" s="144" t="s">
        <v>20</v>
      </c>
      <c r="E254" s="145" t="s">
        <v>279</v>
      </c>
      <c r="F254" s="15">
        <v>47312.17</v>
      </c>
      <c r="G254" s="16">
        <v>0.104139809287325</v>
      </c>
      <c r="H254" s="17">
        <v>3202.15</v>
      </c>
      <c r="I254" s="16">
        <v>-0.11008376270753099</v>
      </c>
      <c r="J254" s="17">
        <v>12126.48</v>
      </c>
      <c r="K254" s="16">
        <v>-0.108943280599011</v>
      </c>
      <c r="L254" s="18">
        <v>14.775126087160199</v>
      </c>
      <c r="M254" s="16">
        <v>0.24072329846078699</v>
      </c>
      <c r="N254" s="18">
        <v>3.9015584077160099</v>
      </c>
      <c r="O254" s="16">
        <v>0.23913527079351399</v>
      </c>
      <c r="P254" s="15">
        <v>170479.84</v>
      </c>
      <c r="Q254" s="16">
        <v>0.108350028814007</v>
      </c>
      <c r="R254" s="17">
        <v>11707.58</v>
      </c>
      <c r="S254" s="16">
        <v>-2.0916247201591801E-2</v>
      </c>
      <c r="T254" s="17">
        <v>44351.74</v>
      </c>
      <c r="U254" s="16">
        <v>-1.64724969042827E-2</v>
      </c>
      <c r="V254" s="18">
        <v>14.5614926398111</v>
      </c>
      <c r="W254" s="16">
        <v>0.13202780216312601</v>
      </c>
      <c r="X254" s="18">
        <v>3.8438140194725201</v>
      </c>
      <c r="Y254" s="16">
        <v>0.12691310138801701</v>
      </c>
      <c r="Z254" s="15">
        <v>337571.22</v>
      </c>
      <c r="AA254" s="16">
        <v>0.16469927495429201</v>
      </c>
      <c r="AB254" s="17">
        <v>23426.17</v>
      </c>
      <c r="AC254" s="16">
        <v>6.0494272032507103E-2</v>
      </c>
      <c r="AD254" s="17">
        <v>88174.15</v>
      </c>
      <c r="AE254" s="16">
        <v>6.4135237414571097E-2</v>
      </c>
      <c r="AF254" s="18">
        <v>14.410004708409399</v>
      </c>
      <c r="AG254" s="16">
        <v>9.8260788077684694E-2</v>
      </c>
      <c r="AH254" s="18">
        <v>3.8284601552722699</v>
      </c>
      <c r="AI254" s="16">
        <v>9.4503061268839894E-2</v>
      </c>
      <c r="AJ254" s="15">
        <v>578692.18999999994</v>
      </c>
      <c r="AK254" s="16">
        <v>0.239375515074882</v>
      </c>
      <c r="AL254" s="17">
        <v>40272.94</v>
      </c>
      <c r="AM254" s="16">
        <v>6.6310849682063105E-2</v>
      </c>
      <c r="AN254" s="17">
        <v>150858.67000000001</v>
      </c>
      <c r="AO254" s="16">
        <v>5.0173186821999401E-2</v>
      </c>
      <c r="AP254" s="18">
        <v>14.3692561307915</v>
      </c>
      <c r="AQ254" s="16">
        <v>0.162302264339166</v>
      </c>
      <c r="AR254" s="18">
        <v>3.8359889424982998</v>
      </c>
      <c r="AS254" s="16">
        <v>0.18016297752320301</v>
      </c>
    </row>
    <row r="255" spans="3:45" x14ac:dyDescent="0.2">
      <c r="C255" s="144" t="s">
        <v>19</v>
      </c>
      <c r="D255" s="144" t="s">
        <v>20</v>
      </c>
      <c r="E255" s="145" t="s">
        <v>280</v>
      </c>
      <c r="F255" s="15">
        <v>16027.96</v>
      </c>
      <c r="G255" s="16">
        <v>0.11232127205233799</v>
      </c>
      <c r="H255" s="17">
        <v>1378.97</v>
      </c>
      <c r="I255" s="16">
        <v>7.2836192476757405E-2</v>
      </c>
      <c r="J255" s="17">
        <v>4780.82</v>
      </c>
      <c r="K255" s="16">
        <v>9.0950995493182599E-2</v>
      </c>
      <c r="L255" s="18">
        <v>11.6231390095506</v>
      </c>
      <c r="M255" s="16">
        <v>3.6804388081301299E-2</v>
      </c>
      <c r="N255" s="18">
        <v>3.3525545826866501</v>
      </c>
      <c r="O255" s="16">
        <v>1.9588667728832498E-2</v>
      </c>
      <c r="P255" s="15">
        <v>58440.01</v>
      </c>
      <c r="Q255" s="16">
        <v>8.0890110264089404E-2</v>
      </c>
      <c r="R255" s="17">
        <v>5032.6000000000004</v>
      </c>
      <c r="S255" s="16">
        <v>5.8487502418750802E-2</v>
      </c>
      <c r="T255" s="17">
        <v>17393.8</v>
      </c>
      <c r="U255" s="16">
        <v>6.0128906428560502E-2</v>
      </c>
      <c r="V255" s="18">
        <v>11.612289870047301</v>
      </c>
      <c r="W255" s="16">
        <v>2.1164735336172E-2</v>
      </c>
      <c r="X255" s="18">
        <v>3.3598184410537102</v>
      </c>
      <c r="Y255" s="16">
        <v>1.9583659788572998E-2</v>
      </c>
      <c r="Z255" s="15">
        <v>123329.60000000001</v>
      </c>
      <c r="AA255" s="16">
        <v>5.88883979695514E-2</v>
      </c>
      <c r="AB255" s="17">
        <v>10653.09</v>
      </c>
      <c r="AC255" s="16">
        <v>3.99721583071629E-2</v>
      </c>
      <c r="AD255" s="17">
        <v>36290.71</v>
      </c>
      <c r="AE255" s="16">
        <v>3.1988750433659903E-2</v>
      </c>
      <c r="AF255" s="18">
        <v>11.576885204199</v>
      </c>
      <c r="AG255" s="16">
        <v>1.81891789230012E-2</v>
      </c>
      <c r="AH255" s="18">
        <v>3.3983793648567402</v>
      </c>
      <c r="AI255" s="16">
        <v>2.6065834074826599E-2</v>
      </c>
      <c r="AJ255" s="15">
        <v>216522.66</v>
      </c>
      <c r="AK255" s="16">
        <v>3.3119193875375402E-2</v>
      </c>
      <c r="AL255" s="17">
        <v>18801.88</v>
      </c>
      <c r="AM255" s="16">
        <v>1.73560909728416E-2</v>
      </c>
      <c r="AN255" s="17">
        <v>63593.97</v>
      </c>
      <c r="AO255" s="16">
        <v>4.6910566434069101E-3</v>
      </c>
      <c r="AP255" s="18">
        <v>11.516011164841</v>
      </c>
      <c r="AQ255" s="16">
        <v>1.54941844280506E-2</v>
      </c>
      <c r="AR255" s="18">
        <v>3.4047671500929999</v>
      </c>
      <c r="AS255" s="16">
        <v>2.8295401898912598E-2</v>
      </c>
    </row>
    <row r="256" spans="3:45" x14ac:dyDescent="0.2">
      <c r="C256" s="144" t="s">
        <v>19</v>
      </c>
      <c r="D256" s="144" t="s">
        <v>20</v>
      </c>
      <c r="E256" s="145" t="s">
        <v>281</v>
      </c>
      <c r="F256" s="15">
        <v>19463.14</v>
      </c>
      <c r="G256" s="16">
        <v>-6.6299323200205706E-2</v>
      </c>
      <c r="H256" s="17">
        <v>1793.14</v>
      </c>
      <c r="I256" s="16">
        <v>-7.1166985232034796E-2</v>
      </c>
      <c r="J256" s="17">
        <v>6562.07</v>
      </c>
      <c r="K256" s="16">
        <v>-5.7780336794706802E-2</v>
      </c>
      <c r="L256" s="18">
        <v>10.854222202393601</v>
      </c>
      <c r="M256" s="16">
        <v>5.2406212466995202E-3</v>
      </c>
      <c r="N256" s="18">
        <v>2.96600615354606</v>
      </c>
      <c r="O256" s="16">
        <v>-9.0414016371921004E-3</v>
      </c>
      <c r="P256" s="15">
        <v>69889.570000000007</v>
      </c>
      <c r="Q256" s="16">
        <v>-5.9573537051940802E-2</v>
      </c>
      <c r="R256" s="17">
        <v>6451</v>
      </c>
      <c r="S256" s="16">
        <v>-5.9526395512085002E-2</v>
      </c>
      <c r="T256" s="17">
        <v>23443.27</v>
      </c>
      <c r="U256" s="16">
        <v>-5.6562535464517803E-2</v>
      </c>
      <c r="V256" s="18">
        <v>10.833912571694301</v>
      </c>
      <c r="W256" s="16">
        <v>-5.0125319446335499E-5</v>
      </c>
      <c r="X256" s="18">
        <v>2.9812210497938199</v>
      </c>
      <c r="Y256" s="16">
        <v>-3.1915221735501001E-3</v>
      </c>
      <c r="Z256" s="15">
        <v>141030.85999999999</v>
      </c>
      <c r="AA256" s="16">
        <v>-8.9182344802216304E-2</v>
      </c>
      <c r="AB256" s="17">
        <v>12974.43</v>
      </c>
      <c r="AC256" s="16">
        <v>-0.100243829031189</v>
      </c>
      <c r="AD256" s="17">
        <v>46694.97</v>
      </c>
      <c r="AE256" s="16">
        <v>-0.110574710629453</v>
      </c>
      <c r="AF256" s="18">
        <v>10.8699079651283</v>
      </c>
      <c r="AG256" s="16">
        <v>1.22938687011861E-2</v>
      </c>
      <c r="AH256" s="18">
        <v>3.02025807062302</v>
      </c>
      <c r="AI256" s="16">
        <v>2.4051897425107601E-2</v>
      </c>
      <c r="AJ256" s="15">
        <v>255863.25</v>
      </c>
      <c r="AK256" s="16">
        <v>-0.104885351669481</v>
      </c>
      <c r="AL256" s="17">
        <v>23553.74</v>
      </c>
      <c r="AM256" s="16">
        <v>-0.118303398466204</v>
      </c>
      <c r="AN256" s="17">
        <v>84126.96</v>
      </c>
      <c r="AO256" s="16">
        <v>-0.141474904097455</v>
      </c>
      <c r="AP256" s="18">
        <v>10.8629563712599</v>
      </c>
      <c r="AQ256" s="16">
        <v>1.5218439963792799E-2</v>
      </c>
      <c r="AR256" s="18">
        <v>3.0413942213055098</v>
      </c>
      <c r="AS256" s="16">
        <v>4.2619083125936499E-2</v>
      </c>
    </row>
    <row r="257" spans="3:45" x14ac:dyDescent="0.2">
      <c r="C257" s="144" t="s">
        <v>19</v>
      </c>
      <c r="D257" s="144" t="s">
        <v>20</v>
      </c>
      <c r="E257" s="145" t="s">
        <v>282</v>
      </c>
      <c r="F257" s="15">
        <v>36803.79</v>
      </c>
      <c r="G257" s="16">
        <v>-1.81661516697362E-3</v>
      </c>
      <c r="H257" s="17">
        <v>2949.39</v>
      </c>
      <c r="I257" s="16">
        <v>-0.12959601951288599</v>
      </c>
      <c r="J257" s="17">
        <v>9862.2099999999991</v>
      </c>
      <c r="K257" s="16">
        <v>-3.3553462601706503E-2</v>
      </c>
      <c r="L257" s="18">
        <v>12.4784413048122</v>
      </c>
      <c r="M257" s="16">
        <v>0.146804710468353</v>
      </c>
      <c r="N257" s="18">
        <v>3.7317994648258401</v>
      </c>
      <c r="O257" s="16">
        <v>3.28386995106522E-2</v>
      </c>
      <c r="P257" s="15">
        <v>123970.37</v>
      </c>
      <c r="Q257" s="16">
        <v>-9.9249199963898898E-3</v>
      </c>
      <c r="R257" s="17">
        <v>9920.39</v>
      </c>
      <c r="S257" s="16">
        <v>-0.144892008071488</v>
      </c>
      <c r="T257" s="17">
        <v>33215.26</v>
      </c>
      <c r="U257" s="16">
        <v>-5.84272300203309E-2</v>
      </c>
      <c r="V257" s="18">
        <v>12.4965218101304</v>
      </c>
      <c r="W257" s="16">
        <v>0.15783630763490999</v>
      </c>
      <c r="X257" s="18">
        <v>3.7323317655800401</v>
      </c>
      <c r="Y257" s="16">
        <v>5.1512014334259303E-2</v>
      </c>
      <c r="Z257" s="15">
        <v>245294.99</v>
      </c>
      <c r="AA257" s="16">
        <v>0.111576157912837</v>
      </c>
      <c r="AB257" s="17">
        <v>19957.189999999999</v>
      </c>
      <c r="AC257" s="16">
        <v>-4.4183063757559801E-2</v>
      </c>
      <c r="AD257" s="17">
        <v>65796.12</v>
      </c>
      <c r="AE257" s="16">
        <v>3.5057319285718001E-2</v>
      </c>
      <c r="AF257" s="18">
        <v>12.2910585107422</v>
      </c>
      <c r="AG257" s="16">
        <v>0.162959261093161</v>
      </c>
      <c r="AH257" s="18">
        <v>3.7281072196962399</v>
      </c>
      <c r="AI257" s="16">
        <v>7.3927150894333202E-2</v>
      </c>
      <c r="AJ257" s="15">
        <v>434209.57</v>
      </c>
      <c r="AK257" s="16">
        <v>0.171711413569582</v>
      </c>
      <c r="AL257" s="17">
        <v>36115.040000000001</v>
      </c>
      <c r="AM257" s="16">
        <v>0.104852750197705</v>
      </c>
      <c r="AN257" s="17">
        <v>117017.93</v>
      </c>
      <c r="AO257" s="16">
        <v>0.159973160153077</v>
      </c>
      <c r="AP257" s="18">
        <v>12.022956917671999</v>
      </c>
      <c r="AQ257" s="16">
        <v>6.0513641623205799E-2</v>
      </c>
      <c r="AR257" s="18">
        <v>3.7106242607436299</v>
      </c>
      <c r="AS257" s="16">
        <v>1.0119418120808899E-2</v>
      </c>
    </row>
    <row r="258" spans="3:45" x14ac:dyDescent="0.2">
      <c r="C258" s="144" t="s">
        <v>19</v>
      </c>
      <c r="D258" s="144" t="s">
        <v>20</v>
      </c>
      <c r="E258" s="145" t="s">
        <v>283</v>
      </c>
      <c r="F258" s="15">
        <v>58858.64</v>
      </c>
      <c r="G258" s="16">
        <v>0.37754143661278899</v>
      </c>
      <c r="H258" s="17">
        <v>4546.5</v>
      </c>
      <c r="I258" s="16">
        <v>0.235807848392349</v>
      </c>
      <c r="J258" s="17">
        <v>14848.54</v>
      </c>
      <c r="K258" s="16">
        <v>0.26737498698359002</v>
      </c>
      <c r="L258" s="18">
        <v>12.9459232376553</v>
      </c>
      <c r="M258" s="16">
        <v>0.114689017718102</v>
      </c>
      <c r="N258" s="18">
        <v>3.96393450130451</v>
      </c>
      <c r="O258" s="16">
        <v>8.6924904436847306E-2</v>
      </c>
      <c r="P258" s="15">
        <v>201700.87</v>
      </c>
      <c r="Q258" s="16">
        <v>0.36176654048044499</v>
      </c>
      <c r="R258" s="17">
        <v>15610.94</v>
      </c>
      <c r="S258" s="16">
        <v>0.22927272541149801</v>
      </c>
      <c r="T258" s="17">
        <v>51245.4</v>
      </c>
      <c r="U258" s="16">
        <v>0.25445125376828098</v>
      </c>
      <c r="V258" s="18">
        <v>12.9204820465648</v>
      </c>
      <c r="W258" s="16">
        <v>0.107782278358608</v>
      </c>
      <c r="X258" s="18">
        <v>3.9359800099130799</v>
      </c>
      <c r="Y258" s="16">
        <v>8.5547594129143395E-2</v>
      </c>
      <c r="Z258" s="15">
        <v>405892.95</v>
      </c>
      <c r="AA258" s="16">
        <v>0.53545324386114401</v>
      </c>
      <c r="AB258" s="17">
        <v>31153.55</v>
      </c>
      <c r="AC258" s="16">
        <v>0.35066686725649898</v>
      </c>
      <c r="AD258" s="17">
        <v>102409.25</v>
      </c>
      <c r="AE258" s="16">
        <v>0.38235214318794802</v>
      </c>
      <c r="AF258" s="18">
        <v>13.0287864464884</v>
      </c>
      <c r="AG258" s="16">
        <v>0.13681121606246799</v>
      </c>
      <c r="AH258" s="18">
        <v>3.9634403142294299</v>
      </c>
      <c r="AI258" s="16">
        <v>0.110754051655838</v>
      </c>
      <c r="AJ258" s="15">
        <v>659447.52</v>
      </c>
      <c r="AK258" s="16">
        <v>0.51829821579660895</v>
      </c>
      <c r="AL258" s="17">
        <v>52082.07</v>
      </c>
      <c r="AM258" s="16">
        <v>0.408805005927945</v>
      </c>
      <c r="AN258" s="17">
        <v>169989.19</v>
      </c>
      <c r="AO258" s="16">
        <v>0.40980026089598198</v>
      </c>
      <c r="AP258" s="18">
        <v>12.661699506183201</v>
      </c>
      <c r="AQ258" s="16">
        <v>7.7720628055650304E-2</v>
      </c>
      <c r="AR258" s="18">
        <v>3.8793497398275698</v>
      </c>
      <c r="AS258" s="16">
        <v>7.6959806229339095E-2</v>
      </c>
    </row>
    <row r="259" spans="3:45" x14ac:dyDescent="0.2">
      <c r="C259" s="144" t="s">
        <v>19</v>
      </c>
      <c r="D259" s="144" t="s">
        <v>20</v>
      </c>
      <c r="E259" s="145" t="s">
        <v>284</v>
      </c>
      <c r="F259" s="15">
        <v>36900.949999999997</v>
      </c>
      <c r="G259" s="16">
        <v>1.13692518225419E-2</v>
      </c>
      <c r="H259" s="17">
        <v>3138.15</v>
      </c>
      <c r="I259" s="16">
        <v>1.6131695770853601E-2</v>
      </c>
      <c r="J259" s="17">
        <v>13090.21</v>
      </c>
      <c r="K259" s="16">
        <v>1.9526461310798798E-2</v>
      </c>
      <c r="L259" s="18">
        <v>11.758822873348899</v>
      </c>
      <c r="M259" s="16">
        <v>-4.6868373146248202E-3</v>
      </c>
      <c r="N259" s="18">
        <v>2.8189731104390199</v>
      </c>
      <c r="O259" s="16">
        <v>-8.0009786874675401E-3</v>
      </c>
      <c r="P259" s="15">
        <v>127456.9</v>
      </c>
      <c r="Q259" s="16">
        <v>-3.2655171128797997E-2</v>
      </c>
      <c r="R259" s="17">
        <v>10677.03</v>
      </c>
      <c r="S259" s="16">
        <v>-3.9586691517227698E-2</v>
      </c>
      <c r="T259" s="17">
        <v>44501.37</v>
      </c>
      <c r="U259" s="16">
        <v>-3.5343492768442099E-2</v>
      </c>
      <c r="V259" s="18">
        <v>11.937486360907499</v>
      </c>
      <c r="W259" s="16">
        <v>7.2172265078041696E-3</v>
      </c>
      <c r="X259" s="18">
        <v>2.8641118239730599</v>
      </c>
      <c r="Y259" s="16">
        <v>2.7868175039416502E-3</v>
      </c>
      <c r="Z259" s="15">
        <v>252619.28</v>
      </c>
      <c r="AA259" s="16">
        <v>-3.5052683974116997E-2</v>
      </c>
      <c r="AB259" s="17">
        <v>21104</v>
      </c>
      <c r="AC259" s="16">
        <v>-5.2922616005087401E-2</v>
      </c>
      <c r="AD259" s="17">
        <v>87723.37</v>
      </c>
      <c r="AE259" s="16">
        <v>-4.9091425067987603E-2</v>
      </c>
      <c r="AF259" s="18">
        <v>11.9702084912813</v>
      </c>
      <c r="AG259" s="16">
        <v>1.88685025457925E-2</v>
      </c>
      <c r="AH259" s="18">
        <v>2.8797261208729199</v>
      </c>
      <c r="AI259" s="16">
        <v>1.47635024690723E-2</v>
      </c>
      <c r="AJ259" s="15">
        <v>452083.06</v>
      </c>
      <c r="AK259" s="16">
        <v>-3.6101535551414897E-2</v>
      </c>
      <c r="AL259" s="17">
        <v>37980.589999999997</v>
      </c>
      <c r="AM259" s="16">
        <v>-6.2602749902695098E-2</v>
      </c>
      <c r="AN259" s="17">
        <v>156681.94</v>
      </c>
      <c r="AO259" s="16">
        <v>-6.6802820760223494E-2</v>
      </c>
      <c r="AP259" s="18">
        <v>11.903002559991799</v>
      </c>
      <c r="AQ259" s="16">
        <v>2.8271060479993199E-2</v>
      </c>
      <c r="AR259" s="18">
        <v>2.8853552617487401</v>
      </c>
      <c r="AS259" s="16">
        <v>3.2899033443092002E-2</v>
      </c>
    </row>
    <row r="260" spans="3:45" x14ac:dyDescent="0.2">
      <c r="C260" s="144" t="s">
        <v>19</v>
      </c>
      <c r="D260" s="144" t="s">
        <v>20</v>
      </c>
      <c r="E260" s="145" t="s">
        <v>285</v>
      </c>
      <c r="F260" s="15">
        <v>16190.44</v>
      </c>
      <c r="G260" s="16">
        <v>5.8819451665453701E-2</v>
      </c>
      <c r="H260" s="17">
        <v>1467.86</v>
      </c>
      <c r="I260" s="16">
        <v>9.9710062407755401E-2</v>
      </c>
      <c r="J260" s="17">
        <v>6249.73</v>
      </c>
      <c r="K260" s="16">
        <v>9.1661615694055898E-2</v>
      </c>
      <c r="L260" s="18">
        <v>11.0299619854755</v>
      </c>
      <c r="M260" s="16">
        <v>-3.7183083196286999E-2</v>
      </c>
      <c r="N260" s="18">
        <v>2.59058231315593</v>
      </c>
      <c r="O260" s="16">
        <v>-3.0084564260988499E-2</v>
      </c>
      <c r="P260" s="15">
        <v>56018.559999999998</v>
      </c>
      <c r="Q260" s="16">
        <v>4.2395822866308698E-2</v>
      </c>
      <c r="R260" s="17">
        <v>4971.2700000000004</v>
      </c>
      <c r="S260" s="16">
        <v>3.7496869521662902E-2</v>
      </c>
      <c r="T260" s="17">
        <v>21178.76</v>
      </c>
      <c r="U260" s="16">
        <v>3.5782056348277899E-2</v>
      </c>
      <c r="V260" s="18">
        <v>11.268460574460899</v>
      </c>
      <c r="W260" s="16">
        <v>4.7218969893415902E-3</v>
      </c>
      <c r="X260" s="18">
        <v>2.6450349312235502</v>
      </c>
      <c r="Y260" s="16">
        <v>6.3852877905107904E-3</v>
      </c>
      <c r="Z260" s="15">
        <v>104998.43</v>
      </c>
      <c r="AA260" s="16">
        <v>4.9093514696670899E-2</v>
      </c>
      <c r="AB260" s="17">
        <v>9305.26</v>
      </c>
      <c r="AC260" s="16">
        <v>5.0761484372265298E-2</v>
      </c>
      <c r="AD260" s="17">
        <v>39742.28</v>
      </c>
      <c r="AE260" s="16">
        <v>5.2363604395418401E-2</v>
      </c>
      <c r="AF260" s="18">
        <v>11.283771759198601</v>
      </c>
      <c r="AG260" s="16">
        <v>-1.5873913351428101E-3</v>
      </c>
      <c r="AH260" s="18">
        <v>2.6419830467703398</v>
      </c>
      <c r="AI260" s="16">
        <v>-3.1073762766872601E-3</v>
      </c>
      <c r="AJ260" s="15">
        <v>206199.24</v>
      </c>
      <c r="AK260" s="16">
        <v>0.19989672237866299</v>
      </c>
      <c r="AL260" s="17">
        <v>17544.599999999999</v>
      </c>
      <c r="AM260" s="16">
        <v>0.115796141400574</v>
      </c>
      <c r="AN260" s="17">
        <v>73106.34</v>
      </c>
      <c r="AO260" s="16">
        <v>0.120799436306705</v>
      </c>
      <c r="AP260" s="18">
        <v>11.752860709278099</v>
      </c>
      <c r="AQ260" s="16">
        <v>7.5372711786333799E-2</v>
      </c>
      <c r="AR260" s="18">
        <v>2.8205384102117499</v>
      </c>
      <c r="AS260" s="16">
        <v>7.0572203651887599E-2</v>
      </c>
    </row>
    <row r="261" spans="3:45" x14ac:dyDescent="0.2">
      <c r="C261" s="144" t="s">
        <v>19</v>
      </c>
      <c r="D261" s="144" t="s">
        <v>20</v>
      </c>
      <c r="E261" s="145" t="s">
        <v>286</v>
      </c>
      <c r="F261" s="15">
        <v>52562.85</v>
      </c>
      <c r="G261" s="16">
        <v>2.9846289668533501E-2</v>
      </c>
      <c r="H261" s="17">
        <v>7930.36</v>
      </c>
      <c r="I261" s="16">
        <v>0.120172213362638</v>
      </c>
      <c r="J261" s="17">
        <v>15469.83</v>
      </c>
      <c r="K261" s="16">
        <v>1.1253340375795401E-2</v>
      </c>
      <c r="L261" s="18">
        <v>6.6280534553286401</v>
      </c>
      <c r="M261" s="16">
        <v>-8.0635747447221504E-2</v>
      </c>
      <c r="N261" s="18">
        <v>3.39776519845402</v>
      </c>
      <c r="O261" s="16">
        <v>1.8386044871632999E-2</v>
      </c>
      <c r="P261" s="15">
        <v>180903.67</v>
      </c>
      <c r="Q261" s="16">
        <v>4.5557102442635299E-2</v>
      </c>
      <c r="R261" s="17">
        <v>27606.52</v>
      </c>
      <c r="S261" s="16">
        <v>0.14038453276757201</v>
      </c>
      <c r="T261" s="17">
        <v>53484.54</v>
      </c>
      <c r="U261" s="16">
        <v>1.72458751119055E-2</v>
      </c>
      <c r="V261" s="18">
        <v>6.5529327854434403</v>
      </c>
      <c r="W261" s="16">
        <v>-8.3153907826864396E-2</v>
      </c>
      <c r="X261" s="18">
        <v>3.3823544149393499</v>
      </c>
      <c r="Y261" s="16">
        <v>2.7831253016990999E-2</v>
      </c>
      <c r="Z261" s="15">
        <v>330203.28000000003</v>
      </c>
      <c r="AA261" s="16">
        <v>1.07540468635042E-2</v>
      </c>
      <c r="AB261" s="17">
        <v>50953.5</v>
      </c>
      <c r="AC261" s="16">
        <v>9.2657417637088402E-2</v>
      </c>
      <c r="AD261" s="17">
        <v>98346.69</v>
      </c>
      <c r="AE261" s="16">
        <v>-4.1540459561489398E-2</v>
      </c>
      <c r="AF261" s="18">
        <v>6.4804827931349198</v>
      </c>
      <c r="AG261" s="16">
        <v>-7.4957959788259407E-2</v>
      </c>
      <c r="AH261" s="18">
        <v>3.3575434007997602</v>
      </c>
      <c r="AI261" s="16">
        <v>5.4560995241455898E-2</v>
      </c>
      <c r="AJ261" s="15">
        <v>600307.42000000004</v>
      </c>
      <c r="AK261" s="16">
        <v>0.16348153562314299</v>
      </c>
      <c r="AL261" s="17">
        <v>91127.85</v>
      </c>
      <c r="AM261" s="16">
        <v>0.31265130128830998</v>
      </c>
      <c r="AN261" s="17">
        <v>178136.02</v>
      </c>
      <c r="AO261" s="16">
        <v>5.5443044469604498E-2</v>
      </c>
      <c r="AP261" s="18">
        <v>6.5875297178634202</v>
      </c>
      <c r="AQ261" s="16">
        <v>-0.113640054688372</v>
      </c>
      <c r="AR261" s="18">
        <v>3.3699384324405601</v>
      </c>
      <c r="AS261" s="16">
        <v>0.102363165610544</v>
      </c>
    </row>
    <row r="262" spans="3:45" x14ac:dyDescent="0.2">
      <c r="C262" s="144" t="s">
        <v>19</v>
      </c>
      <c r="D262" s="144" t="s">
        <v>20</v>
      </c>
      <c r="E262" s="145" t="s">
        <v>287</v>
      </c>
      <c r="F262" s="15">
        <v>31007.33</v>
      </c>
      <c r="G262" s="16">
        <v>6.3549191927991994E-2</v>
      </c>
      <c r="H262" s="17">
        <v>3094.13</v>
      </c>
      <c r="I262" s="16">
        <v>0.104234027822388</v>
      </c>
      <c r="J262" s="17">
        <v>10019.52</v>
      </c>
      <c r="K262" s="16">
        <v>4.1748891139303801E-2</v>
      </c>
      <c r="L262" s="18">
        <v>10.021340409097199</v>
      </c>
      <c r="M262" s="16">
        <v>-3.6844396087511201E-2</v>
      </c>
      <c r="N262" s="18">
        <v>3.09469216090192</v>
      </c>
      <c r="O262" s="16">
        <v>2.0926636902724501E-2</v>
      </c>
      <c r="P262" s="15">
        <v>125363.68</v>
      </c>
      <c r="Q262" s="16">
        <v>7.6595512628113899E-2</v>
      </c>
      <c r="R262" s="17">
        <v>11122.25</v>
      </c>
      <c r="S262" s="16">
        <v>3.2887851257091802E-2</v>
      </c>
      <c r="T262" s="17">
        <v>37784.879999999997</v>
      </c>
      <c r="U262" s="16">
        <v>-1.67168012174978E-3</v>
      </c>
      <c r="V262" s="18">
        <v>11.271431589831201</v>
      </c>
      <c r="W262" s="16">
        <v>4.2315979724059198E-2</v>
      </c>
      <c r="X262" s="18">
        <v>3.3178266015400899</v>
      </c>
      <c r="Y262" s="16">
        <v>7.8398249545208298E-2</v>
      </c>
      <c r="Z262" s="15">
        <v>244281.88</v>
      </c>
      <c r="AA262" s="16">
        <v>-4.4159992800343502E-2</v>
      </c>
      <c r="AB262" s="17">
        <v>21489.34</v>
      </c>
      <c r="AC262" s="16">
        <v>-7.6519717489724096E-2</v>
      </c>
      <c r="AD262" s="17">
        <v>73889.039999999994</v>
      </c>
      <c r="AE262" s="16">
        <v>-0.108773072511281</v>
      </c>
      <c r="AF262" s="18">
        <v>11.3675841137978</v>
      </c>
      <c r="AG262" s="16">
        <v>3.5041056427775399E-2</v>
      </c>
      <c r="AH262" s="18">
        <v>3.3060637951176499</v>
      </c>
      <c r="AI262" s="16">
        <v>7.2499020976624307E-2</v>
      </c>
      <c r="AJ262" s="15">
        <v>396246.89</v>
      </c>
      <c r="AK262" s="16">
        <v>-0.131286914977983</v>
      </c>
      <c r="AL262" s="17">
        <v>36306.239999999998</v>
      </c>
      <c r="AM262" s="16">
        <v>-0.12883722637773001</v>
      </c>
      <c r="AN262" s="17">
        <v>124818.4</v>
      </c>
      <c r="AO262" s="16">
        <v>-0.160225984321685</v>
      </c>
      <c r="AP262" s="18">
        <v>10.9140161581039</v>
      </c>
      <c r="AQ262" s="16">
        <v>-2.8119757574892401E-3</v>
      </c>
      <c r="AR262" s="18">
        <v>3.17458716022638</v>
      </c>
      <c r="AS262" s="16">
        <v>3.4460543912313499E-2</v>
      </c>
    </row>
    <row r="263" spans="3:45" x14ac:dyDescent="0.2">
      <c r="C263" s="144" t="s">
        <v>19</v>
      </c>
      <c r="D263" s="144" t="s">
        <v>20</v>
      </c>
      <c r="E263" s="145" t="s">
        <v>288</v>
      </c>
      <c r="F263" s="15">
        <v>47688.89</v>
      </c>
      <c r="G263" s="16">
        <v>9.5512589614050694E-2</v>
      </c>
      <c r="H263" s="17">
        <v>3981.67</v>
      </c>
      <c r="I263" s="16">
        <v>6.3838257533251105E-2</v>
      </c>
      <c r="J263" s="17">
        <v>12773.87</v>
      </c>
      <c r="K263" s="16">
        <v>8.4342575607221706E-2</v>
      </c>
      <c r="L263" s="18">
        <v>11.9771075955566</v>
      </c>
      <c r="M263" s="16">
        <v>2.9773635095849699E-2</v>
      </c>
      <c r="N263" s="18">
        <v>3.7333157453457702</v>
      </c>
      <c r="O263" s="16">
        <v>1.03011854907329E-2</v>
      </c>
      <c r="P263" s="15">
        <v>162025.81</v>
      </c>
      <c r="Q263" s="16">
        <v>0.118045484781823</v>
      </c>
      <c r="R263" s="17">
        <v>13222.57</v>
      </c>
      <c r="S263" s="16">
        <v>3.49667810492304E-2</v>
      </c>
      <c r="T263" s="17">
        <v>43335.96</v>
      </c>
      <c r="U263" s="16">
        <v>7.6583152064281096E-2</v>
      </c>
      <c r="V263" s="18">
        <v>12.253730553137601</v>
      </c>
      <c r="W263" s="16">
        <v>8.0271855342418499E-2</v>
      </c>
      <c r="X263" s="18">
        <v>3.73883052319598</v>
      </c>
      <c r="Y263" s="16">
        <v>3.8512893907024497E-2</v>
      </c>
      <c r="Z263" s="15">
        <v>315624.46000000002</v>
      </c>
      <c r="AA263" s="16">
        <v>0.22336432373215301</v>
      </c>
      <c r="AB263" s="17">
        <v>25883.57</v>
      </c>
      <c r="AC263" s="16">
        <v>9.00667679092894E-2</v>
      </c>
      <c r="AD263" s="17">
        <v>84428.36</v>
      </c>
      <c r="AE263" s="16">
        <v>0.14027675377174501</v>
      </c>
      <c r="AF263" s="18">
        <v>12.194008013577699</v>
      </c>
      <c r="AG263" s="16">
        <v>0.12228384512494</v>
      </c>
      <c r="AH263" s="18">
        <v>3.7383701400808902</v>
      </c>
      <c r="AI263" s="16">
        <v>7.28661438423399E-2</v>
      </c>
      <c r="AJ263" s="15">
        <v>565255.79</v>
      </c>
      <c r="AK263" s="16">
        <v>0.231533134656011</v>
      </c>
      <c r="AL263" s="17">
        <v>46541.06</v>
      </c>
      <c r="AM263" s="16">
        <v>0.19051426793993001</v>
      </c>
      <c r="AN263" s="17">
        <v>150537.29</v>
      </c>
      <c r="AO263" s="16">
        <v>0.23560154374997999</v>
      </c>
      <c r="AP263" s="18">
        <v>12.145314051721201</v>
      </c>
      <c r="AQ263" s="16">
        <v>3.4454746004061301E-2</v>
      </c>
      <c r="AR263" s="18">
        <v>3.7549220528681002</v>
      </c>
      <c r="AS263" s="16">
        <v>-3.2926545896186802E-3</v>
      </c>
    </row>
    <row r="264" spans="3:45" x14ac:dyDescent="0.2">
      <c r="C264" s="144" t="s">
        <v>19</v>
      </c>
      <c r="D264" s="144" t="s">
        <v>20</v>
      </c>
      <c r="E264" s="145" t="s">
        <v>289</v>
      </c>
      <c r="F264" s="15">
        <v>28365.69</v>
      </c>
      <c r="G264" s="16">
        <v>3.6781169748729699E-2</v>
      </c>
      <c r="H264" s="17">
        <v>2109.13</v>
      </c>
      <c r="I264" s="16">
        <v>-2.2206459808162202E-2</v>
      </c>
      <c r="J264" s="17">
        <v>7437.67</v>
      </c>
      <c r="K264" s="16">
        <v>-6.9203551638959901E-3</v>
      </c>
      <c r="L264" s="18">
        <v>13.449000298701399</v>
      </c>
      <c r="M264" s="16">
        <v>6.0327284986275098E-2</v>
      </c>
      <c r="N264" s="18">
        <v>3.8137871134374102</v>
      </c>
      <c r="O264" s="16">
        <v>4.4006062494451999E-2</v>
      </c>
      <c r="P264" s="15">
        <v>100950.85</v>
      </c>
      <c r="Q264" s="16">
        <v>6.06850696515919E-2</v>
      </c>
      <c r="R264" s="17">
        <v>7590.87</v>
      </c>
      <c r="S264" s="16">
        <v>1.7004401154884202E-2</v>
      </c>
      <c r="T264" s="17">
        <v>26846.31</v>
      </c>
      <c r="U264" s="16">
        <v>3.5062401443503297E-2</v>
      </c>
      <c r="V264" s="18">
        <v>13.298982857037499</v>
      </c>
      <c r="W264" s="16">
        <v>4.2950323958386903E-2</v>
      </c>
      <c r="X264" s="18">
        <v>3.7603249757601702</v>
      </c>
      <c r="Y264" s="16">
        <v>2.47547086749118E-2</v>
      </c>
      <c r="Z264" s="15">
        <v>193912.43</v>
      </c>
      <c r="AA264" s="16">
        <v>6.8184824121339097E-2</v>
      </c>
      <c r="AB264" s="17">
        <v>14679.5</v>
      </c>
      <c r="AC264" s="16">
        <v>8.1610255572031904E-3</v>
      </c>
      <c r="AD264" s="17">
        <v>51810.89</v>
      </c>
      <c r="AE264" s="16">
        <v>4.2314224254729098E-3</v>
      </c>
      <c r="AF264" s="18">
        <v>13.209743519874699</v>
      </c>
      <c r="AG264" s="16">
        <v>5.95379081739063E-2</v>
      </c>
      <c r="AH264" s="18">
        <v>3.7426963713613102</v>
      </c>
      <c r="AI264" s="16">
        <v>6.3683928094385403E-2</v>
      </c>
      <c r="AJ264" s="15">
        <v>377708.01</v>
      </c>
      <c r="AK264" s="16">
        <v>0.21794139572156601</v>
      </c>
      <c r="AL264" s="17">
        <v>27354.799999999999</v>
      </c>
      <c r="AM264" s="16">
        <v>9.4458172227485607E-2</v>
      </c>
      <c r="AN264" s="17">
        <v>91951.44</v>
      </c>
      <c r="AO264" s="16">
        <v>3.6689437399313303E-2</v>
      </c>
      <c r="AP264" s="18">
        <v>13.807741602936201</v>
      </c>
      <c r="AQ264" s="16">
        <v>0.112825895614414</v>
      </c>
      <c r="AR264" s="18">
        <v>4.1076899937619302</v>
      </c>
      <c r="AS264" s="16">
        <v>0.17483727699295401</v>
      </c>
    </row>
    <row r="265" spans="3:45" x14ac:dyDescent="0.2">
      <c r="C265" s="144" t="s">
        <v>19</v>
      </c>
      <c r="D265" s="144" t="s">
        <v>20</v>
      </c>
      <c r="E265" s="145" t="s">
        <v>290</v>
      </c>
      <c r="F265" s="15">
        <v>17036.98</v>
      </c>
      <c r="G265" s="16">
        <v>9.0475011578857907E-3</v>
      </c>
      <c r="H265" s="17">
        <v>1018.94</v>
      </c>
      <c r="I265" s="16">
        <v>1.3003797745213101E-2</v>
      </c>
      <c r="J265" s="17">
        <v>4610.12</v>
      </c>
      <c r="K265" s="16">
        <v>-9.9496397470173695E-3</v>
      </c>
      <c r="L265" s="18">
        <v>16.720297564135301</v>
      </c>
      <c r="M265" s="16">
        <v>-3.90551012358841E-3</v>
      </c>
      <c r="N265" s="18">
        <v>3.6955610699938402</v>
      </c>
      <c r="O265" s="16">
        <v>1.9188055141002001E-2</v>
      </c>
      <c r="P265" s="15">
        <v>60960.08</v>
      </c>
      <c r="Q265" s="16">
        <v>7.5276677004314202E-2</v>
      </c>
      <c r="R265" s="17">
        <v>3639.82</v>
      </c>
      <c r="S265" s="16">
        <v>7.9226239540772403E-2</v>
      </c>
      <c r="T265" s="17">
        <v>16497.330000000002</v>
      </c>
      <c r="U265" s="16">
        <v>6.0957022357017603E-2</v>
      </c>
      <c r="V265" s="18">
        <v>16.748102928166801</v>
      </c>
      <c r="W265" s="16">
        <v>-3.6596242676036998E-3</v>
      </c>
      <c r="X265" s="18">
        <v>3.6951482452008899</v>
      </c>
      <c r="Y265" s="16">
        <v>1.34969224441195E-2</v>
      </c>
      <c r="Z265" s="15">
        <v>116007</v>
      </c>
      <c r="AA265" s="16">
        <v>3.3181838828015002E-2</v>
      </c>
      <c r="AB265" s="17">
        <v>7058.93</v>
      </c>
      <c r="AC265" s="16">
        <v>3.1610652629178997E-2</v>
      </c>
      <c r="AD265" s="17">
        <v>31962.03</v>
      </c>
      <c r="AE265" s="16">
        <v>2.7683970595186101E-2</v>
      </c>
      <c r="AF265" s="18">
        <v>16.434077119336798</v>
      </c>
      <c r="AG265" s="16">
        <v>1.52304185191553E-3</v>
      </c>
      <c r="AH265" s="18">
        <v>3.6295254087428099</v>
      </c>
      <c r="AI265" s="16">
        <v>5.34976548251977E-3</v>
      </c>
      <c r="AJ265" s="15">
        <v>199733.37</v>
      </c>
      <c r="AK265" s="16">
        <v>-1.37339465219553E-3</v>
      </c>
      <c r="AL265" s="17">
        <v>12070.42</v>
      </c>
      <c r="AM265" s="16">
        <v>-6.8309877697177602E-3</v>
      </c>
      <c r="AN265" s="17">
        <v>54774.53</v>
      </c>
      <c r="AO265" s="16">
        <v>-6.8087466487642696E-4</v>
      </c>
      <c r="AP265" s="18">
        <v>16.547342180305201</v>
      </c>
      <c r="AQ265" s="16">
        <v>5.49513028529425E-3</v>
      </c>
      <c r="AR265" s="18">
        <v>3.6464643329664401</v>
      </c>
      <c r="AS265" s="16">
        <v>-6.9299182789768596E-4</v>
      </c>
    </row>
    <row r="266" spans="3:45" x14ac:dyDescent="0.2">
      <c r="C266" s="144" t="s">
        <v>19</v>
      </c>
      <c r="D266" s="144" t="s">
        <v>20</v>
      </c>
      <c r="E266" s="145" t="s">
        <v>291</v>
      </c>
      <c r="F266" s="15">
        <v>21633.24</v>
      </c>
      <c r="G266" s="16">
        <v>4.46808212675395E-2</v>
      </c>
      <c r="H266" s="17">
        <v>1613.76</v>
      </c>
      <c r="I266" s="16">
        <v>0.17220289244492201</v>
      </c>
      <c r="J266" s="17">
        <v>4985.66</v>
      </c>
      <c r="K266" s="16">
        <v>0.14552042478591801</v>
      </c>
      <c r="L266" s="18">
        <v>13.405487804878</v>
      </c>
      <c r="M266" s="16">
        <v>-0.108788394909522</v>
      </c>
      <c r="N266" s="18">
        <v>4.3390925173397301</v>
      </c>
      <c r="O266" s="16">
        <v>-8.8029511597075505E-2</v>
      </c>
      <c r="P266" s="15">
        <v>80216.19</v>
      </c>
      <c r="Q266" s="16">
        <v>4.2147664085641398E-2</v>
      </c>
      <c r="R266" s="17">
        <v>5773.97</v>
      </c>
      <c r="S266" s="16">
        <v>0.136805194600639</v>
      </c>
      <c r="T266" s="17">
        <v>18063.03</v>
      </c>
      <c r="U266" s="16">
        <v>0.109139161334256</v>
      </c>
      <c r="V266" s="18">
        <v>13.8927271877062</v>
      </c>
      <c r="W266" s="16">
        <v>-8.3266271973934103E-2</v>
      </c>
      <c r="X266" s="18">
        <v>4.4409044329771898</v>
      </c>
      <c r="Y266" s="16">
        <v>-6.0399541900608998E-2</v>
      </c>
      <c r="Z266" s="15">
        <v>160243.10999999999</v>
      </c>
      <c r="AA266" s="16">
        <v>4.9566423643658E-2</v>
      </c>
      <c r="AB266" s="17">
        <v>11320.65</v>
      </c>
      <c r="AC266" s="16">
        <v>0.14691874466211899</v>
      </c>
      <c r="AD266" s="17">
        <v>35440.6</v>
      </c>
      <c r="AE266" s="16">
        <v>0.114711074863345</v>
      </c>
      <c r="AF266" s="18">
        <v>14.1549389831856</v>
      </c>
      <c r="AG266" s="16">
        <v>-8.4881619967891397E-2</v>
      </c>
      <c r="AH266" s="18">
        <v>4.5214559008594701</v>
      </c>
      <c r="AI266" s="16">
        <v>-5.8440839683658E-2</v>
      </c>
      <c r="AJ266" s="15">
        <v>275154.62</v>
      </c>
      <c r="AK266" s="16">
        <v>2.60008479052243E-3</v>
      </c>
      <c r="AL266" s="17">
        <v>19314.599999999999</v>
      </c>
      <c r="AM266" s="16">
        <v>0.118417471646676</v>
      </c>
      <c r="AN266" s="17">
        <v>60339.82</v>
      </c>
      <c r="AO266" s="16">
        <v>6.9990610511793505E-2</v>
      </c>
      <c r="AP266" s="18">
        <v>14.2459393412237</v>
      </c>
      <c r="AQ266" s="16">
        <v>-0.103554700988024</v>
      </c>
      <c r="AR266" s="18">
        <v>4.5600835401895496</v>
      </c>
      <c r="AS266" s="16">
        <v>-6.2982352423669605E-2</v>
      </c>
    </row>
    <row r="267" spans="3:45" x14ac:dyDescent="0.2">
      <c r="C267" s="144" t="s">
        <v>19</v>
      </c>
      <c r="D267" s="144" t="s">
        <v>20</v>
      </c>
      <c r="E267" s="145" t="s">
        <v>292</v>
      </c>
      <c r="F267" s="15">
        <v>94381.08</v>
      </c>
      <c r="G267" s="16">
        <v>8.7854482282628599E-2</v>
      </c>
      <c r="H267" s="17">
        <v>6400.9</v>
      </c>
      <c r="I267" s="16">
        <v>6.3323648481404995E-2</v>
      </c>
      <c r="J267" s="17">
        <v>23787.65</v>
      </c>
      <c r="K267" s="16">
        <v>0.134892346329508</v>
      </c>
      <c r="L267" s="18">
        <v>14.7449702385602</v>
      </c>
      <c r="M267" s="16">
        <v>2.3069959777775501E-2</v>
      </c>
      <c r="N267" s="18">
        <v>3.96765044045965</v>
      </c>
      <c r="O267" s="16">
        <v>-4.14469832306213E-2</v>
      </c>
      <c r="P267" s="15">
        <v>318193.96999999997</v>
      </c>
      <c r="Q267" s="16">
        <v>6.0002897573830101E-2</v>
      </c>
      <c r="R267" s="17">
        <v>21355.41</v>
      </c>
      <c r="S267" s="16">
        <v>2.6081328657317299E-2</v>
      </c>
      <c r="T267" s="17">
        <v>79437.289999999994</v>
      </c>
      <c r="U267" s="16">
        <v>7.5250619501656096E-2</v>
      </c>
      <c r="V267" s="18">
        <v>14.899923251297899</v>
      </c>
      <c r="W267" s="16">
        <v>3.3059337470745201E-2</v>
      </c>
      <c r="X267" s="18">
        <v>4.0055995112622798</v>
      </c>
      <c r="Y267" s="16">
        <v>-1.41806213837783E-2</v>
      </c>
      <c r="Z267" s="15">
        <v>638730.65</v>
      </c>
      <c r="AA267" s="16">
        <v>5.9717060328985903E-2</v>
      </c>
      <c r="AB267" s="17">
        <v>43765.98</v>
      </c>
      <c r="AC267" s="16">
        <v>3.6986402312334403E-2</v>
      </c>
      <c r="AD267" s="17">
        <v>159182.54</v>
      </c>
      <c r="AE267" s="16">
        <v>3.6049967297713301E-2</v>
      </c>
      <c r="AF267" s="18">
        <v>14.5942270686044</v>
      </c>
      <c r="AG267" s="16">
        <v>2.1919919071229199E-2</v>
      </c>
      <c r="AH267" s="18">
        <v>4.0125672702546398</v>
      </c>
      <c r="AI267" s="16">
        <v>2.2843582624689902E-2</v>
      </c>
      <c r="AJ267" s="15">
        <v>1119673.56</v>
      </c>
      <c r="AK267" s="16">
        <v>0.10052786384246901</v>
      </c>
      <c r="AL267" s="17">
        <v>77455.570000000007</v>
      </c>
      <c r="AM267" s="16">
        <v>8.3555951113247595E-2</v>
      </c>
      <c r="AN267" s="17">
        <v>277863.09999999998</v>
      </c>
      <c r="AO267" s="16">
        <v>6.1871333783564401E-2</v>
      </c>
      <c r="AP267" s="18">
        <v>14.4556880802762</v>
      </c>
      <c r="AQ267" s="16">
        <v>1.5663162305356498E-2</v>
      </c>
      <c r="AR267" s="18">
        <v>4.0295870880300404</v>
      </c>
      <c r="AS267" s="16">
        <v>3.6404156350249697E-2</v>
      </c>
    </row>
    <row r="268" spans="3:45" x14ac:dyDescent="0.2">
      <c r="C268" s="144" t="s">
        <v>19</v>
      </c>
      <c r="D268" s="144" t="s">
        <v>20</v>
      </c>
      <c r="E268" s="145" t="s">
        <v>293</v>
      </c>
      <c r="F268" s="15">
        <v>11545.69</v>
      </c>
      <c r="G268" s="16">
        <v>1.60391712713501E-2</v>
      </c>
      <c r="H268" s="17">
        <v>762.43</v>
      </c>
      <c r="I268" s="16">
        <v>-0.123089309333487</v>
      </c>
      <c r="J268" s="17">
        <v>2902.4</v>
      </c>
      <c r="K268" s="16">
        <v>-9.0316433478762406E-2</v>
      </c>
      <c r="L268" s="18">
        <v>15.143278727227401</v>
      </c>
      <c r="M268" s="16">
        <v>0.15865752588680301</v>
      </c>
      <c r="N268" s="18">
        <v>3.977980292172</v>
      </c>
      <c r="O268" s="16">
        <v>0.116914945662734</v>
      </c>
      <c r="P268" s="15">
        <v>43185.68</v>
      </c>
      <c r="Q268" s="16">
        <v>0.16907950481728401</v>
      </c>
      <c r="R268" s="17">
        <v>2863.93</v>
      </c>
      <c r="S268" s="16">
        <v>1.43729966174935E-2</v>
      </c>
      <c r="T268" s="17">
        <v>10799.37</v>
      </c>
      <c r="U268" s="16">
        <v>3.1985780699784402E-2</v>
      </c>
      <c r="V268" s="18">
        <v>15.0791674377516</v>
      </c>
      <c r="W268" s="16">
        <v>0.15251441897178999</v>
      </c>
      <c r="X268" s="18">
        <v>3.9989073436691198</v>
      </c>
      <c r="Y268" s="16">
        <v>0.132844586312553</v>
      </c>
      <c r="Z268" s="15">
        <v>82524.490000000005</v>
      </c>
      <c r="AA268" s="16">
        <v>0.26867125907234302</v>
      </c>
      <c r="AB268" s="17">
        <v>5626.5</v>
      </c>
      <c r="AC268" s="16">
        <v>0.10201659341434199</v>
      </c>
      <c r="AD268" s="17">
        <v>21085.05</v>
      </c>
      <c r="AE268" s="16">
        <v>0.127498163174292</v>
      </c>
      <c r="AF268" s="18">
        <v>14.6671092153204</v>
      </c>
      <c r="AG268" s="16">
        <v>0.151227002074135</v>
      </c>
      <c r="AH268" s="18">
        <v>3.9138863792118102</v>
      </c>
      <c r="AI268" s="16">
        <v>0.12520915821326101</v>
      </c>
      <c r="AJ268" s="15">
        <v>140310.32999999999</v>
      </c>
      <c r="AK268" s="16">
        <v>0.33856186266774901</v>
      </c>
      <c r="AL268" s="17">
        <v>9698.6200000000008</v>
      </c>
      <c r="AM268" s="16">
        <v>0.16983330518900899</v>
      </c>
      <c r="AN268" s="17">
        <v>36055.839999999997</v>
      </c>
      <c r="AO268" s="16">
        <v>0.19222694737162299</v>
      </c>
      <c r="AP268" s="18">
        <v>14.4670406717657</v>
      </c>
      <c r="AQ268" s="16">
        <v>0.14423299176926599</v>
      </c>
      <c r="AR268" s="18">
        <v>3.8914730595653899</v>
      </c>
      <c r="AS268" s="16">
        <v>0.12274082180304299</v>
      </c>
    </row>
    <row r="269" spans="3:45" x14ac:dyDescent="0.2">
      <c r="C269" s="144" t="s">
        <v>19</v>
      </c>
      <c r="D269" s="144" t="s">
        <v>20</v>
      </c>
      <c r="E269" s="145" t="s">
        <v>294</v>
      </c>
      <c r="F269" s="15">
        <v>64925.79</v>
      </c>
      <c r="G269" s="16">
        <v>-3.0523540782097101E-2</v>
      </c>
      <c r="H269" s="17">
        <v>3899.69</v>
      </c>
      <c r="I269" s="16">
        <v>-1.6211102561838501E-2</v>
      </c>
      <c r="J269" s="17">
        <v>17617.580000000002</v>
      </c>
      <c r="K269" s="16">
        <v>-3.5502437032158399E-2</v>
      </c>
      <c r="L269" s="18">
        <v>16.648961840556598</v>
      </c>
      <c r="M269" s="16">
        <v>-1.4548281910406699E-2</v>
      </c>
      <c r="N269" s="18">
        <v>3.6852842444876099</v>
      </c>
      <c r="O269" s="16">
        <v>5.1621657132454096E-3</v>
      </c>
      <c r="P269" s="15">
        <v>225779.41</v>
      </c>
      <c r="Q269" s="16">
        <v>-3.6740333113001499E-3</v>
      </c>
      <c r="R269" s="17">
        <v>13589.15</v>
      </c>
      <c r="S269" s="16">
        <v>1.2672990493394201E-2</v>
      </c>
      <c r="T269" s="17">
        <v>61253.49</v>
      </c>
      <c r="U269" s="16">
        <v>-8.6503879880845003E-3</v>
      </c>
      <c r="V269" s="18">
        <v>16.6146823016892</v>
      </c>
      <c r="W269" s="16">
        <v>-1.6142450680677999E-2</v>
      </c>
      <c r="X269" s="18">
        <v>3.6859844230916501</v>
      </c>
      <c r="Y269" s="16">
        <v>5.01977770151642E-3</v>
      </c>
      <c r="Z269" s="15">
        <v>441246.71999999997</v>
      </c>
      <c r="AA269" s="16">
        <v>-1.0515966892750601E-2</v>
      </c>
      <c r="AB269" s="17">
        <v>27034.22</v>
      </c>
      <c r="AC269" s="16">
        <v>7.27299282909736E-3</v>
      </c>
      <c r="AD269" s="17">
        <v>121846.68</v>
      </c>
      <c r="AE269" s="16">
        <v>-8.44775081177674E-3</v>
      </c>
      <c r="AF269" s="18">
        <v>16.321784760203901</v>
      </c>
      <c r="AG269" s="16">
        <v>-1.7660514923451501E-2</v>
      </c>
      <c r="AH269" s="18">
        <v>3.6213273927529301</v>
      </c>
      <c r="AI269" s="16">
        <v>-2.0858367097317801E-3</v>
      </c>
      <c r="AJ269" s="15">
        <v>783012.11</v>
      </c>
      <c r="AK269" s="16">
        <v>-4.3204955523251203E-3</v>
      </c>
      <c r="AL269" s="17">
        <v>47462.78</v>
      </c>
      <c r="AM269" s="16">
        <v>3.6835524171898999E-3</v>
      </c>
      <c r="AN269" s="17">
        <v>215016.25</v>
      </c>
      <c r="AO269" s="16">
        <v>-4.52619305695145E-3</v>
      </c>
      <c r="AP269" s="18">
        <v>16.4973924831205</v>
      </c>
      <c r="AQ269" s="16">
        <v>-7.9746728440839298E-3</v>
      </c>
      <c r="AR269" s="18">
        <v>3.64164155034794</v>
      </c>
      <c r="AS269" s="16">
        <v>2.0663276440989101E-4</v>
      </c>
    </row>
    <row r="270" spans="3:45" x14ac:dyDescent="0.2">
      <c r="C270" s="144" t="s">
        <v>19</v>
      </c>
      <c r="D270" s="144" t="s">
        <v>20</v>
      </c>
      <c r="E270" s="145" t="s">
        <v>295</v>
      </c>
      <c r="F270" s="15">
        <v>20775.04</v>
      </c>
      <c r="G270" s="16">
        <v>-0.18565628921042701</v>
      </c>
      <c r="H270" s="17">
        <v>1611.75</v>
      </c>
      <c r="I270" s="16">
        <v>-0.16224855761734</v>
      </c>
      <c r="J270" s="17">
        <v>5337.69</v>
      </c>
      <c r="K270" s="16">
        <v>-0.17509087200029699</v>
      </c>
      <c r="L270" s="18">
        <v>12.8897409647898</v>
      </c>
      <c r="M270" s="16">
        <v>-2.7941141499575599E-2</v>
      </c>
      <c r="N270" s="18">
        <v>3.8921406076411298</v>
      </c>
      <c r="O270" s="16">
        <v>-1.2807977086821701E-2</v>
      </c>
      <c r="P270" s="15">
        <v>74068.17</v>
      </c>
      <c r="Q270" s="16">
        <v>-0.14560311563227299</v>
      </c>
      <c r="R270" s="17">
        <v>5770.77</v>
      </c>
      <c r="S270" s="16">
        <v>-0.126372902704249</v>
      </c>
      <c r="T270" s="17">
        <v>19245.93</v>
      </c>
      <c r="U270" s="16">
        <v>-0.13159501299273199</v>
      </c>
      <c r="V270" s="18">
        <v>12.8350584064172</v>
      </c>
      <c r="W270" s="16">
        <v>-2.20119236085391E-2</v>
      </c>
      <c r="X270" s="18">
        <v>3.84851082800364</v>
      </c>
      <c r="Y270" s="16">
        <v>-1.61308408508988E-2</v>
      </c>
      <c r="Z270" s="15">
        <v>143514.89000000001</v>
      </c>
      <c r="AA270" s="16">
        <v>-0.124346012301082</v>
      </c>
      <c r="AB270" s="17">
        <v>11127.52</v>
      </c>
      <c r="AC270" s="16">
        <v>-0.10261284154481801</v>
      </c>
      <c r="AD270" s="17">
        <v>36765.65</v>
      </c>
      <c r="AE270" s="16">
        <v>-0.107659743435778</v>
      </c>
      <c r="AF270" s="18">
        <v>12.897293377140601</v>
      </c>
      <c r="AG270" s="16">
        <v>-2.4218276973873399E-2</v>
      </c>
      <c r="AH270" s="18">
        <v>3.9035047659976101</v>
      </c>
      <c r="AI270" s="16">
        <v>-1.8699446475217402E-2</v>
      </c>
      <c r="AJ270" s="15">
        <v>273980.24</v>
      </c>
      <c r="AK270" s="16">
        <v>4.44390012449536E-4</v>
      </c>
      <c r="AL270" s="17">
        <v>20857.16</v>
      </c>
      <c r="AM270" s="16">
        <v>1.7637880409804001E-2</v>
      </c>
      <c r="AN270" s="17">
        <v>68446.39</v>
      </c>
      <c r="AO270" s="16">
        <v>1.63781381494825E-2</v>
      </c>
      <c r="AP270" s="18">
        <v>13.1360281073742</v>
      </c>
      <c r="AQ270" s="16">
        <v>-1.6895489769337899E-2</v>
      </c>
      <c r="AR270" s="18">
        <v>4.0028442698000601</v>
      </c>
      <c r="AS270" s="16">
        <v>-1.5676988257582399E-2</v>
      </c>
    </row>
    <row r="271" spans="3:45" x14ac:dyDescent="0.2">
      <c r="C271" s="144" t="s">
        <v>19</v>
      </c>
      <c r="D271" s="144" t="s">
        <v>20</v>
      </c>
      <c r="E271" s="145" t="s">
        <v>296</v>
      </c>
      <c r="F271" s="15">
        <v>44370.19</v>
      </c>
      <c r="G271" s="16">
        <v>0.46627321671934302</v>
      </c>
      <c r="H271" s="17">
        <v>3044.97</v>
      </c>
      <c r="I271" s="16">
        <v>0.44866811614198499</v>
      </c>
      <c r="J271" s="17">
        <v>10716.83</v>
      </c>
      <c r="K271" s="16">
        <v>0.38756493187009</v>
      </c>
      <c r="L271" s="18">
        <v>14.571634531703101</v>
      </c>
      <c r="M271" s="16">
        <v>1.2152611340852101E-2</v>
      </c>
      <c r="N271" s="18">
        <v>4.1402345656318102</v>
      </c>
      <c r="O271" s="16">
        <v>5.6724037226260599E-2</v>
      </c>
      <c r="P271" s="15">
        <v>157457.39000000001</v>
      </c>
      <c r="Q271" s="16">
        <v>0.478410677483111</v>
      </c>
      <c r="R271" s="17">
        <v>10820.95</v>
      </c>
      <c r="S271" s="16">
        <v>0.45419421598666898</v>
      </c>
      <c r="T271" s="17">
        <v>38270.06</v>
      </c>
      <c r="U271" s="16">
        <v>0.39345764106597297</v>
      </c>
      <c r="V271" s="18">
        <v>14.551161404497799</v>
      </c>
      <c r="W271" s="16">
        <v>1.6652838548124198E-2</v>
      </c>
      <c r="X271" s="18">
        <v>4.1143753106214103</v>
      </c>
      <c r="Y271" s="16">
        <v>6.0965639653136498E-2</v>
      </c>
      <c r="Z271" s="15">
        <v>292598.83</v>
      </c>
      <c r="AA271" s="16">
        <v>0.46052440323413102</v>
      </c>
      <c r="AB271" s="17">
        <v>20166.88</v>
      </c>
      <c r="AC271" s="16">
        <v>0.44399724760328801</v>
      </c>
      <c r="AD271" s="17">
        <v>71114.22</v>
      </c>
      <c r="AE271" s="16">
        <v>0.38363477633862297</v>
      </c>
      <c r="AF271" s="18">
        <v>14.508879410201301</v>
      </c>
      <c r="AG271" s="16">
        <v>1.14454204523409E-2</v>
      </c>
      <c r="AH271" s="18">
        <v>4.1144911664643198</v>
      </c>
      <c r="AI271" s="16">
        <v>5.5570753359476498E-2</v>
      </c>
      <c r="AJ271" s="15">
        <v>501786.32</v>
      </c>
      <c r="AK271" s="16">
        <v>0.51264398959183299</v>
      </c>
      <c r="AL271" s="17">
        <v>34690.699999999997</v>
      </c>
      <c r="AM271" s="16">
        <v>0.50065362983009098</v>
      </c>
      <c r="AN271" s="17">
        <v>122226.54</v>
      </c>
      <c r="AO271" s="16">
        <v>0.444033067084046</v>
      </c>
      <c r="AP271" s="18">
        <v>14.4645775380722</v>
      </c>
      <c r="AQ271" s="16">
        <v>7.9900914664100507E-3</v>
      </c>
      <c r="AR271" s="18">
        <v>4.1053794045057703</v>
      </c>
      <c r="AS271" s="16">
        <v>4.7513401231409999E-2</v>
      </c>
    </row>
    <row r="272" spans="3:45" x14ac:dyDescent="0.2">
      <c r="C272" s="144" t="s">
        <v>19</v>
      </c>
      <c r="D272" s="144" t="s">
        <v>20</v>
      </c>
      <c r="E272" s="145" t="s">
        <v>297</v>
      </c>
      <c r="F272" s="15">
        <v>17331.240000000002</v>
      </c>
      <c r="G272" s="16">
        <v>-3.0653325353901001E-2</v>
      </c>
      <c r="H272" s="17">
        <v>1059.5999999999999</v>
      </c>
      <c r="I272" s="16">
        <v>-0.12552612032681401</v>
      </c>
      <c r="J272" s="17">
        <v>4268.05</v>
      </c>
      <c r="K272" s="16">
        <v>-0.10086120813513</v>
      </c>
      <c r="L272" s="18">
        <v>16.356398640996598</v>
      </c>
      <c r="M272" s="16">
        <v>0.10849128507802799</v>
      </c>
      <c r="N272" s="18">
        <v>4.0606928222490399</v>
      </c>
      <c r="O272" s="16">
        <v>7.8083476562738299E-2</v>
      </c>
      <c r="P272" s="15">
        <v>62490.29</v>
      </c>
      <c r="Q272" s="16">
        <v>8.7860755862130602E-2</v>
      </c>
      <c r="R272" s="17">
        <v>3862.08</v>
      </c>
      <c r="S272" s="16">
        <v>5.9359933737749499E-3</v>
      </c>
      <c r="T272" s="17">
        <v>15475.57</v>
      </c>
      <c r="U272" s="16">
        <v>1.3819538252508101E-2</v>
      </c>
      <c r="V272" s="18">
        <v>16.180475287927699</v>
      </c>
      <c r="W272" s="16">
        <v>8.1441327309097505E-2</v>
      </c>
      <c r="X272" s="18">
        <v>4.03799601565564</v>
      </c>
      <c r="Y272" s="16">
        <v>7.3031949785900996E-2</v>
      </c>
      <c r="Z272" s="15">
        <v>121214.11</v>
      </c>
      <c r="AA272" s="16">
        <v>0.19892095826945</v>
      </c>
      <c r="AB272" s="17">
        <v>7685.63</v>
      </c>
      <c r="AC272" s="16">
        <v>0.12203073104857901</v>
      </c>
      <c r="AD272" s="17">
        <v>30683.58</v>
      </c>
      <c r="AE272" s="16">
        <v>0.125820325657269</v>
      </c>
      <c r="AF272" s="18">
        <v>15.7715255613398</v>
      </c>
      <c r="AG272" s="16">
        <v>6.8527737336583405E-2</v>
      </c>
      <c r="AH272" s="18">
        <v>3.9504552597839</v>
      </c>
      <c r="AI272" s="16">
        <v>6.4930993823995697E-2</v>
      </c>
      <c r="AJ272" s="15">
        <v>207439.98</v>
      </c>
      <c r="AK272" s="16">
        <v>0.25350883103220201</v>
      </c>
      <c r="AL272" s="17">
        <v>13196.87</v>
      </c>
      <c r="AM272" s="16">
        <v>0.18333487263131201</v>
      </c>
      <c r="AN272" s="17">
        <v>52395.91</v>
      </c>
      <c r="AO272" s="16">
        <v>0.18364593211938399</v>
      </c>
      <c r="AP272" s="18">
        <v>15.718877279233601</v>
      </c>
      <c r="AQ272" s="16">
        <v>5.9301859536049002E-2</v>
      </c>
      <c r="AR272" s="18">
        <v>3.95908726463573</v>
      </c>
      <c r="AS272" s="16">
        <v>5.9023477390510497E-2</v>
      </c>
    </row>
    <row r="273" spans="3:45" x14ac:dyDescent="0.2">
      <c r="C273" s="144" t="s">
        <v>19</v>
      </c>
      <c r="D273" s="144" t="s">
        <v>20</v>
      </c>
      <c r="E273" s="145" t="s">
        <v>298</v>
      </c>
      <c r="F273" s="15">
        <v>4560.78</v>
      </c>
      <c r="G273" s="16">
        <v>-0.20319436461250601</v>
      </c>
      <c r="H273" s="17">
        <v>270.89</v>
      </c>
      <c r="I273" s="16">
        <v>-0.29488781300432099</v>
      </c>
      <c r="J273" s="17">
        <v>1198.05</v>
      </c>
      <c r="K273" s="16">
        <v>-0.32502324009126998</v>
      </c>
      <c r="L273" s="18">
        <v>16.836280409022098</v>
      </c>
      <c r="M273" s="16">
        <v>0.13004093544674</v>
      </c>
      <c r="N273" s="18">
        <v>3.8068361086765998</v>
      </c>
      <c r="O273" s="16">
        <v>0.18049343727810399</v>
      </c>
      <c r="P273" s="15">
        <v>17668.900000000001</v>
      </c>
      <c r="Q273" s="16">
        <v>-2.3891561798913601E-2</v>
      </c>
      <c r="R273" s="17">
        <v>1053.8900000000001</v>
      </c>
      <c r="S273" s="16">
        <v>-0.120350894764957</v>
      </c>
      <c r="T273" s="17">
        <v>4676.46</v>
      </c>
      <c r="U273" s="16">
        <v>-0.145536800792256</v>
      </c>
      <c r="V273" s="18">
        <v>16.765411950013799</v>
      </c>
      <c r="W273" s="16">
        <v>0.10965660328872801</v>
      </c>
      <c r="X273" s="18">
        <v>3.7782639004717198</v>
      </c>
      <c r="Y273" s="16">
        <v>0.142364515061774</v>
      </c>
      <c r="Z273" s="15">
        <v>33803.620000000003</v>
      </c>
      <c r="AA273" s="16">
        <v>6.7164160257000893E-2</v>
      </c>
      <c r="AB273" s="17">
        <v>2058.3200000000002</v>
      </c>
      <c r="AC273" s="16">
        <v>-1.0194660306224399E-2</v>
      </c>
      <c r="AD273" s="17">
        <v>9080.23</v>
      </c>
      <c r="AE273" s="16">
        <v>-2.16334213625455E-2</v>
      </c>
      <c r="AF273" s="18">
        <v>16.422917719305101</v>
      </c>
      <c r="AG273" s="16">
        <v>7.8155590256927296E-2</v>
      </c>
      <c r="AH273" s="18">
        <v>3.7227713394925002</v>
      </c>
      <c r="AI273" s="16">
        <v>9.0761053738377395E-2</v>
      </c>
      <c r="AJ273" s="15">
        <v>59346.9</v>
      </c>
      <c r="AK273" s="16">
        <v>-0.22720792109634699</v>
      </c>
      <c r="AL273" s="17">
        <v>3629.41</v>
      </c>
      <c r="AM273" s="16">
        <v>-0.27915669470401899</v>
      </c>
      <c r="AN273" s="17">
        <v>15977.91</v>
      </c>
      <c r="AO273" s="16">
        <v>-0.198645141940616</v>
      </c>
      <c r="AP273" s="18">
        <v>16.351665973257401</v>
      </c>
      <c r="AQ273" s="16">
        <v>7.2066665842643707E-2</v>
      </c>
      <c r="AR273" s="18">
        <v>3.7143093183025799</v>
      </c>
      <c r="AS273" s="16">
        <v>-3.5643109751527798E-2</v>
      </c>
    </row>
    <row r="274" spans="3:45" x14ac:dyDescent="0.2">
      <c r="C274" s="144" t="s">
        <v>19</v>
      </c>
      <c r="D274" s="144" t="s">
        <v>20</v>
      </c>
      <c r="E274" s="145" t="s">
        <v>299</v>
      </c>
      <c r="F274" s="15">
        <v>180630.1</v>
      </c>
      <c r="G274" s="16">
        <v>-3.4930134921639801E-2</v>
      </c>
      <c r="H274" s="17">
        <v>17079.310000000001</v>
      </c>
      <c r="I274" s="16">
        <v>-1.8118966476721201E-2</v>
      </c>
      <c r="J274" s="17">
        <v>47233.04</v>
      </c>
      <c r="K274" s="16">
        <v>-9.3375193170827001E-2</v>
      </c>
      <c r="L274" s="18">
        <v>10.5759600358562</v>
      </c>
      <c r="M274" s="16">
        <v>-1.7121390342570399E-2</v>
      </c>
      <c r="N274" s="18">
        <v>3.8242319359499199</v>
      </c>
      <c r="O274" s="16">
        <v>6.4464437558897997E-2</v>
      </c>
      <c r="P274" s="15">
        <v>676526.24</v>
      </c>
      <c r="Q274" s="16">
        <v>1.1529524033487599E-2</v>
      </c>
      <c r="R274" s="17">
        <v>62706.96</v>
      </c>
      <c r="S274" s="16">
        <v>-1.38310957227824E-2</v>
      </c>
      <c r="T274" s="17">
        <v>177383.55</v>
      </c>
      <c r="U274" s="16">
        <v>-4.3435145575277598E-2</v>
      </c>
      <c r="V274" s="18">
        <v>10.7886945882881</v>
      </c>
      <c r="W274" s="16">
        <v>2.5716304424400101E-2</v>
      </c>
      <c r="X274" s="18">
        <v>3.8139175814217299</v>
      </c>
      <c r="Y274" s="16">
        <v>5.74604736464219E-2</v>
      </c>
      <c r="Z274" s="15">
        <v>1314449.51</v>
      </c>
      <c r="AA274" s="16">
        <v>-6.7857443385003699E-2</v>
      </c>
      <c r="AB274" s="17">
        <v>120995.93</v>
      </c>
      <c r="AC274" s="16">
        <v>-5.0707795677201503E-2</v>
      </c>
      <c r="AD274" s="17">
        <v>342482.76</v>
      </c>
      <c r="AE274" s="16">
        <v>-0.12732382431097</v>
      </c>
      <c r="AF274" s="18">
        <v>10.8635845023878</v>
      </c>
      <c r="AG274" s="16">
        <v>-1.80657205755064E-2</v>
      </c>
      <c r="AH274" s="18">
        <v>3.8380019770922198</v>
      </c>
      <c r="AI274" s="16">
        <v>6.81425511347485E-2</v>
      </c>
      <c r="AJ274" s="15">
        <v>2298154.87</v>
      </c>
      <c r="AK274" s="16">
        <v>-5.1715517123068898E-2</v>
      </c>
      <c r="AL274" s="17">
        <v>220992.86</v>
      </c>
      <c r="AM274" s="16">
        <v>3.1618928008738001E-2</v>
      </c>
      <c r="AN274" s="17">
        <v>620297.12</v>
      </c>
      <c r="AO274" s="16">
        <v>-8.7335457538162201E-2</v>
      </c>
      <c r="AP274" s="18">
        <v>10.399226789499</v>
      </c>
      <c r="AQ274" s="16">
        <v>-8.0780259909210506E-2</v>
      </c>
      <c r="AR274" s="18">
        <v>3.7049259071201202</v>
      </c>
      <c r="AS274" s="16">
        <v>3.9028513498521003E-2</v>
      </c>
    </row>
    <row r="275" spans="3:45" x14ac:dyDescent="0.2">
      <c r="C275" s="144" t="s">
        <v>19</v>
      </c>
      <c r="D275" s="144" t="s">
        <v>20</v>
      </c>
      <c r="E275" s="145" t="s">
        <v>300</v>
      </c>
      <c r="F275" s="15">
        <v>143771.41</v>
      </c>
      <c r="G275" s="16">
        <v>7.5322791877678999E-2</v>
      </c>
      <c r="H275" s="17">
        <v>15067.84</v>
      </c>
      <c r="I275" s="16">
        <v>0.10283044277634</v>
      </c>
      <c r="J275" s="17">
        <v>41257.620000000003</v>
      </c>
      <c r="K275" s="16">
        <v>9.9436819241200805E-2</v>
      </c>
      <c r="L275" s="18">
        <v>9.5416071580266308</v>
      </c>
      <c r="M275" s="16">
        <v>-2.49427743664851E-2</v>
      </c>
      <c r="N275" s="18">
        <v>3.4847237916292801</v>
      </c>
      <c r="O275" s="16">
        <v>-2.1933072407166299E-2</v>
      </c>
      <c r="P275" s="15">
        <v>501570.58</v>
      </c>
      <c r="Q275" s="16">
        <v>8.4223772269908195E-2</v>
      </c>
      <c r="R275" s="17">
        <v>51723.5</v>
      </c>
      <c r="S275" s="16">
        <v>9.6427820418462901E-2</v>
      </c>
      <c r="T275" s="17">
        <v>139830.79</v>
      </c>
      <c r="U275" s="16">
        <v>8.3495725047330605E-2</v>
      </c>
      <c r="V275" s="18">
        <v>9.6971508115266705</v>
      </c>
      <c r="W275" s="16">
        <v>-1.1130735577191899E-2</v>
      </c>
      <c r="X275" s="18">
        <v>3.5869823806330499</v>
      </c>
      <c r="Y275" s="16">
        <v>6.7194286580667996E-4</v>
      </c>
      <c r="Z275" s="15">
        <v>941258.26</v>
      </c>
      <c r="AA275" s="16">
        <v>8.8338464059818003E-2</v>
      </c>
      <c r="AB275" s="17">
        <v>96575.05</v>
      </c>
      <c r="AC275" s="16">
        <v>9.9187836336222995E-2</v>
      </c>
      <c r="AD275" s="17">
        <v>259643.57</v>
      </c>
      <c r="AE275" s="16">
        <v>8.2493058469038705E-2</v>
      </c>
      <c r="AF275" s="18">
        <v>9.7463916404909998</v>
      </c>
      <c r="AG275" s="16">
        <v>-9.8703532897232195E-3</v>
      </c>
      <c r="AH275" s="18">
        <v>3.6251937993303698</v>
      </c>
      <c r="AI275" s="16">
        <v>5.3999474131006097E-3</v>
      </c>
      <c r="AJ275" s="15">
        <v>1667655.63</v>
      </c>
      <c r="AK275" s="16">
        <v>8.6871569056894402E-2</v>
      </c>
      <c r="AL275" s="17">
        <v>172262.94</v>
      </c>
      <c r="AM275" s="16">
        <v>9.8791649606643106E-2</v>
      </c>
      <c r="AN275" s="17">
        <v>464522.99</v>
      </c>
      <c r="AO275" s="16">
        <v>8.4003778073753907E-2</v>
      </c>
      <c r="AP275" s="18">
        <v>9.6808729143946994</v>
      </c>
      <c r="AQ275" s="16">
        <v>-1.0848353783919001E-2</v>
      </c>
      <c r="AR275" s="18">
        <v>3.5900389558760102</v>
      </c>
      <c r="AS275" s="16">
        <v>2.6455544170118001E-3</v>
      </c>
    </row>
    <row r="276" spans="3:45" x14ac:dyDescent="0.2">
      <c r="C276" s="144" t="s">
        <v>19</v>
      </c>
      <c r="D276" s="144" t="s">
        <v>20</v>
      </c>
      <c r="E276" s="145" t="s">
        <v>301</v>
      </c>
      <c r="F276" s="15">
        <v>10264.41</v>
      </c>
      <c r="G276" s="16">
        <v>-3.1223484530302801E-2</v>
      </c>
      <c r="H276" s="17">
        <v>724.93</v>
      </c>
      <c r="I276" s="16">
        <v>-0.10292043063977201</v>
      </c>
      <c r="J276" s="17">
        <v>2471.9699999999998</v>
      </c>
      <c r="K276" s="16">
        <v>-7.5224930323039202E-2</v>
      </c>
      <c r="L276" s="18">
        <v>14.1591739892128</v>
      </c>
      <c r="M276" s="16">
        <v>7.9922616185097106E-2</v>
      </c>
      <c r="N276" s="18">
        <v>4.1523198097064302</v>
      </c>
      <c r="O276" s="16">
        <v>4.7580700686607698E-2</v>
      </c>
      <c r="P276" s="15">
        <v>42219.78</v>
      </c>
      <c r="Q276" s="16">
        <v>0.50707959863355501</v>
      </c>
      <c r="R276" s="17">
        <v>2973.21</v>
      </c>
      <c r="S276" s="16">
        <v>0.247570493454179</v>
      </c>
      <c r="T276" s="17">
        <v>10184.129999999999</v>
      </c>
      <c r="U276" s="16">
        <v>0.314586770138712</v>
      </c>
      <c r="V276" s="18">
        <v>14.2000665946906</v>
      </c>
      <c r="W276" s="16">
        <v>0.20801157653293501</v>
      </c>
      <c r="X276" s="18">
        <v>4.1456442523809098</v>
      </c>
      <c r="Y276" s="16">
        <v>0.14642839321632001</v>
      </c>
      <c r="Z276" s="15">
        <v>76480.399999999994</v>
      </c>
      <c r="AA276" s="16">
        <v>0.97260853416969295</v>
      </c>
      <c r="AB276" s="17">
        <v>5404.17</v>
      </c>
      <c r="AC276" s="16">
        <v>0.55349827953465502</v>
      </c>
      <c r="AD276" s="17">
        <v>18494.86</v>
      </c>
      <c r="AE276" s="16">
        <v>0.65355169858014295</v>
      </c>
      <c r="AF276" s="18">
        <v>14.152108464389499</v>
      </c>
      <c r="AG276" s="16">
        <v>0.26978482059251502</v>
      </c>
      <c r="AH276" s="18">
        <v>4.1352245975368298</v>
      </c>
      <c r="AI276" s="16">
        <v>0.19295244041266699</v>
      </c>
      <c r="AJ276" s="15">
        <v>134955.45000000001</v>
      </c>
      <c r="AK276" s="16">
        <v>1.19071253314546</v>
      </c>
      <c r="AL276" s="17">
        <v>9620.82</v>
      </c>
      <c r="AM276" s="16">
        <v>0.81005454158913803</v>
      </c>
      <c r="AN276" s="17">
        <v>32522.95</v>
      </c>
      <c r="AO276" s="16">
        <v>0.87248831816056804</v>
      </c>
      <c r="AP276" s="18">
        <v>14.027437370203399</v>
      </c>
      <c r="AQ276" s="16">
        <v>0.21030194549945899</v>
      </c>
      <c r="AR276" s="18">
        <v>4.1495451673356802</v>
      </c>
      <c r="AS276" s="16">
        <v>0.16994723646527399</v>
      </c>
    </row>
    <row r="277" spans="3:45" x14ac:dyDescent="0.2">
      <c r="C277" s="144" t="s">
        <v>19</v>
      </c>
      <c r="D277" s="144" t="s">
        <v>20</v>
      </c>
      <c r="E277" s="145" t="s">
        <v>302</v>
      </c>
      <c r="F277" s="15">
        <v>29131.42</v>
      </c>
      <c r="G277" s="16">
        <v>-6.0463469194508498E-2</v>
      </c>
      <c r="H277" s="17">
        <v>1745.83</v>
      </c>
      <c r="I277" s="16">
        <v>-6.4244327835814199E-2</v>
      </c>
      <c r="J277" s="17">
        <v>7894.69</v>
      </c>
      <c r="K277" s="16">
        <v>-7.8787475685218697E-2</v>
      </c>
      <c r="L277" s="18">
        <v>16.686286751860099</v>
      </c>
      <c r="M277" s="16">
        <v>4.0404335808739804E-3</v>
      </c>
      <c r="N277" s="18">
        <v>3.6900017606771098</v>
      </c>
      <c r="O277" s="16">
        <v>1.98911825524083E-2</v>
      </c>
      <c r="P277" s="15">
        <v>102852.45</v>
      </c>
      <c r="Q277" s="16">
        <v>-3.19548014133407E-2</v>
      </c>
      <c r="R277" s="17">
        <v>6176.43</v>
      </c>
      <c r="S277" s="16">
        <v>-3.0911093538183498E-2</v>
      </c>
      <c r="T277" s="17">
        <v>27871.9</v>
      </c>
      <c r="U277" s="16">
        <v>-4.8156188731579598E-2</v>
      </c>
      <c r="V277" s="18">
        <v>16.652410858699898</v>
      </c>
      <c r="W277" s="16">
        <v>-1.0769990949208699E-3</v>
      </c>
      <c r="X277" s="18">
        <v>3.6901843792493501</v>
      </c>
      <c r="Y277" s="16">
        <v>1.7021056528853301E-2</v>
      </c>
      <c r="Z277" s="15">
        <v>199281.85</v>
      </c>
      <c r="AA277" s="16">
        <v>-5.8887108445677898E-2</v>
      </c>
      <c r="AB277" s="17">
        <v>12197.44</v>
      </c>
      <c r="AC277" s="16">
        <v>-5.8163651385639399E-2</v>
      </c>
      <c r="AD277" s="17">
        <v>55011.92</v>
      </c>
      <c r="AE277" s="16">
        <v>-6.4021199579751498E-2</v>
      </c>
      <c r="AF277" s="18">
        <v>16.338006171786901</v>
      </c>
      <c r="AG277" s="16">
        <v>-7.6813457147057698E-4</v>
      </c>
      <c r="AH277" s="18">
        <v>3.6225212644823199</v>
      </c>
      <c r="AI277" s="16">
        <v>5.4852643369364103E-3</v>
      </c>
      <c r="AJ277" s="15">
        <v>354071.35</v>
      </c>
      <c r="AK277" s="16">
        <v>-3.07710606045675E-2</v>
      </c>
      <c r="AL277" s="17">
        <v>21499.46</v>
      </c>
      <c r="AM277" s="16">
        <v>-3.3038965010873E-2</v>
      </c>
      <c r="AN277" s="17">
        <v>97251.83</v>
      </c>
      <c r="AO277" s="16">
        <v>-3.46864144769101E-2</v>
      </c>
      <c r="AP277" s="18">
        <v>16.4688485199163</v>
      </c>
      <c r="AQ277" s="16">
        <v>2.3453937896588E-3</v>
      </c>
      <c r="AR277" s="18">
        <v>3.6407679937745101</v>
      </c>
      <c r="AS277" s="16">
        <v>4.0560434775409699E-3</v>
      </c>
    </row>
    <row r="278" spans="3:45" x14ac:dyDescent="0.2">
      <c r="C278" s="144" t="s">
        <v>19</v>
      </c>
      <c r="D278" s="144" t="s">
        <v>20</v>
      </c>
      <c r="E278" s="145" t="s">
        <v>303</v>
      </c>
      <c r="F278" s="15">
        <v>21895.67</v>
      </c>
      <c r="G278" s="16">
        <v>-4.8217946421895801E-2</v>
      </c>
      <c r="H278" s="17">
        <v>1704.92</v>
      </c>
      <c r="I278" s="16">
        <v>-7.4208017028855697E-2</v>
      </c>
      <c r="J278" s="17">
        <v>6171.43</v>
      </c>
      <c r="K278" s="16">
        <v>-4.88195456969443E-2</v>
      </c>
      <c r="L278" s="18">
        <v>12.842637777725599</v>
      </c>
      <c r="M278" s="16">
        <v>2.8073337299324999E-2</v>
      </c>
      <c r="N278" s="18">
        <v>3.5479086694655901</v>
      </c>
      <c r="O278" s="16">
        <v>6.3247648995191301E-4</v>
      </c>
      <c r="P278" s="15">
        <v>74820.789999999994</v>
      </c>
      <c r="Q278" s="16">
        <v>-3.8373282019698099E-2</v>
      </c>
      <c r="R278" s="17">
        <v>5902.73</v>
      </c>
      <c r="S278" s="16">
        <v>-5.6121975790331902E-2</v>
      </c>
      <c r="T278" s="17">
        <v>21438.93</v>
      </c>
      <c r="U278" s="16">
        <v>-3.1584391649708797E-2</v>
      </c>
      <c r="V278" s="18">
        <v>12.6756246685856</v>
      </c>
      <c r="W278" s="16">
        <v>1.8804012081428699E-2</v>
      </c>
      <c r="X278" s="18">
        <v>3.4899498249212999</v>
      </c>
      <c r="Y278" s="16">
        <v>-7.0103066405076599E-3</v>
      </c>
      <c r="Z278" s="15">
        <v>143780.69</v>
      </c>
      <c r="AA278" s="16">
        <v>-7.4632496358770601E-3</v>
      </c>
      <c r="AB278" s="17">
        <v>11286.61</v>
      </c>
      <c r="AC278" s="16">
        <v>-7.5453073956480002E-2</v>
      </c>
      <c r="AD278" s="17">
        <v>40572.199999999997</v>
      </c>
      <c r="AE278" s="16">
        <v>-5.8414364796028899E-2</v>
      </c>
      <c r="AF278" s="18">
        <v>12.739050077924199</v>
      </c>
      <c r="AG278" s="16">
        <v>7.3538532664379402E-2</v>
      </c>
      <c r="AH278" s="18">
        <v>3.5438228639314602</v>
      </c>
      <c r="AI278" s="16">
        <v>5.4112035331884099E-2</v>
      </c>
      <c r="AJ278" s="15">
        <v>254730.91</v>
      </c>
      <c r="AK278" s="16">
        <v>8.5061710241637306E-2</v>
      </c>
      <c r="AL278" s="17">
        <v>20080.919999999998</v>
      </c>
      <c r="AM278" s="16">
        <v>-1.74372433918588E-2</v>
      </c>
      <c r="AN278" s="17">
        <v>71766.23</v>
      </c>
      <c r="AO278" s="16">
        <v>-9.7756845421411095E-3</v>
      </c>
      <c r="AP278" s="18">
        <v>12.685221095447799</v>
      </c>
      <c r="AQ278" s="16">
        <v>0.104317971492557</v>
      </c>
      <c r="AR278" s="18">
        <v>3.54945369152037</v>
      </c>
      <c r="AS278" s="16">
        <v>9.5773647751648802E-2</v>
      </c>
    </row>
    <row r="279" spans="3:45" x14ac:dyDescent="0.2">
      <c r="C279" s="144" t="s">
        <v>19</v>
      </c>
      <c r="D279" s="144" t="s">
        <v>20</v>
      </c>
      <c r="E279" s="145" t="s">
        <v>304</v>
      </c>
      <c r="F279" s="15">
        <v>125025.37</v>
      </c>
      <c r="G279" s="16">
        <v>0.12824352697854399</v>
      </c>
      <c r="H279" s="17">
        <v>18027.419999999998</v>
      </c>
      <c r="I279" s="16">
        <v>0.28856841218932899</v>
      </c>
      <c r="J279" s="17">
        <v>36074.949999999997</v>
      </c>
      <c r="K279" s="16">
        <v>0.129719187277481</v>
      </c>
      <c r="L279" s="18">
        <v>6.9352891317781502</v>
      </c>
      <c r="M279" s="16">
        <v>-0.124420933878385</v>
      </c>
      <c r="N279" s="18">
        <v>3.4657115255876998</v>
      </c>
      <c r="O279" s="16">
        <v>-1.30621867412261E-3</v>
      </c>
      <c r="P279" s="15">
        <v>431263.39</v>
      </c>
      <c r="Q279" s="16">
        <v>8.2677815805681204E-2</v>
      </c>
      <c r="R279" s="17">
        <v>62135.65</v>
      </c>
      <c r="S279" s="16">
        <v>0.245262051419255</v>
      </c>
      <c r="T279" s="17">
        <v>124775.8</v>
      </c>
      <c r="U279" s="16">
        <v>0.105597802269077</v>
      </c>
      <c r="V279" s="18">
        <v>6.9406756024922904</v>
      </c>
      <c r="W279" s="16">
        <v>-0.13056226633444201</v>
      </c>
      <c r="X279" s="18">
        <v>3.4563063510712801</v>
      </c>
      <c r="Y279" s="16">
        <v>-2.0730853856941601E-2</v>
      </c>
      <c r="Z279" s="15">
        <v>796691.4</v>
      </c>
      <c r="AA279" s="16">
        <v>8.2099167370914897E-2</v>
      </c>
      <c r="AB279" s="17">
        <v>111523.34</v>
      </c>
      <c r="AC279" s="16">
        <v>0.20102695929693801</v>
      </c>
      <c r="AD279" s="17">
        <v>229498.45</v>
      </c>
      <c r="AE279" s="16">
        <v>7.6653458846485098E-2</v>
      </c>
      <c r="AF279" s="18">
        <v>7.14371897398338</v>
      </c>
      <c r="AG279" s="16">
        <v>-9.9021750515610005E-2</v>
      </c>
      <c r="AH279" s="18">
        <v>3.4714456677158401</v>
      </c>
      <c r="AI279" s="16">
        <v>5.0579956620992999E-3</v>
      </c>
      <c r="AJ279" s="15">
        <v>1414547.02</v>
      </c>
      <c r="AK279" s="16">
        <v>0.18510994748642001</v>
      </c>
      <c r="AL279" s="17">
        <v>214299.08</v>
      </c>
      <c r="AM279" s="16">
        <v>0.46579017099682002</v>
      </c>
      <c r="AN279" s="17">
        <v>434390.54</v>
      </c>
      <c r="AO279" s="16">
        <v>0.24185111087344599</v>
      </c>
      <c r="AP279" s="18">
        <v>6.6008077122869597</v>
      </c>
      <c r="AQ279" s="16">
        <v>-0.191487314531193</v>
      </c>
      <c r="AR279" s="18">
        <v>3.2563946259050698</v>
      </c>
      <c r="AS279" s="16">
        <v>-4.56907940816818E-2</v>
      </c>
    </row>
    <row r="280" spans="3:45" x14ac:dyDescent="0.2">
      <c r="C280" s="144" t="s">
        <v>19</v>
      </c>
      <c r="D280" s="144" t="s">
        <v>20</v>
      </c>
      <c r="E280" s="145" t="s">
        <v>305</v>
      </c>
      <c r="F280" s="15">
        <v>32153.91</v>
      </c>
      <c r="G280" s="16">
        <v>0.72331161456538395</v>
      </c>
      <c r="H280" s="17">
        <v>1995.35</v>
      </c>
      <c r="I280" s="16">
        <v>0.43908578187430602</v>
      </c>
      <c r="J280" s="17">
        <v>7354.02</v>
      </c>
      <c r="K280" s="16">
        <v>0.46598092276410602</v>
      </c>
      <c r="L280" s="18">
        <v>16.114421028892199</v>
      </c>
      <c r="M280" s="16">
        <v>0.19750444085473101</v>
      </c>
      <c r="N280" s="18">
        <v>4.3722902575734102</v>
      </c>
      <c r="O280" s="16">
        <v>0.17553481618033701</v>
      </c>
      <c r="P280" s="15">
        <v>116773.86</v>
      </c>
      <c r="Q280" s="16">
        <v>0.76362630783738905</v>
      </c>
      <c r="R280" s="17">
        <v>7266.34</v>
      </c>
      <c r="S280" s="16">
        <v>0.48737042920071399</v>
      </c>
      <c r="T280" s="17">
        <v>26718.58</v>
      </c>
      <c r="U280" s="16">
        <v>0.48496779249362199</v>
      </c>
      <c r="V280" s="18">
        <v>16.070519683912401</v>
      </c>
      <c r="W280" s="16">
        <v>0.18573441639896601</v>
      </c>
      <c r="X280" s="18">
        <v>4.3705114568214301</v>
      </c>
      <c r="Y280" s="16">
        <v>0.18765290180188399</v>
      </c>
      <c r="Z280" s="15">
        <v>249683.13</v>
      </c>
      <c r="AA280" s="16">
        <v>0.90586344882460501</v>
      </c>
      <c r="AB280" s="17">
        <v>15762.03</v>
      </c>
      <c r="AC280" s="16">
        <v>0.67053829766938999</v>
      </c>
      <c r="AD280" s="17">
        <v>56272.32</v>
      </c>
      <c r="AE280" s="16">
        <v>0.67626310317812599</v>
      </c>
      <c r="AF280" s="18">
        <v>15.8407977906399</v>
      </c>
      <c r="AG280" s="16">
        <v>0.14086785767409399</v>
      </c>
      <c r="AH280" s="18">
        <v>4.4370505783305196</v>
      </c>
      <c r="AI280" s="16">
        <v>0.13697154415149199</v>
      </c>
      <c r="AJ280" s="15">
        <v>375322.41</v>
      </c>
      <c r="AK280" s="16">
        <v>0.70323298155254299</v>
      </c>
      <c r="AL280" s="17">
        <v>24283.65</v>
      </c>
      <c r="AM280" s="16">
        <v>0.545341444944349</v>
      </c>
      <c r="AN280" s="17">
        <v>87035.16</v>
      </c>
      <c r="AO280" s="16">
        <v>0.57888887860909299</v>
      </c>
      <c r="AP280" s="18">
        <v>15.455765916573499</v>
      </c>
      <c r="AQ280" s="16">
        <v>0.102172589187162</v>
      </c>
      <c r="AR280" s="18">
        <v>4.3123079224534102</v>
      </c>
      <c r="AS280" s="16">
        <v>7.87541825318257E-2</v>
      </c>
    </row>
    <row r="281" spans="3:45" x14ac:dyDescent="0.2">
      <c r="C281" s="144" t="s">
        <v>19</v>
      </c>
      <c r="D281" s="144" t="s">
        <v>20</v>
      </c>
      <c r="E281" s="145" t="s">
        <v>306</v>
      </c>
      <c r="F281" s="15">
        <v>37081.629999999997</v>
      </c>
      <c r="G281" s="16">
        <v>-6.78581640404902E-4</v>
      </c>
      <c r="H281" s="17">
        <v>3005.06</v>
      </c>
      <c r="I281" s="16">
        <v>-3.6113739515339999E-2</v>
      </c>
      <c r="J281" s="17">
        <v>10312.08</v>
      </c>
      <c r="K281" s="16">
        <v>-3.3970946283318197E-2</v>
      </c>
      <c r="L281" s="18">
        <v>12.339730321524399</v>
      </c>
      <c r="M281" s="16">
        <v>3.6762800060162297E-2</v>
      </c>
      <c r="N281" s="18">
        <v>3.5959408771072399</v>
      </c>
      <c r="O281" s="16">
        <v>3.44631090698823E-2</v>
      </c>
      <c r="P281" s="15">
        <v>129863.84</v>
      </c>
      <c r="Q281" s="16">
        <v>-7.6717861066391904E-3</v>
      </c>
      <c r="R281" s="17">
        <v>10632.94</v>
      </c>
      <c r="S281" s="16">
        <v>-3.2255304741638999E-2</v>
      </c>
      <c r="T281" s="17">
        <v>36539.57</v>
      </c>
      <c r="U281" s="16">
        <v>-4.6785039931672497E-2</v>
      </c>
      <c r="V281" s="18">
        <v>12.2133520926479</v>
      </c>
      <c r="W281" s="16">
        <v>2.5402896813024298E-2</v>
      </c>
      <c r="X281" s="18">
        <v>3.5540604336613701</v>
      </c>
      <c r="Y281" s="16">
        <v>4.10329836013376E-2</v>
      </c>
      <c r="Z281" s="15">
        <v>269918.56</v>
      </c>
      <c r="AA281" s="16">
        <v>-7.6912426887979102E-3</v>
      </c>
      <c r="AB281" s="17">
        <v>22207.62</v>
      </c>
      <c r="AC281" s="16">
        <v>-3.6545770065075998E-2</v>
      </c>
      <c r="AD281" s="17">
        <v>75300.77</v>
      </c>
      <c r="AE281" s="16">
        <v>-5.4505149001809902E-2</v>
      </c>
      <c r="AF281" s="18">
        <v>12.154321804858</v>
      </c>
      <c r="AG281" s="16">
        <v>2.9949038033936601E-2</v>
      </c>
      <c r="AH281" s="18">
        <v>3.5845391753630098</v>
      </c>
      <c r="AI281" s="16">
        <v>4.9512597835502797E-2</v>
      </c>
      <c r="AJ281" s="15">
        <v>479732.11</v>
      </c>
      <c r="AK281" s="16">
        <v>-3.7496544143968201E-3</v>
      </c>
      <c r="AL281" s="17">
        <v>39042.449999999997</v>
      </c>
      <c r="AM281" s="16">
        <v>-4.6777252122093702E-2</v>
      </c>
      <c r="AN281" s="17">
        <v>132568.46</v>
      </c>
      <c r="AO281" s="16">
        <v>-5.1710728139682603E-2</v>
      </c>
      <c r="AP281" s="18">
        <v>12.2874489177805</v>
      </c>
      <c r="AQ281" s="16">
        <v>4.5139079825241499E-2</v>
      </c>
      <c r="AR281" s="18">
        <v>3.6187499651123698</v>
      </c>
      <c r="AS281" s="16">
        <v>5.0576417079144599E-2</v>
      </c>
    </row>
    <row r="282" spans="3:45" x14ac:dyDescent="0.2">
      <c r="C282" s="144" t="s">
        <v>19</v>
      </c>
      <c r="D282" s="144" t="s">
        <v>20</v>
      </c>
      <c r="E282" s="145" t="s">
        <v>307</v>
      </c>
      <c r="F282" s="15">
        <v>47533.51</v>
      </c>
      <c r="G282" s="16">
        <v>0.105013643690682</v>
      </c>
      <c r="H282" s="17">
        <v>3028.21</v>
      </c>
      <c r="I282" s="16">
        <v>7.0572263919479503E-2</v>
      </c>
      <c r="J282" s="17">
        <v>11482.38</v>
      </c>
      <c r="K282" s="16">
        <v>9.0878516712727994E-2</v>
      </c>
      <c r="L282" s="18">
        <v>15.696900148932899</v>
      </c>
      <c r="M282" s="16">
        <v>3.2170999503676002E-2</v>
      </c>
      <c r="N282" s="18">
        <v>4.1396914228583297</v>
      </c>
      <c r="O282" s="16">
        <v>1.29575628829407E-2</v>
      </c>
      <c r="P282" s="15">
        <v>179009.47</v>
      </c>
      <c r="Q282" s="16">
        <v>0.44041530367538301</v>
      </c>
      <c r="R282" s="17">
        <v>11614.94</v>
      </c>
      <c r="S282" s="16">
        <v>0.38750960152047498</v>
      </c>
      <c r="T282" s="17">
        <v>43781.03</v>
      </c>
      <c r="U282" s="16">
        <v>0.444345033968362</v>
      </c>
      <c r="V282" s="18">
        <v>15.4120012673333</v>
      </c>
      <c r="W282" s="16">
        <v>3.8129971927352603E-2</v>
      </c>
      <c r="X282" s="18">
        <v>4.0887450569344796</v>
      </c>
      <c r="Y282" s="16">
        <v>-2.72076976107413E-3</v>
      </c>
      <c r="Z282" s="15">
        <v>362697.75</v>
      </c>
      <c r="AA282" s="16">
        <v>0.78427174622352702</v>
      </c>
      <c r="AB282" s="17">
        <v>23933.919999999998</v>
      </c>
      <c r="AC282" s="16">
        <v>0.69175037444963505</v>
      </c>
      <c r="AD282" s="17">
        <v>89074.55</v>
      </c>
      <c r="AE282" s="16">
        <v>0.82791492082723295</v>
      </c>
      <c r="AF282" s="18">
        <v>15.154130622981899</v>
      </c>
      <c r="AG282" s="16">
        <v>5.4689730335653601E-2</v>
      </c>
      <c r="AH282" s="18">
        <v>4.0718448760055503</v>
      </c>
      <c r="AI282" s="16">
        <v>-2.3875933232141499E-2</v>
      </c>
      <c r="AJ282" s="15">
        <v>600404.96</v>
      </c>
      <c r="AK282" s="16">
        <v>0.67679538785654902</v>
      </c>
      <c r="AL282" s="17">
        <v>39987.120000000003</v>
      </c>
      <c r="AM282" s="16">
        <v>0.50302600208010595</v>
      </c>
      <c r="AN282" s="17">
        <v>148257.95000000001</v>
      </c>
      <c r="AO282" s="16">
        <v>0.75769768059182596</v>
      </c>
      <c r="AP282" s="18">
        <v>15.014958816739</v>
      </c>
      <c r="AQ282" s="16">
        <v>0.115613027010814</v>
      </c>
      <c r="AR282" s="18">
        <v>4.0497319705283896</v>
      </c>
      <c r="AS282" s="16">
        <v>-4.6027421910255002E-2</v>
      </c>
    </row>
    <row r="283" spans="3:45" x14ac:dyDescent="0.2">
      <c r="C283" s="144" t="s">
        <v>19</v>
      </c>
      <c r="D283" s="144" t="s">
        <v>20</v>
      </c>
      <c r="E283" s="145" t="s">
        <v>308</v>
      </c>
      <c r="F283" s="15">
        <v>35810.04</v>
      </c>
      <c r="G283" s="16">
        <v>8.8523852658840302E-2</v>
      </c>
      <c r="H283" s="17">
        <v>2837.99</v>
      </c>
      <c r="I283" s="16">
        <v>0.12831777484454801</v>
      </c>
      <c r="J283" s="17">
        <v>10326.61</v>
      </c>
      <c r="K283" s="16">
        <v>8.9883134194620296E-2</v>
      </c>
      <c r="L283" s="18">
        <v>12.618099429525801</v>
      </c>
      <c r="M283" s="16">
        <v>-3.5268364172663901E-2</v>
      </c>
      <c r="N283" s="18">
        <v>3.4677440127980002</v>
      </c>
      <c r="O283" s="16">
        <v>-1.2471809987081E-3</v>
      </c>
      <c r="P283" s="15">
        <v>125432.57</v>
      </c>
      <c r="Q283" s="16">
        <v>8.9133547456613005E-2</v>
      </c>
      <c r="R283" s="17">
        <v>9830.59</v>
      </c>
      <c r="S283" s="16">
        <v>0.127188023858719</v>
      </c>
      <c r="T283" s="17">
        <v>36004.25</v>
      </c>
      <c r="U283" s="16">
        <v>8.4627075422389703E-2</v>
      </c>
      <c r="V283" s="18">
        <v>12.7594142365819</v>
      </c>
      <c r="W283" s="16">
        <v>-3.3760540031141803E-2</v>
      </c>
      <c r="X283" s="18">
        <v>3.48382677045071</v>
      </c>
      <c r="Y283" s="16">
        <v>4.1548585097493599E-3</v>
      </c>
      <c r="Z283" s="15">
        <v>239059.81</v>
      </c>
      <c r="AA283" s="16">
        <v>6.0006216556081203E-2</v>
      </c>
      <c r="AB283" s="17">
        <v>18522.96</v>
      </c>
      <c r="AC283" s="16">
        <v>5.5093630292069498E-2</v>
      </c>
      <c r="AD283" s="17">
        <v>68087.289999999994</v>
      </c>
      <c r="AE283" s="16">
        <v>3.3440703732980803E-2</v>
      </c>
      <c r="AF283" s="18">
        <v>12.906134332741599</v>
      </c>
      <c r="AG283" s="16">
        <v>4.6560666494135199E-3</v>
      </c>
      <c r="AH283" s="18">
        <v>3.5110783525089602</v>
      </c>
      <c r="AI283" s="16">
        <v>2.5705889778814401E-2</v>
      </c>
      <c r="AJ283" s="15">
        <v>408418.44</v>
      </c>
      <c r="AK283" s="16">
        <v>6.1840609269320203E-2</v>
      </c>
      <c r="AL283" s="17">
        <v>31448.639999999999</v>
      </c>
      <c r="AM283" s="16">
        <v>3.6485880770955E-2</v>
      </c>
      <c r="AN283" s="17">
        <v>116570.83</v>
      </c>
      <c r="AO283" s="16">
        <v>2.9755726931961799E-2</v>
      </c>
      <c r="AP283" s="18">
        <v>12.9868394944901</v>
      </c>
      <c r="AQ283" s="16">
        <v>2.44622034595454E-2</v>
      </c>
      <c r="AR283" s="18">
        <v>3.5036075491613099</v>
      </c>
      <c r="AS283" s="16">
        <v>3.1157760523412299E-2</v>
      </c>
    </row>
    <row r="284" spans="3:45" x14ac:dyDescent="0.2">
      <c r="C284" s="144" t="s">
        <v>19</v>
      </c>
      <c r="D284" s="144" t="s">
        <v>20</v>
      </c>
      <c r="E284" s="145" t="s">
        <v>309</v>
      </c>
      <c r="F284" s="15">
        <v>33525.93</v>
      </c>
      <c r="G284" s="16">
        <v>0.13367835875655601</v>
      </c>
      <c r="H284" s="17">
        <v>3153.73</v>
      </c>
      <c r="I284" s="16">
        <v>0.23652410526646001</v>
      </c>
      <c r="J284" s="17">
        <v>10518.95</v>
      </c>
      <c r="K284" s="16">
        <v>0.14297651231321601</v>
      </c>
      <c r="L284" s="18">
        <v>10.6305644427392</v>
      </c>
      <c r="M284" s="16">
        <v>-8.3173264533926095E-2</v>
      </c>
      <c r="N284" s="18">
        <v>3.1871935887137002</v>
      </c>
      <c r="O284" s="16">
        <v>-8.1350346717461008E-3</v>
      </c>
      <c r="P284" s="15">
        <v>116859.75</v>
      </c>
      <c r="Q284" s="16">
        <v>0.13558722841590101</v>
      </c>
      <c r="R284" s="17">
        <v>10776.51</v>
      </c>
      <c r="S284" s="16">
        <v>0.228806485820819</v>
      </c>
      <c r="T284" s="17">
        <v>36021.01</v>
      </c>
      <c r="U284" s="16">
        <v>0.136230967008904</v>
      </c>
      <c r="V284" s="18">
        <v>10.84393277601</v>
      </c>
      <c r="W284" s="16">
        <v>-7.5861625472011696E-2</v>
      </c>
      <c r="X284" s="18">
        <v>3.2442108091916402</v>
      </c>
      <c r="Y284" s="16">
        <v>-5.6655610671970096E-4</v>
      </c>
      <c r="Z284" s="15">
        <v>215669.06</v>
      </c>
      <c r="AA284" s="16">
        <v>8.0729118252585802E-2</v>
      </c>
      <c r="AB284" s="17">
        <v>19560.439999999999</v>
      </c>
      <c r="AC284" s="16">
        <v>0.113541060618309</v>
      </c>
      <c r="AD284" s="17">
        <v>66108.509999999995</v>
      </c>
      <c r="AE284" s="16">
        <v>4.4641206406855802E-2</v>
      </c>
      <c r="AF284" s="18">
        <v>11.025777538746601</v>
      </c>
      <c r="AG284" s="16">
        <v>-2.9466306655547898E-2</v>
      </c>
      <c r="AH284" s="18">
        <v>3.2623494312608199</v>
      </c>
      <c r="AI284" s="16">
        <v>3.4545747979689401E-2</v>
      </c>
      <c r="AJ284" s="15">
        <v>372436.01</v>
      </c>
      <c r="AK284" s="16">
        <v>6.0086219030379702E-2</v>
      </c>
      <c r="AL284" s="17">
        <v>33048.269999999997</v>
      </c>
      <c r="AM284" s="16">
        <v>4.3676928921722903E-2</v>
      </c>
      <c r="AN284" s="17">
        <v>114631.57</v>
      </c>
      <c r="AO284" s="16">
        <v>9.2157577422332798E-3</v>
      </c>
      <c r="AP284" s="18">
        <v>11.2694555569777</v>
      </c>
      <c r="AQ284" s="16">
        <v>1.57225762627617E-2</v>
      </c>
      <c r="AR284" s="18">
        <v>3.2489828936304401</v>
      </c>
      <c r="AS284" s="16">
        <v>5.0405932426135801E-2</v>
      </c>
    </row>
    <row r="285" spans="3:45" x14ac:dyDescent="0.2">
      <c r="C285" s="144" t="s">
        <v>19</v>
      </c>
      <c r="D285" s="144" t="s">
        <v>20</v>
      </c>
      <c r="E285" s="145" t="s">
        <v>310</v>
      </c>
      <c r="F285" s="15">
        <v>27640.25</v>
      </c>
      <c r="G285" s="16">
        <v>2.19880742021706E-2</v>
      </c>
      <c r="H285" s="17">
        <v>2782.26</v>
      </c>
      <c r="I285" s="16">
        <v>7.5789270178830401E-2</v>
      </c>
      <c r="J285" s="17">
        <v>9146.81</v>
      </c>
      <c r="K285" s="16">
        <v>5.30023335301925E-2</v>
      </c>
      <c r="L285" s="18">
        <v>9.9344597557381409</v>
      </c>
      <c r="M285" s="16">
        <v>-5.0010905916282399E-2</v>
      </c>
      <c r="N285" s="18">
        <v>3.0218458675756898</v>
      </c>
      <c r="O285" s="16">
        <v>-2.94531724578867E-2</v>
      </c>
      <c r="P285" s="15">
        <v>92429.09</v>
      </c>
      <c r="Q285" s="16">
        <v>1.1760199853887999E-2</v>
      </c>
      <c r="R285" s="17">
        <v>9023.48</v>
      </c>
      <c r="S285" s="16">
        <v>5.7518789502489898E-2</v>
      </c>
      <c r="T285" s="17">
        <v>29611.07</v>
      </c>
      <c r="U285" s="16">
        <v>2.86368258130228E-2</v>
      </c>
      <c r="V285" s="18">
        <v>10.2431755819263</v>
      </c>
      <c r="W285" s="16">
        <v>-4.3269765135926397E-2</v>
      </c>
      <c r="X285" s="18">
        <v>3.1214370166292502</v>
      </c>
      <c r="Y285" s="16">
        <v>-1.64067876393553E-2</v>
      </c>
      <c r="Z285" s="15">
        <v>168541.39</v>
      </c>
      <c r="AA285" s="16">
        <v>-4.6063695297122599E-2</v>
      </c>
      <c r="AB285" s="17">
        <v>16164.57</v>
      </c>
      <c r="AC285" s="16">
        <v>-7.3703953294870894E-2</v>
      </c>
      <c r="AD285" s="17">
        <v>53195.27</v>
      </c>
      <c r="AE285" s="16">
        <v>-0.103319277905558</v>
      </c>
      <c r="AF285" s="18">
        <v>10.4265928509079</v>
      </c>
      <c r="AG285" s="16">
        <v>2.9839550860727301E-2</v>
      </c>
      <c r="AH285" s="18">
        <v>3.1683529381465698</v>
      </c>
      <c r="AI285" s="16">
        <v>6.3852808695050306E-2</v>
      </c>
      <c r="AJ285" s="15">
        <v>298241.09000000003</v>
      </c>
      <c r="AK285" s="16">
        <v>-5.6054831923523799E-2</v>
      </c>
      <c r="AL285" s="17">
        <v>28156.91</v>
      </c>
      <c r="AM285" s="16">
        <v>-0.124970748875405</v>
      </c>
      <c r="AN285" s="17">
        <v>93614.01</v>
      </c>
      <c r="AO285" s="16">
        <v>-0.14745112374807401</v>
      </c>
      <c r="AP285" s="18">
        <v>10.5921100717373</v>
      </c>
      <c r="AQ285" s="16">
        <v>7.8758415062479104E-2</v>
      </c>
      <c r="AR285" s="18">
        <v>3.1858595737967002</v>
      </c>
      <c r="AS285" s="16">
        <v>0.107203580193968</v>
      </c>
    </row>
    <row r="286" spans="3:45" x14ac:dyDescent="0.2">
      <c r="C286" s="144" t="s">
        <v>19</v>
      </c>
      <c r="D286" s="144" t="s">
        <v>20</v>
      </c>
      <c r="E286" s="145" t="s">
        <v>311</v>
      </c>
      <c r="F286" s="15">
        <v>22691.23</v>
      </c>
      <c r="G286" s="16">
        <v>0.19872062395599699</v>
      </c>
      <c r="H286" s="17">
        <v>1531.74</v>
      </c>
      <c r="I286" s="16">
        <v>3.4505115996352698E-2</v>
      </c>
      <c r="J286" s="17">
        <v>5609.63</v>
      </c>
      <c r="K286" s="16">
        <v>0.178065535005135</v>
      </c>
      <c r="L286" s="18">
        <v>14.8140219619518</v>
      </c>
      <c r="M286" s="16">
        <v>0.15873822702315499</v>
      </c>
      <c r="N286" s="18">
        <v>4.0450493169781296</v>
      </c>
      <c r="O286" s="16">
        <v>1.7533055960907901E-2</v>
      </c>
      <c r="P286" s="15">
        <v>77714.44</v>
      </c>
      <c r="Q286" s="16">
        <v>0.42955103698611802</v>
      </c>
      <c r="R286" s="17">
        <v>5110.38</v>
      </c>
      <c r="S286" s="16">
        <v>0.192000429181547</v>
      </c>
      <c r="T286" s="17">
        <v>19330.34</v>
      </c>
      <c r="U286" s="16">
        <v>0.41661121484916602</v>
      </c>
      <c r="V286" s="18">
        <v>15.207174417558001</v>
      </c>
      <c r="W286" s="16">
        <v>0.199287350901105</v>
      </c>
      <c r="X286" s="18">
        <v>4.0203348725371599</v>
      </c>
      <c r="Y286" s="16">
        <v>9.13434963758155E-3</v>
      </c>
      <c r="Z286" s="15">
        <v>151983.26</v>
      </c>
      <c r="AA286" s="16">
        <v>0.42783276583255803</v>
      </c>
      <c r="AB286" s="17">
        <v>9999.19</v>
      </c>
      <c r="AC286" s="16">
        <v>0.286951698077267</v>
      </c>
      <c r="AD286" s="17">
        <v>37874.71</v>
      </c>
      <c r="AE286" s="16">
        <v>0.37945476246062398</v>
      </c>
      <c r="AF286" s="18">
        <v>15.199557164130299</v>
      </c>
      <c r="AG286" s="16">
        <v>0.109468807544036</v>
      </c>
      <c r="AH286" s="18">
        <v>4.0127900649272297</v>
      </c>
      <c r="AI286" s="16">
        <v>3.5070380478181798E-2</v>
      </c>
      <c r="AJ286" s="15">
        <v>263455.55</v>
      </c>
      <c r="AK286" s="16">
        <v>0.40974722953984599</v>
      </c>
      <c r="AL286" s="17">
        <v>18284.259999999998</v>
      </c>
      <c r="AM286" s="16">
        <v>0.40888097113083399</v>
      </c>
      <c r="AN286" s="17">
        <v>66313.55</v>
      </c>
      <c r="AO286" s="16">
        <v>0.355451429463782</v>
      </c>
      <c r="AP286" s="18">
        <v>14.408871346174299</v>
      </c>
      <c r="AQ286" s="16">
        <v>6.1485563845543499E-4</v>
      </c>
      <c r="AR286" s="18">
        <v>3.9728765840465501</v>
      </c>
      <c r="AS286" s="16">
        <v>4.00573557235787E-2</v>
      </c>
    </row>
    <row r="287" spans="3:45" x14ac:dyDescent="0.2">
      <c r="C287" s="144" t="s">
        <v>19</v>
      </c>
      <c r="D287" s="144" t="s">
        <v>20</v>
      </c>
      <c r="E287" s="145" t="s">
        <v>312</v>
      </c>
      <c r="F287" s="15">
        <v>10272.07</v>
      </c>
      <c r="G287" s="16">
        <v>0.32065528329225601</v>
      </c>
      <c r="H287" s="17">
        <v>563.01</v>
      </c>
      <c r="I287" s="16">
        <v>0.35792672632112099</v>
      </c>
      <c r="J287" s="17">
        <v>2158.02</v>
      </c>
      <c r="K287" s="16">
        <v>0.29922937989163201</v>
      </c>
      <c r="L287" s="18">
        <v>18.244915720857499</v>
      </c>
      <c r="M287" s="16">
        <v>-2.7447315312690099E-2</v>
      </c>
      <c r="N287" s="18">
        <v>4.7599512516102704</v>
      </c>
      <c r="O287" s="16">
        <v>1.6491239909007901E-2</v>
      </c>
      <c r="P287" s="15">
        <v>36462.25</v>
      </c>
      <c r="Q287" s="16">
        <v>0.52156050896939199</v>
      </c>
      <c r="R287" s="17">
        <v>2042.1</v>
      </c>
      <c r="S287" s="16">
        <v>0.51073069325974896</v>
      </c>
      <c r="T287" s="17">
        <v>7935.37</v>
      </c>
      <c r="U287" s="16">
        <v>0.50441540024873299</v>
      </c>
      <c r="V287" s="18">
        <v>17.855271534204999</v>
      </c>
      <c r="W287" s="16">
        <v>7.1685944807779499E-3</v>
      </c>
      <c r="X287" s="18">
        <v>4.5949023170942196</v>
      </c>
      <c r="Y287" s="16">
        <v>1.1396525665600199E-2</v>
      </c>
      <c r="Z287" s="15">
        <v>71006.78</v>
      </c>
      <c r="AA287" s="16">
        <v>0.59960666949762498</v>
      </c>
      <c r="AB287" s="17">
        <v>3871.13</v>
      </c>
      <c r="AC287" s="16">
        <v>0.56538318452380898</v>
      </c>
      <c r="AD287" s="17">
        <v>15046.16</v>
      </c>
      <c r="AE287" s="16">
        <v>0.58875990192579397</v>
      </c>
      <c r="AF287" s="18">
        <v>18.342649303950001</v>
      </c>
      <c r="AG287" s="16">
        <v>2.1862688517525101E-2</v>
      </c>
      <c r="AH287" s="18">
        <v>4.7192625892586504</v>
      </c>
      <c r="AI287" s="16">
        <v>6.8271911688376199E-3</v>
      </c>
      <c r="AJ287" s="15">
        <v>117620.35</v>
      </c>
      <c r="AK287" s="16">
        <v>0.60016496805529496</v>
      </c>
      <c r="AL287" s="17">
        <v>6403.41</v>
      </c>
      <c r="AM287" s="16">
        <v>0.57450706060837098</v>
      </c>
      <c r="AN287" s="17">
        <v>24530.3</v>
      </c>
      <c r="AO287" s="16">
        <v>0.55879270979422002</v>
      </c>
      <c r="AP287" s="18">
        <v>18.368392778222901</v>
      </c>
      <c r="AQ287" s="16">
        <v>1.62958351149032E-2</v>
      </c>
      <c r="AR287" s="18">
        <v>4.7949005923286698</v>
      </c>
      <c r="AS287" s="16">
        <v>2.6541218727239801E-2</v>
      </c>
    </row>
    <row r="288" spans="3:45" x14ac:dyDescent="0.2">
      <c r="C288" s="144" t="s">
        <v>19</v>
      </c>
      <c r="D288" s="144" t="s">
        <v>20</v>
      </c>
      <c r="E288" s="145" t="s">
        <v>313</v>
      </c>
      <c r="F288" s="15">
        <v>21271.84</v>
      </c>
      <c r="G288" s="16">
        <v>5.5993598065122101E-2</v>
      </c>
      <c r="H288" s="17">
        <v>1500.69</v>
      </c>
      <c r="I288" s="16">
        <v>6.5255969789034501E-2</v>
      </c>
      <c r="J288" s="17">
        <v>5554.64</v>
      </c>
      <c r="K288" s="16">
        <v>8.6171968494082901E-2</v>
      </c>
      <c r="L288" s="18">
        <v>14.1747063017679</v>
      </c>
      <c r="M288" s="16">
        <v>-8.6949728390133992E-3</v>
      </c>
      <c r="N288" s="18">
        <v>3.8295623118690001</v>
      </c>
      <c r="O288" s="16">
        <v>-2.7784155091759102E-2</v>
      </c>
      <c r="P288" s="15">
        <v>71596.070000000007</v>
      </c>
      <c r="Q288" s="16">
        <v>5.5988298535429401E-2</v>
      </c>
      <c r="R288" s="17">
        <v>5031.71</v>
      </c>
      <c r="S288" s="16">
        <v>2.19326038036281E-2</v>
      </c>
      <c r="T288" s="17">
        <v>18519.939999999999</v>
      </c>
      <c r="U288" s="16">
        <v>3.66999695482393E-2</v>
      </c>
      <c r="V288" s="18">
        <v>14.228973847856899</v>
      </c>
      <c r="W288" s="16">
        <v>3.3324795201803099E-2</v>
      </c>
      <c r="X288" s="18">
        <v>3.8658910342042101</v>
      </c>
      <c r="Y288" s="16">
        <v>1.86055074310413E-2</v>
      </c>
      <c r="Z288" s="15">
        <v>143632.19</v>
      </c>
      <c r="AA288" s="16">
        <v>4.1829585304036403E-2</v>
      </c>
      <c r="AB288" s="17">
        <v>10117.09</v>
      </c>
      <c r="AC288" s="16">
        <v>-9.2192615385217492E-3</v>
      </c>
      <c r="AD288" s="17">
        <v>37024.21</v>
      </c>
      <c r="AE288" s="16">
        <v>1.65847569713394E-2</v>
      </c>
      <c r="AF288" s="18">
        <v>14.196986485244301</v>
      </c>
      <c r="AG288" s="16">
        <v>5.1523858772051602E-2</v>
      </c>
      <c r="AH288" s="18">
        <v>3.8794126869958898</v>
      </c>
      <c r="AI288" s="16">
        <v>2.4832979404400699E-2</v>
      </c>
      <c r="AJ288" s="15">
        <v>254195.01</v>
      </c>
      <c r="AK288" s="16">
        <v>3.8664832664010697E-2</v>
      </c>
      <c r="AL288" s="17">
        <v>18118.259999999998</v>
      </c>
      <c r="AM288" s="16">
        <v>-1.3282213684127599E-2</v>
      </c>
      <c r="AN288" s="17">
        <v>65591.850000000006</v>
      </c>
      <c r="AO288" s="16">
        <v>1.7941271457989599E-2</v>
      </c>
      <c r="AP288" s="18">
        <v>14.0297694149438</v>
      </c>
      <c r="AQ288" s="16">
        <v>5.2646305831877203E-2</v>
      </c>
      <c r="AR288" s="18">
        <v>3.8754054047873301</v>
      </c>
      <c r="AS288" s="16">
        <v>2.0358307288532301E-2</v>
      </c>
    </row>
    <row r="289" spans="3:45" x14ac:dyDescent="0.2">
      <c r="C289" s="144" t="s">
        <v>19</v>
      </c>
      <c r="D289" s="144" t="s">
        <v>20</v>
      </c>
      <c r="E289" s="145" t="s">
        <v>314</v>
      </c>
      <c r="F289" s="15">
        <v>60962.2</v>
      </c>
      <c r="G289" s="16">
        <v>0.169272116014614</v>
      </c>
      <c r="H289" s="17">
        <v>3550.48</v>
      </c>
      <c r="I289" s="16">
        <v>0.104382717969455</v>
      </c>
      <c r="J289" s="17">
        <v>14014.14</v>
      </c>
      <c r="K289" s="16">
        <v>9.2208641408587394E-2</v>
      </c>
      <c r="L289" s="18">
        <v>17.170129109303499</v>
      </c>
      <c r="M289" s="16">
        <v>5.8756259935384102E-2</v>
      </c>
      <c r="N289" s="18">
        <v>4.3500493073424398</v>
      </c>
      <c r="O289" s="16">
        <v>7.0557466480616601E-2</v>
      </c>
      <c r="P289" s="15">
        <v>219566.54</v>
      </c>
      <c r="Q289" s="16">
        <v>0.271361829650348</v>
      </c>
      <c r="R289" s="17">
        <v>12387.44</v>
      </c>
      <c r="S289" s="16">
        <v>0.175657066172137</v>
      </c>
      <c r="T289" s="17">
        <v>49140.49</v>
      </c>
      <c r="U289" s="16">
        <v>0.164887824364924</v>
      </c>
      <c r="V289" s="18">
        <v>17.724932673740501</v>
      </c>
      <c r="W289" s="16">
        <v>8.1405340240772603E-2</v>
      </c>
      <c r="X289" s="18">
        <v>4.46813900309093</v>
      </c>
      <c r="Y289" s="16">
        <v>9.1402796954694998E-2</v>
      </c>
      <c r="Z289" s="15">
        <v>445582.21</v>
      </c>
      <c r="AA289" s="16">
        <v>0.37392391191735402</v>
      </c>
      <c r="AB289" s="17">
        <v>25009.11</v>
      </c>
      <c r="AC289" s="16">
        <v>0.30174625506910602</v>
      </c>
      <c r="AD289" s="17">
        <v>98685.67</v>
      </c>
      <c r="AE289" s="16">
        <v>0.26995459799971799</v>
      </c>
      <c r="AF289" s="18">
        <v>17.816795959552302</v>
      </c>
      <c r="AG289" s="16">
        <v>5.5446794309706997E-2</v>
      </c>
      <c r="AH289" s="18">
        <v>4.5151662850340903</v>
      </c>
      <c r="AI289" s="16">
        <v>8.1868528277621894E-2</v>
      </c>
      <c r="AJ289" s="15">
        <v>751706.02</v>
      </c>
      <c r="AK289" s="16">
        <v>0.34284550524519197</v>
      </c>
      <c r="AL289" s="17">
        <v>43001.64</v>
      </c>
      <c r="AM289" s="16">
        <v>0.29088349800476099</v>
      </c>
      <c r="AN289" s="17">
        <v>170581.16</v>
      </c>
      <c r="AO289" s="16">
        <v>0.25633519543362299</v>
      </c>
      <c r="AP289" s="18">
        <v>17.480868636638</v>
      </c>
      <c r="AQ289" s="16">
        <v>4.0253057166464698E-2</v>
      </c>
      <c r="AR289" s="18">
        <v>4.4067353041801303</v>
      </c>
      <c r="AS289" s="16">
        <v>6.8859258361945799E-2</v>
      </c>
    </row>
    <row r="290" spans="3:45" x14ac:dyDescent="0.2">
      <c r="C290" s="144" t="s">
        <v>19</v>
      </c>
      <c r="D290" s="144" t="s">
        <v>20</v>
      </c>
      <c r="E290" s="145" t="s">
        <v>315</v>
      </c>
      <c r="F290" s="15">
        <v>65470.27</v>
      </c>
      <c r="G290" s="16">
        <v>0.32129147384037299</v>
      </c>
      <c r="H290" s="17">
        <v>4193.5200000000004</v>
      </c>
      <c r="I290" s="16">
        <v>0.25402056183202498</v>
      </c>
      <c r="J290" s="17">
        <v>14751.17</v>
      </c>
      <c r="K290" s="16">
        <v>0.31045446509714802</v>
      </c>
      <c r="L290" s="18">
        <v>15.612246990595001</v>
      </c>
      <c r="M290" s="16">
        <v>5.3644185793948099E-2</v>
      </c>
      <c r="N290" s="18">
        <v>4.4383103170799298</v>
      </c>
      <c r="O290" s="16">
        <v>8.2696568494823597E-3</v>
      </c>
      <c r="P290" s="15">
        <v>232754.92</v>
      </c>
      <c r="Q290" s="16">
        <v>0.56263793219201097</v>
      </c>
      <c r="R290" s="17">
        <v>14923.92</v>
      </c>
      <c r="S290" s="16">
        <v>0.45112349881713898</v>
      </c>
      <c r="T290" s="17">
        <v>52378.239999999998</v>
      </c>
      <c r="U290" s="16">
        <v>0.56983419380401201</v>
      </c>
      <c r="V290" s="18">
        <v>15.596098076108699</v>
      </c>
      <c r="W290" s="16">
        <v>7.6846962691852497E-2</v>
      </c>
      <c r="X290" s="18">
        <v>4.4437331227624304</v>
      </c>
      <c r="Y290" s="16">
        <v>-4.5840902436731197E-3</v>
      </c>
      <c r="Z290" s="15">
        <v>490262.97</v>
      </c>
      <c r="AA290" s="16">
        <v>0.66506827737085905</v>
      </c>
      <c r="AB290" s="17">
        <v>31607.919999999998</v>
      </c>
      <c r="AC290" s="16">
        <v>0.49700744574589401</v>
      </c>
      <c r="AD290" s="17">
        <v>109728.49</v>
      </c>
      <c r="AE290" s="16">
        <v>0.65203616673554599</v>
      </c>
      <c r="AF290" s="18">
        <v>15.5107634415678</v>
      </c>
      <c r="AG290" s="16">
        <v>0.112264526206967</v>
      </c>
      <c r="AH290" s="18">
        <v>4.4679642452019497</v>
      </c>
      <c r="AI290" s="16">
        <v>7.8885141243997293E-3</v>
      </c>
      <c r="AJ290" s="15">
        <v>802558.02</v>
      </c>
      <c r="AK290" s="16">
        <v>0.62001813320224997</v>
      </c>
      <c r="AL290" s="17">
        <v>52062.21</v>
      </c>
      <c r="AM290" s="16">
        <v>0.42584900281076998</v>
      </c>
      <c r="AN290" s="17">
        <v>180628.62</v>
      </c>
      <c r="AO290" s="16">
        <v>0.61284683436544496</v>
      </c>
      <c r="AP290" s="18">
        <v>15.4153659631429</v>
      </c>
      <c r="AQ290" s="16">
        <v>0.136177905240117</v>
      </c>
      <c r="AR290" s="18">
        <v>4.4431387451224502</v>
      </c>
      <c r="AS290" s="16">
        <v>4.4463607355665902E-3</v>
      </c>
    </row>
    <row r="291" spans="3:45" x14ac:dyDescent="0.2">
      <c r="C291" s="144" t="s">
        <v>19</v>
      </c>
      <c r="D291" s="144" t="s">
        <v>20</v>
      </c>
      <c r="E291" s="145" t="s">
        <v>316</v>
      </c>
      <c r="F291" s="15">
        <v>44050.34</v>
      </c>
      <c r="G291" s="16">
        <v>6.7096731996060893E-2</v>
      </c>
      <c r="H291" s="17">
        <v>3372.41</v>
      </c>
      <c r="I291" s="16">
        <v>0.22303094922064801</v>
      </c>
      <c r="J291" s="17">
        <v>11916.41</v>
      </c>
      <c r="K291" s="16">
        <v>1.3111503895107899E-2</v>
      </c>
      <c r="L291" s="18">
        <v>13.0619764500758</v>
      </c>
      <c r="M291" s="16">
        <v>-0.127498177641337</v>
      </c>
      <c r="N291" s="18">
        <v>3.6966116472998198</v>
      </c>
      <c r="O291" s="16">
        <v>5.32865611469183E-2</v>
      </c>
      <c r="P291" s="15">
        <v>150779.03</v>
      </c>
      <c r="Q291" s="16">
        <v>7.7838789936246697E-2</v>
      </c>
      <c r="R291" s="17">
        <v>11326.21</v>
      </c>
      <c r="S291" s="16">
        <v>0.19994257841965599</v>
      </c>
      <c r="T291" s="17">
        <v>41007.78</v>
      </c>
      <c r="U291" s="16">
        <v>2.4158563612905502E-2</v>
      </c>
      <c r="V291" s="18">
        <v>13.3123992933205</v>
      </c>
      <c r="W291" s="16">
        <v>-0.10175802632507799</v>
      </c>
      <c r="X291" s="18">
        <v>3.6768396143366</v>
      </c>
      <c r="Y291" s="16">
        <v>5.2413979856765797E-2</v>
      </c>
      <c r="Z291" s="15">
        <v>281650.32</v>
      </c>
      <c r="AA291" s="16">
        <v>0.103137198778087</v>
      </c>
      <c r="AB291" s="17">
        <v>20532.080000000002</v>
      </c>
      <c r="AC291" s="16">
        <v>0.184327392684448</v>
      </c>
      <c r="AD291" s="17">
        <v>77477.48</v>
      </c>
      <c r="AE291" s="16">
        <v>5.7726899902032898E-2</v>
      </c>
      <c r="AF291" s="18">
        <v>13.717573670081199</v>
      </c>
      <c r="AG291" s="16">
        <v>-6.8553842803831297E-2</v>
      </c>
      <c r="AH291" s="18">
        <v>3.6352540118754502</v>
      </c>
      <c r="AI291" s="16">
        <v>4.2931969377217903E-2</v>
      </c>
      <c r="AJ291" s="15">
        <v>494333.9</v>
      </c>
      <c r="AK291" s="16">
        <v>0.18238970092710599</v>
      </c>
      <c r="AL291" s="17">
        <v>34897.29</v>
      </c>
      <c r="AM291" s="16">
        <v>0.244651506180941</v>
      </c>
      <c r="AN291" s="17">
        <v>136027.34</v>
      </c>
      <c r="AO291" s="16">
        <v>0.14448431572331599</v>
      </c>
      <c r="AP291" s="18">
        <v>14.1653950779559</v>
      </c>
      <c r="AQ291" s="16">
        <v>-5.0023484440940201E-2</v>
      </c>
      <c r="AR291" s="18">
        <v>3.6340775317667799</v>
      </c>
      <c r="AS291" s="16">
        <v>3.3120056503206999E-2</v>
      </c>
    </row>
    <row r="292" spans="3:45" x14ac:dyDescent="0.2">
      <c r="C292" s="144" t="s">
        <v>19</v>
      </c>
      <c r="D292" s="144" t="s">
        <v>20</v>
      </c>
      <c r="E292" s="145" t="s">
        <v>317</v>
      </c>
      <c r="F292" s="15">
        <v>28848.47</v>
      </c>
      <c r="G292" s="16">
        <v>-0.13731709629158301</v>
      </c>
      <c r="H292" s="17">
        <v>2462.39</v>
      </c>
      <c r="I292" s="16">
        <v>-0.119480640224279</v>
      </c>
      <c r="J292" s="17">
        <v>7414.83</v>
      </c>
      <c r="K292" s="16">
        <v>-0.168731712238926</v>
      </c>
      <c r="L292" s="18">
        <v>11.715638058959</v>
      </c>
      <c r="M292" s="16">
        <v>-2.0256744919097701E-2</v>
      </c>
      <c r="N292" s="18">
        <v>3.8906448293487501</v>
      </c>
      <c r="O292" s="16">
        <v>3.7791187766774398E-2</v>
      </c>
      <c r="P292" s="15">
        <v>101757.29</v>
      </c>
      <c r="Q292" s="16">
        <v>-0.101118234809258</v>
      </c>
      <c r="R292" s="17">
        <v>8475.31</v>
      </c>
      <c r="S292" s="16">
        <v>-0.10630425246535</v>
      </c>
      <c r="T292" s="17">
        <v>25908.36</v>
      </c>
      <c r="U292" s="16">
        <v>-0.13624519253850001</v>
      </c>
      <c r="V292" s="18">
        <v>12.0063207127527</v>
      </c>
      <c r="W292" s="16">
        <v>5.8028894849268204E-3</v>
      </c>
      <c r="X292" s="18">
        <v>3.9275851501214301</v>
      </c>
      <c r="Y292" s="16">
        <v>4.06677420788858E-2</v>
      </c>
      <c r="Z292" s="15">
        <v>202287.85</v>
      </c>
      <c r="AA292" s="16">
        <v>-8.7807848958241494E-2</v>
      </c>
      <c r="AB292" s="17">
        <v>16732.84</v>
      </c>
      <c r="AC292" s="16">
        <v>-0.107016072049918</v>
      </c>
      <c r="AD292" s="17">
        <v>51265.31</v>
      </c>
      <c r="AE292" s="16">
        <v>-0.12622641174982799</v>
      </c>
      <c r="AF292" s="18">
        <v>12.089271755422301</v>
      </c>
      <c r="AG292" s="16">
        <v>2.15101554355745E-2</v>
      </c>
      <c r="AH292" s="18">
        <v>3.94590123418741</v>
      </c>
      <c r="AI292" s="16">
        <v>4.3968555822937398E-2</v>
      </c>
      <c r="AJ292" s="15">
        <v>365723.02</v>
      </c>
      <c r="AK292" s="16">
        <v>5.4346411161032299E-3</v>
      </c>
      <c r="AL292" s="17">
        <v>29733.84</v>
      </c>
      <c r="AM292" s="16">
        <v>-6.1846406259859703E-2</v>
      </c>
      <c r="AN292" s="17">
        <v>91069.8</v>
      </c>
      <c r="AO292" s="16">
        <v>-7.50679430966983E-2</v>
      </c>
      <c r="AP292" s="18">
        <v>12.299891974935001</v>
      </c>
      <c r="AQ292" s="16">
        <v>7.1716452215178694E-2</v>
      </c>
      <c r="AR292" s="18">
        <v>4.0158539933106301</v>
      </c>
      <c r="AS292" s="16">
        <v>8.7036213754258296E-2</v>
      </c>
    </row>
    <row r="293" spans="3:45" x14ac:dyDescent="0.2">
      <c r="C293" s="144" t="s">
        <v>19</v>
      </c>
      <c r="D293" s="144" t="s">
        <v>20</v>
      </c>
      <c r="E293" s="145" t="s">
        <v>318</v>
      </c>
      <c r="F293" s="15">
        <v>45126.96</v>
      </c>
      <c r="G293" s="16">
        <v>1.45357030153928E-3</v>
      </c>
      <c r="H293" s="17">
        <v>2808.1</v>
      </c>
      <c r="I293" s="16">
        <v>4.77681366848552E-3</v>
      </c>
      <c r="J293" s="17">
        <v>12174.99</v>
      </c>
      <c r="K293" s="16">
        <v>-7.5297374496223297E-3</v>
      </c>
      <c r="L293" s="18">
        <v>16.0702823973505</v>
      </c>
      <c r="M293" s="16">
        <v>-3.3074443217025501E-3</v>
      </c>
      <c r="N293" s="18">
        <v>3.7065295330838</v>
      </c>
      <c r="O293" s="16">
        <v>9.0514628902603096E-3</v>
      </c>
      <c r="P293" s="15">
        <v>155773.71</v>
      </c>
      <c r="Q293" s="16">
        <v>1.3923624996875701E-2</v>
      </c>
      <c r="R293" s="17">
        <v>9674.99</v>
      </c>
      <c r="S293" s="16">
        <v>1.7618759124394898E-2</v>
      </c>
      <c r="T293" s="17">
        <v>41907.85</v>
      </c>
      <c r="U293" s="16">
        <v>2.7044021244736001E-3</v>
      </c>
      <c r="V293" s="18">
        <v>16.1006585019726</v>
      </c>
      <c r="W293" s="16">
        <v>-3.6311576357915998E-3</v>
      </c>
      <c r="X293" s="18">
        <v>3.7170532489736399</v>
      </c>
      <c r="Y293" s="16">
        <v>1.11889634159692E-2</v>
      </c>
      <c r="Z293" s="15">
        <v>298967.59000000003</v>
      </c>
      <c r="AA293" s="16">
        <v>-1.9939926622585799E-2</v>
      </c>
      <c r="AB293" s="17">
        <v>18897.25</v>
      </c>
      <c r="AC293" s="16">
        <v>-1.5848191501107101E-2</v>
      </c>
      <c r="AD293" s="17">
        <v>81759.839999999997</v>
      </c>
      <c r="AE293" s="16">
        <v>-2.4064916043874202E-2</v>
      </c>
      <c r="AF293" s="18">
        <v>15.820692957970101</v>
      </c>
      <c r="AG293" s="16">
        <v>-4.1576259741064204E-3</v>
      </c>
      <c r="AH293" s="18">
        <v>3.6566557615572601</v>
      </c>
      <c r="AI293" s="16">
        <v>4.2267047154067898E-3</v>
      </c>
      <c r="AJ293" s="15">
        <v>523650.21</v>
      </c>
      <c r="AK293" s="16">
        <v>3.3496324971182701E-3</v>
      </c>
      <c r="AL293" s="17">
        <v>32935.42</v>
      </c>
      <c r="AM293" s="16">
        <v>4.3990501101365802E-3</v>
      </c>
      <c r="AN293" s="17">
        <v>142469.57999999999</v>
      </c>
      <c r="AO293" s="16">
        <v>-5.0118906122624497E-4</v>
      </c>
      <c r="AP293" s="18">
        <v>15.899302635278399</v>
      </c>
      <c r="AQ293" s="16">
        <v>-1.04482139136155E-3</v>
      </c>
      <c r="AR293" s="18">
        <v>3.6755229432135601</v>
      </c>
      <c r="AS293" s="16">
        <v>3.8527525157610598E-3</v>
      </c>
    </row>
    <row r="294" spans="3:45" x14ac:dyDescent="0.2">
      <c r="C294" s="144" t="s">
        <v>19</v>
      </c>
      <c r="D294" s="144" t="s">
        <v>20</v>
      </c>
      <c r="E294" s="145" t="s">
        <v>344</v>
      </c>
      <c r="F294" s="15">
        <v>10704.45</v>
      </c>
      <c r="G294" s="16">
        <v>-3.4909143364602997E-2</v>
      </c>
      <c r="H294" s="17">
        <v>995.44</v>
      </c>
      <c r="I294" s="16">
        <v>-2.2938526319922301E-2</v>
      </c>
      <c r="J294" s="17">
        <v>3845.9</v>
      </c>
      <c r="K294" s="16">
        <v>-4.0525504323485603E-2</v>
      </c>
      <c r="L294" s="18">
        <v>10.7534858956843</v>
      </c>
      <c r="M294" s="16">
        <v>-1.2251651883881699E-2</v>
      </c>
      <c r="N294" s="18">
        <v>2.7833407004862298</v>
      </c>
      <c r="O294" s="16">
        <v>5.8535802506375799E-3</v>
      </c>
      <c r="P294" s="15">
        <v>36162.89</v>
      </c>
      <c r="Q294" s="16">
        <v>-7.3844735409930404E-2</v>
      </c>
      <c r="R294" s="17">
        <v>3327.31</v>
      </c>
      <c r="S294" s="16">
        <v>-7.1398270790424004E-2</v>
      </c>
      <c r="T294" s="17">
        <v>12841.83</v>
      </c>
      <c r="U294" s="16">
        <v>-9.2589975537337596E-2</v>
      </c>
      <c r="V294" s="18">
        <v>10.8685063910486</v>
      </c>
      <c r="W294" s="16">
        <v>-2.6345682358236001E-3</v>
      </c>
      <c r="X294" s="18">
        <v>2.8160231057411602</v>
      </c>
      <c r="Y294" s="16">
        <v>2.0657960152586599E-2</v>
      </c>
      <c r="Z294" s="15">
        <v>71978.91</v>
      </c>
      <c r="AA294" s="16">
        <v>-0.113372741502113</v>
      </c>
      <c r="AB294" s="17">
        <v>6565.2</v>
      </c>
      <c r="AC294" s="16">
        <v>-0.124603816957768</v>
      </c>
      <c r="AD294" s="17">
        <v>25258.29</v>
      </c>
      <c r="AE294" s="16">
        <v>-0.142076166784076</v>
      </c>
      <c r="AF294" s="18">
        <v>10.963704076037301</v>
      </c>
      <c r="AG294" s="16">
        <v>1.28297057643356E-2</v>
      </c>
      <c r="AH294" s="18">
        <v>2.8497142918226102</v>
      </c>
      <c r="AI294" s="16">
        <v>3.3456845667019203E-2</v>
      </c>
      <c r="AJ294" s="15">
        <v>128889.61</v>
      </c>
      <c r="AK294" s="16">
        <v>-0.101573585834974</v>
      </c>
      <c r="AL294" s="17">
        <v>11856</v>
      </c>
      <c r="AM294" s="16">
        <v>-0.13306843757814901</v>
      </c>
      <c r="AN294" s="17">
        <v>45612.27</v>
      </c>
      <c r="AO294" s="16">
        <v>-0.15498985982718599</v>
      </c>
      <c r="AP294" s="18">
        <v>10.871255904183499</v>
      </c>
      <c r="AQ294" s="16">
        <v>3.6329109595676701E-2</v>
      </c>
      <c r="AR294" s="18">
        <v>2.8257661808982499</v>
      </c>
      <c r="AS294" s="16">
        <v>6.3213766856440395E-2</v>
      </c>
    </row>
    <row r="295" spans="3:45" x14ac:dyDescent="0.2">
      <c r="C295" s="144" t="s">
        <v>19</v>
      </c>
      <c r="D295" s="144" t="s">
        <v>20</v>
      </c>
      <c r="E295" s="145" t="s">
        <v>345</v>
      </c>
      <c r="F295" s="15">
        <v>16994.79</v>
      </c>
      <c r="G295" s="16">
        <v>0.32654273479589202</v>
      </c>
      <c r="H295" s="17">
        <v>1343.45</v>
      </c>
      <c r="I295" s="16">
        <v>0.340607911228196</v>
      </c>
      <c r="J295" s="17">
        <v>4761.28</v>
      </c>
      <c r="K295" s="16">
        <v>0.15176746357547</v>
      </c>
      <c r="L295" s="18">
        <v>12.6501097919536</v>
      </c>
      <c r="M295" s="16">
        <v>-1.04916406314641E-2</v>
      </c>
      <c r="N295" s="18">
        <v>3.5693742018952901</v>
      </c>
      <c r="O295" s="16">
        <v>0.151745275628694</v>
      </c>
      <c r="P295" s="15">
        <v>53695.73</v>
      </c>
      <c r="Q295" s="16">
        <v>0.18142030334333301</v>
      </c>
      <c r="R295" s="17">
        <v>4162.97</v>
      </c>
      <c r="S295" s="16">
        <v>0.17937175266727501</v>
      </c>
      <c r="T295" s="17">
        <v>14990.5</v>
      </c>
      <c r="U295" s="16">
        <v>3.54056872889024E-2</v>
      </c>
      <c r="V295" s="18">
        <v>12.8984186770503</v>
      </c>
      <c r="W295" s="16">
        <v>1.73698468818283E-3</v>
      </c>
      <c r="X295" s="18">
        <v>3.5819839231513302</v>
      </c>
      <c r="Y295" s="16">
        <v>0.14102164769517</v>
      </c>
      <c r="Z295" s="15">
        <v>108552.74</v>
      </c>
      <c r="AA295" s="16">
        <v>0.33363449410457502</v>
      </c>
      <c r="AB295" s="17">
        <v>8564.23</v>
      </c>
      <c r="AC295" s="16">
        <v>0.34650082699721402</v>
      </c>
      <c r="AD295" s="17">
        <v>30247.119999999999</v>
      </c>
      <c r="AE295" s="16">
        <v>0.17776938442548601</v>
      </c>
      <c r="AF295" s="18">
        <v>12.675131331129601</v>
      </c>
      <c r="AG295" s="16">
        <v>-9.5553843225865808E-3</v>
      </c>
      <c r="AH295" s="18">
        <v>3.5888620139702501</v>
      </c>
      <c r="AI295" s="16">
        <v>0.132339243777439</v>
      </c>
      <c r="AJ295" s="15">
        <v>180327.23</v>
      </c>
      <c r="AK295" s="16">
        <v>0.27985672027720798</v>
      </c>
      <c r="AL295" s="17">
        <v>14443.26</v>
      </c>
      <c r="AM295" s="16">
        <v>0.29270582633499498</v>
      </c>
      <c r="AN295" s="17">
        <v>51987.42</v>
      </c>
      <c r="AO295" s="16">
        <v>0.176519763751978</v>
      </c>
      <c r="AP295" s="18">
        <v>12.485216633917799</v>
      </c>
      <c r="AQ295" s="16">
        <v>-9.9396984186387403E-3</v>
      </c>
      <c r="AR295" s="18">
        <v>3.4686704975934601</v>
      </c>
      <c r="AS295" s="16">
        <v>8.7832741709058096E-2</v>
      </c>
    </row>
    <row r="296" spans="3:45" x14ac:dyDescent="0.2">
      <c r="C296" s="144" t="s">
        <v>19</v>
      </c>
      <c r="D296" s="144" t="s">
        <v>20</v>
      </c>
      <c r="E296" s="145" t="s">
        <v>319</v>
      </c>
      <c r="F296" s="15">
        <v>260987.41</v>
      </c>
      <c r="G296" s="16">
        <v>0.122027397533536</v>
      </c>
      <c r="H296" s="17">
        <v>17086.259999999998</v>
      </c>
      <c r="I296" s="16">
        <v>6.7755111223319106E-2</v>
      </c>
      <c r="J296" s="17">
        <v>63657.89</v>
      </c>
      <c r="K296" s="16">
        <v>0.106441612065515</v>
      </c>
      <c r="L296" s="18">
        <v>15.274694988839</v>
      </c>
      <c r="M296" s="16">
        <v>5.0828402261673199E-2</v>
      </c>
      <c r="N296" s="18">
        <v>4.0998438685291001</v>
      </c>
      <c r="O296" s="16">
        <v>1.40864057335345E-2</v>
      </c>
      <c r="P296" s="15">
        <v>902848.24</v>
      </c>
      <c r="Q296" s="16">
        <v>0.16258270146708401</v>
      </c>
      <c r="R296" s="17">
        <v>57931.34</v>
      </c>
      <c r="S296" s="16">
        <v>8.0490079416888599E-2</v>
      </c>
      <c r="T296" s="17">
        <v>217357.67</v>
      </c>
      <c r="U296" s="16">
        <v>0.12309439798477401</v>
      </c>
      <c r="V296" s="18">
        <v>15.584798142076499</v>
      </c>
      <c r="W296" s="16">
        <v>7.5977210354858896E-2</v>
      </c>
      <c r="X296" s="18">
        <v>4.1537445630513101</v>
      </c>
      <c r="Y296" s="16">
        <v>3.5160271080655101E-2</v>
      </c>
      <c r="Z296" s="15">
        <v>1810936.04</v>
      </c>
      <c r="AA296" s="16">
        <v>0.194542488118434</v>
      </c>
      <c r="AB296" s="17">
        <v>117302.43</v>
      </c>
      <c r="AC296" s="16">
        <v>0.128414248161723</v>
      </c>
      <c r="AD296" s="17">
        <v>434505.26</v>
      </c>
      <c r="AE296" s="16">
        <v>0.13619315834340101</v>
      </c>
      <c r="AF296" s="18">
        <v>15.438180095672401</v>
      </c>
      <c r="AG296" s="16">
        <v>5.8602804833808898E-2</v>
      </c>
      <c r="AH296" s="18">
        <v>4.1678115473216604</v>
      </c>
      <c r="AI296" s="16">
        <v>5.1355114530092602E-2</v>
      </c>
      <c r="AJ296" s="15">
        <v>3132964.38</v>
      </c>
      <c r="AK296" s="16">
        <v>0.200012672094039</v>
      </c>
      <c r="AL296" s="17">
        <v>207037.03</v>
      </c>
      <c r="AM296" s="16">
        <v>0.15987404564201199</v>
      </c>
      <c r="AN296" s="17">
        <v>758821.02</v>
      </c>
      <c r="AO296" s="16">
        <v>0.142973584530519</v>
      </c>
      <c r="AP296" s="18">
        <v>15.132386607361999</v>
      </c>
      <c r="AQ296" s="16">
        <v>3.4606021751102299E-2</v>
      </c>
      <c r="AR296" s="18">
        <v>4.1287264024394004</v>
      </c>
      <c r="AS296" s="16">
        <v>4.9904117064042797E-2</v>
      </c>
    </row>
    <row r="297" spans="3:45" x14ac:dyDescent="0.2">
      <c r="C297" s="144" t="s">
        <v>19</v>
      </c>
      <c r="D297" s="144" t="s">
        <v>20</v>
      </c>
      <c r="E297" s="145" t="s">
        <v>320</v>
      </c>
      <c r="F297" s="15">
        <v>448407.81</v>
      </c>
      <c r="G297" s="16">
        <v>2.9128794992645899E-2</v>
      </c>
      <c r="H297" s="17">
        <v>37750</v>
      </c>
      <c r="I297" s="16">
        <v>1.02342753355381E-2</v>
      </c>
      <c r="J297" s="17">
        <v>136013.94</v>
      </c>
      <c r="K297" s="16">
        <v>1.0048732084333E-2</v>
      </c>
      <c r="L297" s="18">
        <v>11.878352582781501</v>
      </c>
      <c r="M297" s="16">
        <v>1.8703106911346998E-2</v>
      </c>
      <c r="N297" s="18">
        <v>3.2967783302211502</v>
      </c>
      <c r="O297" s="16">
        <v>1.8890239948066E-2</v>
      </c>
      <c r="P297" s="15">
        <v>1559083.35</v>
      </c>
      <c r="Q297" s="16">
        <v>3.00876276248493E-2</v>
      </c>
      <c r="R297" s="17">
        <v>130773.5</v>
      </c>
      <c r="S297" s="16">
        <v>3.1710461052651101E-2</v>
      </c>
      <c r="T297" s="17">
        <v>471521.91</v>
      </c>
      <c r="U297" s="16">
        <v>1.70929465002044E-2</v>
      </c>
      <c r="V297" s="18">
        <v>11.922012869579801</v>
      </c>
      <c r="W297" s="16">
        <v>-1.5729543210659901E-3</v>
      </c>
      <c r="X297" s="18">
        <v>3.3064918446737699</v>
      </c>
      <c r="Y297" s="16">
        <v>1.2776296570888E-2</v>
      </c>
      <c r="Z297" s="15">
        <v>3021375.41</v>
      </c>
      <c r="AA297" s="16">
        <v>4.0487873974906601E-2</v>
      </c>
      <c r="AB297" s="17">
        <v>251419.48</v>
      </c>
      <c r="AC297" s="16">
        <v>3.5799508317620903E-2</v>
      </c>
      <c r="AD297" s="17">
        <v>907394.05</v>
      </c>
      <c r="AE297" s="16">
        <v>1.76015380440466E-2</v>
      </c>
      <c r="AF297" s="18">
        <v>12.0172685505514</v>
      </c>
      <c r="AG297" s="16">
        <v>4.5263254323229998E-3</v>
      </c>
      <c r="AH297" s="18">
        <v>3.3297280382210999</v>
      </c>
      <c r="AI297" s="16">
        <v>2.2490469083655699E-2</v>
      </c>
      <c r="AJ297" s="15">
        <v>5485367.6900000004</v>
      </c>
      <c r="AK297" s="16">
        <v>0.10072458420814</v>
      </c>
      <c r="AL297" s="17">
        <v>448849.18</v>
      </c>
      <c r="AM297" s="16">
        <v>6.2109111897688397E-2</v>
      </c>
      <c r="AN297" s="17">
        <v>1609167.15</v>
      </c>
      <c r="AO297" s="16">
        <v>3.5340917855795302E-2</v>
      </c>
      <c r="AP297" s="18">
        <v>12.220959588251899</v>
      </c>
      <c r="AQ297" s="16">
        <v>3.6357349614915602E-2</v>
      </c>
      <c r="AR297" s="18">
        <v>3.4088240553506202</v>
      </c>
      <c r="AS297" s="16">
        <v>6.31518229645123E-2</v>
      </c>
    </row>
    <row r="298" spans="3:45" x14ac:dyDescent="0.2">
      <c r="C298" s="144" t="s">
        <v>19</v>
      </c>
      <c r="D298" s="144" t="s">
        <v>20</v>
      </c>
      <c r="E298" s="145" t="s">
        <v>321</v>
      </c>
      <c r="F298" s="15">
        <v>465664.18</v>
      </c>
      <c r="G298" s="16">
        <v>6.6734055296993902E-2</v>
      </c>
      <c r="H298" s="17">
        <v>47133.8</v>
      </c>
      <c r="I298" s="16">
        <v>0.12175017950601701</v>
      </c>
      <c r="J298" s="17">
        <v>131305.04999999999</v>
      </c>
      <c r="K298" s="16">
        <v>3.4662948852502103E-2</v>
      </c>
      <c r="L298" s="18">
        <v>9.8796231154712704</v>
      </c>
      <c r="M298" s="16">
        <v>-4.9044898957137803E-2</v>
      </c>
      <c r="N298" s="18">
        <v>3.54643008779937</v>
      </c>
      <c r="O298" s="16">
        <v>3.0996670442350702E-2</v>
      </c>
      <c r="P298" s="15">
        <v>1620023.56</v>
      </c>
      <c r="Q298" s="16">
        <v>9.6008123818810506E-2</v>
      </c>
      <c r="R298" s="17">
        <v>162905.01999999999</v>
      </c>
      <c r="S298" s="16">
        <v>0.147753611032299</v>
      </c>
      <c r="T298" s="17">
        <v>456373.31</v>
      </c>
      <c r="U298" s="16">
        <v>6.3140692419486902E-2</v>
      </c>
      <c r="V298" s="18">
        <v>9.9445895528572397</v>
      </c>
      <c r="W298" s="16">
        <v>-4.5084142376993097E-2</v>
      </c>
      <c r="X298" s="18">
        <v>3.5497771769343802</v>
      </c>
      <c r="Y298" s="16">
        <v>3.0915410945774401E-2</v>
      </c>
      <c r="Z298" s="15">
        <v>3024548.88</v>
      </c>
      <c r="AA298" s="16">
        <v>0.12425318614132599</v>
      </c>
      <c r="AB298" s="17">
        <v>299700.36</v>
      </c>
      <c r="AC298" s="16">
        <v>0.15667086057443599</v>
      </c>
      <c r="AD298" s="17">
        <v>850096.67</v>
      </c>
      <c r="AE298" s="16">
        <v>6.96117799835307E-2</v>
      </c>
      <c r="AF298" s="18">
        <v>10.0919093991078</v>
      </c>
      <c r="AG298" s="16">
        <v>-2.80267062464176E-2</v>
      </c>
      <c r="AH298" s="18">
        <v>3.5578881634720401</v>
      </c>
      <c r="AI298" s="16">
        <v>5.1085269609349698E-2</v>
      </c>
      <c r="AJ298" s="15">
        <v>5288460.3899999997</v>
      </c>
      <c r="AK298" s="16">
        <v>0.17965304686332101</v>
      </c>
      <c r="AL298" s="17">
        <v>519889.42</v>
      </c>
      <c r="AM298" s="16">
        <v>0.256533721613941</v>
      </c>
      <c r="AN298" s="17">
        <v>1491261.85</v>
      </c>
      <c r="AO298" s="16">
        <v>0.115409996100416</v>
      </c>
      <c r="AP298" s="18">
        <v>10.1722793089346</v>
      </c>
      <c r="AQ298" s="16">
        <v>-6.1184728613467999E-2</v>
      </c>
      <c r="AR298" s="18">
        <v>3.5462989883366198</v>
      </c>
      <c r="AS298" s="16">
        <v>5.7595907323320802E-2</v>
      </c>
    </row>
    <row r="299" spans="3:45" x14ac:dyDescent="0.2">
      <c r="C299" s="144" t="s">
        <v>19</v>
      </c>
      <c r="D299" s="144" t="s">
        <v>20</v>
      </c>
      <c r="E299" s="145" t="s">
        <v>322</v>
      </c>
      <c r="F299" s="15">
        <v>959776.89</v>
      </c>
      <c r="G299" s="16">
        <v>6.5839080476108397E-2</v>
      </c>
      <c r="H299" s="17">
        <v>122208.36</v>
      </c>
      <c r="I299" s="16">
        <v>0.14278890616773901</v>
      </c>
      <c r="J299" s="17">
        <v>274351.46999999997</v>
      </c>
      <c r="K299" s="16">
        <v>5.7527858106463402E-2</v>
      </c>
      <c r="L299" s="17">
        <v>7.8536107513430302</v>
      </c>
      <c r="M299" s="16">
        <v>-6.7335117865009994E-2</v>
      </c>
      <c r="N299" s="18">
        <v>3.4983479038767298</v>
      </c>
      <c r="O299" s="16">
        <v>7.8591048982165901E-3</v>
      </c>
      <c r="P299" s="15">
        <v>3453663.34</v>
      </c>
      <c r="Q299" s="16">
        <v>7.6071259362335303E-2</v>
      </c>
      <c r="R299" s="17">
        <v>426614.93</v>
      </c>
      <c r="S299" s="16">
        <v>0.127210203236338</v>
      </c>
      <c r="T299" s="17">
        <v>967591.54</v>
      </c>
      <c r="U299" s="16">
        <v>5.2663830672385899E-2</v>
      </c>
      <c r="V299" s="17">
        <v>8.0955050963640698</v>
      </c>
      <c r="W299" s="16">
        <v>-4.5367708460389802E-2</v>
      </c>
      <c r="X299" s="18">
        <v>3.5693401577281301</v>
      </c>
      <c r="Y299" s="16">
        <v>2.2236375952043402E-2</v>
      </c>
      <c r="Z299" s="15">
        <v>6524580.1399999997</v>
      </c>
      <c r="AA299" s="16">
        <v>4.7139483504316501E-2</v>
      </c>
      <c r="AB299" s="17">
        <v>792877.09</v>
      </c>
      <c r="AC299" s="16">
        <v>0.121103473134409</v>
      </c>
      <c r="AD299" s="17">
        <v>1814159.98</v>
      </c>
      <c r="AE299" s="16">
        <v>1.35598267332038E-2</v>
      </c>
      <c r="AF299" s="17">
        <v>8.2289931469706108</v>
      </c>
      <c r="AG299" s="16">
        <v>-6.5974275704723598E-2</v>
      </c>
      <c r="AH299" s="18">
        <v>3.5964745181954698</v>
      </c>
      <c r="AI299" s="16">
        <v>3.3130414096366599E-2</v>
      </c>
      <c r="AJ299" s="15">
        <v>11368441.35</v>
      </c>
      <c r="AK299" s="16">
        <v>7.9896446016956404E-2</v>
      </c>
      <c r="AL299" s="17">
        <v>1423703.23</v>
      </c>
      <c r="AM299" s="16">
        <v>0.26500021222491799</v>
      </c>
      <c r="AN299" s="17">
        <v>3231754.63</v>
      </c>
      <c r="AO299" s="16">
        <v>5.8300849866678203E-2</v>
      </c>
      <c r="AP299" s="17">
        <v>7.9851201503560603</v>
      </c>
      <c r="AQ299" s="16">
        <v>-0.146327063362618</v>
      </c>
      <c r="AR299" s="18">
        <v>3.5177303513293001</v>
      </c>
      <c r="AS299" s="16">
        <v>2.04059140205726E-2</v>
      </c>
    </row>
    <row r="300" spans="3:45" x14ac:dyDescent="0.2">
      <c r="C300" s="144" t="s">
        <v>19</v>
      </c>
      <c r="D300" s="144" t="s">
        <v>20</v>
      </c>
      <c r="E300" s="145" t="s">
        <v>323</v>
      </c>
      <c r="F300" s="15">
        <v>226848.38</v>
      </c>
      <c r="G300" s="16">
        <v>0.108821176587669</v>
      </c>
      <c r="H300" s="17">
        <v>16997.189999999999</v>
      </c>
      <c r="I300" s="16">
        <v>9.1596910655362102E-2</v>
      </c>
      <c r="J300" s="17">
        <v>55860.35</v>
      </c>
      <c r="K300" s="16">
        <v>6.7423234291243694E-2</v>
      </c>
      <c r="L300" s="17">
        <v>13.3462284059895</v>
      </c>
      <c r="M300" s="16">
        <v>1.5778961779917E-2</v>
      </c>
      <c r="N300" s="18">
        <v>4.0609910249398702</v>
      </c>
      <c r="O300" s="16">
        <v>3.878306276883E-2</v>
      </c>
      <c r="P300" s="15">
        <v>819693.15</v>
      </c>
      <c r="Q300" s="16">
        <v>0.167317716019346</v>
      </c>
      <c r="R300" s="17">
        <v>60597.16</v>
      </c>
      <c r="S300" s="16">
        <v>0.10706536285036999</v>
      </c>
      <c r="T300" s="17">
        <v>200844.7</v>
      </c>
      <c r="U300" s="16">
        <v>9.3729808553296198E-2</v>
      </c>
      <c r="V300" s="17">
        <v>13.5269235389909</v>
      </c>
      <c r="W300" s="16">
        <v>5.4425289771367701E-2</v>
      </c>
      <c r="X300" s="18">
        <v>4.0812286806672002</v>
      </c>
      <c r="Y300" s="16">
        <v>6.7281614609540699E-2</v>
      </c>
      <c r="Z300" s="15">
        <v>1579033.16</v>
      </c>
      <c r="AA300" s="16">
        <v>0.22174765746025499</v>
      </c>
      <c r="AB300" s="17">
        <v>116338.89</v>
      </c>
      <c r="AC300" s="16">
        <v>0.14667157510652201</v>
      </c>
      <c r="AD300" s="17">
        <v>385641.9</v>
      </c>
      <c r="AE300" s="16">
        <v>0.13828037156093501</v>
      </c>
      <c r="AF300" s="17">
        <v>13.572702644833599</v>
      </c>
      <c r="AG300" s="16">
        <v>6.5473047369085505E-2</v>
      </c>
      <c r="AH300" s="18">
        <v>4.0945580861415696</v>
      </c>
      <c r="AI300" s="16">
        <v>7.3327528071893702E-2</v>
      </c>
      <c r="AJ300" s="15">
        <v>2735498.12</v>
      </c>
      <c r="AK300" s="16">
        <v>0.30697514072328802</v>
      </c>
      <c r="AL300" s="17">
        <v>201251.62</v>
      </c>
      <c r="AM300" s="16">
        <v>0.22822261354147699</v>
      </c>
      <c r="AN300" s="17">
        <v>666149.84</v>
      </c>
      <c r="AO300" s="16">
        <v>0.21558344223678899</v>
      </c>
      <c r="AP300" s="17">
        <v>13.592427827413299</v>
      </c>
      <c r="AQ300" s="16">
        <v>6.41190988616753E-2</v>
      </c>
      <c r="AR300" s="18">
        <v>4.1064306492965601</v>
      </c>
      <c r="AS300" s="16">
        <v>7.5183401904791794E-2</v>
      </c>
    </row>
    <row r="301" spans="3:45" x14ac:dyDescent="0.2">
      <c r="C301" s="144" t="s">
        <v>19</v>
      </c>
      <c r="D301" s="144" t="s">
        <v>20</v>
      </c>
      <c r="E301" s="145" t="s">
        <v>324</v>
      </c>
      <c r="F301" s="15">
        <v>219731.76</v>
      </c>
      <c r="G301" s="16">
        <v>6.3747819862118096E-2</v>
      </c>
      <c r="H301" s="17">
        <v>19658.88</v>
      </c>
      <c r="I301" s="16">
        <v>-1.37926398452479E-2</v>
      </c>
      <c r="J301" s="17">
        <v>63984.6</v>
      </c>
      <c r="K301" s="16">
        <v>5.6577838824512103E-2</v>
      </c>
      <c r="L301" s="18">
        <v>11.177226779959</v>
      </c>
      <c r="M301" s="16">
        <v>7.8624904700770507E-2</v>
      </c>
      <c r="N301" s="18">
        <v>3.4341350887557298</v>
      </c>
      <c r="O301" s="16">
        <v>6.7860414766818802E-3</v>
      </c>
      <c r="P301" s="15">
        <v>730118.54</v>
      </c>
      <c r="Q301" s="16">
        <v>5.1744879820779403E-2</v>
      </c>
      <c r="R301" s="17">
        <v>65504.73</v>
      </c>
      <c r="S301" s="16">
        <v>-5.7614172229218802E-2</v>
      </c>
      <c r="T301" s="17">
        <v>210769.12</v>
      </c>
      <c r="U301" s="16">
        <v>4.45053938509092E-3</v>
      </c>
      <c r="V301" s="18">
        <v>11.146043041472</v>
      </c>
      <c r="W301" s="16">
        <v>0.11604488185978699</v>
      </c>
      <c r="X301" s="18">
        <v>3.4640678862254601</v>
      </c>
      <c r="Y301" s="16">
        <v>4.7084787733442102E-2</v>
      </c>
      <c r="Z301" s="15">
        <v>1408153.98</v>
      </c>
      <c r="AA301" s="16">
        <v>0.142537084317051</v>
      </c>
      <c r="AB301" s="17">
        <v>131815.37</v>
      </c>
      <c r="AC301" s="16">
        <v>1.6552762537905202E-2</v>
      </c>
      <c r="AD301" s="17">
        <v>410279.94</v>
      </c>
      <c r="AE301" s="16">
        <v>6.3877906586278704E-2</v>
      </c>
      <c r="AF301" s="18">
        <v>10.6827753091312</v>
      </c>
      <c r="AG301" s="16">
        <v>0.12393289007903199</v>
      </c>
      <c r="AH301" s="18">
        <v>3.4321784779436202</v>
      </c>
      <c r="AI301" s="16">
        <v>7.3936282766854794E-2</v>
      </c>
      <c r="AJ301" s="15">
        <v>2522834.04</v>
      </c>
      <c r="AK301" s="16">
        <v>0.18363446347802501</v>
      </c>
      <c r="AL301" s="17">
        <v>243724.96</v>
      </c>
      <c r="AM301" s="16">
        <v>0.16040485173811</v>
      </c>
      <c r="AN301" s="17">
        <v>742773.39</v>
      </c>
      <c r="AO301" s="16">
        <v>0.18385714699427899</v>
      </c>
      <c r="AP301" s="18">
        <v>10.3511517244684</v>
      </c>
      <c r="AQ301" s="16">
        <v>2.0018540688725901E-2</v>
      </c>
      <c r="AR301" s="18">
        <v>3.3965056825743298</v>
      </c>
      <c r="AS301" s="16">
        <v>-1.88099988938716E-4</v>
      </c>
    </row>
    <row r="302" spans="3:45" x14ac:dyDescent="0.2">
      <c r="C302" s="144" t="s">
        <v>19</v>
      </c>
      <c r="D302" s="144" t="s">
        <v>20</v>
      </c>
      <c r="E302" s="145" t="s">
        <v>325</v>
      </c>
      <c r="F302" s="15">
        <v>383252.12</v>
      </c>
      <c r="G302" s="16">
        <v>2.0975448267014099E-2</v>
      </c>
      <c r="H302" s="17">
        <v>24536.87</v>
      </c>
      <c r="I302" s="16">
        <v>5.1398250959726798E-2</v>
      </c>
      <c r="J302" s="17">
        <v>103249.5</v>
      </c>
      <c r="K302" s="16">
        <v>-1.1401085545871699E-3</v>
      </c>
      <c r="L302" s="18">
        <v>15.6194380130799</v>
      </c>
      <c r="M302" s="16">
        <v>-2.89355652484132E-2</v>
      </c>
      <c r="N302" s="18">
        <v>3.7119029147840901</v>
      </c>
      <c r="O302" s="16">
        <v>2.2140799736786499E-2</v>
      </c>
      <c r="P302" s="15">
        <v>1350531.79</v>
      </c>
      <c r="Q302" s="16">
        <v>5.2313130846093202E-2</v>
      </c>
      <c r="R302" s="17">
        <v>86184.11</v>
      </c>
      <c r="S302" s="16">
        <v>7.7885588989232396E-2</v>
      </c>
      <c r="T302" s="17">
        <v>363583.82</v>
      </c>
      <c r="U302" s="16">
        <v>2.78432105235022E-2</v>
      </c>
      <c r="V302" s="18">
        <v>15.6703108032328</v>
      </c>
      <c r="W302" s="16">
        <v>-2.3724649818464699E-2</v>
      </c>
      <c r="X302" s="18">
        <v>3.7144991490545398</v>
      </c>
      <c r="Y302" s="16">
        <v>2.38070554653253E-2</v>
      </c>
      <c r="Z302" s="15">
        <v>2584426.98</v>
      </c>
      <c r="AA302" s="16">
        <v>4.3413253510442097E-2</v>
      </c>
      <c r="AB302" s="17">
        <v>166615.06</v>
      </c>
      <c r="AC302" s="16">
        <v>6.4009319010652696E-2</v>
      </c>
      <c r="AD302" s="17">
        <v>706634.3</v>
      </c>
      <c r="AE302" s="16">
        <v>2.5693388272568E-2</v>
      </c>
      <c r="AF302" s="18">
        <v>15.511364819002599</v>
      </c>
      <c r="AG302" s="16">
        <v>-1.9357034879507799E-2</v>
      </c>
      <c r="AH302" s="18">
        <v>3.65737550526489</v>
      </c>
      <c r="AI302" s="16">
        <v>1.72759866062091E-2</v>
      </c>
      <c r="AJ302" s="15">
        <v>4497045.96</v>
      </c>
      <c r="AK302" s="16">
        <v>6.5811823377422696E-2</v>
      </c>
      <c r="AL302" s="17">
        <v>287088.14</v>
      </c>
      <c r="AM302" s="16">
        <v>8.4689282434229796E-2</v>
      </c>
      <c r="AN302" s="17">
        <v>1226449.26</v>
      </c>
      <c r="AO302" s="16">
        <v>5.2874515275665099E-2</v>
      </c>
      <c r="AP302" s="18">
        <v>15.664339042358201</v>
      </c>
      <c r="AQ302" s="16">
        <v>-1.7403563732503E-2</v>
      </c>
      <c r="AR302" s="18">
        <v>3.6667199424132702</v>
      </c>
      <c r="AS302" s="16">
        <v>1.2287606845883601E-2</v>
      </c>
    </row>
    <row r="303" spans="3:45" x14ac:dyDescent="0.2">
      <c r="C303" s="144" t="s">
        <v>19</v>
      </c>
      <c r="D303" s="144" t="s">
        <v>20</v>
      </c>
      <c r="E303" s="145" t="s">
        <v>326</v>
      </c>
      <c r="F303" s="15">
        <v>355251.95</v>
      </c>
      <c r="G303" s="16">
        <v>0.29193285549960302</v>
      </c>
      <c r="H303" s="17">
        <v>24895.66</v>
      </c>
      <c r="I303" s="16">
        <v>0.19597984638828</v>
      </c>
      <c r="J303" s="17">
        <v>86315.07</v>
      </c>
      <c r="K303" s="16">
        <v>0.21560162831195401</v>
      </c>
      <c r="L303" s="18">
        <v>14.269633743391401</v>
      </c>
      <c r="M303" s="16">
        <v>8.0229620424700804E-2</v>
      </c>
      <c r="N303" s="18">
        <v>4.1157581173252797</v>
      </c>
      <c r="O303" s="16">
        <v>6.2792962274694095E-2</v>
      </c>
      <c r="P303" s="15">
        <v>1242152.3700000001</v>
      </c>
      <c r="Q303" s="16">
        <v>0.41273007544588602</v>
      </c>
      <c r="R303" s="17">
        <v>87420.17</v>
      </c>
      <c r="S303" s="16">
        <v>0.28272874110880902</v>
      </c>
      <c r="T303" s="17">
        <v>303839.23</v>
      </c>
      <c r="U303" s="16">
        <v>0.32516820223276399</v>
      </c>
      <c r="V303" s="18">
        <v>14.208990556756</v>
      </c>
      <c r="W303" s="16">
        <v>0.101347486939992</v>
      </c>
      <c r="X303" s="18">
        <v>4.0881895665678201</v>
      </c>
      <c r="Y303" s="16">
        <v>6.6076044584823398E-2</v>
      </c>
      <c r="Z303" s="15">
        <v>2517366.65</v>
      </c>
      <c r="AA303" s="16">
        <v>0.58939988316802705</v>
      </c>
      <c r="AB303" s="17">
        <v>176993.49</v>
      </c>
      <c r="AC303" s="16">
        <v>0.42235808964978599</v>
      </c>
      <c r="AD303" s="17">
        <v>611535.49</v>
      </c>
      <c r="AE303" s="16">
        <v>0.492877216278306</v>
      </c>
      <c r="AF303" s="18">
        <v>14.222933566652699</v>
      </c>
      <c r="AG303" s="16">
        <v>0.117440041810688</v>
      </c>
      <c r="AH303" s="18">
        <v>4.1164686124757903</v>
      </c>
      <c r="AI303" s="16">
        <v>6.4655462510405798E-2</v>
      </c>
      <c r="AJ303" s="15">
        <v>4147234.87</v>
      </c>
      <c r="AK303" s="16">
        <v>0.54354306105403605</v>
      </c>
      <c r="AL303" s="17">
        <v>298121.34999999998</v>
      </c>
      <c r="AM303" s="16">
        <v>0.39991375721307798</v>
      </c>
      <c r="AN303" s="17">
        <v>1025464.88</v>
      </c>
      <c r="AO303" s="16">
        <v>0.48851566840140698</v>
      </c>
      <c r="AP303" s="18">
        <v>13.9112306783798</v>
      </c>
      <c r="AQ303" s="16">
        <v>0.102598680169336</v>
      </c>
      <c r="AR303" s="18">
        <v>4.0442485655871501</v>
      </c>
      <c r="AS303" s="16">
        <v>3.69679633347266E-2</v>
      </c>
    </row>
    <row r="304" spans="3:45" x14ac:dyDescent="0.2">
      <c r="C304" s="144" t="s">
        <v>19</v>
      </c>
      <c r="D304" s="144" t="s">
        <v>20</v>
      </c>
      <c r="E304" s="145" t="s">
        <v>327</v>
      </c>
      <c r="F304" s="15">
        <v>3319920.41</v>
      </c>
      <c r="G304" s="16">
        <v>8.2519417358692004E-2</v>
      </c>
      <c r="H304" s="17">
        <v>310267.15999999997</v>
      </c>
      <c r="I304" s="16">
        <v>0.100298867554536</v>
      </c>
      <c r="J304" s="17">
        <v>914737.8</v>
      </c>
      <c r="K304" s="16">
        <v>5.6533563645899197E-2</v>
      </c>
      <c r="L304" s="18">
        <v>10.7001991767353</v>
      </c>
      <c r="M304" s="16">
        <v>-1.6158746246244401E-2</v>
      </c>
      <c r="N304" s="18">
        <v>3.6293683392115201</v>
      </c>
      <c r="O304" s="16">
        <v>2.4595388738168002E-2</v>
      </c>
      <c r="P304" s="15">
        <v>11678114.01</v>
      </c>
      <c r="Q304" s="16">
        <v>0.10831616995136099</v>
      </c>
      <c r="R304" s="17">
        <v>1077930.8999999999</v>
      </c>
      <c r="S304" s="16">
        <v>0.107697205143958</v>
      </c>
      <c r="T304" s="17">
        <v>3191881.17</v>
      </c>
      <c r="U304" s="16">
        <v>7.0357068617039803E-2</v>
      </c>
      <c r="V304" s="18">
        <v>10.833824329555799</v>
      </c>
      <c r="W304" s="16">
        <v>5.5878520278727299E-4</v>
      </c>
      <c r="X304" s="18">
        <v>3.65869322447239</v>
      </c>
      <c r="Y304" s="16">
        <v>3.5463960997021801E-2</v>
      </c>
      <c r="Z304" s="15">
        <v>22470421.329999998</v>
      </c>
      <c r="AA304" s="16">
        <v>0.12765896427154799</v>
      </c>
      <c r="AB304" s="17">
        <v>2053062.06</v>
      </c>
      <c r="AC304" s="16">
        <v>0.12485857988217899</v>
      </c>
      <c r="AD304" s="17">
        <v>6120246.9900000002</v>
      </c>
      <c r="AE304" s="16">
        <v>7.7168974142590205E-2</v>
      </c>
      <c r="AF304" s="18">
        <v>10.944832973047101</v>
      </c>
      <c r="AG304" s="16">
        <v>2.4895435208061902E-3</v>
      </c>
      <c r="AH304" s="18">
        <v>3.6714892988330199</v>
      </c>
      <c r="AI304" s="16">
        <v>4.6872859635738097E-2</v>
      </c>
      <c r="AJ304" s="15">
        <v>39177846.869999997</v>
      </c>
      <c r="AK304" s="16">
        <v>0.16133370705789701</v>
      </c>
      <c r="AL304" s="17">
        <v>3629664.94</v>
      </c>
      <c r="AM304" s="16">
        <v>0.213193160690438</v>
      </c>
      <c r="AN304" s="17">
        <v>10751841.48</v>
      </c>
      <c r="AO304" s="16">
        <v>0.11556484785617301</v>
      </c>
      <c r="AP304" s="18">
        <v>10.7937915806631</v>
      </c>
      <c r="AQ304" s="16">
        <v>-4.2746246280375801E-2</v>
      </c>
      <c r="AR304" s="18">
        <v>3.6438266824224002</v>
      </c>
      <c r="AS304" s="16">
        <v>4.1027520085165699E-2</v>
      </c>
    </row>
    <row r="305" spans="3:45" x14ac:dyDescent="0.2">
      <c r="C305" s="144" t="s">
        <v>19</v>
      </c>
      <c r="D305" s="144" t="s">
        <v>12</v>
      </c>
      <c r="E305" s="145" t="s">
        <v>271</v>
      </c>
      <c r="F305" s="15">
        <v>360456.64</v>
      </c>
      <c r="G305" s="16">
        <v>6.5640627426527307E-2</v>
      </c>
      <c r="H305" s="17">
        <v>83458.31</v>
      </c>
      <c r="I305" s="16">
        <v>1.0190102599434101E-2</v>
      </c>
      <c r="J305" s="17">
        <v>139107.29999999999</v>
      </c>
      <c r="K305" s="16">
        <v>1.68814664254835E-2</v>
      </c>
      <c r="L305" s="18">
        <v>4.3190023857420599</v>
      </c>
      <c r="M305" s="16">
        <v>5.4891178090546798E-2</v>
      </c>
      <c r="N305" s="18">
        <v>2.5912129701316902</v>
      </c>
      <c r="O305" s="16">
        <v>4.7949699754525898E-2</v>
      </c>
      <c r="P305" s="15">
        <v>1229392.02</v>
      </c>
      <c r="Q305" s="16">
        <v>1.0586101985124999E-2</v>
      </c>
      <c r="R305" s="17">
        <v>313583.02</v>
      </c>
      <c r="S305" s="16">
        <v>1.7297128743976299E-2</v>
      </c>
      <c r="T305" s="17">
        <v>517749.46</v>
      </c>
      <c r="U305" s="16">
        <v>3.6569945530520002E-2</v>
      </c>
      <c r="V305" s="18">
        <v>3.92046744112612</v>
      </c>
      <c r="W305" s="16">
        <v>-6.5969190015676199E-3</v>
      </c>
      <c r="X305" s="18">
        <v>2.37449213370498</v>
      </c>
      <c r="Y305" s="16">
        <v>-2.5067139615066101E-2</v>
      </c>
      <c r="Z305" s="15">
        <v>2351085.5099999998</v>
      </c>
      <c r="AA305" s="16">
        <v>-4.3742882604347298E-3</v>
      </c>
      <c r="AB305" s="17">
        <v>613053.29</v>
      </c>
      <c r="AC305" s="16">
        <v>2.8417054805838199E-2</v>
      </c>
      <c r="AD305" s="17">
        <v>986328.45</v>
      </c>
      <c r="AE305" s="16">
        <v>4.3118910243237898E-2</v>
      </c>
      <c r="AF305" s="18">
        <v>3.8350426436827401</v>
      </c>
      <c r="AG305" s="16">
        <v>-3.1885257943786098E-2</v>
      </c>
      <c r="AH305" s="18">
        <v>2.3836740286666198</v>
      </c>
      <c r="AI305" s="16">
        <v>-4.5529994746809702E-2</v>
      </c>
      <c r="AJ305" s="15">
        <v>4496118.82</v>
      </c>
      <c r="AK305" s="16">
        <v>1.6938359396933899E-2</v>
      </c>
      <c r="AL305" s="17">
        <v>1154346.8</v>
      </c>
      <c r="AM305" s="16">
        <v>3.99712037945779E-2</v>
      </c>
      <c r="AN305" s="17">
        <v>1882282.62</v>
      </c>
      <c r="AO305" s="16">
        <v>5.7790084764256497E-2</v>
      </c>
      <c r="AP305" s="18">
        <v>3.8949463194249798</v>
      </c>
      <c r="AQ305" s="16">
        <v>-2.2147579003729299E-2</v>
      </c>
      <c r="AR305" s="18">
        <v>2.3886523586983999</v>
      </c>
      <c r="AS305" s="16">
        <v>-3.8619879270684401E-2</v>
      </c>
    </row>
    <row r="306" spans="3:45" x14ac:dyDescent="0.2">
      <c r="C306" s="144" t="s">
        <v>19</v>
      </c>
      <c r="D306" s="144" t="s">
        <v>12</v>
      </c>
      <c r="E306" s="145" t="s">
        <v>272</v>
      </c>
      <c r="F306" s="15">
        <v>767759.97</v>
      </c>
      <c r="G306" s="16">
        <v>-7.1692137136816395E-2</v>
      </c>
      <c r="H306" s="17">
        <v>201161.99</v>
      </c>
      <c r="I306" s="16">
        <v>-7.7346587683863793E-2</v>
      </c>
      <c r="J306" s="17">
        <v>321965.74</v>
      </c>
      <c r="K306" s="16">
        <v>-0.108792204944022</v>
      </c>
      <c r="L306" s="18">
        <v>3.8166254469842902</v>
      </c>
      <c r="M306" s="16">
        <v>6.1284665201130498E-3</v>
      </c>
      <c r="N306" s="18">
        <v>2.38460144858891</v>
      </c>
      <c r="O306" s="16">
        <v>4.1628975883088698E-2</v>
      </c>
      <c r="P306" s="15">
        <v>2634455.56</v>
      </c>
      <c r="Q306" s="16">
        <v>-2.8509237784733001E-2</v>
      </c>
      <c r="R306" s="17">
        <v>695348.63</v>
      </c>
      <c r="S306" s="16">
        <v>-2.3855962830450699E-2</v>
      </c>
      <c r="T306" s="17">
        <v>1121943.74</v>
      </c>
      <c r="U306" s="16">
        <v>-5.1974208079078703E-2</v>
      </c>
      <c r="V306" s="18">
        <v>3.7886830380323002</v>
      </c>
      <c r="W306" s="16">
        <v>-4.7669962393818398E-3</v>
      </c>
      <c r="X306" s="18">
        <v>2.3481173485579601</v>
      </c>
      <c r="Y306" s="16">
        <v>2.4751404966314599E-2</v>
      </c>
      <c r="Z306" s="15">
        <v>5059355.7300000004</v>
      </c>
      <c r="AA306" s="16">
        <v>-2.9804449866504001E-2</v>
      </c>
      <c r="AB306" s="17">
        <v>1338867.93</v>
      </c>
      <c r="AC306" s="16">
        <v>-3.1313538109348699E-2</v>
      </c>
      <c r="AD306" s="17">
        <v>2149480</v>
      </c>
      <c r="AE306" s="16">
        <v>-5.4205457034044002E-2</v>
      </c>
      <c r="AF306" s="18">
        <v>3.77883106812485</v>
      </c>
      <c r="AG306" s="16">
        <v>1.5578706859382099E-3</v>
      </c>
      <c r="AH306" s="18">
        <v>2.3537579926307801</v>
      </c>
      <c r="AI306" s="16">
        <v>2.5799479759123899E-2</v>
      </c>
      <c r="AJ306" s="15">
        <v>9932875.1600000001</v>
      </c>
      <c r="AK306" s="16">
        <v>-4.7761157020530199E-3</v>
      </c>
      <c r="AL306" s="17">
        <v>2644761.1800000002</v>
      </c>
      <c r="AM306" s="16">
        <v>-5.3362679753986503E-3</v>
      </c>
      <c r="AN306" s="17">
        <v>4299885.93</v>
      </c>
      <c r="AO306" s="16">
        <v>-2.38755899432475E-2</v>
      </c>
      <c r="AP306" s="18">
        <v>3.7556794296262299</v>
      </c>
      <c r="AQ306" s="16">
        <v>5.6315743231680497E-4</v>
      </c>
      <c r="AR306" s="18">
        <v>2.31003224776244</v>
      </c>
      <c r="AS306" s="16">
        <v>1.95666392976322E-2</v>
      </c>
    </row>
    <row r="307" spans="3:45" x14ac:dyDescent="0.2">
      <c r="C307" s="144" t="s">
        <v>19</v>
      </c>
      <c r="D307" s="144" t="s">
        <v>12</v>
      </c>
      <c r="E307" s="145" t="s">
        <v>273</v>
      </c>
      <c r="F307" s="15">
        <v>1364530.2</v>
      </c>
      <c r="G307" s="16">
        <v>3.3531105577933001E-3</v>
      </c>
      <c r="H307" s="17">
        <v>372894.02</v>
      </c>
      <c r="I307" s="16">
        <v>3.39456326867446E-3</v>
      </c>
      <c r="J307" s="17">
        <v>654513.06999999995</v>
      </c>
      <c r="K307" s="16">
        <v>-3.4845675043431602E-3</v>
      </c>
      <c r="L307" s="18">
        <v>3.6592976202729099</v>
      </c>
      <c r="M307" s="16">
        <v>-4.1312473077477603E-5</v>
      </c>
      <c r="N307" s="18">
        <v>2.0848020651443999</v>
      </c>
      <c r="O307" s="16">
        <v>6.8615877277607802E-3</v>
      </c>
      <c r="P307" s="15">
        <v>4666383.08</v>
      </c>
      <c r="Q307" s="16">
        <v>1.4784633253516101E-2</v>
      </c>
      <c r="R307" s="17">
        <v>1262483.8400000001</v>
      </c>
      <c r="S307" s="16">
        <v>-2.7518004351975299E-3</v>
      </c>
      <c r="T307" s="17">
        <v>2202577.36</v>
      </c>
      <c r="U307" s="16">
        <v>-7.27476851700161E-3</v>
      </c>
      <c r="V307" s="18">
        <v>3.6961923251231501</v>
      </c>
      <c r="W307" s="16">
        <v>1.7584823613987399E-2</v>
      </c>
      <c r="X307" s="18">
        <v>2.1186012190736401</v>
      </c>
      <c r="Y307" s="16">
        <v>2.22210548003943E-2</v>
      </c>
      <c r="Z307" s="15">
        <v>9012140.9499999993</v>
      </c>
      <c r="AA307" s="16">
        <v>7.3519567865131395E-5</v>
      </c>
      <c r="AB307" s="17">
        <v>2459742.81</v>
      </c>
      <c r="AC307" s="16">
        <v>-2.4441376310484599E-3</v>
      </c>
      <c r="AD307" s="17">
        <v>4286428.46</v>
      </c>
      <c r="AE307" s="16">
        <v>-9.9728040429575195E-3</v>
      </c>
      <c r="AF307" s="18">
        <v>3.6638549824646098</v>
      </c>
      <c r="AG307" s="16">
        <v>2.5238257764681202E-3</v>
      </c>
      <c r="AH307" s="18">
        <v>2.10248252924301</v>
      </c>
      <c r="AI307" s="16">
        <v>1.0147522867905601E-2</v>
      </c>
      <c r="AJ307" s="15">
        <v>16931884.82</v>
      </c>
      <c r="AK307" s="16">
        <v>-1.2526461155353601E-2</v>
      </c>
      <c r="AL307" s="17">
        <v>4635221.05</v>
      </c>
      <c r="AM307" s="16">
        <v>4.6185519996952496E-3</v>
      </c>
      <c r="AN307" s="17">
        <v>8120347</v>
      </c>
      <c r="AO307" s="16">
        <v>-9.9722960389228097E-3</v>
      </c>
      <c r="AP307" s="18">
        <v>3.6528753725779701</v>
      </c>
      <c r="AQ307" s="16">
        <v>-1.70661920595848E-2</v>
      </c>
      <c r="AR307" s="18">
        <v>2.0851183847192698</v>
      </c>
      <c r="AS307" s="16">
        <v>-2.5798925688760902E-3</v>
      </c>
    </row>
    <row r="308" spans="3:45" x14ac:dyDescent="0.2">
      <c r="C308" s="144" t="s">
        <v>19</v>
      </c>
      <c r="D308" s="144" t="s">
        <v>12</v>
      </c>
      <c r="E308" s="145" t="s">
        <v>274</v>
      </c>
      <c r="F308" s="15">
        <v>479390.69</v>
      </c>
      <c r="G308" s="16">
        <v>-5.7800761281895402E-2</v>
      </c>
      <c r="H308" s="17">
        <v>126538.37</v>
      </c>
      <c r="I308" s="16">
        <v>-8.5177942194994E-2</v>
      </c>
      <c r="J308" s="17">
        <v>201274.16</v>
      </c>
      <c r="K308" s="16">
        <v>-0.110443885381647</v>
      </c>
      <c r="L308" s="18">
        <v>3.7885005947208001</v>
      </c>
      <c r="M308" s="16">
        <v>2.9926236123762301E-2</v>
      </c>
      <c r="N308" s="18">
        <v>2.3817796084703602</v>
      </c>
      <c r="O308" s="16">
        <v>5.9179093071983803E-2</v>
      </c>
      <c r="P308" s="15">
        <v>1622492.48</v>
      </c>
      <c r="Q308" s="16">
        <v>-2.0765965541907402E-2</v>
      </c>
      <c r="R308" s="17">
        <v>431029.34</v>
      </c>
      <c r="S308" s="16">
        <v>-3.2717267040930899E-2</v>
      </c>
      <c r="T308" s="17">
        <v>695333.17</v>
      </c>
      <c r="U308" s="16">
        <v>-4.39603540073564E-2</v>
      </c>
      <c r="V308" s="18">
        <v>3.7642274653507299</v>
      </c>
      <c r="W308" s="16">
        <v>1.23555410344839E-2</v>
      </c>
      <c r="X308" s="18">
        <v>2.3334029642221701</v>
      </c>
      <c r="Y308" s="16">
        <v>2.4260906503899799E-2</v>
      </c>
      <c r="Z308" s="15">
        <v>3035182.67</v>
      </c>
      <c r="AA308" s="16">
        <v>-1.5808899762913799E-2</v>
      </c>
      <c r="AB308" s="17">
        <v>810763.88</v>
      </c>
      <c r="AC308" s="16">
        <v>-3.1767386153587499E-2</v>
      </c>
      <c r="AD308" s="17">
        <v>1298534.3500000001</v>
      </c>
      <c r="AE308" s="16">
        <v>-3.9490717942278798E-2</v>
      </c>
      <c r="AF308" s="18">
        <v>3.7436086447264998</v>
      </c>
      <c r="AG308" s="16">
        <v>1.64820789575317E-2</v>
      </c>
      <c r="AH308" s="18">
        <v>2.33739112869829</v>
      </c>
      <c r="AI308" s="16">
        <v>2.4655480818083199E-2</v>
      </c>
      <c r="AJ308" s="15">
        <v>6034640.0300000003</v>
      </c>
      <c r="AK308" s="16">
        <v>-3.71537764581691E-4</v>
      </c>
      <c r="AL308" s="17">
        <v>1628148.58</v>
      </c>
      <c r="AM308" s="16">
        <v>-1.2562665239274601E-2</v>
      </c>
      <c r="AN308" s="17">
        <v>2618592.9</v>
      </c>
      <c r="AO308" s="16">
        <v>-1.96353906084238E-2</v>
      </c>
      <c r="AP308" s="18">
        <v>3.7064430753611002</v>
      </c>
      <c r="AQ308" s="16">
        <v>1.23462290167984E-2</v>
      </c>
      <c r="AR308" s="18">
        <v>2.30453539761755</v>
      </c>
      <c r="AS308" s="16">
        <v>1.9649682025749099E-2</v>
      </c>
    </row>
    <row r="309" spans="3:45" ht="12" customHeight="1" x14ac:dyDescent="0.2">
      <c r="C309" s="144" t="s">
        <v>19</v>
      </c>
      <c r="D309" s="144" t="s">
        <v>12</v>
      </c>
      <c r="E309" s="145" t="s">
        <v>275</v>
      </c>
      <c r="F309" s="15">
        <v>1331512.74</v>
      </c>
      <c r="G309" s="16">
        <v>1.15431658602077E-2</v>
      </c>
      <c r="H309" s="17">
        <v>386589.97</v>
      </c>
      <c r="I309" s="16">
        <v>7.6765478512015898E-4</v>
      </c>
      <c r="J309" s="17">
        <v>630919.98</v>
      </c>
      <c r="K309" s="16">
        <v>-1.3450871933106401E-2</v>
      </c>
      <c r="L309" s="18">
        <v>3.4442506100197101</v>
      </c>
      <c r="M309" s="16">
        <v>1.07672455475203E-2</v>
      </c>
      <c r="N309" s="18">
        <v>2.11043045427092</v>
      </c>
      <c r="O309" s="16">
        <v>2.5334813120040999E-2</v>
      </c>
      <c r="P309" s="15">
        <v>4599788.84</v>
      </c>
      <c r="Q309" s="16">
        <v>1.25937509209385E-2</v>
      </c>
      <c r="R309" s="17">
        <v>1357168.88</v>
      </c>
      <c r="S309" s="16">
        <v>2.5498239830790401E-2</v>
      </c>
      <c r="T309" s="17">
        <v>2200968.5099999998</v>
      </c>
      <c r="U309" s="16">
        <v>3.5028275086875602E-2</v>
      </c>
      <c r="V309" s="18">
        <v>3.3892531045952099</v>
      </c>
      <c r="W309" s="16">
        <v>-1.25836285316114E-2</v>
      </c>
      <c r="X309" s="18">
        <v>2.0898930716641599</v>
      </c>
      <c r="Y309" s="16">
        <v>-2.1675276614113899E-2</v>
      </c>
      <c r="Z309" s="15">
        <v>9039065.7699999996</v>
      </c>
      <c r="AA309" s="16">
        <v>1.10898648063669E-2</v>
      </c>
      <c r="AB309" s="17">
        <v>2728525.58</v>
      </c>
      <c r="AC309" s="16">
        <v>4.7512691667255399E-2</v>
      </c>
      <c r="AD309" s="17">
        <v>4437959.72</v>
      </c>
      <c r="AE309" s="16">
        <v>6.5045120513289006E-2</v>
      </c>
      <c r="AF309" s="18">
        <v>3.3128022827625498</v>
      </c>
      <c r="AG309" s="16">
        <v>-3.4770773806011603E-2</v>
      </c>
      <c r="AH309" s="18">
        <v>2.0367615616844801</v>
      </c>
      <c r="AI309" s="16">
        <v>-5.06600656326361E-2</v>
      </c>
      <c r="AJ309" s="15">
        <v>16851802.449999999</v>
      </c>
      <c r="AK309" s="16">
        <v>1.43795409012455E-2</v>
      </c>
      <c r="AL309" s="17">
        <v>5029104.91</v>
      </c>
      <c r="AM309" s="16">
        <v>4.4376804453483701E-2</v>
      </c>
      <c r="AN309" s="17">
        <v>8201570.5099999998</v>
      </c>
      <c r="AO309" s="16">
        <v>5.2340068292927901E-2</v>
      </c>
      <c r="AP309" s="18">
        <v>3.3508552220677399</v>
      </c>
      <c r="AQ309" s="16">
        <v>-2.8722644379234101E-2</v>
      </c>
      <c r="AR309" s="18">
        <v>2.0547043312561901</v>
      </c>
      <c r="AS309" s="16">
        <v>-3.6072490761718201E-2</v>
      </c>
    </row>
    <row r="310" spans="3:45" x14ac:dyDescent="0.2">
      <c r="C310" s="144" t="s">
        <v>19</v>
      </c>
      <c r="D310" s="144" t="s">
        <v>12</v>
      </c>
      <c r="E310" s="145" t="s">
        <v>276</v>
      </c>
      <c r="F310" s="15">
        <v>534780.63</v>
      </c>
      <c r="G310" s="16">
        <v>-1.79493878910978E-2</v>
      </c>
      <c r="H310" s="142">
        <v>150416.81</v>
      </c>
      <c r="I310" s="141">
        <v>6.9865272360418998E-3</v>
      </c>
      <c r="J310" s="17">
        <v>237357.84</v>
      </c>
      <c r="K310" s="16">
        <v>1.4089070694007499E-2</v>
      </c>
      <c r="L310" s="18">
        <v>3.5553249001890199</v>
      </c>
      <c r="M310" s="16">
        <v>-2.4762908393206998E-2</v>
      </c>
      <c r="N310" s="18">
        <v>2.2530565242757499</v>
      </c>
      <c r="O310" s="16">
        <v>-3.1593337815167898E-2</v>
      </c>
      <c r="P310" s="15">
        <v>1889085.53</v>
      </c>
      <c r="Q310" s="16">
        <v>-1.05120814933218E-2</v>
      </c>
      <c r="R310" s="17">
        <v>526274.97</v>
      </c>
      <c r="S310" s="16">
        <v>-7.0671765435887102E-3</v>
      </c>
      <c r="T310" s="17">
        <v>839677.23</v>
      </c>
      <c r="U310" s="16">
        <v>6.4716901635191906E-2</v>
      </c>
      <c r="V310" s="18">
        <v>3.5895409010236601</v>
      </c>
      <c r="W310" s="16">
        <v>-3.4694239815150499E-3</v>
      </c>
      <c r="X310" s="18">
        <v>2.2497758215975399</v>
      </c>
      <c r="Y310" s="16">
        <v>-7.0656324712209395E-2</v>
      </c>
      <c r="Z310" s="15">
        <v>3561210.19</v>
      </c>
      <c r="AA310" s="16">
        <v>-2.72482973520486E-2</v>
      </c>
      <c r="AB310" s="17">
        <v>984120.17</v>
      </c>
      <c r="AC310" s="16">
        <v>-3.5005386346173797E-2</v>
      </c>
      <c r="AD310" s="17">
        <v>1532081.76</v>
      </c>
      <c r="AE310" s="16">
        <v>9.6819043677569099E-3</v>
      </c>
      <c r="AF310" s="18">
        <v>3.6186741198485999</v>
      </c>
      <c r="AG310" s="16">
        <v>8.0384790592291401E-3</v>
      </c>
      <c r="AH310" s="18">
        <v>2.3244256820863098</v>
      </c>
      <c r="AI310" s="16">
        <v>-3.65760756531835E-2</v>
      </c>
      <c r="AJ310" s="15">
        <v>6801502.5</v>
      </c>
      <c r="AK310" s="16">
        <v>-4.2092629241661699E-3</v>
      </c>
      <c r="AL310" s="17">
        <v>1895496.72</v>
      </c>
      <c r="AM310" s="16">
        <v>9.7587021453853992E-3</v>
      </c>
      <c r="AN310" s="17">
        <v>2948708.11</v>
      </c>
      <c r="AO310" s="16">
        <v>3.5346950332622397E-2</v>
      </c>
      <c r="AP310" s="18">
        <v>3.58824282217698</v>
      </c>
      <c r="AQ310" s="16">
        <v>-1.3832973204266E-2</v>
      </c>
      <c r="AR310" s="18">
        <v>2.3066041962356199</v>
      </c>
      <c r="AS310" s="16">
        <v>-3.8205756286895501E-2</v>
      </c>
    </row>
    <row r="311" spans="3:45" x14ac:dyDescent="0.2">
      <c r="C311" s="144" t="s">
        <v>19</v>
      </c>
      <c r="D311" s="144" t="s">
        <v>12</v>
      </c>
      <c r="E311" s="145" t="s">
        <v>277</v>
      </c>
      <c r="F311" s="15">
        <v>395177.83</v>
      </c>
      <c r="G311" s="16">
        <v>5.70847631327214E-2</v>
      </c>
      <c r="H311" s="142">
        <v>126423.7</v>
      </c>
      <c r="I311" s="141">
        <v>0.16290206309271901</v>
      </c>
      <c r="J311" s="17">
        <v>197691.33</v>
      </c>
      <c r="K311" s="16">
        <v>8.7264113975355398E-2</v>
      </c>
      <c r="L311" s="18">
        <v>3.1258207915129801</v>
      </c>
      <c r="M311" s="16">
        <v>-9.0994163066989903E-2</v>
      </c>
      <c r="N311" s="18">
        <v>1.9989638898175299</v>
      </c>
      <c r="O311" s="16">
        <v>-2.77571479226786E-2</v>
      </c>
      <c r="P311" s="15">
        <v>1302210.69</v>
      </c>
      <c r="Q311" s="16">
        <v>4.6222774318512398E-2</v>
      </c>
      <c r="R311" s="17">
        <v>413685.26</v>
      </c>
      <c r="S311" s="16">
        <v>0.13641579542929799</v>
      </c>
      <c r="T311" s="17">
        <v>640447.1</v>
      </c>
      <c r="U311" s="16">
        <v>3.9894762076131997E-2</v>
      </c>
      <c r="V311" s="18">
        <v>3.14782956008633</v>
      </c>
      <c r="W311" s="16">
        <v>-7.9366215669955095E-2</v>
      </c>
      <c r="X311" s="18">
        <v>2.03328376379564</v>
      </c>
      <c r="Y311" s="16">
        <v>6.0852429237616299E-3</v>
      </c>
      <c r="Z311" s="15">
        <v>2430211.87</v>
      </c>
      <c r="AA311" s="16">
        <v>1.11558631640949E-3</v>
      </c>
      <c r="AB311" s="17">
        <v>750377.3</v>
      </c>
      <c r="AC311" s="16">
        <v>5.6182367675833303E-2</v>
      </c>
      <c r="AD311" s="17">
        <v>1193765.98</v>
      </c>
      <c r="AE311" s="16">
        <v>-1.3483172029075801E-2</v>
      </c>
      <c r="AF311" s="18">
        <v>3.23865323484599</v>
      </c>
      <c r="AG311" s="16">
        <v>-5.2137569272814398E-2</v>
      </c>
      <c r="AH311" s="18">
        <v>2.0357523255940002</v>
      </c>
      <c r="AI311" s="16">
        <v>1.47982861838375E-2</v>
      </c>
      <c r="AJ311" s="15">
        <v>4702364.0199999996</v>
      </c>
      <c r="AK311" s="16">
        <v>-1.56163124711616E-2</v>
      </c>
      <c r="AL311" s="17">
        <v>1401862.89</v>
      </c>
      <c r="AM311" s="16">
        <v>1.9161232747073299E-2</v>
      </c>
      <c r="AN311" s="17">
        <v>2300912.94</v>
      </c>
      <c r="AO311" s="16">
        <v>-1.7274486744493799E-2</v>
      </c>
      <c r="AP311" s="18">
        <v>3.3543680009961601</v>
      </c>
      <c r="AQ311" s="16">
        <v>-3.4123693190816103E-2</v>
      </c>
      <c r="AR311" s="18">
        <v>2.0436948909505501</v>
      </c>
      <c r="AS311" s="16">
        <v>1.6873218930066301E-3</v>
      </c>
    </row>
    <row r="312" spans="3:45" x14ac:dyDescent="0.2">
      <c r="C312" s="144" t="s">
        <v>19</v>
      </c>
      <c r="D312" s="144" t="s">
        <v>12</v>
      </c>
      <c r="E312" s="145" t="s">
        <v>278</v>
      </c>
      <c r="F312" s="15">
        <v>1339572.6599999999</v>
      </c>
      <c r="G312" s="16">
        <v>0.13125500365288101</v>
      </c>
      <c r="H312" s="142">
        <v>377367.26</v>
      </c>
      <c r="I312" s="141">
        <v>0.11403000749895199</v>
      </c>
      <c r="J312" s="17">
        <v>606588.22</v>
      </c>
      <c r="K312" s="16">
        <v>5.1019260709160401E-2</v>
      </c>
      <c r="L312" s="18">
        <v>3.5497850555450898</v>
      </c>
      <c r="M312" s="16">
        <v>1.5461878080465801E-2</v>
      </c>
      <c r="N312" s="18">
        <v>2.2083723617316502</v>
      </c>
      <c r="O312" s="16">
        <v>7.6340887311221295E-2</v>
      </c>
      <c r="P312" s="15">
        <v>4674470.0599999996</v>
      </c>
      <c r="Q312" s="16">
        <v>0.13485131356949401</v>
      </c>
      <c r="R312" s="17">
        <v>1346776.72</v>
      </c>
      <c r="S312" s="16">
        <v>0.11986249833136101</v>
      </c>
      <c r="T312" s="17">
        <v>2176894.75</v>
      </c>
      <c r="U312" s="16">
        <v>8.4699786050685302E-2</v>
      </c>
      <c r="V312" s="18">
        <v>3.4708574855674699</v>
      </c>
      <c r="W312" s="16">
        <v>1.3384513956371099E-2</v>
      </c>
      <c r="X312" s="18">
        <v>2.1473110080310498</v>
      </c>
      <c r="Y312" s="16">
        <v>4.62353991065182E-2</v>
      </c>
      <c r="Z312" s="15">
        <v>8962349.8300000001</v>
      </c>
      <c r="AA312" s="16">
        <v>8.8434745782062799E-2</v>
      </c>
      <c r="AB312" s="17">
        <v>2588678.2200000002</v>
      </c>
      <c r="AC312" s="16">
        <v>8.55570946653086E-2</v>
      </c>
      <c r="AD312" s="17">
        <v>4197725.2</v>
      </c>
      <c r="AE312" s="16">
        <v>7.7399829225824598E-2</v>
      </c>
      <c r="AF312" s="18">
        <v>3.4621335941861502</v>
      </c>
      <c r="AG312" s="16">
        <v>2.65085192745349E-3</v>
      </c>
      <c r="AH312" s="18">
        <v>2.1350491999809802</v>
      </c>
      <c r="AI312" s="16">
        <v>1.02421740350262E-2</v>
      </c>
      <c r="AJ312" s="15">
        <v>16809293.34</v>
      </c>
      <c r="AK312" s="16">
        <v>5.6662100468685299E-2</v>
      </c>
      <c r="AL312" s="17">
        <v>4834422.67</v>
      </c>
      <c r="AM312" s="16">
        <v>5.5623560970682703E-2</v>
      </c>
      <c r="AN312" s="17">
        <v>7834116.25</v>
      </c>
      <c r="AO312" s="16">
        <v>5.4341354809048198E-2</v>
      </c>
      <c r="AP312" s="18">
        <v>3.4770011824390199</v>
      </c>
      <c r="AQ312" s="16">
        <v>9.8381614090490904E-4</v>
      </c>
      <c r="AR312" s="18">
        <v>2.1456527837457098</v>
      </c>
      <c r="AS312" s="16">
        <v>2.2011331046172299E-3</v>
      </c>
    </row>
    <row r="313" spans="3:45" x14ac:dyDescent="0.2">
      <c r="C313" s="144" t="s">
        <v>19</v>
      </c>
      <c r="D313" s="144" t="s">
        <v>12</v>
      </c>
      <c r="E313" s="145" t="s">
        <v>279</v>
      </c>
      <c r="F313" s="15">
        <v>507078.95</v>
      </c>
      <c r="G313" s="16">
        <v>6.0192563716851999E-2</v>
      </c>
      <c r="H313" s="142">
        <v>144306.03</v>
      </c>
      <c r="I313" s="141">
        <v>-4.6079570694250498E-2</v>
      </c>
      <c r="J313" s="17">
        <v>222653.29</v>
      </c>
      <c r="K313" s="16">
        <v>-7.9657608754734599E-2</v>
      </c>
      <c r="L313" s="18">
        <v>3.5139137983353899</v>
      </c>
      <c r="M313" s="16">
        <v>0.11140565936767501</v>
      </c>
      <c r="N313" s="18">
        <v>2.2774374903689898</v>
      </c>
      <c r="O313" s="16">
        <v>0.15195450497761301</v>
      </c>
      <c r="P313" s="15">
        <v>1744999.01</v>
      </c>
      <c r="Q313" s="16">
        <v>5.1949224739204901E-2</v>
      </c>
      <c r="R313" s="17">
        <v>502685</v>
      </c>
      <c r="S313" s="16">
        <v>2.7510466733831299E-2</v>
      </c>
      <c r="T313" s="17">
        <v>779425.53</v>
      </c>
      <c r="U313" s="16">
        <v>1.03279249289499E-2</v>
      </c>
      <c r="V313" s="18">
        <v>3.4713568338024801</v>
      </c>
      <c r="W313" s="16">
        <v>2.3784437041364199E-2</v>
      </c>
      <c r="X313" s="18">
        <v>2.2388271141182701</v>
      </c>
      <c r="Y313" s="16">
        <v>4.11958323463959E-2</v>
      </c>
      <c r="Z313" s="15">
        <v>3307594.9</v>
      </c>
      <c r="AA313" s="16">
        <v>1.11007577092424E-2</v>
      </c>
      <c r="AB313" s="17">
        <v>946010.25</v>
      </c>
      <c r="AC313" s="16">
        <v>8.6834119022734593E-3</v>
      </c>
      <c r="AD313" s="17">
        <v>1466570.48</v>
      </c>
      <c r="AE313" s="16">
        <v>-1.5816877964956701E-2</v>
      </c>
      <c r="AF313" s="18">
        <v>3.4963626451193299</v>
      </c>
      <c r="AG313" s="16">
        <v>2.39653570034426E-3</v>
      </c>
      <c r="AH313" s="18">
        <v>2.2553262493051101</v>
      </c>
      <c r="AI313" s="16">
        <v>2.7350230939279099E-2</v>
      </c>
      <c r="AJ313" s="15">
        <v>6611593.6200000001</v>
      </c>
      <c r="AK313" s="16">
        <v>8.4046142953409595E-3</v>
      </c>
      <c r="AL313" s="17">
        <v>1862823.37</v>
      </c>
      <c r="AM313" s="16">
        <v>-2.6486819445964501E-3</v>
      </c>
      <c r="AN313" s="17">
        <v>2914662.5</v>
      </c>
      <c r="AO313" s="16">
        <v>-5.0811208144093102E-2</v>
      </c>
      <c r="AP313" s="18">
        <v>3.549232700468</v>
      </c>
      <c r="AQ313" s="16">
        <v>1.1082650656629899E-2</v>
      </c>
      <c r="AR313" s="18">
        <v>2.2683908068258298</v>
      </c>
      <c r="AS313" s="16">
        <v>6.2385716042487403E-2</v>
      </c>
    </row>
    <row r="314" spans="3:45" x14ac:dyDescent="0.2">
      <c r="C314" s="144" t="s">
        <v>19</v>
      </c>
      <c r="D314" s="144" t="s">
        <v>12</v>
      </c>
      <c r="E314" s="145" t="s">
        <v>280</v>
      </c>
      <c r="F314" s="15">
        <v>374404.85</v>
      </c>
      <c r="G314" s="16">
        <v>-8.2610466805532606E-3</v>
      </c>
      <c r="H314" s="142">
        <v>106445.66</v>
      </c>
      <c r="I314" s="141">
        <v>0.10779624793001701</v>
      </c>
      <c r="J314" s="17">
        <v>196056.14</v>
      </c>
      <c r="K314" s="16">
        <v>0.117042249083447</v>
      </c>
      <c r="L314" s="18">
        <v>3.51733316323089</v>
      </c>
      <c r="M314" s="16">
        <v>-0.104764115989227</v>
      </c>
      <c r="N314" s="18">
        <v>1.90968183908956</v>
      </c>
      <c r="O314" s="16">
        <v>-0.11217417771513501</v>
      </c>
      <c r="P314" s="15">
        <v>1333409.46</v>
      </c>
      <c r="Q314" s="16">
        <v>-3.5908138330624198E-3</v>
      </c>
      <c r="R314" s="17">
        <v>352323.7</v>
      </c>
      <c r="S314" s="16">
        <v>3.54634574611703E-2</v>
      </c>
      <c r="T314" s="17">
        <v>629783.87</v>
      </c>
      <c r="U314" s="16">
        <v>2.7304823844926499E-2</v>
      </c>
      <c r="V314" s="18">
        <v>3.7846147165234698</v>
      </c>
      <c r="W314" s="16">
        <v>-3.7716706478458498E-2</v>
      </c>
      <c r="X314" s="18">
        <v>2.11724930332052</v>
      </c>
      <c r="Y314" s="16">
        <v>-3.00744598495651E-2</v>
      </c>
      <c r="Z314" s="15">
        <v>2703160.11</v>
      </c>
      <c r="AA314" s="16">
        <v>-1.5108036467569501E-2</v>
      </c>
      <c r="AB314" s="17">
        <v>716466.66</v>
      </c>
      <c r="AC314" s="16">
        <v>-1.34254193811812E-2</v>
      </c>
      <c r="AD314" s="17">
        <v>1285504.3600000001</v>
      </c>
      <c r="AE314" s="16">
        <v>-1.8739373290695301E-2</v>
      </c>
      <c r="AF314" s="18">
        <v>3.7729042548888501</v>
      </c>
      <c r="AG314" s="16">
        <v>-1.7055143315499999E-3</v>
      </c>
      <c r="AH314" s="18">
        <v>2.1028011993673799</v>
      </c>
      <c r="AI314" s="16">
        <v>3.70068534727979E-3</v>
      </c>
      <c r="AJ314" s="15">
        <v>5273439.18</v>
      </c>
      <c r="AK314" s="16">
        <v>-3.1889370175244597E-2</v>
      </c>
      <c r="AL314" s="17">
        <v>1346606.77</v>
      </c>
      <c r="AM314" s="16">
        <v>-6.2794322931251603E-2</v>
      </c>
      <c r="AN314" s="17">
        <v>2397951.3199999998</v>
      </c>
      <c r="AO314" s="16">
        <v>-7.1561579597282404E-2</v>
      </c>
      <c r="AP314" s="18">
        <v>3.9160943621277098</v>
      </c>
      <c r="AQ314" s="16">
        <v>3.2975635457807899E-2</v>
      </c>
      <c r="AR314" s="18">
        <v>2.1991435505871699</v>
      </c>
      <c r="AS314" s="16">
        <v>4.2730038471296597E-2</v>
      </c>
    </row>
    <row r="315" spans="3:45" x14ac:dyDescent="0.2">
      <c r="C315" s="144" t="s">
        <v>19</v>
      </c>
      <c r="D315" s="144" t="s">
        <v>12</v>
      </c>
      <c r="E315" s="145" t="s">
        <v>281</v>
      </c>
      <c r="F315" s="15">
        <v>368704.12</v>
      </c>
      <c r="G315" s="16">
        <v>-7.1767552850628594E-2</v>
      </c>
      <c r="H315" s="142">
        <v>101867.85</v>
      </c>
      <c r="I315" s="141">
        <v>-7.1930502736026997E-2</v>
      </c>
      <c r="J315" s="17">
        <v>173241.33</v>
      </c>
      <c r="K315" s="16">
        <v>-9.8413424856193102E-2</v>
      </c>
      <c r="L315" s="18">
        <v>3.61943557265614</v>
      </c>
      <c r="M315" s="16">
        <v>1.7557939990345999E-4</v>
      </c>
      <c r="N315" s="18">
        <v>2.1282688143758799</v>
      </c>
      <c r="O315" s="16">
        <v>2.9554424100995801E-2</v>
      </c>
      <c r="P315" s="15">
        <v>1282692.1299999999</v>
      </c>
      <c r="Q315" s="16">
        <v>-4.0333560763280402E-2</v>
      </c>
      <c r="R315" s="17">
        <v>348806.7</v>
      </c>
      <c r="S315" s="16">
        <v>-2.5340792350860501E-2</v>
      </c>
      <c r="T315" s="17">
        <v>589889.4</v>
      </c>
      <c r="U315" s="16">
        <v>-4.7047353454000101E-2</v>
      </c>
      <c r="V315" s="18">
        <v>3.67737239565639</v>
      </c>
      <c r="W315" s="16">
        <v>-1.5382575052650701E-2</v>
      </c>
      <c r="X315" s="18">
        <v>2.1744620771283598</v>
      </c>
      <c r="Y315" s="16">
        <v>7.0452532085975798E-3</v>
      </c>
      <c r="Z315" s="15">
        <v>2466865.06</v>
      </c>
      <c r="AA315" s="16">
        <v>-3.4036794153230798E-2</v>
      </c>
      <c r="AB315" s="17">
        <v>672315.77</v>
      </c>
      <c r="AC315" s="16">
        <v>-2.8467475109777401E-2</v>
      </c>
      <c r="AD315" s="17">
        <v>1134787.99</v>
      </c>
      <c r="AE315" s="16">
        <v>-5.0631175067262897E-2</v>
      </c>
      <c r="AF315" s="18">
        <v>3.6692060041965102</v>
      </c>
      <c r="AG315" s="16">
        <v>-5.7325091036789398E-3</v>
      </c>
      <c r="AH315" s="18">
        <v>2.17385545294677</v>
      </c>
      <c r="AI315" s="16">
        <v>1.7479382594228099E-2</v>
      </c>
      <c r="AJ315" s="15">
        <v>4899322.55</v>
      </c>
      <c r="AK315" s="16">
        <v>-3.9493774515973898E-2</v>
      </c>
      <c r="AL315" s="17">
        <v>1323482.3700000001</v>
      </c>
      <c r="AM315" s="16">
        <v>-4.92920105049496E-2</v>
      </c>
      <c r="AN315" s="17">
        <v>2223037.33</v>
      </c>
      <c r="AO315" s="16">
        <v>-7.6379656014327293E-2</v>
      </c>
      <c r="AP315" s="18">
        <v>3.7018419444453898</v>
      </c>
      <c r="AQ315" s="16">
        <v>1.0306251864129E-2</v>
      </c>
      <c r="AR315" s="18">
        <v>2.2038867651403802</v>
      </c>
      <c r="AS315" s="16">
        <v>3.9936194279979603E-2</v>
      </c>
    </row>
    <row r="316" spans="3:45" x14ac:dyDescent="0.2">
      <c r="C316" s="144" t="s">
        <v>19</v>
      </c>
      <c r="D316" s="144" t="s">
        <v>12</v>
      </c>
      <c r="E316" s="145" t="s">
        <v>282</v>
      </c>
      <c r="F316" s="15">
        <v>945050.96</v>
      </c>
      <c r="G316" s="16">
        <v>-6.1924542190434397E-3</v>
      </c>
      <c r="H316" s="142">
        <v>245391.33</v>
      </c>
      <c r="I316" s="141">
        <v>-5.1883472593673298E-2</v>
      </c>
      <c r="J316" s="17">
        <v>400602.7</v>
      </c>
      <c r="K316" s="16">
        <v>-6.3075787326185795E-2</v>
      </c>
      <c r="L316" s="18">
        <v>3.8511994698427201</v>
      </c>
      <c r="M316" s="16">
        <v>4.8191353123674001E-2</v>
      </c>
      <c r="N316" s="18">
        <v>2.3590728669577099</v>
      </c>
      <c r="O316" s="16">
        <v>6.07128435125052E-2</v>
      </c>
      <c r="P316" s="15">
        <v>3190339.69</v>
      </c>
      <c r="Q316" s="16">
        <v>-1.11274524329195E-3</v>
      </c>
      <c r="R316" s="17">
        <v>820520.39</v>
      </c>
      <c r="S316" s="16">
        <v>-3.6607647426275799E-2</v>
      </c>
      <c r="T316" s="17">
        <v>1339750.3799999999</v>
      </c>
      <c r="U316" s="16">
        <v>-4.9336150859634498E-2</v>
      </c>
      <c r="V316" s="18">
        <v>3.8881906274139002</v>
      </c>
      <c r="W316" s="16">
        <v>3.6843661970284901E-2</v>
      </c>
      <c r="X316" s="18">
        <v>2.3812941109223602</v>
      </c>
      <c r="Y316" s="16">
        <v>5.0726032824271503E-2</v>
      </c>
      <c r="Z316" s="15">
        <v>6197775.7000000002</v>
      </c>
      <c r="AA316" s="16">
        <v>-8.1643145406191508E-3</v>
      </c>
      <c r="AB316" s="17">
        <v>1591783.42</v>
      </c>
      <c r="AC316" s="16">
        <v>-4.5357431214446797E-2</v>
      </c>
      <c r="AD316" s="17">
        <v>2597718.2000000002</v>
      </c>
      <c r="AE316" s="16">
        <v>-4.9242029741647202E-2</v>
      </c>
      <c r="AF316" s="18">
        <v>3.8936048850163298</v>
      </c>
      <c r="AG316" s="16">
        <v>3.8960253701176097E-2</v>
      </c>
      <c r="AH316" s="18">
        <v>2.3858537465688201</v>
      </c>
      <c r="AI316" s="16">
        <v>4.3205228339938E-2</v>
      </c>
      <c r="AJ316" s="15">
        <v>11938804.550000001</v>
      </c>
      <c r="AK316" s="16">
        <v>-4.1526796685325197E-2</v>
      </c>
      <c r="AL316" s="17">
        <v>3143003.14</v>
      </c>
      <c r="AM316" s="16">
        <v>-6.2976197785701404E-2</v>
      </c>
      <c r="AN316" s="17">
        <v>5141573.3</v>
      </c>
      <c r="AO316" s="16">
        <v>-6.1081186114233202E-2</v>
      </c>
      <c r="AP316" s="18">
        <v>3.79853408291536</v>
      </c>
      <c r="AQ316" s="16">
        <v>2.2890988520983899E-2</v>
      </c>
      <c r="AR316" s="18">
        <v>2.3220138765696499</v>
      </c>
      <c r="AS316" s="16">
        <v>2.08264965401865E-2</v>
      </c>
    </row>
    <row r="317" spans="3:45" x14ac:dyDescent="0.2">
      <c r="C317" s="144" t="s">
        <v>19</v>
      </c>
      <c r="D317" s="144" t="s">
        <v>12</v>
      </c>
      <c r="E317" s="145" t="s">
        <v>283</v>
      </c>
      <c r="F317" s="15">
        <v>906327.14</v>
      </c>
      <c r="G317" s="16">
        <v>-2.1960341771189901E-2</v>
      </c>
      <c r="H317" s="142">
        <v>241654.36</v>
      </c>
      <c r="I317" s="141">
        <v>-4.14724177707054E-2</v>
      </c>
      <c r="J317" s="17">
        <v>389932.41</v>
      </c>
      <c r="K317" s="16">
        <v>-0.118855775549121</v>
      </c>
      <c r="L317" s="18">
        <v>3.7505101914983001</v>
      </c>
      <c r="M317" s="16">
        <v>2.0356301019669499E-2</v>
      </c>
      <c r="N317" s="18">
        <v>2.3243185658765801</v>
      </c>
      <c r="O317" s="16">
        <v>0.109965464323749</v>
      </c>
      <c r="P317" s="15">
        <v>3078205.71</v>
      </c>
      <c r="Q317" s="16">
        <v>-2.12625468427163E-2</v>
      </c>
      <c r="R317" s="17">
        <v>816786.16</v>
      </c>
      <c r="S317" s="16">
        <v>-3.1586891395905703E-2</v>
      </c>
      <c r="T317" s="17">
        <v>1310056.05</v>
      </c>
      <c r="U317" s="16">
        <v>-0.124376168105739</v>
      </c>
      <c r="V317" s="18">
        <v>3.7686800545200199</v>
      </c>
      <c r="W317" s="16">
        <v>1.06610954162643E-2</v>
      </c>
      <c r="X317" s="18">
        <v>2.3496748173484598</v>
      </c>
      <c r="Y317" s="16">
        <v>0.117760181378291</v>
      </c>
      <c r="Z317" s="15">
        <v>6043392.0899999999</v>
      </c>
      <c r="AA317" s="16">
        <v>-3.92633125536275E-2</v>
      </c>
      <c r="AB317" s="17">
        <v>1609146.52</v>
      </c>
      <c r="AC317" s="16">
        <v>-4.02635066421645E-2</v>
      </c>
      <c r="AD317" s="17">
        <v>2596423.81</v>
      </c>
      <c r="AE317" s="16">
        <v>-0.12136789851964</v>
      </c>
      <c r="AF317" s="18">
        <v>3.7556505979331201</v>
      </c>
      <c r="AG317" s="16">
        <v>1.0421548992449201E-3</v>
      </c>
      <c r="AH317" s="18">
        <v>2.32758306510831</v>
      </c>
      <c r="AI317" s="16">
        <v>9.3445921026194298E-2</v>
      </c>
      <c r="AJ317" s="15">
        <v>11733317.949999999</v>
      </c>
      <c r="AK317" s="16">
        <v>-3.6259233547364197E-2</v>
      </c>
      <c r="AL317" s="17">
        <v>3168171.5</v>
      </c>
      <c r="AM317" s="16">
        <v>-2.0716308170510098E-2</v>
      </c>
      <c r="AN317" s="17">
        <v>5187459.8099999996</v>
      </c>
      <c r="AO317" s="16">
        <v>-8.5363143495696306E-2</v>
      </c>
      <c r="AP317" s="18">
        <v>3.7034983585957999</v>
      </c>
      <c r="AQ317" s="16">
        <v>-1.5871729006144201E-2</v>
      </c>
      <c r="AR317" s="18">
        <v>2.2618619478037001</v>
      </c>
      <c r="AS317" s="16">
        <v>5.36867824635942E-2</v>
      </c>
    </row>
    <row r="318" spans="3:45" x14ac:dyDescent="0.2">
      <c r="C318" s="144" t="s">
        <v>19</v>
      </c>
      <c r="D318" s="144" t="s">
        <v>12</v>
      </c>
      <c r="E318" s="145" t="s">
        <v>284</v>
      </c>
      <c r="F318" s="15">
        <v>870247.09</v>
      </c>
      <c r="G318" s="16">
        <v>-4.9774387131911603E-2</v>
      </c>
      <c r="H318" s="142">
        <v>232086.81</v>
      </c>
      <c r="I318" s="141">
        <v>-0.107474623015427</v>
      </c>
      <c r="J318" s="17">
        <v>390601.24</v>
      </c>
      <c r="K318" s="16">
        <v>-0.15265256218742501</v>
      </c>
      <c r="L318" s="18">
        <v>3.74966199070081</v>
      </c>
      <c r="M318" s="16">
        <v>6.4648286055974294E-2</v>
      </c>
      <c r="N318" s="18">
        <v>2.2279680678945102</v>
      </c>
      <c r="O318" s="16">
        <v>0.121412032968546</v>
      </c>
      <c r="P318" s="15">
        <v>3063016.22</v>
      </c>
      <c r="Q318" s="16">
        <v>1.1931655006713201E-2</v>
      </c>
      <c r="R318" s="17">
        <v>842009.35</v>
      </c>
      <c r="S318" s="16">
        <v>2.1279864144602399E-2</v>
      </c>
      <c r="T318" s="17">
        <v>1427653.32</v>
      </c>
      <c r="U318" s="16">
        <v>-5.0747862633612299E-3</v>
      </c>
      <c r="V318" s="18">
        <v>3.6377460891615998</v>
      </c>
      <c r="W318" s="16">
        <v>-9.1534254870667096E-3</v>
      </c>
      <c r="X318" s="18">
        <v>2.1454902090656001</v>
      </c>
      <c r="Y318" s="16">
        <v>1.7093185533215399E-2</v>
      </c>
      <c r="Z318" s="15">
        <v>5910645.9699999997</v>
      </c>
      <c r="AA318" s="16">
        <v>2.65823268090267E-2</v>
      </c>
      <c r="AB318" s="17">
        <v>1617718.62</v>
      </c>
      <c r="AC318" s="16">
        <v>1.5643249874833801E-2</v>
      </c>
      <c r="AD318" s="17">
        <v>2736483.35</v>
      </c>
      <c r="AE318" s="16">
        <v>-1.2290148639308E-2</v>
      </c>
      <c r="AF318" s="18">
        <v>3.6536922409905901</v>
      </c>
      <c r="AG318" s="16">
        <v>1.0770589905009301E-2</v>
      </c>
      <c r="AH318" s="18">
        <v>2.1599422375436701</v>
      </c>
      <c r="AI318" s="16">
        <v>3.9356168610430599E-2</v>
      </c>
      <c r="AJ318" s="15">
        <v>11650612.880000001</v>
      </c>
      <c r="AK318" s="16">
        <v>2.2909138380114099E-2</v>
      </c>
      <c r="AL318" s="17">
        <v>3167443.08</v>
      </c>
      <c r="AM318" s="16">
        <v>8.7055062833117092E-3</v>
      </c>
      <c r="AN318" s="17">
        <v>5350230.18</v>
      </c>
      <c r="AO318" s="16">
        <v>-1.85087904872402E-2</v>
      </c>
      <c r="AP318" s="18">
        <v>3.6782390672037</v>
      </c>
      <c r="AQ318" s="16">
        <v>1.40810494324922E-2</v>
      </c>
      <c r="AR318" s="18">
        <v>2.1775909611425401</v>
      </c>
      <c r="AS318" s="16">
        <v>4.2198980964807002E-2</v>
      </c>
    </row>
    <row r="319" spans="3:45" x14ac:dyDescent="0.2">
      <c r="C319" s="144" t="s">
        <v>19</v>
      </c>
      <c r="D319" s="144" t="s">
        <v>12</v>
      </c>
      <c r="E319" s="145" t="s">
        <v>285</v>
      </c>
      <c r="F319" s="15">
        <v>367379.34</v>
      </c>
      <c r="G319" s="16">
        <v>-0.12990642604976399</v>
      </c>
      <c r="H319" s="142">
        <v>106562.33</v>
      </c>
      <c r="I319" s="141">
        <v>-0.20364966492887299</v>
      </c>
      <c r="J319" s="17">
        <v>192270.61</v>
      </c>
      <c r="K319" s="16">
        <v>-0.241564866786323</v>
      </c>
      <c r="L319" s="18">
        <v>3.4475535585605201</v>
      </c>
      <c r="M319" s="16">
        <v>9.2601504176578794E-2</v>
      </c>
      <c r="N319" s="18">
        <v>1.91074101236793</v>
      </c>
      <c r="O319" s="16">
        <v>0.14722213653715399</v>
      </c>
      <c r="P319" s="15">
        <v>1361122.61</v>
      </c>
      <c r="Q319" s="16">
        <v>-7.0562138184799394E-2</v>
      </c>
      <c r="R319" s="17">
        <v>401025.87</v>
      </c>
      <c r="S319" s="16">
        <v>-9.5256528425442993E-2</v>
      </c>
      <c r="T319" s="17">
        <v>729582.23</v>
      </c>
      <c r="U319" s="16">
        <v>-0.13654916403591399</v>
      </c>
      <c r="V319" s="18">
        <v>3.3941017570761698</v>
      </c>
      <c r="W319" s="16">
        <v>2.72943558218409E-2</v>
      </c>
      <c r="X319" s="18">
        <v>1.8656191914104101</v>
      </c>
      <c r="Y319" s="16">
        <v>7.6422447118760006E-2</v>
      </c>
      <c r="Z319" s="15">
        <v>2609034.98</v>
      </c>
      <c r="AA319" s="16">
        <v>-4.1560924469797797E-2</v>
      </c>
      <c r="AB319" s="17">
        <v>765192.66</v>
      </c>
      <c r="AC319" s="16">
        <v>-7.0961767038927301E-2</v>
      </c>
      <c r="AD319" s="17">
        <v>1392029.41</v>
      </c>
      <c r="AE319" s="16">
        <v>-0.112108495957347</v>
      </c>
      <c r="AF319" s="18">
        <v>3.4096445462506102</v>
      </c>
      <c r="AG319" s="16">
        <v>3.1646536736622599E-2</v>
      </c>
      <c r="AH319" s="18">
        <v>1.8742671392266099</v>
      </c>
      <c r="AI319" s="16">
        <v>7.9455171230200503E-2</v>
      </c>
      <c r="AJ319" s="15">
        <v>5311698.25</v>
      </c>
      <c r="AK319" s="16">
        <v>-2.5974417726858601E-2</v>
      </c>
      <c r="AL319" s="17">
        <v>1533974.57</v>
      </c>
      <c r="AM319" s="16">
        <v>-4.0876945373272397E-2</v>
      </c>
      <c r="AN319" s="17">
        <v>2772494.98</v>
      </c>
      <c r="AO319" s="16">
        <v>-7.5911111547223298E-2</v>
      </c>
      <c r="AP319" s="18">
        <v>3.4627029377677401</v>
      </c>
      <c r="AQ319" s="16">
        <v>1.55376597137618E-2</v>
      </c>
      <c r="AR319" s="18">
        <v>1.9158549567509</v>
      </c>
      <c r="AS319" s="16">
        <v>5.4038842414797297E-2</v>
      </c>
    </row>
    <row r="320" spans="3:45" x14ac:dyDescent="0.2">
      <c r="C320" s="144" t="s">
        <v>19</v>
      </c>
      <c r="D320" s="144" t="s">
        <v>12</v>
      </c>
      <c r="E320" s="145" t="s">
        <v>286</v>
      </c>
      <c r="F320" s="15">
        <v>641552</v>
      </c>
      <c r="G320" s="16">
        <v>-1.2879212719658299E-2</v>
      </c>
      <c r="H320" s="142">
        <v>180557.9</v>
      </c>
      <c r="I320" s="141">
        <v>-1.6109862616148399E-2</v>
      </c>
      <c r="J320" s="17">
        <v>305524.32</v>
      </c>
      <c r="K320" s="16">
        <v>-2.4034449115851002E-3</v>
      </c>
      <c r="L320" s="18">
        <v>3.55316494044293</v>
      </c>
      <c r="M320" s="16">
        <v>3.2835473938994499E-3</v>
      </c>
      <c r="N320" s="18">
        <v>2.0998393843082601</v>
      </c>
      <c r="O320" s="16">
        <v>-1.0501006398468101E-2</v>
      </c>
      <c r="P320" s="15">
        <v>2260629.17</v>
      </c>
      <c r="Q320" s="16">
        <v>5.4711406130310003E-3</v>
      </c>
      <c r="R320" s="17">
        <v>648944.03</v>
      </c>
      <c r="S320" s="16">
        <v>1.99836590497495E-2</v>
      </c>
      <c r="T320" s="17">
        <v>1078077.96</v>
      </c>
      <c r="U320" s="16">
        <v>3.0463970798265801E-2</v>
      </c>
      <c r="V320" s="18">
        <v>3.4835502993994698</v>
      </c>
      <c r="W320" s="16">
        <v>-1.42281871949191E-2</v>
      </c>
      <c r="X320" s="18">
        <v>2.0969069528144302</v>
      </c>
      <c r="Y320" s="16">
        <v>-2.4253958307609499E-2</v>
      </c>
      <c r="Z320" s="15">
        <v>4314424.3899999997</v>
      </c>
      <c r="AA320" s="16">
        <v>-2.8633394857424698E-4</v>
      </c>
      <c r="AB320" s="17">
        <v>1245245.3700000001</v>
      </c>
      <c r="AC320" s="16">
        <v>2.8097877032118E-2</v>
      </c>
      <c r="AD320" s="17">
        <v>2042284.3</v>
      </c>
      <c r="AE320" s="16">
        <v>3.5470273165576799E-2</v>
      </c>
      <c r="AF320" s="18">
        <v>3.46471827476058</v>
      </c>
      <c r="AG320" s="16">
        <v>-2.7608471542253401E-2</v>
      </c>
      <c r="AH320" s="18">
        <v>2.1125483802622398</v>
      </c>
      <c r="AI320" s="16">
        <v>-3.4531756285806403E-2</v>
      </c>
      <c r="AJ320" s="15">
        <v>8297727.7400000002</v>
      </c>
      <c r="AK320" s="16">
        <v>1.12461424551173E-3</v>
      </c>
      <c r="AL320" s="17">
        <v>2356127.67</v>
      </c>
      <c r="AM320" s="16">
        <v>2.0059332285341201E-2</v>
      </c>
      <c r="AN320" s="17">
        <v>3905887</v>
      </c>
      <c r="AO320" s="16">
        <v>2.2932009983131E-2</v>
      </c>
      <c r="AP320" s="18">
        <v>3.5217649050401398</v>
      </c>
      <c r="AQ320" s="16">
        <v>-1.8562369305918799E-2</v>
      </c>
      <c r="AR320" s="18">
        <v>2.1244157191439501</v>
      </c>
      <c r="AS320" s="16">
        <v>-2.1318519241546499E-2</v>
      </c>
    </row>
    <row r="321" spans="3:45" x14ac:dyDescent="0.2">
      <c r="C321" s="144" t="s">
        <v>19</v>
      </c>
      <c r="D321" s="144" t="s">
        <v>12</v>
      </c>
      <c r="E321" s="145" t="s">
        <v>287</v>
      </c>
      <c r="F321" s="15">
        <v>853018</v>
      </c>
      <c r="G321" s="16">
        <v>0.26041797326377403</v>
      </c>
      <c r="H321" s="142">
        <v>225903.96</v>
      </c>
      <c r="I321" s="141">
        <v>0.14508058635816801</v>
      </c>
      <c r="J321" s="17">
        <v>387750.05</v>
      </c>
      <c r="K321" s="16">
        <v>0.152515379725011</v>
      </c>
      <c r="L321" s="18">
        <v>3.7760205708656001</v>
      </c>
      <c r="M321" s="16">
        <v>0.10072425319202</v>
      </c>
      <c r="N321" s="18">
        <v>2.1999171889210598</v>
      </c>
      <c r="O321" s="16">
        <v>9.3623560637002806E-2</v>
      </c>
      <c r="P321" s="15">
        <v>2806775.36</v>
      </c>
      <c r="Q321" s="16">
        <v>6.4920547894062902E-2</v>
      </c>
      <c r="R321" s="17">
        <v>793614.28</v>
      </c>
      <c r="S321" s="16">
        <v>5.8639559258504198E-2</v>
      </c>
      <c r="T321" s="17">
        <v>1327514.08</v>
      </c>
      <c r="U321" s="16">
        <v>6.86769354737536E-2</v>
      </c>
      <c r="V321" s="18">
        <v>3.5366996672489299</v>
      </c>
      <c r="W321" s="16">
        <v>5.9330756919362898E-3</v>
      </c>
      <c r="X321" s="18">
        <v>2.1143092960641101</v>
      </c>
      <c r="Y321" s="16">
        <v>-3.5149889129268302E-3</v>
      </c>
      <c r="Z321" s="15">
        <v>5310579.79</v>
      </c>
      <c r="AA321" s="16">
        <v>1.8591539480802301E-2</v>
      </c>
      <c r="AB321" s="17">
        <v>1550188.39</v>
      </c>
      <c r="AC321" s="16">
        <v>5.2908226365933599E-2</v>
      </c>
      <c r="AD321" s="17">
        <v>2556913.91</v>
      </c>
      <c r="AE321" s="16">
        <v>5.7761230439218401E-2</v>
      </c>
      <c r="AF321" s="18">
        <v>3.4257641356738602</v>
      </c>
      <c r="AG321" s="16">
        <v>-3.25922867974675E-2</v>
      </c>
      <c r="AH321" s="18">
        <v>2.0769490006020601</v>
      </c>
      <c r="AI321" s="16">
        <v>-3.7030749313955703E-2</v>
      </c>
      <c r="AJ321" s="15">
        <v>9759045.1400000006</v>
      </c>
      <c r="AK321" s="16">
        <v>1.9296599131008799E-2</v>
      </c>
      <c r="AL321" s="17">
        <v>2804191.31</v>
      </c>
      <c r="AM321" s="16">
        <v>4.5002714418055097E-2</v>
      </c>
      <c r="AN321" s="17">
        <v>4716392.49</v>
      </c>
      <c r="AO321" s="16">
        <v>4.58695280387382E-2</v>
      </c>
      <c r="AP321" s="18">
        <v>3.4801638194934701</v>
      </c>
      <c r="AQ321" s="16">
        <v>-2.4599089487879099E-2</v>
      </c>
      <c r="AR321" s="18">
        <v>2.0691757865130498</v>
      </c>
      <c r="AS321" s="16">
        <v>-2.5407498923465499E-2</v>
      </c>
    </row>
    <row r="322" spans="3:45" x14ac:dyDescent="0.2">
      <c r="C322" s="144" t="s">
        <v>19</v>
      </c>
      <c r="D322" s="144" t="s">
        <v>12</v>
      </c>
      <c r="E322" s="145" t="s">
        <v>288</v>
      </c>
      <c r="F322" s="15">
        <v>856339.81</v>
      </c>
      <c r="G322" s="16">
        <v>4.4126122913792698E-2</v>
      </c>
      <c r="H322" s="142">
        <v>224517.78</v>
      </c>
      <c r="I322" s="141">
        <v>-3.7902153441554301E-2</v>
      </c>
      <c r="J322" s="17">
        <v>348070.04</v>
      </c>
      <c r="K322" s="16">
        <v>-5.2730624020399498E-2</v>
      </c>
      <c r="L322" s="18">
        <v>3.8141291527112</v>
      </c>
      <c r="M322" s="16">
        <v>8.5259806628580806E-2</v>
      </c>
      <c r="N322" s="18">
        <v>2.46025141951315</v>
      </c>
      <c r="O322" s="16">
        <v>0.10224836713847101</v>
      </c>
      <c r="P322" s="15">
        <v>2878048.33</v>
      </c>
      <c r="Q322" s="16">
        <v>4.1980048459078698E-2</v>
      </c>
      <c r="R322" s="17">
        <v>748185.55</v>
      </c>
      <c r="S322" s="16">
        <v>-2.9490843188595298E-2</v>
      </c>
      <c r="T322" s="17">
        <v>1170606.23</v>
      </c>
      <c r="U322" s="16">
        <v>-3.4943324161991099E-2</v>
      </c>
      <c r="V322" s="18">
        <v>3.8467039760391</v>
      </c>
      <c r="W322" s="16">
        <v>7.3642676265405604E-2</v>
      </c>
      <c r="X322" s="18">
        <v>2.4585964573245098</v>
      </c>
      <c r="Y322" s="16">
        <v>7.9708658099560195E-2</v>
      </c>
      <c r="Z322" s="15">
        <v>5492398.4199999999</v>
      </c>
      <c r="AA322" s="16">
        <v>3.32130808455606E-2</v>
      </c>
      <c r="AB322" s="17">
        <v>1434207.8</v>
      </c>
      <c r="AC322" s="16">
        <v>-3.2402330023506502E-2</v>
      </c>
      <c r="AD322" s="17">
        <v>2258777.29</v>
      </c>
      <c r="AE322" s="16">
        <v>-2.4467228094272001E-2</v>
      </c>
      <c r="AF322" s="18">
        <v>3.8295694807962999</v>
      </c>
      <c r="AG322" s="16">
        <v>6.7812700366115197E-2</v>
      </c>
      <c r="AH322" s="18">
        <v>2.4315803263632101</v>
      </c>
      <c r="AI322" s="16">
        <v>5.9126982302350202E-2</v>
      </c>
      <c r="AJ322" s="15">
        <v>10506441.050000001</v>
      </c>
      <c r="AK322" s="16">
        <v>-8.8039131359913501E-3</v>
      </c>
      <c r="AL322" s="17">
        <v>2841481.92</v>
      </c>
      <c r="AM322" s="16">
        <v>-4.5831635838599699E-2</v>
      </c>
      <c r="AN322" s="17">
        <v>4474882.62</v>
      </c>
      <c r="AO322" s="16">
        <v>-3.69117317618924E-2</v>
      </c>
      <c r="AP322" s="18">
        <v>3.6975216967067701</v>
      </c>
      <c r="AQ322" s="16">
        <v>3.8806277899552197E-2</v>
      </c>
      <c r="AR322" s="18">
        <v>2.3478696408800999</v>
      </c>
      <c r="AS322" s="16">
        <v>2.91850908715999E-2</v>
      </c>
    </row>
    <row r="323" spans="3:45" x14ac:dyDescent="0.2">
      <c r="C323" s="144" t="s">
        <v>19</v>
      </c>
      <c r="D323" s="144" t="s">
        <v>12</v>
      </c>
      <c r="E323" s="145" t="s">
        <v>289</v>
      </c>
      <c r="F323" s="15">
        <v>366559.27</v>
      </c>
      <c r="G323" s="16">
        <v>-3.2832545608490103E-2</v>
      </c>
      <c r="H323" s="142">
        <v>99263.12</v>
      </c>
      <c r="I323" s="141">
        <v>-4.2644386553116101E-2</v>
      </c>
      <c r="J323" s="17">
        <v>160440.91</v>
      </c>
      <c r="K323" s="16">
        <v>-7.7065406779504103E-2</v>
      </c>
      <c r="L323" s="18">
        <v>3.6928042358531599</v>
      </c>
      <c r="M323" s="16">
        <v>1.0248898953335899E-2</v>
      </c>
      <c r="N323" s="18">
        <v>2.2846995195925999</v>
      </c>
      <c r="O323" s="16">
        <v>4.7926322727450697E-2</v>
      </c>
      <c r="P323" s="15">
        <v>1237911.98</v>
      </c>
      <c r="Q323" s="16">
        <v>-4.3873928401775104E-3</v>
      </c>
      <c r="R323" s="17">
        <v>335769.77</v>
      </c>
      <c r="S323" s="16">
        <v>-2.3045037557198299E-3</v>
      </c>
      <c r="T323" s="17">
        <v>540185.47</v>
      </c>
      <c r="U323" s="16">
        <v>-3.0401517367309599E-2</v>
      </c>
      <c r="V323" s="18">
        <v>3.6867880631421901</v>
      </c>
      <c r="W323" s="16">
        <v>-2.08770019740343E-3</v>
      </c>
      <c r="X323" s="18">
        <v>2.29164249827009</v>
      </c>
      <c r="Y323" s="16">
        <v>2.6829790880548401E-2</v>
      </c>
      <c r="Z323" s="15">
        <v>2320517.06</v>
      </c>
      <c r="AA323" s="16">
        <v>-9.0388487139409293E-3</v>
      </c>
      <c r="AB323" s="17">
        <v>629716.23</v>
      </c>
      <c r="AC323" s="16">
        <v>-1.2712724586779901E-2</v>
      </c>
      <c r="AD323" s="17">
        <v>1014110.7</v>
      </c>
      <c r="AE323" s="16">
        <v>-4.6904966732484801E-2</v>
      </c>
      <c r="AF323" s="18">
        <v>3.6850202511057999</v>
      </c>
      <c r="AG323" s="16">
        <v>3.7211822377649102E-3</v>
      </c>
      <c r="AH323" s="18">
        <v>2.28822855335221</v>
      </c>
      <c r="AI323" s="16">
        <v>3.9729635237660099E-2</v>
      </c>
      <c r="AJ323" s="15">
        <v>4658962.2300000004</v>
      </c>
      <c r="AK323" s="16">
        <v>-8.8240521101097397E-3</v>
      </c>
      <c r="AL323" s="17">
        <v>1262767.57</v>
      </c>
      <c r="AM323" s="16">
        <v>-1.1153284002543199E-2</v>
      </c>
      <c r="AN323" s="17">
        <v>2039214.48</v>
      </c>
      <c r="AO323" s="16">
        <v>-5.8031007678817498E-2</v>
      </c>
      <c r="AP323" s="18">
        <v>3.6894851758031799</v>
      </c>
      <c r="AQ323" s="16">
        <v>2.3555034918470502E-3</v>
      </c>
      <c r="AR323" s="18">
        <v>2.2846847527289</v>
      </c>
      <c r="AS323" s="16">
        <v>5.2238402717963102E-2</v>
      </c>
    </row>
    <row r="324" spans="3:45" x14ac:dyDescent="0.2">
      <c r="C324" s="144" t="s">
        <v>19</v>
      </c>
      <c r="D324" s="144" t="s">
        <v>12</v>
      </c>
      <c r="E324" s="145" t="s">
        <v>290</v>
      </c>
      <c r="F324" s="15">
        <v>312048.58</v>
      </c>
      <c r="G324" s="16">
        <v>-0.108382010144404</v>
      </c>
      <c r="H324" s="142">
        <v>84707.21</v>
      </c>
      <c r="I324" s="141">
        <v>-0.131397680588278</v>
      </c>
      <c r="J324" s="17">
        <v>131086.15</v>
      </c>
      <c r="K324" s="16">
        <v>-0.166417604169701</v>
      </c>
      <c r="L324" s="18">
        <v>3.6838491080039102</v>
      </c>
      <c r="M324" s="16">
        <v>2.6497362405687501E-2</v>
      </c>
      <c r="N324" s="18">
        <v>2.3804847422858901</v>
      </c>
      <c r="O324" s="16">
        <v>6.9621904583876099E-2</v>
      </c>
      <c r="P324" s="15">
        <v>1098250.58</v>
      </c>
      <c r="Q324" s="16">
        <v>-1.43972148087043E-2</v>
      </c>
      <c r="R324" s="17">
        <v>298883.94</v>
      </c>
      <c r="S324" s="16">
        <v>-2.8323028528427802E-2</v>
      </c>
      <c r="T324" s="17">
        <v>475497.7</v>
      </c>
      <c r="U324" s="16">
        <v>-4.21744224324117E-2</v>
      </c>
      <c r="V324" s="18">
        <v>3.67450516076575</v>
      </c>
      <c r="W324" s="16">
        <v>1.43317317674343E-2</v>
      </c>
      <c r="X324" s="18">
        <v>2.3096864190930901</v>
      </c>
      <c r="Y324" s="16">
        <v>2.9000277581068601E-2</v>
      </c>
      <c r="Z324" s="15">
        <v>2133286.06</v>
      </c>
      <c r="AA324" s="16">
        <v>3.6949086670246302E-3</v>
      </c>
      <c r="AB324" s="17">
        <v>585052.79</v>
      </c>
      <c r="AC324" s="16">
        <v>-1.4379096748999599E-2</v>
      </c>
      <c r="AD324" s="17">
        <v>920791.72</v>
      </c>
      <c r="AE324" s="16">
        <v>-2.1094549668453901E-2</v>
      </c>
      <c r="AF324" s="18">
        <v>3.6463137967430299</v>
      </c>
      <c r="AG324" s="16">
        <v>1.8337684759331299E-2</v>
      </c>
      <c r="AH324" s="18">
        <v>2.3167954420789099</v>
      </c>
      <c r="AI324" s="16">
        <v>2.5323649313713299E-2</v>
      </c>
      <c r="AJ324" s="15">
        <v>4122943.12</v>
      </c>
      <c r="AK324" s="16">
        <v>1.9446876396033201E-2</v>
      </c>
      <c r="AL324" s="17">
        <v>1140586.72</v>
      </c>
      <c r="AM324" s="16">
        <v>8.2850418756985605E-3</v>
      </c>
      <c r="AN324" s="17">
        <v>1810983.73</v>
      </c>
      <c r="AO324" s="16">
        <v>6.1985163500143797E-3</v>
      </c>
      <c r="AP324" s="18">
        <v>3.6147563773143001</v>
      </c>
      <c r="AQ324" s="16">
        <v>1.1070118128074499E-2</v>
      </c>
      <c r="AR324" s="18">
        <v>2.27663178398626</v>
      </c>
      <c r="AS324" s="16">
        <v>1.31667457571665E-2</v>
      </c>
    </row>
    <row r="325" spans="3:45" x14ac:dyDescent="0.2">
      <c r="C325" s="144" t="s">
        <v>19</v>
      </c>
      <c r="D325" s="144" t="s">
        <v>12</v>
      </c>
      <c r="E325" s="145" t="s">
        <v>291</v>
      </c>
      <c r="F325" s="15">
        <v>330885.17</v>
      </c>
      <c r="G325" s="16">
        <v>3.5159943289838798E-2</v>
      </c>
      <c r="H325" s="142">
        <v>84875.839999999997</v>
      </c>
      <c r="I325" s="141">
        <v>2.2940887075915999E-2</v>
      </c>
      <c r="J325" s="17">
        <v>140549.54999999999</v>
      </c>
      <c r="K325" s="16">
        <v>-1.1153004467173201E-3</v>
      </c>
      <c r="L325" s="18">
        <v>3.8984612111055399</v>
      </c>
      <c r="M325" s="16">
        <v>1.19450267051608E-2</v>
      </c>
      <c r="N325" s="18">
        <v>2.3542243287153899</v>
      </c>
      <c r="O325" s="16">
        <v>3.6315746705079199E-2</v>
      </c>
      <c r="P325" s="15">
        <v>1110845.42</v>
      </c>
      <c r="Q325" s="16">
        <v>3.75314049705872E-3</v>
      </c>
      <c r="R325" s="17">
        <v>280582.25</v>
      </c>
      <c r="S325" s="16">
        <v>-3.3625052833675999E-2</v>
      </c>
      <c r="T325" s="17">
        <v>474536.26</v>
      </c>
      <c r="U325" s="16">
        <v>-6.1782023994163798E-2</v>
      </c>
      <c r="V325" s="18">
        <v>3.9590723219305599</v>
      </c>
      <c r="W325" s="16">
        <v>3.8678768981271497E-2</v>
      </c>
      <c r="X325" s="18">
        <v>2.3409073523696602</v>
      </c>
      <c r="Y325" s="16">
        <v>6.9850680936873105E-2</v>
      </c>
      <c r="Z325" s="15">
        <v>2218675.5099999998</v>
      </c>
      <c r="AA325" s="16">
        <v>2.5521782779312999E-2</v>
      </c>
      <c r="AB325" s="17">
        <v>566159.42000000004</v>
      </c>
      <c r="AC325" s="16">
        <v>8.2263059363071305E-3</v>
      </c>
      <c r="AD325" s="17">
        <v>967374.8</v>
      </c>
      <c r="AE325" s="16">
        <v>-1.1834716276403E-2</v>
      </c>
      <c r="AF325" s="18">
        <v>3.91881761854285</v>
      </c>
      <c r="AG325" s="16">
        <v>1.7154359830895399E-2</v>
      </c>
      <c r="AH325" s="18">
        <v>2.2935014536248</v>
      </c>
      <c r="AI325" s="16">
        <v>3.7803897456253101E-2</v>
      </c>
      <c r="AJ325" s="15">
        <v>4264649.3499999996</v>
      </c>
      <c r="AK325" s="16">
        <v>3.5444944270818103E-2</v>
      </c>
      <c r="AL325" s="17">
        <v>1105136.8500000001</v>
      </c>
      <c r="AM325" s="16">
        <v>2.15394736367766E-2</v>
      </c>
      <c r="AN325" s="17">
        <v>1880151.99</v>
      </c>
      <c r="AO325" s="16">
        <v>-1.6114494014706001E-3</v>
      </c>
      <c r="AP325" s="18">
        <v>3.8589332624280899</v>
      </c>
      <c r="AQ325" s="16">
        <v>1.3612269513714101E-2</v>
      </c>
      <c r="AR325" s="18">
        <v>2.2682471271910298</v>
      </c>
      <c r="AS325" s="16">
        <v>3.71162045579084E-2</v>
      </c>
    </row>
    <row r="326" spans="3:45" x14ac:dyDescent="0.2">
      <c r="C326" s="144" t="s">
        <v>19</v>
      </c>
      <c r="D326" s="144" t="s">
        <v>12</v>
      </c>
      <c r="E326" s="145" t="s">
        <v>292</v>
      </c>
      <c r="F326" s="15">
        <v>2570209.7400000002</v>
      </c>
      <c r="G326" s="16">
        <v>6.6031155457466906E-2</v>
      </c>
      <c r="H326" s="142">
        <v>651177.07999999996</v>
      </c>
      <c r="I326" s="141">
        <v>6.0387220731325797E-2</v>
      </c>
      <c r="J326" s="17">
        <v>1146331.2</v>
      </c>
      <c r="K326" s="16">
        <v>1.5629198033505501E-2</v>
      </c>
      <c r="L326" s="18">
        <v>3.9470212004390599</v>
      </c>
      <c r="M326" s="16">
        <v>5.3225223916303103E-3</v>
      </c>
      <c r="N326" s="18">
        <v>2.2421179324090601</v>
      </c>
      <c r="O326" s="16">
        <v>4.9626337566457603E-2</v>
      </c>
      <c r="P326" s="15">
        <v>8454322.1699999999</v>
      </c>
      <c r="Q326" s="16">
        <v>1.6181594428456202E-2</v>
      </c>
      <c r="R326" s="17">
        <v>2147724.0499999998</v>
      </c>
      <c r="S326" s="16">
        <v>2.5349886764723901E-2</v>
      </c>
      <c r="T326" s="17">
        <v>3809636.01</v>
      </c>
      <c r="U326" s="16">
        <v>-9.2127982707535996E-3</v>
      </c>
      <c r="V326" s="18">
        <v>3.9364098800309102</v>
      </c>
      <c r="W326" s="16">
        <v>-8.9416232006387392E-3</v>
      </c>
      <c r="X326" s="18">
        <v>2.2191942085301699</v>
      </c>
      <c r="Y326" s="16">
        <v>2.5630521523580599E-2</v>
      </c>
      <c r="Z326" s="15">
        <v>16774103.939999999</v>
      </c>
      <c r="AA326" s="16">
        <v>2.2180281307827801E-2</v>
      </c>
      <c r="AB326" s="17">
        <v>4216678.17</v>
      </c>
      <c r="AC326" s="16">
        <v>2.7641851866069999E-2</v>
      </c>
      <c r="AD326" s="17">
        <v>7594849.3899999997</v>
      </c>
      <c r="AE326" s="16">
        <v>8.6540568774368699E-3</v>
      </c>
      <c r="AF326" s="18">
        <v>3.9780375128794798</v>
      </c>
      <c r="AG326" s="16">
        <v>-5.3146634192881301E-3</v>
      </c>
      <c r="AH326" s="18">
        <v>2.2086157445183998</v>
      </c>
      <c r="AI326" s="16">
        <v>1.34101720388309E-2</v>
      </c>
      <c r="AJ326" s="15">
        <v>31792838.989999998</v>
      </c>
      <c r="AK326" s="16">
        <v>1.59139120473961E-2</v>
      </c>
      <c r="AL326" s="17">
        <v>8048771.0700000003</v>
      </c>
      <c r="AM326" s="16">
        <v>3.9377437692060403E-2</v>
      </c>
      <c r="AN326" s="17">
        <v>14609308.140000001</v>
      </c>
      <c r="AO326" s="16">
        <v>2.80909370933995E-2</v>
      </c>
      <c r="AP326" s="18">
        <v>3.9500240115538499</v>
      </c>
      <c r="AQ326" s="16">
        <v>-2.2574595901143701E-2</v>
      </c>
      <c r="AR326" s="18">
        <v>2.1762042860162398</v>
      </c>
      <c r="AS326" s="16">
        <v>-1.18443073532288E-2</v>
      </c>
    </row>
    <row r="327" spans="3:45" x14ac:dyDescent="0.2">
      <c r="C327" s="144" t="s">
        <v>19</v>
      </c>
      <c r="D327" s="144" t="s">
        <v>12</v>
      </c>
      <c r="E327" s="145" t="s">
        <v>293</v>
      </c>
      <c r="F327" s="15">
        <v>199592.6</v>
      </c>
      <c r="G327" s="16">
        <v>6.1735776281613896E-3</v>
      </c>
      <c r="H327" s="142">
        <v>51326.720000000001</v>
      </c>
      <c r="I327" s="141">
        <v>-6.9455541408248694E-2</v>
      </c>
      <c r="J327" s="17">
        <v>76519.66</v>
      </c>
      <c r="K327" s="16">
        <v>-0.12751516080267999</v>
      </c>
      <c r="L327" s="18">
        <v>3.88866851417741</v>
      </c>
      <c r="M327" s="16">
        <v>8.1274052344435202E-2</v>
      </c>
      <c r="N327" s="18">
        <v>2.60838325732237</v>
      </c>
      <c r="O327" s="16">
        <v>0.15322757763198999</v>
      </c>
      <c r="P327" s="15">
        <v>669329.86</v>
      </c>
      <c r="Q327" s="16">
        <v>2.3456021168279301E-2</v>
      </c>
      <c r="R327" s="17">
        <v>173729.88</v>
      </c>
      <c r="S327" s="16">
        <v>-2.9741761344121001E-2</v>
      </c>
      <c r="T327" s="17">
        <v>260839.34</v>
      </c>
      <c r="U327" s="16">
        <v>-7.64769581586425E-2</v>
      </c>
      <c r="V327" s="18">
        <v>3.8527043246677</v>
      </c>
      <c r="W327" s="16">
        <v>5.4828478020548799E-2</v>
      </c>
      <c r="X327" s="18">
        <v>2.5660617758042199</v>
      </c>
      <c r="Y327" s="16">
        <v>0.10820843097501</v>
      </c>
      <c r="Z327" s="15">
        <v>1229785.27</v>
      </c>
      <c r="AA327" s="16">
        <v>6.2520519261733704E-3</v>
      </c>
      <c r="AB327" s="17">
        <v>328264.12</v>
      </c>
      <c r="AC327" s="16">
        <v>-2.2740250649421902E-2</v>
      </c>
      <c r="AD327" s="17">
        <v>496373.52</v>
      </c>
      <c r="AE327" s="16">
        <v>-6.5998181233604097E-2</v>
      </c>
      <c r="AF327" s="18">
        <v>3.7463286270823599</v>
      </c>
      <c r="AG327" s="16">
        <v>2.96669361394057E-2</v>
      </c>
      <c r="AH327" s="18">
        <v>2.4775400387998099</v>
      </c>
      <c r="AI327" s="16">
        <v>7.7355559387671899E-2</v>
      </c>
      <c r="AJ327" s="15">
        <v>2435957.54</v>
      </c>
      <c r="AK327" s="16">
        <v>1.35903194079325E-2</v>
      </c>
      <c r="AL327" s="17">
        <v>662206.46</v>
      </c>
      <c r="AM327" s="16">
        <v>-2.4413914696426201E-4</v>
      </c>
      <c r="AN327" s="17">
        <v>1012352.44</v>
      </c>
      <c r="AO327" s="16">
        <v>-4.8216250989306098E-2</v>
      </c>
      <c r="AP327" s="18">
        <v>3.6785469293066102</v>
      </c>
      <c r="AQ327" s="16">
        <v>1.3837836912596499E-2</v>
      </c>
      <c r="AR327" s="18">
        <v>2.4062346706054298</v>
      </c>
      <c r="AS327" s="16">
        <v>6.4937618930226093E-2</v>
      </c>
    </row>
    <row r="328" spans="3:45" x14ac:dyDescent="0.2">
      <c r="C328" s="144" t="s">
        <v>19</v>
      </c>
      <c r="D328" s="144" t="s">
        <v>12</v>
      </c>
      <c r="E328" s="145" t="s">
        <v>294</v>
      </c>
      <c r="F328" s="15">
        <v>963117.07</v>
      </c>
      <c r="G328" s="16">
        <v>-9.6932206211683594E-2</v>
      </c>
      <c r="H328" s="142">
        <v>256532.75</v>
      </c>
      <c r="I328" s="141">
        <v>-0.122068326397076</v>
      </c>
      <c r="J328" s="17">
        <v>393535.53</v>
      </c>
      <c r="K328" s="16">
        <v>-0.14820537665262701</v>
      </c>
      <c r="L328" s="18">
        <v>3.7543630199263101</v>
      </c>
      <c r="M328" s="16">
        <v>2.8631066563798099E-2</v>
      </c>
      <c r="N328" s="18">
        <v>2.4473446400125498</v>
      </c>
      <c r="O328" s="16">
        <v>6.0194287490863599E-2</v>
      </c>
      <c r="P328" s="15">
        <v>3389227.15</v>
      </c>
      <c r="Q328" s="16">
        <v>-2.82342993928182E-3</v>
      </c>
      <c r="R328" s="17">
        <v>904956.53</v>
      </c>
      <c r="S328" s="16">
        <v>-1.7417475579941201E-2</v>
      </c>
      <c r="T328" s="17">
        <v>1431417</v>
      </c>
      <c r="U328" s="16">
        <v>-1.9164707451909398E-2</v>
      </c>
      <c r="V328" s="18">
        <v>3.7451822685891898</v>
      </c>
      <c r="W328" s="16">
        <v>1.48527429279014E-2</v>
      </c>
      <c r="X328" s="18">
        <v>2.36774269831922</v>
      </c>
      <c r="Y328" s="16">
        <v>1.66605725107778E-2</v>
      </c>
      <c r="Z328" s="15">
        <v>6598774.5899999999</v>
      </c>
      <c r="AA328" s="16">
        <v>9.2569690752168192E-3</v>
      </c>
      <c r="AB328" s="17">
        <v>1771605.64</v>
      </c>
      <c r="AC328" s="16">
        <v>-9.9480180215488299E-3</v>
      </c>
      <c r="AD328" s="17">
        <v>2775613.07</v>
      </c>
      <c r="AE328" s="16">
        <v>-1.31093334246397E-3</v>
      </c>
      <c r="AF328" s="18">
        <v>3.7247423698651101</v>
      </c>
      <c r="AG328" s="16">
        <v>1.9397958335872299E-2</v>
      </c>
      <c r="AH328" s="18">
        <v>2.37741155686372</v>
      </c>
      <c r="AI328" s="16">
        <v>1.05817744185886E-2</v>
      </c>
      <c r="AJ328" s="15">
        <v>12490846.4</v>
      </c>
      <c r="AK328" s="16">
        <v>3.05649275674197E-2</v>
      </c>
      <c r="AL328" s="17">
        <v>3385371.59</v>
      </c>
      <c r="AM328" s="16">
        <v>2.14408984294681E-2</v>
      </c>
      <c r="AN328" s="17">
        <v>5343176.3899999997</v>
      </c>
      <c r="AO328" s="16">
        <v>3.0952380814561201E-2</v>
      </c>
      <c r="AP328" s="18">
        <v>3.6896529872515398</v>
      </c>
      <c r="AQ328" s="16">
        <v>8.9325081382391307E-3</v>
      </c>
      <c r="AR328" s="18">
        <v>2.3377192681449199</v>
      </c>
      <c r="AS328" s="16">
        <v>-3.7582070166568803E-4</v>
      </c>
    </row>
    <row r="329" spans="3:45" x14ac:dyDescent="0.2">
      <c r="C329" s="144" t="s">
        <v>19</v>
      </c>
      <c r="D329" s="144" t="s">
        <v>12</v>
      </c>
      <c r="E329" s="145" t="s">
        <v>295</v>
      </c>
      <c r="F329" s="15">
        <v>622016.28</v>
      </c>
      <c r="G329" s="16">
        <v>-3.8624461551054499E-2</v>
      </c>
      <c r="H329" s="142">
        <v>213377.3</v>
      </c>
      <c r="I329" s="141">
        <v>-1.9016011600933101E-2</v>
      </c>
      <c r="J329" s="17">
        <v>355389.78</v>
      </c>
      <c r="K329" s="16">
        <v>-8.0794701438628699E-2</v>
      </c>
      <c r="L329" s="18">
        <v>2.9151005285004499</v>
      </c>
      <c r="M329" s="16">
        <v>-1.9988552496276499E-2</v>
      </c>
      <c r="N329" s="18">
        <v>1.7502368244804301</v>
      </c>
      <c r="O329" s="16">
        <v>4.5876845959846001E-2</v>
      </c>
      <c r="P329" s="15">
        <v>2139588.39</v>
      </c>
      <c r="Q329" s="16">
        <v>-1.52776434135127E-2</v>
      </c>
      <c r="R329" s="17">
        <v>691556.65</v>
      </c>
      <c r="S329" s="16">
        <v>-9.3363411886816197E-2</v>
      </c>
      <c r="T329" s="17">
        <v>1111105.6499999999</v>
      </c>
      <c r="U329" s="16">
        <v>-0.14625904348228699</v>
      </c>
      <c r="V329" s="18">
        <v>3.09387291699097</v>
      </c>
      <c r="W329" s="16">
        <v>8.6126866593602899E-2</v>
      </c>
      <c r="X329" s="18">
        <v>1.9256390155157601</v>
      </c>
      <c r="Y329" s="16">
        <v>0.153420541756633</v>
      </c>
      <c r="Z329" s="15">
        <v>3991591.35</v>
      </c>
      <c r="AA329" s="16">
        <v>-7.6753603353716801E-3</v>
      </c>
      <c r="AB329" s="17">
        <v>1268633.3600000001</v>
      </c>
      <c r="AC329" s="16">
        <v>-4.5916838639908399E-2</v>
      </c>
      <c r="AD329" s="17">
        <v>2072571.86</v>
      </c>
      <c r="AE329" s="16">
        <v>-7.8913317522360096E-2</v>
      </c>
      <c r="AF329" s="18">
        <v>3.1463711075672798</v>
      </c>
      <c r="AG329" s="16">
        <v>4.0081913037875602E-2</v>
      </c>
      <c r="AH329" s="18">
        <v>1.9259121611349099</v>
      </c>
      <c r="AI329" s="16">
        <v>7.7341208533560302E-2</v>
      </c>
      <c r="AJ329" s="15">
        <v>7824287.2000000002</v>
      </c>
      <c r="AK329" s="16">
        <v>1.2593446106288399E-2</v>
      </c>
      <c r="AL329" s="17">
        <v>2527999.2000000002</v>
      </c>
      <c r="AM329" s="16">
        <v>-1.3676830369898699E-2</v>
      </c>
      <c r="AN329" s="17">
        <v>4151086.5</v>
      </c>
      <c r="AO329" s="16">
        <v>-4.9123721171070202E-2</v>
      </c>
      <c r="AP329" s="18">
        <v>3.09505129590231</v>
      </c>
      <c r="AQ329" s="16">
        <v>2.66345527359345E-2</v>
      </c>
      <c r="AR329" s="18">
        <v>1.88487693523129</v>
      </c>
      <c r="AS329" s="16">
        <v>6.4905570421177797E-2</v>
      </c>
    </row>
    <row r="330" spans="3:45" x14ac:dyDescent="0.2">
      <c r="C330" s="144" t="s">
        <v>19</v>
      </c>
      <c r="D330" s="144" t="s">
        <v>12</v>
      </c>
      <c r="E330" s="145" t="s">
        <v>296</v>
      </c>
      <c r="F330" s="15">
        <v>633004.65</v>
      </c>
      <c r="G330" s="16">
        <v>-6.9017272441254704E-2</v>
      </c>
      <c r="H330" s="142">
        <v>212077.96</v>
      </c>
      <c r="I330" s="141">
        <v>-0.126738988098657</v>
      </c>
      <c r="J330" s="17">
        <v>384461.68</v>
      </c>
      <c r="K330" s="16">
        <v>-0.15199722683174399</v>
      </c>
      <c r="L330" s="18">
        <v>2.9847733823920199</v>
      </c>
      <c r="M330" s="16">
        <v>6.6099041261129504E-2</v>
      </c>
      <c r="N330" s="18">
        <v>1.64647007212786</v>
      </c>
      <c r="O330" s="16">
        <v>9.78533997954565E-2</v>
      </c>
      <c r="P330" s="15">
        <v>2118515.5699999998</v>
      </c>
      <c r="Q330" s="16">
        <v>-3.3306805325424203E-2</v>
      </c>
      <c r="R330" s="17">
        <v>693692.49</v>
      </c>
      <c r="S330" s="16">
        <v>-5.9672676607603302E-2</v>
      </c>
      <c r="T330" s="17">
        <v>1249630.78</v>
      </c>
      <c r="U330" s="16">
        <v>-6.6703171097363498E-2</v>
      </c>
      <c r="V330" s="18">
        <v>3.0539693027381598</v>
      </c>
      <c r="W330" s="16">
        <v>2.80390355850339E-2</v>
      </c>
      <c r="X330" s="18">
        <v>1.69531321083496</v>
      </c>
      <c r="Y330" s="16">
        <v>3.5783220019301301E-2</v>
      </c>
      <c r="Z330" s="15">
        <v>4061019.91</v>
      </c>
      <c r="AA330" s="16">
        <v>-4.4677264115005203E-3</v>
      </c>
      <c r="AB330" s="17">
        <v>1312967.18</v>
      </c>
      <c r="AC330" s="16">
        <v>2.9976552644039901E-3</v>
      </c>
      <c r="AD330" s="17">
        <v>2375559.1800000002</v>
      </c>
      <c r="AE330" s="16">
        <v>2.9039118205520398E-3</v>
      </c>
      <c r="AF330" s="18">
        <v>3.0930094612113601</v>
      </c>
      <c r="AG330" s="16">
        <v>-7.4430699181809402E-3</v>
      </c>
      <c r="AH330" s="18">
        <v>1.70950062797425</v>
      </c>
      <c r="AI330" s="16">
        <v>-7.3502936275030104E-3</v>
      </c>
      <c r="AJ330" s="15">
        <v>7897387.1200000001</v>
      </c>
      <c r="AK330" s="16">
        <v>-9.7693897597697209E-4</v>
      </c>
      <c r="AL330" s="17">
        <v>2510742.38</v>
      </c>
      <c r="AM330" s="16">
        <v>-6.0763980433459598E-3</v>
      </c>
      <c r="AN330" s="17">
        <v>4488045.93</v>
      </c>
      <c r="AO330" s="16">
        <v>-1.5884770706041901E-2</v>
      </c>
      <c r="AP330" s="18">
        <v>3.14543904739442</v>
      </c>
      <c r="AQ330" s="16">
        <v>5.1306348469137902E-3</v>
      </c>
      <c r="AR330" s="18">
        <v>1.7596493536776301</v>
      </c>
      <c r="AS330" s="16">
        <v>1.51484615686319E-2</v>
      </c>
    </row>
    <row r="331" spans="3:45" x14ac:dyDescent="0.2">
      <c r="C331" s="144" t="s">
        <v>19</v>
      </c>
      <c r="D331" s="144" t="s">
        <v>12</v>
      </c>
      <c r="E331" s="145" t="s">
        <v>297</v>
      </c>
      <c r="F331" s="15">
        <v>265131.31</v>
      </c>
      <c r="G331" s="16">
        <v>-9.7090834511226395E-3</v>
      </c>
      <c r="H331" s="142">
        <v>70750.559999999998</v>
      </c>
      <c r="I331" s="141">
        <v>-3.1144055756362501E-2</v>
      </c>
      <c r="J331" s="17">
        <v>106424.05</v>
      </c>
      <c r="K331" s="16">
        <v>-6.38935620106892E-2</v>
      </c>
      <c r="L331" s="18">
        <v>3.7474093491274099</v>
      </c>
      <c r="M331" s="16">
        <v>2.2124003503919999E-2</v>
      </c>
      <c r="N331" s="18">
        <v>2.4912725084226701</v>
      </c>
      <c r="O331" s="16">
        <v>5.7882817979492698E-2</v>
      </c>
      <c r="P331" s="15">
        <v>875929.97</v>
      </c>
      <c r="Q331" s="16">
        <v>-1.2596800163317899E-2</v>
      </c>
      <c r="R331" s="17">
        <v>233470.78</v>
      </c>
      <c r="S331" s="16">
        <v>-3.8062591109654799E-2</v>
      </c>
      <c r="T331" s="17">
        <v>352101.27</v>
      </c>
      <c r="U331" s="16">
        <v>-7.3580492185623098E-2</v>
      </c>
      <c r="V331" s="18">
        <v>3.7517755755131299</v>
      </c>
      <c r="W331" s="16">
        <v>2.6473438615630202E-2</v>
      </c>
      <c r="X331" s="18">
        <v>2.4877217000665701</v>
      </c>
      <c r="Y331" s="16">
        <v>6.5827296929637194E-2</v>
      </c>
      <c r="Z331" s="15">
        <v>1635037.05</v>
      </c>
      <c r="AA331" s="16">
        <v>-1.7732842640227901E-2</v>
      </c>
      <c r="AB331" s="17">
        <v>445538.93</v>
      </c>
      <c r="AC331" s="16">
        <v>-2.5865418898007E-2</v>
      </c>
      <c r="AD331" s="17">
        <v>675091.67</v>
      </c>
      <c r="AE331" s="16">
        <v>-5.4901122622205499E-2</v>
      </c>
      <c r="AF331" s="18">
        <v>3.6697961500244198</v>
      </c>
      <c r="AG331" s="16">
        <v>8.3485140714120495E-3</v>
      </c>
      <c r="AH331" s="18">
        <v>2.4219481926061999</v>
      </c>
      <c r="AI331" s="16">
        <v>3.93273982983686E-2</v>
      </c>
      <c r="AJ331" s="15">
        <v>3240723.6</v>
      </c>
      <c r="AK331" s="16">
        <v>-7.08503564908572E-3</v>
      </c>
      <c r="AL331" s="17">
        <v>893915.15</v>
      </c>
      <c r="AM331" s="16">
        <v>-2.1258522908068401E-3</v>
      </c>
      <c r="AN331" s="17">
        <v>1367645.69</v>
      </c>
      <c r="AO331" s="16">
        <v>-3.0807142656035898E-2</v>
      </c>
      <c r="AP331" s="18">
        <v>3.625314550268</v>
      </c>
      <c r="AQ331" s="16">
        <v>-4.9697483091064301E-3</v>
      </c>
      <c r="AR331" s="18">
        <v>2.3695637135375298</v>
      </c>
      <c r="AS331" s="16">
        <v>2.44761471643112E-2</v>
      </c>
    </row>
    <row r="332" spans="3:45" x14ac:dyDescent="0.2">
      <c r="C332" s="144" t="s">
        <v>19</v>
      </c>
      <c r="D332" s="144" t="s">
        <v>12</v>
      </c>
      <c r="E332" s="145" t="s">
        <v>298</v>
      </c>
      <c r="F332" s="15">
        <v>514180.4</v>
      </c>
      <c r="G332" s="16">
        <v>-0.147916553357786</v>
      </c>
      <c r="H332" s="142">
        <v>139436.13</v>
      </c>
      <c r="I332" s="141">
        <v>-0.19141131346943499</v>
      </c>
      <c r="J332" s="17">
        <v>210236.4</v>
      </c>
      <c r="K332" s="16">
        <v>-0.198436650190186</v>
      </c>
      <c r="L332" s="18">
        <v>3.6875693552309601</v>
      </c>
      <c r="M332" s="16">
        <v>5.3790958043543197E-2</v>
      </c>
      <c r="N332" s="18">
        <v>2.4457249077704901</v>
      </c>
      <c r="O332" s="16">
        <v>6.3026954568702498E-2</v>
      </c>
      <c r="P332" s="15">
        <v>1599632.33</v>
      </c>
      <c r="Q332" s="16">
        <v>-0.10533813130714099</v>
      </c>
      <c r="R332" s="17">
        <v>435947.26</v>
      </c>
      <c r="S332" s="16">
        <v>-0.123633504464592</v>
      </c>
      <c r="T332" s="17">
        <v>666009.09</v>
      </c>
      <c r="U332" s="16">
        <v>-0.13012950470850801</v>
      </c>
      <c r="V332" s="18">
        <v>3.6693253445382399</v>
      </c>
      <c r="W332" s="16">
        <v>2.08763950363865E-2</v>
      </c>
      <c r="X332" s="18">
        <v>2.4018175637813002</v>
      </c>
      <c r="Y332" s="16">
        <v>2.85000739024482E-2</v>
      </c>
      <c r="Z332" s="15">
        <v>2993948.5</v>
      </c>
      <c r="AA332" s="16">
        <v>-5.9178126170047501E-2</v>
      </c>
      <c r="AB332" s="17">
        <v>819862.35</v>
      </c>
      <c r="AC332" s="16">
        <v>-7.5324175001904095E-2</v>
      </c>
      <c r="AD332" s="17">
        <v>1253927.1399999999</v>
      </c>
      <c r="AE332" s="16">
        <v>-8.9084337740980596E-2</v>
      </c>
      <c r="AF332" s="18">
        <v>3.6517697147576098</v>
      </c>
      <c r="AG332" s="16">
        <v>1.7461307406722599E-2</v>
      </c>
      <c r="AH332" s="18">
        <v>2.3876574678812701</v>
      </c>
      <c r="AI332" s="16">
        <v>3.2830933543032299E-2</v>
      </c>
      <c r="AJ332" s="15">
        <v>6511696.7999999998</v>
      </c>
      <c r="AK332" s="16">
        <v>-1.96851096410414E-2</v>
      </c>
      <c r="AL332" s="17">
        <v>1801779.51</v>
      </c>
      <c r="AM332" s="16">
        <v>-2.73316910826031E-2</v>
      </c>
      <c r="AN332" s="17">
        <v>2728578.49</v>
      </c>
      <c r="AO332" s="16">
        <v>-4.8553304584952703E-2</v>
      </c>
      <c r="AP332" s="18">
        <v>3.6140364366780902</v>
      </c>
      <c r="AQ332" s="16">
        <v>7.8614481128439703E-3</v>
      </c>
      <c r="AR332" s="18">
        <v>2.38647956211075</v>
      </c>
      <c r="AS332" s="16">
        <v>3.03413686578816E-2</v>
      </c>
    </row>
    <row r="333" spans="3:45" x14ac:dyDescent="0.2">
      <c r="C333" s="144" t="s">
        <v>19</v>
      </c>
      <c r="D333" s="144" t="s">
        <v>12</v>
      </c>
      <c r="E333" s="145" t="s">
        <v>299</v>
      </c>
      <c r="F333" s="15">
        <v>2603474.04</v>
      </c>
      <c r="G333" s="16">
        <v>-3.6976676589093198E-2</v>
      </c>
      <c r="H333" s="142">
        <v>749671.16</v>
      </c>
      <c r="I333" s="141">
        <v>-5.0476962743865199E-2</v>
      </c>
      <c r="J333" s="17">
        <v>1138975.0900000001</v>
      </c>
      <c r="K333" s="16">
        <v>-3.1722402972743501E-2</v>
      </c>
      <c r="L333" s="18">
        <v>3.4728213901145701</v>
      </c>
      <c r="M333" s="16">
        <v>1.42179658892577E-2</v>
      </c>
      <c r="N333" s="18">
        <v>2.28580419612162</v>
      </c>
      <c r="O333" s="16">
        <v>-5.4264124590726499E-3</v>
      </c>
      <c r="P333" s="15">
        <v>9720823.0899999999</v>
      </c>
      <c r="Q333" s="16">
        <v>1.8927955569923601E-3</v>
      </c>
      <c r="R333" s="17">
        <v>2868912.18</v>
      </c>
      <c r="S333" s="16">
        <v>1.7718626354509701E-2</v>
      </c>
      <c r="T333" s="17">
        <v>4088310.36</v>
      </c>
      <c r="U333" s="16">
        <v>2.3376967393806498E-3</v>
      </c>
      <c r="V333" s="18">
        <v>3.3883306563953401</v>
      </c>
      <c r="W333" s="16">
        <v>-1.5550300827455499E-2</v>
      </c>
      <c r="X333" s="18">
        <v>2.3777116299947401</v>
      </c>
      <c r="Y333" s="16">
        <v>-4.4386356398199898E-4</v>
      </c>
      <c r="Z333" s="15">
        <v>20119262.640000001</v>
      </c>
      <c r="AA333" s="16">
        <v>-7.9193232517229904E-3</v>
      </c>
      <c r="AB333" s="17">
        <v>6069680.5800000001</v>
      </c>
      <c r="AC333" s="16">
        <v>5.1446422775609901E-2</v>
      </c>
      <c r="AD333" s="17">
        <v>8230649.3700000001</v>
      </c>
      <c r="AE333" s="16">
        <v>1.7650867029232999E-2</v>
      </c>
      <c r="AF333" s="18">
        <v>3.3147152267442701</v>
      </c>
      <c r="AG333" s="16">
        <v>-5.6461028105092702E-2</v>
      </c>
      <c r="AH333" s="18">
        <v>2.4444319926120199</v>
      </c>
      <c r="AI333" s="16">
        <v>-2.5126682548408299E-2</v>
      </c>
      <c r="AJ333" s="15">
        <v>36693278.710000001</v>
      </c>
      <c r="AK333" s="16">
        <v>-6.8243435768729401E-3</v>
      </c>
      <c r="AL333" s="17">
        <v>10862790.68</v>
      </c>
      <c r="AM333" s="16">
        <v>7.4492263936904501E-2</v>
      </c>
      <c r="AN333" s="17">
        <v>15196145.359999999</v>
      </c>
      <c r="AO333" s="16">
        <v>8.3878272068416606E-3</v>
      </c>
      <c r="AP333" s="18">
        <v>3.3778869344834002</v>
      </c>
      <c r="AQ333" s="16">
        <v>-7.5679100020539999E-2</v>
      </c>
      <c r="AR333" s="18">
        <v>2.41464383504686</v>
      </c>
      <c r="AS333" s="16">
        <v>-1.50856350833302E-2</v>
      </c>
    </row>
    <row r="334" spans="3:45" x14ac:dyDescent="0.2">
      <c r="C334" s="144" t="s">
        <v>19</v>
      </c>
      <c r="D334" s="144" t="s">
        <v>12</v>
      </c>
      <c r="E334" s="145" t="s">
        <v>300</v>
      </c>
      <c r="F334" s="15">
        <v>1324411.8500000001</v>
      </c>
      <c r="G334" s="16">
        <v>3.50597330752558E-3</v>
      </c>
      <c r="H334" s="142">
        <v>360454.74</v>
      </c>
      <c r="I334" s="141">
        <v>-1.2567742112219799E-2</v>
      </c>
      <c r="J334" s="17">
        <v>589345.17000000004</v>
      </c>
      <c r="K334" s="16">
        <v>-3.15815137181173E-2</v>
      </c>
      <c r="L334" s="18">
        <v>3.6742805768069502</v>
      </c>
      <c r="M334" s="16">
        <v>1.62782968566661E-2</v>
      </c>
      <c r="N334" s="18">
        <v>2.2472600394773701</v>
      </c>
      <c r="O334" s="16">
        <v>3.6231740226641898E-2</v>
      </c>
      <c r="P334" s="15">
        <v>4475865.49</v>
      </c>
      <c r="Q334" s="16">
        <v>-7.7823195022713098E-3</v>
      </c>
      <c r="R334" s="17">
        <v>1244942.1299999999</v>
      </c>
      <c r="S334" s="16">
        <v>3.3651438257876099E-4</v>
      </c>
      <c r="T334" s="17">
        <v>2033163.68</v>
      </c>
      <c r="U334" s="16">
        <v>-1.9864319762034001E-3</v>
      </c>
      <c r="V334" s="18">
        <v>3.59523979640724</v>
      </c>
      <c r="W334" s="16">
        <v>-8.1161026995612007E-3</v>
      </c>
      <c r="X334" s="18">
        <v>2.2014290015253501</v>
      </c>
      <c r="Y334" s="16">
        <v>-5.8074235779626603E-3</v>
      </c>
      <c r="Z334" s="15">
        <v>8488623.0600000005</v>
      </c>
      <c r="AA334" s="16">
        <v>6.4672966042907797E-3</v>
      </c>
      <c r="AB334" s="17">
        <v>2404618.48</v>
      </c>
      <c r="AC334" s="16">
        <v>1.7842753002806799E-2</v>
      </c>
      <c r="AD334" s="17">
        <v>3934861.02</v>
      </c>
      <c r="AE334" s="16">
        <v>2.4662185329516001E-2</v>
      </c>
      <c r="AF334" s="18">
        <v>3.53013300471682</v>
      </c>
      <c r="AG334" s="16">
        <v>-1.11760449882425E-2</v>
      </c>
      <c r="AH334" s="18">
        <v>2.1572866276227498</v>
      </c>
      <c r="AI334" s="16">
        <v>-1.7756963207707199E-2</v>
      </c>
      <c r="AJ334" s="15">
        <v>16506955.189999999</v>
      </c>
      <c r="AK334" s="16">
        <v>1.37509346637646E-2</v>
      </c>
      <c r="AL334" s="17">
        <v>4632905.5199999996</v>
      </c>
      <c r="AM334" s="16">
        <v>2.1102947633447E-2</v>
      </c>
      <c r="AN334" s="17">
        <v>7594526.9299999997</v>
      </c>
      <c r="AO334" s="16">
        <v>2.4425424552588799E-2</v>
      </c>
      <c r="AP334" s="18">
        <v>3.56298118291866</v>
      </c>
      <c r="AQ334" s="16">
        <v>-7.2000702639451802E-3</v>
      </c>
      <c r="AR334" s="18">
        <v>2.1735330379558002</v>
      </c>
      <c r="AS334" s="16">
        <v>-1.04199775142112E-2</v>
      </c>
    </row>
    <row r="335" spans="3:45" x14ac:dyDescent="0.2">
      <c r="C335" s="144" t="s">
        <v>19</v>
      </c>
      <c r="D335" s="144" t="s">
        <v>12</v>
      </c>
      <c r="E335" s="145" t="s">
        <v>301</v>
      </c>
      <c r="F335" s="15">
        <v>206162.9</v>
      </c>
      <c r="G335" s="16">
        <v>0.19749593507079699</v>
      </c>
      <c r="H335" s="142">
        <v>55222.41</v>
      </c>
      <c r="I335" s="141">
        <v>0.206359522265777</v>
      </c>
      <c r="J335" s="17">
        <v>89005.79</v>
      </c>
      <c r="K335" s="16">
        <v>0.21502362248149801</v>
      </c>
      <c r="L335" s="18">
        <v>3.73331949837032</v>
      </c>
      <c r="M335" s="16">
        <v>-7.3473844499794697E-3</v>
      </c>
      <c r="N335" s="18">
        <v>2.3162863899078898</v>
      </c>
      <c r="O335" s="16">
        <v>-1.44257997016583E-2</v>
      </c>
      <c r="P335" s="15">
        <v>683801.81</v>
      </c>
      <c r="Q335" s="16">
        <v>0.13479144188296699</v>
      </c>
      <c r="R335" s="17">
        <v>182837.1</v>
      </c>
      <c r="S335" s="16">
        <v>0.14048561729638401</v>
      </c>
      <c r="T335" s="17">
        <v>291059.69</v>
      </c>
      <c r="U335" s="16">
        <v>0.12732390735235899</v>
      </c>
      <c r="V335" s="18">
        <v>3.7399510821381399</v>
      </c>
      <c r="W335" s="16">
        <v>-4.99276389553714E-3</v>
      </c>
      <c r="X335" s="18">
        <v>2.3493524987950098</v>
      </c>
      <c r="Y335" s="16">
        <v>6.6241250468521496E-3</v>
      </c>
      <c r="Z335" s="15">
        <v>1303405.51</v>
      </c>
      <c r="AA335" s="16">
        <v>9.4974543419639901E-2</v>
      </c>
      <c r="AB335" s="17">
        <v>348166.48</v>
      </c>
      <c r="AC335" s="16">
        <v>9.5819057253088105E-2</v>
      </c>
      <c r="AD335" s="17">
        <v>555588.06999999995</v>
      </c>
      <c r="AE335" s="16">
        <v>8.8892542127336799E-2</v>
      </c>
      <c r="AF335" s="18">
        <v>3.7436272153482402</v>
      </c>
      <c r="AG335" s="16">
        <v>-7.7066905148110397E-4</v>
      </c>
      <c r="AH335" s="18">
        <v>2.34599261643613</v>
      </c>
      <c r="AI335" s="16">
        <v>5.5854926514796004E-3</v>
      </c>
      <c r="AJ335" s="15">
        <v>2533319.7200000002</v>
      </c>
      <c r="AK335" s="16">
        <v>3.7642359579456899E-2</v>
      </c>
      <c r="AL335" s="17">
        <v>678782.78</v>
      </c>
      <c r="AM335" s="16">
        <v>3.5356206500170198E-2</v>
      </c>
      <c r="AN335" s="17">
        <v>1081969.1100000001</v>
      </c>
      <c r="AO335" s="16">
        <v>2.0191178158799498E-2</v>
      </c>
      <c r="AP335" s="18">
        <v>3.7321508362365901</v>
      </c>
      <c r="AQ335" s="16">
        <v>2.2080836188875701E-3</v>
      </c>
      <c r="AR335" s="18">
        <v>2.3413974544984901</v>
      </c>
      <c r="AS335" s="16">
        <v>1.7105795260994702E-2</v>
      </c>
    </row>
    <row r="336" spans="3:45" x14ac:dyDescent="0.2">
      <c r="C336" s="144" t="s">
        <v>19</v>
      </c>
      <c r="D336" s="144" t="s">
        <v>12</v>
      </c>
      <c r="E336" s="145" t="s">
        <v>302</v>
      </c>
      <c r="F336" s="15">
        <v>617676.54</v>
      </c>
      <c r="G336" s="16">
        <v>-0.110017575695217</v>
      </c>
      <c r="H336" s="142">
        <v>168910.38</v>
      </c>
      <c r="I336" s="141">
        <v>-0.13136430676949101</v>
      </c>
      <c r="J336" s="17">
        <v>256804</v>
      </c>
      <c r="K336" s="16">
        <v>-0.156825626638222</v>
      </c>
      <c r="L336" s="18">
        <v>3.6568299710177699</v>
      </c>
      <c r="M336" s="16">
        <v>2.4575010261072401E-2</v>
      </c>
      <c r="N336" s="18">
        <v>2.40524501175994</v>
      </c>
      <c r="O336" s="16">
        <v>5.5514081572923403E-2</v>
      </c>
      <c r="P336" s="15">
        <v>2167917.2999999998</v>
      </c>
      <c r="Q336" s="16">
        <v>-2.6420414626627999E-2</v>
      </c>
      <c r="R336" s="17">
        <v>593715.92000000004</v>
      </c>
      <c r="S336" s="16">
        <v>-4.16161034653647E-2</v>
      </c>
      <c r="T336" s="17">
        <v>926472.08</v>
      </c>
      <c r="U336" s="16">
        <v>-4.6819536522840197E-2</v>
      </c>
      <c r="V336" s="18">
        <v>3.65143872173749</v>
      </c>
      <c r="W336" s="16">
        <v>1.5855534398774698E-2</v>
      </c>
      <c r="X336" s="18">
        <v>2.3399704608475602</v>
      </c>
      <c r="Y336" s="16">
        <v>2.1401112043145602E-2</v>
      </c>
      <c r="Z336" s="15">
        <v>4188719.55</v>
      </c>
      <c r="AA336" s="16">
        <v>-1.1780201181521E-2</v>
      </c>
      <c r="AB336" s="17">
        <v>1153604.3400000001</v>
      </c>
      <c r="AC336" s="16">
        <v>-3.3411607483068498E-2</v>
      </c>
      <c r="AD336" s="17">
        <v>1782579.52</v>
      </c>
      <c r="AE336" s="16">
        <v>-3.03235813006183E-2</v>
      </c>
      <c r="AF336" s="18">
        <v>3.6309845626967698</v>
      </c>
      <c r="AG336" s="16">
        <v>2.2379128974661801E-2</v>
      </c>
      <c r="AH336" s="18">
        <v>2.3498079625642698</v>
      </c>
      <c r="AI336" s="16">
        <v>1.91232660313316E-2</v>
      </c>
      <c r="AJ336" s="15">
        <v>8019083.6600000001</v>
      </c>
      <c r="AK336" s="16">
        <v>5.44508470585229E-3</v>
      </c>
      <c r="AL336" s="17">
        <v>2228571.09</v>
      </c>
      <c r="AM336" s="16">
        <v>-9.4344480942163706E-3</v>
      </c>
      <c r="AN336" s="17">
        <v>3469746.28</v>
      </c>
      <c r="AO336" s="16">
        <v>-4.5517802638287402E-3</v>
      </c>
      <c r="AP336" s="18">
        <v>3.5983073171787399</v>
      </c>
      <c r="AQ336" s="16">
        <v>1.5021250003537301E-2</v>
      </c>
      <c r="AR336" s="18">
        <v>2.3111441047499302</v>
      </c>
      <c r="AS336" s="16">
        <v>1.00425765715173E-2</v>
      </c>
    </row>
    <row r="337" spans="3:45" x14ac:dyDescent="0.2">
      <c r="C337" s="144" t="s">
        <v>19</v>
      </c>
      <c r="D337" s="144" t="s">
        <v>12</v>
      </c>
      <c r="E337" s="145" t="s">
        <v>303</v>
      </c>
      <c r="F337" s="15">
        <v>338273.14</v>
      </c>
      <c r="G337" s="16">
        <v>-1.8854485030715899E-2</v>
      </c>
      <c r="H337" s="142">
        <v>93121.8</v>
      </c>
      <c r="I337" s="141">
        <v>-6.4147753259365003E-2</v>
      </c>
      <c r="J337" s="17">
        <v>137321.54</v>
      </c>
      <c r="K337" s="16">
        <v>-9.2562539099430505E-2</v>
      </c>
      <c r="L337" s="18">
        <v>3.6325880728250501</v>
      </c>
      <c r="M337" s="16">
        <v>4.8397883732603703E-2</v>
      </c>
      <c r="N337" s="18">
        <v>2.4633654705591002</v>
      </c>
      <c r="O337" s="16">
        <v>8.1226593836631306E-2</v>
      </c>
      <c r="P337" s="15">
        <v>1148303</v>
      </c>
      <c r="Q337" s="16">
        <v>-2.45363590868426E-2</v>
      </c>
      <c r="R337" s="17">
        <v>324391.43</v>
      </c>
      <c r="S337" s="16">
        <v>-3.4132296345925302E-2</v>
      </c>
      <c r="T337" s="17">
        <v>482043.32</v>
      </c>
      <c r="U337" s="16">
        <v>-5.6582025150045803E-2</v>
      </c>
      <c r="V337" s="18">
        <v>3.5398684854282401</v>
      </c>
      <c r="W337" s="16">
        <v>9.9350430941829906E-3</v>
      </c>
      <c r="X337" s="18">
        <v>2.3821572716742598</v>
      </c>
      <c r="Y337" s="16">
        <v>3.3967622959801998E-2</v>
      </c>
      <c r="Z337" s="15">
        <v>2164825.36</v>
      </c>
      <c r="AA337" s="16">
        <v>-3.6316491502354602E-2</v>
      </c>
      <c r="AB337" s="17">
        <v>615371.16</v>
      </c>
      <c r="AC337" s="16">
        <v>-3.7097683288338103E-2</v>
      </c>
      <c r="AD337" s="17">
        <v>910482.77</v>
      </c>
      <c r="AE337" s="16">
        <v>-6.2847712722567298E-2</v>
      </c>
      <c r="AF337" s="18">
        <v>3.5179181292799</v>
      </c>
      <c r="AG337" s="16">
        <v>8.1128871789540704E-4</v>
      </c>
      <c r="AH337" s="18">
        <v>2.377667575192</v>
      </c>
      <c r="AI337" s="16">
        <v>2.8310469472672201E-2</v>
      </c>
      <c r="AJ337" s="15">
        <v>4412635.4400000004</v>
      </c>
      <c r="AK337" s="16">
        <v>-2.2045140860006099E-2</v>
      </c>
      <c r="AL337" s="17">
        <v>1245621.6599999999</v>
      </c>
      <c r="AM337" s="16">
        <v>-2.7666429158390401E-2</v>
      </c>
      <c r="AN337" s="17">
        <v>1840510.6</v>
      </c>
      <c r="AO337" s="16">
        <v>-6.8944224900177098E-2</v>
      </c>
      <c r="AP337" s="18">
        <v>3.5425166257947098</v>
      </c>
      <c r="AQ337" s="16">
        <v>5.7812344106547096E-3</v>
      </c>
      <c r="AR337" s="18">
        <v>2.3975061268324098</v>
      </c>
      <c r="AS337" s="16">
        <v>5.0371938281724003E-2</v>
      </c>
    </row>
    <row r="338" spans="3:45" x14ac:dyDescent="0.2">
      <c r="C338" s="144" t="s">
        <v>19</v>
      </c>
      <c r="D338" s="144" t="s">
        <v>12</v>
      </c>
      <c r="E338" s="145" t="s">
        <v>304</v>
      </c>
      <c r="F338" s="15">
        <v>1134818.6299999999</v>
      </c>
      <c r="G338" s="16">
        <v>1.6340103658182101E-2</v>
      </c>
      <c r="H338" s="142">
        <v>363220.96</v>
      </c>
      <c r="I338" s="141">
        <v>0.156791490174846</v>
      </c>
      <c r="J338" s="17">
        <v>565890.63</v>
      </c>
      <c r="K338" s="16">
        <v>9.3822702649667494E-2</v>
      </c>
      <c r="L338" s="18">
        <v>3.1243203310733998</v>
      </c>
      <c r="M338" s="16">
        <v>-0.12141460903678999</v>
      </c>
      <c r="N338" s="18">
        <v>2.00536741525478</v>
      </c>
      <c r="O338" s="16">
        <v>-7.0836524789430796E-2</v>
      </c>
      <c r="P338" s="15">
        <v>3855928.45</v>
      </c>
      <c r="Q338" s="16">
        <v>3.5788321662167102E-3</v>
      </c>
      <c r="R338" s="17">
        <v>1185423.01</v>
      </c>
      <c r="S338" s="16">
        <v>9.4118897422022105E-2</v>
      </c>
      <c r="T338" s="17">
        <v>1871526.09</v>
      </c>
      <c r="U338" s="16">
        <v>5.59995318570784E-2</v>
      </c>
      <c r="V338" s="18">
        <v>3.25278691021866</v>
      </c>
      <c r="W338" s="16">
        <v>-8.2751577976705404E-2</v>
      </c>
      <c r="X338" s="18">
        <v>2.0603124212925099</v>
      </c>
      <c r="Y338" s="16">
        <v>-4.9640836107829503E-2</v>
      </c>
      <c r="Z338" s="15">
        <v>7512367.5199999996</v>
      </c>
      <c r="AA338" s="16">
        <v>-3.5336510638846602E-2</v>
      </c>
      <c r="AB338" s="17">
        <v>2238390.9</v>
      </c>
      <c r="AC338" s="16">
        <v>3.35048117661454E-2</v>
      </c>
      <c r="AD338" s="17">
        <v>3565203.4</v>
      </c>
      <c r="AE338" s="16">
        <v>7.3543607703403504E-3</v>
      </c>
      <c r="AF338" s="18">
        <v>3.3561463817602202</v>
      </c>
      <c r="AG338" s="16">
        <v>-6.66095809339773E-2</v>
      </c>
      <c r="AH338" s="18">
        <v>2.1071357443449101</v>
      </c>
      <c r="AI338" s="16">
        <v>-4.2379199487001397E-2</v>
      </c>
      <c r="AJ338" s="15">
        <v>14131688.76</v>
      </c>
      <c r="AK338" s="16">
        <v>-2.3878525850848199E-2</v>
      </c>
      <c r="AL338" s="17">
        <v>4099132.9</v>
      </c>
      <c r="AM338" s="16">
        <v>3.4101495478985E-2</v>
      </c>
      <c r="AN338" s="17">
        <v>6651465.8200000003</v>
      </c>
      <c r="AO338" s="16">
        <v>5.4483365996578301E-3</v>
      </c>
      <c r="AP338" s="18">
        <v>3.4474824565946598</v>
      </c>
      <c r="AQ338" s="16">
        <v>-5.6068018065264902E-2</v>
      </c>
      <c r="AR338" s="18">
        <v>2.1245976665035302</v>
      </c>
      <c r="AS338" s="16">
        <v>-2.9167945664604799E-2</v>
      </c>
    </row>
    <row r="339" spans="3:45" x14ac:dyDescent="0.2">
      <c r="C339" s="144" t="s">
        <v>19</v>
      </c>
      <c r="D339" s="144" t="s">
        <v>12</v>
      </c>
      <c r="E339" s="145" t="s">
        <v>305</v>
      </c>
      <c r="F339" s="15">
        <v>1022150.61</v>
      </c>
      <c r="G339" s="16">
        <v>3.8356151386192201E-2</v>
      </c>
      <c r="H339" s="142">
        <v>261851.25</v>
      </c>
      <c r="I339" s="141">
        <v>4.2209626699289203E-2</v>
      </c>
      <c r="J339" s="17">
        <v>450153.73</v>
      </c>
      <c r="K339" s="16">
        <v>-2.1057963674777299E-2</v>
      </c>
      <c r="L339" s="18">
        <v>3.9035544416916101</v>
      </c>
      <c r="M339" s="16">
        <v>-3.6974090570445301E-3</v>
      </c>
      <c r="N339" s="18">
        <v>2.2706700886383899</v>
      </c>
      <c r="O339" s="16">
        <v>6.0692168541459098E-2</v>
      </c>
      <c r="P339" s="15">
        <v>3502685.12</v>
      </c>
      <c r="Q339" s="16">
        <v>4.0177029991442202E-2</v>
      </c>
      <c r="R339" s="17">
        <v>897540.98</v>
      </c>
      <c r="S339" s="16">
        <v>4.2139007425740199E-2</v>
      </c>
      <c r="T339" s="17">
        <v>1536073.32</v>
      </c>
      <c r="U339" s="16">
        <v>-3.4169484035649601E-2</v>
      </c>
      <c r="V339" s="18">
        <v>3.9025350352247998</v>
      </c>
      <c r="W339" s="16">
        <v>-1.8826446571119601E-3</v>
      </c>
      <c r="X339" s="18">
        <v>2.2802851103487698</v>
      </c>
      <c r="Y339" s="16">
        <v>7.6976770559852595E-2</v>
      </c>
      <c r="Z339" s="15">
        <v>6855607.7000000002</v>
      </c>
      <c r="AA339" s="16">
        <v>5.1637529071825401E-2</v>
      </c>
      <c r="AB339" s="17">
        <v>1751630.6</v>
      </c>
      <c r="AC339" s="16">
        <v>4.6367656024171797E-2</v>
      </c>
      <c r="AD339" s="17">
        <v>3006672.93</v>
      </c>
      <c r="AE339" s="16">
        <v>-3.05447572402824E-2</v>
      </c>
      <c r="AF339" s="18">
        <v>3.9138433069164198</v>
      </c>
      <c r="AG339" s="16">
        <v>5.0363493341119298E-3</v>
      </c>
      <c r="AH339" s="18">
        <v>2.2801308488183301</v>
      </c>
      <c r="AI339" s="16">
        <v>8.4771614704111695E-2</v>
      </c>
      <c r="AJ339" s="15">
        <v>12666546.33</v>
      </c>
      <c r="AK339" s="16">
        <v>5.0883706667534202E-2</v>
      </c>
      <c r="AL339" s="17">
        <v>3233199.33</v>
      </c>
      <c r="AM339" s="16">
        <v>4.6052093851546697E-2</v>
      </c>
      <c r="AN339" s="17">
        <v>5709821.1900000004</v>
      </c>
      <c r="AO339" s="16">
        <v>-7.5928442436305598E-3</v>
      </c>
      <c r="AP339" s="18">
        <v>3.9176509200872598</v>
      </c>
      <c r="AQ339" s="16">
        <v>4.6189026764409096E-3</v>
      </c>
      <c r="AR339" s="18">
        <v>2.2183788088116998</v>
      </c>
      <c r="AS339" s="16">
        <v>5.8923951295571299E-2</v>
      </c>
    </row>
    <row r="340" spans="3:45" x14ac:dyDescent="0.2">
      <c r="C340" s="144" t="s">
        <v>19</v>
      </c>
      <c r="D340" s="144" t="s">
        <v>12</v>
      </c>
      <c r="E340" s="145" t="s">
        <v>306</v>
      </c>
      <c r="F340" s="15">
        <v>645468.17000000004</v>
      </c>
      <c r="G340" s="16">
        <v>-4.5094015113048003E-3</v>
      </c>
      <c r="H340" s="142">
        <v>193951.27</v>
      </c>
      <c r="I340" s="141">
        <v>0.109867016541917</v>
      </c>
      <c r="J340" s="17">
        <v>348101.41</v>
      </c>
      <c r="K340" s="16">
        <v>0.13925218428057601</v>
      </c>
      <c r="L340" s="18">
        <v>3.3279914588855202</v>
      </c>
      <c r="M340" s="16">
        <v>-0.10305416446160499</v>
      </c>
      <c r="N340" s="18">
        <v>1.85425324763838</v>
      </c>
      <c r="O340" s="16">
        <v>-0.12618943178297701</v>
      </c>
      <c r="P340" s="15">
        <v>2219333.1</v>
      </c>
      <c r="Q340" s="16">
        <v>-2.9286002801273202E-3</v>
      </c>
      <c r="R340" s="17">
        <v>619119.61</v>
      </c>
      <c r="S340" s="16">
        <v>4.07713944494634E-2</v>
      </c>
      <c r="T340" s="17">
        <v>1077854.53</v>
      </c>
      <c r="U340" s="16">
        <v>4.3256200452011603E-2</v>
      </c>
      <c r="V340" s="18">
        <v>3.58465967505051</v>
      </c>
      <c r="W340" s="16">
        <v>-4.1988082073207603E-2</v>
      </c>
      <c r="X340" s="18">
        <v>2.0590284108190402</v>
      </c>
      <c r="Y340" s="16">
        <v>-4.42698550098512E-2</v>
      </c>
      <c r="Z340" s="15">
        <v>4486648.71</v>
      </c>
      <c r="AA340" s="16">
        <v>-1.2193711628622201E-2</v>
      </c>
      <c r="AB340" s="17">
        <v>1254919.51</v>
      </c>
      <c r="AC340" s="16">
        <v>3.16459174541796E-3</v>
      </c>
      <c r="AD340" s="17">
        <v>2185748.87</v>
      </c>
      <c r="AE340" s="16">
        <v>3.9372134425497401E-3</v>
      </c>
      <c r="AF340" s="18">
        <v>3.5752481926111699</v>
      </c>
      <c r="AG340" s="16">
        <v>-1.53098539366487E-2</v>
      </c>
      <c r="AH340" s="18">
        <v>2.0526826167362899</v>
      </c>
      <c r="AI340" s="16">
        <v>-1.60676632514281E-2</v>
      </c>
      <c r="AJ340" s="15">
        <v>8609238.1400000006</v>
      </c>
      <c r="AK340" s="16">
        <v>-1.6511391659403098E-2</v>
      </c>
      <c r="AL340" s="17">
        <v>2330168.87</v>
      </c>
      <c r="AM340" s="16">
        <v>-3.1203545444925099E-2</v>
      </c>
      <c r="AN340" s="17">
        <v>4009455.14</v>
      </c>
      <c r="AO340" s="16">
        <v>-4.0430812925764302E-2</v>
      </c>
      <c r="AP340" s="18">
        <v>3.6946842140243699</v>
      </c>
      <c r="AQ340" s="16">
        <v>1.51653670040208E-2</v>
      </c>
      <c r="AR340" s="18">
        <v>2.1472339356314598</v>
      </c>
      <c r="AS340" s="16">
        <v>2.4927250258308501E-2</v>
      </c>
    </row>
    <row r="341" spans="3:45" x14ac:dyDescent="0.2">
      <c r="C341" s="144" t="s">
        <v>19</v>
      </c>
      <c r="D341" s="144" t="s">
        <v>12</v>
      </c>
      <c r="E341" s="145" t="s">
        <v>307</v>
      </c>
      <c r="F341" s="15">
        <v>615537.76</v>
      </c>
      <c r="G341" s="16">
        <v>-2.0170218226941001E-2</v>
      </c>
      <c r="H341" s="142">
        <v>175831.79</v>
      </c>
      <c r="I341" s="141">
        <v>-3.7191316948211699E-2</v>
      </c>
      <c r="J341" s="17">
        <v>318089.96000000002</v>
      </c>
      <c r="K341" s="16">
        <v>-7.0447596969826401E-2</v>
      </c>
      <c r="L341" s="18">
        <v>3.50071940915804</v>
      </c>
      <c r="M341" s="16">
        <v>1.7678588717458699E-2</v>
      </c>
      <c r="N341" s="18">
        <v>1.9351059052602599</v>
      </c>
      <c r="O341" s="16">
        <v>5.4087729297444903E-2</v>
      </c>
      <c r="P341" s="15">
        <v>2131388.4300000002</v>
      </c>
      <c r="Q341" s="16">
        <v>-1.5860926717697101E-3</v>
      </c>
      <c r="R341" s="17">
        <v>606107.41</v>
      </c>
      <c r="S341" s="16">
        <v>-2.0189364802075699E-2</v>
      </c>
      <c r="T341" s="17">
        <v>1086138.49</v>
      </c>
      <c r="U341" s="16">
        <v>-6.5308603577167196E-2</v>
      </c>
      <c r="V341" s="18">
        <v>3.51651934101911</v>
      </c>
      <c r="W341" s="16">
        <v>1.8986599514250201E-2</v>
      </c>
      <c r="X341" s="18">
        <v>1.96235420217913</v>
      </c>
      <c r="Y341" s="16">
        <v>6.8174919710687995E-2</v>
      </c>
      <c r="Z341" s="15">
        <v>4233752.63</v>
      </c>
      <c r="AA341" s="16">
        <v>-3.3628464629624202E-3</v>
      </c>
      <c r="AB341" s="17">
        <v>1192092.2</v>
      </c>
      <c r="AC341" s="16">
        <v>-2.25712655652302E-2</v>
      </c>
      <c r="AD341" s="17">
        <v>2147084.5</v>
      </c>
      <c r="AE341" s="16">
        <v>-6.2797536158080702E-2</v>
      </c>
      <c r="AF341" s="18">
        <v>3.5515311902888</v>
      </c>
      <c r="AG341" s="16">
        <v>1.9651989373297599E-2</v>
      </c>
      <c r="AH341" s="18">
        <v>1.9718612052762701</v>
      </c>
      <c r="AI341" s="16">
        <v>6.3417129156356306E-2</v>
      </c>
      <c r="AJ341" s="15">
        <v>8149810.6900000004</v>
      </c>
      <c r="AK341" s="16">
        <v>-2.1640943389935898E-3</v>
      </c>
      <c r="AL341" s="17">
        <v>2320965.38</v>
      </c>
      <c r="AM341" s="16">
        <v>7.1946711290669704E-3</v>
      </c>
      <c r="AN341" s="17">
        <v>4231828.47</v>
      </c>
      <c r="AO341" s="16">
        <v>-2.8707847729351799E-2</v>
      </c>
      <c r="AP341" s="18">
        <v>3.51138830429259</v>
      </c>
      <c r="AQ341" s="16">
        <v>-9.2919132083665208E-3</v>
      </c>
      <c r="AR341" s="18">
        <v>1.92583672702594</v>
      </c>
      <c r="AS341" s="16">
        <v>2.73282897718315E-2</v>
      </c>
    </row>
    <row r="342" spans="3:45" x14ac:dyDescent="0.2">
      <c r="C342" s="144" t="s">
        <v>19</v>
      </c>
      <c r="D342" s="144" t="s">
        <v>12</v>
      </c>
      <c r="E342" s="145" t="s">
        <v>308</v>
      </c>
      <c r="F342" s="15">
        <v>548237.07999999996</v>
      </c>
      <c r="G342" s="16">
        <v>3.9409142882927302E-2</v>
      </c>
      <c r="H342" s="142">
        <v>163436.20000000001</v>
      </c>
      <c r="I342" s="141">
        <v>8.9873728017634796E-2</v>
      </c>
      <c r="J342" s="17">
        <v>273444.3</v>
      </c>
      <c r="K342" s="16">
        <v>8.5780685836181106E-2</v>
      </c>
      <c r="L342" s="18">
        <v>3.35444093780937</v>
      </c>
      <c r="M342" s="16">
        <v>-4.6303148555105901E-2</v>
      </c>
      <c r="N342" s="18">
        <v>2.0049314613616001</v>
      </c>
      <c r="O342" s="16">
        <v>-4.2708019730100598E-2</v>
      </c>
      <c r="P342" s="15">
        <v>1811055.69</v>
      </c>
      <c r="Q342" s="16">
        <v>2.3341874236461901E-2</v>
      </c>
      <c r="R342" s="17">
        <v>534806.06000000006</v>
      </c>
      <c r="S342" s="16">
        <v>5.8361776648695601E-2</v>
      </c>
      <c r="T342" s="17">
        <v>882580.77</v>
      </c>
      <c r="U342" s="16">
        <v>2.4440733245328101E-2</v>
      </c>
      <c r="V342" s="18">
        <v>3.3863784004242601</v>
      </c>
      <c r="W342" s="16">
        <v>-3.3088782290611699E-2</v>
      </c>
      <c r="X342" s="18">
        <v>2.0519999433026399</v>
      </c>
      <c r="Y342" s="16">
        <v>-1.0726428315527101E-3</v>
      </c>
      <c r="Z342" s="15">
        <v>3410749.29</v>
      </c>
      <c r="AA342" s="16">
        <v>-1.7668708114204599E-3</v>
      </c>
      <c r="AB342" s="17">
        <v>991934.63</v>
      </c>
      <c r="AC342" s="16">
        <v>1.05144128309395E-2</v>
      </c>
      <c r="AD342" s="17">
        <v>1659774.25</v>
      </c>
      <c r="AE342" s="16">
        <v>-9.2559836333569699E-3</v>
      </c>
      <c r="AF342" s="18">
        <v>3.4384819189143498</v>
      </c>
      <c r="AG342" s="16">
        <v>-1.2153496760085E-2</v>
      </c>
      <c r="AH342" s="18">
        <v>2.0549477074969702</v>
      </c>
      <c r="AI342" s="16">
        <v>7.5590795384274899E-3</v>
      </c>
      <c r="AJ342" s="15">
        <v>6597725.25</v>
      </c>
      <c r="AK342" s="16">
        <v>-9.5981635221825193E-3</v>
      </c>
      <c r="AL342" s="17">
        <v>1889263.81</v>
      </c>
      <c r="AM342" s="16">
        <v>-8.7058079949363894E-5</v>
      </c>
      <c r="AN342" s="17">
        <v>3205662.05</v>
      </c>
      <c r="AO342" s="16">
        <v>-1.0640956084049099E-2</v>
      </c>
      <c r="AP342" s="18">
        <v>3.4922202050755402</v>
      </c>
      <c r="AQ342" s="16">
        <v>-9.5119335329031905E-3</v>
      </c>
      <c r="AR342" s="18">
        <v>2.0581474737800298</v>
      </c>
      <c r="AS342" s="16">
        <v>1.05400821701616E-3</v>
      </c>
    </row>
    <row r="343" spans="3:45" x14ac:dyDescent="0.2">
      <c r="C343" s="144" t="s">
        <v>19</v>
      </c>
      <c r="D343" s="144" t="s">
        <v>12</v>
      </c>
      <c r="E343" s="145" t="s">
        <v>309</v>
      </c>
      <c r="F343" s="15">
        <v>501607.59</v>
      </c>
      <c r="G343" s="16">
        <v>-2.3219928006368998E-3</v>
      </c>
      <c r="H343" s="142">
        <v>137736.38</v>
      </c>
      <c r="I343" s="141">
        <v>-2.80516849605075E-2</v>
      </c>
      <c r="J343" s="17">
        <v>247755.88</v>
      </c>
      <c r="K343" s="16">
        <v>-1.0557213795240701E-2</v>
      </c>
      <c r="L343" s="18">
        <v>3.6417944917675298</v>
      </c>
      <c r="M343" s="16">
        <v>2.6472284340371799E-2</v>
      </c>
      <c r="N343" s="18">
        <v>2.02460417891999</v>
      </c>
      <c r="O343" s="16">
        <v>8.3230896312780495E-3</v>
      </c>
      <c r="P343" s="15">
        <v>1678654.53</v>
      </c>
      <c r="Q343" s="16">
        <v>2.9972199078188301E-2</v>
      </c>
      <c r="R343" s="17">
        <v>457317.95</v>
      </c>
      <c r="S343" s="16">
        <v>1.88325804300883E-2</v>
      </c>
      <c r="T343" s="17">
        <v>817637.02</v>
      </c>
      <c r="U343" s="16">
        <v>1.55339603723204E-2</v>
      </c>
      <c r="V343" s="18">
        <v>3.6706508677387402</v>
      </c>
      <c r="W343" s="16">
        <v>1.0933708699615401E-2</v>
      </c>
      <c r="X343" s="18">
        <v>2.0530559269442099</v>
      </c>
      <c r="Y343" s="16">
        <v>1.42173863891016E-2</v>
      </c>
      <c r="Z343" s="15">
        <v>3174226.97</v>
      </c>
      <c r="AA343" s="16">
        <v>1.9769409099472699E-2</v>
      </c>
      <c r="AB343" s="17">
        <v>861244.5</v>
      </c>
      <c r="AC343" s="16">
        <v>1.01018216113723E-2</v>
      </c>
      <c r="AD343" s="17">
        <v>1537981.47</v>
      </c>
      <c r="AE343" s="16">
        <v>5.1196103152681997E-3</v>
      </c>
      <c r="AF343" s="18">
        <v>3.6856281462465099</v>
      </c>
      <c r="AG343" s="16">
        <v>9.5709039240004998E-3</v>
      </c>
      <c r="AH343" s="18">
        <v>2.0638915565088101</v>
      </c>
      <c r="AI343" s="16">
        <v>1.45751795446608E-2</v>
      </c>
      <c r="AJ343" s="15">
        <v>6151307.2800000003</v>
      </c>
      <c r="AK343" s="16">
        <v>7.3386910495759801E-3</v>
      </c>
      <c r="AL343" s="17">
        <v>1669707.24</v>
      </c>
      <c r="AM343" s="16">
        <v>-2.2079511879162898E-3</v>
      </c>
      <c r="AN343" s="17">
        <v>2979426.34</v>
      </c>
      <c r="AO343" s="16">
        <v>-1.03111321570844E-2</v>
      </c>
      <c r="AP343" s="18">
        <v>3.68406336909697</v>
      </c>
      <c r="AQ343" s="16">
        <v>9.5677674008907195E-3</v>
      </c>
      <c r="AR343" s="18">
        <v>2.0645945151978502</v>
      </c>
      <c r="AS343" s="16">
        <v>1.7833708936354199E-2</v>
      </c>
    </row>
    <row r="344" spans="3:45" x14ac:dyDescent="0.2">
      <c r="C344" s="144" t="s">
        <v>19</v>
      </c>
      <c r="D344" s="144" t="s">
        <v>12</v>
      </c>
      <c r="E344" s="145" t="s">
        <v>310</v>
      </c>
      <c r="F344" s="15">
        <v>388656.82</v>
      </c>
      <c r="G344" s="16">
        <v>1.2315336437156999E-2</v>
      </c>
      <c r="H344" s="142">
        <v>107838.54</v>
      </c>
      <c r="I344" s="141">
        <v>2.24600072305133E-2</v>
      </c>
      <c r="J344" s="17">
        <v>184143.56</v>
      </c>
      <c r="K344" s="16">
        <v>7.8663945505551801E-3</v>
      </c>
      <c r="L344" s="18">
        <v>3.6040623324462699</v>
      </c>
      <c r="M344" s="16">
        <v>-9.9218264984609304E-3</v>
      </c>
      <c r="N344" s="18">
        <v>2.11061858476072</v>
      </c>
      <c r="O344" s="16">
        <v>4.41421790691378E-3</v>
      </c>
      <c r="P344" s="15">
        <v>1263260.01</v>
      </c>
      <c r="Q344" s="16">
        <v>-3.1375685690128801E-3</v>
      </c>
      <c r="R344" s="17">
        <v>349210.53</v>
      </c>
      <c r="S344" s="16">
        <v>1.24823244965409E-2</v>
      </c>
      <c r="T344" s="17">
        <v>589794.41</v>
      </c>
      <c r="U344" s="16">
        <v>-2.41066313095834E-2</v>
      </c>
      <c r="V344" s="18">
        <v>3.6174739919784198</v>
      </c>
      <c r="W344" s="16">
        <v>-1.54273241987912E-2</v>
      </c>
      <c r="X344" s="18">
        <v>2.1418650102160202</v>
      </c>
      <c r="Y344" s="16">
        <v>2.14870429632181E-2</v>
      </c>
      <c r="Z344" s="15">
        <v>2316810.14</v>
      </c>
      <c r="AA344" s="16">
        <v>-2.1897593953759401E-2</v>
      </c>
      <c r="AB344" s="17">
        <v>628223.18999999994</v>
      </c>
      <c r="AC344" s="16">
        <v>-2.94248759016731E-2</v>
      </c>
      <c r="AD344" s="17">
        <v>1071074.3899999999</v>
      </c>
      <c r="AE344" s="16">
        <v>-5.76489453303402E-2</v>
      </c>
      <c r="AF344" s="18">
        <v>3.6878774564180001</v>
      </c>
      <c r="AG344" s="16">
        <v>7.7554861659024903E-3</v>
      </c>
      <c r="AH344" s="18">
        <v>2.16307117566316</v>
      </c>
      <c r="AI344" s="16">
        <v>3.7938463802232897E-2</v>
      </c>
      <c r="AJ344" s="15">
        <v>4680484.59</v>
      </c>
      <c r="AK344" s="16">
        <v>-1.13562181264304E-2</v>
      </c>
      <c r="AL344" s="17">
        <v>1253899.3500000001</v>
      </c>
      <c r="AM344" s="16">
        <v>-1.9102870034207499E-2</v>
      </c>
      <c r="AN344" s="17">
        <v>2161199.02</v>
      </c>
      <c r="AO344" s="16">
        <v>-4.3039622450532597E-2</v>
      </c>
      <c r="AP344" s="18">
        <v>3.73274345345183</v>
      </c>
      <c r="AQ344" s="16">
        <v>7.8975171515154301E-3</v>
      </c>
      <c r="AR344" s="18">
        <v>2.16568883600549</v>
      </c>
      <c r="AS344" s="16">
        <v>3.3108376341803601E-2</v>
      </c>
    </row>
    <row r="345" spans="3:45" x14ac:dyDescent="0.2">
      <c r="C345" s="144" t="s">
        <v>19</v>
      </c>
      <c r="D345" s="144" t="s">
        <v>12</v>
      </c>
      <c r="E345" s="145" t="s">
        <v>311</v>
      </c>
      <c r="F345" s="15">
        <v>765509.49</v>
      </c>
      <c r="G345" s="16">
        <v>0.13154920513607901</v>
      </c>
      <c r="H345" s="142">
        <v>230414.24</v>
      </c>
      <c r="I345" s="141">
        <v>3.1368494857262702E-2</v>
      </c>
      <c r="J345" s="17">
        <v>279011.51</v>
      </c>
      <c r="K345" s="16">
        <v>8.5620145819618507E-2</v>
      </c>
      <c r="L345" s="18">
        <v>3.3223184903849701</v>
      </c>
      <c r="M345" s="16">
        <v>9.7133770110633996E-2</v>
      </c>
      <c r="N345" s="18">
        <v>2.7436484251133599</v>
      </c>
      <c r="O345" s="16">
        <v>4.2306749274429602E-2</v>
      </c>
      <c r="P345" s="15">
        <v>2570162.67</v>
      </c>
      <c r="Q345" s="16">
        <v>9.0420063256907102E-2</v>
      </c>
      <c r="R345" s="17">
        <v>776818.76</v>
      </c>
      <c r="S345" s="16">
        <v>-1.8983090154653302E-2</v>
      </c>
      <c r="T345" s="17">
        <v>949167.96</v>
      </c>
      <c r="U345" s="16">
        <v>5.33465339761834E-2</v>
      </c>
      <c r="V345" s="18">
        <v>3.3085744092998</v>
      </c>
      <c r="W345" s="16">
        <v>0.11152015048222499</v>
      </c>
      <c r="X345" s="18">
        <v>2.7078059714531499</v>
      </c>
      <c r="Y345" s="16">
        <v>3.5195947473029697E-2</v>
      </c>
      <c r="Z345" s="15">
        <v>4883835.9400000004</v>
      </c>
      <c r="AA345" s="16">
        <v>8.5596992462778604E-2</v>
      </c>
      <c r="AB345" s="17">
        <v>1511785.33</v>
      </c>
      <c r="AC345" s="16">
        <v>-1.7499212019312999E-2</v>
      </c>
      <c r="AD345" s="17">
        <v>1789129.64</v>
      </c>
      <c r="AE345" s="16">
        <v>2.1422192916297801E-2</v>
      </c>
      <c r="AF345" s="18">
        <v>3.2305088844855998</v>
      </c>
      <c r="AG345" s="16">
        <v>0.104932439488403</v>
      </c>
      <c r="AH345" s="18">
        <v>2.72972725442076</v>
      </c>
      <c r="AI345" s="16">
        <v>6.2828867427731305E-2</v>
      </c>
      <c r="AJ345" s="15">
        <v>8980870.8900000006</v>
      </c>
      <c r="AK345" s="16">
        <v>6.5494654498057997E-2</v>
      </c>
      <c r="AL345" s="17">
        <v>2869875.4</v>
      </c>
      <c r="AM345" s="16">
        <v>-4.9049842721698702E-3</v>
      </c>
      <c r="AN345" s="17">
        <v>3329746.27</v>
      </c>
      <c r="AO345" s="16">
        <v>2.0344020154365702E-2</v>
      </c>
      <c r="AP345" s="18">
        <v>3.1293591666035399</v>
      </c>
      <c r="AQ345" s="16">
        <v>7.0746649975667097E-2</v>
      </c>
      <c r="AR345" s="18">
        <v>2.6971637361425702</v>
      </c>
      <c r="AS345" s="16">
        <v>4.4250403248172601E-2</v>
      </c>
    </row>
    <row r="346" spans="3:45" x14ac:dyDescent="0.2">
      <c r="C346" s="144" t="s">
        <v>19</v>
      </c>
      <c r="D346" s="144" t="s">
        <v>12</v>
      </c>
      <c r="E346" s="145" t="s">
        <v>312</v>
      </c>
      <c r="F346" s="15">
        <v>397067.13</v>
      </c>
      <c r="G346" s="16">
        <v>3.3482853279720101E-2</v>
      </c>
      <c r="H346" s="142">
        <v>110638.78</v>
      </c>
      <c r="I346" s="141">
        <v>4.98909625349718E-2</v>
      </c>
      <c r="J346" s="17">
        <v>179173.31</v>
      </c>
      <c r="K346" s="16">
        <v>3.9277550424505397E-2</v>
      </c>
      <c r="L346" s="18">
        <v>3.5888603435432</v>
      </c>
      <c r="M346" s="16">
        <v>-1.56283936530268E-2</v>
      </c>
      <c r="N346" s="18">
        <v>2.2161064613920498</v>
      </c>
      <c r="O346" s="16">
        <v>-5.5756974086647697E-3</v>
      </c>
      <c r="P346" s="15">
        <v>1337583.5</v>
      </c>
      <c r="Q346" s="16">
        <v>3.6173321957183202E-2</v>
      </c>
      <c r="R346" s="17">
        <v>368555.81</v>
      </c>
      <c r="S346" s="16">
        <v>3.8738691511450103E-2</v>
      </c>
      <c r="T346" s="17">
        <v>592970.17000000004</v>
      </c>
      <c r="U346" s="16">
        <v>1.3463055610148E-2</v>
      </c>
      <c r="V346" s="18">
        <v>3.6292563126328101</v>
      </c>
      <c r="W346" s="16">
        <v>-2.46969673434814E-3</v>
      </c>
      <c r="X346" s="18">
        <v>2.25573488797927</v>
      </c>
      <c r="Y346" s="16">
        <v>2.24085784097602E-2</v>
      </c>
      <c r="Z346" s="15">
        <v>2581328.2599999998</v>
      </c>
      <c r="AA346" s="16">
        <v>2.1240626942066299E-2</v>
      </c>
      <c r="AB346" s="17">
        <v>709288.99</v>
      </c>
      <c r="AC346" s="16">
        <v>2.4254411936421399E-2</v>
      </c>
      <c r="AD346" s="17">
        <v>1141786.33</v>
      </c>
      <c r="AE346" s="16">
        <v>-1.8911038362515498E-2</v>
      </c>
      <c r="AF346" s="18">
        <v>3.6393181007927402</v>
      </c>
      <c r="AG346" s="16">
        <v>-2.9424183671879502E-3</v>
      </c>
      <c r="AH346" s="18">
        <v>2.2607804912150198</v>
      </c>
      <c r="AI346" s="16">
        <v>4.0925611106220797E-2</v>
      </c>
      <c r="AJ346" s="15">
        <v>4979680.9000000004</v>
      </c>
      <c r="AK346" s="16">
        <v>1.23250606716851E-2</v>
      </c>
      <c r="AL346" s="17">
        <v>1377775.6</v>
      </c>
      <c r="AM346" s="16">
        <v>9.73211232978409E-3</v>
      </c>
      <c r="AN346" s="17">
        <v>2218903.86</v>
      </c>
      <c r="AO346" s="16">
        <v>-4.6078170389625799E-2</v>
      </c>
      <c r="AP346" s="18">
        <v>3.6142902371039201</v>
      </c>
      <c r="AQ346" s="16">
        <v>2.5679566988497898E-3</v>
      </c>
      <c r="AR346" s="18">
        <v>2.24420759716917</v>
      </c>
      <c r="AS346" s="16">
        <v>6.1224336469126901E-2</v>
      </c>
    </row>
    <row r="347" spans="3:45" x14ac:dyDescent="0.2">
      <c r="C347" s="144" t="s">
        <v>19</v>
      </c>
      <c r="D347" s="144" t="s">
        <v>12</v>
      </c>
      <c r="E347" s="145" t="s">
        <v>313</v>
      </c>
      <c r="F347" s="15">
        <v>587944.93999999994</v>
      </c>
      <c r="G347" s="16">
        <v>5.4327557384550799E-2</v>
      </c>
      <c r="H347" s="142">
        <v>148707.21</v>
      </c>
      <c r="I347" s="141">
        <v>4.2300488862188998E-2</v>
      </c>
      <c r="J347" s="17">
        <v>266253.06</v>
      </c>
      <c r="K347" s="16">
        <v>1.2202901869694299E-3</v>
      </c>
      <c r="L347" s="18">
        <v>3.9537083642413799</v>
      </c>
      <c r="M347" s="16">
        <v>1.15389646756195E-2</v>
      </c>
      <c r="N347" s="18">
        <v>2.2082185271410602</v>
      </c>
      <c r="O347" s="16">
        <v>5.3042539906641498E-2</v>
      </c>
      <c r="P347" s="15">
        <v>1940570.13</v>
      </c>
      <c r="Q347" s="16">
        <v>-7.2382683400755701E-3</v>
      </c>
      <c r="R347" s="17">
        <v>489969.61</v>
      </c>
      <c r="S347" s="16">
        <v>-7.3682559733851596E-3</v>
      </c>
      <c r="T347" s="17">
        <v>886981.03</v>
      </c>
      <c r="U347" s="16">
        <v>-3.4922054253359702E-2</v>
      </c>
      <c r="V347" s="18">
        <v>3.9605928416662399</v>
      </c>
      <c r="W347" s="16">
        <v>1.3095252503446701E-4</v>
      </c>
      <c r="X347" s="18">
        <v>2.1878372415698699</v>
      </c>
      <c r="Y347" s="16">
        <v>2.8685544038482998E-2</v>
      </c>
      <c r="Z347" s="15">
        <v>3847453.91</v>
      </c>
      <c r="AA347" s="16">
        <v>4.2998697156224402E-3</v>
      </c>
      <c r="AB347" s="17">
        <v>963112.43</v>
      </c>
      <c r="AC347" s="16">
        <v>3.2390630645165201E-3</v>
      </c>
      <c r="AD347" s="17">
        <v>1762902.59</v>
      </c>
      <c r="AE347" s="16">
        <v>-1.12778544461468E-2</v>
      </c>
      <c r="AF347" s="18">
        <v>3.99481284858923</v>
      </c>
      <c r="AG347" s="16">
        <v>1.05738172501537E-3</v>
      </c>
      <c r="AH347" s="18">
        <v>2.1824540572034699</v>
      </c>
      <c r="AI347" s="16">
        <v>1.5755411398257899E-2</v>
      </c>
      <c r="AJ347" s="15">
        <v>7263706.21</v>
      </c>
      <c r="AK347" s="16">
        <v>-1.367518624834E-2</v>
      </c>
      <c r="AL347" s="17">
        <v>1837977.16</v>
      </c>
      <c r="AM347" s="16">
        <v>1.5581052470000601E-2</v>
      </c>
      <c r="AN347" s="17">
        <v>3389248.13</v>
      </c>
      <c r="AO347" s="16">
        <v>1.1754218777112401E-2</v>
      </c>
      <c r="AP347" s="18">
        <v>3.9520111392461499</v>
      </c>
      <c r="AQ347" s="16">
        <v>-2.8807389274530502E-2</v>
      </c>
      <c r="AR347" s="18">
        <v>2.1431615306371801</v>
      </c>
      <c r="AS347" s="16">
        <v>-2.5133974787066801E-2</v>
      </c>
    </row>
    <row r="348" spans="3:45" x14ac:dyDescent="0.2">
      <c r="C348" s="144" t="s">
        <v>19</v>
      </c>
      <c r="D348" s="144" t="s">
        <v>12</v>
      </c>
      <c r="E348" s="145" t="s">
        <v>314</v>
      </c>
      <c r="F348" s="15">
        <v>1551099.24</v>
      </c>
      <c r="G348" s="16">
        <v>-1.9424780424313001E-2</v>
      </c>
      <c r="H348" s="142">
        <v>373506.99</v>
      </c>
      <c r="I348" s="141">
        <v>8.0178968811322002E-3</v>
      </c>
      <c r="J348" s="17">
        <v>585394.34</v>
      </c>
      <c r="K348" s="16">
        <v>-2.8187822531170199E-2</v>
      </c>
      <c r="L348" s="18">
        <v>4.1527984255395101</v>
      </c>
      <c r="M348" s="16">
        <v>-2.72243949143708E-2</v>
      </c>
      <c r="N348" s="18">
        <v>2.6496655912320599</v>
      </c>
      <c r="O348" s="16">
        <v>9.0172178431446991E-3</v>
      </c>
      <c r="P348" s="15">
        <v>5246174.16</v>
      </c>
      <c r="Q348" s="16">
        <v>-1.8169151749141101E-2</v>
      </c>
      <c r="R348" s="17">
        <v>1226938.8600000001</v>
      </c>
      <c r="S348" s="16">
        <v>-3.8823538471485099E-2</v>
      </c>
      <c r="T348" s="17">
        <v>1938278.73</v>
      </c>
      <c r="U348" s="16">
        <v>-6.3353940529836894E-2</v>
      </c>
      <c r="V348" s="18">
        <v>4.2758236217247196</v>
      </c>
      <c r="W348" s="16">
        <v>2.1488652239255099E-2</v>
      </c>
      <c r="X348" s="18">
        <v>2.7066149356135201</v>
      </c>
      <c r="Y348" s="16">
        <v>4.8241049352469201E-2</v>
      </c>
      <c r="Z348" s="15">
        <v>10443194.82</v>
      </c>
      <c r="AA348" s="16">
        <v>1.52739768379465E-2</v>
      </c>
      <c r="AB348" s="17">
        <v>2408891.71</v>
      </c>
      <c r="AC348" s="16">
        <v>-3.5399313243111998E-2</v>
      </c>
      <c r="AD348" s="17">
        <v>3813189.51</v>
      </c>
      <c r="AE348" s="16">
        <v>-6.16841348545209E-2</v>
      </c>
      <c r="AF348" s="18">
        <v>4.3352695252539997</v>
      </c>
      <c r="AG348" s="16">
        <v>5.2532919348656698E-2</v>
      </c>
      <c r="AH348" s="18">
        <v>2.73870333289572</v>
      </c>
      <c r="AI348" s="16">
        <v>8.2017276432319E-2</v>
      </c>
      <c r="AJ348" s="15">
        <v>19842793.109999999</v>
      </c>
      <c r="AK348" s="16">
        <v>3.3287997191376997E-2</v>
      </c>
      <c r="AL348" s="17">
        <v>4665829.5599999996</v>
      </c>
      <c r="AM348" s="16">
        <v>-4.0469105661737103E-3</v>
      </c>
      <c r="AN348" s="17">
        <v>7450608.1500000004</v>
      </c>
      <c r="AO348" s="16">
        <v>-2.53021262485085E-2</v>
      </c>
      <c r="AP348" s="18">
        <v>4.2527899604631099</v>
      </c>
      <c r="AQ348" s="16">
        <v>3.7486612726684403E-2</v>
      </c>
      <c r="AR348" s="18">
        <v>2.66324475942276</v>
      </c>
      <c r="AS348" s="16">
        <v>6.0111061096685701E-2</v>
      </c>
    </row>
    <row r="349" spans="3:45" x14ac:dyDescent="0.2">
      <c r="C349" s="144" t="s">
        <v>19</v>
      </c>
      <c r="D349" s="144" t="s">
        <v>12</v>
      </c>
      <c r="E349" s="145" t="s">
        <v>315</v>
      </c>
      <c r="F349" s="15">
        <v>846166.8</v>
      </c>
      <c r="G349" s="16">
        <v>-2.97510612987129E-2</v>
      </c>
      <c r="H349" s="142">
        <v>232134.98</v>
      </c>
      <c r="I349" s="141">
        <v>-2.1267300319918501E-2</v>
      </c>
      <c r="J349" s="17">
        <v>412068.9</v>
      </c>
      <c r="K349" s="16">
        <v>-6.6269145108171404E-2</v>
      </c>
      <c r="L349" s="18">
        <v>3.64514990373273</v>
      </c>
      <c r="M349" s="16">
        <v>-8.6681082399386392E-3</v>
      </c>
      <c r="N349" s="18">
        <v>2.0534595064077901</v>
      </c>
      <c r="O349" s="16">
        <v>3.9109860853520799E-2</v>
      </c>
      <c r="P349" s="15">
        <v>2867552.51</v>
      </c>
      <c r="Q349" s="16">
        <v>-2.7634260522614602E-2</v>
      </c>
      <c r="R349" s="17">
        <v>782483.22</v>
      </c>
      <c r="S349" s="16">
        <v>-2.0380859301277501E-2</v>
      </c>
      <c r="T349" s="17">
        <v>1385559.9</v>
      </c>
      <c r="U349" s="16">
        <v>-6.7737605378943799E-2</v>
      </c>
      <c r="V349" s="18">
        <v>3.6646824324232798</v>
      </c>
      <c r="W349" s="16">
        <v>-7.4043073680283402E-3</v>
      </c>
      <c r="X349" s="18">
        <v>2.0695983695833</v>
      </c>
      <c r="Y349" s="16">
        <v>4.3017228934382097E-2</v>
      </c>
      <c r="Z349" s="15">
        <v>5583833.8499999996</v>
      </c>
      <c r="AA349" s="16">
        <v>-3.2561323347043203E-2</v>
      </c>
      <c r="AB349" s="17">
        <v>1526670.02</v>
      </c>
      <c r="AC349" s="16">
        <v>-1.7391077734491001E-2</v>
      </c>
      <c r="AD349" s="17">
        <v>2712510.24</v>
      </c>
      <c r="AE349" s="16">
        <v>-6.2896346062335906E-2</v>
      </c>
      <c r="AF349" s="18">
        <v>3.6575250557419099</v>
      </c>
      <c r="AG349" s="16">
        <v>-1.5438741974351E-2</v>
      </c>
      <c r="AH349" s="18">
        <v>2.0585484868068198</v>
      </c>
      <c r="AI349" s="16">
        <v>3.2371043040784503E-2</v>
      </c>
      <c r="AJ349" s="15">
        <v>10765003.119999999</v>
      </c>
      <c r="AK349" s="16">
        <v>-4.9903287993575199E-2</v>
      </c>
      <c r="AL349" s="17">
        <v>2987656.52</v>
      </c>
      <c r="AM349" s="16">
        <v>9.0973764329326506E-3</v>
      </c>
      <c r="AN349" s="17">
        <v>5344632.7</v>
      </c>
      <c r="AO349" s="16">
        <v>-3.6340741150658697E-2</v>
      </c>
      <c r="AP349" s="18">
        <v>3.6031595492777702</v>
      </c>
      <c r="AQ349" s="16">
        <v>-5.8468752178377298E-2</v>
      </c>
      <c r="AR349" s="18">
        <v>2.0141707998006999</v>
      </c>
      <c r="AS349" s="16">
        <v>-1.40740066765E-2</v>
      </c>
    </row>
    <row r="350" spans="3:45" x14ac:dyDescent="0.2">
      <c r="C350" s="144" t="s">
        <v>19</v>
      </c>
      <c r="D350" s="144" t="s">
        <v>12</v>
      </c>
      <c r="E350" s="145" t="s">
        <v>316</v>
      </c>
      <c r="F350" s="15">
        <v>793203.15</v>
      </c>
      <c r="G350" s="16">
        <v>-2.62352206891244E-2</v>
      </c>
      <c r="H350" s="142">
        <v>215804.54</v>
      </c>
      <c r="I350" s="141">
        <v>-3.0842453237335699E-2</v>
      </c>
      <c r="J350" s="17">
        <v>362810.15</v>
      </c>
      <c r="K350" s="16">
        <v>-1.7918480148473099E-2</v>
      </c>
      <c r="L350" s="18">
        <v>3.67556284960455</v>
      </c>
      <c r="M350" s="16">
        <v>4.7538530382403204E-3</v>
      </c>
      <c r="N350" s="18">
        <v>2.1862760730370998</v>
      </c>
      <c r="O350" s="16">
        <v>-8.4684828830794596E-3</v>
      </c>
      <c r="P350" s="15">
        <v>2588427.0699999998</v>
      </c>
      <c r="Q350" s="16">
        <v>-6.4896572985552502E-3</v>
      </c>
      <c r="R350" s="17">
        <v>701702.31</v>
      </c>
      <c r="S350" s="16">
        <v>-4.3048737775050697E-3</v>
      </c>
      <c r="T350" s="17">
        <v>1183153.69</v>
      </c>
      <c r="U350" s="16">
        <v>6.3576273649352004E-3</v>
      </c>
      <c r="V350" s="18">
        <v>3.6887823128300701</v>
      </c>
      <c r="W350" s="16">
        <v>-2.1942294016631799E-3</v>
      </c>
      <c r="X350" s="18">
        <v>2.18773528061261</v>
      </c>
      <c r="Y350" s="16">
        <v>-1.27661224142853E-2</v>
      </c>
      <c r="Z350" s="15">
        <v>4857490.6399999997</v>
      </c>
      <c r="AA350" s="16">
        <v>-2.5406421989815301E-3</v>
      </c>
      <c r="AB350" s="17">
        <v>1320115.98</v>
      </c>
      <c r="AC350" s="16">
        <v>-4.4659954933722401E-3</v>
      </c>
      <c r="AD350" s="17">
        <v>2208760.41</v>
      </c>
      <c r="AE350" s="16">
        <v>2.63538319202374E-3</v>
      </c>
      <c r="AF350" s="18">
        <v>3.6795938490192399</v>
      </c>
      <c r="AG350" s="16">
        <v>1.9339904871906899E-3</v>
      </c>
      <c r="AH350" s="18">
        <v>2.1991930940123998</v>
      </c>
      <c r="AI350" s="16">
        <v>-5.1624204349606396E-3</v>
      </c>
      <c r="AJ350" s="15">
        <v>9543982.3900000006</v>
      </c>
      <c r="AK350" s="16">
        <v>-3.47161101779899E-3</v>
      </c>
      <c r="AL350" s="17">
        <v>2603396.48</v>
      </c>
      <c r="AM350" s="16">
        <v>-1.85818952941226E-3</v>
      </c>
      <c r="AN350" s="17">
        <v>4346839.72</v>
      </c>
      <c r="AO350" s="16">
        <v>-5.02203830410423E-3</v>
      </c>
      <c r="AP350" s="18">
        <v>3.6659734555683201</v>
      </c>
      <c r="AQ350" s="16">
        <v>-1.6164251126060401E-3</v>
      </c>
      <c r="AR350" s="18">
        <v>2.19561405636553</v>
      </c>
      <c r="AS350" s="16">
        <v>1.5582528920163601E-3</v>
      </c>
    </row>
    <row r="351" spans="3:45" x14ac:dyDescent="0.2">
      <c r="C351" s="144" t="s">
        <v>19</v>
      </c>
      <c r="D351" s="144" t="s">
        <v>12</v>
      </c>
      <c r="E351" s="145" t="s">
        <v>317</v>
      </c>
      <c r="F351" s="15">
        <v>509669.05</v>
      </c>
      <c r="G351" s="16">
        <v>-3.8108848301591801E-2</v>
      </c>
      <c r="H351" s="142">
        <v>147079.43</v>
      </c>
      <c r="I351" s="141">
        <v>-0.101469080531971</v>
      </c>
      <c r="J351" s="17">
        <v>211498.84</v>
      </c>
      <c r="K351" s="16">
        <v>-0.12747722538051101</v>
      </c>
      <c r="L351" s="18">
        <v>3.465263973351</v>
      </c>
      <c r="M351" s="16">
        <v>7.0515361082833697E-2</v>
      </c>
      <c r="N351" s="18">
        <v>2.4097959591646001</v>
      </c>
      <c r="O351" s="16">
        <v>0.10242526576786801</v>
      </c>
      <c r="P351" s="15">
        <v>1798955.33</v>
      </c>
      <c r="Q351" s="16">
        <v>-9.23905048135539E-3</v>
      </c>
      <c r="R351" s="17">
        <v>532771.68999999994</v>
      </c>
      <c r="S351" s="16">
        <v>-5.3708804261662899E-2</v>
      </c>
      <c r="T351" s="17">
        <v>762226.4</v>
      </c>
      <c r="U351" s="16">
        <v>-0.110139212042138</v>
      </c>
      <c r="V351" s="18">
        <v>3.3765970748182998</v>
      </c>
      <c r="W351" s="16">
        <v>4.6993730873307098E-2</v>
      </c>
      <c r="X351" s="18">
        <v>2.3601325406729599</v>
      </c>
      <c r="Y351" s="16">
        <v>0.11338870408295899</v>
      </c>
      <c r="Z351" s="15">
        <v>3565145.18</v>
      </c>
      <c r="AA351" s="16">
        <v>5.94180406258717E-3</v>
      </c>
      <c r="AB351" s="17">
        <v>1080324.73</v>
      </c>
      <c r="AC351" s="16">
        <v>1.9533486010396499E-2</v>
      </c>
      <c r="AD351" s="17">
        <v>1535833.94</v>
      </c>
      <c r="AE351" s="16">
        <v>-1.31957891364356E-2</v>
      </c>
      <c r="AF351" s="18">
        <v>3.3000681008200199</v>
      </c>
      <c r="AG351" s="16">
        <v>-1.3331275661180799E-2</v>
      </c>
      <c r="AH351" s="18">
        <v>2.32130902120837</v>
      </c>
      <c r="AI351" s="16">
        <v>1.9393505812338601E-2</v>
      </c>
      <c r="AJ351" s="15">
        <v>6799599.9699999997</v>
      </c>
      <c r="AK351" s="16">
        <v>7.1759927066924597E-3</v>
      </c>
      <c r="AL351" s="17">
        <v>2039767.04</v>
      </c>
      <c r="AM351" s="16">
        <v>9.0834511844901204E-3</v>
      </c>
      <c r="AN351" s="17">
        <v>2917770.7</v>
      </c>
      <c r="AO351" s="16">
        <v>-1.66400047204989E-2</v>
      </c>
      <c r="AP351" s="18">
        <v>3.3335179148693399</v>
      </c>
      <c r="AQ351" s="16">
        <v>-1.8902881377734499E-3</v>
      </c>
      <c r="AR351" s="18">
        <v>2.33040929844144</v>
      </c>
      <c r="AS351" s="16">
        <v>2.4219001730309501E-2</v>
      </c>
    </row>
    <row r="352" spans="3:45" x14ac:dyDescent="0.2">
      <c r="C352" s="144" t="s">
        <v>19</v>
      </c>
      <c r="D352" s="144" t="s">
        <v>12</v>
      </c>
      <c r="E352" s="145" t="s">
        <v>318</v>
      </c>
      <c r="F352" s="15">
        <v>816737.36</v>
      </c>
      <c r="G352" s="16">
        <v>-0.11164749905676</v>
      </c>
      <c r="H352" s="142">
        <v>224295.84</v>
      </c>
      <c r="I352" s="141">
        <v>-0.13458121345848001</v>
      </c>
      <c r="J352" s="17">
        <v>343959.18</v>
      </c>
      <c r="K352" s="16">
        <v>-0.159848857435933</v>
      </c>
      <c r="L352" s="18">
        <v>3.6413397591323999</v>
      </c>
      <c r="M352" s="16">
        <v>2.65001346843536E-2</v>
      </c>
      <c r="N352" s="18">
        <v>2.3745182785934098</v>
      </c>
      <c r="O352" s="16">
        <v>5.7372246417551398E-2</v>
      </c>
      <c r="P352" s="15">
        <v>2872231.89</v>
      </c>
      <c r="Q352" s="16">
        <v>-1.6797702540325501E-2</v>
      </c>
      <c r="R352" s="17">
        <v>788881.3</v>
      </c>
      <c r="S352" s="16">
        <v>-3.4315386091672097E-2</v>
      </c>
      <c r="T352" s="17">
        <v>1245914.44</v>
      </c>
      <c r="U352" s="16">
        <v>-3.8865450089680599E-2</v>
      </c>
      <c r="V352" s="18">
        <v>3.64089234971091</v>
      </c>
      <c r="W352" s="16">
        <v>1.8140170506029899E-2</v>
      </c>
      <c r="X352" s="18">
        <v>2.3053203316272701</v>
      </c>
      <c r="Y352" s="16">
        <v>2.2960102257705998E-2</v>
      </c>
      <c r="Z352" s="15">
        <v>5550022.2800000003</v>
      </c>
      <c r="AA352" s="16">
        <v>1.83331873189694E-3</v>
      </c>
      <c r="AB352" s="17">
        <v>1542475.46</v>
      </c>
      <c r="AC352" s="16">
        <v>-1.5184230070721101E-2</v>
      </c>
      <c r="AD352" s="17">
        <v>2404854.5</v>
      </c>
      <c r="AE352" s="16">
        <v>-1.6074220363072399E-2</v>
      </c>
      <c r="AF352" s="18">
        <v>3.5981267928891398</v>
      </c>
      <c r="AG352" s="16">
        <v>1.72799312543911E-2</v>
      </c>
      <c r="AH352" s="18">
        <v>2.3078411937187902</v>
      </c>
      <c r="AI352" s="16">
        <v>1.8200091374348599E-2</v>
      </c>
      <c r="AJ352" s="15">
        <v>10373650.43</v>
      </c>
      <c r="AK352" s="16">
        <v>6.8846969162266397E-3</v>
      </c>
      <c r="AL352" s="17">
        <v>2904904.95</v>
      </c>
      <c r="AM352" s="16">
        <v>-4.0133221097033101E-4</v>
      </c>
      <c r="AN352" s="17">
        <v>4557737.37</v>
      </c>
      <c r="AO352" s="16">
        <v>-7.78972531521471E-4</v>
      </c>
      <c r="AP352" s="18">
        <v>3.5710808472408</v>
      </c>
      <c r="AQ352" s="16">
        <v>7.28895441938982E-3</v>
      </c>
      <c r="AR352" s="18">
        <v>2.2760526962965399</v>
      </c>
      <c r="AS352" s="16">
        <v>7.6696438896645498E-3</v>
      </c>
    </row>
    <row r="353" spans="3:45" x14ac:dyDescent="0.2">
      <c r="C353" s="144" t="s">
        <v>19</v>
      </c>
      <c r="D353" s="144" t="s">
        <v>12</v>
      </c>
      <c r="E353" s="145" t="s">
        <v>344</v>
      </c>
      <c r="F353" s="15">
        <v>296897.31</v>
      </c>
      <c r="G353" s="16">
        <v>-0.12836233093701699</v>
      </c>
      <c r="H353" s="142">
        <v>80634.14</v>
      </c>
      <c r="I353" s="141">
        <v>-0.174928993100784</v>
      </c>
      <c r="J353" s="17">
        <v>133247.41</v>
      </c>
      <c r="K353" s="16">
        <v>-0.23041459483414201</v>
      </c>
      <c r="L353" s="18">
        <v>3.6820298449267299</v>
      </c>
      <c r="M353" s="16">
        <v>5.6439581289825201E-2</v>
      </c>
      <c r="N353" s="18">
        <v>2.2281657106881099</v>
      </c>
      <c r="O353" s="16">
        <v>0.13260680778520101</v>
      </c>
      <c r="P353" s="15">
        <v>1062018.51</v>
      </c>
      <c r="Q353" s="16">
        <v>-6.4256921177504797E-2</v>
      </c>
      <c r="R353" s="17">
        <v>293249.19</v>
      </c>
      <c r="S353" s="16">
        <v>-5.2837290659506098E-2</v>
      </c>
      <c r="T353" s="17">
        <v>488183.24</v>
      </c>
      <c r="U353" s="16">
        <v>-9.5944138763153497E-2</v>
      </c>
      <c r="V353" s="18">
        <v>3.6215564994399498</v>
      </c>
      <c r="W353" s="16">
        <v>-1.2056672423210299E-2</v>
      </c>
      <c r="X353" s="18">
        <v>2.1754505746653701</v>
      </c>
      <c r="Y353" s="16">
        <v>3.5050065979658901E-2</v>
      </c>
      <c r="Z353" s="15">
        <v>1996244.45</v>
      </c>
      <c r="AA353" s="16">
        <v>-7.3130239063185096E-2</v>
      </c>
      <c r="AB353" s="17">
        <v>551815.91</v>
      </c>
      <c r="AC353" s="16">
        <v>-6.5626421765122303E-2</v>
      </c>
      <c r="AD353" s="17">
        <v>918300.56</v>
      </c>
      <c r="AE353" s="16">
        <v>-0.106063674550136</v>
      </c>
      <c r="AF353" s="18">
        <v>3.6175913267886699</v>
      </c>
      <c r="AG353" s="16">
        <v>-8.0308534753713093E-3</v>
      </c>
      <c r="AH353" s="18">
        <v>2.1738464909571702</v>
      </c>
      <c r="AI353" s="16">
        <v>3.6840918697847502E-2</v>
      </c>
      <c r="AJ353" s="15">
        <v>4083228.09</v>
      </c>
      <c r="AK353" s="16">
        <v>-6.0873398612655602E-2</v>
      </c>
      <c r="AL353" s="17">
        <v>1122427.19</v>
      </c>
      <c r="AM353" s="16">
        <v>-6.6493114330914802E-2</v>
      </c>
      <c r="AN353" s="17">
        <v>1869915.39</v>
      </c>
      <c r="AO353" s="16">
        <v>-0.108930494420087</v>
      </c>
      <c r="AP353" s="18">
        <v>3.6378556456744402</v>
      </c>
      <c r="AQ353" s="16">
        <v>6.02000457043372E-3</v>
      </c>
      <c r="AR353" s="18">
        <v>2.1836432342535002</v>
      </c>
      <c r="AS353" s="16">
        <v>5.39319273148684E-2</v>
      </c>
    </row>
    <row r="354" spans="3:45" x14ac:dyDescent="0.2">
      <c r="C354" s="144" t="s">
        <v>19</v>
      </c>
      <c r="D354" s="144" t="s">
        <v>12</v>
      </c>
      <c r="E354" s="145" t="s">
        <v>345</v>
      </c>
      <c r="F354" s="15">
        <v>721556.59</v>
      </c>
      <c r="G354" s="16">
        <v>2.41818982672968E-2</v>
      </c>
      <c r="H354" s="142">
        <v>191016.38</v>
      </c>
      <c r="I354" s="141">
        <v>3.5694958143347999E-2</v>
      </c>
      <c r="J354" s="17">
        <v>313866.87</v>
      </c>
      <c r="K354" s="16">
        <v>5.3380790897331202E-3</v>
      </c>
      <c r="L354" s="18">
        <v>3.7774592419770499</v>
      </c>
      <c r="M354" s="16">
        <v>-1.1116265253130499E-2</v>
      </c>
      <c r="N354" s="18">
        <v>2.2989256241029801</v>
      </c>
      <c r="O354" s="16">
        <v>1.87437634856382E-2</v>
      </c>
      <c r="P354" s="15">
        <v>2347799.3199999998</v>
      </c>
      <c r="Q354" s="16">
        <v>-2.89501138011488E-3</v>
      </c>
      <c r="R354" s="17">
        <v>619610.51</v>
      </c>
      <c r="S354" s="16">
        <v>6.9130984545235198E-3</v>
      </c>
      <c r="T354" s="17">
        <v>1015005.41</v>
      </c>
      <c r="U354" s="16">
        <v>-3.07399890226875E-2</v>
      </c>
      <c r="V354" s="18">
        <v>3.78915347965934</v>
      </c>
      <c r="W354" s="16">
        <v>-9.7407709262026902E-3</v>
      </c>
      <c r="X354" s="18">
        <v>2.31309044943908</v>
      </c>
      <c r="Y354" s="16">
        <v>2.8728078459046701E-2</v>
      </c>
      <c r="Z354" s="15">
        <v>4553500.9400000004</v>
      </c>
      <c r="AA354" s="16">
        <v>1.8381256142556801E-3</v>
      </c>
      <c r="AB354" s="17">
        <v>1199072.3400000001</v>
      </c>
      <c r="AC354" s="16">
        <v>1.6087370378186201E-2</v>
      </c>
      <c r="AD354" s="17">
        <v>1968747.66</v>
      </c>
      <c r="AE354" s="16">
        <v>-2.06263328762901E-2</v>
      </c>
      <c r="AF354" s="18">
        <v>3.79751978933982</v>
      </c>
      <c r="AG354" s="16">
        <v>-1.40236412530419E-2</v>
      </c>
      <c r="AH354" s="18">
        <v>2.3128921153866902</v>
      </c>
      <c r="AI354" s="16">
        <v>2.2937576580469899E-2</v>
      </c>
      <c r="AJ354" s="15">
        <v>8903654.7300000004</v>
      </c>
      <c r="AK354" s="16">
        <v>8.5028982715393605E-3</v>
      </c>
      <c r="AL354" s="17">
        <v>2345158.4</v>
      </c>
      <c r="AM354" s="16">
        <v>2.55890269508646E-2</v>
      </c>
      <c r="AN354" s="17">
        <v>3898200.94</v>
      </c>
      <c r="AO354" s="16">
        <v>-3.9655916621306299E-3</v>
      </c>
      <c r="AP354" s="18">
        <v>3.7966112353007802</v>
      </c>
      <c r="AQ354" s="16">
        <v>-1.6659820093944799E-2</v>
      </c>
      <c r="AR354" s="18">
        <v>2.2840420150327101</v>
      </c>
      <c r="AS354" s="16">
        <v>1.2518131732493901E-2</v>
      </c>
    </row>
    <row r="355" spans="3:45" x14ac:dyDescent="0.2">
      <c r="C355" s="144" t="s">
        <v>19</v>
      </c>
      <c r="D355" s="144" t="s">
        <v>12</v>
      </c>
      <c r="E355" s="145" t="s">
        <v>319</v>
      </c>
      <c r="F355" s="15">
        <v>7471004.9400000004</v>
      </c>
      <c r="G355" s="16">
        <v>5.2345699832795897E-2</v>
      </c>
      <c r="H355" s="142">
        <v>1929108.38</v>
      </c>
      <c r="I355" s="141">
        <v>3.4812794322390699E-2</v>
      </c>
      <c r="J355" s="17">
        <v>3046707.68</v>
      </c>
      <c r="K355" s="16">
        <v>1.2700273796342299E-2</v>
      </c>
      <c r="L355" s="18">
        <v>3.8727761578641799</v>
      </c>
      <c r="M355" s="16">
        <v>1.6943069902692801E-2</v>
      </c>
      <c r="N355" s="18">
        <v>2.4521567950358798</v>
      </c>
      <c r="O355" s="16">
        <v>3.9148232761736498E-2</v>
      </c>
      <c r="P355" s="15">
        <v>24841201.120000001</v>
      </c>
      <c r="Q355" s="16">
        <v>1.7459165062074799E-2</v>
      </c>
      <c r="R355" s="17">
        <v>6378976.9100000001</v>
      </c>
      <c r="S355" s="16">
        <v>-8.18530727921183E-3</v>
      </c>
      <c r="T355" s="17">
        <v>10153477.029999999</v>
      </c>
      <c r="U355" s="16">
        <v>-1.9007481958505899E-2</v>
      </c>
      <c r="V355" s="18">
        <v>3.8942296657411801</v>
      </c>
      <c r="W355" s="16">
        <v>2.58561125676991E-2</v>
      </c>
      <c r="X355" s="18">
        <v>2.44657086893513</v>
      </c>
      <c r="Y355" s="16">
        <v>3.7173216257943099E-2</v>
      </c>
      <c r="Z355" s="15">
        <v>48760995</v>
      </c>
      <c r="AA355" s="16">
        <v>2.9508589346795001E-2</v>
      </c>
      <c r="AB355" s="17">
        <v>12474912.960000001</v>
      </c>
      <c r="AC355" s="16">
        <v>-4.35495388297189E-3</v>
      </c>
      <c r="AD355" s="17">
        <v>19907451.43</v>
      </c>
      <c r="AE355" s="16">
        <v>-1.4401761951251099E-2</v>
      </c>
      <c r="AF355" s="18">
        <v>3.9087242657603301</v>
      </c>
      <c r="AG355" s="16">
        <v>3.4011662451225201E-2</v>
      </c>
      <c r="AH355" s="18">
        <v>2.4493840997908198</v>
      </c>
      <c r="AI355" s="16">
        <v>4.4551978283745901E-2</v>
      </c>
      <c r="AJ355" s="15">
        <v>91891034.090000004</v>
      </c>
      <c r="AK355" s="16">
        <v>2.6206523701614901E-2</v>
      </c>
      <c r="AL355" s="17">
        <v>23887018.77</v>
      </c>
      <c r="AM355" s="16">
        <v>1.2216985834162499E-2</v>
      </c>
      <c r="AN355" s="17">
        <v>38265470.960000001</v>
      </c>
      <c r="AO355" s="16">
        <v>5.8026769335484301E-3</v>
      </c>
      <c r="AP355" s="18">
        <v>3.8469025781236099</v>
      </c>
      <c r="AQ355" s="16">
        <v>1.38206906851338E-2</v>
      </c>
      <c r="AR355" s="18">
        <v>2.40140867953922</v>
      </c>
      <c r="AS355" s="16">
        <v>2.0286132892659198E-2</v>
      </c>
    </row>
    <row r="356" spans="3:45" x14ac:dyDescent="0.2">
      <c r="C356" s="144" t="s">
        <v>19</v>
      </c>
      <c r="D356" s="144" t="s">
        <v>12</v>
      </c>
      <c r="E356" s="145" t="s">
        <v>320</v>
      </c>
      <c r="F356" s="15">
        <v>7894608.8899999997</v>
      </c>
      <c r="G356" s="16">
        <v>-2.1574991986649299E-2</v>
      </c>
      <c r="H356" s="142">
        <v>2241965.7599999998</v>
      </c>
      <c r="I356" s="141">
        <v>-5.0996076100915E-2</v>
      </c>
      <c r="J356" s="17">
        <v>3695522.45</v>
      </c>
      <c r="K356" s="16">
        <v>-9.25168836938665E-2</v>
      </c>
      <c r="L356" s="18">
        <v>3.52128878631938</v>
      </c>
      <c r="M356" s="16">
        <v>3.1002067929694101E-2</v>
      </c>
      <c r="N356" s="18">
        <v>2.1362632744931598</v>
      </c>
      <c r="O356" s="16">
        <v>7.8174337827884702E-2</v>
      </c>
      <c r="P356" s="15">
        <v>27576376.489999998</v>
      </c>
      <c r="Q356" s="16">
        <v>7.3608569045626199E-3</v>
      </c>
      <c r="R356" s="17">
        <v>7860694.3899999997</v>
      </c>
      <c r="S356" s="16">
        <v>-5.1174125305748202E-3</v>
      </c>
      <c r="T356" s="17">
        <v>12927930</v>
      </c>
      <c r="U356" s="16">
        <v>-3.6779239368804E-2</v>
      </c>
      <c r="V356" s="18">
        <v>3.50813492063517</v>
      </c>
      <c r="W356" s="16">
        <v>1.25424543481831E-2</v>
      </c>
      <c r="X356" s="18">
        <v>2.1330852263278</v>
      </c>
      <c r="Y356" s="16">
        <v>4.5825524197009297E-2</v>
      </c>
      <c r="Z356" s="15">
        <v>52676955.640000001</v>
      </c>
      <c r="AA356" s="16">
        <v>1.53868275903148E-3</v>
      </c>
      <c r="AB356" s="17">
        <v>14995252.15</v>
      </c>
      <c r="AC356" s="16">
        <v>-8.7589163734791402E-3</v>
      </c>
      <c r="AD356" s="17">
        <v>24707648.440000001</v>
      </c>
      <c r="AE356" s="16">
        <v>-3.48207607586319E-2</v>
      </c>
      <c r="AF356" s="18">
        <v>3.5129089603204799</v>
      </c>
      <c r="AG356" s="16">
        <v>1.03885919405562E-2</v>
      </c>
      <c r="AH356" s="18">
        <v>2.1320100845663501</v>
      </c>
      <c r="AI356" s="16">
        <v>3.76711827600456E-2</v>
      </c>
      <c r="AJ356" s="15">
        <v>104386204.84999999</v>
      </c>
      <c r="AK356" s="16">
        <v>-1.0298911249194899E-3</v>
      </c>
      <c r="AL356" s="17">
        <v>29503516.899999999</v>
      </c>
      <c r="AM356" s="16">
        <v>-1.24042034634526E-2</v>
      </c>
      <c r="AN356" s="17">
        <v>48528037.240000002</v>
      </c>
      <c r="AO356" s="16">
        <v>-4.2065478038902003E-2</v>
      </c>
      <c r="AP356" s="18">
        <v>3.5380936179171201</v>
      </c>
      <c r="AQ356" s="16">
        <v>1.15171737044875E-2</v>
      </c>
      <c r="AR356" s="18">
        <v>2.1510493889078601</v>
      </c>
      <c r="AS356" s="16">
        <v>4.2837569764135601E-2</v>
      </c>
    </row>
    <row r="357" spans="3:45" x14ac:dyDescent="0.2">
      <c r="C357" s="144" t="s">
        <v>19</v>
      </c>
      <c r="D357" s="144" t="s">
        <v>12</v>
      </c>
      <c r="E357" s="145" t="s">
        <v>321</v>
      </c>
      <c r="F357" s="15">
        <v>5966803.4100000001</v>
      </c>
      <c r="G357" s="16">
        <v>1.6962938251519202E-2</v>
      </c>
      <c r="H357" s="142">
        <v>1682744.31</v>
      </c>
      <c r="I357" s="141">
        <v>2.88805531397953E-2</v>
      </c>
      <c r="J357" s="17">
        <v>2817208.4</v>
      </c>
      <c r="K357" s="16">
        <v>1.5857780421336801E-2</v>
      </c>
      <c r="L357" s="18">
        <v>3.5458764439381798</v>
      </c>
      <c r="M357" s="16">
        <v>-1.15830888745126E-2</v>
      </c>
      <c r="N357" s="18">
        <v>2.1179843883753899</v>
      </c>
      <c r="O357" s="16">
        <v>1.0879060548458601E-3</v>
      </c>
      <c r="P357" s="15">
        <v>19923391.600000001</v>
      </c>
      <c r="Q357" s="16">
        <v>1.7402117671564001E-2</v>
      </c>
      <c r="R357" s="17">
        <v>5562309.6799999997</v>
      </c>
      <c r="S357" s="16">
        <v>2.3975389435076901E-2</v>
      </c>
      <c r="T357" s="17">
        <v>9262069.1999999993</v>
      </c>
      <c r="U357" s="16">
        <v>-4.98892146227615E-4</v>
      </c>
      <c r="V357" s="18">
        <v>3.5818558739433599</v>
      </c>
      <c r="W357" s="16">
        <v>-6.4193649879996503E-3</v>
      </c>
      <c r="X357" s="18">
        <v>2.1510734987814599</v>
      </c>
      <c r="Y357" s="16">
        <v>1.7909944948665799E-2</v>
      </c>
      <c r="Z357" s="15">
        <v>37393970.740000002</v>
      </c>
      <c r="AA357" s="16">
        <v>-2.6114790722683899E-3</v>
      </c>
      <c r="AB357" s="17">
        <v>10396524.23</v>
      </c>
      <c r="AC357" s="16">
        <v>9.7086100461968999E-4</v>
      </c>
      <c r="AD357" s="17">
        <v>17410638.100000001</v>
      </c>
      <c r="AE357" s="16">
        <v>-2.0735975795433299E-2</v>
      </c>
      <c r="AF357" s="18">
        <v>3.5967761833418099</v>
      </c>
      <c r="AG357" s="16">
        <v>-3.5788654959373399E-3</v>
      </c>
      <c r="AH357" s="18">
        <v>2.1477656663255802</v>
      </c>
      <c r="AI357" s="16">
        <v>1.8508284053309398E-2</v>
      </c>
      <c r="AJ357" s="15">
        <v>72781213.849999994</v>
      </c>
      <c r="AK357" s="16">
        <v>-9.4968513950909605E-3</v>
      </c>
      <c r="AL357" s="17">
        <v>20161376.280000001</v>
      </c>
      <c r="AM357" s="16">
        <v>4.8086596775993401E-4</v>
      </c>
      <c r="AN357" s="17">
        <v>34028272.039999999</v>
      </c>
      <c r="AO357" s="16">
        <v>-2.2719083527321701E-2</v>
      </c>
      <c r="AP357" s="18">
        <v>3.6099328160547599</v>
      </c>
      <c r="AQ357" s="16">
        <v>-9.9729217241945993E-3</v>
      </c>
      <c r="AR357" s="18">
        <v>2.1388454213733299</v>
      </c>
      <c r="AS357" s="16">
        <v>1.3529612529377901E-2</v>
      </c>
    </row>
    <row r="358" spans="3:45" x14ac:dyDescent="0.2">
      <c r="C358" s="144" t="s">
        <v>19</v>
      </c>
      <c r="D358" s="144" t="s">
        <v>12</v>
      </c>
      <c r="E358" s="145" t="s">
        <v>322</v>
      </c>
      <c r="F358" s="18">
        <v>11012979.560000001</v>
      </c>
      <c r="G358" s="16">
        <v>1.29966683569568E-2</v>
      </c>
      <c r="H358" s="142">
        <v>3113795.5</v>
      </c>
      <c r="I358" s="141">
        <v>1.6639617836459501E-2</v>
      </c>
      <c r="J358" s="18">
        <v>5037986.04</v>
      </c>
      <c r="K358" s="16">
        <v>1.5025117146170599E-2</v>
      </c>
      <c r="L358" s="18">
        <v>3.5368345673310899</v>
      </c>
      <c r="M358" s="16">
        <v>-3.58332433203359E-3</v>
      </c>
      <c r="N358" s="18">
        <v>2.1859885026596899</v>
      </c>
      <c r="O358" s="16">
        <v>-1.9984222606400999E-3</v>
      </c>
      <c r="P358" s="18">
        <v>38598397.399999999</v>
      </c>
      <c r="Q358" s="16">
        <v>6.3945573053134997E-3</v>
      </c>
      <c r="R358" s="18">
        <v>11080235.039999999</v>
      </c>
      <c r="S358" s="16">
        <v>2.5259614378132698E-2</v>
      </c>
      <c r="T358" s="18">
        <v>17545666.289999999</v>
      </c>
      <c r="U358" s="16">
        <v>2.88470829917029E-2</v>
      </c>
      <c r="V358" s="18">
        <v>3.4835359774100998</v>
      </c>
      <c r="W358" s="16">
        <v>-1.8400273265676E-2</v>
      </c>
      <c r="X358" s="18">
        <v>2.1998821111740199</v>
      </c>
      <c r="Y358" s="16">
        <v>-2.1822995912183001E-2</v>
      </c>
      <c r="Z358" s="18">
        <v>75581652.579999998</v>
      </c>
      <c r="AA358" s="16">
        <v>-3.5800479301820098E-3</v>
      </c>
      <c r="AB358" s="18">
        <v>21976529.350000001</v>
      </c>
      <c r="AC358" s="16">
        <v>3.2457497751631002E-2</v>
      </c>
      <c r="AD358" s="18">
        <v>34201819.979999997</v>
      </c>
      <c r="AE358" s="16">
        <v>3.1994961677643499E-2</v>
      </c>
      <c r="AF358" s="18">
        <v>3.43919876411241</v>
      </c>
      <c r="AG358" s="16">
        <v>-3.4904628771926502E-2</v>
      </c>
      <c r="AH358" s="18">
        <v>2.2098722414244998</v>
      </c>
      <c r="AI358" s="16">
        <v>-3.4472076830679099E-2</v>
      </c>
      <c r="AJ358" s="18">
        <v>142428273.11000001</v>
      </c>
      <c r="AK358" s="16">
        <v>2.0805154811049699E-3</v>
      </c>
      <c r="AL358" s="18">
        <v>40742141.479999997</v>
      </c>
      <c r="AM358" s="16">
        <v>3.86111704783033E-2</v>
      </c>
      <c r="AN358" s="18">
        <v>64279291.659999996</v>
      </c>
      <c r="AO358" s="16">
        <v>2.5083336059250901E-2</v>
      </c>
      <c r="AP358" s="18">
        <v>3.4958465101771101</v>
      </c>
      <c r="AQ358" s="16">
        <v>-3.5172599752008399E-2</v>
      </c>
      <c r="AR358" s="18">
        <v>2.2157722873388601</v>
      </c>
      <c r="AS358" s="16">
        <v>-2.2439951727804001E-2</v>
      </c>
    </row>
    <row r="359" spans="3:45" x14ac:dyDescent="0.2">
      <c r="C359" s="144" t="s">
        <v>19</v>
      </c>
      <c r="D359" s="144" t="s">
        <v>12</v>
      </c>
      <c r="E359" s="145" t="s">
        <v>323</v>
      </c>
      <c r="F359" s="18">
        <v>3921661.2</v>
      </c>
      <c r="G359" s="16">
        <v>-6.9487082122631199E-3</v>
      </c>
      <c r="H359" s="142">
        <v>1158273.8799999999</v>
      </c>
      <c r="I359" s="141">
        <v>-6.3317698400242706E-2</v>
      </c>
      <c r="J359" s="18">
        <v>1923755.79</v>
      </c>
      <c r="K359" s="16">
        <v>-8.34945024342479E-2</v>
      </c>
      <c r="L359" s="18">
        <v>3.3857805720353502</v>
      </c>
      <c r="M359" s="16">
        <v>6.0179412050069901E-2</v>
      </c>
      <c r="N359" s="18">
        <v>2.0385441958825798</v>
      </c>
      <c r="O359" s="16">
        <v>8.35191872010492E-2</v>
      </c>
      <c r="P359" s="18">
        <v>13270077.640000001</v>
      </c>
      <c r="Q359" s="16">
        <v>1.1788914222349201E-2</v>
      </c>
      <c r="R359" s="18">
        <v>3917281.38</v>
      </c>
      <c r="S359" s="16">
        <v>-1.8046455740364901E-2</v>
      </c>
      <c r="T359" s="18">
        <v>6455495.1500000004</v>
      </c>
      <c r="U359" s="16">
        <v>-3.9256458561452302E-2</v>
      </c>
      <c r="V359" s="18">
        <v>3.3875732562259802</v>
      </c>
      <c r="W359" s="16">
        <v>3.0383687840557901E-2</v>
      </c>
      <c r="X359" s="18">
        <v>2.0556250654142301</v>
      </c>
      <c r="Y359" s="16">
        <v>5.3131112083636703E-2</v>
      </c>
      <c r="Z359" s="18">
        <v>25684829.789999999</v>
      </c>
      <c r="AA359" s="16">
        <v>2.17010600034768E-2</v>
      </c>
      <c r="AB359" s="18">
        <v>7595016</v>
      </c>
      <c r="AC359" s="16">
        <v>2.5039483540227999E-2</v>
      </c>
      <c r="AD359" s="18">
        <v>12508615.220000001</v>
      </c>
      <c r="AE359" s="16">
        <v>1.31665098756291E-2</v>
      </c>
      <c r="AF359" s="18">
        <v>3.3818006163515699</v>
      </c>
      <c r="AG359" s="16">
        <v>-3.2568731159712998E-3</v>
      </c>
      <c r="AH359" s="18">
        <v>2.0533711636546799</v>
      </c>
      <c r="AI359" s="16">
        <v>8.4236401861480792E-3</v>
      </c>
      <c r="AJ359" s="18">
        <v>49795501.710000001</v>
      </c>
      <c r="AK359" s="16">
        <v>1.42593803893355E-2</v>
      </c>
      <c r="AL359" s="18">
        <v>14612417.810000001</v>
      </c>
      <c r="AM359" s="16">
        <v>1.0723932894426099E-2</v>
      </c>
      <c r="AN359" s="18">
        <v>23975077.579999998</v>
      </c>
      <c r="AO359" s="16">
        <v>-7.1528987597339801E-3</v>
      </c>
      <c r="AP359" s="18">
        <v>3.4077523896095099</v>
      </c>
      <c r="AQ359" s="16">
        <v>3.49793586541956E-3</v>
      </c>
      <c r="AR359" s="18">
        <v>2.0769693672040299</v>
      </c>
      <c r="AS359" s="16">
        <v>2.1566542443767201E-2</v>
      </c>
    </row>
    <row r="360" spans="3:45" x14ac:dyDescent="0.2">
      <c r="C360" s="144" t="s">
        <v>19</v>
      </c>
      <c r="D360" s="144" t="s">
        <v>12</v>
      </c>
      <c r="E360" s="145" t="s">
        <v>324</v>
      </c>
      <c r="F360" s="15">
        <v>5281339.67</v>
      </c>
      <c r="G360" s="16">
        <v>-2.6141075720673899E-4</v>
      </c>
      <c r="H360" s="142">
        <v>1368657.16</v>
      </c>
      <c r="I360" s="141">
        <v>-5.40584471257552E-2</v>
      </c>
      <c r="J360" s="17">
        <v>2177919.63</v>
      </c>
      <c r="K360" s="16">
        <v>-6.0834098668952299E-2</v>
      </c>
      <c r="L360" s="18">
        <v>3.8587747350841299</v>
      </c>
      <c r="M360" s="16">
        <v>5.6871416849260899E-2</v>
      </c>
      <c r="N360" s="18">
        <v>2.4249469986181298</v>
      </c>
      <c r="O360" s="16">
        <v>6.4496259740582401E-2</v>
      </c>
      <c r="P360" s="15">
        <v>17378536.039999999</v>
      </c>
      <c r="Q360" s="16">
        <v>-1.83562842753457E-3</v>
      </c>
      <c r="R360" s="17">
        <v>4482537.47</v>
      </c>
      <c r="S360" s="16">
        <v>-4.74588175316994E-2</v>
      </c>
      <c r="T360" s="17">
        <v>7150749.3700000001</v>
      </c>
      <c r="U360" s="16">
        <v>-5.4969167225673098E-2</v>
      </c>
      <c r="V360" s="18">
        <v>3.87694161093092</v>
      </c>
      <c r="W360" s="16">
        <v>4.7896290411237101E-2</v>
      </c>
      <c r="X360" s="18">
        <v>2.4303097676600598</v>
      </c>
      <c r="Y360" s="16">
        <v>5.6224132541955699E-2</v>
      </c>
      <c r="Z360" s="15">
        <v>33157489.82</v>
      </c>
      <c r="AA360" s="16">
        <v>-1.6469237255691499E-3</v>
      </c>
      <c r="AB360" s="17">
        <v>8556011.4299999997</v>
      </c>
      <c r="AC360" s="16">
        <v>-4.5200646530872503E-2</v>
      </c>
      <c r="AD360" s="17">
        <v>13694726.279999999</v>
      </c>
      <c r="AE360" s="16">
        <v>-4.5330470917323402E-2</v>
      </c>
      <c r="AF360" s="18">
        <v>3.8753442642373801</v>
      </c>
      <c r="AG360" s="16">
        <v>4.5615576348116499E-2</v>
      </c>
      <c r="AH360" s="18">
        <v>2.4211867504371898</v>
      </c>
      <c r="AI360" s="16">
        <v>4.5757768380571398E-2</v>
      </c>
      <c r="AJ360" s="15">
        <v>65137554.520000003</v>
      </c>
      <c r="AK360" s="16">
        <v>-2.26326842646635E-2</v>
      </c>
      <c r="AL360" s="17">
        <v>17228682.039999999</v>
      </c>
      <c r="AM360" s="16">
        <v>-4.7815655738271699E-2</v>
      </c>
      <c r="AN360" s="17">
        <v>27557548.899999999</v>
      </c>
      <c r="AO360" s="16">
        <v>-4.7422508280891999E-2</v>
      </c>
      <c r="AP360" s="18">
        <v>3.7807624732274698</v>
      </c>
      <c r="AQ360" s="16">
        <v>2.6447579846666801E-2</v>
      </c>
      <c r="AR360" s="18">
        <v>2.3636918782715099</v>
      </c>
      <c r="AS360" s="16">
        <v>2.6023944751718198E-2</v>
      </c>
    </row>
    <row r="361" spans="3:45" x14ac:dyDescent="0.2">
      <c r="C361" s="144" t="s">
        <v>19</v>
      </c>
      <c r="D361" s="144" t="s">
        <v>12</v>
      </c>
      <c r="E361" s="145" t="s">
        <v>325</v>
      </c>
      <c r="F361" s="15">
        <v>6914292.9199999999</v>
      </c>
      <c r="G361" s="16">
        <v>-8.4712201083064403E-2</v>
      </c>
      <c r="H361" s="142">
        <v>1861802.56</v>
      </c>
      <c r="I361" s="141">
        <v>-0.10556643559505199</v>
      </c>
      <c r="J361" s="17">
        <v>2912389.49</v>
      </c>
      <c r="K361" s="16">
        <v>-0.12638637918543499</v>
      </c>
      <c r="L361" s="18">
        <v>3.7137627096183601</v>
      </c>
      <c r="M361" s="16">
        <v>2.3315576854342601E-2</v>
      </c>
      <c r="N361" s="18">
        <v>2.3740962339484302</v>
      </c>
      <c r="O361" s="16">
        <v>4.7703214681467099E-2</v>
      </c>
      <c r="P361" s="15">
        <v>23831324.870000001</v>
      </c>
      <c r="Q361" s="16">
        <v>-1.55300099690077E-2</v>
      </c>
      <c r="R361" s="17">
        <v>6430872.4199999999</v>
      </c>
      <c r="S361" s="16">
        <v>-2.72718114811803E-2</v>
      </c>
      <c r="T361" s="17">
        <v>10254944.359999999</v>
      </c>
      <c r="U361" s="16">
        <v>-3.5050556455065399E-2</v>
      </c>
      <c r="V361" s="18">
        <v>3.7057685666231901</v>
      </c>
      <c r="W361" s="16">
        <v>1.20709995359051E-2</v>
      </c>
      <c r="X361" s="18">
        <v>2.3238863160443302</v>
      </c>
      <c r="Y361" s="16">
        <v>2.0229605412636999E-2</v>
      </c>
      <c r="Z361" s="15">
        <v>45411187.109999999</v>
      </c>
      <c r="AA361" s="16">
        <v>-5.83096161144877E-3</v>
      </c>
      <c r="AB361" s="17">
        <v>12328326.800000001</v>
      </c>
      <c r="AC361" s="16">
        <v>-2.09749827072814E-2</v>
      </c>
      <c r="AD361" s="17">
        <v>19495579.59</v>
      </c>
      <c r="AE361" s="16">
        <v>-2.36658681425722E-2</v>
      </c>
      <c r="AF361" s="18">
        <v>3.6834833993855498</v>
      </c>
      <c r="AG361" s="16">
        <v>1.54684720291522E-2</v>
      </c>
      <c r="AH361" s="18">
        <v>2.3293068513486599</v>
      </c>
      <c r="AI361" s="16">
        <v>1.82672160576762E-2</v>
      </c>
      <c r="AJ361" s="15">
        <v>87133636.189999998</v>
      </c>
      <c r="AK361" s="16">
        <v>7.6983214614989998E-3</v>
      </c>
      <c r="AL361" s="17">
        <v>23843514.199999999</v>
      </c>
      <c r="AM361" s="16">
        <v>-7.5063914287046805E-4</v>
      </c>
      <c r="AN361" s="17">
        <v>37942644.07</v>
      </c>
      <c r="AO361" s="16">
        <v>-3.49893706983153E-3</v>
      </c>
      <c r="AP361" s="18">
        <v>3.6543957178090798</v>
      </c>
      <c r="AQ361" s="16">
        <v>8.4553074891358295E-3</v>
      </c>
      <c r="AR361" s="18">
        <v>2.2964566209262598</v>
      </c>
      <c r="AS361" s="16">
        <v>1.12365745987319E-2</v>
      </c>
    </row>
    <row r="362" spans="3:45" x14ac:dyDescent="0.2">
      <c r="C362" s="144" t="s">
        <v>19</v>
      </c>
      <c r="D362" s="144" t="s">
        <v>12</v>
      </c>
      <c r="E362" s="145" t="s">
        <v>326</v>
      </c>
      <c r="F362" s="15">
        <v>7567456.4199999999</v>
      </c>
      <c r="G362" s="16">
        <v>1.0815089155733299E-2</v>
      </c>
      <c r="H362" s="142">
        <v>2012353.76</v>
      </c>
      <c r="I362" s="141">
        <v>4.8024007479927798E-3</v>
      </c>
      <c r="J362" s="17">
        <v>3380276.39</v>
      </c>
      <c r="K362" s="16">
        <v>-4.1803752645071503E-2</v>
      </c>
      <c r="L362" s="18">
        <v>3.7605000524361101</v>
      </c>
      <c r="M362" s="16">
        <v>5.98395107661425E-3</v>
      </c>
      <c r="N362" s="18">
        <v>2.2387093677863401</v>
      </c>
      <c r="O362" s="16">
        <v>5.4914472840044602E-2</v>
      </c>
      <c r="P362" s="15">
        <v>25584469.760000002</v>
      </c>
      <c r="Q362" s="16">
        <v>1.23584835265175E-2</v>
      </c>
      <c r="R362" s="17">
        <v>6770766.9299999997</v>
      </c>
      <c r="S362" s="16">
        <v>5.6516239734834698E-3</v>
      </c>
      <c r="T362" s="17">
        <v>11331191.6</v>
      </c>
      <c r="U362" s="16">
        <v>-4.8732065571872901E-2</v>
      </c>
      <c r="V362" s="18">
        <v>3.7786664383084898</v>
      </c>
      <c r="W362" s="16">
        <v>6.6691679237132302E-3</v>
      </c>
      <c r="X362" s="18">
        <v>2.2578799002922199</v>
      </c>
      <c r="Y362" s="16">
        <v>6.4220128617197905E-2</v>
      </c>
      <c r="Z362" s="15">
        <v>49455564.68</v>
      </c>
      <c r="AA362" s="16">
        <v>4.7436584972464398E-3</v>
      </c>
      <c r="AB362" s="17">
        <v>13087171.470000001</v>
      </c>
      <c r="AC362" s="16">
        <v>1.5739351763148399E-3</v>
      </c>
      <c r="AD362" s="17">
        <v>21958588.280000001</v>
      </c>
      <c r="AE362" s="16">
        <v>-4.9589220920346497E-2</v>
      </c>
      <c r="AF362" s="18">
        <v>3.7789345691212199</v>
      </c>
      <c r="AG362" s="16">
        <v>3.1647422218246202E-3</v>
      </c>
      <c r="AH362" s="18">
        <v>2.2522196804903198</v>
      </c>
      <c r="AI362" s="16">
        <v>5.7167785355093599E-2</v>
      </c>
      <c r="AJ362" s="15">
        <v>95098160.730000004</v>
      </c>
      <c r="AK362" s="16">
        <v>-1.63011633277795E-3</v>
      </c>
      <c r="AL362" s="17">
        <v>25382404.16</v>
      </c>
      <c r="AM362" s="16">
        <v>1.21495061364469E-2</v>
      </c>
      <c r="AN362" s="17">
        <v>43097236.109999999</v>
      </c>
      <c r="AO362" s="16">
        <v>-3.01455266169613E-2</v>
      </c>
      <c r="AP362" s="18">
        <v>3.7466175438126799</v>
      </c>
      <c r="AQ362" s="16">
        <v>-1.36142164627676E-2</v>
      </c>
      <c r="AR362" s="18">
        <v>2.2065953484180398</v>
      </c>
      <c r="AS362" s="16">
        <v>2.9401741257857002E-2</v>
      </c>
    </row>
    <row r="363" spans="3:45" x14ac:dyDescent="0.2">
      <c r="C363" s="144" t="s">
        <v>19</v>
      </c>
      <c r="D363" s="144" t="s">
        <v>12</v>
      </c>
      <c r="E363" s="145" t="s">
        <v>327</v>
      </c>
      <c r="F363" s="15">
        <v>56030146.950000003</v>
      </c>
      <c r="G363" s="16">
        <v>-2.65983374305065E-3</v>
      </c>
      <c r="H363" s="142">
        <v>15368701.42</v>
      </c>
      <c r="I363" s="141">
        <v>-2.06473758128836E-2</v>
      </c>
      <c r="J363" s="17">
        <v>24991765.940000001</v>
      </c>
      <c r="K363" s="16">
        <v>-4.2347294579962398E-2</v>
      </c>
      <c r="L363" s="18">
        <v>3.6457307236826999</v>
      </c>
      <c r="M363" s="16">
        <v>1.8366767623421699E-2</v>
      </c>
      <c r="N363" s="18">
        <v>2.2419442901520701</v>
      </c>
      <c r="O363" s="16">
        <v>4.1442435877111099E-2</v>
      </c>
      <c r="P363" s="15">
        <v>191003775.08000001</v>
      </c>
      <c r="Q363" s="16">
        <v>6.7086655569440498E-3</v>
      </c>
      <c r="R363" s="17">
        <v>52483674.149999999</v>
      </c>
      <c r="S363" s="16">
        <v>-2.4221058060329599E-3</v>
      </c>
      <c r="T363" s="17">
        <v>85081523.170000002</v>
      </c>
      <c r="U363" s="16">
        <v>-2.1120390737482099E-2</v>
      </c>
      <c r="V363" s="18">
        <v>3.6392988519459402</v>
      </c>
      <c r="W363" s="16">
        <v>9.1529407539194096E-3</v>
      </c>
      <c r="X363" s="18">
        <v>2.2449501132973202</v>
      </c>
      <c r="Y363" s="16">
        <v>2.8429498409301101E-2</v>
      </c>
      <c r="Z363" s="15">
        <v>368122645.56999999</v>
      </c>
      <c r="AA363" s="16">
        <v>4.2751689426208097E-3</v>
      </c>
      <c r="AB363" s="17">
        <v>101409744.02</v>
      </c>
      <c r="AC363" s="16">
        <v>5.0138022054267695E-4</v>
      </c>
      <c r="AD363" s="17">
        <v>163885067.36000001</v>
      </c>
      <c r="AE363" s="16">
        <v>-1.5596791528375901E-2</v>
      </c>
      <c r="AF363" s="18">
        <v>3.63005201450266</v>
      </c>
      <c r="AG363" s="16">
        <v>3.7718975672439798E-3</v>
      </c>
      <c r="AH363" s="18">
        <v>2.2462244516845402</v>
      </c>
      <c r="AI363" s="16">
        <v>2.0186809937210299E-2</v>
      </c>
      <c r="AJ363" s="15">
        <v>708651579.59000003</v>
      </c>
      <c r="AK363" s="16">
        <v>2.1764530835337798E-3</v>
      </c>
      <c r="AL363" s="17">
        <v>195361069.47999999</v>
      </c>
      <c r="AM363" s="16">
        <v>5.24174246927505E-3</v>
      </c>
      <c r="AN363" s="17">
        <v>317673578.82999998</v>
      </c>
      <c r="AO363" s="16">
        <v>-1.28825119145383E-2</v>
      </c>
      <c r="AP363" s="18">
        <v>3.62739404261169</v>
      </c>
      <c r="AQ363" s="16">
        <v>-3.0493057104966801E-3</v>
      </c>
      <c r="AR363" s="18">
        <v>2.2307539147573499</v>
      </c>
      <c r="AS363" s="16">
        <v>1.52554940823501E-2</v>
      </c>
    </row>
    <row r="364" spans="3:45" x14ac:dyDescent="0.2">
      <c r="C364" s="144"/>
      <c r="D364" s="144"/>
      <c r="E364" s="145"/>
      <c r="F364" s="15"/>
      <c r="G364" s="16"/>
      <c r="H364" s="142"/>
      <c r="I364" s="141"/>
      <c r="J364" s="17"/>
      <c r="K364" s="16"/>
      <c r="L364" s="18"/>
      <c r="M364" s="16"/>
      <c r="N364" s="18"/>
      <c r="O364" s="16"/>
      <c r="P364" s="15"/>
      <c r="Q364" s="16"/>
      <c r="R364" s="17"/>
      <c r="S364" s="16"/>
      <c r="T364" s="17"/>
      <c r="U364" s="16"/>
      <c r="V364" s="18"/>
      <c r="W364" s="16"/>
      <c r="X364" s="18"/>
      <c r="Y364" s="16"/>
      <c r="Z364" s="15"/>
      <c r="AA364" s="16"/>
      <c r="AB364" s="17"/>
      <c r="AC364" s="16"/>
      <c r="AD364" s="17"/>
      <c r="AE364" s="16"/>
      <c r="AF364" s="18"/>
      <c r="AG364" s="16"/>
      <c r="AH364" s="18"/>
      <c r="AI364" s="16"/>
      <c r="AJ364" s="15"/>
      <c r="AK364" s="16"/>
      <c r="AL364" s="17"/>
      <c r="AM364" s="16"/>
      <c r="AN364" s="17"/>
      <c r="AO364" s="16"/>
      <c r="AP364" s="18"/>
      <c r="AQ364" s="16"/>
      <c r="AR364" s="18"/>
      <c r="AS364" s="16"/>
    </row>
    <row r="365" spans="3:45" x14ac:dyDescent="0.2">
      <c r="C365" s="144"/>
      <c r="D365" s="144"/>
      <c r="E365" s="145"/>
      <c r="F365" s="15"/>
      <c r="G365" s="16"/>
      <c r="H365" s="142"/>
      <c r="I365" s="141"/>
      <c r="J365" s="17"/>
      <c r="K365" s="16"/>
      <c r="L365" s="18"/>
      <c r="M365" s="16"/>
      <c r="N365" s="18"/>
      <c r="O365" s="16"/>
      <c r="P365" s="15"/>
      <c r="Q365" s="16"/>
      <c r="R365" s="17"/>
      <c r="S365" s="16"/>
      <c r="T365" s="17"/>
      <c r="U365" s="16"/>
      <c r="V365" s="18"/>
      <c r="W365" s="16"/>
      <c r="X365" s="18"/>
      <c r="Y365" s="16"/>
      <c r="Z365" s="15"/>
      <c r="AA365" s="16"/>
      <c r="AB365" s="17"/>
      <c r="AC365" s="16"/>
      <c r="AD365" s="17"/>
      <c r="AE365" s="16"/>
      <c r="AF365" s="18"/>
      <c r="AG365" s="16"/>
      <c r="AH365" s="18"/>
      <c r="AI365" s="16"/>
      <c r="AJ365" s="15"/>
      <c r="AK365" s="16"/>
      <c r="AL365" s="17"/>
      <c r="AM365" s="16"/>
      <c r="AN365" s="17"/>
      <c r="AO365" s="16"/>
      <c r="AP365" s="18"/>
      <c r="AQ365" s="16"/>
      <c r="AR365" s="18"/>
      <c r="AS365" s="16"/>
    </row>
    <row r="366" spans="3:45" x14ac:dyDescent="0.2">
      <c r="C366" s="144"/>
      <c r="D366" s="144"/>
      <c r="E366" s="145"/>
      <c r="F366" s="15"/>
      <c r="G366" s="16"/>
      <c r="H366" s="142"/>
      <c r="I366" s="141"/>
      <c r="J366" s="17"/>
      <c r="K366" s="16"/>
      <c r="L366" s="18"/>
      <c r="M366" s="16"/>
      <c r="N366" s="18"/>
      <c r="O366" s="16"/>
      <c r="P366" s="15"/>
      <c r="Q366" s="16"/>
      <c r="R366" s="17"/>
      <c r="S366" s="16"/>
      <c r="T366" s="17"/>
      <c r="U366" s="16"/>
      <c r="V366" s="18"/>
      <c r="W366" s="16"/>
      <c r="X366" s="18"/>
      <c r="Y366" s="16"/>
      <c r="Z366" s="15"/>
      <c r="AA366" s="16"/>
      <c r="AB366" s="17"/>
      <c r="AC366" s="16"/>
      <c r="AD366" s="17"/>
      <c r="AE366" s="16"/>
      <c r="AF366" s="18"/>
      <c r="AG366" s="16"/>
      <c r="AH366" s="18"/>
      <c r="AI366" s="16"/>
      <c r="AJ366" s="15"/>
      <c r="AK366" s="16"/>
      <c r="AL366" s="17"/>
      <c r="AM366" s="16"/>
      <c r="AN366" s="17"/>
      <c r="AO366" s="16"/>
      <c r="AP366" s="18"/>
      <c r="AQ366" s="16"/>
      <c r="AR366" s="18"/>
      <c r="AS366" s="16"/>
    </row>
    <row r="367" spans="3:45" x14ac:dyDescent="0.2">
      <c r="C367" s="144"/>
      <c r="D367" s="144"/>
      <c r="E367" s="145"/>
      <c r="F367" s="15"/>
      <c r="G367" s="16"/>
      <c r="H367" s="142"/>
      <c r="I367" s="141"/>
      <c r="J367" s="17"/>
      <c r="K367" s="16"/>
      <c r="L367" s="18"/>
      <c r="M367" s="16"/>
      <c r="N367" s="18"/>
      <c r="O367" s="16"/>
      <c r="P367" s="15"/>
      <c r="Q367" s="16"/>
      <c r="R367" s="17"/>
      <c r="S367" s="16"/>
      <c r="T367" s="17"/>
      <c r="U367" s="16"/>
      <c r="V367" s="18"/>
      <c r="W367" s="16"/>
      <c r="X367" s="18"/>
      <c r="Y367" s="16"/>
      <c r="Z367" s="15"/>
      <c r="AA367" s="16"/>
      <c r="AB367" s="17"/>
      <c r="AC367" s="16"/>
      <c r="AD367" s="17"/>
      <c r="AE367" s="16"/>
      <c r="AF367" s="18"/>
      <c r="AG367" s="16"/>
      <c r="AH367" s="18"/>
      <c r="AI367" s="16"/>
      <c r="AJ367" s="15"/>
      <c r="AK367" s="16"/>
      <c r="AL367" s="17"/>
      <c r="AM367" s="16"/>
      <c r="AN367" s="17"/>
      <c r="AO367" s="16"/>
      <c r="AP367" s="18"/>
      <c r="AQ367" s="16"/>
      <c r="AR367" s="18"/>
      <c r="AS367" s="16"/>
    </row>
    <row r="368" spans="3:45" x14ac:dyDescent="0.2">
      <c r="C368" s="144"/>
      <c r="D368" s="144"/>
      <c r="E368" s="145"/>
      <c r="F368" s="15"/>
      <c r="G368" s="16"/>
      <c r="H368" s="142"/>
      <c r="I368" s="141"/>
      <c r="J368" s="17"/>
      <c r="K368" s="16"/>
      <c r="L368" s="18"/>
      <c r="M368" s="16"/>
      <c r="N368" s="18"/>
      <c r="O368" s="16"/>
      <c r="P368" s="15"/>
      <c r="Q368" s="16"/>
      <c r="R368" s="17"/>
      <c r="S368" s="16"/>
      <c r="T368" s="17"/>
      <c r="U368" s="16"/>
      <c r="V368" s="18"/>
      <c r="W368" s="16"/>
      <c r="X368" s="18"/>
      <c r="Y368" s="16"/>
      <c r="Z368" s="15"/>
      <c r="AA368" s="16"/>
      <c r="AB368" s="17"/>
      <c r="AC368" s="16"/>
      <c r="AD368" s="17"/>
      <c r="AE368" s="16"/>
      <c r="AF368" s="18"/>
      <c r="AG368" s="16"/>
      <c r="AH368" s="18"/>
      <c r="AI368" s="16"/>
      <c r="AJ368" s="15"/>
      <c r="AK368" s="16"/>
      <c r="AL368" s="17"/>
      <c r="AM368" s="16"/>
      <c r="AN368" s="17"/>
      <c r="AO368" s="16"/>
      <c r="AP368" s="18"/>
      <c r="AQ368" s="16"/>
      <c r="AR368" s="18"/>
      <c r="AS368" s="16"/>
    </row>
    <row r="370" spans="1:45" s="27" customFormat="1" x14ac:dyDescent="0.2">
      <c r="A370" s="26" t="s">
        <v>109</v>
      </c>
      <c r="E370" s="30">
        <v>1</v>
      </c>
      <c r="F370" s="30">
        <v>2</v>
      </c>
      <c r="G370" s="30">
        <v>3</v>
      </c>
      <c r="H370" s="30">
        <v>4</v>
      </c>
      <c r="I370" s="30">
        <v>5</v>
      </c>
      <c r="J370" s="30">
        <v>6</v>
      </c>
      <c r="K370" s="30">
        <v>7</v>
      </c>
      <c r="L370" s="30">
        <v>8</v>
      </c>
      <c r="M370" s="30">
        <v>9</v>
      </c>
      <c r="N370" s="30">
        <v>10</v>
      </c>
      <c r="O370" s="30">
        <v>11</v>
      </c>
      <c r="P370" s="30">
        <v>12</v>
      </c>
      <c r="Q370" s="30">
        <v>13</v>
      </c>
      <c r="R370" s="30">
        <v>14</v>
      </c>
      <c r="S370" s="30">
        <v>15</v>
      </c>
      <c r="T370" s="30">
        <v>16</v>
      </c>
      <c r="U370" s="30">
        <v>17</v>
      </c>
      <c r="V370" s="30">
        <v>18</v>
      </c>
      <c r="W370" s="30">
        <v>19</v>
      </c>
      <c r="X370" s="30">
        <v>20</v>
      </c>
      <c r="Y370" s="30">
        <v>21</v>
      </c>
      <c r="Z370" s="30">
        <v>22</v>
      </c>
      <c r="AA370" s="30">
        <v>23</v>
      </c>
      <c r="AB370" s="30">
        <v>24</v>
      </c>
      <c r="AC370" s="30">
        <v>25</v>
      </c>
      <c r="AD370" s="30">
        <v>26</v>
      </c>
      <c r="AE370" s="30">
        <v>27</v>
      </c>
      <c r="AF370" s="30">
        <v>28</v>
      </c>
      <c r="AG370" s="30">
        <v>29</v>
      </c>
      <c r="AH370" s="30">
        <v>30</v>
      </c>
      <c r="AI370" s="30">
        <v>31</v>
      </c>
      <c r="AJ370" s="30">
        <v>32</v>
      </c>
      <c r="AK370" s="30">
        <v>33</v>
      </c>
      <c r="AL370" s="30">
        <v>34</v>
      </c>
      <c r="AM370" s="30">
        <v>35</v>
      </c>
      <c r="AN370" s="30">
        <v>36</v>
      </c>
      <c r="AO370" s="30">
        <v>37</v>
      </c>
      <c r="AP370" s="30">
        <v>38</v>
      </c>
      <c r="AQ370" s="30">
        <v>39</v>
      </c>
      <c r="AR370" s="30">
        <v>40</v>
      </c>
      <c r="AS370" s="30">
        <v>41</v>
      </c>
    </row>
    <row r="371" spans="1:45" x14ac:dyDescent="0.2">
      <c r="B371" s="5" t="s">
        <v>107</v>
      </c>
      <c r="C371" s="6"/>
      <c r="D371" s="6"/>
      <c r="E371" s="7"/>
      <c r="F371" s="8" t="s">
        <v>69</v>
      </c>
      <c r="G371" s="9"/>
      <c r="N371" s="9"/>
      <c r="P371" s="8" t="s">
        <v>70</v>
      </c>
      <c r="Q371" s="9"/>
      <c r="Z371" s="8" t="s">
        <v>71</v>
      </c>
      <c r="AA371" s="9"/>
      <c r="AJ371" s="8" t="s">
        <v>72</v>
      </c>
      <c r="AK371" s="9"/>
    </row>
    <row r="372" spans="1:45" ht="56.25" x14ac:dyDescent="0.2">
      <c r="B372" s="10"/>
      <c r="C372" s="11"/>
      <c r="D372" s="11"/>
      <c r="E372" s="12"/>
      <c r="F372" s="140" t="s">
        <v>406</v>
      </c>
      <c r="G372" s="140" t="s">
        <v>407</v>
      </c>
      <c r="H372" s="140" t="s">
        <v>408</v>
      </c>
      <c r="I372" s="140" t="s">
        <v>409</v>
      </c>
      <c r="J372" s="140" t="s">
        <v>410</v>
      </c>
      <c r="K372" s="140" t="s">
        <v>411</v>
      </c>
      <c r="L372" s="140" t="s">
        <v>412</v>
      </c>
      <c r="M372" s="140" t="s">
        <v>413</v>
      </c>
      <c r="N372" s="140" t="s">
        <v>414</v>
      </c>
      <c r="O372" s="140" t="s">
        <v>415</v>
      </c>
      <c r="P372" s="140" t="s">
        <v>406</v>
      </c>
      <c r="Q372" s="140" t="s">
        <v>407</v>
      </c>
      <c r="R372" s="140" t="s">
        <v>408</v>
      </c>
      <c r="S372" s="140" t="s">
        <v>409</v>
      </c>
      <c r="T372" s="140" t="s">
        <v>410</v>
      </c>
      <c r="U372" s="140" t="s">
        <v>411</v>
      </c>
      <c r="V372" s="140" t="s">
        <v>412</v>
      </c>
      <c r="W372" s="140" t="s">
        <v>413</v>
      </c>
      <c r="X372" s="140" t="s">
        <v>414</v>
      </c>
      <c r="Y372" s="140" t="s">
        <v>415</v>
      </c>
      <c r="Z372" s="140" t="s">
        <v>406</v>
      </c>
      <c r="AA372" s="140" t="s">
        <v>407</v>
      </c>
      <c r="AB372" s="140" t="s">
        <v>408</v>
      </c>
      <c r="AC372" s="140" t="s">
        <v>409</v>
      </c>
      <c r="AD372" s="140" t="s">
        <v>410</v>
      </c>
      <c r="AE372" s="140" t="s">
        <v>411</v>
      </c>
      <c r="AF372" s="140" t="s">
        <v>412</v>
      </c>
      <c r="AG372" s="140" t="s">
        <v>413</v>
      </c>
      <c r="AH372" s="140" t="s">
        <v>414</v>
      </c>
      <c r="AI372" s="140" t="s">
        <v>415</v>
      </c>
      <c r="AJ372" s="140" t="s">
        <v>406</v>
      </c>
      <c r="AK372" s="140" t="s">
        <v>407</v>
      </c>
      <c r="AL372" s="140" t="s">
        <v>408</v>
      </c>
      <c r="AM372" s="140" t="s">
        <v>409</v>
      </c>
      <c r="AN372" s="140" t="s">
        <v>410</v>
      </c>
      <c r="AO372" s="140" t="s">
        <v>411</v>
      </c>
      <c r="AP372" s="140" t="s">
        <v>412</v>
      </c>
      <c r="AQ372" s="140" t="s">
        <v>413</v>
      </c>
      <c r="AR372" s="140" t="s">
        <v>414</v>
      </c>
      <c r="AS372" s="140" t="s">
        <v>415</v>
      </c>
    </row>
    <row r="373" spans="1:45" x14ac:dyDescent="0.2">
      <c r="B373" s="28" t="s">
        <v>19</v>
      </c>
      <c r="C373" s="28" t="s">
        <v>11</v>
      </c>
      <c r="D373" s="28" t="s">
        <v>23</v>
      </c>
      <c r="E373" s="14" t="s">
        <v>271</v>
      </c>
      <c r="F373" s="15">
        <v>78298.67</v>
      </c>
      <c r="G373" s="16">
        <v>0.18009043595059601</v>
      </c>
      <c r="H373" s="17">
        <v>14180.6</v>
      </c>
      <c r="I373" s="16">
        <v>6.4587230899050302E-2</v>
      </c>
      <c r="J373" s="17">
        <v>27640.58</v>
      </c>
      <c r="K373" s="16">
        <v>6.4880858359177895E-2</v>
      </c>
      <c r="L373" s="18">
        <v>5.5215343497454299</v>
      </c>
      <c r="M373" s="16">
        <v>0.108495764085018</v>
      </c>
      <c r="N373" s="18">
        <v>2.8327433794804602</v>
      </c>
      <c r="O373" s="16">
        <v>0.10819011036496499</v>
      </c>
      <c r="P373" s="15">
        <v>237908.68</v>
      </c>
      <c r="Q373" s="16">
        <v>7.4664601916338502E-2</v>
      </c>
      <c r="R373" s="17">
        <v>46120.17</v>
      </c>
      <c r="S373" s="16">
        <v>3.5306218233160502E-3</v>
      </c>
      <c r="T373" s="17">
        <v>89926.34</v>
      </c>
      <c r="U373" s="16">
        <v>2.4391486422599899E-3</v>
      </c>
      <c r="V373" s="18">
        <v>5.1584519311182104</v>
      </c>
      <c r="W373" s="16">
        <v>7.0883716496641602E-2</v>
      </c>
      <c r="X373" s="18">
        <v>2.64559505034899</v>
      </c>
      <c r="Y373" s="16">
        <v>7.2049713313674199E-2</v>
      </c>
      <c r="Z373" s="15">
        <v>447984.22</v>
      </c>
      <c r="AA373" s="16">
        <v>6.4735033017693094E-2</v>
      </c>
      <c r="AB373" s="17">
        <v>89487.69</v>
      </c>
      <c r="AC373" s="16">
        <v>6.19244052642621E-2</v>
      </c>
      <c r="AD373" s="17">
        <v>175036.24</v>
      </c>
      <c r="AE373" s="16">
        <v>6.4041035517022796E-2</v>
      </c>
      <c r="AF373" s="18">
        <v>5.0060988276711598</v>
      </c>
      <c r="AG373" s="16">
        <v>2.6467305389139698E-3</v>
      </c>
      <c r="AH373" s="18">
        <v>2.5593798175737801</v>
      </c>
      <c r="AI373" s="16">
        <v>6.5222813548093098E-4</v>
      </c>
      <c r="AJ373" s="15">
        <v>855371.04</v>
      </c>
      <c r="AK373" s="16">
        <v>-4.2425876870762498E-2</v>
      </c>
      <c r="AL373" s="17">
        <v>171422.56</v>
      </c>
      <c r="AM373" s="16">
        <v>-3.3457914774385998E-2</v>
      </c>
      <c r="AN373" s="17">
        <v>325610.71000000002</v>
      </c>
      <c r="AO373" s="16">
        <v>-1.80440533289488E-2</v>
      </c>
      <c r="AP373" s="18">
        <v>4.9898393770341496</v>
      </c>
      <c r="AQ373" s="16">
        <v>-9.2783979440307796E-3</v>
      </c>
      <c r="AR373" s="18">
        <v>2.62697452427164</v>
      </c>
      <c r="AS373" s="16">
        <v>-2.4829854765349799E-2</v>
      </c>
    </row>
    <row r="374" spans="1:45" x14ac:dyDescent="0.2">
      <c r="B374" s="29"/>
      <c r="C374" s="29"/>
      <c r="D374" s="29"/>
      <c r="E374" s="14" t="s">
        <v>272</v>
      </c>
      <c r="F374" s="15">
        <v>314127.86</v>
      </c>
      <c r="G374" s="16">
        <v>0.10803524855107501</v>
      </c>
      <c r="H374" s="17">
        <v>70616.47</v>
      </c>
      <c r="I374" s="16">
        <v>0.14341824013274801</v>
      </c>
      <c r="J374" s="17">
        <v>138634.91</v>
      </c>
      <c r="K374" s="16">
        <v>0.15616121702278099</v>
      </c>
      <c r="L374" s="18">
        <v>4.4483653742533402</v>
      </c>
      <c r="M374" s="16">
        <v>-3.0944924910035702E-2</v>
      </c>
      <c r="N374" s="18">
        <v>2.2658640597811899</v>
      </c>
      <c r="O374" s="16">
        <v>-4.1625655456281503E-2</v>
      </c>
      <c r="P374" s="15">
        <v>987606.21</v>
      </c>
      <c r="Q374" s="16">
        <v>6.0329616570000397E-2</v>
      </c>
      <c r="R374" s="17">
        <v>218259.21</v>
      </c>
      <c r="S374" s="16">
        <v>6.6612242823517395E-2</v>
      </c>
      <c r="T374" s="17">
        <v>427931</v>
      </c>
      <c r="U374" s="16">
        <v>7.2514873706173794E-2</v>
      </c>
      <c r="V374" s="18">
        <v>4.5249234156029399</v>
      </c>
      <c r="W374" s="16">
        <v>-5.8902626477320003E-3</v>
      </c>
      <c r="X374" s="18">
        <v>2.3078632069188698</v>
      </c>
      <c r="Y374" s="16">
        <v>-1.1361387552664901E-2</v>
      </c>
      <c r="Z374" s="15">
        <v>1831006.26</v>
      </c>
      <c r="AA374" s="16">
        <v>6.04098237721305E-2</v>
      </c>
      <c r="AB374" s="17">
        <v>405629.73</v>
      </c>
      <c r="AC374" s="16">
        <v>5.4238410029750501E-2</v>
      </c>
      <c r="AD374" s="17">
        <v>796313.77</v>
      </c>
      <c r="AE374" s="16">
        <v>5.6768802983256102E-2</v>
      </c>
      <c r="AF374" s="18">
        <v>4.5139843669742801</v>
      </c>
      <c r="AG374" s="16">
        <v>5.8539071273316402E-3</v>
      </c>
      <c r="AH374" s="18">
        <v>2.2993527538774101</v>
      </c>
      <c r="AI374" s="16">
        <v>3.4454279674002199E-3</v>
      </c>
      <c r="AJ374" s="15">
        <v>3502755.43</v>
      </c>
      <c r="AK374" s="16">
        <v>7.2939336855934206E-2</v>
      </c>
      <c r="AL374" s="17">
        <v>769834.85</v>
      </c>
      <c r="AM374" s="16">
        <v>6.5798091158686997E-2</v>
      </c>
      <c r="AN374" s="17">
        <v>1512710.16</v>
      </c>
      <c r="AO374" s="16">
        <v>5.7374545523174003E-2</v>
      </c>
      <c r="AP374" s="18">
        <v>4.5500089142495996</v>
      </c>
      <c r="AQ374" s="16">
        <v>6.70037388552998E-3</v>
      </c>
      <c r="AR374" s="18">
        <v>2.3155496159290698</v>
      </c>
      <c r="AS374" s="16">
        <v>1.4720225107233699E-2</v>
      </c>
    </row>
    <row r="375" spans="1:45" x14ac:dyDescent="0.2">
      <c r="B375" s="29"/>
      <c r="C375" s="29"/>
      <c r="D375" s="29"/>
      <c r="E375" s="14" t="s">
        <v>273</v>
      </c>
      <c r="F375" s="15">
        <v>480477.91</v>
      </c>
      <c r="G375" s="16">
        <v>0.15586612669880701</v>
      </c>
      <c r="H375" s="17">
        <v>110272.77</v>
      </c>
      <c r="I375" s="16">
        <v>0.23589252409716899</v>
      </c>
      <c r="J375" s="17">
        <v>205166.84</v>
      </c>
      <c r="K375" s="16">
        <v>0.11903584171504999</v>
      </c>
      <c r="L375" s="18">
        <v>4.3571763908714702</v>
      </c>
      <c r="M375" s="16">
        <v>-6.47519066893152E-2</v>
      </c>
      <c r="N375" s="18">
        <v>2.3418887282174801</v>
      </c>
      <c r="O375" s="16">
        <v>3.2912515945253802E-2</v>
      </c>
      <c r="P375" s="15">
        <v>1545887.31</v>
      </c>
      <c r="Q375" s="16">
        <v>0.14947401224189799</v>
      </c>
      <c r="R375" s="17">
        <v>345688</v>
      </c>
      <c r="S375" s="16">
        <v>0.19406115470240001</v>
      </c>
      <c r="T375" s="17">
        <v>648059.4</v>
      </c>
      <c r="U375" s="16">
        <v>9.1385913025088097E-2</v>
      </c>
      <c r="V375" s="18">
        <v>4.4719148769989099</v>
      </c>
      <c r="W375" s="16">
        <v>-3.7340752845790498E-2</v>
      </c>
      <c r="X375" s="18">
        <v>2.3854099022404398</v>
      </c>
      <c r="Y375" s="16">
        <v>5.32241606965611E-2</v>
      </c>
      <c r="Z375" s="15">
        <v>2932064.67</v>
      </c>
      <c r="AA375" s="16">
        <v>0.16003681017882199</v>
      </c>
      <c r="AB375" s="17">
        <v>662762.03</v>
      </c>
      <c r="AC375" s="16">
        <v>0.20746037187902</v>
      </c>
      <c r="AD375" s="17">
        <v>1238646.3700000001</v>
      </c>
      <c r="AE375" s="16">
        <v>0.10338003266901701</v>
      </c>
      <c r="AF375" s="18">
        <v>4.4240082220763304</v>
      </c>
      <c r="AG375" s="16">
        <v>-3.9275460134893803E-2</v>
      </c>
      <c r="AH375" s="18">
        <v>2.3671523535809502</v>
      </c>
      <c r="AI375" s="16">
        <v>5.1348380279054598E-2</v>
      </c>
      <c r="AJ375" s="15">
        <v>5316873.22</v>
      </c>
      <c r="AK375" s="16">
        <v>0.10802858142539</v>
      </c>
      <c r="AL375" s="17">
        <v>1177994.69</v>
      </c>
      <c r="AM375" s="16">
        <v>0.127007086208586</v>
      </c>
      <c r="AN375" s="17">
        <v>2288499.7799999998</v>
      </c>
      <c r="AO375" s="16">
        <v>7.3361233911616197E-2</v>
      </c>
      <c r="AP375" s="18">
        <v>4.5134950650753796</v>
      </c>
      <c r="AQ375" s="16">
        <v>-1.6839738645337499E-2</v>
      </c>
      <c r="AR375" s="18">
        <v>2.3233007345974102</v>
      </c>
      <c r="AS375" s="16">
        <v>3.22979314125557E-2</v>
      </c>
    </row>
    <row r="376" spans="1:45" x14ac:dyDescent="0.2">
      <c r="B376" s="29"/>
      <c r="C376" s="29"/>
      <c r="D376" s="29"/>
      <c r="E376" s="14" t="s">
        <v>274</v>
      </c>
      <c r="F376" s="15">
        <v>220391.33</v>
      </c>
      <c r="G376" s="16">
        <v>0.20922799058125799</v>
      </c>
      <c r="H376" s="17">
        <v>49420.37</v>
      </c>
      <c r="I376" s="16">
        <v>0.25067683329579499</v>
      </c>
      <c r="J376" s="17">
        <v>94351.03</v>
      </c>
      <c r="K376" s="16">
        <v>0.27015112816055198</v>
      </c>
      <c r="L376" s="18">
        <v>4.4595240788363197</v>
      </c>
      <c r="M376" s="16">
        <v>-3.3141129355782999E-2</v>
      </c>
      <c r="N376" s="18">
        <v>2.33586564979736</v>
      </c>
      <c r="O376" s="16">
        <v>-4.7965266674622802E-2</v>
      </c>
      <c r="P376" s="15">
        <v>675446.09</v>
      </c>
      <c r="Q376" s="16">
        <v>0.111463236945571</v>
      </c>
      <c r="R376" s="17">
        <v>148536.94</v>
      </c>
      <c r="S376" s="16">
        <v>0.11286758108895301</v>
      </c>
      <c r="T376" s="17">
        <v>282562.76</v>
      </c>
      <c r="U376" s="16">
        <v>0.117671380372773</v>
      </c>
      <c r="V376" s="18">
        <v>4.5473273517011998</v>
      </c>
      <c r="W376" s="16">
        <v>-1.26191486502613E-3</v>
      </c>
      <c r="X376" s="18">
        <v>2.3904285547040902</v>
      </c>
      <c r="Y376" s="16">
        <v>-5.5545337710369604E-3</v>
      </c>
      <c r="Z376" s="15">
        <v>1202011.1399999999</v>
      </c>
      <c r="AA376" s="16">
        <v>0.100999974417101</v>
      </c>
      <c r="AB376" s="17">
        <v>264967.38</v>
      </c>
      <c r="AC376" s="16">
        <v>8.9074445265072896E-2</v>
      </c>
      <c r="AD376" s="17">
        <v>505345.81</v>
      </c>
      <c r="AE376" s="16">
        <v>9.03588178707872E-2</v>
      </c>
      <c r="AF376" s="18">
        <v>4.5364495055957503</v>
      </c>
      <c r="AG376" s="16">
        <v>1.0950150564891599E-2</v>
      </c>
      <c r="AH376" s="18">
        <v>2.3785912858365199</v>
      </c>
      <c r="AI376" s="16">
        <v>9.7593162653498294E-3</v>
      </c>
      <c r="AJ376" s="15">
        <v>2291690.46</v>
      </c>
      <c r="AK376" s="16">
        <v>0.10079155970406101</v>
      </c>
      <c r="AL376" s="17">
        <v>501918.04</v>
      </c>
      <c r="AM376" s="16">
        <v>9.4655748593197697E-2</v>
      </c>
      <c r="AN376" s="17">
        <v>958255.33</v>
      </c>
      <c r="AO376" s="16">
        <v>8.3647314131884504E-2</v>
      </c>
      <c r="AP376" s="18">
        <v>4.5658658931645499</v>
      </c>
      <c r="AQ376" s="16">
        <v>5.6052426698980397E-3</v>
      </c>
      <c r="AR376" s="18">
        <v>2.3915238332146802</v>
      </c>
      <c r="AS376" s="16">
        <v>1.5820872112723702E-2</v>
      </c>
    </row>
    <row r="377" spans="1:45" x14ac:dyDescent="0.2">
      <c r="B377" s="29"/>
      <c r="C377" s="29"/>
      <c r="D377" s="29"/>
      <c r="E377" s="14" t="s">
        <v>275</v>
      </c>
      <c r="F377" s="15">
        <v>429364.54</v>
      </c>
      <c r="G377" s="16">
        <v>0.254113600121742</v>
      </c>
      <c r="H377" s="17">
        <v>113794.85</v>
      </c>
      <c r="I377" s="16">
        <v>0.31388188267704598</v>
      </c>
      <c r="J377" s="17">
        <v>183140.85</v>
      </c>
      <c r="K377" s="16">
        <v>0.27118284076325799</v>
      </c>
      <c r="L377" s="18">
        <v>3.7731456212649301</v>
      </c>
      <c r="M377" s="16">
        <v>-4.5489844515951602E-2</v>
      </c>
      <c r="N377" s="18">
        <v>2.3444498592203802</v>
      </c>
      <c r="O377" s="16">
        <v>-1.3427840664737E-2</v>
      </c>
      <c r="P377" s="15">
        <v>1366687.79</v>
      </c>
      <c r="Q377" s="16">
        <v>0.199707760973312</v>
      </c>
      <c r="R377" s="17">
        <v>359065.9</v>
      </c>
      <c r="S377" s="16">
        <v>0.24661111597358401</v>
      </c>
      <c r="T377" s="17">
        <v>580718.85</v>
      </c>
      <c r="U377" s="16">
        <v>0.20600999632913</v>
      </c>
      <c r="V377" s="18">
        <v>3.8062310846003502</v>
      </c>
      <c r="W377" s="16">
        <v>-3.76246885650795E-2</v>
      </c>
      <c r="X377" s="18">
        <v>2.3534414114506501</v>
      </c>
      <c r="Y377" s="16">
        <v>-5.22569081102261E-3</v>
      </c>
      <c r="Z377" s="15">
        <v>2606549.21</v>
      </c>
      <c r="AA377" s="16">
        <v>0.207654468507287</v>
      </c>
      <c r="AB377" s="17">
        <v>705498.91</v>
      </c>
      <c r="AC377" s="16">
        <v>0.30467089916984702</v>
      </c>
      <c r="AD377" s="17">
        <v>1139876.56</v>
      </c>
      <c r="AE377" s="16">
        <v>0.24886915525241901</v>
      </c>
      <c r="AF377" s="18">
        <v>3.6946183375393198</v>
      </c>
      <c r="AG377" s="16">
        <v>-7.4360845117562496E-2</v>
      </c>
      <c r="AH377" s="18">
        <v>2.2866942802999599</v>
      </c>
      <c r="AI377" s="16">
        <v>-3.3001605149581802E-2</v>
      </c>
      <c r="AJ377" s="15">
        <v>4523529.25</v>
      </c>
      <c r="AK377" s="16">
        <v>0.146921246294097</v>
      </c>
      <c r="AL377" s="17">
        <v>1180023.1399999999</v>
      </c>
      <c r="AM377" s="16">
        <v>0.22000956344674899</v>
      </c>
      <c r="AN377" s="17">
        <v>1947159.09</v>
      </c>
      <c r="AO377" s="16">
        <v>0.18180238215142799</v>
      </c>
      <c r="AP377" s="18">
        <v>3.8334241903086701</v>
      </c>
      <c r="AQ377" s="16">
        <v>-5.9907987070333998E-2</v>
      </c>
      <c r="AR377" s="18">
        <v>2.3231431233489999</v>
      </c>
      <c r="AS377" s="16">
        <v>-2.9515201851117299E-2</v>
      </c>
    </row>
    <row r="378" spans="1:45" x14ac:dyDescent="0.2">
      <c r="B378" s="29"/>
      <c r="C378" s="29"/>
      <c r="D378" s="29"/>
      <c r="E378" s="14" t="s">
        <v>276</v>
      </c>
      <c r="F378" s="15">
        <v>160818.45000000001</v>
      </c>
      <c r="G378" s="16">
        <v>-5.6352914971660999E-2</v>
      </c>
      <c r="H378" s="17">
        <v>38328.339999999997</v>
      </c>
      <c r="I378" s="16">
        <v>-5.5821520121750901E-2</v>
      </c>
      <c r="J378" s="17">
        <v>77151.539999999994</v>
      </c>
      <c r="K378" s="16">
        <v>-5.8440567062528703E-2</v>
      </c>
      <c r="L378" s="18">
        <v>4.1958104629629096</v>
      </c>
      <c r="M378" s="16">
        <v>-5.6281186368363197E-4</v>
      </c>
      <c r="N378" s="18">
        <v>2.0844489947964799</v>
      </c>
      <c r="O378" s="16">
        <v>2.2172281619597702E-3</v>
      </c>
      <c r="P378" s="15">
        <v>555757.21</v>
      </c>
      <c r="Q378" s="16">
        <v>-3.9902366549930901E-2</v>
      </c>
      <c r="R378" s="17">
        <v>132991.81</v>
      </c>
      <c r="S378" s="16">
        <v>-3.5198839265472702E-2</v>
      </c>
      <c r="T378" s="17">
        <v>267772.76</v>
      </c>
      <c r="U378" s="16">
        <v>-3.6580874184918601E-2</v>
      </c>
      <c r="V378" s="18">
        <v>4.1788829703122303</v>
      </c>
      <c r="W378" s="16">
        <v>-4.8751260631540302E-3</v>
      </c>
      <c r="X378" s="18">
        <v>2.0754807546518199</v>
      </c>
      <c r="Y378" s="16">
        <v>-3.4476089128936799E-3</v>
      </c>
      <c r="Z378" s="15">
        <v>1074499.8500000001</v>
      </c>
      <c r="AA378" s="16">
        <v>-4.2106080690944597E-2</v>
      </c>
      <c r="AB378" s="17">
        <v>255816.37</v>
      </c>
      <c r="AC378" s="16">
        <v>-4.2644394266952101E-2</v>
      </c>
      <c r="AD378" s="17">
        <v>515648.83</v>
      </c>
      <c r="AE378" s="16">
        <v>-3.8131956805917903E-2</v>
      </c>
      <c r="AF378" s="18">
        <v>4.2002779181019596</v>
      </c>
      <c r="AG378" s="16">
        <v>5.6229218566628198E-4</v>
      </c>
      <c r="AH378" s="18">
        <v>2.0837821933970102</v>
      </c>
      <c r="AI378" s="16">
        <v>-4.1316726479757098E-3</v>
      </c>
      <c r="AJ378" s="15">
        <v>2066642.64</v>
      </c>
      <c r="AK378" s="16">
        <v>-8.6326257522875496E-2</v>
      </c>
      <c r="AL378" s="17">
        <v>487450.33</v>
      </c>
      <c r="AM378" s="16">
        <v>-9.5006587816596794E-2</v>
      </c>
      <c r="AN378" s="17">
        <v>984821.58</v>
      </c>
      <c r="AO378" s="16">
        <v>-5.8059948828181301E-2</v>
      </c>
      <c r="AP378" s="18">
        <v>4.2396989248114796</v>
      </c>
      <c r="AQ378" s="16">
        <v>9.5915950070607995E-3</v>
      </c>
      <c r="AR378" s="18">
        <v>2.0984944704400199</v>
      </c>
      <c r="AS378" s="16">
        <v>-3.00086068742163E-2</v>
      </c>
    </row>
    <row r="379" spans="1:45" x14ac:dyDescent="0.2">
      <c r="B379" s="29"/>
      <c r="C379" s="29"/>
      <c r="D379" s="29"/>
      <c r="E379" s="14" t="s">
        <v>277</v>
      </c>
      <c r="F379" s="15">
        <v>125431.31</v>
      </c>
      <c r="G379" s="16">
        <v>0.140996722045167</v>
      </c>
      <c r="H379" s="17">
        <v>26692.51</v>
      </c>
      <c r="I379" s="16">
        <v>0.29869830995344798</v>
      </c>
      <c r="J379" s="17">
        <v>53618.32</v>
      </c>
      <c r="K379" s="16">
        <v>0.22953122939776999</v>
      </c>
      <c r="L379" s="18">
        <v>4.6991200902425403</v>
      </c>
      <c r="M379" s="16">
        <v>-0.121430502141744</v>
      </c>
      <c r="N379" s="18">
        <v>2.3393368162225099</v>
      </c>
      <c r="O379" s="16">
        <v>-7.2006717060751305E-2</v>
      </c>
      <c r="P379" s="15">
        <v>401401.13</v>
      </c>
      <c r="Q379" s="16">
        <v>0.143626522373733</v>
      </c>
      <c r="R379" s="17">
        <v>83728.05</v>
      </c>
      <c r="S379" s="16">
        <v>0.26543288243396801</v>
      </c>
      <c r="T379" s="17">
        <v>168531.6</v>
      </c>
      <c r="U379" s="16">
        <v>0.235076333192627</v>
      </c>
      <c r="V379" s="18">
        <v>4.7941057984749396</v>
      </c>
      <c r="W379" s="16">
        <v>-9.6256673705166398E-2</v>
      </c>
      <c r="X379" s="18">
        <v>2.3817558843564099</v>
      </c>
      <c r="Y379" s="16">
        <v>-7.4043853291641606E-2</v>
      </c>
      <c r="Z379" s="15">
        <v>743511.2</v>
      </c>
      <c r="AA379" s="16">
        <v>0.183468711253822</v>
      </c>
      <c r="AB379" s="17">
        <v>155667.23000000001</v>
      </c>
      <c r="AC379" s="16">
        <v>0.31784571102033898</v>
      </c>
      <c r="AD379" s="17">
        <v>313487.67</v>
      </c>
      <c r="AE379" s="16">
        <v>0.28945086112586299</v>
      </c>
      <c r="AF379" s="18">
        <v>4.7762859273592797</v>
      </c>
      <c r="AG379" s="16">
        <v>-0.101967171606512</v>
      </c>
      <c r="AH379" s="18">
        <v>2.3717398518417001</v>
      </c>
      <c r="AI379" s="16">
        <v>-8.2191693431034801E-2</v>
      </c>
      <c r="AJ379" s="15">
        <v>1301565.77</v>
      </c>
      <c r="AK379" s="16">
        <v>5.7109778547788898E-2</v>
      </c>
      <c r="AL379" s="17">
        <v>264238.09000000003</v>
      </c>
      <c r="AM379" s="16">
        <v>0.14557579928486</v>
      </c>
      <c r="AN379" s="17">
        <v>544170.13</v>
      </c>
      <c r="AO379" s="16">
        <v>0.126227872039749</v>
      </c>
      <c r="AP379" s="18">
        <v>4.9257310707930104</v>
      </c>
      <c r="AQ379" s="16">
        <v>-7.7224065655277202E-2</v>
      </c>
      <c r="AR379" s="18">
        <v>2.39183611566478</v>
      </c>
      <c r="AS379" s="16">
        <v>-6.1371322099121599E-2</v>
      </c>
    </row>
    <row r="380" spans="1:45" x14ac:dyDescent="0.2">
      <c r="B380" s="29"/>
      <c r="C380" s="29"/>
      <c r="D380" s="29"/>
      <c r="E380" s="14" t="s">
        <v>278</v>
      </c>
      <c r="F380" s="15">
        <v>176154.05</v>
      </c>
      <c r="G380" s="16">
        <v>-9.5604265446033398E-2</v>
      </c>
      <c r="H380" s="17">
        <v>35076.949999999997</v>
      </c>
      <c r="I380" s="16">
        <v>-0.122242599909264</v>
      </c>
      <c r="J380" s="17">
        <v>67132.08</v>
      </c>
      <c r="K380" s="16">
        <v>-0.14205244142609399</v>
      </c>
      <c r="L380" s="18">
        <v>5.0219317814120101</v>
      </c>
      <c r="M380" s="16">
        <v>3.0348174177143399E-2</v>
      </c>
      <c r="N380" s="18">
        <v>2.62399213609946</v>
      </c>
      <c r="O380" s="16">
        <v>5.4138712227665003E-2</v>
      </c>
      <c r="P380" s="15">
        <v>633891.17000000004</v>
      </c>
      <c r="Q380" s="16">
        <v>-2.8479212836195301E-2</v>
      </c>
      <c r="R380" s="17">
        <v>125891.02</v>
      </c>
      <c r="S380" s="16">
        <v>-4.6134253413457699E-2</v>
      </c>
      <c r="T380" s="17">
        <v>243050.23999999999</v>
      </c>
      <c r="U380" s="16">
        <v>-5.8135041019428103E-2</v>
      </c>
      <c r="V380" s="18">
        <v>5.0352373823009797</v>
      </c>
      <c r="W380" s="16">
        <v>1.85089365463031E-2</v>
      </c>
      <c r="X380" s="18">
        <v>2.6080664228103601</v>
      </c>
      <c r="Y380" s="16">
        <v>3.1486284631855002E-2</v>
      </c>
      <c r="Z380" s="15">
        <v>1236168.82</v>
      </c>
      <c r="AA380" s="16">
        <v>-3.1965363068531399E-3</v>
      </c>
      <c r="AB380" s="17">
        <v>242090.18</v>
      </c>
      <c r="AC380" s="16">
        <v>-4.7240975793901602E-2</v>
      </c>
      <c r="AD380" s="17">
        <v>469230.54</v>
      </c>
      <c r="AE380" s="16">
        <v>-5.93663572881011E-2</v>
      </c>
      <c r="AF380" s="18">
        <v>5.1062328096083904</v>
      </c>
      <c r="AG380" s="16">
        <v>4.6228309958805301E-2</v>
      </c>
      <c r="AH380" s="18">
        <v>2.6344594279818199</v>
      </c>
      <c r="AI380" s="16">
        <v>5.9714875622891003E-2</v>
      </c>
      <c r="AJ380" s="15">
        <v>2408530.15</v>
      </c>
      <c r="AK380" s="16">
        <v>4.2371722120083097E-2</v>
      </c>
      <c r="AL380" s="17">
        <v>471472.15</v>
      </c>
      <c r="AM380" s="16">
        <v>2.2265019712871799E-4</v>
      </c>
      <c r="AN380" s="17">
        <v>921465.93</v>
      </c>
      <c r="AO380" s="16">
        <v>-1.91768082460743E-2</v>
      </c>
      <c r="AP380" s="18">
        <v>5.1085311189642901</v>
      </c>
      <c r="AQ380" s="16">
        <v>4.2139689512777197E-2</v>
      </c>
      <c r="AR380" s="18">
        <v>2.6138027154188999</v>
      </c>
      <c r="AS380" s="16">
        <v>6.2751911744761302E-2</v>
      </c>
    </row>
    <row r="381" spans="1:45" x14ac:dyDescent="0.2">
      <c r="B381" s="29"/>
      <c r="C381" s="29"/>
      <c r="D381" s="29"/>
      <c r="E381" s="14" t="s">
        <v>279</v>
      </c>
      <c r="F381" s="15">
        <v>105130.86</v>
      </c>
      <c r="G381" s="16">
        <v>0.12340526751263101</v>
      </c>
      <c r="H381" s="17">
        <v>22636.42</v>
      </c>
      <c r="I381" s="16">
        <v>-5.6199216821656899E-2</v>
      </c>
      <c r="J381" s="17">
        <v>45277.48</v>
      </c>
      <c r="K381" s="16">
        <v>-5.6255945626645099E-2</v>
      </c>
      <c r="L381" s="18">
        <v>4.6443236165436099</v>
      </c>
      <c r="M381" s="16">
        <v>0.19029914737880599</v>
      </c>
      <c r="N381" s="18">
        <v>2.3219238349837501</v>
      </c>
      <c r="O381" s="16">
        <v>0.19037069670184201</v>
      </c>
      <c r="P381" s="15">
        <v>360480.31</v>
      </c>
      <c r="Q381" s="16">
        <v>0.13694268590682701</v>
      </c>
      <c r="R381" s="17">
        <v>78746.009999999995</v>
      </c>
      <c r="S381" s="16">
        <v>2.31942273069357E-2</v>
      </c>
      <c r="T381" s="17">
        <v>157557.46</v>
      </c>
      <c r="U381" s="16">
        <v>2.3365999603923101E-2</v>
      </c>
      <c r="V381" s="18">
        <v>4.5777596858558303</v>
      </c>
      <c r="W381" s="16">
        <v>0.111169957339653</v>
      </c>
      <c r="X381" s="18">
        <v>2.28792917834547</v>
      </c>
      <c r="Y381" s="16">
        <v>0.110983447121423</v>
      </c>
      <c r="Z381" s="15">
        <v>695289.02</v>
      </c>
      <c r="AA381" s="16">
        <v>0.166335662882237</v>
      </c>
      <c r="AB381" s="17">
        <v>152224.81</v>
      </c>
      <c r="AC381" s="16">
        <v>0.10363078851355501</v>
      </c>
      <c r="AD381" s="17">
        <v>304471.13</v>
      </c>
      <c r="AE381" s="16">
        <v>0.101909872307841</v>
      </c>
      <c r="AF381" s="18">
        <v>4.5675144544440602</v>
      </c>
      <c r="AG381" s="16">
        <v>5.6816894763453703E-2</v>
      </c>
      <c r="AH381" s="18">
        <v>2.28359588641458</v>
      </c>
      <c r="AI381" s="16">
        <v>5.8467386665174099E-2</v>
      </c>
      <c r="AJ381" s="15">
        <v>1336235.3799999999</v>
      </c>
      <c r="AK381" s="16">
        <v>0.14214771712538299</v>
      </c>
      <c r="AL381" s="17">
        <v>292176.07</v>
      </c>
      <c r="AM381" s="16">
        <v>0.12445123190026899</v>
      </c>
      <c r="AN381" s="17">
        <v>584270.62</v>
      </c>
      <c r="AO381" s="16">
        <v>0.108228896680749</v>
      </c>
      <c r="AP381" s="18">
        <v>4.5733909009043803</v>
      </c>
      <c r="AQ381" s="16">
        <v>1.5737885933218999E-2</v>
      </c>
      <c r="AR381" s="18">
        <v>2.28701450023279</v>
      </c>
      <c r="AS381" s="16">
        <v>3.0606331008173799E-2</v>
      </c>
    </row>
    <row r="382" spans="1:45" x14ac:dyDescent="0.2">
      <c r="B382" s="29"/>
      <c r="C382" s="29"/>
      <c r="D382" s="29"/>
      <c r="E382" s="14" t="s">
        <v>280</v>
      </c>
      <c r="F382" s="15">
        <v>93524.75</v>
      </c>
      <c r="G382" s="16">
        <v>0.103273779786555</v>
      </c>
      <c r="H382" s="17">
        <v>16987.439999999999</v>
      </c>
      <c r="I382" s="16">
        <v>0.14281639391464501</v>
      </c>
      <c r="J382" s="17">
        <v>34467.1</v>
      </c>
      <c r="K382" s="16">
        <v>0.13299271661392401</v>
      </c>
      <c r="L382" s="18">
        <v>5.5055234926510401</v>
      </c>
      <c r="M382" s="16">
        <v>-3.4601021072719902E-2</v>
      </c>
      <c r="N382" s="18">
        <v>2.71344992761213</v>
      </c>
      <c r="O382" s="16">
        <v>-2.6230474734372001E-2</v>
      </c>
      <c r="P382" s="15">
        <v>323860.44</v>
      </c>
      <c r="Q382" s="16">
        <v>0.128638906750249</v>
      </c>
      <c r="R382" s="17">
        <v>58092.13</v>
      </c>
      <c r="S382" s="16">
        <v>0.15448736102292299</v>
      </c>
      <c r="T382" s="17">
        <v>117866.18</v>
      </c>
      <c r="U382" s="16">
        <v>0.145000725180914</v>
      </c>
      <c r="V382" s="18">
        <v>5.5749451775997896</v>
      </c>
      <c r="W382" s="16">
        <v>-2.2389551540669201E-2</v>
      </c>
      <c r="X382" s="18">
        <v>2.74769607363198</v>
      </c>
      <c r="Y382" s="16">
        <v>-1.4289788705662001E-2</v>
      </c>
      <c r="Z382" s="15">
        <v>636815.6</v>
      </c>
      <c r="AA382" s="16">
        <v>0.118151594605247</v>
      </c>
      <c r="AB382" s="17">
        <v>113887.69</v>
      </c>
      <c r="AC382" s="16">
        <v>0.17387661831332099</v>
      </c>
      <c r="AD382" s="17">
        <v>231202.26</v>
      </c>
      <c r="AE382" s="16">
        <v>0.1643676757167</v>
      </c>
      <c r="AF382" s="18">
        <v>5.59161047168487</v>
      </c>
      <c r="AG382" s="16">
        <v>-4.7470937608538301E-2</v>
      </c>
      <c r="AH382" s="18">
        <v>2.7543658093999599</v>
      </c>
      <c r="AI382" s="16">
        <v>-3.9691999421922697E-2</v>
      </c>
      <c r="AJ382" s="15">
        <v>1249781.54</v>
      </c>
      <c r="AK382" s="16">
        <v>0.118463520931855</v>
      </c>
      <c r="AL382" s="17">
        <v>218399.62</v>
      </c>
      <c r="AM382" s="16">
        <v>0.154715368246721</v>
      </c>
      <c r="AN382" s="17">
        <v>446659.7</v>
      </c>
      <c r="AO382" s="16">
        <v>0.145389418559978</v>
      </c>
      <c r="AP382" s="18">
        <v>5.7224529053667803</v>
      </c>
      <c r="AQ382" s="16">
        <v>-3.1394617506398097E-2</v>
      </c>
      <c r="AR382" s="18">
        <v>2.79806201454933</v>
      </c>
      <c r="AS382" s="16">
        <v>-2.3508072618633399E-2</v>
      </c>
    </row>
    <row r="383" spans="1:45" x14ac:dyDescent="0.2">
      <c r="B383" s="29"/>
      <c r="C383" s="29"/>
      <c r="D383" s="29"/>
      <c r="E383" s="14" t="s">
        <v>281</v>
      </c>
      <c r="F383" s="15">
        <v>91555.79</v>
      </c>
      <c r="G383" s="16">
        <v>6.1384732560714299E-2</v>
      </c>
      <c r="H383" s="17">
        <v>17259</v>
      </c>
      <c r="I383" s="16">
        <v>6.07521697203472E-2</v>
      </c>
      <c r="J383" s="17">
        <v>34784.370000000003</v>
      </c>
      <c r="K383" s="16">
        <v>4.8366480719020298E-2</v>
      </c>
      <c r="L383" s="18">
        <v>5.3048142997856198</v>
      </c>
      <c r="M383" s="16">
        <v>5.96334241327907E-4</v>
      </c>
      <c r="N383" s="18">
        <v>2.6320956797550199</v>
      </c>
      <c r="O383" s="16">
        <v>1.2417653636508401E-2</v>
      </c>
      <c r="P383" s="15">
        <v>312431.13</v>
      </c>
      <c r="Q383" s="16">
        <v>7.2032882738939902E-2</v>
      </c>
      <c r="R383" s="17">
        <v>58546.26</v>
      </c>
      <c r="S383" s="16">
        <v>4.17074346364672E-2</v>
      </c>
      <c r="T383" s="17">
        <v>118012.84</v>
      </c>
      <c r="U383" s="16">
        <v>3.04659923844623E-2</v>
      </c>
      <c r="V383" s="18">
        <v>5.3364831502473402</v>
      </c>
      <c r="W383" s="16">
        <v>2.9111290842476999E-2</v>
      </c>
      <c r="X383" s="18">
        <v>2.6474333640305598</v>
      </c>
      <c r="Y383" s="16">
        <v>4.0337954538696902E-2</v>
      </c>
      <c r="Z383" s="15">
        <v>593685.18000000005</v>
      </c>
      <c r="AA383" s="16">
        <v>8.9111963779894901E-2</v>
      </c>
      <c r="AB383" s="17">
        <v>111021.58</v>
      </c>
      <c r="AC383" s="16">
        <v>5.36090721833416E-2</v>
      </c>
      <c r="AD383" s="17">
        <v>223755.71</v>
      </c>
      <c r="AE383" s="16">
        <v>4.1576678289822901E-2</v>
      </c>
      <c r="AF383" s="18">
        <v>5.3474755088154904</v>
      </c>
      <c r="AG383" s="16">
        <v>3.3696455861928501E-2</v>
      </c>
      <c r="AH383" s="18">
        <v>2.6532738762286798</v>
      </c>
      <c r="AI383" s="16">
        <v>4.5637816668592103E-2</v>
      </c>
      <c r="AJ383" s="15">
        <v>1143145.8899999999</v>
      </c>
      <c r="AK383" s="16">
        <v>0.101406791008777</v>
      </c>
      <c r="AL383" s="17">
        <v>213117.59</v>
      </c>
      <c r="AM383" s="16">
        <v>5.7189530649566701E-2</v>
      </c>
      <c r="AN383" s="17">
        <v>430977.06</v>
      </c>
      <c r="AO383" s="16">
        <v>4.1942899988779703E-2</v>
      </c>
      <c r="AP383" s="18">
        <v>5.3639208757944399</v>
      </c>
      <c r="AQ383" s="16">
        <v>4.1825291565309099E-2</v>
      </c>
      <c r="AR383" s="18">
        <v>2.6524518265542998</v>
      </c>
      <c r="AS383" s="16">
        <v>5.7070201275557099E-2</v>
      </c>
    </row>
    <row r="384" spans="1:45" x14ac:dyDescent="0.2">
      <c r="B384" s="29"/>
      <c r="C384" s="29"/>
      <c r="D384" s="29"/>
      <c r="E384" s="14" t="s">
        <v>282</v>
      </c>
      <c r="F384" s="15">
        <v>237158.46</v>
      </c>
      <c r="G384" s="16">
        <v>0.14872946286425501</v>
      </c>
      <c r="H384" s="17">
        <v>45303.74</v>
      </c>
      <c r="I384" s="16">
        <v>0.11730210341269399</v>
      </c>
      <c r="J384" s="17">
        <v>83999.1</v>
      </c>
      <c r="K384" s="16">
        <v>0.165181183453917</v>
      </c>
      <c r="L384" s="18">
        <v>5.2348538994793801</v>
      </c>
      <c r="M384" s="16">
        <v>2.8127897867165599E-2</v>
      </c>
      <c r="N384" s="18">
        <v>2.8233452501276801</v>
      </c>
      <c r="O384" s="16">
        <v>-1.41194526853706E-2</v>
      </c>
      <c r="P384" s="15">
        <v>806400.35</v>
      </c>
      <c r="Q384" s="16">
        <v>0.17601629843547301</v>
      </c>
      <c r="R384" s="17">
        <v>152059.26</v>
      </c>
      <c r="S384" s="16">
        <v>0.121139300134639</v>
      </c>
      <c r="T384" s="17">
        <v>280975.05</v>
      </c>
      <c r="U384" s="16">
        <v>0.15596961776260199</v>
      </c>
      <c r="V384" s="18">
        <v>5.3031979111301704</v>
      </c>
      <c r="W384" s="16">
        <v>4.8947528905858302E-2</v>
      </c>
      <c r="X384" s="18">
        <v>2.8700069632517198</v>
      </c>
      <c r="Y384" s="16">
        <v>1.7341875050031201E-2</v>
      </c>
      <c r="Z384" s="15">
        <v>1500786.12</v>
      </c>
      <c r="AA384" s="16">
        <v>0.21386191361568199</v>
      </c>
      <c r="AB384" s="17">
        <v>284741.78999999998</v>
      </c>
      <c r="AC384" s="16">
        <v>0.16260923738147801</v>
      </c>
      <c r="AD384" s="17">
        <v>522230.33</v>
      </c>
      <c r="AE384" s="16">
        <v>0.18502191607278101</v>
      </c>
      <c r="AF384" s="18">
        <v>5.2706914569863503</v>
      </c>
      <c r="AG384" s="16">
        <v>4.4084181155862497E-2</v>
      </c>
      <c r="AH384" s="18">
        <v>2.8738011444107401</v>
      </c>
      <c r="AI384" s="16">
        <v>2.43371005647544E-2</v>
      </c>
      <c r="AJ384" s="15">
        <v>2755454.57</v>
      </c>
      <c r="AK384" s="16">
        <v>0.19991421702096501</v>
      </c>
      <c r="AL384" s="17">
        <v>529033.74</v>
      </c>
      <c r="AM384" s="16">
        <v>0.17938346255378601</v>
      </c>
      <c r="AN384" s="17">
        <v>964298.51</v>
      </c>
      <c r="AO384" s="16">
        <v>0.17858176415983901</v>
      </c>
      <c r="AP384" s="18">
        <v>5.2084666093319498</v>
      </c>
      <c r="AQ384" s="16">
        <v>1.74080399793991E-2</v>
      </c>
      <c r="AR384" s="18">
        <v>2.8574705253874102</v>
      </c>
      <c r="AS384" s="16">
        <v>1.8100104303185899E-2</v>
      </c>
    </row>
    <row r="385" spans="2:45" x14ac:dyDescent="0.2">
      <c r="B385" s="29"/>
      <c r="C385" s="29"/>
      <c r="D385" s="29"/>
      <c r="E385" s="14" t="s">
        <v>283</v>
      </c>
      <c r="F385" s="15">
        <v>154918.07999999999</v>
      </c>
      <c r="G385" s="16">
        <v>0.43400469750660398</v>
      </c>
      <c r="H385" s="17">
        <v>28638.43</v>
      </c>
      <c r="I385" s="16">
        <v>0.32458384788651601</v>
      </c>
      <c r="J385" s="17">
        <v>55053.74</v>
      </c>
      <c r="K385" s="16">
        <v>0.37091399512231799</v>
      </c>
      <c r="L385" s="18">
        <v>5.4094473754322401</v>
      </c>
      <c r="M385" s="16">
        <v>8.2607718488095797E-2</v>
      </c>
      <c r="N385" s="18">
        <v>2.8139428856241202</v>
      </c>
      <c r="O385" s="16">
        <v>4.6020904745856697E-2</v>
      </c>
      <c r="P385" s="15">
        <v>506238.13</v>
      </c>
      <c r="Q385" s="16">
        <v>0.408155196944684</v>
      </c>
      <c r="R385" s="17">
        <v>93579.51</v>
      </c>
      <c r="S385" s="16">
        <v>0.32130442996527397</v>
      </c>
      <c r="T385" s="17">
        <v>179893.82</v>
      </c>
      <c r="U385" s="16">
        <v>0.36902660766839501</v>
      </c>
      <c r="V385" s="18">
        <v>5.4097112711960103</v>
      </c>
      <c r="W385" s="16">
        <v>6.5731079840314802E-2</v>
      </c>
      <c r="X385" s="18">
        <v>2.8140940583728802</v>
      </c>
      <c r="Y385" s="16">
        <v>2.85813212519869E-2</v>
      </c>
      <c r="Z385" s="15">
        <v>967101.85</v>
      </c>
      <c r="AA385" s="16">
        <v>0.43301664629907999</v>
      </c>
      <c r="AB385" s="17">
        <v>178764.55</v>
      </c>
      <c r="AC385" s="16">
        <v>0.36224935508934503</v>
      </c>
      <c r="AD385" s="17">
        <v>341425.84</v>
      </c>
      <c r="AE385" s="16">
        <v>0.39342055714401902</v>
      </c>
      <c r="AF385" s="18">
        <v>5.4099196401076197</v>
      </c>
      <c r="AG385" s="16">
        <v>5.1948852789211603E-2</v>
      </c>
      <c r="AH385" s="18">
        <v>2.8325385389694002</v>
      </c>
      <c r="AI385" s="16">
        <v>2.8416466910907601E-2</v>
      </c>
      <c r="AJ385" s="15">
        <v>1684600.6</v>
      </c>
      <c r="AK385" s="16">
        <v>0.45755150538385397</v>
      </c>
      <c r="AL385" s="17">
        <v>314925.13</v>
      </c>
      <c r="AM385" s="16">
        <v>0.426177281291723</v>
      </c>
      <c r="AN385" s="17">
        <v>601101.15</v>
      </c>
      <c r="AO385" s="16">
        <v>0.42234793725278302</v>
      </c>
      <c r="AP385" s="18">
        <v>5.3492098264752599</v>
      </c>
      <c r="AQ385" s="16">
        <v>2.1998824763016098E-2</v>
      </c>
      <c r="AR385" s="18">
        <v>2.8025243338829098</v>
      </c>
      <c r="AS385" s="16">
        <v>2.4750321077602E-2</v>
      </c>
    </row>
    <row r="386" spans="2:45" x14ac:dyDescent="0.2">
      <c r="B386" s="29"/>
      <c r="C386" s="29"/>
      <c r="D386" s="29"/>
      <c r="E386" s="14" t="s">
        <v>284</v>
      </c>
      <c r="F386" s="15">
        <v>129243.23</v>
      </c>
      <c r="G386" s="16">
        <v>4.1701684050361398E-2</v>
      </c>
      <c r="H386" s="17">
        <v>26453.13</v>
      </c>
      <c r="I386" s="16">
        <v>9.0682509171781306E-2</v>
      </c>
      <c r="J386" s="17">
        <v>53210.91</v>
      </c>
      <c r="K386" s="16">
        <v>7.7789728258227595E-2</v>
      </c>
      <c r="L386" s="18">
        <v>4.8857443334682902</v>
      </c>
      <c r="M386" s="16">
        <v>-4.4908417169551698E-2</v>
      </c>
      <c r="N386" s="18">
        <v>2.4288859183201299</v>
      </c>
      <c r="O386" s="16">
        <v>-3.3483381091585197E-2</v>
      </c>
      <c r="P386" s="15">
        <v>473716.47</v>
      </c>
      <c r="Q386" s="16">
        <v>9.0330901046255394E-2</v>
      </c>
      <c r="R386" s="17">
        <v>96925.14</v>
      </c>
      <c r="S386" s="16">
        <v>5.9547754953549401E-2</v>
      </c>
      <c r="T386" s="17">
        <v>195175.81</v>
      </c>
      <c r="U386" s="16">
        <v>6.4239561662168695E-2</v>
      </c>
      <c r="V386" s="18">
        <v>4.8874468481551796</v>
      </c>
      <c r="W386" s="16">
        <v>2.90530992574804E-2</v>
      </c>
      <c r="X386" s="18">
        <v>2.4271269579975101</v>
      </c>
      <c r="Y386" s="16">
        <v>2.4516415592873E-2</v>
      </c>
      <c r="Z386" s="15">
        <v>911516.48</v>
      </c>
      <c r="AA386" s="16">
        <v>9.0730791495100493E-2</v>
      </c>
      <c r="AB386" s="17">
        <v>185153.49</v>
      </c>
      <c r="AC386" s="16">
        <v>2.5044892964410401E-2</v>
      </c>
      <c r="AD386" s="17">
        <v>372332.34</v>
      </c>
      <c r="AE386" s="16">
        <v>2.7645627134929199E-2</v>
      </c>
      <c r="AF386" s="18">
        <v>4.9230315885485103</v>
      </c>
      <c r="AG386" s="16">
        <v>6.4080996824176006E-2</v>
      </c>
      <c r="AH386" s="18">
        <v>2.4481259941051601</v>
      </c>
      <c r="AI386" s="16">
        <v>6.1388053132724898E-2</v>
      </c>
      <c r="AJ386" s="15">
        <v>1717105.38</v>
      </c>
      <c r="AK386" s="16">
        <v>3.4777153594955E-2</v>
      </c>
      <c r="AL386" s="17">
        <v>345307.09</v>
      </c>
      <c r="AM386" s="16">
        <v>-3.5117886166367199E-2</v>
      </c>
      <c r="AN386" s="17">
        <v>695009.62</v>
      </c>
      <c r="AO386" s="16">
        <v>-4.3533012985091199E-2</v>
      </c>
      <c r="AP386" s="18">
        <v>4.9726907721471898</v>
      </c>
      <c r="AQ386" s="16">
        <v>7.2438942290699193E-2</v>
      </c>
      <c r="AR386" s="18">
        <v>2.4706210253607699</v>
      </c>
      <c r="AS386" s="16">
        <v>8.1874406166854694E-2</v>
      </c>
    </row>
    <row r="387" spans="2:45" x14ac:dyDescent="0.2">
      <c r="B387" s="29"/>
      <c r="C387" s="29"/>
      <c r="D387" s="29"/>
      <c r="E387" s="14" t="s">
        <v>285</v>
      </c>
      <c r="F387" s="15">
        <v>69171.06</v>
      </c>
      <c r="G387" s="16">
        <v>-2.2222504935106701E-2</v>
      </c>
      <c r="H387" s="17">
        <v>17349.72</v>
      </c>
      <c r="I387" s="16">
        <v>0.146424946609435</v>
      </c>
      <c r="J387" s="17">
        <v>34714.57</v>
      </c>
      <c r="K387" s="16">
        <v>0.15282233265189299</v>
      </c>
      <c r="L387" s="18">
        <v>3.98686895235197</v>
      </c>
      <c r="M387" s="16">
        <v>-0.147107276445195</v>
      </c>
      <c r="N387" s="18">
        <v>1.99256565758988</v>
      </c>
      <c r="O387" s="16">
        <v>-0.151840255544265</v>
      </c>
      <c r="P387" s="15">
        <v>290132</v>
      </c>
      <c r="Q387" s="16">
        <v>0.10843962858493</v>
      </c>
      <c r="R387" s="17">
        <v>72091.75</v>
      </c>
      <c r="S387" s="16">
        <v>0.18120070257534501</v>
      </c>
      <c r="T387" s="17">
        <v>144493.85</v>
      </c>
      <c r="U387" s="16">
        <v>0.201237551801937</v>
      </c>
      <c r="V387" s="18">
        <v>4.0244826904604203</v>
      </c>
      <c r="W387" s="16">
        <v>-6.1599247131986598E-2</v>
      </c>
      <c r="X387" s="18">
        <v>2.00791936819456</v>
      </c>
      <c r="Y387" s="16">
        <v>-7.7251933289801095E-2</v>
      </c>
      <c r="Z387" s="15">
        <v>568174.85</v>
      </c>
      <c r="AA387" s="16">
        <v>0.11341076603386401</v>
      </c>
      <c r="AB387" s="17">
        <v>149607.60999999999</v>
      </c>
      <c r="AC387" s="16">
        <v>0.202871968028389</v>
      </c>
      <c r="AD387" s="17">
        <v>299531.05</v>
      </c>
      <c r="AE387" s="16">
        <v>0.21996488983250201</v>
      </c>
      <c r="AF387" s="18">
        <v>3.79776703872216</v>
      </c>
      <c r="AG387" s="16">
        <v>-7.4373004253444994E-2</v>
      </c>
      <c r="AH387" s="18">
        <v>1.8968813082984199</v>
      </c>
      <c r="AI387" s="16">
        <v>-8.7341959335623207E-2</v>
      </c>
      <c r="AJ387" s="15">
        <v>1067397.22</v>
      </c>
      <c r="AK387" s="16">
        <v>3.3610538059693898E-2</v>
      </c>
      <c r="AL387" s="17">
        <v>276594.53999999998</v>
      </c>
      <c r="AM387" s="16">
        <v>6.0562252494642303E-2</v>
      </c>
      <c r="AN387" s="17">
        <v>553521.24</v>
      </c>
      <c r="AO387" s="16">
        <v>6.6851125568589603E-2</v>
      </c>
      <c r="AP387" s="18">
        <v>3.8590682954189899</v>
      </c>
      <c r="AQ387" s="16">
        <v>-2.5412666132094398E-2</v>
      </c>
      <c r="AR387" s="18">
        <v>1.9283762624899501</v>
      </c>
      <c r="AS387" s="16">
        <v>-3.11576626881091E-2</v>
      </c>
    </row>
    <row r="388" spans="2:45" x14ac:dyDescent="0.2">
      <c r="B388" s="29"/>
      <c r="C388" s="29"/>
      <c r="D388" s="29"/>
      <c r="E388" s="14" t="s">
        <v>286</v>
      </c>
      <c r="F388" s="15">
        <v>259867.99</v>
      </c>
      <c r="G388" s="16">
        <v>0.120087623278693</v>
      </c>
      <c r="H388" s="17">
        <v>65592.92</v>
      </c>
      <c r="I388" s="16">
        <v>0.17289833181906999</v>
      </c>
      <c r="J388" s="17">
        <v>121702.28</v>
      </c>
      <c r="K388" s="16">
        <v>8.2361930957986204E-2</v>
      </c>
      <c r="L388" s="18">
        <v>3.9618298743218001</v>
      </c>
      <c r="M388" s="16">
        <v>-4.5025819465930997E-2</v>
      </c>
      <c r="N388" s="18">
        <v>2.1352762659828599</v>
      </c>
      <c r="O388" s="16">
        <v>3.4854969711763897E-2</v>
      </c>
      <c r="P388" s="15">
        <v>841781.31</v>
      </c>
      <c r="Q388" s="16">
        <v>9.0801425506190997E-2</v>
      </c>
      <c r="R388" s="17">
        <v>208737.56</v>
      </c>
      <c r="S388" s="16">
        <v>0.11843331347806101</v>
      </c>
      <c r="T388" s="17">
        <v>386817.43</v>
      </c>
      <c r="U388" s="16">
        <v>3.11088969865734E-2</v>
      </c>
      <c r="V388" s="18">
        <v>4.0327256388356698</v>
      </c>
      <c r="W388" s="16">
        <v>-2.4705887815467301E-2</v>
      </c>
      <c r="X388" s="18">
        <v>2.17617212854136</v>
      </c>
      <c r="Y388" s="16">
        <v>5.7891585160471E-2</v>
      </c>
      <c r="Z388" s="15">
        <v>1592132.09</v>
      </c>
      <c r="AA388" s="16">
        <v>7.0623048700047597E-2</v>
      </c>
      <c r="AB388" s="17">
        <v>400077.26</v>
      </c>
      <c r="AC388" s="16">
        <v>0.11820138724665399</v>
      </c>
      <c r="AD388" s="17">
        <v>739318.38</v>
      </c>
      <c r="AE388" s="16">
        <v>2.84811384754146E-2</v>
      </c>
      <c r="AF388" s="18">
        <v>3.9795615726822402</v>
      </c>
      <c r="AG388" s="16">
        <v>-4.2548989018658202E-2</v>
      </c>
      <c r="AH388" s="18">
        <v>2.1535134700695502</v>
      </c>
      <c r="AI388" s="16">
        <v>4.09748984673678E-2</v>
      </c>
      <c r="AJ388" s="15">
        <v>2991152.99</v>
      </c>
      <c r="AK388" s="16">
        <v>4.1116082146491602E-2</v>
      </c>
      <c r="AL388" s="17">
        <v>734977.14</v>
      </c>
      <c r="AM388" s="16">
        <v>7.44221110375968E-2</v>
      </c>
      <c r="AN388" s="17">
        <v>1409207.48</v>
      </c>
      <c r="AO388" s="16">
        <v>3.1984245670938001E-2</v>
      </c>
      <c r="AP388" s="18">
        <v>4.0697224814366297</v>
      </c>
      <c r="AQ388" s="16">
        <v>-3.0999016633174701E-2</v>
      </c>
      <c r="AR388" s="18">
        <v>2.12257813874221</v>
      </c>
      <c r="AS388" s="16">
        <v>8.8488138398047592E-3</v>
      </c>
    </row>
    <row r="389" spans="2:45" x14ac:dyDescent="0.2">
      <c r="B389" s="29"/>
      <c r="C389" s="29"/>
      <c r="D389" s="29"/>
      <c r="E389" s="14" t="s">
        <v>287</v>
      </c>
      <c r="F389" s="15">
        <v>302004.31</v>
      </c>
      <c r="G389" s="16">
        <v>0.19109915348765799</v>
      </c>
      <c r="H389" s="17">
        <v>74898.3</v>
      </c>
      <c r="I389" s="16">
        <v>0.31726259935753398</v>
      </c>
      <c r="J389" s="17">
        <v>134844.01</v>
      </c>
      <c r="K389" s="16">
        <v>0.171859505141333</v>
      </c>
      <c r="L389" s="18">
        <v>4.0321917853943301</v>
      </c>
      <c r="M389" s="16">
        <v>-9.5776989289310693E-2</v>
      </c>
      <c r="N389" s="18">
        <v>2.2396568449721999</v>
      </c>
      <c r="O389" s="16">
        <v>1.6418050339579601E-2</v>
      </c>
      <c r="P389" s="15">
        <v>870775.73</v>
      </c>
      <c r="Q389" s="16">
        <v>0.15803773733652801</v>
      </c>
      <c r="R389" s="17">
        <v>213382.2</v>
      </c>
      <c r="S389" s="16">
        <v>0.25222039720293798</v>
      </c>
      <c r="T389" s="17">
        <v>383144.9</v>
      </c>
      <c r="U389" s="16">
        <v>0.110524916450112</v>
      </c>
      <c r="V389" s="18">
        <v>4.0808264700616999</v>
      </c>
      <c r="W389" s="16">
        <v>-7.5212526546272002E-2</v>
      </c>
      <c r="X389" s="18">
        <v>2.2727060441101998</v>
      </c>
      <c r="Y389" s="16">
        <v>4.27841106332809E-2</v>
      </c>
      <c r="Z389" s="15">
        <v>1646796.24</v>
      </c>
      <c r="AA389" s="16">
        <v>0.12698684494432999</v>
      </c>
      <c r="AB389" s="17">
        <v>406134.21</v>
      </c>
      <c r="AC389" s="16">
        <v>0.23307326716488699</v>
      </c>
      <c r="AD389" s="17">
        <v>726809.64</v>
      </c>
      <c r="AE389" s="16">
        <v>9.0308052043187495E-2</v>
      </c>
      <c r="AF389" s="18">
        <v>4.0548079906885999</v>
      </c>
      <c r="AG389" s="16">
        <v>-8.6034159563342996E-2</v>
      </c>
      <c r="AH389" s="18">
        <v>2.26578755889919</v>
      </c>
      <c r="AI389" s="16">
        <v>3.3640761280638101E-2</v>
      </c>
      <c r="AJ389" s="15">
        <v>2906555.6</v>
      </c>
      <c r="AK389" s="16">
        <v>8.73764181900646E-2</v>
      </c>
      <c r="AL389" s="17">
        <v>691787.1</v>
      </c>
      <c r="AM389" s="16">
        <v>0.17167543260408399</v>
      </c>
      <c r="AN389" s="17">
        <v>1301812.94</v>
      </c>
      <c r="AO389" s="16">
        <v>8.8162640932608796E-2</v>
      </c>
      <c r="AP389" s="18">
        <v>4.2015174899907803</v>
      </c>
      <c r="AQ389" s="16">
        <v>-7.1947411431732597E-2</v>
      </c>
      <c r="AR389" s="18">
        <v>2.2326983475828701</v>
      </c>
      <c r="AS389" s="16">
        <v>-7.2252318998036996E-4</v>
      </c>
    </row>
    <row r="390" spans="2:45" x14ac:dyDescent="0.2">
      <c r="B390" s="29"/>
      <c r="C390" s="29"/>
      <c r="D390" s="29"/>
      <c r="E390" s="14" t="s">
        <v>288</v>
      </c>
      <c r="F390" s="15">
        <v>160058.54999999999</v>
      </c>
      <c r="G390" s="16">
        <v>0.233595710507007</v>
      </c>
      <c r="H390" s="17">
        <v>30834.44</v>
      </c>
      <c r="I390" s="16">
        <v>0.21180838027776</v>
      </c>
      <c r="J390" s="17">
        <v>57700.53</v>
      </c>
      <c r="K390" s="16">
        <v>0.25464273343479099</v>
      </c>
      <c r="L390" s="18">
        <v>5.1909017968219997</v>
      </c>
      <c r="M390" s="16">
        <v>1.79791876206148E-2</v>
      </c>
      <c r="N390" s="18">
        <v>2.77395285623893</v>
      </c>
      <c r="O390" s="16">
        <v>-1.67753117018133E-2</v>
      </c>
      <c r="P390" s="15">
        <v>543057.66</v>
      </c>
      <c r="Q390" s="16">
        <v>0.23616973662888099</v>
      </c>
      <c r="R390" s="17">
        <v>102837.48</v>
      </c>
      <c r="S390" s="16">
        <v>0.17626171572338101</v>
      </c>
      <c r="T390" s="17">
        <v>191894.38</v>
      </c>
      <c r="U390" s="16">
        <v>0.20662236889355901</v>
      </c>
      <c r="V390" s="18">
        <v>5.2807367508422001</v>
      </c>
      <c r="W390" s="16">
        <v>5.0930860117858502E-2</v>
      </c>
      <c r="X390" s="18">
        <v>2.8299820974433998</v>
      </c>
      <c r="Y390" s="16">
        <v>2.4487667804812902E-2</v>
      </c>
      <c r="Z390" s="15">
        <v>998042.37</v>
      </c>
      <c r="AA390" s="16">
        <v>0.24562983459836299</v>
      </c>
      <c r="AB390" s="17">
        <v>190910.62</v>
      </c>
      <c r="AC390" s="16">
        <v>0.19823512107307201</v>
      </c>
      <c r="AD390" s="17">
        <v>354744.91</v>
      </c>
      <c r="AE390" s="16">
        <v>0.22014131210462201</v>
      </c>
      <c r="AF390" s="18">
        <v>5.2277991135328099</v>
      </c>
      <c r="AG390" s="16">
        <v>3.9553767613527802E-2</v>
      </c>
      <c r="AH390" s="18">
        <v>2.8134085701187401</v>
      </c>
      <c r="AI390" s="16">
        <v>2.08898118938174E-2</v>
      </c>
      <c r="AJ390" s="15">
        <v>1782269.47</v>
      </c>
      <c r="AK390" s="16">
        <v>0.16459521164454699</v>
      </c>
      <c r="AL390" s="17">
        <v>345145.5</v>
      </c>
      <c r="AM390" s="16">
        <v>0.148267198457326</v>
      </c>
      <c r="AN390" s="17">
        <v>637375.1</v>
      </c>
      <c r="AO390" s="16">
        <v>0.16117724215752599</v>
      </c>
      <c r="AP390" s="18">
        <v>5.1638206785254299</v>
      </c>
      <c r="AQ390" s="16">
        <v>1.42196983499631E-2</v>
      </c>
      <c r="AR390" s="18">
        <v>2.7962646642455899</v>
      </c>
      <c r="AS390" s="16">
        <v>2.9435381291750399E-3</v>
      </c>
    </row>
    <row r="391" spans="2:45" x14ac:dyDescent="0.2">
      <c r="B391" s="29"/>
      <c r="C391" s="29"/>
      <c r="D391" s="29"/>
      <c r="E391" s="14" t="s">
        <v>289</v>
      </c>
      <c r="F391" s="15">
        <v>86916.73</v>
      </c>
      <c r="G391" s="16">
        <v>6.3594892643481393E-2</v>
      </c>
      <c r="H391" s="17">
        <v>17372.939999999999</v>
      </c>
      <c r="I391" s="16">
        <v>9.4374280698240207E-2</v>
      </c>
      <c r="J391" s="17">
        <v>34712.83</v>
      </c>
      <c r="K391" s="16">
        <v>8.3948072159887893E-2</v>
      </c>
      <c r="L391" s="18">
        <v>5.0029948874513996</v>
      </c>
      <c r="M391" s="16">
        <v>-2.8125101802575901E-2</v>
      </c>
      <c r="N391" s="18">
        <v>2.5038791132846301</v>
      </c>
      <c r="O391" s="16">
        <v>-1.8776895350577399E-2</v>
      </c>
      <c r="P391" s="15">
        <v>303837.12</v>
      </c>
      <c r="Q391" s="16">
        <v>0.106682243799121</v>
      </c>
      <c r="R391" s="17">
        <v>60985.19</v>
      </c>
      <c r="S391" s="16">
        <v>7.3682922535211304E-2</v>
      </c>
      <c r="T391" s="17">
        <v>122113.95</v>
      </c>
      <c r="U391" s="16">
        <v>6.62679227806348E-2</v>
      </c>
      <c r="V391" s="18">
        <v>4.98214599315014</v>
      </c>
      <c r="W391" s="16">
        <v>3.0734698830815199E-2</v>
      </c>
      <c r="X391" s="18">
        <v>2.48814422922197</v>
      </c>
      <c r="Y391" s="16">
        <v>3.7902594793522898E-2</v>
      </c>
      <c r="Z391" s="15">
        <v>569091.77</v>
      </c>
      <c r="AA391" s="16">
        <v>7.9886248059815104E-2</v>
      </c>
      <c r="AB391" s="17">
        <v>113641.38</v>
      </c>
      <c r="AC391" s="16">
        <v>2.8287795836136501E-2</v>
      </c>
      <c r="AD391" s="17">
        <v>227544.87</v>
      </c>
      <c r="AE391" s="16">
        <v>1.7470889973301401E-2</v>
      </c>
      <c r="AF391" s="18">
        <v>5.0077865122722001</v>
      </c>
      <c r="AG391" s="16">
        <v>5.0178998946226003E-2</v>
      </c>
      <c r="AH391" s="18">
        <v>2.5010090097834299</v>
      </c>
      <c r="AI391" s="16">
        <v>6.1343630271477698E-2</v>
      </c>
      <c r="AJ391" s="15">
        <v>1088612.7</v>
      </c>
      <c r="AK391" s="16">
        <v>1.00667668983401E-2</v>
      </c>
      <c r="AL391" s="17">
        <v>216482.53</v>
      </c>
      <c r="AM391" s="16">
        <v>-2.4999279387046498E-2</v>
      </c>
      <c r="AN391" s="17">
        <v>433791.64</v>
      </c>
      <c r="AO391" s="16">
        <v>-4.73340894194113E-2</v>
      </c>
      <c r="AP391" s="18">
        <v>5.02863995538116</v>
      </c>
      <c r="AQ391" s="16">
        <v>3.5965149095829999E-2</v>
      </c>
      <c r="AR391" s="18">
        <v>2.5095289987607901</v>
      </c>
      <c r="AS391" s="16">
        <v>6.0252871106481899E-2</v>
      </c>
    </row>
    <row r="392" spans="2:45" x14ac:dyDescent="0.2">
      <c r="B392" s="29"/>
      <c r="C392" s="29"/>
      <c r="D392" s="29"/>
      <c r="E392" s="14" t="s">
        <v>290</v>
      </c>
      <c r="F392" s="15">
        <v>153532.26</v>
      </c>
      <c r="G392" s="16">
        <v>0.24766293166974199</v>
      </c>
      <c r="H392" s="17">
        <v>35307.129999999997</v>
      </c>
      <c r="I392" s="16">
        <v>0.31807598274826399</v>
      </c>
      <c r="J392" s="17">
        <v>70102.179999999993</v>
      </c>
      <c r="K392" s="16">
        <v>0.33698790759698299</v>
      </c>
      <c r="L392" s="18">
        <v>4.3484774888244901</v>
      </c>
      <c r="M392" s="16">
        <v>-5.3421086492834002E-2</v>
      </c>
      <c r="N392" s="18">
        <v>2.1901210490173102</v>
      </c>
      <c r="O392" s="16">
        <v>-6.6810608697118398E-2</v>
      </c>
      <c r="P392" s="15">
        <v>455096.12</v>
      </c>
      <c r="Q392" s="16">
        <v>7.3236378849304298E-2</v>
      </c>
      <c r="R392" s="17">
        <v>102044.15</v>
      </c>
      <c r="S392" s="16">
        <v>8.2063960485699999E-2</v>
      </c>
      <c r="T392" s="17">
        <v>201124.2</v>
      </c>
      <c r="U392" s="16">
        <v>8.7206145051417994E-2</v>
      </c>
      <c r="V392" s="18">
        <v>4.4597962744557096</v>
      </c>
      <c r="W392" s="16">
        <v>-8.1580959709933697E-3</v>
      </c>
      <c r="X392" s="18">
        <v>2.2627616169511202</v>
      </c>
      <c r="Y392" s="16">
        <v>-1.28492340350534E-2</v>
      </c>
      <c r="Z392" s="15">
        <v>831987.16</v>
      </c>
      <c r="AA392" s="16">
        <v>6.70280698634073E-2</v>
      </c>
      <c r="AB392" s="17">
        <v>187340.36</v>
      </c>
      <c r="AC392" s="16">
        <v>5.4609041912550602E-2</v>
      </c>
      <c r="AD392" s="17">
        <v>368676.49</v>
      </c>
      <c r="AE392" s="16">
        <v>5.6466263795042403E-2</v>
      </c>
      <c r="AF392" s="18">
        <v>4.4410460191279704</v>
      </c>
      <c r="AG392" s="16">
        <v>1.17759543653584E-2</v>
      </c>
      <c r="AH392" s="18">
        <v>2.2566862345901102</v>
      </c>
      <c r="AI392" s="16">
        <v>9.9972961090348499E-3</v>
      </c>
      <c r="AJ392" s="15">
        <v>1572736.28</v>
      </c>
      <c r="AK392" s="16">
        <v>7.57140418181763E-2</v>
      </c>
      <c r="AL392" s="17">
        <v>351481.99</v>
      </c>
      <c r="AM392" s="16">
        <v>6.1928113722950102E-2</v>
      </c>
      <c r="AN392" s="17">
        <v>691421.79</v>
      </c>
      <c r="AO392" s="16">
        <v>5.5156032041853903E-2</v>
      </c>
      <c r="AP392" s="18">
        <v>4.4745856821853103</v>
      </c>
      <c r="AQ392" s="16">
        <v>1.29819786453292E-2</v>
      </c>
      <c r="AR392" s="18">
        <v>2.2746408961163902</v>
      </c>
      <c r="AS392" s="16">
        <v>1.9483383643782201E-2</v>
      </c>
    </row>
    <row r="393" spans="2:45" x14ac:dyDescent="0.2">
      <c r="B393" s="29"/>
      <c r="C393" s="29"/>
      <c r="D393" s="29"/>
      <c r="E393" s="14" t="s">
        <v>291</v>
      </c>
      <c r="F393" s="15">
        <v>45629.03</v>
      </c>
      <c r="G393" s="16">
        <v>0.91506749046118296</v>
      </c>
      <c r="H393" s="17">
        <v>9261.33</v>
      </c>
      <c r="I393" s="16">
        <v>0.912577209731679</v>
      </c>
      <c r="J393" s="17">
        <v>16807.88</v>
      </c>
      <c r="K393" s="16">
        <v>1.0610318966828001</v>
      </c>
      <c r="L393" s="18">
        <v>4.9268334029777598</v>
      </c>
      <c r="M393" s="16">
        <v>1.30205500558791E-3</v>
      </c>
      <c r="N393" s="18">
        <v>2.7147403479796401</v>
      </c>
      <c r="O393" s="16">
        <v>-7.0821032152170005E-2</v>
      </c>
      <c r="P393" s="15">
        <v>116798.73</v>
      </c>
      <c r="Q393" s="16">
        <v>0.47865529018102698</v>
      </c>
      <c r="R393" s="17">
        <v>23128.52</v>
      </c>
      <c r="S393" s="16">
        <v>0.45660818448276103</v>
      </c>
      <c r="T393" s="17">
        <v>41732.33</v>
      </c>
      <c r="U393" s="16">
        <v>0.55775832689747196</v>
      </c>
      <c r="V393" s="18">
        <v>5.0499872019480696</v>
      </c>
      <c r="W393" s="16">
        <v>1.51359205125538E-2</v>
      </c>
      <c r="X393" s="18">
        <v>2.7987588998745099</v>
      </c>
      <c r="Y393" s="16">
        <v>-5.0780044215197002E-2</v>
      </c>
      <c r="Z393" s="15">
        <v>202006.55</v>
      </c>
      <c r="AA393" s="16">
        <v>0.32295863949773201</v>
      </c>
      <c r="AB393" s="17">
        <v>39450.11</v>
      </c>
      <c r="AC393" s="16">
        <v>0.30724906521182999</v>
      </c>
      <c r="AD393" s="17">
        <v>71117.210000000006</v>
      </c>
      <c r="AE393" s="16">
        <v>0.37084960542193102</v>
      </c>
      <c r="AF393" s="18">
        <v>5.1205573317792998</v>
      </c>
      <c r="AG393" s="16">
        <v>1.20172771233585E-2</v>
      </c>
      <c r="AH393" s="18">
        <v>2.8404734943904599</v>
      </c>
      <c r="AI393" s="16">
        <v>-3.4935244343932401E-2</v>
      </c>
      <c r="AJ393" s="15">
        <v>359036.7</v>
      </c>
      <c r="AK393" s="16">
        <v>-0.31027008522576699</v>
      </c>
      <c r="AL393" s="17">
        <v>69215.509999999995</v>
      </c>
      <c r="AM393" s="16">
        <v>-0.244103058960182</v>
      </c>
      <c r="AN393" s="17">
        <v>125156.15</v>
      </c>
      <c r="AO393" s="16">
        <v>-0.27200534204906301</v>
      </c>
      <c r="AP393" s="18">
        <v>5.1872289895718398</v>
      </c>
      <c r="AQ393" s="16">
        <v>-8.7534454332576894E-2</v>
      </c>
      <c r="AR393" s="18">
        <v>2.86871000745868</v>
      </c>
      <c r="AS393" s="16">
        <v>-5.2561846105308001E-2</v>
      </c>
    </row>
    <row r="394" spans="2:45" x14ac:dyDescent="0.2">
      <c r="B394" s="29"/>
      <c r="C394" s="29"/>
      <c r="D394" s="29"/>
      <c r="E394" s="14" t="s">
        <v>292</v>
      </c>
      <c r="F394" s="15">
        <v>414697.09</v>
      </c>
      <c r="G394" s="16">
        <v>9.5609320781389701E-2</v>
      </c>
      <c r="H394" s="17">
        <v>72765.3</v>
      </c>
      <c r="I394" s="16">
        <v>-7.5481405021800502E-3</v>
      </c>
      <c r="J394" s="17">
        <v>143978.79</v>
      </c>
      <c r="K394" s="16">
        <v>2.9533902085012402E-4</v>
      </c>
      <c r="L394" s="18">
        <v>5.6991050679375999</v>
      </c>
      <c r="M394" s="16">
        <v>0.10394203033260201</v>
      </c>
      <c r="N394" s="18">
        <v>2.8802651418309599</v>
      </c>
      <c r="O394" s="16">
        <v>9.5285840133813401E-2</v>
      </c>
      <c r="P394" s="15">
        <v>1414636.82</v>
      </c>
      <c r="Q394" s="16">
        <v>6.6816155800515295E-2</v>
      </c>
      <c r="R394" s="17">
        <v>248799.05</v>
      </c>
      <c r="S394" s="16">
        <v>-2.11573929388032E-3</v>
      </c>
      <c r="T394" s="17">
        <v>489098.09</v>
      </c>
      <c r="U394" s="16">
        <v>-5.4056849329678601E-3</v>
      </c>
      <c r="V394" s="18">
        <v>5.6858610191638599</v>
      </c>
      <c r="W394" s="16">
        <v>6.9078046231151394E-2</v>
      </c>
      <c r="X394" s="18">
        <v>2.8923376494886699</v>
      </c>
      <c r="Y394" s="16">
        <v>7.2614371145501497E-2</v>
      </c>
      <c r="Z394" s="15">
        <v>2762649.15</v>
      </c>
      <c r="AA394" s="16">
        <v>3.4217645939847802E-2</v>
      </c>
      <c r="AB394" s="17">
        <v>489149.87</v>
      </c>
      <c r="AC394" s="16">
        <v>-1.6106332553734299E-2</v>
      </c>
      <c r="AD394" s="17">
        <v>962836.13</v>
      </c>
      <c r="AE394" s="16">
        <v>-2.4702207265875999E-2</v>
      </c>
      <c r="AF394" s="18">
        <v>5.6478582934101604</v>
      </c>
      <c r="AG394" s="16">
        <v>5.1147781674619398E-2</v>
      </c>
      <c r="AH394" s="18">
        <v>2.8692828030871702</v>
      </c>
      <c r="AI394" s="16">
        <v>6.04121670782721E-2</v>
      </c>
      <c r="AJ394" s="15">
        <v>5133612.28</v>
      </c>
      <c r="AK394" s="16">
        <v>1.5209888555727601E-2</v>
      </c>
      <c r="AL394" s="17">
        <v>931982.4</v>
      </c>
      <c r="AM394" s="16">
        <v>2.8885241452660001E-3</v>
      </c>
      <c r="AN394" s="17">
        <v>1834861.01</v>
      </c>
      <c r="AO394" s="16">
        <v>-7.4857846863826804E-3</v>
      </c>
      <c r="AP394" s="18">
        <v>5.5082717012681801</v>
      </c>
      <c r="AQ394" s="16">
        <v>1.22858763599501E-2</v>
      </c>
      <c r="AR394" s="18">
        <v>2.7978207897065701</v>
      </c>
      <c r="AS394" s="16">
        <v>2.286684955433E-2</v>
      </c>
    </row>
    <row r="395" spans="2:45" x14ac:dyDescent="0.2">
      <c r="B395" s="29"/>
      <c r="C395" s="29"/>
      <c r="D395" s="29"/>
      <c r="E395" s="14" t="s">
        <v>293</v>
      </c>
      <c r="F395" s="15">
        <v>47696.480000000003</v>
      </c>
      <c r="G395" s="16">
        <v>7.8854475088384404E-2</v>
      </c>
      <c r="H395" s="17">
        <v>9378.32</v>
      </c>
      <c r="I395" s="16">
        <v>0.32658323820678298</v>
      </c>
      <c r="J395" s="17">
        <v>17760.400000000001</v>
      </c>
      <c r="K395" s="16">
        <v>0.35080415149961802</v>
      </c>
      <c r="L395" s="18">
        <v>5.0858234737138401</v>
      </c>
      <c r="M395" s="16">
        <v>-0.186741966869164</v>
      </c>
      <c r="N395" s="18">
        <v>2.6855521272043399</v>
      </c>
      <c r="O395" s="16">
        <v>-0.20132428236123201</v>
      </c>
      <c r="P395" s="15">
        <v>156519.69</v>
      </c>
      <c r="Q395" s="16">
        <v>9.2580233291331901E-2</v>
      </c>
      <c r="R395" s="17">
        <v>31082.78</v>
      </c>
      <c r="S395" s="16">
        <v>0.33930104906841202</v>
      </c>
      <c r="T395" s="17">
        <v>59053.440000000002</v>
      </c>
      <c r="U395" s="16">
        <v>0.36400002679335902</v>
      </c>
      <c r="V395" s="18">
        <v>5.0355756467085602</v>
      </c>
      <c r="W395" s="16">
        <v>-0.18421609984453699</v>
      </c>
      <c r="X395" s="18">
        <v>2.6504753999089599</v>
      </c>
      <c r="Y395" s="16">
        <v>-0.19898811449447701</v>
      </c>
      <c r="Z395" s="15">
        <v>280541.57</v>
      </c>
      <c r="AA395" s="16">
        <v>5.9337202393483002E-2</v>
      </c>
      <c r="AB395" s="17">
        <v>55858.87</v>
      </c>
      <c r="AC395" s="16">
        <v>0.28603094870990298</v>
      </c>
      <c r="AD395" s="17">
        <v>106303.03999999999</v>
      </c>
      <c r="AE395" s="16">
        <v>0.29985533256208302</v>
      </c>
      <c r="AF395" s="18">
        <v>5.0223280564035804</v>
      </c>
      <c r="AG395" s="16">
        <v>-0.17627394313008601</v>
      </c>
      <c r="AH395" s="18">
        <v>2.6390738214071798</v>
      </c>
      <c r="AI395" s="16">
        <v>-0.18503453741619599</v>
      </c>
      <c r="AJ395" s="15">
        <v>519027.19</v>
      </c>
      <c r="AK395" s="16">
        <v>5.7594301955964003E-2</v>
      </c>
      <c r="AL395" s="17">
        <v>101843.23</v>
      </c>
      <c r="AM395" s="16">
        <v>0.129205558566478</v>
      </c>
      <c r="AN395" s="17">
        <v>193285.62</v>
      </c>
      <c r="AO395" s="16">
        <v>0.10956714362276899</v>
      </c>
      <c r="AP395" s="18">
        <v>5.0963347293678698</v>
      </c>
      <c r="AQ395" s="16">
        <v>-6.3417378764433194E-2</v>
      </c>
      <c r="AR395" s="18">
        <v>2.68528610664363</v>
      </c>
      <c r="AS395" s="16">
        <v>-4.6840645891074603E-2</v>
      </c>
    </row>
    <row r="396" spans="2:45" x14ac:dyDescent="0.2">
      <c r="B396" s="29"/>
      <c r="C396" s="29"/>
      <c r="D396" s="29"/>
      <c r="E396" s="14" t="s">
        <v>294</v>
      </c>
      <c r="F396" s="15">
        <v>411173.89</v>
      </c>
      <c r="G396" s="16">
        <v>0.182448661588448</v>
      </c>
      <c r="H396" s="17">
        <v>92485.08</v>
      </c>
      <c r="I396" s="16">
        <v>0.26422472000423203</v>
      </c>
      <c r="J396" s="17">
        <v>184145.3</v>
      </c>
      <c r="K396" s="16">
        <v>0.26653362049956397</v>
      </c>
      <c r="L396" s="18">
        <v>4.4458402371496</v>
      </c>
      <c r="M396" s="16">
        <v>-6.4684748780667906E-2</v>
      </c>
      <c r="N396" s="18">
        <v>2.2328774614394198</v>
      </c>
      <c r="O396" s="16">
        <v>-6.6389835650750406E-2</v>
      </c>
      <c r="P396" s="15">
        <v>1221811.46</v>
      </c>
      <c r="Q396" s="16">
        <v>3.2335166630623698E-2</v>
      </c>
      <c r="R396" s="17">
        <v>266055.53999999998</v>
      </c>
      <c r="S396" s="16">
        <v>4.7245885300917903E-2</v>
      </c>
      <c r="T396" s="17">
        <v>529973.81000000006</v>
      </c>
      <c r="U396" s="16">
        <v>4.4515817963509098E-2</v>
      </c>
      <c r="V396" s="18">
        <v>4.5923173033720701</v>
      </c>
      <c r="W396" s="16">
        <v>-1.4238030322754201E-2</v>
      </c>
      <c r="X396" s="18">
        <v>2.30541856398527</v>
      </c>
      <c r="Y396" s="16">
        <v>-1.1661528837958599E-2</v>
      </c>
      <c r="Z396" s="15">
        <v>2347093.9</v>
      </c>
      <c r="AA396" s="16">
        <v>5.5493576832030697E-2</v>
      </c>
      <c r="AB396" s="17">
        <v>514806.78</v>
      </c>
      <c r="AC396" s="16">
        <v>5.1455121808797598E-2</v>
      </c>
      <c r="AD396" s="17">
        <v>1026087.66</v>
      </c>
      <c r="AE396" s="16">
        <v>5.0727266946252902E-2</v>
      </c>
      <c r="AF396" s="18">
        <v>4.5591744149134898</v>
      </c>
      <c r="AG396" s="16">
        <v>3.8408249096604E-3</v>
      </c>
      <c r="AH396" s="18">
        <v>2.2874204529464901</v>
      </c>
      <c r="AI396" s="16">
        <v>4.5362008160595999E-3</v>
      </c>
      <c r="AJ396" s="15">
        <v>4519106.37</v>
      </c>
      <c r="AK396" s="16">
        <v>8.9740633172681605E-2</v>
      </c>
      <c r="AL396" s="17">
        <v>982378.67</v>
      </c>
      <c r="AM396" s="16">
        <v>8.0204245723696499E-2</v>
      </c>
      <c r="AN396" s="17">
        <v>1959593.94</v>
      </c>
      <c r="AO396" s="16">
        <v>7.2975216106807406E-2</v>
      </c>
      <c r="AP396" s="18">
        <v>4.60016743848887</v>
      </c>
      <c r="AQ396" s="16">
        <v>8.8283187987251901E-3</v>
      </c>
      <c r="AR396" s="18">
        <v>2.3061442872190101</v>
      </c>
      <c r="AS396" s="16">
        <v>1.5625167118683201E-2</v>
      </c>
    </row>
    <row r="397" spans="2:45" x14ac:dyDescent="0.2">
      <c r="B397" s="29"/>
      <c r="C397" s="29"/>
      <c r="D397" s="29"/>
      <c r="E397" s="14" t="s">
        <v>295</v>
      </c>
      <c r="F397" s="15">
        <v>26211.51</v>
      </c>
      <c r="G397" s="16">
        <v>0.34635073164116897</v>
      </c>
      <c r="H397" s="17">
        <v>5522.58</v>
      </c>
      <c r="I397" s="16">
        <v>0.20717144537150201</v>
      </c>
      <c r="J397" s="17">
        <v>8972.16</v>
      </c>
      <c r="K397" s="16">
        <v>0.23857971730736599</v>
      </c>
      <c r="L397" s="18">
        <v>4.7462436035331299</v>
      </c>
      <c r="M397" s="16">
        <v>0.11529371971421599</v>
      </c>
      <c r="N397" s="18">
        <v>2.9214269473571601</v>
      </c>
      <c r="O397" s="16">
        <v>8.7011770682063394E-2</v>
      </c>
      <c r="P397" s="15">
        <v>88925</v>
      </c>
      <c r="Q397" s="16">
        <v>0.37794875998557698</v>
      </c>
      <c r="R397" s="17">
        <v>19040.080000000002</v>
      </c>
      <c r="S397" s="16">
        <v>0.247946369992259</v>
      </c>
      <c r="T397" s="17">
        <v>30397.29</v>
      </c>
      <c r="U397" s="16">
        <v>0.27765551168360397</v>
      </c>
      <c r="V397" s="18">
        <v>4.6704110486930697</v>
      </c>
      <c r="W397" s="16">
        <v>0.10417305832952101</v>
      </c>
      <c r="X397" s="18">
        <v>2.9254252599491601</v>
      </c>
      <c r="Y397" s="16">
        <v>7.8497879424331798E-2</v>
      </c>
      <c r="Z397" s="15">
        <v>157992.35999999999</v>
      </c>
      <c r="AA397" s="16">
        <v>0.31959881921933297</v>
      </c>
      <c r="AB397" s="17">
        <v>34071.660000000003</v>
      </c>
      <c r="AC397" s="16">
        <v>0.197835774064094</v>
      </c>
      <c r="AD397" s="17">
        <v>54620.55</v>
      </c>
      <c r="AE397" s="16">
        <v>0.20863182794318899</v>
      </c>
      <c r="AF397" s="18">
        <v>4.6370608300270701</v>
      </c>
      <c r="AG397" s="16">
        <v>0.101652536843271</v>
      </c>
      <c r="AH397" s="18">
        <v>2.8925442896492299</v>
      </c>
      <c r="AI397" s="16">
        <v>9.1812071063016407E-2</v>
      </c>
      <c r="AJ397" s="15">
        <v>267074.59000000003</v>
      </c>
      <c r="AK397" s="16">
        <v>-0.119631623572858</v>
      </c>
      <c r="AL397" s="17">
        <v>59137.18</v>
      </c>
      <c r="AM397" s="16">
        <v>-0.14124181715739501</v>
      </c>
      <c r="AN397" s="17">
        <v>95453.42</v>
      </c>
      <c r="AO397" s="16">
        <v>-0.240690438634514</v>
      </c>
      <c r="AP397" s="18">
        <v>4.5161874475583703</v>
      </c>
      <c r="AQ397" s="16">
        <v>2.5164468899736801E-2</v>
      </c>
      <c r="AR397" s="18">
        <v>2.7979572654389999</v>
      </c>
      <c r="AS397" s="16">
        <v>0.159432754730432</v>
      </c>
    </row>
    <row r="398" spans="2:45" x14ac:dyDescent="0.2">
      <c r="B398" s="29"/>
      <c r="C398" s="29"/>
      <c r="D398" s="29"/>
      <c r="E398" s="14" t="s">
        <v>296</v>
      </c>
      <c r="F398" s="15">
        <v>41318.589999999997</v>
      </c>
      <c r="G398" s="16">
        <v>-0.56550882524593404</v>
      </c>
      <c r="H398" s="17">
        <v>8711.23</v>
      </c>
      <c r="I398" s="16">
        <v>-0.59421178967393895</v>
      </c>
      <c r="J398" s="17">
        <v>16541.240000000002</v>
      </c>
      <c r="K398" s="16">
        <v>-0.603850362459325</v>
      </c>
      <c r="L398" s="18">
        <v>4.7431407505025103</v>
      </c>
      <c r="M398" s="16">
        <v>7.0733854995295706E-2</v>
      </c>
      <c r="N398" s="18">
        <v>2.4979136993357201</v>
      </c>
      <c r="O398" s="16">
        <v>9.6785491087200998E-2</v>
      </c>
      <c r="P398" s="15">
        <v>141846.87</v>
      </c>
      <c r="Q398" s="16">
        <v>-0.56301047417844796</v>
      </c>
      <c r="R398" s="17">
        <v>29709.4</v>
      </c>
      <c r="S398" s="16">
        <v>-0.59105995793242005</v>
      </c>
      <c r="T398" s="17">
        <v>55735.13</v>
      </c>
      <c r="U398" s="16">
        <v>-0.60580287091681395</v>
      </c>
      <c r="V398" s="18">
        <v>4.7744777747110296</v>
      </c>
      <c r="W398" s="16">
        <v>6.85907000257438E-2</v>
      </c>
      <c r="X398" s="18">
        <v>2.5450172987844502</v>
      </c>
      <c r="Y398" s="16">
        <v>0.108555830525432</v>
      </c>
      <c r="Z398" s="15">
        <v>274446.68</v>
      </c>
      <c r="AA398" s="16">
        <v>-0.56650246212047295</v>
      </c>
      <c r="AB398" s="17">
        <v>58025.279999999999</v>
      </c>
      <c r="AC398" s="16">
        <v>-0.59285910951331999</v>
      </c>
      <c r="AD398" s="17">
        <v>108996.4</v>
      </c>
      <c r="AE398" s="16">
        <v>-0.60804039978322799</v>
      </c>
      <c r="AF398" s="18">
        <v>4.7297777796160601</v>
      </c>
      <c r="AG398" s="16">
        <v>6.4735937874823707E-2</v>
      </c>
      <c r="AH398" s="18">
        <v>2.5179426109486198</v>
      </c>
      <c r="AI398" s="16">
        <v>0.105975048550368</v>
      </c>
      <c r="AJ398" s="15">
        <v>530271.78</v>
      </c>
      <c r="AK398" s="16">
        <v>-0.55561303180543598</v>
      </c>
      <c r="AL398" s="17">
        <v>112862.17</v>
      </c>
      <c r="AM398" s="16">
        <v>-0.58276593215880901</v>
      </c>
      <c r="AN398" s="17">
        <v>213898.56</v>
      </c>
      <c r="AO398" s="16">
        <v>-0.60001231199937899</v>
      </c>
      <c r="AP398" s="18">
        <v>4.6984014218404599</v>
      </c>
      <c r="AQ398" s="16">
        <v>6.5078339584933295E-2</v>
      </c>
      <c r="AR398" s="18">
        <v>2.4790806445821798</v>
      </c>
      <c r="AS398" s="16">
        <v>0.111001617114458</v>
      </c>
    </row>
    <row r="399" spans="2:45" x14ac:dyDescent="0.2">
      <c r="B399" s="29"/>
      <c r="C399" s="29"/>
      <c r="D399" s="29"/>
      <c r="E399" s="14" t="s">
        <v>297</v>
      </c>
      <c r="F399" s="15">
        <v>98224.16</v>
      </c>
      <c r="G399" s="16">
        <v>0.16457158575161601</v>
      </c>
      <c r="H399" s="17">
        <v>20684.39</v>
      </c>
      <c r="I399" s="16">
        <v>0.33777633479219998</v>
      </c>
      <c r="J399" s="17">
        <v>39826.080000000002</v>
      </c>
      <c r="K399" s="16">
        <v>0.35611799489984097</v>
      </c>
      <c r="L399" s="18">
        <v>4.7487095340979399</v>
      </c>
      <c r="M399" s="16">
        <v>-0.12947212813978201</v>
      </c>
      <c r="N399" s="18">
        <v>2.4663275923716301</v>
      </c>
      <c r="O399" s="16">
        <v>-0.14124612302808601</v>
      </c>
      <c r="P399" s="15">
        <v>302431.46999999997</v>
      </c>
      <c r="Q399" s="16">
        <v>8.6130525729079699E-2</v>
      </c>
      <c r="R399" s="17">
        <v>62976.5</v>
      </c>
      <c r="S399" s="16">
        <v>0.22227078625996599</v>
      </c>
      <c r="T399" s="17">
        <v>120973.42</v>
      </c>
      <c r="U399" s="16">
        <v>0.230389736823851</v>
      </c>
      <c r="V399" s="18">
        <v>4.8022908545250997</v>
      </c>
      <c r="W399" s="16">
        <v>-0.111383060170703</v>
      </c>
      <c r="X399" s="18">
        <v>2.4999828061403901</v>
      </c>
      <c r="Y399" s="16">
        <v>-0.117246760743604</v>
      </c>
      <c r="Z399" s="15">
        <v>550222.55000000005</v>
      </c>
      <c r="AA399" s="16">
        <v>7.6690170894762599E-2</v>
      </c>
      <c r="AB399" s="17">
        <v>115381.29</v>
      </c>
      <c r="AC399" s="16">
        <v>0.21102778667886399</v>
      </c>
      <c r="AD399" s="17">
        <v>221779.78</v>
      </c>
      <c r="AE399" s="16">
        <v>0.21388063871049401</v>
      </c>
      <c r="AF399" s="18">
        <v>4.7687328682145997</v>
      </c>
      <c r="AG399" s="16">
        <v>-0.110928599047682</v>
      </c>
      <c r="AH399" s="18">
        <v>2.4809410037290101</v>
      </c>
      <c r="AI399" s="16">
        <v>-0.113018087150207</v>
      </c>
      <c r="AJ399" s="15">
        <v>1021310.99</v>
      </c>
      <c r="AK399" s="16">
        <v>5.8647551827952102E-2</v>
      </c>
      <c r="AL399" s="17">
        <v>212041.68</v>
      </c>
      <c r="AM399" s="16">
        <v>0.113197374252585</v>
      </c>
      <c r="AN399" s="17">
        <v>407931.19</v>
      </c>
      <c r="AO399" s="16">
        <v>9.7436370505791597E-2</v>
      </c>
      <c r="AP399" s="18">
        <v>4.8165577163885898</v>
      </c>
      <c r="AQ399" s="16">
        <v>-4.9002830662674197E-2</v>
      </c>
      <c r="AR399" s="18">
        <v>2.5036354538126901</v>
      </c>
      <c r="AS399" s="16">
        <v>-3.5344936362882197E-2</v>
      </c>
    </row>
    <row r="400" spans="2:45" x14ac:dyDescent="0.2">
      <c r="B400" s="29"/>
      <c r="C400" s="29"/>
      <c r="D400" s="29"/>
      <c r="E400" s="14" t="s">
        <v>298</v>
      </c>
      <c r="F400" s="15">
        <v>141119.01</v>
      </c>
      <c r="G400" s="16">
        <v>0.19671597868724799</v>
      </c>
      <c r="H400" s="17">
        <v>29286.63</v>
      </c>
      <c r="I400" s="16">
        <v>0.231392129367814</v>
      </c>
      <c r="J400" s="17">
        <v>54692</v>
      </c>
      <c r="K400" s="16">
        <v>0.26757158713210399</v>
      </c>
      <c r="L400" s="18">
        <v>4.8185472346937797</v>
      </c>
      <c r="M400" s="16">
        <v>-2.8160120447065499E-2</v>
      </c>
      <c r="N400" s="18">
        <v>2.5802495794631799</v>
      </c>
      <c r="O400" s="16">
        <v>-5.5898703603137603E-2</v>
      </c>
      <c r="P400" s="15">
        <v>450766.59</v>
      </c>
      <c r="Q400" s="16">
        <v>0.198018673626463</v>
      </c>
      <c r="R400" s="17">
        <v>92025</v>
      </c>
      <c r="S400" s="16">
        <v>0.19758258146880001</v>
      </c>
      <c r="T400" s="17">
        <v>171677.17</v>
      </c>
      <c r="U400" s="16">
        <v>0.223850580550877</v>
      </c>
      <c r="V400" s="18">
        <v>4.8983057864710702</v>
      </c>
      <c r="W400" s="16">
        <v>3.6414370450121598E-4</v>
      </c>
      <c r="X400" s="18">
        <v>2.6256641462577699</v>
      </c>
      <c r="Y400" s="16">
        <v>-2.11070757614766E-2</v>
      </c>
      <c r="Z400" s="15">
        <v>814263.95</v>
      </c>
      <c r="AA400" s="16">
        <v>0.20124103444015901</v>
      </c>
      <c r="AB400" s="17">
        <v>165649.34</v>
      </c>
      <c r="AC400" s="16">
        <v>0.19001561071068601</v>
      </c>
      <c r="AD400" s="17">
        <v>308652.93</v>
      </c>
      <c r="AE400" s="16">
        <v>0.20936359436766699</v>
      </c>
      <c r="AF400" s="18">
        <v>4.9155882540793696</v>
      </c>
      <c r="AG400" s="16">
        <v>9.4330054399618495E-3</v>
      </c>
      <c r="AH400" s="18">
        <v>2.6381215626237502</v>
      </c>
      <c r="AI400" s="16">
        <v>-6.7163919646140999E-3</v>
      </c>
      <c r="AJ400" s="15">
        <v>1505628.18</v>
      </c>
      <c r="AK400" s="16">
        <v>0.18695906117962599</v>
      </c>
      <c r="AL400" s="17">
        <v>304500.19</v>
      </c>
      <c r="AM400" s="16">
        <v>0.191595620675553</v>
      </c>
      <c r="AN400" s="17">
        <v>569267.17000000004</v>
      </c>
      <c r="AO400" s="16">
        <v>0.195142930269392</v>
      </c>
      <c r="AP400" s="18">
        <v>4.9445886388445297</v>
      </c>
      <c r="AQ400" s="16">
        <v>-3.8910511380516799E-3</v>
      </c>
      <c r="AR400" s="18">
        <v>2.6448533471550801</v>
      </c>
      <c r="AS400" s="16">
        <v>-6.8476069953589402E-3</v>
      </c>
    </row>
    <row r="401" spans="2:45" x14ac:dyDescent="0.2">
      <c r="B401" s="29"/>
      <c r="C401" s="29"/>
      <c r="D401" s="29"/>
      <c r="E401" s="14" t="s">
        <v>299</v>
      </c>
      <c r="F401" s="15">
        <v>544577.06999999995</v>
      </c>
      <c r="G401" s="16">
        <v>5.58252219657729E-2</v>
      </c>
      <c r="H401" s="17">
        <v>128497.81</v>
      </c>
      <c r="I401" s="16">
        <v>8.7353457584834204E-2</v>
      </c>
      <c r="J401" s="17">
        <v>222958.43</v>
      </c>
      <c r="K401" s="16">
        <v>1.7891709365217501E-2</v>
      </c>
      <c r="L401" s="18">
        <v>4.2380260799775504</v>
      </c>
      <c r="M401" s="16">
        <v>-2.8995388205312798E-2</v>
      </c>
      <c r="N401" s="18">
        <v>2.44250495484741</v>
      </c>
      <c r="O401" s="16">
        <v>3.7266746797860802E-2</v>
      </c>
      <c r="P401" s="15">
        <v>1795804.11</v>
      </c>
      <c r="Q401" s="16">
        <v>2.54744855816493E-2</v>
      </c>
      <c r="R401" s="17">
        <v>415410.99</v>
      </c>
      <c r="S401" s="16">
        <v>8.0201851464837395E-2</v>
      </c>
      <c r="T401" s="17">
        <v>717764.71</v>
      </c>
      <c r="U401" s="16">
        <v>-2.7884403569700601E-2</v>
      </c>
      <c r="V401" s="18">
        <v>4.3229576328734103</v>
      </c>
      <c r="W401" s="16">
        <v>-5.0664017849046901E-2</v>
      </c>
      <c r="X401" s="18">
        <v>2.50193982091987</v>
      </c>
      <c r="Y401" s="16">
        <v>5.4889448690349903E-2</v>
      </c>
      <c r="Z401" s="15">
        <v>3477176.34</v>
      </c>
      <c r="AA401" s="16">
        <v>4.2635537905007202E-2</v>
      </c>
      <c r="AB401" s="17">
        <v>814273</v>
      </c>
      <c r="AC401" s="16">
        <v>0.16772376203481501</v>
      </c>
      <c r="AD401" s="17">
        <v>1402859.86</v>
      </c>
      <c r="AE401" s="16">
        <v>1.3945499574703899E-2</v>
      </c>
      <c r="AF401" s="18">
        <v>4.2702832342469899</v>
      </c>
      <c r="AG401" s="16">
        <v>-0.107121417065142</v>
      </c>
      <c r="AH401" s="18">
        <v>2.4786341381241002</v>
      </c>
      <c r="AI401" s="16">
        <v>2.8295444224898901E-2</v>
      </c>
      <c r="AJ401" s="15">
        <v>6588942.2599999998</v>
      </c>
      <c r="AK401" s="16">
        <v>4.3884198973454698E-2</v>
      </c>
      <c r="AL401" s="17">
        <v>1509535.67</v>
      </c>
      <c r="AM401" s="16">
        <v>0.18686015439714701</v>
      </c>
      <c r="AN401" s="17">
        <v>2681871.7400000002</v>
      </c>
      <c r="AO401" s="16">
        <v>5.55498662553967E-2</v>
      </c>
      <c r="AP401" s="18">
        <v>4.36488013562475</v>
      </c>
      <c r="AQ401" s="16">
        <v>-0.120465713583852</v>
      </c>
      <c r="AR401" s="18">
        <v>2.4568446587978898</v>
      </c>
      <c r="AS401" s="16">
        <v>-1.10517443608102E-2</v>
      </c>
    </row>
    <row r="402" spans="2:45" x14ac:dyDescent="0.2">
      <c r="B402" s="29"/>
      <c r="C402" s="29"/>
      <c r="D402" s="29"/>
      <c r="E402" s="14" t="s">
        <v>300</v>
      </c>
      <c r="F402" s="15">
        <v>280049.75</v>
      </c>
      <c r="G402" s="16">
        <v>0.204212938749603</v>
      </c>
      <c r="H402" s="17">
        <v>65015.44</v>
      </c>
      <c r="I402" s="16">
        <v>0.193217088977439</v>
      </c>
      <c r="J402" s="17">
        <v>109982.99</v>
      </c>
      <c r="K402" s="16">
        <v>0.21997525951223201</v>
      </c>
      <c r="L402" s="18">
        <v>4.3074345109407899</v>
      </c>
      <c r="M402" s="16">
        <v>9.2152969260497694E-3</v>
      </c>
      <c r="N402" s="18">
        <v>2.54630056884251</v>
      </c>
      <c r="O402" s="16">
        <v>-1.29201970611523E-2</v>
      </c>
      <c r="P402" s="15">
        <v>928217.43</v>
      </c>
      <c r="Q402" s="16">
        <v>0.112224322398564</v>
      </c>
      <c r="R402" s="17">
        <v>217700.85</v>
      </c>
      <c r="S402" s="16">
        <v>0.106797735003458</v>
      </c>
      <c r="T402" s="17">
        <v>373711.23</v>
      </c>
      <c r="U402" s="16">
        <v>0.134568191373831</v>
      </c>
      <c r="V402" s="18">
        <v>4.2637290116230604</v>
      </c>
      <c r="W402" s="16">
        <v>4.9029621433845103E-3</v>
      </c>
      <c r="X402" s="18">
        <v>2.4837825451485598</v>
      </c>
      <c r="Y402" s="16">
        <v>-1.96937206111969E-2</v>
      </c>
      <c r="Z402" s="15">
        <v>1734597.45</v>
      </c>
      <c r="AA402" s="16">
        <v>0.14803908302477201</v>
      </c>
      <c r="AB402" s="17">
        <v>418690.5</v>
      </c>
      <c r="AC402" s="16">
        <v>0.18588657030734901</v>
      </c>
      <c r="AD402" s="17">
        <v>720215.69</v>
      </c>
      <c r="AE402" s="16">
        <v>0.211175115625857</v>
      </c>
      <c r="AF402" s="18">
        <v>4.1429109330161502</v>
      </c>
      <c r="AG402" s="16">
        <v>-3.1914930340064998E-2</v>
      </c>
      <c r="AH402" s="18">
        <v>2.4084416294790798</v>
      </c>
      <c r="AI402" s="16">
        <v>-5.2127914276425803E-2</v>
      </c>
      <c r="AJ402" s="15">
        <v>3115857.6</v>
      </c>
      <c r="AK402" s="16">
        <v>8.5350556437044506E-2</v>
      </c>
      <c r="AL402" s="17">
        <v>734724.59</v>
      </c>
      <c r="AM402" s="16">
        <v>0.11017482499995</v>
      </c>
      <c r="AN402" s="17">
        <v>1251684.95</v>
      </c>
      <c r="AO402" s="16">
        <v>0.11710533740998599</v>
      </c>
      <c r="AP402" s="18">
        <v>4.2408511194650496</v>
      </c>
      <c r="AQ402" s="16">
        <v>-2.2360684104781901E-2</v>
      </c>
      <c r="AR402" s="18">
        <v>2.48933056197568</v>
      </c>
      <c r="AS402" s="16">
        <v>-2.84259504538441E-2</v>
      </c>
    </row>
    <row r="403" spans="2:45" x14ac:dyDescent="0.2">
      <c r="B403" s="29"/>
      <c r="C403" s="29"/>
      <c r="D403" s="29"/>
      <c r="E403" s="14" t="s">
        <v>301</v>
      </c>
      <c r="F403" s="15">
        <v>41663.21</v>
      </c>
      <c r="G403" s="16">
        <v>0.24595223819001</v>
      </c>
      <c r="H403" s="17">
        <v>7887.16</v>
      </c>
      <c r="I403" s="16">
        <v>0.26634030740281101</v>
      </c>
      <c r="J403" s="17">
        <v>14804.82</v>
      </c>
      <c r="K403" s="16">
        <v>0.26368108245139199</v>
      </c>
      <c r="L403" s="18">
        <v>5.2824096379431902</v>
      </c>
      <c r="M403" s="16">
        <v>-1.60999923114E-2</v>
      </c>
      <c r="N403" s="18">
        <v>2.8141652515869802</v>
      </c>
      <c r="O403" s="16">
        <v>-1.4029524147809801E-2</v>
      </c>
      <c r="P403" s="15">
        <v>139767.28</v>
      </c>
      <c r="Q403" s="16">
        <v>0.145784085055117</v>
      </c>
      <c r="R403" s="17">
        <v>26490.080000000002</v>
      </c>
      <c r="S403" s="16">
        <v>0.16549442949022</v>
      </c>
      <c r="T403" s="17">
        <v>49809.64</v>
      </c>
      <c r="U403" s="16">
        <v>0.16917834875426799</v>
      </c>
      <c r="V403" s="18">
        <v>5.2762120763697196</v>
      </c>
      <c r="W403" s="16">
        <v>-1.6911573265711799E-2</v>
      </c>
      <c r="X403" s="18">
        <v>2.80602871251428</v>
      </c>
      <c r="Y403" s="16">
        <v>-2.00091489241798E-2</v>
      </c>
      <c r="Z403" s="15">
        <v>258020.61</v>
      </c>
      <c r="AA403" s="16">
        <v>0.22377963936577</v>
      </c>
      <c r="AB403" s="17">
        <v>48593.84</v>
      </c>
      <c r="AC403" s="16">
        <v>0.22986075502775699</v>
      </c>
      <c r="AD403" s="17">
        <v>91407.29</v>
      </c>
      <c r="AE403" s="16">
        <v>0.22810400700796399</v>
      </c>
      <c r="AF403" s="18">
        <v>5.3097390533450302</v>
      </c>
      <c r="AG403" s="16">
        <v>-4.9445562329932698E-3</v>
      </c>
      <c r="AH403" s="18">
        <v>2.82275746278005</v>
      </c>
      <c r="AI403" s="16">
        <v>-3.5211737910778701E-3</v>
      </c>
      <c r="AJ403" s="15">
        <v>464783.05</v>
      </c>
      <c r="AK403" s="16">
        <v>0.225679216659044</v>
      </c>
      <c r="AL403" s="17">
        <v>86969.73</v>
      </c>
      <c r="AM403" s="16">
        <v>0.20821832741054</v>
      </c>
      <c r="AN403" s="17">
        <v>163940.67000000001</v>
      </c>
      <c r="AO403" s="16">
        <v>0.182529805666728</v>
      </c>
      <c r="AP403" s="18">
        <v>5.3441933187558499</v>
      </c>
      <c r="AQ403" s="16">
        <v>1.44517665825566E-2</v>
      </c>
      <c r="AR403" s="18">
        <v>2.8350686257412501</v>
      </c>
      <c r="AS403" s="16">
        <v>3.6489068423934699E-2</v>
      </c>
    </row>
    <row r="404" spans="2:45" x14ac:dyDescent="0.2">
      <c r="B404" s="29"/>
      <c r="C404" s="29"/>
      <c r="D404" s="29"/>
      <c r="E404" s="14" t="s">
        <v>302</v>
      </c>
      <c r="F404" s="15">
        <v>258146.64</v>
      </c>
      <c r="G404" s="16">
        <v>0.20132936747545099</v>
      </c>
      <c r="H404" s="17">
        <v>59092.18</v>
      </c>
      <c r="I404" s="16">
        <v>0.26387192096311601</v>
      </c>
      <c r="J404" s="17">
        <v>116043.84</v>
      </c>
      <c r="K404" s="16">
        <v>0.278628417799276</v>
      </c>
      <c r="L404" s="18">
        <v>4.3685414889076704</v>
      </c>
      <c r="M404" s="16">
        <v>-4.9484882487147497E-2</v>
      </c>
      <c r="N404" s="18">
        <v>2.2245613381977001</v>
      </c>
      <c r="O404" s="16">
        <v>-6.0454663174832897E-2</v>
      </c>
      <c r="P404" s="15">
        <v>774101.18</v>
      </c>
      <c r="Q404" s="16">
        <v>3.73335799738349E-2</v>
      </c>
      <c r="R404" s="17">
        <v>172634.5</v>
      </c>
      <c r="S404" s="16">
        <v>3.8720215490769698E-2</v>
      </c>
      <c r="T404" s="17">
        <v>337537.7</v>
      </c>
      <c r="U404" s="16">
        <v>4.44744483709891E-2</v>
      </c>
      <c r="V404" s="18">
        <v>4.4840468156712596</v>
      </c>
      <c r="W404" s="16">
        <v>-1.33494611566749E-3</v>
      </c>
      <c r="X404" s="18">
        <v>2.2933769472269301</v>
      </c>
      <c r="Y404" s="16">
        <v>-6.8368052548260496E-3</v>
      </c>
      <c r="Z404" s="15">
        <v>1448875.82</v>
      </c>
      <c r="AA404" s="16">
        <v>3.6035657697516203E-2</v>
      </c>
      <c r="AB404" s="17">
        <v>324961.26</v>
      </c>
      <c r="AC404" s="16">
        <v>1.84767757261469E-2</v>
      </c>
      <c r="AD404" s="17">
        <v>635956.57999999996</v>
      </c>
      <c r="AE404" s="16">
        <v>2.3946659685320799E-2</v>
      </c>
      <c r="AF404" s="18">
        <v>4.4586109125746196</v>
      </c>
      <c r="AG404" s="16">
        <v>1.72403361469388E-2</v>
      </c>
      <c r="AH404" s="18">
        <v>2.2782621731816999</v>
      </c>
      <c r="AI404" s="16">
        <v>1.18062771120427E-2</v>
      </c>
      <c r="AJ404" s="15">
        <v>2795468.24</v>
      </c>
      <c r="AK404" s="16">
        <v>6.4096994157723394E-2</v>
      </c>
      <c r="AL404" s="17">
        <v>622748.4</v>
      </c>
      <c r="AM404" s="16">
        <v>4.9312436154376499E-2</v>
      </c>
      <c r="AN404" s="17">
        <v>1217767.42</v>
      </c>
      <c r="AO404" s="16">
        <v>4.3764507604847999E-2</v>
      </c>
      <c r="AP404" s="18">
        <v>4.4889207904829602</v>
      </c>
      <c r="AQ404" s="16">
        <v>1.40897577250974E-2</v>
      </c>
      <c r="AR404" s="18">
        <v>2.2955682621234899</v>
      </c>
      <c r="AS404" s="16">
        <v>1.9479955875806601E-2</v>
      </c>
    </row>
    <row r="405" spans="2:45" x14ac:dyDescent="0.2">
      <c r="B405" s="29"/>
      <c r="C405" s="29"/>
      <c r="D405" s="29"/>
      <c r="E405" s="14" t="s">
        <v>303</v>
      </c>
      <c r="F405" s="15">
        <v>67770.210000000006</v>
      </c>
      <c r="G405" s="16">
        <v>0.111494145607742</v>
      </c>
      <c r="H405" s="17">
        <v>13782.48</v>
      </c>
      <c r="I405" s="16">
        <v>0.147994702516305</v>
      </c>
      <c r="J405" s="17">
        <v>25300.97</v>
      </c>
      <c r="K405" s="16">
        <v>0.133480844460134</v>
      </c>
      <c r="L405" s="18">
        <v>4.9171273965208</v>
      </c>
      <c r="M405" s="16">
        <v>-3.17950569184305E-2</v>
      </c>
      <c r="N405" s="18">
        <v>2.6785617310324499</v>
      </c>
      <c r="O405" s="16">
        <v>-1.9397503680677001E-2</v>
      </c>
      <c r="P405" s="15">
        <v>230948.29</v>
      </c>
      <c r="Q405" s="16">
        <v>0.12230427514837899</v>
      </c>
      <c r="R405" s="17">
        <v>47485.55</v>
      </c>
      <c r="S405" s="16">
        <v>0.12440376626501</v>
      </c>
      <c r="T405" s="17">
        <v>86756.84</v>
      </c>
      <c r="U405" s="16">
        <v>0.11029512453137701</v>
      </c>
      <c r="V405" s="18">
        <v>4.8635488058999004</v>
      </c>
      <c r="W405" s="16">
        <v>-1.8672039169744599E-3</v>
      </c>
      <c r="X405" s="18">
        <v>2.6620182339513501</v>
      </c>
      <c r="Y405" s="16">
        <v>1.0816178826391401E-2</v>
      </c>
      <c r="Z405" s="15">
        <v>416429.8</v>
      </c>
      <c r="AA405" s="16">
        <v>0.108719175406258</v>
      </c>
      <c r="AB405" s="17">
        <v>84922.02</v>
      </c>
      <c r="AC405" s="16">
        <v>8.3732417363859404E-2</v>
      </c>
      <c r="AD405" s="17">
        <v>155246.34</v>
      </c>
      <c r="AE405" s="16">
        <v>6.4707558573155299E-2</v>
      </c>
      <c r="AF405" s="18">
        <v>4.9036728047684202</v>
      </c>
      <c r="AG405" s="16">
        <v>2.30562061649663E-2</v>
      </c>
      <c r="AH405" s="18">
        <v>2.6823807891380902</v>
      </c>
      <c r="AI405" s="16">
        <v>4.1336812609918498E-2</v>
      </c>
      <c r="AJ405" s="15">
        <v>792796.24</v>
      </c>
      <c r="AK405" s="16">
        <v>8.2422613106190201E-2</v>
      </c>
      <c r="AL405" s="17">
        <v>159648.87</v>
      </c>
      <c r="AM405" s="16">
        <v>5.4859421229921303E-2</v>
      </c>
      <c r="AN405" s="17">
        <v>294346.51</v>
      </c>
      <c r="AO405" s="16">
        <v>2.5519306174221899E-2</v>
      </c>
      <c r="AP405" s="18">
        <v>4.9658744217857604</v>
      </c>
      <c r="AQ405" s="16">
        <v>2.6129730010972799E-2</v>
      </c>
      <c r="AR405" s="18">
        <v>2.6934113810284299</v>
      </c>
      <c r="AS405" s="16">
        <v>5.5487309297228699E-2</v>
      </c>
    </row>
    <row r="406" spans="2:45" x14ac:dyDescent="0.2">
      <c r="B406" s="29"/>
      <c r="C406" s="29"/>
      <c r="D406" s="29"/>
      <c r="E406" s="14" t="s">
        <v>304</v>
      </c>
      <c r="F406" s="15">
        <v>284593.7</v>
      </c>
      <c r="G406" s="16">
        <v>3.0166334280448501E-2</v>
      </c>
      <c r="H406" s="17">
        <v>66865.320000000007</v>
      </c>
      <c r="I406" s="16">
        <v>5.2329143499614601E-2</v>
      </c>
      <c r="J406" s="17">
        <v>125543.77</v>
      </c>
      <c r="K406" s="16">
        <v>-4.5360677929115996E-3</v>
      </c>
      <c r="L406" s="18">
        <v>4.2562228072788697</v>
      </c>
      <c r="M406" s="16">
        <v>-2.1060719791016699E-2</v>
      </c>
      <c r="N406" s="18">
        <v>2.2668882733089801</v>
      </c>
      <c r="O406" s="16">
        <v>3.4860531808942601E-2</v>
      </c>
      <c r="P406" s="15">
        <v>944620.25</v>
      </c>
      <c r="Q406" s="16">
        <v>3.3412136886386203E-2</v>
      </c>
      <c r="R406" s="17">
        <v>217487.73</v>
      </c>
      <c r="S406" s="16">
        <v>5.4757055376996502E-2</v>
      </c>
      <c r="T406" s="17">
        <v>410055.69</v>
      </c>
      <c r="U406" s="16">
        <v>-7.0474798824873303E-3</v>
      </c>
      <c r="V406" s="18">
        <v>4.3433266327254403</v>
      </c>
      <c r="W406" s="16">
        <v>-2.0236810345848899E-2</v>
      </c>
      <c r="X406" s="18">
        <v>2.3036389276783402</v>
      </c>
      <c r="Y406" s="16">
        <v>4.0746778873258997E-2</v>
      </c>
      <c r="Z406" s="15">
        <v>1822013.95</v>
      </c>
      <c r="AA406" s="16">
        <v>3.6475718961635401E-2</v>
      </c>
      <c r="AB406" s="17">
        <v>424044.49</v>
      </c>
      <c r="AC406" s="16">
        <v>8.6309173013244603E-2</v>
      </c>
      <c r="AD406" s="17">
        <v>797379.74</v>
      </c>
      <c r="AE406" s="16">
        <v>1.25246667891445E-2</v>
      </c>
      <c r="AF406" s="18">
        <v>4.2967518573345904</v>
      </c>
      <c r="AG406" s="16">
        <v>-4.5874098543584402E-2</v>
      </c>
      <c r="AH406" s="18">
        <v>2.2850015602352798</v>
      </c>
      <c r="AI406" s="16">
        <v>2.36547838863451E-2</v>
      </c>
      <c r="AJ406" s="15">
        <v>3451671.79</v>
      </c>
      <c r="AK406" s="16">
        <v>4.6266188977496701E-2</v>
      </c>
      <c r="AL406" s="17">
        <v>788488.46</v>
      </c>
      <c r="AM406" s="16">
        <v>0.10468337405754199</v>
      </c>
      <c r="AN406" s="17">
        <v>1522634.02</v>
      </c>
      <c r="AO406" s="16">
        <v>5.8668643860818999E-2</v>
      </c>
      <c r="AP406" s="18">
        <v>4.3775806053014401</v>
      </c>
      <c r="AQ406" s="16">
        <v>-5.2881383437026301E-2</v>
      </c>
      <c r="AR406" s="18">
        <v>2.26690836055272</v>
      </c>
      <c r="AS406" s="16">
        <v>-1.1715143312540401E-2</v>
      </c>
    </row>
    <row r="407" spans="2:45" x14ac:dyDescent="0.2">
      <c r="B407" s="29"/>
      <c r="C407" s="29"/>
      <c r="D407" s="29"/>
      <c r="E407" s="14" t="s">
        <v>305</v>
      </c>
      <c r="F407" s="15">
        <v>156593.63</v>
      </c>
      <c r="G407" s="16">
        <v>3.0571915654458302E-2</v>
      </c>
      <c r="H407" s="17">
        <v>26786</v>
      </c>
      <c r="I407" s="16">
        <v>-0.121317322015584</v>
      </c>
      <c r="J407" s="17">
        <v>53738.5</v>
      </c>
      <c r="K407" s="16">
        <v>-6.5589647821445093E-2</v>
      </c>
      <c r="L407" s="18">
        <v>5.8460998282684997</v>
      </c>
      <c r="M407" s="16">
        <v>0.17286017065734799</v>
      </c>
      <c r="N407" s="18">
        <v>2.91399331950092</v>
      </c>
      <c r="O407" s="16">
        <v>0.102911491992469</v>
      </c>
      <c r="P407" s="15">
        <v>558938.78</v>
      </c>
      <c r="Q407" s="16">
        <v>0.123158471427296</v>
      </c>
      <c r="R407" s="17">
        <v>93881.13</v>
      </c>
      <c r="S407" s="16">
        <v>-4.2410367302807998E-2</v>
      </c>
      <c r="T407" s="17">
        <v>183508.42</v>
      </c>
      <c r="U407" s="16">
        <v>-5.4265448526356402E-3</v>
      </c>
      <c r="V407" s="18">
        <v>5.9536861134926697</v>
      </c>
      <c r="W407" s="16">
        <v>0.17290166171051299</v>
      </c>
      <c r="X407" s="18">
        <v>3.0458481414640302</v>
      </c>
      <c r="Y407" s="16">
        <v>0.12928659579083501</v>
      </c>
      <c r="Z407" s="15">
        <v>1089278.1399999999</v>
      </c>
      <c r="AA407" s="16">
        <v>0.110904948706124</v>
      </c>
      <c r="AB407" s="17">
        <v>181725.75</v>
      </c>
      <c r="AC407" s="16">
        <v>-8.3251232978705392E-3</v>
      </c>
      <c r="AD407" s="17">
        <v>355076.2</v>
      </c>
      <c r="AE407" s="16">
        <v>2.59185309456809E-2</v>
      </c>
      <c r="AF407" s="18">
        <v>5.9940770088994002</v>
      </c>
      <c r="AG407" s="16">
        <v>0.12023100998635899</v>
      </c>
      <c r="AH407" s="18">
        <v>3.06773064485877</v>
      </c>
      <c r="AI407" s="16">
        <v>8.2839343668062906E-2</v>
      </c>
      <c r="AJ407" s="15">
        <v>1942278.57</v>
      </c>
      <c r="AK407" s="16">
        <v>0.111966399019476</v>
      </c>
      <c r="AL407" s="17">
        <v>340466.4</v>
      </c>
      <c r="AM407" s="16">
        <v>3.9022962018543897E-2</v>
      </c>
      <c r="AN407" s="17">
        <v>665488.32999999996</v>
      </c>
      <c r="AO407" s="16">
        <v>4.3331762429113498E-2</v>
      </c>
      <c r="AP407" s="18">
        <v>5.7047584431239002</v>
      </c>
      <c r="AQ407" s="16">
        <v>7.0203873896320795E-2</v>
      </c>
      <c r="AR407" s="18">
        <v>2.9185764534744001</v>
      </c>
      <c r="AS407" s="16">
        <v>6.5784095780392099E-2</v>
      </c>
    </row>
    <row r="408" spans="2:45" x14ac:dyDescent="0.2">
      <c r="B408" s="29"/>
      <c r="C408" s="29"/>
      <c r="D408" s="29"/>
      <c r="E408" s="14" t="s">
        <v>306</v>
      </c>
      <c r="F408" s="15">
        <v>159803.94</v>
      </c>
      <c r="G408" s="16">
        <v>2.52040654305286E-2</v>
      </c>
      <c r="H408" s="17">
        <v>28997.84</v>
      </c>
      <c r="I408" s="16">
        <v>2.26960204639081E-2</v>
      </c>
      <c r="J408" s="17">
        <v>58306.59</v>
      </c>
      <c r="K408" s="16">
        <v>8.4602500560384802E-3</v>
      </c>
      <c r="L408" s="18">
        <v>5.5108911560309304</v>
      </c>
      <c r="M408" s="16">
        <v>2.4523855734598101E-3</v>
      </c>
      <c r="N408" s="18">
        <v>2.74075263190662</v>
      </c>
      <c r="O408" s="16">
        <v>1.6603346907882201E-2</v>
      </c>
      <c r="P408" s="15">
        <v>540598.98</v>
      </c>
      <c r="Q408" s="16">
        <v>5.8891831762337303E-2</v>
      </c>
      <c r="R408" s="17">
        <v>97553.91</v>
      </c>
      <c r="S408" s="16">
        <v>6.2509659410414101E-2</v>
      </c>
      <c r="T408" s="17">
        <v>196324.53</v>
      </c>
      <c r="U408" s="16">
        <v>4.8642324753060302E-2</v>
      </c>
      <c r="V408" s="18">
        <v>5.5415408772441799</v>
      </c>
      <c r="W408" s="16">
        <v>-3.4049833015959699E-3</v>
      </c>
      <c r="X408" s="18">
        <v>2.7535987479506501</v>
      </c>
      <c r="Y408" s="16">
        <v>9.7740733587981105E-3</v>
      </c>
      <c r="Z408" s="15">
        <v>1056062.6200000001</v>
      </c>
      <c r="AA408" s="16">
        <v>9.1115084903970703E-2</v>
      </c>
      <c r="AB408" s="17">
        <v>190551.9</v>
      </c>
      <c r="AC408" s="16">
        <v>0.12929776336674001</v>
      </c>
      <c r="AD408" s="17">
        <v>383622.68</v>
      </c>
      <c r="AE408" s="16">
        <v>0.113570154647346</v>
      </c>
      <c r="AF408" s="18">
        <v>5.5421258985084902</v>
      </c>
      <c r="AG408" s="16">
        <v>-3.38109927260783E-2</v>
      </c>
      <c r="AH408" s="18">
        <v>2.7528680525353701</v>
      </c>
      <c r="AI408" s="16">
        <v>-2.0164934961360102E-2</v>
      </c>
      <c r="AJ408" s="15">
        <v>2058660.83</v>
      </c>
      <c r="AK408" s="16">
        <v>0.108202064668123</v>
      </c>
      <c r="AL408" s="17">
        <v>364966.61</v>
      </c>
      <c r="AM408" s="16">
        <v>0.137578699985166</v>
      </c>
      <c r="AN408" s="17">
        <v>742068.55</v>
      </c>
      <c r="AO408" s="16">
        <v>0.123634448430943</v>
      </c>
      <c r="AP408" s="18">
        <v>5.6406826640935703</v>
      </c>
      <c r="AQ408" s="16">
        <v>-2.5823826797588701E-2</v>
      </c>
      <c r="AR408" s="18">
        <v>2.7742192146534199</v>
      </c>
      <c r="AS408" s="16">
        <v>-1.37343455288052E-2</v>
      </c>
    </row>
    <row r="409" spans="2:45" x14ac:dyDescent="0.2">
      <c r="B409" s="29"/>
      <c r="C409" s="29"/>
      <c r="D409" s="29"/>
      <c r="E409" s="14" t="s">
        <v>307</v>
      </c>
      <c r="F409" s="15">
        <v>113400.92</v>
      </c>
      <c r="G409" s="16">
        <v>-1.36234544174656E-2</v>
      </c>
      <c r="H409" s="17">
        <v>25358.82</v>
      </c>
      <c r="I409" s="16">
        <v>-6.3646564778105999E-2</v>
      </c>
      <c r="J409" s="17">
        <v>49761.39</v>
      </c>
      <c r="K409" s="16">
        <v>-6.6125687788789703E-2</v>
      </c>
      <c r="L409" s="18">
        <v>4.4718531855977499</v>
      </c>
      <c r="M409" s="16">
        <v>5.3423321236372903E-2</v>
      </c>
      <c r="N409" s="18">
        <v>2.2788937366902302</v>
      </c>
      <c r="O409" s="16">
        <v>5.6219806760730399E-2</v>
      </c>
      <c r="P409" s="15">
        <v>389364.02</v>
      </c>
      <c r="Q409" s="16">
        <v>-7.2359908219740898E-3</v>
      </c>
      <c r="R409" s="17">
        <v>86379.75</v>
      </c>
      <c r="S409" s="16">
        <v>-3.3004877193615001E-2</v>
      </c>
      <c r="T409" s="17">
        <v>169523.06</v>
      </c>
      <c r="U409" s="16">
        <v>-3.7108647138781398E-2</v>
      </c>
      <c r="V409" s="18">
        <v>4.5075844743704403</v>
      </c>
      <c r="W409" s="16">
        <v>2.6648414003221901E-2</v>
      </c>
      <c r="X409" s="18">
        <v>2.2968203853800202</v>
      </c>
      <c r="Y409" s="16">
        <v>3.1023911709291901E-2</v>
      </c>
      <c r="Z409" s="15">
        <v>762777.84</v>
      </c>
      <c r="AA409" s="16">
        <v>6.9802390010746606E-5</v>
      </c>
      <c r="AB409" s="17">
        <v>169923.45</v>
      </c>
      <c r="AC409" s="16">
        <v>-1.54944082411271E-2</v>
      </c>
      <c r="AD409" s="17">
        <v>333259.09000000003</v>
      </c>
      <c r="AE409" s="16">
        <v>-2.4478325289975299E-2</v>
      </c>
      <c r="AF409" s="18">
        <v>4.4889498182858203</v>
      </c>
      <c r="AG409" s="16">
        <v>1.5809164276387299E-2</v>
      </c>
      <c r="AH409" s="18">
        <v>2.28884331407134</v>
      </c>
      <c r="AI409" s="16">
        <v>2.5164102773301202E-2</v>
      </c>
      <c r="AJ409" s="15">
        <v>1446421.76</v>
      </c>
      <c r="AK409" s="16">
        <v>-1.6946235366471898E-2</v>
      </c>
      <c r="AL409" s="17">
        <v>328060.07</v>
      </c>
      <c r="AM409" s="16">
        <v>-1.8897479174753099E-2</v>
      </c>
      <c r="AN409" s="17">
        <v>644599.38</v>
      </c>
      <c r="AO409" s="16">
        <v>-3.3474516262601603E-2</v>
      </c>
      <c r="AP409" s="18">
        <v>4.4090149709472399</v>
      </c>
      <c r="AQ409" s="16">
        <v>1.9888276371362499E-3</v>
      </c>
      <c r="AR409" s="18">
        <v>2.2439080844291199</v>
      </c>
      <c r="AS409" s="16">
        <v>1.7100719199060799E-2</v>
      </c>
    </row>
    <row r="410" spans="2:45" x14ac:dyDescent="0.2">
      <c r="B410" s="29"/>
      <c r="C410" s="29"/>
      <c r="D410" s="29"/>
      <c r="E410" s="14" t="s">
        <v>308</v>
      </c>
      <c r="F410" s="15">
        <v>163091.04</v>
      </c>
      <c r="G410" s="16">
        <v>8.5956551893863295E-2</v>
      </c>
      <c r="H410" s="17">
        <v>33864.29</v>
      </c>
      <c r="I410" s="16">
        <v>0.230275846960866</v>
      </c>
      <c r="J410" s="17">
        <v>68174.2</v>
      </c>
      <c r="K410" s="16">
        <v>0.15455170521709399</v>
      </c>
      <c r="L410" s="18">
        <v>4.8160182894724803</v>
      </c>
      <c r="M410" s="16">
        <v>-0.117306452389123</v>
      </c>
      <c r="N410" s="18">
        <v>2.39226921621376</v>
      </c>
      <c r="O410" s="16">
        <v>-5.9412803266642999E-2</v>
      </c>
      <c r="P410" s="15">
        <v>526369.15</v>
      </c>
      <c r="Q410" s="16">
        <v>8.60622297722827E-2</v>
      </c>
      <c r="R410" s="17">
        <v>107719.78</v>
      </c>
      <c r="S410" s="16">
        <v>0.21455813028925</v>
      </c>
      <c r="T410" s="17">
        <v>217056.19</v>
      </c>
      <c r="U410" s="16">
        <v>0.150894541140218</v>
      </c>
      <c r="V410" s="18">
        <v>4.8864669979831001</v>
      </c>
      <c r="W410" s="16">
        <v>-0.10579641872420301</v>
      </c>
      <c r="X410" s="18">
        <v>2.4250363465792</v>
      </c>
      <c r="Y410" s="16">
        <v>-5.6332104333125299E-2</v>
      </c>
      <c r="Z410" s="15">
        <v>970797.35</v>
      </c>
      <c r="AA410" s="16">
        <v>9.2951783739782703E-2</v>
      </c>
      <c r="AB410" s="17">
        <v>199289.17</v>
      </c>
      <c r="AC410" s="16">
        <v>0.23541930723739701</v>
      </c>
      <c r="AD410" s="17">
        <v>401496.04</v>
      </c>
      <c r="AE410" s="16">
        <v>0.17406698768869699</v>
      </c>
      <c r="AF410" s="18">
        <v>4.8713000811835396</v>
      </c>
      <c r="AG410" s="16">
        <v>-0.115319165455002</v>
      </c>
      <c r="AH410" s="18">
        <v>2.41795000020424</v>
      </c>
      <c r="AI410" s="16">
        <v>-6.9089076517345901E-2</v>
      </c>
      <c r="AJ410" s="15">
        <v>1769585.3</v>
      </c>
      <c r="AK410" s="16">
        <v>5.2043519958541999E-2</v>
      </c>
      <c r="AL410" s="17">
        <v>352304.68</v>
      </c>
      <c r="AM410" s="16">
        <v>0.15263441516489501</v>
      </c>
      <c r="AN410" s="17">
        <v>725773.86</v>
      </c>
      <c r="AO410" s="16">
        <v>0.113124449188302</v>
      </c>
      <c r="AP410" s="18">
        <v>5.0228833179281098</v>
      </c>
      <c r="AQ410" s="16">
        <v>-8.7270424935179905E-2</v>
      </c>
      <c r="AR410" s="18">
        <v>2.4382047873699899</v>
      </c>
      <c r="AS410" s="16">
        <v>-5.48734054618071E-2</v>
      </c>
    </row>
    <row r="411" spans="2:45" x14ac:dyDescent="0.2">
      <c r="B411" s="29"/>
      <c r="C411" s="29"/>
      <c r="D411" s="29"/>
      <c r="E411" s="14" t="s">
        <v>309</v>
      </c>
      <c r="F411" s="15">
        <v>130787.18</v>
      </c>
      <c r="G411" s="16">
        <v>0.18192343819443699</v>
      </c>
      <c r="H411" s="17">
        <v>27558.74</v>
      </c>
      <c r="I411" s="16">
        <v>0.32248075333022702</v>
      </c>
      <c r="J411" s="17">
        <v>53711.11</v>
      </c>
      <c r="K411" s="16">
        <v>0.17259391800701199</v>
      </c>
      <c r="L411" s="18">
        <v>4.7457605100958897</v>
      </c>
      <c r="M411" s="16">
        <v>-0.106283070495993</v>
      </c>
      <c r="N411" s="18">
        <v>2.4350116763552299</v>
      </c>
      <c r="O411" s="16">
        <v>7.9563095494152407E-3</v>
      </c>
      <c r="P411" s="15">
        <v>426443.13</v>
      </c>
      <c r="Q411" s="16">
        <v>0.22809842893024301</v>
      </c>
      <c r="R411" s="17">
        <v>88978.73</v>
      </c>
      <c r="S411" s="16">
        <v>0.353723301884453</v>
      </c>
      <c r="T411" s="17">
        <v>173521.9</v>
      </c>
      <c r="U411" s="16">
        <v>0.20162170064033899</v>
      </c>
      <c r="V411" s="18">
        <v>4.7926412301007204</v>
      </c>
      <c r="W411" s="16">
        <v>-9.2799520241199501E-2</v>
      </c>
      <c r="X411" s="18">
        <v>2.4575752685972199</v>
      </c>
      <c r="Y411" s="16">
        <v>2.20341628948575E-2</v>
      </c>
      <c r="Z411" s="15">
        <v>785864.87</v>
      </c>
      <c r="AA411" s="16">
        <v>0.18633980434466499</v>
      </c>
      <c r="AB411" s="17">
        <v>165040.89000000001</v>
      </c>
      <c r="AC411" s="16">
        <v>0.30148987612886102</v>
      </c>
      <c r="AD411" s="17">
        <v>322226.40000000002</v>
      </c>
      <c r="AE411" s="16">
        <v>0.165512468605269</v>
      </c>
      <c r="AF411" s="18">
        <v>4.7616373736229898</v>
      </c>
      <c r="AG411" s="16">
        <v>-8.8475580099553405E-2</v>
      </c>
      <c r="AH411" s="18">
        <v>2.4388593547890598</v>
      </c>
      <c r="AI411" s="16">
        <v>1.78696807631059E-2</v>
      </c>
      <c r="AJ411" s="15">
        <v>1413186.21</v>
      </c>
      <c r="AK411" s="16">
        <v>8.6773020425779807E-2</v>
      </c>
      <c r="AL411" s="17">
        <v>283586.05</v>
      </c>
      <c r="AM411" s="16">
        <v>0.133642112766721</v>
      </c>
      <c r="AN411" s="17">
        <v>576713.94999999995</v>
      </c>
      <c r="AO411" s="16">
        <v>6.0186042983759201E-2</v>
      </c>
      <c r="AP411" s="18">
        <v>4.9832712504723</v>
      </c>
      <c r="AQ411" s="16">
        <v>-4.1343817253361198E-2</v>
      </c>
      <c r="AR411" s="18">
        <v>2.4504110053172798</v>
      </c>
      <c r="AS411" s="16">
        <v>2.5077652755354798E-2</v>
      </c>
    </row>
    <row r="412" spans="2:45" x14ac:dyDescent="0.2">
      <c r="B412" s="29"/>
      <c r="C412" s="29"/>
      <c r="D412" s="29"/>
      <c r="E412" s="14" t="s">
        <v>310</v>
      </c>
      <c r="F412" s="15">
        <v>79536.350000000006</v>
      </c>
      <c r="G412" s="16">
        <v>0.276074573408299</v>
      </c>
      <c r="H412" s="17">
        <v>15168.8</v>
      </c>
      <c r="I412" s="16">
        <v>0.40481769265676898</v>
      </c>
      <c r="J412" s="17">
        <v>29426.68</v>
      </c>
      <c r="K412" s="16">
        <v>0.29805186441216303</v>
      </c>
      <c r="L412" s="18">
        <v>5.2434174094193304</v>
      </c>
      <c r="M412" s="16">
        <v>-9.1644004714229593E-2</v>
      </c>
      <c r="N412" s="18">
        <v>2.70286522298812</v>
      </c>
      <c r="O412" s="16">
        <v>-1.6930980653701602E-2</v>
      </c>
      <c r="P412" s="15">
        <v>253848.99</v>
      </c>
      <c r="Q412" s="16">
        <v>0.31420821862547699</v>
      </c>
      <c r="R412" s="17">
        <v>48956.78</v>
      </c>
      <c r="S412" s="16">
        <v>0.46901732900320797</v>
      </c>
      <c r="T412" s="17">
        <v>94847.46</v>
      </c>
      <c r="U412" s="16">
        <v>0.35932676482171599</v>
      </c>
      <c r="V412" s="18">
        <v>5.1851651599635398</v>
      </c>
      <c r="W412" s="16">
        <v>-0.10538276664358701</v>
      </c>
      <c r="X412" s="18">
        <v>2.6763920720702501</v>
      </c>
      <c r="Y412" s="16">
        <v>-3.3191832430487497E-2</v>
      </c>
      <c r="Z412" s="15">
        <v>460674.98</v>
      </c>
      <c r="AA412" s="16">
        <v>0.30498845686776099</v>
      </c>
      <c r="AB412" s="17">
        <v>89360.49</v>
      </c>
      <c r="AC412" s="16">
        <v>0.485075867084444</v>
      </c>
      <c r="AD412" s="17">
        <v>173001.33</v>
      </c>
      <c r="AE412" s="16">
        <v>0.37169914634981799</v>
      </c>
      <c r="AF412" s="18">
        <v>5.1552423224178803</v>
      </c>
      <c r="AG412" s="16">
        <v>-0.12126478802072101</v>
      </c>
      <c r="AH412" s="18">
        <v>2.66284068451959</v>
      </c>
      <c r="AI412" s="16">
        <v>-4.8633615949662701E-2</v>
      </c>
      <c r="AJ412" s="15">
        <v>835065.77</v>
      </c>
      <c r="AK412" s="16">
        <v>0.19681431402157801</v>
      </c>
      <c r="AL412" s="17">
        <v>153466.46</v>
      </c>
      <c r="AM412" s="16">
        <v>0.30830026418096101</v>
      </c>
      <c r="AN412" s="17">
        <v>305448.84000000003</v>
      </c>
      <c r="AO412" s="16">
        <v>0.22342917625914299</v>
      </c>
      <c r="AP412" s="18">
        <v>5.4413568280652296</v>
      </c>
      <c r="AQ412" s="16">
        <v>-8.52143450641107E-2</v>
      </c>
      <c r="AR412" s="18">
        <v>2.7338973361300098</v>
      </c>
      <c r="AS412" s="16">
        <v>-2.1754313820555999E-2</v>
      </c>
    </row>
    <row r="413" spans="2:45" x14ac:dyDescent="0.2">
      <c r="B413" s="29"/>
      <c r="C413" s="29"/>
      <c r="D413" s="29"/>
      <c r="E413" s="14" t="s">
        <v>311</v>
      </c>
      <c r="F413" s="15">
        <v>117063.71</v>
      </c>
      <c r="G413" s="16">
        <v>-0.23140310185266999</v>
      </c>
      <c r="H413" s="17">
        <v>22223.08</v>
      </c>
      <c r="I413" s="16">
        <v>-0.244901155902223</v>
      </c>
      <c r="J413" s="17">
        <v>38428.400000000001</v>
      </c>
      <c r="K413" s="16">
        <v>-0.27579150822179499</v>
      </c>
      <c r="L413" s="18">
        <v>5.2676636181843399</v>
      </c>
      <c r="M413" s="16">
        <v>1.7875876986252801E-2</v>
      </c>
      <c r="N413" s="18">
        <v>3.04628113582663</v>
      </c>
      <c r="O413" s="16">
        <v>6.1292303077164101E-2</v>
      </c>
      <c r="P413" s="15">
        <v>404827.84</v>
      </c>
      <c r="Q413" s="16">
        <v>-0.22324519883229199</v>
      </c>
      <c r="R413" s="17">
        <v>75738.45</v>
      </c>
      <c r="S413" s="16">
        <v>-0.234637127811445</v>
      </c>
      <c r="T413" s="17">
        <v>130803.43</v>
      </c>
      <c r="U413" s="16">
        <v>-0.262817744413328</v>
      </c>
      <c r="V413" s="18">
        <v>5.34507690611572</v>
      </c>
      <c r="W413" s="16">
        <v>1.48843501469797E-2</v>
      </c>
      <c r="X413" s="18">
        <v>3.0949329081049299</v>
      </c>
      <c r="Y413" s="16">
        <v>5.3680816760222301E-2</v>
      </c>
      <c r="Z413" s="15">
        <v>792914.72</v>
      </c>
      <c r="AA413" s="16">
        <v>-0.19785329333835999</v>
      </c>
      <c r="AB413" s="17">
        <v>145996.26999999999</v>
      </c>
      <c r="AC413" s="16">
        <v>-0.24581488890362899</v>
      </c>
      <c r="AD413" s="17">
        <v>253040.99</v>
      </c>
      <c r="AE413" s="16">
        <v>-0.27291467780223899</v>
      </c>
      <c r="AF413" s="18">
        <v>5.4310614921874398</v>
      </c>
      <c r="AG413" s="16">
        <v>6.3593930534568202E-2</v>
      </c>
      <c r="AH413" s="18">
        <v>3.1335425932375598</v>
      </c>
      <c r="AI413" s="16">
        <v>0.10323600569598899</v>
      </c>
      <c r="AJ413" s="15">
        <v>1720077.46</v>
      </c>
      <c r="AK413" s="16">
        <v>-4.2906116751370599E-2</v>
      </c>
      <c r="AL413" s="17">
        <v>322703.40000000002</v>
      </c>
      <c r="AM413" s="16">
        <v>-8.0975749122180404E-2</v>
      </c>
      <c r="AN413" s="17">
        <v>570569.82999999996</v>
      </c>
      <c r="AO413" s="16">
        <v>-9.9015590112592797E-2</v>
      </c>
      <c r="AP413" s="18">
        <v>5.3302117672140996</v>
      </c>
      <c r="AQ413" s="16">
        <v>4.1423969317944502E-2</v>
      </c>
      <c r="AR413" s="18">
        <v>3.01466598750936</v>
      </c>
      <c r="AS413" s="16">
        <v>6.22757427825349E-2</v>
      </c>
    </row>
    <row r="414" spans="2:45" x14ac:dyDescent="0.2">
      <c r="B414" s="29"/>
      <c r="C414" s="29"/>
      <c r="D414" s="29"/>
      <c r="E414" s="14" t="s">
        <v>312</v>
      </c>
      <c r="F414" s="15">
        <v>41620.730000000003</v>
      </c>
      <c r="G414" s="16">
        <v>0.15792714089656301</v>
      </c>
      <c r="H414" s="17">
        <v>8583.0400000000009</v>
      </c>
      <c r="I414" s="16">
        <v>0.116822788647835</v>
      </c>
      <c r="J414" s="17">
        <v>15625.3</v>
      </c>
      <c r="K414" s="16">
        <v>0.191822083638752</v>
      </c>
      <c r="L414" s="18">
        <v>4.8491828070240803</v>
      </c>
      <c r="M414" s="16">
        <v>3.6804721990400698E-2</v>
      </c>
      <c r="N414" s="18">
        <v>2.66367557742891</v>
      </c>
      <c r="O414" s="16">
        <v>-2.8439599506919998E-2</v>
      </c>
      <c r="P414" s="15">
        <v>157582.74</v>
      </c>
      <c r="Q414" s="16">
        <v>0.300887548490405</v>
      </c>
      <c r="R414" s="17">
        <v>30839.74</v>
      </c>
      <c r="S414" s="16">
        <v>0.204775702391328</v>
      </c>
      <c r="T414" s="17">
        <v>56022.82</v>
      </c>
      <c r="U414" s="16">
        <v>0.28725475148180801</v>
      </c>
      <c r="V414" s="18">
        <v>5.1097298485655198</v>
      </c>
      <c r="W414" s="16">
        <v>7.9775717511821206E-2</v>
      </c>
      <c r="X414" s="18">
        <v>2.8128312712569601</v>
      </c>
      <c r="Y414" s="16">
        <v>1.0590597543263001E-2</v>
      </c>
      <c r="Z414" s="15">
        <v>287356.23</v>
      </c>
      <c r="AA414" s="16">
        <v>0.366162632442044</v>
      </c>
      <c r="AB414" s="17">
        <v>56796.98</v>
      </c>
      <c r="AC414" s="16">
        <v>0.28767102790177801</v>
      </c>
      <c r="AD414" s="17">
        <v>102431.25</v>
      </c>
      <c r="AE414" s="16">
        <v>0.40787764107846303</v>
      </c>
      <c r="AF414" s="18">
        <v>5.0593575573912597</v>
      </c>
      <c r="AG414" s="16">
        <v>6.0956255782321403E-2</v>
      </c>
      <c r="AH414" s="18">
        <v>2.8053570565623298</v>
      </c>
      <c r="AI414" s="16">
        <v>-2.9629711715902202E-2</v>
      </c>
      <c r="AJ414" s="15">
        <v>496792.72</v>
      </c>
      <c r="AK414" s="16">
        <v>0.39819464195968701</v>
      </c>
      <c r="AL414" s="17">
        <v>99986.57</v>
      </c>
      <c r="AM414" s="16">
        <v>0.387780065609175</v>
      </c>
      <c r="AN414" s="17">
        <v>178669.17</v>
      </c>
      <c r="AO414" s="16">
        <v>0.48071596144137002</v>
      </c>
      <c r="AP414" s="18">
        <v>4.9685944822389603</v>
      </c>
      <c r="AQ414" s="16">
        <v>7.5044861996492402E-3</v>
      </c>
      <c r="AR414" s="18">
        <v>2.7805173102891798</v>
      </c>
      <c r="AS414" s="16">
        <v>-5.57306881472086E-2</v>
      </c>
    </row>
    <row r="415" spans="2:45" x14ac:dyDescent="0.2">
      <c r="B415" s="29"/>
      <c r="C415" s="29"/>
      <c r="D415" s="29"/>
      <c r="E415" s="14" t="s">
        <v>313</v>
      </c>
      <c r="F415" s="15">
        <v>118323.59</v>
      </c>
      <c r="G415" s="16">
        <v>8.2223931971960304E-2</v>
      </c>
      <c r="H415" s="17">
        <v>21685.15</v>
      </c>
      <c r="I415" s="16">
        <v>-4.7612878064548302E-2</v>
      </c>
      <c r="J415" s="17">
        <v>40790.339999999997</v>
      </c>
      <c r="K415" s="16">
        <v>-4.8507517521055102E-2</v>
      </c>
      <c r="L415" s="18">
        <v>5.4564340112934397</v>
      </c>
      <c r="M415" s="16">
        <v>0.136327767402664</v>
      </c>
      <c r="N415" s="18">
        <v>2.9007747912863699</v>
      </c>
      <c r="O415" s="16">
        <v>0.13739619797354299</v>
      </c>
      <c r="P415" s="15">
        <v>404281.89</v>
      </c>
      <c r="Q415" s="16">
        <v>6.6117178145427905E-2</v>
      </c>
      <c r="R415" s="17">
        <v>73855.95</v>
      </c>
      <c r="S415" s="16">
        <v>-1.7419476463138898E-2</v>
      </c>
      <c r="T415" s="17">
        <v>138796.41</v>
      </c>
      <c r="U415" s="16">
        <v>-1.90214400953976E-2</v>
      </c>
      <c r="V415" s="18">
        <v>5.4739244434605503</v>
      </c>
      <c r="W415" s="16">
        <v>8.5017616986617306E-2</v>
      </c>
      <c r="X415" s="18">
        <v>2.91276906945936</v>
      </c>
      <c r="Y415" s="16">
        <v>8.6789479118794394E-2</v>
      </c>
      <c r="Z415" s="15">
        <v>793255.95</v>
      </c>
      <c r="AA415" s="16">
        <v>4.61450355630596E-2</v>
      </c>
      <c r="AB415" s="17">
        <v>145370.68</v>
      </c>
      <c r="AC415" s="16">
        <v>-1.49559706961445E-2</v>
      </c>
      <c r="AD415" s="17">
        <v>273035.94</v>
      </c>
      <c r="AE415" s="16">
        <v>-2.23059291918246E-2</v>
      </c>
      <c r="AF415" s="18">
        <v>5.4567808996972396</v>
      </c>
      <c r="AG415" s="16">
        <v>6.20287057649445E-2</v>
      </c>
      <c r="AH415" s="18">
        <v>2.9053169703592898</v>
      </c>
      <c r="AI415" s="16">
        <v>7.0012662241371301E-2</v>
      </c>
      <c r="AJ415" s="15">
        <v>1455044.96</v>
      </c>
      <c r="AK415" s="16">
        <v>-3.09093239188737E-3</v>
      </c>
      <c r="AL415" s="17">
        <v>275123.23</v>
      </c>
      <c r="AM415" s="16">
        <v>-1.4290152855605E-2</v>
      </c>
      <c r="AN415" s="17">
        <v>515634.99</v>
      </c>
      <c r="AO415" s="16">
        <v>-2.18250807290498E-2</v>
      </c>
      <c r="AP415" s="18">
        <v>5.2887026660743999</v>
      </c>
      <c r="AQ415" s="16">
        <v>1.13615791666908E-2</v>
      </c>
      <c r="AR415" s="18">
        <v>2.8218507048949499</v>
      </c>
      <c r="AS415" s="16">
        <v>1.9152145457915899E-2</v>
      </c>
    </row>
    <row r="416" spans="2:45" x14ac:dyDescent="0.2">
      <c r="B416" s="29"/>
      <c r="C416" s="29"/>
      <c r="D416" s="29"/>
      <c r="E416" s="14" t="s">
        <v>314</v>
      </c>
      <c r="F416" s="15">
        <v>299964.53000000003</v>
      </c>
      <c r="G416" s="16">
        <v>3.5584759430243702E-2</v>
      </c>
      <c r="H416" s="17">
        <v>56979.9</v>
      </c>
      <c r="I416" s="16">
        <v>0.10981716616317699</v>
      </c>
      <c r="J416" s="17">
        <v>101881.75</v>
      </c>
      <c r="K416" s="16">
        <v>0.106381511540084</v>
      </c>
      <c r="L416" s="18">
        <v>5.2643920048999702</v>
      </c>
      <c r="M416" s="16">
        <v>-6.6887059414991207E-2</v>
      </c>
      <c r="N416" s="18">
        <v>2.9442420256817301</v>
      </c>
      <c r="O416" s="16">
        <v>-6.3989456956209903E-2</v>
      </c>
      <c r="P416" s="15">
        <v>1042091.38</v>
      </c>
      <c r="Q416" s="16">
        <v>6.5719140666354606E-2</v>
      </c>
      <c r="R416" s="17">
        <v>191189.99</v>
      </c>
      <c r="S416" s="16">
        <v>0.13511941137414701</v>
      </c>
      <c r="T416" s="17">
        <v>340916.57</v>
      </c>
      <c r="U416" s="16">
        <v>0.14159832673728701</v>
      </c>
      <c r="V416" s="18">
        <v>5.4505540797402601</v>
      </c>
      <c r="W416" s="16">
        <v>-6.1139180611649101E-2</v>
      </c>
      <c r="X416" s="18">
        <v>3.0567343206579798</v>
      </c>
      <c r="Y416" s="16">
        <v>-6.6467499376770406E-2</v>
      </c>
      <c r="Z416" s="15">
        <v>2014956.41</v>
      </c>
      <c r="AA416" s="16">
        <v>7.0074082486153502E-2</v>
      </c>
      <c r="AB416" s="17">
        <v>357992.21</v>
      </c>
      <c r="AC416" s="16">
        <v>6.8175422688151799E-2</v>
      </c>
      <c r="AD416" s="17">
        <v>637877.27</v>
      </c>
      <c r="AE416" s="16">
        <v>7.8442450441106995E-2</v>
      </c>
      <c r="AF416" s="18">
        <v>5.6284923350706402</v>
      </c>
      <c r="AG416" s="16">
        <v>1.7774793893158001E-3</v>
      </c>
      <c r="AH416" s="18">
        <v>3.1588465442576399</v>
      </c>
      <c r="AI416" s="16">
        <v>-7.7596796672188603E-3</v>
      </c>
      <c r="AJ416" s="15">
        <v>3866748.69</v>
      </c>
      <c r="AK416" s="16">
        <v>0.10594985147604</v>
      </c>
      <c r="AL416" s="17">
        <v>694112.58</v>
      </c>
      <c r="AM416" s="16">
        <v>9.0669305427831803E-2</v>
      </c>
      <c r="AN416" s="17">
        <v>1234033.56</v>
      </c>
      <c r="AO416" s="16">
        <v>9.7909971677628896E-2</v>
      </c>
      <c r="AP416" s="18">
        <v>5.5707803048318203</v>
      </c>
      <c r="AQ416" s="16">
        <v>1.4010246710128399E-2</v>
      </c>
      <c r="AR416" s="18">
        <v>3.1334226356048198</v>
      </c>
      <c r="AS416" s="16">
        <v>7.3228953245831003E-3</v>
      </c>
    </row>
    <row r="417" spans="2:45" x14ac:dyDescent="0.2">
      <c r="B417" s="29"/>
      <c r="C417" s="29"/>
      <c r="D417" s="29"/>
      <c r="E417" s="14" t="s">
        <v>315</v>
      </c>
      <c r="F417" s="15">
        <v>170506.34</v>
      </c>
      <c r="G417" s="16">
        <v>0.121789506822431</v>
      </c>
      <c r="H417" s="17">
        <v>33507.370000000003</v>
      </c>
      <c r="I417" s="16">
        <v>0.134178307771982</v>
      </c>
      <c r="J417" s="17">
        <v>66101.53</v>
      </c>
      <c r="K417" s="16">
        <v>0.132494313245474</v>
      </c>
      <c r="L417" s="18">
        <v>5.0886219956982597</v>
      </c>
      <c r="M417" s="16">
        <v>-1.09231510289492E-2</v>
      </c>
      <c r="N417" s="18">
        <v>2.5794613226047902</v>
      </c>
      <c r="O417" s="16">
        <v>-9.4524151669824596E-3</v>
      </c>
      <c r="P417" s="15">
        <v>557124.16</v>
      </c>
      <c r="Q417" s="16">
        <v>0.11043964526948299</v>
      </c>
      <c r="R417" s="17">
        <v>107669.83</v>
      </c>
      <c r="S417" s="16">
        <v>0.108517861816292</v>
      </c>
      <c r="T417" s="17">
        <v>212342.29</v>
      </c>
      <c r="U417" s="16">
        <v>0.105825021768385</v>
      </c>
      <c r="V417" s="18">
        <v>5.1743757745321997</v>
      </c>
      <c r="W417" s="16">
        <v>1.73365131892646E-3</v>
      </c>
      <c r="X417" s="18">
        <v>2.6237079763998001</v>
      </c>
      <c r="Y417" s="16">
        <v>4.1730141842144901E-3</v>
      </c>
      <c r="Z417" s="15">
        <v>1085300.3</v>
      </c>
      <c r="AA417" s="16">
        <v>0.16920570501554699</v>
      </c>
      <c r="AB417" s="17">
        <v>209060.54</v>
      </c>
      <c r="AC417" s="16">
        <v>0.16733926512425201</v>
      </c>
      <c r="AD417" s="17">
        <v>412251.68</v>
      </c>
      <c r="AE417" s="16">
        <v>0.158865814427055</v>
      </c>
      <c r="AF417" s="18">
        <v>5.1913206576429998</v>
      </c>
      <c r="AG417" s="16">
        <v>1.5988838438469001E-3</v>
      </c>
      <c r="AH417" s="18">
        <v>2.6326158331240799</v>
      </c>
      <c r="AI417" s="16">
        <v>8.9224226478758599E-3</v>
      </c>
      <c r="AJ417" s="15">
        <v>1970615.31</v>
      </c>
      <c r="AK417" s="16">
        <v>0.15824819477847499</v>
      </c>
      <c r="AL417" s="17">
        <v>383803.51</v>
      </c>
      <c r="AM417" s="16">
        <v>0.18822861346598699</v>
      </c>
      <c r="AN417" s="17">
        <v>757491.55</v>
      </c>
      <c r="AO417" s="16">
        <v>0.17035943522010699</v>
      </c>
      <c r="AP417" s="18">
        <v>5.1344379575892898</v>
      </c>
      <c r="AQ417" s="16">
        <v>-2.52311872881609E-2</v>
      </c>
      <c r="AR417" s="18">
        <v>2.6015013764839998</v>
      </c>
      <c r="AS417" s="16">
        <v>-1.03483084573536E-2</v>
      </c>
    </row>
    <row r="418" spans="2:45" x14ac:dyDescent="0.2">
      <c r="B418" s="29"/>
      <c r="C418" s="29"/>
      <c r="D418" s="29"/>
      <c r="E418" s="14" t="s">
        <v>316</v>
      </c>
      <c r="F418" s="15">
        <v>275758.37</v>
      </c>
      <c r="G418" s="16">
        <v>9.72971615743808E-2</v>
      </c>
      <c r="H418" s="17">
        <v>63840.07</v>
      </c>
      <c r="I418" s="16">
        <v>0.25678360214180601</v>
      </c>
      <c r="J418" s="17">
        <v>127142.09</v>
      </c>
      <c r="K418" s="16">
        <v>0.234413432185757</v>
      </c>
      <c r="L418" s="18">
        <v>4.3195186032847399</v>
      </c>
      <c r="M418" s="16">
        <v>-0.12690047856737499</v>
      </c>
      <c r="N418" s="18">
        <v>2.16889914268359</v>
      </c>
      <c r="O418" s="16">
        <v>-0.111078077276417</v>
      </c>
      <c r="P418" s="15">
        <v>833198.67</v>
      </c>
      <c r="Q418" s="16">
        <v>3.8142373579269397E-2</v>
      </c>
      <c r="R418" s="17">
        <v>182237.43</v>
      </c>
      <c r="S418" s="16">
        <v>9.1156959430051601E-2</v>
      </c>
      <c r="T418" s="17">
        <v>361453.98</v>
      </c>
      <c r="U418" s="16">
        <v>8.5808541003007499E-2</v>
      </c>
      <c r="V418" s="18">
        <v>4.5720501545703298</v>
      </c>
      <c r="W418" s="16">
        <v>-4.8585664411171001E-2</v>
      </c>
      <c r="X418" s="18">
        <v>2.30513071124573</v>
      </c>
      <c r="Y418" s="16">
        <v>-4.3899237870892699E-2</v>
      </c>
      <c r="Z418" s="15">
        <v>1529795.49</v>
      </c>
      <c r="AA418" s="16">
        <v>8.4414111225134494E-2</v>
      </c>
      <c r="AB418" s="17">
        <v>332409.21999999997</v>
      </c>
      <c r="AC418" s="16">
        <v>0.120467851790349</v>
      </c>
      <c r="AD418" s="17">
        <v>658775.57999999996</v>
      </c>
      <c r="AE418" s="16">
        <v>0.116783504950511</v>
      </c>
      <c r="AF418" s="18">
        <v>4.6021451811715703</v>
      </c>
      <c r="AG418" s="16">
        <v>-3.21773984926082E-2</v>
      </c>
      <c r="AH418" s="18">
        <v>2.3221800206983998</v>
      </c>
      <c r="AI418" s="16">
        <v>-2.8984484084774501E-2</v>
      </c>
      <c r="AJ418" s="15">
        <v>2932883.71</v>
      </c>
      <c r="AK418" s="16">
        <v>7.7905264842856994E-2</v>
      </c>
      <c r="AL418" s="17">
        <v>621671.52</v>
      </c>
      <c r="AM418" s="16">
        <v>0.102858811248589</v>
      </c>
      <c r="AN418" s="17">
        <v>1247241.8500000001</v>
      </c>
      <c r="AO418" s="16">
        <v>9.0616581413514405E-2</v>
      </c>
      <c r="AP418" s="18">
        <v>4.7177385735798198</v>
      </c>
      <c r="AQ418" s="16">
        <v>-2.26262384189337E-2</v>
      </c>
      <c r="AR418" s="18">
        <v>2.3514955900493599</v>
      </c>
      <c r="AS418" s="16">
        <v>-1.1655165332423899E-2</v>
      </c>
    </row>
    <row r="419" spans="2:45" x14ac:dyDescent="0.2">
      <c r="B419" s="29"/>
      <c r="C419" s="29"/>
      <c r="D419" s="29"/>
      <c r="E419" s="14" t="s">
        <v>317</v>
      </c>
      <c r="F419" s="15">
        <v>127150.39</v>
      </c>
      <c r="G419" s="16">
        <v>0.17387885219650401</v>
      </c>
      <c r="H419" s="17">
        <v>22420.41</v>
      </c>
      <c r="I419" s="16">
        <v>0.19730563097173301</v>
      </c>
      <c r="J419" s="17">
        <v>41157.18</v>
      </c>
      <c r="K419" s="16">
        <v>0.13020148677263299</v>
      </c>
      <c r="L419" s="18">
        <v>5.6711893315064303</v>
      </c>
      <c r="M419" s="16">
        <v>-1.95662478896187E-2</v>
      </c>
      <c r="N419" s="18">
        <v>3.0893853757716201</v>
      </c>
      <c r="O419" s="16">
        <v>3.8645644989013399E-2</v>
      </c>
      <c r="P419" s="15">
        <v>457186.71</v>
      </c>
      <c r="Q419" s="16">
        <v>0.17643445288958401</v>
      </c>
      <c r="R419" s="17">
        <v>84015.42</v>
      </c>
      <c r="S419" s="16">
        <v>0.22631003163737101</v>
      </c>
      <c r="T419" s="17">
        <v>156389.39000000001</v>
      </c>
      <c r="U419" s="16">
        <v>0.19806471842305001</v>
      </c>
      <c r="V419" s="18">
        <v>5.4416999879307903</v>
      </c>
      <c r="W419" s="16">
        <v>-4.06712637596163E-2</v>
      </c>
      <c r="X419" s="18">
        <v>2.9233870021489299</v>
      </c>
      <c r="Y419" s="16">
        <v>-1.80543381345349E-2</v>
      </c>
      <c r="Z419" s="15">
        <v>847825.7</v>
      </c>
      <c r="AA419" s="16">
        <v>0.17738484201156199</v>
      </c>
      <c r="AB419" s="17">
        <v>154677.28</v>
      </c>
      <c r="AC419" s="16">
        <v>0.24964880276239601</v>
      </c>
      <c r="AD419" s="17">
        <v>290284.23</v>
      </c>
      <c r="AE419" s="16">
        <v>0.21733361693198</v>
      </c>
      <c r="AF419" s="18">
        <v>5.4812555534982303</v>
      </c>
      <c r="AG419" s="16">
        <v>-5.7827415663578602E-2</v>
      </c>
      <c r="AH419" s="18">
        <v>2.9206743335661098</v>
      </c>
      <c r="AI419" s="16">
        <v>-3.28166201645693E-2</v>
      </c>
      <c r="AJ419" s="15">
        <v>1559762.92</v>
      </c>
      <c r="AK419" s="16">
        <v>0.19724551455366801</v>
      </c>
      <c r="AL419" s="17">
        <v>280869.71000000002</v>
      </c>
      <c r="AM419" s="16">
        <v>0.21598136338982701</v>
      </c>
      <c r="AN419" s="17">
        <v>531115.43000000005</v>
      </c>
      <c r="AO419" s="16">
        <v>0.17933696897265899</v>
      </c>
      <c r="AP419" s="18">
        <v>5.5533326110530004</v>
      </c>
      <c r="AQ419" s="16">
        <v>-1.54080065700418E-2</v>
      </c>
      <c r="AR419" s="18">
        <v>2.9367682275772</v>
      </c>
      <c r="AS419" s="16">
        <v>1.51852660029897E-2</v>
      </c>
    </row>
    <row r="420" spans="2:45" x14ac:dyDescent="0.2">
      <c r="B420" s="135"/>
      <c r="C420" s="135"/>
      <c r="D420" s="135"/>
      <c r="E420" s="14" t="s">
        <v>318</v>
      </c>
      <c r="F420" s="15">
        <v>344319.65</v>
      </c>
      <c r="G420" s="16">
        <v>0.199672465948911</v>
      </c>
      <c r="H420" s="17">
        <v>79322.22</v>
      </c>
      <c r="I420" s="16">
        <v>0.27104215328897002</v>
      </c>
      <c r="J420" s="17">
        <v>156363.07</v>
      </c>
      <c r="K420" s="16">
        <v>0.27531875206197398</v>
      </c>
      <c r="L420" s="18">
        <v>4.3407717282748797</v>
      </c>
      <c r="M420" s="16">
        <v>-5.6150527467072303E-2</v>
      </c>
      <c r="N420" s="18">
        <v>2.2020522492938999</v>
      </c>
      <c r="O420" s="16">
        <v>-5.9315591487034497E-2</v>
      </c>
      <c r="P420" s="15">
        <v>1018497.48</v>
      </c>
      <c r="Q420" s="16">
        <v>2.8559247699099202E-2</v>
      </c>
      <c r="R420" s="17">
        <v>228436</v>
      </c>
      <c r="S420" s="16">
        <v>3.7477745885259602E-2</v>
      </c>
      <c r="T420" s="17">
        <v>449242.21</v>
      </c>
      <c r="U420" s="16">
        <v>3.5937640015424203E-2</v>
      </c>
      <c r="V420" s="18">
        <v>4.4585681766446603</v>
      </c>
      <c r="W420" s="16">
        <v>-8.5963272190965299E-3</v>
      </c>
      <c r="X420" s="18">
        <v>2.2671455560687401</v>
      </c>
      <c r="Y420" s="16">
        <v>-7.1224290259547596E-3</v>
      </c>
      <c r="Z420" s="15">
        <v>1901388.97</v>
      </c>
      <c r="AA420" s="16">
        <v>2.4038194659630901E-2</v>
      </c>
      <c r="AB420" s="17">
        <v>428157.93</v>
      </c>
      <c r="AC420" s="16">
        <v>1.21837336067805E-2</v>
      </c>
      <c r="AD420" s="17">
        <v>843195.02</v>
      </c>
      <c r="AE420" s="16">
        <v>1.11063954380124E-2</v>
      </c>
      <c r="AF420" s="18">
        <v>4.4408589372617699</v>
      </c>
      <c r="AG420" s="16">
        <v>1.17117679915766E-2</v>
      </c>
      <c r="AH420" s="18">
        <v>2.25498126163032</v>
      </c>
      <c r="AI420" s="16">
        <v>1.27897511873777E-2</v>
      </c>
      <c r="AJ420" s="15">
        <v>3613380.93</v>
      </c>
      <c r="AK420" s="16">
        <v>3.4823646192781603E-2</v>
      </c>
      <c r="AL420" s="17">
        <v>806675.92</v>
      </c>
      <c r="AM420" s="16">
        <v>1.9525990562196099E-2</v>
      </c>
      <c r="AN420" s="17">
        <v>1591097.75</v>
      </c>
      <c r="AO420" s="16">
        <v>1.1613506050609301E-2</v>
      </c>
      <c r="AP420" s="18">
        <v>4.4793464641909697</v>
      </c>
      <c r="AQ420" s="16">
        <v>1.50046744979497E-2</v>
      </c>
      <c r="AR420" s="18">
        <v>2.2709987051392702</v>
      </c>
      <c r="AS420" s="16">
        <v>2.2943683534619501E-2</v>
      </c>
    </row>
    <row r="421" spans="2:45" x14ac:dyDescent="0.2">
      <c r="C421" s="29"/>
      <c r="D421" s="29"/>
      <c r="E421" s="14" t="s">
        <v>344</v>
      </c>
      <c r="F421" s="15">
        <v>51069.88</v>
      </c>
      <c r="G421" s="16">
        <v>0.118285399717351</v>
      </c>
      <c r="H421" s="18">
        <v>10158.73</v>
      </c>
      <c r="I421" s="16">
        <v>0.13290680453576201</v>
      </c>
      <c r="J421" s="15">
        <v>20290.41</v>
      </c>
      <c r="K421" s="16">
        <v>0.119274521766664</v>
      </c>
      <c r="L421" s="18">
        <v>5.02719139104987</v>
      </c>
      <c r="M421" s="16">
        <v>-1.29060967414725E-2</v>
      </c>
      <c r="N421" s="18">
        <v>2.5169466757941299</v>
      </c>
      <c r="O421" s="16">
        <v>-8.8371711325208697E-4</v>
      </c>
      <c r="P421" s="18">
        <v>178850.18</v>
      </c>
      <c r="Q421" s="16">
        <v>0.12932226588102699</v>
      </c>
      <c r="R421" s="18">
        <v>35728.910000000003</v>
      </c>
      <c r="S421" s="16">
        <v>8.7360336279410006E-2</v>
      </c>
      <c r="T421" s="18">
        <v>71436.58</v>
      </c>
      <c r="U421" s="16">
        <v>9.5256960749471306E-2</v>
      </c>
      <c r="V421" s="18">
        <v>5.0057552833265797</v>
      </c>
      <c r="W421" s="16">
        <v>3.8590638449436901E-2</v>
      </c>
      <c r="X421" s="18">
        <v>2.5036218139222202</v>
      </c>
      <c r="Y421" s="16">
        <v>3.1102568942584102E-2</v>
      </c>
      <c r="Z421" s="18">
        <v>332908.23</v>
      </c>
      <c r="AA421" s="16">
        <v>0.104668484374902</v>
      </c>
      <c r="AB421" s="18">
        <v>66349.48</v>
      </c>
      <c r="AC421" s="16">
        <v>3.9226364698167197E-2</v>
      </c>
      <c r="AD421" s="18">
        <v>132489.82999999999</v>
      </c>
      <c r="AE421" s="16">
        <v>4.4585956627984799E-2</v>
      </c>
      <c r="AF421" s="18">
        <v>5.0174956909986301</v>
      </c>
      <c r="AG421" s="16">
        <v>6.2971958660557797E-2</v>
      </c>
      <c r="AH421" s="18">
        <v>2.5127078055726999</v>
      </c>
      <c r="AI421" s="16">
        <v>5.7518031298131399E-2</v>
      </c>
      <c r="AJ421" s="18">
        <v>643085.28</v>
      </c>
      <c r="AK421" s="16">
        <v>7.4402676662131698E-2</v>
      </c>
      <c r="AL421" s="18">
        <v>127723.14</v>
      </c>
      <c r="AM421" s="16">
        <v>8.4013749355258405E-3</v>
      </c>
      <c r="AN421" s="18">
        <v>255017.33</v>
      </c>
      <c r="AO421" s="16">
        <v>-6.3323112499655901E-3</v>
      </c>
      <c r="AP421" s="18">
        <v>5.0349942852955198</v>
      </c>
      <c r="AQ421" s="16">
        <v>6.5451419808730302E-2</v>
      </c>
      <c r="AR421" s="18">
        <v>2.5217316799607299</v>
      </c>
      <c r="AS421" s="16">
        <v>8.1249484939634506E-2</v>
      </c>
    </row>
    <row r="422" spans="2:45" x14ac:dyDescent="0.2">
      <c r="C422" s="29"/>
      <c r="D422" s="29"/>
      <c r="E422" s="14" t="s">
        <v>345</v>
      </c>
      <c r="F422" s="15">
        <v>108460.33</v>
      </c>
      <c r="G422" s="16">
        <v>6.4726140625883499E-2</v>
      </c>
      <c r="H422" s="18">
        <v>21138.83</v>
      </c>
      <c r="I422" s="16">
        <v>-2.1527131675299401E-2</v>
      </c>
      <c r="J422" s="15">
        <v>40496.769999999997</v>
      </c>
      <c r="K422" s="16">
        <v>4.7489458958288301E-2</v>
      </c>
      <c r="L422" s="18">
        <v>5.1308577627049399</v>
      </c>
      <c r="M422" s="16">
        <v>8.8150908516106297E-2</v>
      </c>
      <c r="N422" s="18">
        <v>2.67824643792579</v>
      </c>
      <c r="O422" s="16">
        <v>1.6455231620886E-2</v>
      </c>
      <c r="P422" s="18">
        <v>392520.83</v>
      </c>
      <c r="Q422" s="16">
        <v>0.18546065719236399</v>
      </c>
      <c r="R422" s="18">
        <v>78584.75</v>
      </c>
      <c r="S422" s="16">
        <v>0.114652482207134</v>
      </c>
      <c r="T422" s="18">
        <v>145063.29</v>
      </c>
      <c r="U422" s="16">
        <v>0.14976931423593901</v>
      </c>
      <c r="V422" s="18">
        <v>4.9948727965667601</v>
      </c>
      <c r="W422" s="16">
        <v>6.3524888802133597E-2</v>
      </c>
      <c r="X422" s="18">
        <v>2.7058591460320498</v>
      </c>
      <c r="Y422" s="16">
        <v>3.1042177343324599E-2</v>
      </c>
      <c r="Z422" s="18">
        <v>753221.61</v>
      </c>
      <c r="AA422" s="16">
        <v>0.15168175267356199</v>
      </c>
      <c r="AB422" s="18">
        <v>149942.96</v>
      </c>
      <c r="AC422" s="16">
        <v>8.4434356493416199E-2</v>
      </c>
      <c r="AD422" s="18">
        <v>274879.15999999997</v>
      </c>
      <c r="AE422" s="16">
        <v>0.112168310809914</v>
      </c>
      <c r="AF422" s="18">
        <v>5.0233876268682396</v>
      </c>
      <c r="AG422" s="16">
        <v>6.2011495465335797E-2</v>
      </c>
      <c r="AH422" s="18">
        <v>2.7401917628095198</v>
      </c>
      <c r="AI422" s="16">
        <v>3.5528293226475001E-2</v>
      </c>
      <c r="AJ422" s="18">
        <v>1339114.8799999999</v>
      </c>
      <c r="AK422" s="16">
        <v>1.87577300835838E-2</v>
      </c>
      <c r="AL422" s="18">
        <v>268872.11</v>
      </c>
      <c r="AM422" s="16">
        <v>-1.89538869254985E-2</v>
      </c>
      <c r="AN422" s="18">
        <v>496516.75</v>
      </c>
      <c r="AO422" s="16">
        <v>-5.2748106594962601E-3</v>
      </c>
      <c r="AP422" s="18">
        <v>4.9804900924829996</v>
      </c>
      <c r="AQ422" s="16">
        <v>3.8440208371956899E-2</v>
      </c>
      <c r="AR422" s="18">
        <v>2.6970185396565198</v>
      </c>
      <c r="AS422" s="16">
        <v>2.41599800634518E-2</v>
      </c>
    </row>
    <row r="423" spans="2:45" x14ac:dyDescent="0.2">
      <c r="B423" s="28" t="s">
        <v>19</v>
      </c>
      <c r="C423" s="28" t="s">
        <v>11</v>
      </c>
      <c r="D423" s="28" t="s">
        <v>23</v>
      </c>
      <c r="E423" s="14" t="s">
        <v>319</v>
      </c>
      <c r="F423" s="15">
        <v>1284959.81</v>
      </c>
      <c r="G423" s="16">
        <v>1.53768421141799E-2</v>
      </c>
      <c r="H423" s="17">
        <v>236725.84</v>
      </c>
      <c r="I423" s="16">
        <v>-2.23251048139348E-2</v>
      </c>
      <c r="J423" s="17">
        <v>437122.26</v>
      </c>
      <c r="K423" s="16">
        <v>-2.6483468099080299E-2</v>
      </c>
      <c r="L423" s="18">
        <v>5.4280504823638998</v>
      </c>
      <c r="M423" s="16">
        <v>3.8562866975263198E-2</v>
      </c>
      <c r="N423" s="18">
        <v>2.9395890522711001</v>
      </c>
      <c r="O423" s="16">
        <v>4.2999074840077298E-2</v>
      </c>
      <c r="P423" s="15">
        <v>4418724.4400000004</v>
      </c>
      <c r="Q423" s="16">
        <v>1.6948118683428302E-2</v>
      </c>
      <c r="R423" s="17">
        <v>802955.65</v>
      </c>
      <c r="S423" s="16">
        <v>-5.1293186494039099E-3</v>
      </c>
      <c r="T423" s="17">
        <v>1478101.94</v>
      </c>
      <c r="U423" s="16">
        <v>-8.6484161903242398E-3</v>
      </c>
      <c r="V423" s="18">
        <v>5.5030740987998499</v>
      </c>
      <c r="W423" s="16">
        <v>2.2191263394012999E-2</v>
      </c>
      <c r="X423" s="18">
        <v>2.9894585213791101</v>
      </c>
      <c r="Y423" s="16">
        <v>2.5819835557620699E-2</v>
      </c>
      <c r="Z423" s="15">
        <v>8573867.3599999994</v>
      </c>
      <c r="AA423" s="16">
        <v>9.2620388404672602E-3</v>
      </c>
      <c r="AB423" s="17">
        <v>1542101.03</v>
      </c>
      <c r="AC423" s="16">
        <v>-3.2478230413966601E-2</v>
      </c>
      <c r="AD423" s="17">
        <v>2841759.07</v>
      </c>
      <c r="AE423" s="16">
        <v>-3.7170203895139198E-2</v>
      </c>
      <c r="AF423" s="18">
        <v>5.5598609904306997</v>
      </c>
      <c r="AG423" s="16">
        <v>4.31414264428314E-2</v>
      </c>
      <c r="AH423" s="18">
        <v>3.0170986170196299</v>
      </c>
      <c r="AI423" s="16">
        <v>4.82247671638837E-2</v>
      </c>
      <c r="AJ423" s="15">
        <v>16448648.59</v>
      </c>
      <c r="AK423" s="16">
        <v>3.1293070211556098E-2</v>
      </c>
      <c r="AL423" s="17">
        <v>3020438.16</v>
      </c>
      <c r="AM423" s="16">
        <v>9.2183466761157195E-3</v>
      </c>
      <c r="AN423" s="17">
        <v>5567383.25</v>
      </c>
      <c r="AO423" s="16">
        <v>3.1667146199721701E-3</v>
      </c>
      <c r="AP423" s="18">
        <v>5.4457822735228598</v>
      </c>
      <c r="AQ423" s="16">
        <v>2.1873089810687502E-2</v>
      </c>
      <c r="AR423" s="18">
        <v>2.95446673084703</v>
      </c>
      <c r="AS423" s="16">
        <v>2.8037568613148298E-2</v>
      </c>
    </row>
    <row r="424" spans="2:45" x14ac:dyDescent="0.2">
      <c r="B424" s="29"/>
      <c r="C424" s="29"/>
      <c r="D424" s="29"/>
      <c r="E424" s="14" t="s">
        <v>320</v>
      </c>
      <c r="F424" s="15">
        <v>1394879.59</v>
      </c>
      <c r="G424" s="16">
        <v>6.2986640808129005E-2</v>
      </c>
      <c r="H424" s="17">
        <v>285138.17</v>
      </c>
      <c r="I424" s="16">
        <v>7.3071989916656394E-2</v>
      </c>
      <c r="J424" s="17">
        <v>557628.17000000004</v>
      </c>
      <c r="K424" s="16">
        <v>6.3966169722002503E-2</v>
      </c>
      <c r="L424" s="18">
        <v>4.8919427027254896</v>
      </c>
      <c r="M424" s="16">
        <v>-9.3985764266484098E-3</v>
      </c>
      <c r="N424" s="18">
        <v>2.50145108343433</v>
      </c>
      <c r="O424" s="16">
        <v>-9.20639153526245E-4</v>
      </c>
      <c r="P424" s="15">
        <v>4967066.99</v>
      </c>
      <c r="Q424" s="16">
        <v>0.104023093691175</v>
      </c>
      <c r="R424" s="17">
        <v>1021289.47</v>
      </c>
      <c r="S424" s="16">
        <v>8.8931127536101204E-2</v>
      </c>
      <c r="T424" s="17">
        <v>1999383.67</v>
      </c>
      <c r="U424" s="16">
        <v>8.8389257731298507E-2</v>
      </c>
      <c r="V424" s="18">
        <v>4.8635251179080496</v>
      </c>
      <c r="W424" s="16">
        <v>1.3859431302347E-2</v>
      </c>
      <c r="X424" s="18">
        <v>2.4842990690226099</v>
      </c>
      <c r="Y424" s="16">
        <v>1.4364195391329399E-2</v>
      </c>
      <c r="Z424" s="15">
        <v>9440841.5899999999</v>
      </c>
      <c r="AA424" s="16">
        <v>0.10464661194460601</v>
      </c>
      <c r="AB424" s="17">
        <v>1947350.69</v>
      </c>
      <c r="AC424" s="16">
        <v>8.4011927194169805E-2</v>
      </c>
      <c r="AD424" s="17">
        <v>3816864.14</v>
      </c>
      <c r="AE424" s="16">
        <v>8.1362208815296197E-2</v>
      </c>
      <c r="AF424" s="18">
        <v>4.8480438775000501</v>
      </c>
      <c r="AG424" s="16">
        <v>1.9035477592803201E-2</v>
      </c>
      <c r="AH424" s="18">
        <v>2.47345497343272</v>
      </c>
      <c r="AI424" s="16">
        <v>2.153247352228E-2</v>
      </c>
      <c r="AJ424" s="15">
        <v>18014925.760000002</v>
      </c>
      <c r="AK424" s="16">
        <v>6.9144963966612905E-2</v>
      </c>
      <c r="AL424" s="17">
        <v>3684337.31</v>
      </c>
      <c r="AM424" s="16">
        <v>4.19022820369951E-2</v>
      </c>
      <c r="AN424" s="17">
        <v>7248275.2000000002</v>
      </c>
      <c r="AO424" s="16">
        <v>2.6832165591729198E-2</v>
      </c>
      <c r="AP424" s="18">
        <v>4.88959729911375</v>
      </c>
      <c r="AQ424" s="16">
        <v>2.6147060429080202E-2</v>
      </c>
      <c r="AR424" s="18">
        <v>2.48540863349118</v>
      </c>
      <c r="AS424" s="16">
        <v>4.1207122052414599E-2</v>
      </c>
    </row>
    <row r="425" spans="2:45" x14ac:dyDescent="0.2">
      <c r="B425" s="29"/>
      <c r="C425" s="29"/>
      <c r="D425" s="29"/>
      <c r="E425" s="14" t="s">
        <v>321</v>
      </c>
      <c r="F425" s="15">
        <v>1767035.01</v>
      </c>
      <c r="G425" s="16">
        <v>0.15032180412350299</v>
      </c>
      <c r="H425" s="17">
        <v>380123.35</v>
      </c>
      <c r="I425" s="16">
        <v>0.26530295070761101</v>
      </c>
      <c r="J425" s="17">
        <v>726904.86</v>
      </c>
      <c r="K425" s="16">
        <v>0.17571239947596801</v>
      </c>
      <c r="L425" s="18">
        <v>4.6485831770134602</v>
      </c>
      <c r="M425" s="16">
        <v>-9.0872424283690204E-2</v>
      </c>
      <c r="N425" s="18">
        <v>2.4309027318925902</v>
      </c>
      <c r="O425" s="16">
        <v>-2.1595923768245699E-2</v>
      </c>
      <c r="P425" s="15">
        <v>5676581.8399999999</v>
      </c>
      <c r="Q425" s="16">
        <v>0.147409963453079</v>
      </c>
      <c r="R425" s="17">
        <v>1203099.75</v>
      </c>
      <c r="S425" s="16">
        <v>0.24337835777723099</v>
      </c>
      <c r="T425" s="17">
        <v>2307780.2799999998</v>
      </c>
      <c r="U425" s="16">
        <v>0.163393371104569</v>
      </c>
      <c r="V425" s="18">
        <v>4.7182969159456603</v>
      </c>
      <c r="W425" s="16">
        <v>-7.7183581106971599E-2</v>
      </c>
      <c r="X425" s="18">
        <v>2.4597583613982499</v>
      </c>
      <c r="Y425" s="16">
        <v>-1.3738609870464699E-2</v>
      </c>
      <c r="Z425" s="15">
        <v>10421152.83</v>
      </c>
      <c r="AA425" s="16">
        <v>0.147173344467213</v>
      </c>
      <c r="AB425" s="17">
        <v>2224764.02</v>
      </c>
      <c r="AC425" s="16">
        <v>0.25071282451794802</v>
      </c>
      <c r="AD425" s="17">
        <v>4264616.0999999996</v>
      </c>
      <c r="AE425" s="16">
        <v>0.17022142102173299</v>
      </c>
      <c r="AF425" s="18">
        <v>4.6841609880044697</v>
      </c>
      <c r="AG425" s="16">
        <v>-8.2784375454566003E-2</v>
      </c>
      <c r="AH425" s="18">
        <v>2.4436321079405001</v>
      </c>
      <c r="AI425" s="16">
        <v>-1.96954833850129E-2</v>
      </c>
      <c r="AJ425" s="15">
        <v>18994777.48</v>
      </c>
      <c r="AK425" s="16">
        <v>9.0666930521390507E-2</v>
      </c>
      <c r="AL425" s="17">
        <v>3946859.64</v>
      </c>
      <c r="AM425" s="16">
        <v>0.150289120020349</v>
      </c>
      <c r="AN425" s="17">
        <v>7781075.8799999999</v>
      </c>
      <c r="AO425" s="16">
        <v>9.9071812043100102E-2</v>
      </c>
      <c r="AP425" s="18">
        <v>4.8126306006666102</v>
      </c>
      <c r="AQ425" s="16">
        <v>-5.1832351068315602E-2</v>
      </c>
      <c r="AR425" s="18">
        <v>2.4411505263459801</v>
      </c>
      <c r="AS425" s="16">
        <v>-7.6472541917762E-3</v>
      </c>
    </row>
    <row r="426" spans="2:45" x14ac:dyDescent="0.2">
      <c r="B426" s="29"/>
      <c r="C426" s="29"/>
      <c r="D426" s="29"/>
      <c r="E426" s="14" t="s">
        <v>322</v>
      </c>
      <c r="F426" s="15">
        <v>2979157.13</v>
      </c>
      <c r="G426" s="16">
        <v>0.121329723627466</v>
      </c>
      <c r="H426" s="17">
        <v>709282.17</v>
      </c>
      <c r="I426" s="16">
        <v>0.15745250066286301</v>
      </c>
      <c r="J426" s="17">
        <v>1271774.92</v>
      </c>
      <c r="K426" s="16">
        <v>9.8753531201971306E-2</v>
      </c>
      <c r="L426" s="18">
        <v>4.2002425212521599</v>
      </c>
      <c r="M426" s="16">
        <v>-3.1208863443390199E-2</v>
      </c>
      <c r="N426" s="18">
        <v>2.3425191699801702</v>
      </c>
      <c r="O426" s="16">
        <v>2.0547094306761798E-2</v>
      </c>
      <c r="P426" s="15">
        <v>9622494.4199999999</v>
      </c>
      <c r="Q426" s="16">
        <v>8.8777085004744405E-2</v>
      </c>
      <c r="R426" s="17">
        <v>2274367.48</v>
      </c>
      <c r="S426" s="16">
        <v>0.12262372010785901</v>
      </c>
      <c r="T426" s="17">
        <v>4089411.53</v>
      </c>
      <c r="U426" s="16">
        <v>6.1078970264449799E-2</v>
      </c>
      <c r="V426" s="18">
        <v>4.2308441817854296</v>
      </c>
      <c r="W426" s="16">
        <v>-3.0149581286116601E-2</v>
      </c>
      <c r="X426" s="18">
        <v>2.35302667618781</v>
      </c>
      <c r="Y426" s="16">
        <v>2.6103726034068402E-2</v>
      </c>
      <c r="Z426" s="15">
        <v>18302241.440000001</v>
      </c>
      <c r="AA426" s="16">
        <v>9.1852765261649497E-2</v>
      </c>
      <c r="AB426" s="17">
        <v>4391884.8099999996</v>
      </c>
      <c r="AC426" s="16">
        <v>0.16209517252369199</v>
      </c>
      <c r="AD426" s="17">
        <v>7882891.29</v>
      </c>
      <c r="AE426" s="16">
        <v>8.7090263644275606E-2</v>
      </c>
      <c r="AF426" s="18">
        <v>4.1672863091324999</v>
      </c>
      <c r="AG426" s="16">
        <v>-6.04446252964796E-2</v>
      </c>
      <c r="AH426" s="18">
        <v>2.3217675807882401</v>
      </c>
      <c r="AI426" s="16">
        <v>4.3809624431815101E-3</v>
      </c>
      <c r="AJ426" s="15">
        <v>33886464.670000002</v>
      </c>
      <c r="AK426" s="16">
        <v>5.4887648930070997E-2</v>
      </c>
      <c r="AL426" s="17">
        <v>7913605.7699999996</v>
      </c>
      <c r="AM426" s="16">
        <v>0.11498414855683101</v>
      </c>
      <c r="AN426" s="17">
        <v>14538473.949999999</v>
      </c>
      <c r="AO426" s="16">
        <v>6.9855984020519499E-2</v>
      </c>
      <c r="AP426" s="18">
        <v>4.28205114771594</v>
      </c>
      <c r="AQ426" s="16">
        <v>-5.3898972200228698E-2</v>
      </c>
      <c r="AR426" s="18">
        <v>2.3308130403879201</v>
      </c>
      <c r="AS426" s="16">
        <v>-1.39909813227362E-2</v>
      </c>
    </row>
    <row r="427" spans="2:45" x14ac:dyDescent="0.2">
      <c r="B427" s="29"/>
      <c r="C427" s="29"/>
      <c r="D427" s="29"/>
      <c r="E427" s="14" t="s">
        <v>323</v>
      </c>
      <c r="F427" s="15">
        <v>680551.07</v>
      </c>
      <c r="G427" s="16">
        <v>-4.2188183977437198E-2</v>
      </c>
      <c r="H427" s="17">
        <v>127299.77</v>
      </c>
      <c r="I427" s="16">
        <v>-9.9957437030490606E-2</v>
      </c>
      <c r="J427" s="17">
        <v>232447.13</v>
      </c>
      <c r="K427" s="16">
        <v>-0.119466748994733</v>
      </c>
      <c r="L427" s="18">
        <v>5.3460510572799897</v>
      </c>
      <c r="M427" s="16">
        <v>6.41850234976169E-2</v>
      </c>
      <c r="N427" s="18">
        <v>2.9277671442964301</v>
      </c>
      <c r="O427" s="16">
        <v>8.7763369445809897E-2</v>
      </c>
      <c r="P427" s="15">
        <v>2287126.0499999998</v>
      </c>
      <c r="Q427" s="16">
        <v>-5.8440780129760797E-2</v>
      </c>
      <c r="R427" s="17">
        <v>434516.03</v>
      </c>
      <c r="S427" s="16">
        <v>-9.9368808298302302E-2</v>
      </c>
      <c r="T427" s="17">
        <v>795958.79</v>
      </c>
      <c r="U427" s="16">
        <v>-0.112339151374151</v>
      </c>
      <c r="V427" s="18">
        <v>5.2636172018786</v>
      </c>
      <c r="W427" s="16">
        <v>4.5443716080063902E-2</v>
      </c>
      <c r="X427" s="18">
        <v>2.8734226931522402</v>
      </c>
      <c r="Y427" s="16">
        <v>6.07195544647803E-2</v>
      </c>
      <c r="Z427" s="15">
        <v>4217615.63</v>
      </c>
      <c r="AA427" s="16">
        <v>-6.8644851106076599E-2</v>
      </c>
      <c r="AB427" s="17">
        <v>798151.97</v>
      </c>
      <c r="AC427" s="16">
        <v>-0.11061822717227</v>
      </c>
      <c r="AD427" s="17">
        <v>1467133.42</v>
      </c>
      <c r="AE427" s="16">
        <v>-0.12774204164045999</v>
      </c>
      <c r="AF427" s="18">
        <v>5.2842262984078099</v>
      </c>
      <c r="AG427" s="16">
        <v>4.7193879331192498E-2</v>
      </c>
      <c r="AH427" s="18">
        <v>2.87473216307757</v>
      </c>
      <c r="AI427" s="16">
        <v>6.7751964849398105E-2</v>
      </c>
      <c r="AJ427" s="15">
        <v>7794405.5899999999</v>
      </c>
      <c r="AK427" s="16">
        <v>-8.9480254513730095E-2</v>
      </c>
      <c r="AL427" s="17">
        <v>1471801.23</v>
      </c>
      <c r="AM427" s="16">
        <v>-0.13960944053545199</v>
      </c>
      <c r="AN427" s="17">
        <v>2720072.12</v>
      </c>
      <c r="AO427" s="16">
        <v>-0.16934713985922001</v>
      </c>
      <c r="AP427" s="18">
        <v>5.2958276098193</v>
      </c>
      <c r="AQ427" s="16">
        <v>5.8263291560194899E-2</v>
      </c>
      <c r="AR427" s="18">
        <v>2.8655143121719902</v>
      </c>
      <c r="AS427" s="16">
        <v>9.6149533912342003E-2</v>
      </c>
    </row>
    <row r="428" spans="2:45" x14ac:dyDescent="0.2">
      <c r="B428" s="29"/>
      <c r="C428" s="29"/>
      <c r="D428" s="29"/>
      <c r="E428" s="14" t="s">
        <v>324</v>
      </c>
      <c r="F428" s="15">
        <v>1127828.03</v>
      </c>
      <c r="G428" s="16">
        <v>0.191816855758185</v>
      </c>
      <c r="H428" s="17">
        <v>216607.12</v>
      </c>
      <c r="I428" s="16">
        <v>0.15661616631401501</v>
      </c>
      <c r="J428" s="17">
        <v>400585.85</v>
      </c>
      <c r="K428" s="16">
        <v>0.21209783542422</v>
      </c>
      <c r="L428" s="18">
        <v>5.2067911248716099</v>
      </c>
      <c r="M428" s="16">
        <v>3.0434201483064201E-2</v>
      </c>
      <c r="N428" s="18">
        <v>2.8154465016675001</v>
      </c>
      <c r="O428" s="16">
        <v>-1.6732130916591301E-2</v>
      </c>
      <c r="P428" s="15">
        <v>3771804.92</v>
      </c>
      <c r="Q428" s="16">
        <v>0.20756095579218201</v>
      </c>
      <c r="R428" s="17">
        <v>717182.06</v>
      </c>
      <c r="S428" s="16">
        <v>0.15758669289497901</v>
      </c>
      <c r="T428" s="17">
        <v>1319503.83</v>
      </c>
      <c r="U428" s="16">
        <v>0.20001422551574999</v>
      </c>
      <c r="V428" s="18">
        <v>5.2592014362433996</v>
      </c>
      <c r="W428" s="16">
        <v>4.3171075828647702E-2</v>
      </c>
      <c r="X428" s="18">
        <v>2.85850244178526</v>
      </c>
      <c r="Y428" s="16">
        <v>6.28886734504225E-3</v>
      </c>
      <c r="Z428" s="15">
        <v>6945970.8200000003</v>
      </c>
      <c r="AA428" s="16">
        <v>0.22267012654076401</v>
      </c>
      <c r="AB428" s="17">
        <v>1326738.3700000001</v>
      </c>
      <c r="AC428" s="16">
        <v>0.179164903606746</v>
      </c>
      <c r="AD428" s="17">
        <v>2430221.31</v>
      </c>
      <c r="AE428" s="16">
        <v>0.210308507881735</v>
      </c>
      <c r="AF428" s="18">
        <v>5.2353734368894402</v>
      </c>
      <c r="AG428" s="16">
        <v>3.68949438716734E-2</v>
      </c>
      <c r="AH428" s="18">
        <v>2.85816390113047</v>
      </c>
      <c r="AI428" s="16">
        <v>1.0213609652851299E-2</v>
      </c>
      <c r="AJ428" s="15">
        <v>12605209.1</v>
      </c>
      <c r="AK428" s="16">
        <v>0.15756603317500401</v>
      </c>
      <c r="AL428" s="17">
        <v>2428745.94</v>
      </c>
      <c r="AM428" s="16">
        <v>0.143142669964678</v>
      </c>
      <c r="AN428" s="17">
        <v>4432814.67</v>
      </c>
      <c r="AO428" s="16">
        <v>0.15350714440193899</v>
      </c>
      <c r="AP428" s="18">
        <v>5.1900072759359901</v>
      </c>
      <c r="AQ428" s="16">
        <v>1.26172905528684E-2</v>
      </c>
      <c r="AR428" s="18">
        <v>2.8436129273141901</v>
      </c>
      <c r="AS428" s="16">
        <v>3.5187374371826998E-3</v>
      </c>
    </row>
    <row r="429" spans="2:45" x14ac:dyDescent="0.2">
      <c r="B429" s="29"/>
      <c r="C429" s="29"/>
      <c r="D429" s="29"/>
      <c r="E429" s="14" t="s">
        <v>325</v>
      </c>
      <c r="F429" s="15">
        <v>2798553.47</v>
      </c>
      <c r="G429" s="16">
        <v>0.176849962070285</v>
      </c>
      <c r="H429" s="17">
        <v>633410.63</v>
      </c>
      <c r="I429" s="16">
        <v>0.24413872004276599</v>
      </c>
      <c r="J429" s="17">
        <v>1242486.18</v>
      </c>
      <c r="K429" s="16">
        <v>0.25372569292726699</v>
      </c>
      <c r="L429" s="18">
        <v>4.4182294035703196</v>
      </c>
      <c r="M429" s="16">
        <v>-5.4084610412388899E-2</v>
      </c>
      <c r="N429" s="18">
        <v>2.2523819701560002</v>
      </c>
      <c r="O429" s="16">
        <v>-6.1317823580282697E-2</v>
      </c>
      <c r="P429" s="15">
        <v>8471375.1899999995</v>
      </c>
      <c r="Q429" s="16">
        <v>5.5205403326167801E-2</v>
      </c>
      <c r="R429" s="17">
        <v>1865017.81</v>
      </c>
      <c r="S429" s="16">
        <v>6.5891369263953906E-2</v>
      </c>
      <c r="T429" s="17">
        <v>3645610.47</v>
      </c>
      <c r="U429" s="16">
        <v>6.7632875353452498E-2</v>
      </c>
      <c r="V429" s="18">
        <v>4.5422489504269103</v>
      </c>
      <c r="W429" s="16">
        <v>-1.00253799270045E-2</v>
      </c>
      <c r="X429" s="18">
        <v>2.3237192398122599</v>
      </c>
      <c r="Y429" s="16">
        <v>-1.1640211082082399E-2</v>
      </c>
      <c r="Z429" s="15">
        <v>15653328.07</v>
      </c>
      <c r="AA429" s="16">
        <v>6.2250413241732701E-2</v>
      </c>
      <c r="AB429" s="17">
        <v>3459346.17</v>
      </c>
      <c r="AC429" s="16">
        <v>5.6293419097689402E-2</v>
      </c>
      <c r="AD429" s="17">
        <v>6770611.1699999999</v>
      </c>
      <c r="AE429" s="16">
        <v>5.7267326004525498E-2</v>
      </c>
      <c r="AF429" s="18">
        <v>4.5249383267127596</v>
      </c>
      <c r="AG429" s="16">
        <v>5.6395259464286102E-3</v>
      </c>
      <c r="AH429" s="18">
        <v>2.3119520050654501</v>
      </c>
      <c r="AI429" s="16">
        <v>4.7131762371193202E-3</v>
      </c>
      <c r="AJ429" s="15">
        <v>29853152.739999998</v>
      </c>
      <c r="AK429" s="16">
        <v>7.6215063815814596E-2</v>
      </c>
      <c r="AL429" s="17">
        <v>6542530.79</v>
      </c>
      <c r="AM429" s="16">
        <v>6.9940582002287005E-2</v>
      </c>
      <c r="AN429" s="17">
        <v>12828855.9</v>
      </c>
      <c r="AO429" s="16">
        <v>6.1198557318560803E-2</v>
      </c>
      <c r="AP429" s="18">
        <v>4.5629365299479199</v>
      </c>
      <c r="AQ429" s="16">
        <v>5.8643273459030101E-3</v>
      </c>
      <c r="AR429" s="18">
        <v>2.3270315741873802</v>
      </c>
      <c r="AS429" s="16">
        <v>1.41505153712208E-2</v>
      </c>
    </row>
    <row r="430" spans="2:45" x14ac:dyDescent="0.2">
      <c r="B430" s="29"/>
      <c r="C430" s="29"/>
      <c r="D430" s="29"/>
      <c r="E430" s="14" t="s">
        <v>326</v>
      </c>
      <c r="F430" s="15">
        <v>1230301.98</v>
      </c>
      <c r="G430" s="16">
        <v>0.139509202700596</v>
      </c>
      <c r="H430" s="17">
        <v>236933.88</v>
      </c>
      <c r="I430" s="16">
        <v>6.7158735607183898E-2</v>
      </c>
      <c r="J430" s="17">
        <v>453859.37</v>
      </c>
      <c r="K430" s="16">
        <v>9.9234364013711204E-2</v>
      </c>
      <c r="L430" s="18">
        <v>5.1925962635651803</v>
      </c>
      <c r="M430" s="16">
        <v>6.7797287019580002E-2</v>
      </c>
      <c r="N430" s="18">
        <v>2.7107559330547701</v>
      </c>
      <c r="O430" s="16">
        <v>3.6638991652177502E-2</v>
      </c>
      <c r="P430" s="15">
        <v>4152564.8</v>
      </c>
      <c r="Q430" s="16">
        <v>0.163731466432844</v>
      </c>
      <c r="R430" s="17">
        <v>793572.5</v>
      </c>
      <c r="S430" s="16">
        <v>9.6645617094102701E-2</v>
      </c>
      <c r="T430" s="17">
        <v>1507957.8</v>
      </c>
      <c r="U430" s="16">
        <v>0.123464985757075</v>
      </c>
      <c r="V430" s="18">
        <v>5.2327478585762499</v>
      </c>
      <c r="W430" s="16">
        <v>6.1173681171959801E-2</v>
      </c>
      <c r="X430" s="18">
        <v>2.7537672473327799</v>
      </c>
      <c r="Y430" s="16">
        <v>3.5841331226388398E-2</v>
      </c>
      <c r="Z430" s="15">
        <v>7954632.04</v>
      </c>
      <c r="AA430" s="16">
        <v>0.16808112317597501</v>
      </c>
      <c r="AB430" s="17">
        <v>1518529.04</v>
      </c>
      <c r="AC430" s="16">
        <v>0.116356170223321</v>
      </c>
      <c r="AD430" s="17">
        <v>2877021.49</v>
      </c>
      <c r="AE430" s="16">
        <v>0.13462678479758799</v>
      </c>
      <c r="AF430" s="18">
        <v>5.2383799258788004</v>
      </c>
      <c r="AG430" s="16">
        <v>4.6333736787881198E-2</v>
      </c>
      <c r="AH430" s="18">
        <v>2.7648844708490499</v>
      </c>
      <c r="AI430" s="16">
        <v>2.94848833348802E-2</v>
      </c>
      <c r="AJ430" s="15">
        <v>14356233.92</v>
      </c>
      <c r="AK430" s="16">
        <v>0.14256704661373501</v>
      </c>
      <c r="AL430" s="17">
        <v>2789167.97</v>
      </c>
      <c r="AM430" s="16">
        <v>0.12654646804501901</v>
      </c>
      <c r="AN430" s="17">
        <v>5283218.6100000003</v>
      </c>
      <c r="AO430" s="16">
        <v>0.11923475431991799</v>
      </c>
      <c r="AP430" s="18">
        <v>5.1471385281969901</v>
      </c>
      <c r="AQ430" s="16">
        <v>1.4220965599863701E-2</v>
      </c>
      <c r="AR430" s="18">
        <v>2.7173272544177398</v>
      </c>
      <c r="AS430" s="16">
        <v>2.0846647411332599E-2</v>
      </c>
    </row>
    <row r="431" spans="2:45" x14ac:dyDescent="0.2">
      <c r="B431" s="29"/>
      <c r="C431" s="29"/>
      <c r="D431" s="29"/>
      <c r="E431" s="14" t="s">
        <v>327</v>
      </c>
      <c r="F431" s="15">
        <v>13263266.17</v>
      </c>
      <c r="G431" s="16">
        <v>0.115950469082717</v>
      </c>
      <c r="H431" s="17">
        <v>2825520.86</v>
      </c>
      <c r="I431" s="16">
        <v>0.13889929362081499</v>
      </c>
      <c r="J431" s="17">
        <v>5322808.6900000004</v>
      </c>
      <c r="K431" s="16">
        <v>0.12124015185099001</v>
      </c>
      <c r="L431" s="18">
        <v>4.6940960011174697</v>
      </c>
      <c r="M431" s="16">
        <v>-2.01500033116521E-2</v>
      </c>
      <c r="N431" s="18">
        <v>2.49177961156443</v>
      </c>
      <c r="O431" s="16">
        <v>-4.7177072276092099E-3</v>
      </c>
      <c r="P431" s="15">
        <v>43367738.939999998</v>
      </c>
      <c r="Q431" s="16">
        <v>9.0233206288791598E-2</v>
      </c>
      <c r="R431" s="17">
        <v>9112000.4299999997</v>
      </c>
      <c r="S431" s="16">
        <v>9.5997026692034498E-2</v>
      </c>
      <c r="T431" s="17">
        <v>17143708.370000001</v>
      </c>
      <c r="U431" s="16">
        <v>7.6943579316077607E-2</v>
      </c>
      <c r="V431" s="18">
        <v>4.7594092288689698</v>
      </c>
      <c r="W431" s="16">
        <v>-5.2589744888628604E-3</v>
      </c>
      <c r="X431" s="18">
        <v>2.52965916148514</v>
      </c>
      <c r="Y431" s="16">
        <v>1.23401329725683E-2</v>
      </c>
      <c r="Z431" s="15">
        <v>81509649.939999998</v>
      </c>
      <c r="AA431" s="16">
        <v>9.1980297405038505E-2</v>
      </c>
      <c r="AB431" s="17">
        <v>17208865.690000001</v>
      </c>
      <c r="AC431" s="16">
        <v>0.10269491686938299</v>
      </c>
      <c r="AD431" s="17">
        <v>32351117.859999999</v>
      </c>
      <c r="AE431" s="16">
        <v>7.8145646713020503E-2</v>
      </c>
      <c r="AF431" s="18">
        <v>4.7364917251556502</v>
      </c>
      <c r="AG431" s="16">
        <v>-9.7167578270551409E-3</v>
      </c>
      <c r="AH431" s="18">
        <v>2.5195311733193999</v>
      </c>
      <c r="AI431" s="16">
        <v>1.28318940341651E-2</v>
      </c>
      <c r="AJ431" s="15">
        <v>151953817.80000001</v>
      </c>
      <c r="AK431" s="16">
        <v>6.9403432735972506E-2</v>
      </c>
      <c r="AL431" s="17">
        <v>31797485.899999999</v>
      </c>
      <c r="AM431" s="16">
        <v>7.8478250725036794E-2</v>
      </c>
      <c r="AN431" s="17">
        <v>60400169.670000002</v>
      </c>
      <c r="AO431" s="16">
        <v>5.5864371650231302E-2</v>
      </c>
      <c r="AP431" s="18">
        <v>4.77879975410257</v>
      </c>
      <c r="AQ431" s="16">
        <v>-8.4144654590516208E-3</v>
      </c>
      <c r="AR431" s="18">
        <v>2.5157846183249002</v>
      </c>
      <c r="AS431" s="16">
        <v>1.2822727472640001E-2</v>
      </c>
    </row>
    <row r="432" spans="2:45" x14ac:dyDescent="0.2">
      <c r="B432" s="28" t="s">
        <v>19</v>
      </c>
      <c r="C432" s="28" t="s">
        <v>11</v>
      </c>
      <c r="D432" s="28" t="s">
        <v>24</v>
      </c>
      <c r="E432" s="14" t="s">
        <v>271</v>
      </c>
      <c r="F432" s="15">
        <v>89331.25</v>
      </c>
      <c r="G432" s="16">
        <v>7.05004498603444E-2</v>
      </c>
      <c r="H432" s="17">
        <v>19356.79</v>
      </c>
      <c r="I432" s="16">
        <v>-6.0244088176560203E-3</v>
      </c>
      <c r="J432" s="17">
        <v>28941.41</v>
      </c>
      <c r="K432" s="16">
        <v>-6.7649260274968903E-3</v>
      </c>
      <c r="L432" s="18">
        <v>4.6149826494992201</v>
      </c>
      <c r="M432" s="16">
        <v>7.6988669899804296E-2</v>
      </c>
      <c r="N432" s="18">
        <v>3.0866239758187302</v>
      </c>
      <c r="O432" s="16">
        <v>7.7791630513825802E-2</v>
      </c>
      <c r="P432" s="15">
        <v>279500.73</v>
      </c>
      <c r="Q432" s="16">
        <v>0.14215609493969</v>
      </c>
      <c r="R432" s="17">
        <v>64148.68</v>
      </c>
      <c r="S432" s="16">
        <v>0.17010802243662199</v>
      </c>
      <c r="T432" s="17">
        <v>95806.24</v>
      </c>
      <c r="U432" s="16">
        <v>0.16637286049043901</v>
      </c>
      <c r="V432" s="18">
        <v>4.35707687204164</v>
      </c>
      <c r="W432" s="16">
        <v>-2.3888330787379401E-2</v>
      </c>
      <c r="X432" s="18">
        <v>2.9173541305869</v>
      </c>
      <c r="Y432" s="16">
        <v>-2.0762456304553201E-2</v>
      </c>
      <c r="Z432" s="15">
        <v>516760.66</v>
      </c>
      <c r="AA432" s="16">
        <v>9.3169640435734197E-2</v>
      </c>
      <c r="AB432" s="17">
        <v>122166.2</v>
      </c>
      <c r="AC432" s="16">
        <v>0.15561020945317999</v>
      </c>
      <c r="AD432" s="17">
        <v>182133.58</v>
      </c>
      <c r="AE432" s="16">
        <v>0.15238526026166199</v>
      </c>
      <c r="AF432" s="18">
        <v>4.2299806329410297</v>
      </c>
      <c r="AG432" s="16">
        <v>-5.4032552245269302E-2</v>
      </c>
      <c r="AH432" s="18">
        <v>2.8372618602236899</v>
      </c>
      <c r="AI432" s="16">
        <v>-5.1385263130215499E-2</v>
      </c>
      <c r="AJ432" s="15">
        <v>1018042.7</v>
      </c>
      <c r="AK432" s="16">
        <v>0.14359232666007399</v>
      </c>
      <c r="AL432" s="17">
        <v>238495.77</v>
      </c>
      <c r="AM432" s="16">
        <v>0.20127367489230499</v>
      </c>
      <c r="AN432" s="17">
        <v>355426.34</v>
      </c>
      <c r="AO432" s="16">
        <v>0.17725687083339001</v>
      </c>
      <c r="AP432" s="18">
        <v>4.2685985583727497</v>
      </c>
      <c r="AQ432" s="16">
        <v>-4.8016825339489998E-2</v>
      </c>
      <c r="AR432" s="18">
        <v>2.8642860289983001</v>
      </c>
      <c r="AS432" s="16">
        <v>-2.85957508572319E-2</v>
      </c>
    </row>
    <row r="433" spans="2:45" x14ac:dyDescent="0.2">
      <c r="B433" s="29"/>
      <c r="C433" s="29"/>
      <c r="D433" s="29"/>
      <c r="E433" s="14" t="s">
        <v>272</v>
      </c>
      <c r="F433" s="15">
        <v>223013.61</v>
      </c>
      <c r="G433" s="16">
        <v>0.26878691347219302</v>
      </c>
      <c r="H433" s="17">
        <v>45399.86</v>
      </c>
      <c r="I433" s="16">
        <v>0.37529490169943402</v>
      </c>
      <c r="J433" s="17">
        <v>83812.42</v>
      </c>
      <c r="K433" s="16">
        <v>0.27584528208138398</v>
      </c>
      <c r="L433" s="18">
        <v>4.9122092006451101</v>
      </c>
      <c r="M433" s="16">
        <v>-7.7443745407352493E-2</v>
      </c>
      <c r="N433" s="18">
        <v>2.6608658955319502</v>
      </c>
      <c r="O433" s="16">
        <v>-5.5323076460151799E-3</v>
      </c>
      <c r="P433" s="15">
        <v>731413.1</v>
      </c>
      <c r="Q433" s="16">
        <v>0.24411852396366801</v>
      </c>
      <c r="R433" s="17">
        <v>148868.16</v>
      </c>
      <c r="S433" s="16">
        <v>0.325631214223566</v>
      </c>
      <c r="T433" s="17">
        <v>271801.75</v>
      </c>
      <c r="U433" s="16">
        <v>0.21313767872464801</v>
      </c>
      <c r="V433" s="18">
        <v>4.9131600739876102</v>
      </c>
      <c r="W433" s="16">
        <v>-6.1489718547130402E-2</v>
      </c>
      <c r="X433" s="18">
        <v>2.6909800985460901</v>
      </c>
      <c r="Y433" s="16">
        <v>2.5537781722837799E-2</v>
      </c>
      <c r="Z433" s="15">
        <v>1318626.9099999999</v>
      </c>
      <c r="AA433" s="16">
        <v>0.187420880558262</v>
      </c>
      <c r="AB433" s="17">
        <v>267673.82</v>
      </c>
      <c r="AC433" s="16">
        <v>0.263471638400116</v>
      </c>
      <c r="AD433" s="17">
        <v>494391.93</v>
      </c>
      <c r="AE433" s="16">
        <v>0.17470269248438</v>
      </c>
      <c r="AF433" s="18">
        <v>4.92624534592139</v>
      </c>
      <c r="AG433" s="16">
        <v>-6.0191899470061601E-2</v>
      </c>
      <c r="AH433" s="18">
        <v>2.6671691627328902</v>
      </c>
      <c r="AI433" s="16">
        <v>1.0826729312235399E-2</v>
      </c>
      <c r="AJ433" s="15">
        <v>2482621.34</v>
      </c>
      <c r="AK433" s="16">
        <v>0.179176662006031</v>
      </c>
      <c r="AL433" s="17">
        <v>487066.05</v>
      </c>
      <c r="AM433" s="16">
        <v>0.205783962866494</v>
      </c>
      <c r="AN433" s="17">
        <v>930668.12</v>
      </c>
      <c r="AO433" s="16">
        <v>0.14624578590599999</v>
      </c>
      <c r="AP433" s="18">
        <v>5.0970937925154098</v>
      </c>
      <c r="AQ433" s="16">
        <v>-2.2066391393371701E-2</v>
      </c>
      <c r="AR433" s="18">
        <v>2.6675689073780702</v>
      </c>
      <c r="AS433" s="16">
        <v>2.87293323168057E-2</v>
      </c>
    </row>
    <row r="434" spans="2:45" x14ac:dyDescent="0.2">
      <c r="B434" s="29"/>
      <c r="C434" s="29"/>
      <c r="D434" s="29"/>
      <c r="E434" s="14" t="s">
        <v>273</v>
      </c>
      <c r="F434" s="15">
        <v>371026.69</v>
      </c>
      <c r="G434" s="16">
        <v>0.14566043004936999</v>
      </c>
      <c r="H434" s="17">
        <v>80502.94</v>
      </c>
      <c r="I434" s="16">
        <v>0.13427461067622001</v>
      </c>
      <c r="J434" s="17">
        <v>139502.53</v>
      </c>
      <c r="K434" s="16">
        <v>0.116621428977361</v>
      </c>
      <c r="L434" s="18">
        <v>4.6088588814271896</v>
      </c>
      <c r="M434" s="16">
        <v>1.00379742841657E-2</v>
      </c>
      <c r="N434" s="18">
        <v>2.6596412982617599</v>
      </c>
      <c r="O434" s="16">
        <v>2.6006129130625E-2</v>
      </c>
      <c r="P434" s="15">
        <v>1240645.3799999999</v>
      </c>
      <c r="Q434" s="16">
        <v>8.5086832546229493E-2</v>
      </c>
      <c r="R434" s="17">
        <v>270464.7</v>
      </c>
      <c r="S434" s="16">
        <v>5.3465666929048299E-2</v>
      </c>
      <c r="T434" s="17">
        <v>470852.94</v>
      </c>
      <c r="U434" s="16">
        <v>2.8919437455003499E-2</v>
      </c>
      <c r="V434" s="18">
        <v>4.5870880007631296</v>
      </c>
      <c r="W434" s="16">
        <v>3.00163228948504E-2</v>
      </c>
      <c r="X434" s="18">
        <v>2.6348893138481801</v>
      </c>
      <c r="Y434" s="16">
        <v>5.4588720016947201E-2</v>
      </c>
      <c r="Z434" s="15">
        <v>2331182.6800000002</v>
      </c>
      <c r="AA434" s="16">
        <v>1.77214331325115E-2</v>
      </c>
      <c r="AB434" s="17">
        <v>508081.3</v>
      </c>
      <c r="AC434" s="16">
        <v>-4.4470972222156901E-2</v>
      </c>
      <c r="AD434" s="17">
        <v>890237.89</v>
      </c>
      <c r="AE434" s="16">
        <v>-7.3921366641645503E-2</v>
      </c>
      <c r="AF434" s="18">
        <v>4.5882079895481303</v>
      </c>
      <c r="AG434" s="16">
        <v>6.5086882288968001E-2</v>
      </c>
      <c r="AH434" s="18">
        <v>2.6186064491144001</v>
      </c>
      <c r="AI434" s="16">
        <v>9.8957903220184606E-2</v>
      </c>
      <c r="AJ434" s="15">
        <v>4448878.83</v>
      </c>
      <c r="AK434" s="16">
        <v>-1.0514364121886499E-2</v>
      </c>
      <c r="AL434" s="17">
        <v>961765.45</v>
      </c>
      <c r="AM434" s="16">
        <v>-6.6798522092645501E-2</v>
      </c>
      <c r="AN434" s="17">
        <v>1690436.33</v>
      </c>
      <c r="AO434" s="16">
        <v>-0.105393935262205</v>
      </c>
      <c r="AP434" s="18">
        <v>4.6257419935390702</v>
      </c>
      <c r="AQ434" s="16">
        <v>6.0312975604124401E-2</v>
      </c>
      <c r="AR434" s="18">
        <v>2.63179319507408</v>
      </c>
      <c r="AS434" s="16">
        <v>0.10605737528520701</v>
      </c>
    </row>
    <row r="435" spans="2:45" x14ac:dyDescent="0.2">
      <c r="B435" s="29"/>
      <c r="C435" s="29"/>
      <c r="D435" s="29"/>
      <c r="E435" s="14" t="s">
        <v>274</v>
      </c>
      <c r="F435" s="15">
        <v>152261.03</v>
      </c>
      <c r="G435" s="16">
        <v>0.202714660128375</v>
      </c>
      <c r="H435" s="17">
        <v>35000.550000000003</v>
      </c>
      <c r="I435" s="16">
        <v>0.27182785680751498</v>
      </c>
      <c r="J435" s="17">
        <v>59122.76</v>
      </c>
      <c r="K435" s="16">
        <v>0.28017339563566201</v>
      </c>
      <c r="L435" s="18">
        <v>4.3502467818362902</v>
      </c>
      <c r="M435" s="16">
        <v>-5.4341628318021598E-2</v>
      </c>
      <c r="N435" s="18">
        <v>2.5753369768258501</v>
      </c>
      <c r="O435" s="16">
        <v>-6.0506440589499097E-2</v>
      </c>
      <c r="P435" s="15">
        <v>473956.41</v>
      </c>
      <c r="Q435" s="16">
        <v>0.110491482660752</v>
      </c>
      <c r="R435" s="17">
        <v>105996.55</v>
      </c>
      <c r="S435" s="16">
        <v>0.140756867310806</v>
      </c>
      <c r="T435" s="17">
        <v>179682.57</v>
      </c>
      <c r="U435" s="16">
        <v>0.12247972765513</v>
      </c>
      <c r="V435" s="18">
        <v>4.4714324192627002</v>
      </c>
      <c r="W435" s="16">
        <v>-2.6530968620334799E-2</v>
      </c>
      <c r="X435" s="18">
        <v>2.63774282614057</v>
      </c>
      <c r="Y435" s="16">
        <v>-1.0680143880568401E-2</v>
      </c>
      <c r="Z435" s="15">
        <v>847463.55</v>
      </c>
      <c r="AA435" s="16">
        <v>9.7683386906256497E-2</v>
      </c>
      <c r="AB435" s="17">
        <v>190388.05</v>
      </c>
      <c r="AC435" s="16">
        <v>0.1134143326823</v>
      </c>
      <c r="AD435" s="17">
        <v>321059.26</v>
      </c>
      <c r="AE435" s="16">
        <v>9.8844482241672693E-2</v>
      </c>
      <c r="AF435" s="18">
        <v>4.45124339474037</v>
      </c>
      <c r="AG435" s="16">
        <v>-1.41285641061817E-2</v>
      </c>
      <c r="AH435" s="18">
        <v>2.6395860689394199</v>
      </c>
      <c r="AI435" s="16">
        <v>-1.0566511951240799E-3</v>
      </c>
      <c r="AJ435" s="15">
        <v>1665957.45</v>
      </c>
      <c r="AK435" s="16">
        <v>0.121099217001886</v>
      </c>
      <c r="AL435" s="17">
        <v>369693.85</v>
      </c>
      <c r="AM435" s="16">
        <v>0.16802430820026701</v>
      </c>
      <c r="AN435" s="17">
        <v>624554.23999999999</v>
      </c>
      <c r="AO435" s="16">
        <v>0.100532130236358</v>
      </c>
      <c r="AP435" s="18">
        <v>4.5063163750221999</v>
      </c>
      <c r="AQ435" s="16">
        <v>-4.01747556698413E-2</v>
      </c>
      <c r="AR435" s="18">
        <v>2.6674343768765398</v>
      </c>
      <c r="AS435" s="16">
        <v>1.8688311045595402E-2</v>
      </c>
    </row>
    <row r="436" spans="2:45" x14ac:dyDescent="0.2">
      <c r="B436" s="29"/>
      <c r="C436" s="29"/>
      <c r="D436" s="29"/>
      <c r="E436" s="14" t="s">
        <v>275</v>
      </c>
      <c r="F436" s="15">
        <v>297968.88</v>
      </c>
      <c r="G436" s="16">
        <v>3.56156213560683E-2</v>
      </c>
      <c r="H436" s="17">
        <v>70871.679999999993</v>
      </c>
      <c r="I436" s="16">
        <v>1.0292133864026901E-2</v>
      </c>
      <c r="J436" s="17">
        <v>105080.74</v>
      </c>
      <c r="K436" s="16">
        <v>4.0257936217233899E-2</v>
      </c>
      <c r="L436" s="18">
        <v>4.2043433992251904</v>
      </c>
      <c r="M436" s="16">
        <v>2.50655099086909E-2</v>
      </c>
      <c r="N436" s="18">
        <v>2.8356184016214598</v>
      </c>
      <c r="O436" s="16">
        <v>-4.4626574809385903E-3</v>
      </c>
      <c r="P436" s="15">
        <v>988785.83</v>
      </c>
      <c r="Q436" s="16">
        <v>-5.7251933142720299E-2</v>
      </c>
      <c r="R436" s="17">
        <v>235799.26</v>
      </c>
      <c r="S436" s="16">
        <v>-8.6470807149353096E-2</v>
      </c>
      <c r="T436" s="17">
        <v>348806.2</v>
      </c>
      <c r="U436" s="16">
        <v>-9.3726029830329793E-2</v>
      </c>
      <c r="V436" s="18">
        <v>4.1933372903714803</v>
      </c>
      <c r="W436" s="16">
        <v>3.1984608959737697E-2</v>
      </c>
      <c r="X436" s="18">
        <v>2.83477137160979</v>
      </c>
      <c r="Y436" s="16">
        <v>4.0246214597535898E-2</v>
      </c>
      <c r="Z436" s="15">
        <v>1886927.61</v>
      </c>
      <c r="AA436" s="16">
        <v>-0.126379142367161</v>
      </c>
      <c r="AB436" s="17">
        <v>453105.6</v>
      </c>
      <c r="AC436" s="16">
        <v>-0.15650179499449299</v>
      </c>
      <c r="AD436" s="17">
        <v>670205.04</v>
      </c>
      <c r="AE436" s="16">
        <v>-0.18951420666789701</v>
      </c>
      <c r="AF436" s="18">
        <v>4.1644323310062799</v>
      </c>
      <c r="AG436" s="16">
        <v>3.5711578813775097E-2</v>
      </c>
      <c r="AH436" s="18">
        <v>2.8154482544625399</v>
      </c>
      <c r="AI436" s="16">
        <v>7.7897805020335595E-2</v>
      </c>
      <c r="AJ436" s="15">
        <v>3920491.34</v>
      </c>
      <c r="AK436" s="16">
        <v>-0.10484372879621701</v>
      </c>
      <c r="AL436" s="17">
        <v>925871.03</v>
      </c>
      <c r="AM436" s="16">
        <v>-0.11731459191559</v>
      </c>
      <c r="AN436" s="17">
        <v>1368474.23</v>
      </c>
      <c r="AO436" s="16">
        <v>-0.17551869300605399</v>
      </c>
      <c r="AP436" s="18">
        <v>4.23438169352809</v>
      </c>
      <c r="AQ436" s="16">
        <v>1.41283213760571E-2</v>
      </c>
      <c r="AR436" s="18">
        <v>2.8648631110868599</v>
      </c>
      <c r="AS436" s="16">
        <v>8.5720517385066294E-2</v>
      </c>
    </row>
    <row r="437" spans="2:45" x14ac:dyDescent="0.2">
      <c r="B437" s="29"/>
      <c r="C437" s="29"/>
      <c r="D437" s="29"/>
      <c r="E437" s="14" t="s">
        <v>276</v>
      </c>
      <c r="F437" s="15">
        <v>141752.76</v>
      </c>
      <c r="G437" s="16">
        <v>-6.4918215414504904E-2</v>
      </c>
      <c r="H437" s="17">
        <v>31458.52</v>
      </c>
      <c r="I437" s="16">
        <v>-7.1482669320710096E-2</v>
      </c>
      <c r="J437" s="17">
        <v>55433.46</v>
      </c>
      <c r="K437" s="16">
        <v>-7.2341624728292295E-2</v>
      </c>
      <c r="L437" s="18">
        <v>4.5060212622844302</v>
      </c>
      <c r="M437" s="16">
        <v>7.06982378175189E-3</v>
      </c>
      <c r="N437" s="18">
        <v>2.5571696228234702</v>
      </c>
      <c r="O437" s="16">
        <v>8.0023093755965495E-3</v>
      </c>
      <c r="P437" s="15">
        <v>496658.76</v>
      </c>
      <c r="Q437" s="16">
        <v>-5.9830861889043602E-2</v>
      </c>
      <c r="R437" s="17">
        <v>111952.91</v>
      </c>
      <c r="S437" s="16">
        <v>-5.8030541566614101E-2</v>
      </c>
      <c r="T437" s="17">
        <v>196299.69</v>
      </c>
      <c r="U437" s="16">
        <v>-5.3793081042581903E-2</v>
      </c>
      <c r="V437" s="18">
        <v>4.4363184485334104</v>
      </c>
      <c r="W437" s="16">
        <v>-1.9112300365065301E-3</v>
      </c>
      <c r="X437" s="18">
        <v>2.5301046578321098</v>
      </c>
      <c r="Y437" s="16">
        <v>-6.3810364577702198E-3</v>
      </c>
      <c r="Z437" s="15">
        <v>958569.33</v>
      </c>
      <c r="AA437" s="16">
        <v>-3.36917780164359E-2</v>
      </c>
      <c r="AB437" s="17">
        <v>216736.42</v>
      </c>
      <c r="AC437" s="16">
        <v>-3.55834384950688E-2</v>
      </c>
      <c r="AD437" s="17">
        <v>380467.59</v>
      </c>
      <c r="AE437" s="16">
        <v>-3.2073975080638001E-2</v>
      </c>
      <c r="AF437" s="18">
        <v>4.4227422876136799</v>
      </c>
      <c r="AG437" s="16">
        <v>1.9614558212077801E-3</v>
      </c>
      <c r="AH437" s="18">
        <v>2.5194506843539601</v>
      </c>
      <c r="AI437" s="16">
        <v>-1.67141175476974E-3</v>
      </c>
      <c r="AJ437" s="15">
        <v>2089047.33</v>
      </c>
      <c r="AK437" s="16">
        <v>-1.5142433672453499E-2</v>
      </c>
      <c r="AL437" s="17">
        <v>458237.91</v>
      </c>
      <c r="AM437" s="16">
        <v>-2.64783626797215E-2</v>
      </c>
      <c r="AN437" s="17">
        <v>805152.39</v>
      </c>
      <c r="AO437" s="16">
        <v>-3.2159193599092702E-2</v>
      </c>
      <c r="AP437" s="18">
        <v>4.5588705875513398</v>
      </c>
      <c r="AQ437" s="16">
        <v>1.16442496732494E-2</v>
      </c>
      <c r="AR437" s="18">
        <v>2.59459868212029</v>
      </c>
      <c r="AS437" s="16">
        <v>1.75821889448112E-2</v>
      </c>
    </row>
    <row r="438" spans="2:45" x14ac:dyDescent="0.2">
      <c r="B438" s="29"/>
      <c r="C438" s="29"/>
      <c r="D438" s="29"/>
      <c r="E438" s="14" t="s">
        <v>277</v>
      </c>
      <c r="F438" s="15">
        <v>85751.95</v>
      </c>
      <c r="G438" s="16">
        <v>1.2243559975513E-2</v>
      </c>
      <c r="H438" s="17">
        <v>18535.2</v>
      </c>
      <c r="I438" s="16">
        <v>2.2938746856987699E-2</v>
      </c>
      <c r="J438" s="17">
        <v>28758.2</v>
      </c>
      <c r="K438" s="16">
        <v>7.1524204865382798E-3</v>
      </c>
      <c r="L438" s="18">
        <v>4.62643780482541</v>
      </c>
      <c r="M438" s="16">
        <v>-1.04553541591185E-2</v>
      </c>
      <c r="N438" s="18">
        <v>2.98182605309094</v>
      </c>
      <c r="O438" s="16">
        <v>5.0549841170170499E-3</v>
      </c>
      <c r="P438" s="15">
        <v>277672.62</v>
      </c>
      <c r="Q438" s="16">
        <v>-4.7116156983601802E-3</v>
      </c>
      <c r="R438" s="17">
        <v>59201.47</v>
      </c>
      <c r="S438" s="16">
        <v>1.17111198988041E-2</v>
      </c>
      <c r="T438" s="17">
        <v>91163.77</v>
      </c>
      <c r="U438" s="16">
        <v>-5.3725826424620302E-2</v>
      </c>
      <c r="V438" s="18">
        <v>4.69029941317336</v>
      </c>
      <c r="W438" s="16">
        <v>-1.6232633282519299E-2</v>
      </c>
      <c r="X438" s="18">
        <v>3.0458659180066801</v>
      </c>
      <c r="Y438" s="16">
        <v>5.1797050046358199E-2</v>
      </c>
      <c r="Z438" s="15">
        <v>526123.54</v>
      </c>
      <c r="AA438" s="16">
        <v>2.5537749240476301E-2</v>
      </c>
      <c r="AB438" s="17">
        <v>111368.24</v>
      </c>
      <c r="AC438" s="16">
        <v>4.57983726718246E-2</v>
      </c>
      <c r="AD438" s="17">
        <v>174621.72</v>
      </c>
      <c r="AE438" s="16">
        <v>-1.3259777401916299E-2</v>
      </c>
      <c r="AF438" s="18">
        <v>4.7241793531082097</v>
      </c>
      <c r="AG438" s="16">
        <v>-1.9373355286053901E-2</v>
      </c>
      <c r="AH438" s="18">
        <v>3.01293298451075</v>
      </c>
      <c r="AI438" s="16">
        <v>3.9318886322723297E-2</v>
      </c>
      <c r="AJ438" s="15">
        <v>1083399</v>
      </c>
      <c r="AK438" s="16">
        <v>9.9969847761961397E-2</v>
      </c>
      <c r="AL438" s="17">
        <v>223510.38</v>
      </c>
      <c r="AM438" s="16">
        <v>0.130623776384233</v>
      </c>
      <c r="AN438" s="17">
        <v>365015.05</v>
      </c>
      <c r="AO438" s="16">
        <v>9.4005483768610204E-2</v>
      </c>
      <c r="AP438" s="18">
        <v>4.8471977006168601</v>
      </c>
      <c r="AQ438" s="16">
        <v>-2.7112404022055302E-2</v>
      </c>
      <c r="AR438" s="18">
        <v>2.9680940552999102</v>
      </c>
      <c r="AS438" s="16">
        <v>5.45185932049013E-3</v>
      </c>
    </row>
    <row r="439" spans="2:45" x14ac:dyDescent="0.2">
      <c r="B439" s="29"/>
      <c r="C439" s="29"/>
      <c r="D439" s="29"/>
      <c r="E439" s="14" t="s">
        <v>278</v>
      </c>
      <c r="F439" s="15">
        <v>361551.63</v>
      </c>
      <c r="G439" s="16">
        <v>0.16786994467703401</v>
      </c>
      <c r="H439" s="17">
        <v>88547.57</v>
      </c>
      <c r="I439" s="16">
        <v>0.13996106388643301</v>
      </c>
      <c r="J439" s="17">
        <v>160244.44</v>
      </c>
      <c r="K439" s="16">
        <v>0.16682949448279799</v>
      </c>
      <c r="L439" s="18">
        <v>4.08313441012554</v>
      </c>
      <c r="M439" s="16">
        <v>2.4482310558443299E-2</v>
      </c>
      <c r="N439" s="18">
        <v>2.2562507004923198</v>
      </c>
      <c r="O439" s="16">
        <v>8.9169000197159899E-4</v>
      </c>
      <c r="P439" s="15">
        <v>1219036.58</v>
      </c>
      <c r="Q439" s="16">
        <v>0.20727940500480199</v>
      </c>
      <c r="R439" s="17">
        <v>302994.93</v>
      </c>
      <c r="S439" s="16">
        <v>0.27426470857267699</v>
      </c>
      <c r="T439" s="17">
        <v>545246.87</v>
      </c>
      <c r="U439" s="16">
        <v>0.28682890661255001</v>
      </c>
      <c r="V439" s="18">
        <v>4.0232903567066298</v>
      </c>
      <c r="W439" s="16">
        <v>-5.2567808805523697E-2</v>
      </c>
      <c r="X439" s="18">
        <v>2.2357516330171698</v>
      </c>
      <c r="Y439" s="16">
        <v>-6.1818242657567697E-2</v>
      </c>
      <c r="Z439" s="15">
        <v>2232953.98</v>
      </c>
      <c r="AA439" s="16">
        <v>0.17283325829952101</v>
      </c>
      <c r="AB439" s="17">
        <v>551577.05000000005</v>
      </c>
      <c r="AC439" s="16">
        <v>0.23747697918852201</v>
      </c>
      <c r="AD439" s="17">
        <v>994501.13</v>
      </c>
      <c r="AE439" s="16">
        <v>0.25219014039320797</v>
      </c>
      <c r="AF439" s="18">
        <v>4.04830835510651</v>
      </c>
      <c r="AG439" s="16">
        <v>-5.2238321985910101E-2</v>
      </c>
      <c r="AH439" s="18">
        <v>2.2453005960888199</v>
      </c>
      <c r="AI439" s="16">
        <v>-6.3374466491780301E-2</v>
      </c>
      <c r="AJ439" s="15">
        <v>4186687.91</v>
      </c>
      <c r="AK439" s="16">
        <v>0.17575175453941699</v>
      </c>
      <c r="AL439" s="17">
        <v>993379.34</v>
      </c>
      <c r="AM439" s="16">
        <v>0.21587839983941401</v>
      </c>
      <c r="AN439" s="17">
        <v>1824861.83</v>
      </c>
      <c r="AO439" s="16">
        <v>0.22012746690676799</v>
      </c>
      <c r="AP439" s="18">
        <v>4.2145912859431904</v>
      </c>
      <c r="AQ439" s="16">
        <v>-3.30021861604715E-2</v>
      </c>
      <c r="AR439" s="18">
        <v>2.2942492637922101</v>
      </c>
      <c r="AS439" s="16">
        <v>-3.6369734778491203E-2</v>
      </c>
    </row>
    <row r="440" spans="2:45" x14ac:dyDescent="0.2">
      <c r="B440" s="29"/>
      <c r="C440" s="29"/>
      <c r="D440" s="29"/>
      <c r="E440" s="14" t="s">
        <v>279</v>
      </c>
      <c r="F440" s="15">
        <v>163338.53</v>
      </c>
      <c r="G440" s="16">
        <v>0.12868609087449001</v>
      </c>
      <c r="H440" s="17">
        <v>36680.57</v>
      </c>
      <c r="I440" s="16">
        <v>-0.15159028090992199</v>
      </c>
      <c r="J440" s="17">
        <v>59079.87</v>
      </c>
      <c r="K440" s="16">
        <v>-0.14119195782935101</v>
      </c>
      <c r="L440" s="18">
        <v>4.4529986856801802</v>
      </c>
      <c r="M440" s="16">
        <v>0.33035497528836499</v>
      </c>
      <c r="N440" s="18">
        <v>2.76470699749339</v>
      </c>
      <c r="O440" s="16">
        <v>0.314247230407531</v>
      </c>
      <c r="P440" s="15">
        <v>566137.53</v>
      </c>
      <c r="Q440" s="16">
        <v>0.194944749974862</v>
      </c>
      <c r="R440" s="17">
        <v>136331.31</v>
      </c>
      <c r="S440" s="16">
        <v>0.110368130778004</v>
      </c>
      <c r="T440" s="17">
        <v>215498.3</v>
      </c>
      <c r="U440" s="16">
        <v>0.10462829579728899</v>
      </c>
      <c r="V440" s="18">
        <v>4.1526596494965098</v>
      </c>
      <c r="W440" s="16">
        <v>7.6169890734883297E-2</v>
      </c>
      <c r="X440" s="18">
        <v>2.6271090305584801</v>
      </c>
      <c r="Y440" s="16">
        <v>8.1761851041833297E-2</v>
      </c>
      <c r="Z440" s="15">
        <v>1051500.73</v>
      </c>
      <c r="AA440" s="16">
        <v>0.21067198961293701</v>
      </c>
      <c r="AB440" s="17">
        <v>254945.62</v>
      </c>
      <c r="AC440" s="16">
        <v>0.144347805478448</v>
      </c>
      <c r="AD440" s="17">
        <v>401590.5</v>
      </c>
      <c r="AE440" s="16">
        <v>0.13855463137472099</v>
      </c>
      <c r="AF440" s="18">
        <v>4.1244118255493101</v>
      </c>
      <c r="AG440" s="16">
        <v>5.7958064687124701E-2</v>
      </c>
      <c r="AH440" s="18">
        <v>2.6183406479984002</v>
      </c>
      <c r="AI440" s="16">
        <v>6.3341148725678004E-2</v>
      </c>
      <c r="AJ440" s="15">
        <v>2075385.61</v>
      </c>
      <c r="AK440" s="16">
        <v>0.38356426652579101</v>
      </c>
      <c r="AL440" s="17">
        <v>488181.14</v>
      </c>
      <c r="AM440" s="16">
        <v>0.199265692839387</v>
      </c>
      <c r="AN440" s="17">
        <v>786553.15</v>
      </c>
      <c r="AO440" s="16">
        <v>0.19203200231279499</v>
      </c>
      <c r="AP440" s="18">
        <v>4.2512613453276797</v>
      </c>
      <c r="AQ440" s="16">
        <v>0.15367618267312999</v>
      </c>
      <c r="AR440" s="18">
        <v>2.63858279634377</v>
      </c>
      <c r="AS440" s="16">
        <v>0.16067711591751099</v>
      </c>
    </row>
    <row r="441" spans="2:45" x14ac:dyDescent="0.2">
      <c r="B441" s="29"/>
      <c r="C441" s="29"/>
      <c r="D441" s="29"/>
      <c r="E441" s="14" t="s">
        <v>280</v>
      </c>
      <c r="F441" s="15">
        <v>61947.78</v>
      </c>
      <c r="G441" s="16">
        <v>1.28206930852033E-2</v>
      </c>
      <c r="H441" s="17">
        <v>12338.73</v>
      </c>
      <c r="I441" s="16">
        <v>2.6991686670373199E-2</v>
      </c>
      <c r="J441" s="17">
        <v>20395.82</v>
      </c>
      <c r="K441" s="16">
        <v>2.04675699989092E-2</v>
      </c>
      <c r="L441" s="18">
        <v>5.02059612293972</v>
      </c>
      <c r="M441" s="16">
        <v>-1.3798547514161401E-2</v>
      </c>
      <c r="N441" s="18">
        <v>3.03727822661702</v>
      </c>
      <c r="O441" s="16">
        <v>-7.4935031141793503E-3</v>
      </c>
      <c r="P441" s="15">
        <v>247532.57</v>
      </c>
      <c r="Q441" s="16">
        <v>0.100340224883505</v>
      </c>
      <c r="R441" s="17">
        <v>51591.040000000001</v>
      </c>
      <c r="S441" s="16">
        <v>0.139504675541475</v>
      </c>
      <c r="T441" s="17">
        <v>85214.26</v>
      </c>
      <c r="U441" s="16">
        <v>0.12704379723748499</v>
      </c>
      <c r="V441" s="18">
        <v>4.79797596636935</v>
      </c>
      <c r="W441" s="16">
        <v>-3.4369714752911902E-2</v>
      </c>
      <c r="X441" s="18">
        <v>2.9048256711963498</v>
      </c>
      <c r="Y441" s="16">
        <v>-2.3693464636808301E-2</v>
      </c>
      <c r="Z441" s="15">
        <v>473785.34</v>
      </c>
      <c r="AA441" s="16">
        <v>7.6998207190315096E-2</v>
      </c>
      <c r="AB441" s="17">
        <v>97790.5</v>
      </c>
      <c r="AC441" s="16">
        <v>0.100045220975333</v>
      </c>
      <c r="AD441" s="17">
        <v>163312.07</v>
      </c>
      <c r="AE441" s="16">
        <v>9.4805054635650601E-2</v>
      </c>
      <c r="AF441" s="18">
        <v>4.8449014986118302</v>
      </c>
      <c r="AG441" s="16">
        <v>-2.0950969419769601E-2</v>
      </c>
      <c r="AH441" s="18">
        <v>2.90110424783667</v>
      </c>
      <c r="AI441" s="16">
        <v>-1.6264856807097602E-2</v>
      </c>
      <c r="AJ441" s="15">
        <v>1031983.93</v>
      </c>
      <c r="AK441" s="16">
        <v>0.155592817036731</v>
      </c>
      <c r="AL441" s="17">
        <v>205339.75</v>
      </c>
      <c r="AM441" s="16">
        <v>0.2042940695688</v>
      </c>
      <c r="AN441" s="17">
        <v>351029.43</v>
      </c>
      <c r="AO441" s="16">
        <v>0.149897656223512</v>
      </c>
      <c r="AP441" s="18">
        <v>5.0257387086523702</v>
      </c>
      <c r="AQ441" s="16">
        <v>-4.0439668153066502E-2</v>
      </c>
      <c r="AR441" s="18">
        <v>2.9398786591768098</v>
      </c>
      <c r="AS441" s="16">
        <v>4.9527545189745302E-3</v>
      </c>
    </row>
    <row r="442" spans="2:45" x14ac:dyDescent="0.2">
      <c r="B442" s="29"/>
      <c r="C442" s="29"/>
      <c r="D442" s="29"/>
      <c r="E442" s="14" t="s">
        <v>281</v>
      </c>
      <c r="F442" s="15">
        <v>99723.11</v>
      </c>
      <c r="G442" s="16">
        <v>3.3682893558444997E-2</v>
      </c>
      <c r="H442" s="17">
        <v>22614.37</v>
      </c>
      <c r="I442" s="16">
        <v>-0.187040529396412</v>
      </c>
      <c r="J442" s="17">
        <v>39155.1</v>
      </c>
      <c r="K442" s="16">
        <v>-0.15080535024879399</v>
      </c>
      <c r="L442" s="18">
        <v>4.4097231096864498</v>
      </c>
      <c r="M442" s="16">
        <v>0.271506060186469</v>
      </c>
      <c r="N442" s="18">
        <v>2.5468740981379199</v>
      </c>
      <c r="O442" s="16">
        <v>0.21725083155115199</v>
      </c>
      <c r="P442" s="15">
        <v>335877.84</v>
      </c>
      <c r="Q442" s="16">
        <v>8.4541643237751304E-2</v>
      </c>
      <c r="R442" s="17">
        <v>83512.73</v>
      </c>
      <c r="S442" s="16">
        <v>5.02331036335293E-2</v>
      </c>
      <c r="T442" s="17">
        <v>143355.67000000001</v>
      </c>
      <c r="U442" s="16">
        <v>7.1926047430720605E-2</v>
      </c>
      <c r="V442" s="18">
        <v>4.0218759463377598</v>
      </c>
      <c r="W442" s="16">
        <v>3.26675473145185E-2</v>
      </c>
      <c r="X442" s="18">
        <v>2.3429686457466201</v>
      </c>
      <c r="Y442" s="16">
        <v>1.17690915686478E-2</v>
      </c>
      <c r="Z442" s="15">
        <v>631938.23</v>
      </c>
      <c r="AA442" s="16">
        <v>0.111342911677342</v>
      </c>
      <c r="AB442" s="17">
        <v>157642.85999999999</v>
      </c>
      <c r="AC442" s="16">
        <v>6.3657720561593398E-2</v>
      </c>
      <c r="AD442" s="17">
        <v>272850.84000000003</v>
      </c>
      <c r="AE442" s="16">
        <v>9.4080662908590296E-2</v>
      </c>
      <c r="AF442" s="18">
        <v>4.0086701674912497</v>
      </c>
      <c r="AG442" s="16">
        <v>4.4831330788039699E-2</v>
      </c>
      <c r="AH442" s="18">
        <v>2.3160574840084802</v>
      </c>
      <c r="AI442" s="16">
        <v>1.5777857477949301E-2</v>
      </c>
      <c r="AJ442" s="15">
        <v>1308503.6100000001</v>
      </c>
      <c r="AK442" s="16">
        <v>0.22017512080329801</v>
      </c>
      <c r="AL442" s="17">
        <v>315321.5</v>
      </c>
      <c r="AM442" s="16">
        <v>0.13421287288797401</v>
      </c>
      <c r="AN442" s="17">
        <v>554751.84</v>
      </c>
      <c r="AO442" s="16">
        <v>0.15774926859080399</v>
      </c>
      <c r="AP442" s="18">
        <v>4.1497443403003</v>
      </c>
      <c r="AQ442" s="16">
        <v>7.57902241899652E-2</v>
      </c>
      <c r="AR442" s="18">
        <v>2.3587188282241698</v>
      </c>
      <c r="AS442" s="16">
        <v>5.3920010062695103E-2</v>
      </c>
    </row>
    <row r="443" spans="2:45" x14ac:dyDescent="0.2">
      <c r="B443" s="29"/>
      <c r="C443" s="29"/>
      <c r="D443" s="29"/>
      <c r="E443" s="14" t="s">
        <v>282</v>
      </c>
      <c r="F443" s="15">
        <v>250945.6</v>
      </c>
      <c r="G443" s="16">
        <v>6.6967035519039098E-2</v>
      </c>
      <c r="H443" s="17">
        <v>50956.94</v>
      </c>
      <c r="I443" s="16">
        <v>5.3060838167729503E-2</v>
      </c>
      <c r="J443" s="17">
        <v>80797.42</v>
      </c>
      <c r="K443" s="16">
        <v>4.7841319595971703E-2</v>
      </c>
      <c r="L443" s="18">
        <v>4.9246599187470803</v>
      </c>
      <c r="M443" s="16">
        <v>1.3205502329291401E-2</v>
      </c>
      <c r="N443" s="18">
        <v>3.1058615485494498</v>
      </c>
      <c r="O443" s="16">
        <v>1.8252492591570999E-2</v>
      </c>
      <c r="P443" s="15">
        <v>841714.18</v>
      </c>
      <c r="Q443" s="16">
        <v>9.6873286164363304E-2</v>
      </c>
      <c r="R443" s="17">
        <v>171214.85</v>
      </c>
      <c r="S443" s="16">
        <v>7.5946769888269802E-2</v>
      </c>
      <c r="T443" s="17">
        <v>269734.28000000003</v>
      </c>
      <c r="U443" s="16">
        <v>6.1048687959945801E-2</v>
      </c>
      <c r="V443" s="18">
        <v>4.91612836152939</v>
      </c>
      <c r="W443" s="16">
        <v>1.94493973695989E-2</v>
      </c>
      <c r="X443" s="18">
        <v>3.1205309907216798</v>
      </c>
      <c r="Y443" s="16">
        <v>3.3763387685155598E-2</v>
      </c>
      <c r="Z443" s="15">
        <v>1591724.93</v>
      </c>
      <c r="AA443" s="16">
        <v>0.142634831005721</v>
      </c>
      <c r="AB443" s="17">
        <v>326000.03999999998</v>
      </c>
      <c r="AC443" s="16">
        <v>0.124862286336144</v>
      </c>
      <c r="AD443" s="17">
        <v>508883.59</v>
      </c>
      <c r="AE443" s="16">
        <v>8.5102684537640999E-2</v>
      </c>
      <c r="AF443" s="18">
        <v>4.8825912107249998</v>
      </c>
      <c r="AG443" s="16">
        <v>1.5799751565557699E-2</v>
      </c>
      <c r="AH443" s="18">
        <v>3.1278763184326701</v>
      </c>
      <c r="AI443" s="16">
        <v>5.30200019665363E-2</v>
      </c>
      <c r="AJ443" s="15">
        <v>3098283.72</v>
      </c>
      <c r="AK443" s="16">
        <v>0.21304463285771899</v>
      </c>
      <c r="AL443" s="17">
        <v>640007.87</v>
      </c>
      <c r="AM443" s="16">
        <v>0.27201957057544901</v>
      </c>
      <c r="AN443" s="17">
        <v>996971.69</v>
      </c>
      <c r="AO443" s="16">
        <v>0.13535581666646501</v>
      </c>
      <c r="AP443" s="18">
        <v>4.8410087832201203</v>
      </c>
      <c r="AQ443" s="16">
        <v>-4.6363231417147197E-2</v>
      </c>
      <c r="AR443" s="18">
        <v>3.1076947831888799</v>
      </c>
      <c r="AS443" s="16">
        <v>6.8426844739614107E-2</v>
      </c>
    </row>
    <row r="444" spans="2:45" x14ac:dyDescent="0.2">
      <c r="B444" s="29"/>
      <c r="C444" s="29"/>
      <c r="D444" s="29"/>
      <c r="E444" s="14" t="s">
        <v>283</v>
      </c>
      <c r="F444" s="15">
        <v>287834.89</v>
      </c>
      <c r="G444" s="16">
        <v>0.22002108625851399</v>
      </c>
      <c r="H444" s="17">
        <v>57945.23</v>
      </c>
      <c r="I444" s="16">
        <v>6.2875304283419101E-2</v>
      </c>
      <c r="J444" s="17">
        <v>100301.97</v>
      </c>
      <c r="K444" s="16">
        <v>0.140482902586822</v>
      </c>
      <c r="L444" s="18">
        <v>4.9673612478542202</v>
      </c>
      <c r="M444" s="16">
        <v>0.14784968786253</v>
      </c>
      <c r="N444" s="18">
        <v>2.8696833172867899</v>
      </c>
      <c r="O444" s="16">
        <v>6.9740794440044093E-2</v>
      </c>
      <c r="P444" s="15">
        <v>946332.61</v>
      </c>
      <c r="Q444" s="16">
        <v>0.24415450933081101</v>
      </c>
      <c r="R444" s="17">
        <v>188745.05</v>
      </c>
      <c r="S444" s="16">
        <v>7.9073430371496806E-2</v>
      </c>
      <c r="T444" s="17">
        <v>329526.62</v>
      </c>
      <c r="U444" s="16">
        <v>0.16052840171733099</v>
      </c>
      <c r="V444" s="18">
        <v>5.0138141900939903</v>
      </c>
      <c r="W444" s="16">
        <v>0.152984101278892</v>
      </c>
      <c r="X444" s="18">
        <v>2.8717941209119902</v>
      </c>
      <c r="Y444" s="16">
        <v>7.2058648017344601E-2</v>
      </c>
      <c r="Z444" s="15">
        <v>1787797.91</v>
      </c>
      <c r="AA444" s="16">
        <v>0.27426517194146599</v>
      </c>
      <c r="AB444" s="17">
        <v>364204.47</v>
      </c>
      <c r="AC444" s="16">
        <v>0.106949086984888</v>
      </c>
      <c r="AD444" s="17">
        <v>628020.91</v>
      </c>
      <c r="AE444" s="16">
        <v>0.193200076575055</v>
      </c>
      <c r="AF444" s="18">
        <v>4.9087753096495499</v>
      </c>
      <c r="AG444" s="16">
        <v>0.15115065988474199</v>
      </c>
      <c r="AH444" s="18">
        <v>2.84671717379601</v>
      </c>
      <c r="AI444" s="16">
        <v>6.7939230777707693E-2</v>
      </c>
      <c r="AJ444" s="15">
        <v>3375951.02</v>
      </c>
      <c r="AK444" s="16">
        <v>0.28060054087418901</v>
      </c>
      <c r="AL444" s="17">
        <v>724159.67</v>
      </c>
      <c r="AM444" s="16">
        <v>0.14802676468611201</v>
      </c>
      <c r="AN444" s="17">
        <v>1194607.6599999999</v>
      </c>
      <c r="AO444" s="16">
        <v>0.209852380726294</v>
      </c>
      <c r="AP444" s="18">
        <v>4.6618876469605102</v>
      </c>
      <c r="AQ444" s="16">
        <v>0.115479691124034</v>
      </c>
      <c r="AR444" s="18">
        <v>2.8259914388963501</v>
      </c>
      <c r="AS444" s="16">
        <v>5.8476687962066502E-2</v>
      </c>
    </row>
    <row r="445" spans="2:45" x14ac:dyDescent="0.2">
      <c r="B445" s="29"/>
      <c r="C445" s="29"/>
      <c r="D445" s="29"/>
      <c r="E445" s="14" t="s">
        <v>284</v>
      </c>
      <c r="F445" s="15">
        <v>205794.7</v>
      </c>
      <c r="G445" s="16">
        <v>-3.4760599295295901E-3</v>
      </c>
      <c r="H445" s="17">
        <v>51882.63</v>
      </c>
      <c r="I445" s="16">
        <v>-0.29909696437099198</v>
      </c>
      <c r="J445" s="17">
        <v>85782.71</v>
      </c>
      <c r="K445" s="16">
        <v>-0.26967538189926599</v>
      </c>
      <c r="L445" s="18">
        <v>3.9665433305905999</v>
      </c>
      <c r="M445" s="16">
        <v>0.421771471108218</v>
      </c>
      <c r="N445" s="18">
        <v>2.3990230665363699</v>
      </c>
      <c r="O445" s="16">
        <v>0.36449452116513398</v>
      </c>
      <c r="P445" s="15">
        <v>714630.44</v>
      </c>
      <c r="Q445" s="16">
        <v>0.18694650969212001</v>
      </c>
      <c r="R445" s="17">
        <v>211676.27</v>
      </c>
      <c r="S445" s="16">
        <v>0.189812166223646</v>
      </c>
      <c r="T445" s="17">
        <v>345772.37</v>
      </c>
      <c r="U445" s="16">
        <v>0.215961889876744</v>
      </c>
      <c r="V445" s="18">
        <v>3.3760536313305201</v>
      </c>
      <c r="W445" s="16">
        <v>-2.4084948976619198E-3</v>
      </c>
      <c r="X445" s="18">
        <v>2.0667656007332198</v>
      </c>
      <c r="Y445" s="16">
        <v>-2.3862080239674101E-2</v>
      </c>
      <c r="Z445" s="15">
        <v>1309535.95</v>
      </c>
      <c r="AA445" s="16">
        <v>0.16719488770017199</v>
      </c>
      <c r="AB445" s="17">
        <v>389405.17</v>
      </c>
      <c r="AC445" s="16">
        <v>0.16559942699006899</v>
      </c>
      <c r="AD445" s="17">
        <v>638758.37</v>
      </c>
      <c r="AE445" s="16">
        <v>0.19309485160027701</v>
      </c>
      <c r="AF445" s="18">
        <v>3.3629136202788499</v>
      </c>
      <c r="AG445" s="16">
        <v>1.36878988884083E-3</v>
      </c>
      <c r="AH445" s="18">
        <v>2.0501272648685598</v>
      </c>
      <c r="AI445" s="16">
        <v>-2.17082186427726E-2</v>
      </c>
      <c r="AJ445" s="15">
        <v>2550714.17</v>
      </c>
      <c r="AK445" s="16">
        <v>0.242668721559441</v>
      </c>
      <c r="AL445" s="17">
        <v>724048.56</v>
      </c>
      <c r="AM445" s="16">
        <v>0.134043699322591</v>
      </c>
      <c r="AN445" s="17">
        <v>1203490.3799999999</v>
      </c>
      <c r="AO445" s="16">
        <v>0.16031305428952</v>
      </c>
      <c r="AP445" s="18">
        <v>3.52284958622112</v>
      </c>
      <c r="AQ445" s="16">
        <v>9.5785570081413807E-2</v>
      </c>
      <c r="AR445" s="18">
        <v>2.1194304602584402</v>
      </c>
      <c r="AS445" s="16">
        <v>7.0977109983778305E-2</v>
      </c>
    </row>
    <row r="446" spans="2:45" x14ac:dyDescent="0.2">
      <c r="B446" s="29"/>
      <c r="C446" s="29"/>
      <c r="D446" s="29"/>
      <c r="E446" s="14" t="s">
        <v>285</v>
      </c>
      <c r="F446" s="15">
        <v>103072.3</v>
      </c>
      <c r="G446" s="16">
        <v>-6.8628115399705605E-2</v>
      </c>
      <c r="H446" s="17">
        <v>31290.62</v>
      </c>
      <c r="I446" s="16">
        <v>-0.35537977349948502</v>
      </c>
      <c r="J446" s="17">
        <v>50081.54</v>
      </c>
      <c r="K446" s="16">
        <v>-0.35126505253904999</v>
      </c>
      <c r="L446" s="18">
        <v>3.2940318855938302</v>
      </c>
      <c r="M446" s="16">
        <v>0.44483813307640602</v>
      </c>
      <c r="N446" s="18">
        <v>2.0580896673704498</v>
      </c>
      <c r="O446" s="16">
        <v>0.435673980946366</v>
      </c>
      <c r="P446" s="15">
        <v>378400.63</v>
      </c>
      <c r="Q446" s="16">
        <v>0.29112165290319902</v>
      </c>
      <c r="R446" s="17">
        <v>139666.06</v>
      </c>
      <c r="S446" s="16">
        <v>0.35447204648490699</v>
      </c>
      <c r="T446" s="17">
        <v>222493.99</v>
      </c>
      <c r="U446" s="16">
        <v>0.35147310295429701</v>
      </c>
      <c r="V446" s="18">
        <v>2.7093241550595799</v>
      </c>
      <c r="W446" s="16">
        <v>-4.6771281656283199E-2</v>
      </c>
      <c r="X446" s="18">
        <v>1.7007229273923301</v>
      </c>
      <c r="Y446" s="16">
        <v>-4.4656049698045097E-2</v>
      </c>
      <c r="Z446" s="15">
        <v>693978.16</v>
      </c>
      <c r="AA446" s="16">
        <v>0.231428703295465</v>
      </c>
      <c r="AB446" s="17">
        <v>256296.39</v>
      </c>
      <c r="AC446" s="16">
        <v>0.29198299397760102</v>
      </c>
      <c r="AD446" s="17">
        <v>411635.14</v>
      </c>
      <c r="AE446" s="16">
        <v>0.29293247514152199</v>
      </c>
      <c r="AF446" s="18">
        <v>2.70771726437505</v>
      </c>
      <c r="AG446" s="16">
        <v>-4.6869262958104597E-2</v>
      </c>
      <c r="AH446" s="18">
        <v>1.6859060186163899</v>
      </c>
      <c r="AI446" s="16">
        <v>-4.7569206457842399E-2</v>
      </c>
      <c r="AJ446" s="15">
        <v>1355535.11</v>
      </c>
      <c r="AK446" s="16">
        <v>0.18285475713885199</v>
      </c>
      <c r="AL446" s="17">
        <v>486875.28</v>
      </c>
      <c r="AM446" s="16">
        <v>0.155055950107021</v>
      </c>
      <c r="AN446" s="17">
        <v>786506.92</v>
      </c>
      <c r="AO446" s="16">
        <v>0.148752701425587</v>
      </c>
      <c r="AP446" s="18">
        <v>2.78415266842054</v>
      </c>
      <c r="AQ446" s="16">
        <v>2.4067065348007802E-2</v>
      </c>
      <c r="AR446" s="18">
        <v>1.72348783657237</v>
      </c>
      <c r="AS446" s="16">
        <v>2.96861593195334E-2</v>
      </c>
    </row>
    <row r="447" spans="2:45" x14ac:dyDescent="0.2">
      <c r="B447" s="29"/>
      <c r="C447" s="29"/>
      <c r="D447" s="29"/>
      <c r="E447" s="14" t="s">
        <v>286</v>
      </c>
      <c r="F447" s="15">
        <v>180449.84</v>
      </c>
      <c r="G447" s="16">
        <v>9.2769192226355796E-2</v>
      </c>
      <c r="H447" s="17">
        <v>42916.08</v>
      </c>
      <c r="I447" s="16">
        <v>9.3726553580166405E-2</v>
      </c>
      <c r="J447" s="17">
        <v>64789.33</v>
      </c>
      <c r="K447" s="16">
        <v>7.8180816071001205E-2</v>
      </c>
      <c r="L447" s="18">
        <v>4.2047139440508099</v>
      </c>
      <c r="M447" s="16">
        <v>-8.7532057320597798E-4</v>
      </c>
      <c r="N447" s="18">
        <v>2.7851783619308899</v>
      </c>
      <c r="O447" s="16">
        <v>1.35305469527051E-2</v>
      </c>
      <c r="P447" s="15">
        <v>596019.69999999995</v>
      </c>
      <c r="Q447" s="16">
        <v>1.0237862982272399E-2</v>
      </c>
      <c r="R447" s="17">
        <v>141724.72</v>
      </c>
      <c r="S447" s="16">
        <v>4.2110697474767997E-3</v>
      </c>
      <c r="T447" s="17">
        <v>213714.49</v>
      </c>
      <c r="U447" s="16">
        <v>-3.2975385032505598E-2</v>
      </c>
      <c r="V447" s="18">
        <v>4.2054745283673904</v>
      </c>
      <c r="W447" s="16">
        <v>6.0015204137424802E-3</v>
      </c>
      <c r="X447" s="18">
        <v>2.78885956679868</v>
      </c>
      <c r="Y447" s="16">
        <v>4.4686812875213699E-2</v>
      </c>
      <c r="Z447" s="15">
        <v>1106747.3700000001</v>
      </c>
      <c r="AA447" s="16">
        <v>-0.117435109057848</v>
      </c>
      <c r="AB447" s="17">
        <v>262702.59999999998</v>
      </c>
      <c r="AC447" s="16">
        <v>-0.145027511974297</v>
      </c>
      <c r="AD447" s="17">
        <v>396964.53</v>
      </c>
      <c r="AE447" s="16">
        <v>-0.20411746222869101</v>
      </c>
      <c r="AF447" s="18">
        <v>4.2129288785112902</v>
      </c>
      <c r="AG447" s="16">
        <v>3.22728547443265E-2</v>
      </c>
      <c r="AH447" s="18">
        <v>2.7880258470448198</v>
      </c>
      <c r="AI447" s="16">
        <v>0.10891350049415301</v>
      </c>
      <c r="AJ447" s="15">
        <v>2271483.4900000002</v>
      </c>
      <c r="AK447" s="16">
        <v>-0.14383087384667301</v>
      </c>
      <c r="AL447" s="17">
        <v>527759.39</v>
      </c>
      <c r="AM447" s="16">
        <v>-0.16458677405861</v>
      </c>
      <c r="AN447" s="17">
        <v>802290.3</v>
      </c>
      <c r="AO447" s="16">
        <v>-0.23518981215899301</v>
      </c>
      <c r="AP447" s="18">
        <v>4.3040134065639304</v>
      </c>
      <c r="AQ447" s="16">
        <v>2.48450701609958E-2</v>
      </c>
      <c r="AR447" s="18">
        <v>2.8312488509458502</v>
      </c>
      <c r="AS447" s="16">
        <v>0.11945308753040899</v>
      </c>
    </row>
    <row r="448" spans="2:45" x14ac:dyDescent="0.2">
      <c r="B448" s="29"/>
      <c r="C448" s="29"/>
      <c r="D448" s="29"/>
      <c r="E448" s="14" t="s">
        <v>287</v>
      </c>
      <c r="F448" s="15">
        <v>194235.27</v>
      </c>
      <c r="G448" s="16">
        <v>-2.99807859204754E-2</v>
      </c>
      <c r="H448" s="17">
        <v>47337.52</v>
      </c>
      <c r="I448" s="16">
        <v>-0.105298332675597</v>
      </c>
      <c r="J448" s="17">
        <v>65418.82</v>
      </c>
      <c r="K448" s="16">
        <v>-0.16535121842802999</v>
      </c>
      <c r="L448" s="18">
        <v>4.1031991114025397</v>
      </c>
      <c r="M448" s="16">
        <v>8.4181744044758297E-2</v>
      </c>
      <c r="N448" s="18">
        <v>2.9691038450403102</v>
      </c>
      <c r="O448" s="16">
        <v>0.162188498319735</v>
      </c>
      <c r="P448" s="15">
        <v>625652.73</v>
      </c>
      <c r="Q448" s="16">
        <v>-1.9605485578360098E-2</v>
      </c>
      <c r="R448" s="17">
        <v>156744.28</v>
      </c>
      <c r="S448" s="16">
        <v>-2.7856539260058599E-2</v>
      </c>
      <c r="T448" s="17">
        <v>220885.17</v>
      </c>
      <c r="U448" s="16">
        <v>-0.106429563738039</v>
      </c>
      <c r="V448" s="18">
        <v>3.9915506326610499</v>
      </c>
      <c r="W448" s="16">
        <v>8.4874856591826905E-3</v>
      </c>
      <c r="X448" s="18">
        <v>2.8324795639290801</v>
      </c>
      <c r="Y448" s="16">
        <v>9.7165343252498898E-2</v>
      </c>
      <c r="Z448" s="15">
        <v>1145046.79</v>
      </c>
      <c r="AA448" s="16">
        <v>-0.172491882206077</v>
      </c>
      <c r="AB448" s="17">
        <v>288927.34000000003</v>
      </c>
      <c r="AC448" s="16">
        <v>-0.18287942276982799</v>
      </c>
      <c r="AD448" s="17">
        <v>408321.06</v>
      </c>
      <c r="AE448" s="16">
        <v>-0.28228843369999301</v>
      </c>
      <c r="AF448" s="18">
        <v>3.9630960157664599</v>
      </c>
      <c r="AG448" s="16">
        <v>1.27123717762212E-2</v>
      </c>
      <c r="AH448" s="18">
        <v>2.8042805090680401</v>
      </c>
      <c r="AI448" s="16">
        <v>0.15298144359013999</v>
      </c>
      <c r="AJ448" s="15">
        <v>2409064.84</v>
      </c>
      <c r="AK448" s="16">
        <v>-0.193157873550557</v>
      </c>
      <c r="AL448" s="17">
        <v>593916.61</v>
      </c>
      <c r="AM448" s="16">
        <v>-0.21175769018096699</v>
      </c>
      <c r="AN448" s="17">
        <v>844568.18</v>
      </c>
      <c r="AO448" s="16">
        <v>-0.310273800013107</v>
      </c>
      <c r="AP448" s="18">
        <v>4.0562341571824403</v>
      </c>
      <c r="AQ448" s="16">
        <v>2.3596572270625501E-2</v>
      </c>
      <c r="AR448" s="18">
        <v>2.8524219797151198</v>
      </c>
      <c r="AS448" s="16">
        <v>0.16980060560955301</v>
      </c>
    </row>
    <row r="449" spans="2:45" x14ac:dyDescent="0.2">
      <c r="B449" s="29"/>
      <c r="C449" s="29"/>
      <c r="D449" s="29"/>
      <c r="E449" s="14" t="s">
        <v>288</v>
      </c>
      <c r="F449" s="15">
        <v>218558.72</v>
      </c>
      <c r="G449" s="16">
        <v>8.60191752874334E-2</v>
      </c>
      <c r="H449" s="17">
        <v>41514.400000000001</v>
      </c>
      <c r="I449" s="16">
        <v>6.8463189797991597E-2</v>
      </c>
      <c r="J449" s="17">
        <v>69609.17</v>
      </c>
      <c r="K449" s="16">
        <v>7.2515285566570095E-2</v>
      </c>
      <c r="L449" s="18">
        <v>5.2646484111537202</v>
      </c>
      <c r="M449" s="16">
        <v>1.6431062536427801E-2</v>
      </c>
      <c r="N449" s="18">
        <v>3.1397978168680898</v>
      </c>
      <c r="O449" s="16">
        <v>1.25908599183551E-2</v>
      </c>
      <c r="P449" s="15">
        <v>737352.99</v>
      </c>
      <c r="Q449" s="16">
        <v>0.162345337444815</v>
      </c>
      <c r="R449" s="17">
        <v>141132.92000000001</v>
      </c>
      <c r="S449" s="16">
        <v>0.140481587942903</v>
      </c>
      <c r="T449" s="17">
        <v>234561.36</v>
      </c>
      <c r="U449" s="16">
        <v>0.13351377180319601</v>
      </c>
      <c r="V449" s="18">
        <v>5.22452869252617</v>
      </c>
      <c r="W449" s="16">
        <v>1.9170629086040499E-2</v>
      </c>
      <c r="X449" s="18">
        <v>3.1435398822721701</v>
      </c>
      <c r="Y449" s="16">
        <v>2.5435567135416001E-2</v>
      </c>
      <c r="Z449" s="15">
        <v>1369113.53</v>
      </c>
      <c r="AA449" s="16">
        <v>0.20706960216698</v>
      </c>
      <c r="AB449" s="17">
        <v>264758.90999999997</v>
      </c>
      <c r="AC449" s="16">
        <v>0.19573687068646001</v>
      </c>
      <c r="AD449" s="17">
        <v>436870.75</v>
      </c>
      <c r="AE449" s="16">
        <v>0.15405694686829899</v>
      </c>
      <c r="AF449" s="18">
        <v>5.1711707454906799</v>
      </c>
      <c r="AG449" s="16">
        <v>9.4776131424420904E-3</v>
      </c>
      <c r="AH449" s="18">
        <v>3.1339098119981701</v>
      </c>
      <c r="AI449" s="16">
        <v>4.5935909352253598E-2</v>
      </c>
      <c r="AJ449" s="15">
        <v>2637708.75</v>
      </c>
      <c r="AK449" s="16">
        <v>0.34837123945188803</v>
      </c>
      <c r="AL449" s="17">
        <v>513463.36</v>
      </c>
      <c r="AM449" s="16">
        <v>0.35455020738100201</v>
      </c>
      <c r="AN449" s="17">
        <v>845990.39</v>
      </c>
      <c r="AO449" s="16">
        <v>0.25762011984334199</v>
      </c>
      <c r="AP449" s="18">
        <v>5.1370924499851398</v>
      </c>
      <c r="AQ449" s="16">
        <v>-4.5616381699587604E-3</v>
      </c>
      <c r="AR449" s="18">
        <v>3.1178944597704001</v>
      </c>
      <c r="AS449" s="16">
        <v>7.21609953408269E-2</v>
      </c>
    </row>
    <row r="450" spans="2:45" x14ac:dyDescent="0.2">
      <c r="B450" s="29"/>
      <c r="C450" s="29"/>
      <c r="D450" s="29"/>
      <c r="E450" s="14" t="s">
        <v>289</v>
      </c>
      <c r="F450" s="15">
        <v>109260.85</v>
      </c>
      <c r="G450" s="16">
        <v>2.3126160793428899E-2</v>
      </c>
      <c r="H450" s="17">
        <v>28497.58</v>
      </c>
      <c r="I450" s="16">
        <v>-7.8703803983247098E-2</v>
      </c>
      <c r="J450" s="17">
        <v>43220.69</v>
      </c>
      <c r="K450" s="16">
        <v>-8.5282597027914298E-2</v>
      </c>
      <c r="L450" s="18">
        <v>3.8340395921337902</v>
      </c>
      <c r="M450" s="16">
        <v>0.110529019024436</v>
      </c>
      <c r="N450" s="18">
        <v>2.52797560612753</v>
      </c>
      <c r="O450" s="16">
        <v>0.11851612035488</v>
      </c>
      <c r="P450" s="15">
        <v>371969.04</v>
      </c>
      <c r="Q450" s="16">
        <v>0.13009005531856299</v>
      </c>
      <c r="R450" s="17">
        <v>98386.19</v>
      </c>
      <c r="S450" s="16">
        <v>0.13836119161493199</v>
      </c>
      <c r="T450" s="17">
        <v>148663.01</v>
      </c>
      <c r="U450" s="16">
        <v>0.136221623695542</v>
      </c>
      <c r="V450" s="18">
        <v>3.78070377560103</v>
      </c>
      <c r="W450" s="16">
        <v>-7.2658277155733799E-3</v>
      </c>
      <c r="X450" s="18">
        <v>2.5020954439170802</v>
      </c>
      <c r="Y450" s="16">
        <v>-5.3964545728645398E-3</v>
      </c>
      <c r="Z450" s="15">
        <v>684966.38</v>
      </c>
      <c r="AA450" s="16">
        <v>0.16083868797164999</v>
      </c>
      <c r="AB450" s="17">
        <v>181823.48</v>
      </c>
      <c r="AC450" s="16">
        <v>0.14808446512076701</v>
      </c>
      <c r="AD450" s="17">
        <v>274921.34000000003</v>
      </c>
      <c r="AE450" s="16">
        <v>0.15447746060877199</v>
      </c>
      <c r="AF450" s="18">
        <v>3.7672053136371599</v>
      </c>
      <c r="AG450" s="16">
        <v>1.11091328542117E-2</v>
      </c>
      <c r="AH450" s="18">
        <v>2.4914994958194199</v>
      </c>
      <c r="AI450" s="16">
        <v>5.5100489874643699E-3</v>
      </c>
      <c r="AJ450" s="15">
        <v>1360253.99</v>
      </c>
      <c r="AK450" s="16">
        <v>0.28300276415661901</v>
      </c>
      <c r="AL450" s="17">
        <v>348012.83</v>
      </c>
      <c r="AM450" s="16">
        <v>0.19199212903181601</v>
      </c>
      <c r="AN450" s="17">
        <v>538703.81000000006</v>
      </c>
      <c r="AO450" s="16">
        <v>0.19276439737483</v>
      </c>
      <c r="AP450" s="18">
        <v>3.90863173061752</v>
      </c>
      <c r="AQ450" s="16">
        <v>7.6351708126400103E-2</v>
      </c>
      <c r="AR450" s="18">
        <v>2.5250498785222999</v>
      </c>
      <c r="AS450" s="16">
        <v>7.5654812451139697E-2</v>
      </c>
    </row>
    <row r="451" spans="2:45" x14ac:dyDescent="0.2">
      <c r="B451" s="29"/>
      <c r="C451" s="29"/>
      <c r="D451" s="29"/>
      <c r="E451" s="14" t="s">
        <v>290</v>
      </c>
      <c r="F451" s="15">
        <v>108363.62</v>
      </c>
      <c r="G451" s="16">
        <v>0.23903667544955301</v>
      </c>
      <c r="H451" s="17">
        <v>25149.46</v>
      </c>
      <c r="I451" s="16">
        <v>0.31281675973162598</v>
      </c>
      <c r="J451" s="17">
        <v>43997.760000000002</v>
      </c>
      <c r="K451" s="16">
        <v>0.35828800073598299</v>
      </c>
      <c r="L451" s="18">
        <v>4.3087851588065904</v>
      </c>
      <c r="M451" s="16">
        <v>-5.6199834238218803E-2</v>
      </c>
      <c r="N451" s="18">
        <v>2.4629349312328599</v>
      </c>
      <c r="O451" s="16">
        <v>-8.7795316767735304E-2</v>
      </c>
      <c r="P451" s="15">
        <v>327941.07</v>
      </c>
      <c r="Q451" s="16">
        <v>8.4077087103561002E-2</v>
      </c>
      <c r="R451" s="17">
        <v>73361.509999999995</v>
      </c>
      <c r="S451" s="16">
        <v>9.0111881276539907E-2</v>
      </c>
      <c r="T451" s="17">
        <v>128673.22</v>
      </c>
      <c r="U451" s="16">
        <v>0.10748498064338199</v>
      </c>
      <c r="V451" s="18">
        <v>4.4702061067172698</v>
      </c>
      <c r="W451" s="16">
        <v>-5.5359401880033798E-3</v>
      </c>
      <c r="X451" s="18">
        <v>2.54863498403164</v>
      </c>
      <c r="Y451" s="16">
        <v>-2.1136082158172999E-2</v>
      </c>
      <c r="Z451" s="15">
        <v>603152.53</v>
      </c>
      <c r="AA451" s="16">
        <v>7.0367907589030304E-2</v>
      </c>
      <c r="AB451" s="17">
        <v>134758.34</v>
      </c>
      <c r="AC451" s="16">
        <v>4.9542505671072899E-2</v>
      </c>
      <c r="AD451" s="17">
        <v>237023.23</v>
      </c>
      <c r="AE451" s="16">
        <v>7.0702923468822204E-2</v>
      </c>
      <c r="AF451" s="18">
        <v>4.4758085473596703</v>
      </c>
      <c r="AG451" s="16">
        <v>1.9842361605585199E-2</v>
      </c>
      <c r="AH451" s="18">
        <v>2.5446979606176199</v>
      </c>
      <c r="AI451" s="16">
        <v>-3.1289340156695098E-4</v>
      </c>
      <c r="AJ451" s="15">
        <v>1155779.07</v>
      </c>
      <c r="AK451" s="16">
        <v>9.0657791041470301E-2</v>
      </c>
      <c r="AL451" s="17">
        <v>254886.1</v>
      </c>
      <c r="AM451" s="16">
        <v>0.12113994964843799</v>
      </c>
      <c r="AN451" s="17">
        <v>447742.65</v>
      </c>
      <c r="AO451" s="16">
        <v>6.9867905763293298E-2</v>
      </c>
      <c r="AP451" s="18">
        <v>4.5344923477584702</v>
      </c>
      <c r="AQ451" s="16">
        <v>-2.7188540214383002E-2</v>
      </c>
      <c r="AR451" s="18">
        <v>2.5813468294789401</v>
      </c>
      <c r="AS451" s="16">
        <v>1.9432198279977799E-2</v>
      </c>
    </row>
    <row r="452" spans="2:45" x14ac:dyDescent="0.2">
      <c r="B452" s="29"/>
      <c r="C452" s="29"/>
      <c r="D452" s="29"/>
      <c r="E452" s="14" t="s">
        <v>291</v>
      </c>
      <c r="F452" s="15">
        <v>152020.62</v>
      </c>
      <c r="G452" s="16">
        <v>0.24284343956377499</v>
      </c>
      <c r="H452" s="17">
        <v>29055.200000000001</v>
      </c>
      <c r="I452" s="16">
        <v>0.35409646898066199</v>
      </c>
      <c r="J452" s="17">
        <v>50745.82</v>
      </c>
      <c r="K452" s="16">
        <v>0.27961887163369498</v>
      </c>
      <c r="L452" s="18">
        <v>5.2321312536138098</v>
      </c>
      <c r="M452" s="16">
        <v>-8.2160342313451207E-2</v>
      </c>
      <c r="N452" s="18">
        <v>2.9957269386916998</v>
      </c>
      <c r="O452" s="16">
        <v>-2.8739363637993499E-2</v>
      </c>
      <c r="P452" s="15">
        <v>549447.92000000004</v>
      </c>
      <c r="Q452" s="16">
        <v>0.256937592017354</v>
      </c>
      <c r="R452" s="17">
        <v>100326.35</v>
      </c>
      <c r="S452" s="16">
        <v>0.29604013232930998</v>
      </c>
      <c r="T452" s="17">
        <v>186550.34</v>
      </c>
      <c r="U452" s="16">
        <v>0.28953654465942702</v>
      </c>
      <c r="V452" s="18">
        <v>5.4766062953551096</v>
      </c>
      <c r="W452" s="16">
        <v>-3.01707789261739E-2</v>
      </c>
      <c r="X452" s="18">
        <v>2.9453064518670899</v>
      </c>
      <c r="Y452" s="16">
        <v>-2.5279588063697098E-2</v>
      </c>
      <c r="Z452" s="15">
        <v>1071187.3400000001</v>
      </c>
      <c r="AA452" s="16">
        <v>0.24206961298058799</v>
      </c>
      <c r="AB452" s="17">
        <v>193774.5</v>
      </c>
      <c r="AC452" s="16">
        <v>0.25620779918567799</v>
      </c>
      <c r="AD452" s="17">
        <v>366041.33</v>
      </c>
      <c r="AE452" s="16">
        <v>0.25754516628280899</v>
      </c>
      <c r="AF452" s="18">
        <v>5.52800982585428</v>
      </c>
      <c r="AG452" s="16">
        <v>-1.1254655650327201E-2</v>
      </c>
      <c r="AH452" s="18">
        <v>2.9264109055663199</v>
      </c>
      <c r="AI452" s="16">
        <v>-1.2306161016836899E-2</v>
      </c>
      <c r="AJ452" s="15">
        <v>2028879.11</v>
      </c>
      <c r="AK452" s="16">
        <v>0.50663833661375302</v>
      </c>
      <c r="AL452" s="17">
        <v>371911.07</v>
      </c>
      <c r="AM452" s="16">
        <v>0.52541927478664796</v>
      </c>
      <c r="AN452" s="17">
        <v>721982.83</v>
      </c>
      <c r="AO452" s="16">
        <v>0.56364254471940001</v>
      </c>
      <c r="AP452" s="18">
        <v>5.4552802367512196</v>
      </c>
      <c r="AQ452" s="16">
        <v>-1.2311984307082999E-2</v>
      </c>
      <c r="AR452" s="18">
        <v>2.8101486984115698</v>
      </c>
      <c r="AS452" s="16">
        <v>-3.6456035491075803E-2</v>
      </c>
    </row>
    <row r="453" spans="2:45" x14ac:dyDescent="0.2">
      <c r="B453" s="29"/>
      <c r="C453" s="29"/>
      <c r="D453" s="29"/>
      <c r="E453" s="14" t="s">
        <v>292</v>
      </c>
      <c r="F453" s="15">
        <v>556058.06000000006</v>
      </c>
      <c r="G453" s="16">
        <v>4.3701036926960701E-2</v>
      </c>
      <c r="H453" s="17">
        <v>106834.46</v>
      </c>
      <c r="I453" s="16">
        <v>8.3444737705467998E-3</v>
      </c>
      <c r="J453" s="17">
        <v>214033.09</v>
      </c>
      <c r="K453" s="16">
        <v>1.198793348409E-2</v>
      </c>
      <c r="L453" s="18">
        <v>5.2048567475325802</v>
      </c>
      <c r="M453" s="16">
        <v>3.5063972755464697E-2</v>
      </c>
      <c r="N453" s="18">
        <v>2.5980004306810698</v>
      </c>
      <c r="O453" s="16">
        <v>3.1337432387843103E-2</v>
      </c>
      <c r="P453" s="15">
        <v>1861191.95</v>
      </c>
      <c r="Q453" s="16">
        <v>2.8368023720506199E-2</v>
      </c>
      <c r="R453" s="17">
        <v>356940.76</v>
      </c>
      <c r="S453" s="16">
        <v>1.1179409627612101E-2</v>
      </c>
      <c r="T453" s="17">
        <v>717605.9</v>
      </c>
      <c r="U453" s="16">
        <v>1.4596811930022199E-2</v>
      </c>
      <c r="V453" s="18">
        <v>5.2142880796241897</v>
      </c>
      <c r="W453" s="16">
        <v>1.6998580003942301E-2</v>
      </c>
      <c r="X453" s="18">
        <v>2.5936129427029502</v>
      </c>
      <c r="Y453" s="16">
        <v>1.35730879779602E-2</v>
      </c>
      <c r="Z453" s="15">
        <v>3512405.97</v>
      </c>
      <c r="AA453" s="16">
        <v>2.9057039054599498E-2</v>
      </c>
      <c r="AB453" s="17">
        <v>670696.18999999994</v>
      </c>
      <c r="AC453" s="16">
        <v>6.7358622005386504E-3</v>
      </c>
      <c r="AD453" s="17">
        <v>1350826.59</v>
      </c>
      <c r="AE453" s="16">
        <v>1.34034218391912E-2</v>
      </c>
      <c r="AF453" s="18">
        <v>5.2369553046066999</v>
      </c>
      <c r="AG453" s="16">
        <v>2.2171830459353E-2</v>
      </c>
      <c r="AH453" s="18">
        <v>2.60019013247289</v>
      </c>
      <c r="AI453" s="16">
        <v>1.5446580185212999E-2</v>
      </c>
      <c r="AJ453" s="15">
        <v>6761988.8499999996</v>
      </c>
      <c r="AK453" s="16">
        <v>7.2557753931944705E-2</v>
      </c>
      <c r="AL453" s="17">
        <v>1302876.8799999999</v>
      </c>
      <c r="AM453" s="16">
        <v>6.1703645490853699E-2</v>
      </c>
      <c r="AN453" s="17">
        <v>2659729.94</v>
      </c>
      <c r="AO453" s="16">
        <v>7.0214451951791004E-2</v>
      </c>
      <c r="AP453" s="18">
        <v>5.1900443962134002</v>
      </c>
      <c r="AQ453" s="16">
        <v>1.0223293936296901E-2</v>
      </c>
      <c r="AR453" s="18">
        <v>2.54235918779032</v>
      </c>
      <c r="AS453" s="16">
        <v>2.1895630131701202E-3</v>
      </c>
    </row>
    <row r="454" spans="2:45" x14ac:dyDescent="0.2">
      <c r="B454" s="29"/>
      <c r="C454" s="29"/>
      <c r="D454" s="29"/>
      <c r="E454" s="14" t="s">
        <v>293</v>
      </c>
      <c r="F454" s="15">
        <v>58670.89</v>
      </c>
      <c r="G454" s="16">
        <v>9.0087580993560595E-2</v>
      </c>
      <c r="H454" s="17">
        <v>12666.12</v>
      </c>
      <c r="I454" s="16">
        <v>-4.6697529911783199E-2</v>
      </c>
      <c r="J454" s="17">
        <v>19813.169999999998</v>
      </c>
      <c r="K454" s="16">
        <v>-5.1671562308994598E-2</v>
      </c>
      <c r="L454" s="18">
        <v>4.6321122806352699</v>
      </c>
      <c r="M454" s="16">
        <v>0.14348553077040299</v>
      </c>
      <c r="N454" s="18">
        <v>2.9612066115619098</v>
      </c>
      <c r="O454" s="16">
        <v>0.149483172357154</v>
      </c>
      <c r="P454" s="15">
        <v>204295.71</v>
      </c>
      <c r="Q454" s="16">
        <v>0.29444856188687002</v>
      </c>
      <c r="R454" s="17">
        <v>49019.98</v>
      </c>
      <c r="S454" s="16">
        <v>0.43979414048777998</v>
      </c>
      <c r="T454" s="17">
        <v>75581.8</v>
      </c>
      <c r="U454" s="16">
        <v>0.40331704462304502</v>
      </c>
      <c r="V454" s="18">
        <v>4.1676008435743999</v>
      </c>
      <c r="W454" s="16">
        <v>-0.100948861030695</v>
      </c>
      <c r="X454" s="18">
        <v>2.7029749225342599</v>
      </c>
      <c r="Y454" s="16">
        <v>-7.7579391737110107E-2</v>
      </c>
      <c r="Z454" s="15">
        <v>361310.14</v>
      </c>
      <c r="AA454" s="16">
        <v>0.294225466303907</v>
      </c>
      <c r="AB454" s="17">
        <v>86834.58</v>
      </c>
      <c r="AC454" s="16">
        <v>0.42445597772434401</v>
      </c>
      <c r="AD454" s="17">
        <v>135605.34</v>
      </c>
      <c r="AE454" s="16">
        <v>0.38858801724402797</v>
      </c>
      <c r="AF454" s="18">
        <v>4.1609015670945801</v>
      </c>
      <c r="AG454" s="16">
        <v>-9.1424735798777093E-2</v>
      </c>
      <c r="AH454" s="18">
        <v>2.6644241296102402</v>
      </c>
      <c r="AI454" s="16">
        <v>-6.7955757768531494E-2</v>
      </c>
      <c r="AJ454" s="15">
        <v>676481.01</v>
      </c>
      <c r="AK454" s="16">
        <v>0.36992622745241199</v>
      </c>
      <c r="AL454" s="17">
        <v>157145.51</v>
      </c>
      <c r="AM454" s="16">
        <v>0.35152890969826001</v>
      </c>
      <c r="AN454" s="17">
        <v>252853.06</v>
      </c>
      <c r="AO454" s="16">
        <v>0.29739599330380401</v>
      </c>
      <c r="AP454" s="18">
        <v>4.3048064815851204</v>
      </c>
      <c r="AQ454" s="16">
        <v>1.3612226584378599E-2</v>
      </c>
      <c r="AR454" s="18">
        <v>2.6753918263832799</v>
      </c>
      <c r="AS454" s="16">
        <v>5.5904469046424397E-2</v>
      </c>
    </row>
    <row r="455" spans="2:45" x14ac:dyDescent="0.2">
      <c r="B455" s="29"/>
      <c r="C455" s="29"/>
      <c r="D455" s="29"/>
      <c r="E455" s="14" t="s">
        <v>294</v>
      </c>
      <c r="F455" s="15">
        <v>335779.75</v>
      </c>
      <c r="G455" s="16">
        <v>0.19801465084026501</v>
      </c>
      <c r="H455" s="17">
        <v>74214.45</v>
      </c>
      <c r="I455" s="16">
        <v>0.336239538579375</v>
      </c>
      <c r="J455" s="17">
        <v>134535.70000000001</v>
      </c>
      <c r="K455" s="16">
        <v>0.29431815230034097</v>
      </c>
      <c r="L455" s="18">
        <v>4.5244524482765804</v>
      </c>
      <c r="M455" s="16">
        <v>-0.103443195436399</v>
      </c>
      <c r="N455" s="18">
        <v>2.4958412525448601</v>
      </c>
      <c r="O455" s="16">
        <v>-7.4404814062848199E-2</v>
      </c>
      <c r="P455" s="15">
        <v>1048007.19</v>
      </c>
      <c r="Q455" s="16">
        <v>7.9929317462355806E-2</v>
      </c>
      <c r="R455" s="17">
        <v>223374.65</v>
      </c>
      <c r="S455" s="16">
        <v>0.13833310570882301</v>
      </c>
      <c r="T455" s="17">
        <v>407400.21</v>
      </c>
      <c r="U455" s="16">
        <v>9.5504641775007004E-2</v>
      </c>
      <c r="V455" s="18">
        <v>4.6917015426772899</v>
      </c>
      <c r="W455" s="16">
        <v>-5.1306412818504198E-2</v>
      </c>
      <c r="X455" s="18">
        <v>2.57242672997149</v>
      </c>
      <c r="Y455" s="16">
        <v>-1.42174881955909E-2</v>
      </c>
      <c r="Z455" s="15">
        <v>1977405.46</v>
      </c>
      <c r="AA455" s="16">
        <v>8.6209873152471195E-2</v>
      </c>
      <c r="AB455" s="17">
        <v>422299.3</v>
      </c>
      <c r="AC455" s="16">
        <v>0.122235275274831</v>
      </c>
      <c r="AD455" s="17">
        <v>773746.41</v>
      </c>
      <c r="AE455" s="16">
        <v>8.4582294337222003E-2</v>
      </c>
      <c r="AF455" s="18">
        <v>4.68247392311567</v>
      </c>
      <c r="AG455" s="16">
        <v>-3.2101470089270598E-2</v>
      </c>
      <c r="AH455" s="18">
        <v>2.5556247298129602</v>
      </c>
      <c r="AI455" s="16">
        <v>1.50065036442799E-3</v>
      </c>
      <c r="AJ455" s="15">
        <v>3709764.82</v>
      </c>
      <c r="AK455" s="16">
        <v>0.10181309284161</v>
      </c>
      <c r="AL455" s="17">
        <v>776075.6</v>
      </c>
      <c r="AM455" s="16">
        <v>0.13651300550187101</v>
      </c>
      <c r="AN455" s="17">
        <v>1437443.15</v>
      </c>
      <c r="AO455" s="16">
        <v>8.8198061242651005E-2</v>
      </c>
      <c r="AP455" s="18">
        <v>4.7801590721316298</v>
      </c>
      <c r="AQ455" s="16">
        <v>-3.0531909878970899E-2</v>
      </c>
      <c r="AR455" s="18">
        <v>2.58080802708615</v>
      </c>
      <c r="AS455" s="16">
        <v>1.25115381876449E-2</v>
      </c>
    </row>
    <row r="456" spans="2:45" x14ac:dyDescent="0.2">
      <c r="B456" s="29"/>
      <c r="C456" s="29"/>
      <c r="D456" s="29"/>
      <c r="E456" s="14" t="s">
        <v>295</v>
      </c>
      <c r="F456" s="15">
        <v>237483.63</v>
      </c>
      <c r="G456" s="16">
        <v>0.132875626392221</v>
      </c>
      <c r="H456" s="17">
        <v>59251.37</v>
      </c>
      <c r="I456" s="16">
        <v>0.110067432461218</v>
      </c>
      <c r="J456" s="17">
        <v>115251.48</v>
      </c>
      <c r="K456" s="16">
        <v>9.2803368275410705E-2</v>
      </c>
      <c r="L456" s="18">
        <v>4.0080698555999597</v>
      </c>
      <c r="M456" s="16">
        <v>2.0546674250620001E-2</v>
      </c>
      <c r="N456" s="18">
        <v>2.0605690269660699</v>
      </c>
      <c r="O456" s="16">
        <v>3.6669230055586199E-2</v>
      </c>
      <c r="P456" s="15">
        <v>784446.51</v>
      </c>
      <c r="Q456" s="16">
        <v>0.154596330897462</v>
      </c>
      <c r="R456" s="17">
        <v>193181.96</v>
      </c>
      <c r="S456" s="16">
        <v>0.121243252178387</v>
      </c>
      <c r="T456" s="17">
        <v>374964.62</v>
      </c>
      <c r="U456" s="16">
        <v>0.114094121253044</v>
      </c>
      <c r="V456" s="18">
        <v>4.0606613060557004</v>
      </c>
      <c r="W456" s="16">
        <v>2.9746514553622601E-2</v>
      </c>
      <c r="X456" s="18">
        <v>2.0920547383910502</v>
      </c>
      <c r="Y456" s="16">
        <v>3.6354387723421602E-2</v>
      </c>
      <c r="Z456" s="15">
        <v>1509068.97</v>
      </c>
      <c r="AA456" s="16">
        <v>0.15355471245694999</v>
      </c>
      <c r="AB456" s="17">
        <v>381358.12</v>
      </c>
      <c r="AC456" s="16">
        <v>0.15700357411985999</v>
      </c>
      <c r="AD456" s="17">
        <v>744619.64</v>
      </c>
      <c r="AE456" s="16">
        <v>0.15732791193025999</v>
      </c>
      <c r="AF456" s="18">
        <v>3.9570914866058202</v>
      </c>
      <c r="AG456" s="16">
        <v>-2.9808565332511698E-3</v>
      </c>
      <c r="AH456" s="18">
        <v>2.0266306298340502</v>
      </c>
      <c r="AI456" s="16">
        <v>-3.2602682735061901E-3</v>
      </c>
      <c r="AJ456" s="15">
        <v>2818018.94</v>
      </c>
      <c r="AK456" s="16">
        <v>0.21090553098482301</v>
      </c>
      <c r="AL456" s="17">
        <v>698409.76</v>
      </c>
      <c r="AM456" s="16">
        <v>0.20162643301713601</v>
      </c>
      <c r="AN456" s="17">
        <v>1376464.72</v>
      </c>
      <c r="AO456" s="16">
        <v>0.20263458251840299</v>
      </c>
      <c r="AP456" s="18">
        <v>4.0349077309572499</v>
      </c>
      <c r="AQ456" s="16">
        <v>7.7221153868831799E-3</v>
      </c>
      <c r="AR456" s="18">
        <v>2.0472874451878398</v>
      </c>
      <c r="AS456" s="16">
        <v>6.8773579162342297E-3</v>
      </c>
    </row>
    <row r="457" spans="2:45" x14ac:dyDescent="0.2">
      <c r="B457" s="29"/>
      <c r="C457" s="29"/>
      <c r="D457" s="29"/>
      <c r="E457" s="14" t="s">
        <v>296</v>
      </c>
      <c r="F457" s="15">
        <v>238967.44</v>
      </c>
      <c r="G457" s="16">
        <v>0.33264056324282898</v>
      </c>
      <c r="H457" s="17">
        <v>56282.11</v>
      </c>
      <c r="I457" s="16">
        <v>0.25067297816559703</v>
      </c>
      <c r="J457" s="17">
        <v>102214.15</v>
      </c>
      <c r="K457" s="16">
        <v>0.260523358013315</v>
      </c>
      <c r="L457" s="18">
        <v>4.2458863038361603</v>
      </c>
      <c r="M457" s="16">
        <v>6.5538783125750302E-2</v>
      </c>
      <c r="N457" s="18">
        <v>2.3379095751419898</v>
      </c>
      <c r="O457" s="16">
        <v>5.7212113342489698E-2</v>
      </c>
      <c r="P457" s="15">
        <v>827865.25</v>
      </c>
      <c r="Q457" s="16">
        <v>0.40122708231524701</v>
      </c>
      <c r="R457" s="17">
        <v>196535.8</v>
      </c>
      <c r="S457" s="16">
        <v>0.32766686104041998</v>
      </c>
      <c r="T457" s="17">
        <v>356674.87</v>
      </c>
      <c r="U457" s="16">
        <v>0.36024181899149599</v>
      </c>
      <c r="V457" s="18">
        <v>4.2122872779412202</v>
      </c>
      <c r="W457" s="16">
        <v>5.5405631814280702E-2</v>
      </c>
      <c r="X457" s="18">
        <v>2.3210641388892901</v>
      </c>
      <c r="Y457" s="16">
        <v>3.01308655207633E-2</v>
      </c>
      <c r="Z457" s="15">
        <v>1616749.9</v>
      </c>
      <c r="AA457" s="16">
        <v>0.291345255398754</v>
      </c>
      <c r="AB457" s="17">
        <v>391976.5</v>
      </c>
      <c r="AC457" s="16">
        <v>0.19583871988773099</v>
      </c>
      <c r="AD457" s="17">
        <v>718927.86</v>
      </c>
      <c r="AE457" s="16">
        <v>0.21126847462442899</v>
      </c>
      <c r="AF457" s="18">
        <v>4.1246092559120298</v>
      </c>
      <c r="AG457" s="16">
        <v>7.9865732663339198E-2</v>
      </c>
      <c r="AH457" s="18">
        <v>2.24883467445538</v>
      </c>
      <c r="AI457" s="16">
        <v>6.6109852978015096E-2</v>
      </c>
      <c r="AJ457" s="15">
        <v>3052408.36</v>
      </c>
      <c r="AK457" s="16">
        <v>0.37536835745853703</v>
      </c>
      <c r="AL457" s="17">
        <v>730693.2</v>
      </c>
      <c r="AM457" s="16">
        <v>0.30591695981561201</v>
      </c>
      <c r="AN457" s="17">
        <v>1364772.22</v>
      </c>
      <c r="AO457" s="16">
        <v>0.314224023077042</v>
      </c>
      <c r="AP457" s="18">
        <v>4.1774144880505304</v>
      </c>
      <c r="AQ457" s="16">
        <v>5.3182093333661001E-2</v>
      </c>
      <c r="AR457" s="18">
        <v>2.2365698211530098</v>
      </c>
      <c r="AS457" s="16">
        <v>4.6525046953817997E-2</v>
      </c>
    </row>
    <row r="458" spans="2:45" x14ac:dyDescent="0.2">
      <c r="B458" s="29"/>
      <c r="C458" s="29"/>
      <c r="D458" s="29"/>
      <c r="E458" s="14" t="s">
        <v>297</v>
      </c>
      <c r="F458" s="15">
        <v>82288.89</v>
      </c>
      <c r="G458" s="16">
        <v>0.24422374677429601</v>
      </c>
      <c r="H458" s="17">
        <v>16869.099999999999</v>
      </c>
      <c r="I458" s="16">
        <v>0.35232460728787102</v>
      </c>
      <c r="J458" s="17">
        <v>28505.73</v>
      </c>
      <c r="K458" s="16">
        <v>0.358749877260434</v>
      </c>
      <c r="L458" s="18">
        <v>4.8780841894351203</v>
      </c>
      <c r="M458" s="16">
        <v>-7.9937065354726E-2</v>
      </c>
      <c r="N458" s="18">
        <v>2.8867490851839301</v>
      </c>
      <c r="O458" s="16">
        <v>-8.4287868137327707E-2</v>
      </c>
      <c r="P458" s="15">
        <v>268331.71000000002</v>
      </c>
      <c r="Q458" s="16">
        <v>0.23221443452886001</v>
      </c>
      <c r="R458" s="17">
        <v>56133.99</v>
      </c>
      <c r="S458" s="16">
        <v>0.370712737052593</v>
      </c>
      <c r="T458" s="17">
        <v>92287.31</v>
      </c>
      <c r="U458" s="16">
        <v>0.314449610702772</v>
      </c>
      <c r="V458" s="18">
        <v>4.78020019599533</v>
      </c>
      <c r="W458" s="16">
        <v>-0.101041085254335</v>
      </c>
      <c r="X458" s="18">
        <v>2.9075688737704</v>
      </c>
      <c r="Y458" s="16">
        <v>-6.2562440967170202E-2</v>
      </c>
      <c r="Z458" s="15">
        <v>479284.7</v>
      </c>
      <c r="AA458" s="16">
        <v>0.23890340856394199</v>
      </c>
      <c r="AB458" s="17">
        <v>100264.55</v>
      </c>
      <c r="AC458" s="16">
        <v>0.36816314489126301</v>
      </c>
      <c r="AD458" s="17">
        <v>166683.54999999999</v>
      </c>
      <c r="AE458" s="16">
        <v>0.31029195588431802</v>
      </c>
      <c r="AF458" s="18">
        <v>4.7802009783118802</v>
      </c>
      <c r="AG458" s="16">
        <v>-9.4476844234533494E-2</v>
      </c>
      <c r="AH458" s="18">
        <v>2.8754169202659798</v>
      </c>
      <c r="AI458" s="16">
        <v>-5.4482931838039199E-2</v>
      </c>
      <c r="AJ458" s="15">
        <v>930840.27</v>
      </c>
      <c r="AK458" s="16">
        <v>0.29140272649548299</v>
      </c>
      <c r="AL458" s="17">
        <v>188400.95</v>
      </c>
      <c r="AM458" s="16">
        <v>0.33584232658882901</v>
      </c>
      <c r="AN458" s="17">
        <v>324739.14</v>
      </c>
      <c r="AO458" s="16">
        <v>0.264718948631532</v>
      </c>
      <c r="AP458" s="18">
        <v>4.94074085082904</v>
      </c>
      <c r="AQ458" s="16">
        <v>-3.3267099873101301E-2</v>
      </c>
      <c r="AR458" s="18">
        <v>2.8664246323987901</v>
      </c>
      <c r="AS458" s="16">
        <v>2.1098583122220901E-2</v>
      </c>
    </row>
    <row r="459" spans="2:45" x14ac:dyDescent="0.2">
      <c r="B459" s="29"/>
      <c r="C459" s="29"/>
      <c r="D459" s="29"/>
      <c r="E459" s="14" t="s">
        <v>298</v>
      </c>
      <c r="F459" s="15">
        <v>149761.04</v>
      </c>
      <c r="G459" s="16">
        <v>0.13121188767331299</v>
      </c>
      <c r="H459" s="17">
        <v>38477.199999999997</v>
      </c>
      <c r="I459" s="16">
        <v>0.266528944662351</v>
      </c>
      <c r="J459" s="17">
        <v>51273.99</v>
      </c>
      <c r="K459" s="16">
        <v>0.15400685148095</v>
      </c>
      <c r="L459" s="18">
        <v>3.8922021352905101</v>
      </c>
      <c r="M459" s="16">
        <v>-0.106840872101121</v>
      </c>
      <c r="N459" s="18">
        <v>2.9207994150640499</v>
      </c>
      <c r="O459" s="16">
        <v>-1.9752884290404601E-2</v>
      </c>
      <c r="P459" s="15">
        <v>457711.12</v>
      </c>
      <c r="Q459" s="16">
        <v>9.9190780374073501E-2</v>
      </c>
      <c r="R459" s="17">
        <v>115079.7</v>
      </c>
      <c r="S459" s="16">
        <v>0.20314373872768601</v>
      </c>
      <c r="T459" s="17">
        <v>154020.5</v>
      </c>
      <c r="U459" s="16">
        <v>9.0414170552343007E-2</v>
      </c>
      <c r="V459" s="18">
        <v>3.9773402259477599</v>
      </c>
      <c r="W459" s="16">
        <v>-8.6401113189968196E-2</v>
      </c>
      <c r="X459" s="18">
        <v>2.9717545391684901</v>
      </c>
      <c r="Y459" s="16">
        <v>8.0488772603577903E-3</v>
      </c>
      <c r="Z459" s="15">
        <v>821740.2</v>
      </c>
      <c r="AA459" s="16">
        <v>9.1869471576707606E-2</v>
      </c>
      <c r="AB459" s="17">
        <v>206314.19</v>
      </c>
      <c r="AC459" s="16">
        <v>0.191720417474329</v>
      </c>
      <c r="AD459" s="17">
        <v>274499.09999999998</v>
      </c>
      <c r="AE459" s="16">
        <v>7.3715777935447702E-2</v>
      </c>
      <c r="AF459" s="18">
        <v>3.9829553168398202</v>
      </c>
      <c r="AG459" s="16">
        <v>-8.3787224279702102E-2</v>
      </c>
      <c r="AH459" s="18">
        <v>2.9935988861165699</v>
      </c>
      <c r="AI459" s="16">
        <v>1.6907354827332501E-2</v>
      </c>
      <c r="AJ459" s="15">
        <v>1576455.17</v>
      </c>
      <c r="AK459" s="16">
        <v>0.13002912024132801</v>
      </c>
      <c r="AL459" s="17">
        <v>381289.11</v>
      </c>
      <c r="AM459" s="16">
        <v>0.29692943781248099</v>
      </c>
      <c r="AN459" s="17">
        <v>534636.52</v>
      </c>
      <c r="AO459" s="16">
        <v>0.10596511371445</v>
      </c>
      <c r="AP459" s="18">
        <v>4.13454024427815</v>
      </c>
      <c r="AQ459" s="16">
        <v>-0.128688818917291</v>
      </c>
      <c r="AR459" s="18">
        <v>2.9486484948689999</v>
      </c>
      <c r="AS459" s="16">
        <v>2.1758377573102099E-2</v>
      </c>
    </row>
    <row r="460" spans="2:45" x14ac:dyDescent="0.2">
      <c r="B460" s="29"/>
      <c r="C460" s="29"/>
      <c r="D460" s="29"/>
      <c r="E460" s="14" t="s">
        <v>299</v>
      </c>
      <c r="F460" s="15">
        <v>823371.34</v>
      </c>
      <c r="G460" s="16">
        <v>2.8094002328587799E-2</v>
      </c>
      <c r="H460" s="17">
        <v>262187.89</v>
      </c>
      <c r="I460" s="16">
        <v>5.6712578958857097E-2</v>
      </c>
      <c r="J460" s="17">
        <v>285777.33</v>
      </c>
      <c r="K460" s="16">
        <v>2.8543074809626302E-2</v>
      </c>
      <c r="L460" s="18">
        <v>3.1403866135846301</v>
      </c>
      <c r="M460" s="16">
        <v>-2.70826497196297E-2</v>
      </c>
      <c r="N460" s="18">
        <v>2.88116394676933</v>
      </c>
      <c r="O460" s="16">
        <v>-4.3661028112177498E-4</v>
      </c>
      <c r="P460" s="15">
        <v>2704648.52</v>
      </c>
      <c r="Q460" s="16">
        <v>8.7968069628722896E-3</v>
      </c>
      <c r="R460" s="17">
        <v>846133.37</v>
      </c>
      <c r="S460" s="16">
        <v>9.1768652236946996E-2</v>
      </c>
      <c r="T460" s="17">
        <v>929208.83</v>
      </c>
      <c r="U460" s="16">
        <v>9.0553514890045496E-4</v>
      </c>
      <c r="V460" s="18">
        <v>3.1964801482773302</v>
      </c>
      <c r="W460" s="16">
        <v>-7.5997643918491398E-2</v>
      </c>
      <c r="X460" s="18">
        <v>2.9107004073562202</v>
      </c>
      <c r="Y460" s="16">
        <v>7.8841324549153505E-3</v>
      </c>
      <c r="Z460" s="15">
        <v>5101410.12</v>
      </c>
      <c r="AA460" s="16">
        <v>-7.4273656852206105E-2</v>
      </c>
      <c r="AB460" s="17">
        <v>1586887.78</v>
      </c>
      <c r="AC460" s="16">
        <v>4.3619803004311897E-2</v>
      </c>
      <c r="AD460" s="17">
        <v>1744830.29</v>
      </c>
      <c r="AE460" s="16">
        <v>-0.11571242325898901</v>
      </c>
      <c r="AF460" s="18">
        <v>3.2147264502849699</v>
      </c>
      <c r="AG460" s="16">
        <v>-0.112965909153059</v>
      </c>
      <c r="AH460" s="18">
        <v>2.9237285421036598</v>
      </c>
      <c r="AI460" s="16">
        <v>4.6861188030598501E-2</v>
      </c>
      <c r="AJ460" s="15">
        <v>10464259.539999999</v>
      </c>
      <c r="AK460" s="16">
        <v>-6.2428718541105203E-2</v>
      </c>
      <c r="AL460" s="17">
        <v>3319274.74</v>
      </c>
      <c r="AM460" s="16">
        <v>6.8943162475071096E-2</v>
      </c>
      <c r="AN460" s="17">
        <v>3495132.52</v>
      </c>
      <c r="AO460" s="16">
        <v>-0.13109607184522401</v>
      </c>
      <c r="AP460" s="18">
        <v>3.15257408912165</v>
      </c>
      <c r="AQ460" s="16">
        <v>-0.122898845914307</v>
      </c>
      <c r="AR460" s="18">
        <v>2.9939521549242998</v>
      </c>
      <c r="AS460" s="16">
        <v>7.9027555382264303E-2</v>
      </c>
    </row>
    <row r="461" spans="2:45" x14ac:dyDescent="0.2">
      <c r="B461" s="29"/>
      <c r="C461" s="29"/>
      <c r="D461" s="29"/>
      <c r="E461" s="14" t="s">
        <v>300</v>
      </c>
      <c r="F461" s="15">
        <v>252721.61</v>
      </c>
      <c r="G461" s="16">
        <v>6.3121646347298901E-2</v>
      </c>
      <c r="H461" s="17">
        <v>57281.52</v>
      </c>
      <c r="I461" s="16">
        <v>3.9245536469964599E-2</v>
      </c>
      <c r="J461" s="17">
        <v>88543.12</v>
      </c>
      <c r="K461" s="16">
        <v>7.3502505256085301E-2</v>
      </c>
      <c r="L461" s="18">
        <v>4.4119222045783699</v>
      </c>
      <c r="M461" s="16">
        <v>2.2974464685636301E-2</v>
      </c>
      <c r="N461" s="18">
        <v>2.8542207457790099</v>
      </c>
      <c r="O461" s="16">
        <v>-9.6700835423852993E-3</v>
      </c>
      <c r="P461" s="15">
        <v>824960.7</v>
      </c>
      <c r="Q461" s="16">
        <v>5.2354502794874101E-2</v>
      </c>
      <c r="R461" s="17">
        <v>187918.85</v>
      </c>
      <c r="S461" s="16">
        <v>3.35324255733302E-2</v>
      </c>
      <c r="T461" s="17">
        <v>290861.09999999998</v>
      </c>
      <c r="U461" s="16">
        <v>6.9264089475221696E-2</v>
      </c>
      <c r="V461" s="18">
        <v>4.3899837616077404</v>
      </c>
      <c r="W461" s="16">
        <v>1.8211404650514702E-2</v>
      </c>
      <c r="X461" s="18">
        <v>2.8362703022164202</v>
      </c>
      <c r="Y461" s="16">
        <v>-1.5814228539786201E-2</v>
      </c>
      <c r="Z461" s="15">
        <v>1519143.49</v>
      </c>
      <c r="AA461" s="16">
        <v>4.83686729715034E-2</v>
      </c>
      <c r="AB461" s="17">
        <v>349575.57</v>
      </c>
      <c r="AC461" s="16">
        <v>4.3398003358985401E-2</v>
      </c>
      <c r="AD461" s="17">
        <v>540721.43000000005</v>
      </c>
      <c r="AE461" s="16">
        <v>7.5676138706869595E-2</v>
      </c>
      <c r="AF461" s="18">
        <v>4.3456797910677798</v>
      </c>
      <c r="AG461" s="16">
        <v>4.7639247885427703E-3</v>
      </c>
      <c r="AH461" s="18">
        <v>2.8094752782407801</v>
      </c>
      <c r="AI461" s="16">
        <v>-2.5386326564977E-2</v>
      </c>
      <c r="AJ461" s="15">
        <v>3165061.24</v>
      </c>
      <c r="AK461" s="16">
        <v>7.5552349161374294E-2</v>
      </c>
      <c r="AL461" s="17">
        <v>718948.34</v>
      </c>
      <c r="AM461" s="16">
        <v>9.8701121230942004E-2</v>
      </c>
      <c r="AN461" s="17">
        <v>1115312.08</v>
      </c>
      <c r="AO461" s="16">
        <v>0.106238786906508</v>
      </c>
      <c r="AP461" s="18">
        <v>4.4023486305010504</v>
      </c>
      <c r="AQ461" s="16">
        <v>-2.10692167526258E-2</v>
      </c>
      <c r="AR461" s="18">
        <v>2.8378256604196399</v>
      </c>
      <c r="AS461" s="16">
        <v>-2.7739433934463101E-2</v>
      </c>
    </row>
    <row r="462" spans="2:45" x14ac:dyDescent="0.2">
      <c r="B462" s="29"/>
      <c r="C462" s="29"/>
      <c r="D462" s="29"/>
      <c r="E462" s="14" t="s">
        <v>301</v>
      </c>
      <c r="F462" s="15">
        <v>50138.92</v>
      </c>
      <c r="G462" s="16">
        <v>0.36607404367989099</v>
      </c>
      <c r="H462" s="17">
        <v>10033.69</v>
      </c>
      <c r="I462" s="16">
        <v>0.29869815531014898</v>
      </c>
      <c r="J462" s="17">
        <v>16943.8</v>
      </c>
      <c r="K462" s="16">
        <v>0.352368668478998</v>
      </c>
      <c r="L462" s="18">
        <v>4.9970569152525099</v>
      </c>
      <c r="M462" s="16">
        <v>5.1879559614567902E-2</v>
      </c>
      <c r="N462" s="18">
        <v>2.9591307734982699</v>
      </c>
      <c r="O462" s="16">
        <v>1.0134348362497599E-2</v>
      </c>
      <c r="P462" s="15">
        <v>165658.69</v>
      </c>
      <c r="Q462" s="16">
        <v>0.30100566035394599</v>
      </c>
      <c r="R462" s="17">
        <v>33122.74</v>
      </c>
      <c r="S462" s="16">
        <v>0.23554693794725201</v>
      </c>
      <c r="T462" s="17">
        <v>55098.47</v>
      </c>
      <c r="U462" s="16">
        <v>0.26026613625753697</v>
      </c>
      <c r="V462" s="18">
        <v>5.0013582813499102</v>
      </c>
      <c r="W462" s="16">
        <v>5.2979551319553897E-2</v>
      </c>
      <c r="X462" s="18">
        <v>3.0065932865286502</v>
      </c>
      <c r="Y462" s="16">
        <v>3.2326127731550802E-2</v>
      </c>
      <c r="Z462" s="15">
        <v>297336.90999999997</v>
      </c>
      <c r="AA462" s="16">
        <v>0.29044245006937502</v>
      </c>
      <c r="AB462" s="17">
        <v>59567.35</v>
      </c>
      <c r="AC462" s="16">
        <v>0.237106068963684</v>
      </c>
      <c r="AD462" s="17">
        <v>99583.42</v>
      </c>
      <c r="AE462" s="16">
        <v>0.28152625848235602</v>
      </c>
      <c r="AF462" s="18">
        <v>4.9916088259759803</v>
      </c>
      <c r="AG462" s="16">
        <v>4.3113830288110097E-2</v>
      </c>
      <c r="AH462" s="18">
        <v>2.9858073763684798</v>
      </c>
      <c r="AI462" s="16">
        <v>6.9574786532881801E-3</v>
      </c>
      <c r="AJ462" s="15">
        <v>579333.54</v>
      </c>
      <c r="AK462" s="16">
        <v>0.35562001482227201</v>
      </c>
      <c r="AL462" s="17">
        <v>111548.26</v>
      </c>
      <c r="AM462" s="16">
        <v>0.27869350447956698</v>
      </c>
      <c r="AN462" s="17">
        <v>195159.78</v>
      </c>
      <c r="AO462" s="16">
        <v>0.349471274401284</v>
      </c>
      <c r="AP462" s="18">
        <v>5.19356859533264</v>
      </c>
      <c r="AQ462" s="16">
        <v>6.01602417414447E-2</v>
      </c>
      <c r="AR462" s="18">
        <v>2.9685088802621098</v>
      </c>
      <c r="AS462" s="16">
        <v>4.55640704446741E-3</v>
      </c>
    </row>
    <row r="463" spans="2:45" x14ac:dyDescent="0.2">
      <c r="B463" s="29"/>
      <c r="C463" s="29"/>
      <c r="D463" s="29"/>
      <c r="E463" s="14" t="s">
        <v>302</v>
      </c>
      <c r="F463" s="15">
        <v>205391.93</v>
      </c>
      <c r="G463" s="16">
        <v>0.241132368100485</v>
      </c>
      <c r="H463" s="17">
        <v>45173.120000000003</v>
      </c>
      <c r="I463" s="16">
        <v>0.33225549108229102</v>
      </c>
      <c r="J463" s="17">
        <v>80460.27</v>
      </c>
      <c r="K463" s="16">
        <v>0.32741771596820801</v>
      </c>
      <c r="L463" s="18">
        <v>4.5467731695309102</v>
      </c>
      <c r="M463" s="16">
        <v>-6.8397633630903495E-2</v>
      </c>
      <c r="N463" s="18">
        <v>2.5527124132195902</v>
      </c>
      <c r="O463" s="16">
        <v>-6.50024079306393E-2</v>
      </c>
      <c r="P463" s="15">
        <v>642495.31999999995</v>
      </c>
      <c r="Q463" s="16">
        <v>0.10898676604089</v>
      </c>
      <c r="R463" s="17">
        <v>137525.51</v>
      </c>
      <c r="S463" s="16">
        <v>0.13677898907927499</v>
      </c>
      <c r="T463" s="17">
        <v>243433.09</v>
      </c>
      <c r="U463" s="16">
        <v>0.111920201474113</v>
      </c>
      <c r="V463" s="18">
        <v>4.6718264851371902</v>
      </c>
      <c r="W463" s="16">
        <v>-2.4448220195286099E-2</v>
      </c>
      <c r="X463" s="18">
        <v>2.639309717508</v>
      </c>
      <c r="Y463" s="16">
        <v>-2.63817082317037E-3</v>
      </c>
      <c r="Z463" s="15">
        <v>1195163.01</v>
      </c>
      <c r="AA463" s="16">
        <v>0.10208382080827599</v>
      </c>
      <c r="AB463" s="17">
        <v>257062.6</v>
      </c>
      <c r="AC463" s="16">
        <v>0.10991142257245801</v>
      </c>
      <c r="AD463" s="17">
        <v>454911.86</v>
      </c>
      <c r="AE463" s="16">
        <v>8.9870031176322196E-2</v>
      </c>
      <c r="AF463" s="18">
        <v>4.64930725045184</v>
      </c>
      <c r="AG463" s="16">
        <v>-7.0524562636177799E-3</v>
      </c>
      <c r="AH463" s="18">
        <v>2.62724082418955</v>
      </c>
      <c r="AI463" s="16">
        <v>1.12066478410928E-2</v>
      </c>
      <c r="AJ463" s="15">
        <v>2274483.27</v>
      </c>
      <c r="AK463" s="16">
        <v>0.113463831993232</v>
      </c>
      <c r="AL463" s="17">
        <v>484957.16</v>
      </c>
      <c r="AM463" s="16">
        <v>0.16133862493933299</v>
      </c>
      <c r="AN463" s="17">
        <v>856437.35</v>
      </c>
      <c r="AO463" s="16">
        <v>9.06517759714041E-2</v>
      </c>
      <c r="AP463" s="18">
        <v>4.6900705002479004</v>
      </c>
      <c r="AQ463" s="16">
        <v>-4.1223801497691399E-2</v>
      </c>
      <c r="AR463" s="18">
        <v>2.65574974048014</v>
      </c>
      <c r="AS463" s="16">
        <v>2.0915984849068599E-2</v>
      </c>
    </row>
    <row r="464" spans="2:45" x14ac:dyDescent="0.2">
      <c r="B464" s="29"/>
      <c r="C464" s="29"/>
      <c r="D464" s="29"/>
      <c r="E464" s="14" t="s">
        <v>303</v>
      </c>
      <c r="F464" s="15">
        <v>95429.66</v>
      </c>
      <c r="G464" s="16">
        <v>-2.22735545518589E-2</v>
      </c>
      <c r="H464" s="17">
        <v>22796.98</v>
      </c>
      <c r="I464" s="16">
        <v>-0.191385124410174</v>
      </c>
      <c r="J464" s="17">
        <v>34256.46</v>
      </c>
      <c r="K464" s="16">
        <v>-0.213841581658998</v>
      </c>
      <c r="L464" s="18">
        <v>4.1860658736376504</v>
      </c>
      <c r="M464" s="16">
        <v>0.20913734704046899</v>
      </c>
      <c r="N464" s="18">
        <v>2.7857420177099401</v>
      </c>
      <c r="O464" s="16">
        <v>0.24367611239398401</v>
      </c>
      <c r="P464" s="15">
        <v>331268.01</v>
      </c>
      <c r="Q464" s="16">
        <v>9.9527867657565494E-2</v>
      </c>
      <c r="R464" s="17">
        <v>85721.68</v>
      </c>
      <c r="S464" s="16">
        <v>0.12494402948838899</v>
      </c>
      <c r="T464" s="17">
        <v>128379.57</v>
      </c>
      <c r="U464" s="16">
        <v>9.8381443366003796E-2</v>
      </c>
      <c r="V464" s="18">
        <v>3.8644600759107899</v>
      </c>
      <c r="W464" s="16">
        <v>-2.25932679000771E-2</v>
      </c>
      <c r="X464" s="18">
        <v>2.5803794949616998</v>
      </c>
      <c r="Y464" s="16">
        <v>1.0437396757619699E-3</v>
      </c>
      <c r="Z464" s="15">
        <v>611245</v>
      </c>
      <c r="AA464" s="16">
        <v>0.108732272677053</v>
      </c>
      <c r="AB464" s="17">
        <v>158517.47</v>
      </c>
      <c r="AC464" s="16">
        <v>0.118801902981699</v>
      </c>
      <c r="AD464" s="17">
        <v>238528.82</v>
      </c>
      <c r="AE464" s="16">
        <v>9.6793455385028301E-2</v>
      </c>
      <c r="AF464" s="18">
        <v>3.8560103186103101</v>
      </c>
      <c r="AG464" s="16">
        <v>-9.0003693038147505E-3</v>
      </c>
      <c r="AH464" s="18">
        <v>2.56256246100576</v>
      </c>
      <c r="AI464" s="16">
        <v>1.08852010680836E-2</v>
      </c>
      <c r="AJ464" s="15">
        <v>1207230.6599999999</v>
      </c>
      <c r="AK464" s="16">
        <v>0.21045877197604401</v>
      </c>
      <c r="AL464" s="17">
        <v>300779.5</v>
      </c>
      <c r="AM464" s="16">
        <v>0.15215694611632899</v>
      </c>
      <c r="AN464" s="17">
        <v>466804.13</v>
      </c>
      <c r="AO464" s="16">
        <v>0.130054738176163</v>
      </c>
      <c r="AP464" s="18">
        <v>4.0136733387747503</v>
      </c>
      <c r="AQ464" s="16">
        <v>5.0602329878961801E-2</v>
      </c>
      <c r="AR464" s="18">
        <v>2.5861610521740701</v>
      </c>
      <c r="AS464" s="16">
        <v>7.1150565617422099E-2</v>
      </c>
    </row>
    <row r="465" spans="2:45" x14ac:dyDescent="0.2">
      <c r="B465" s="29"/>
      <c r="C465" s="29"/>
      <c r="D465" s="29"/>
      <c r="E465" s="14" t="s">
        <v>304</v>
      </c>
      <c r="F465" s="15">
        <v>291982.28000000003</v>
      </c>
      <c r="G465" s="16">
        <v>7.8520543480276497E-2</v>
      </c>
      <c r="H465" s="17">
        <v>84606.99</v>
      </c>
      <c r="I465" s="16">
        <v>0.11175777246327299</v>
      </c>
      <c r="J465" s="17">
        <v>104406.81</v>
      </c>
      <c r="K465" s="16">
        <v>7.3903722787984794E-2</v>
      </c>
      <c r="L465" s="18">
        <v>3.45104204747149</v>
      </c>
      <c r="M465" s="16">
        <v>-2.9896106693595801E-2</v>
      </c>
      <c r="N465" s="18">
        <v>2.79658271333067</v>
      </c>
      <c r="O465" s="16">
        <v>4.2991011152339401E-3</v>
      </c>
      <c r="P465" s="15">
        <v>959290.44</v>
      </c>
      <c r="Q465" s="16">
        <v>2.9234620870788E-2</v>
      </c>
      <c r="R465" s="17">
        <v>276366.95</v>
      </c>
      <c r="S465" s="16">
        <v>8.9731252517889604E-2</v>
      </c>
      <c r="T465" s="17">
        <v>340829.47</v>
      </c>
      <c r="U465" s="16">
        <v>3.8440840951859201E-3</v>
      </c>
      <c r="V465" s="18">
        <v>3.4710751050369799</v>
      </c>
      <c r="W465" s="16">
        <v>-5.5515184599249097E-2</v>
      </c>
      <c r="X465" s="18">
        <v>2.8145759813551301</v>
      </c>
      <c r="Y465" s="16">
        <v>2.5293307175773001E-2</v>
      </c>
      <c r="Z465" s="15">
        <v>1795203.13</v>
      </c>
      <c r="AA465" s="16">
        <v>-4.6096321254984703E-2</v>
      </c>
      <c r="AB465" s="17">
        <v>506584.54</v>
      </c>
      <c r="AC465" s="16">
        <v>9.2024300328046402E-3</v>
      </c>
      <c r="AD465" s="17">
        <v>635155.88</v>
      </c>
      <c r="AE465" s="16">
        <v>-0.10304643507436</v>
      </c>
      <c r="AF465" s="18">
        <v>3.5437384843998601</v>
      </c>
      <c r="AG465" s="16">
        <v>-5.4794508655703303E-2</v>
      </c>
      <c r="AH465" s="18">
        <v>2.8263977183049902</v>
      </c>
      <c r="AI465" s="16">
        <v>6.34928228688144E-2</v>
      </c>
      <c r="AJ465" s="15">
        <v>3547073.78</v>
      </c>
      <c r="AK465" s="16">
        <v>-5.2506077311171198E-2</v>
      </c>
      <c r="AL465" s="17">
        <v>982173.39</v>
      </c>
      <c r="AM465" s="16">
        <v>-7.1200177861949999E-3</v>
      </c>
      <c r="AN465" s="17">
        <v>1228638.26</v>
      </c>
      <c r="AO465" s="16">
        <v>-0.12622752995087999</v>
      </c>
      <c r="AP465" s="18">
        <v>3.6114537576710402</v>
      </c>
      <c r="AQ465" s="16">
        <v>-4.5711526406021302E-2</v>
      </c>
      <c r="AR465" s="18">
        <v>2.8869960308740499</v>
      </c>
      <c r="AS465" s="16">
        <v>8.4371452714187806E-2</v>
      </c>
    </row>
    <row r="466" spans="2:45" x14ac:dyDescent="0.2">
      <c r="B466" s="29"/>
      <c r="C466" s="29"/>
      <c r="D466" s="29"/>
      <c r="E466" s="14" t="s">
        <v>305</v>
      </c>
      <c r="F466" s="15">
        <v>198702.5</v>
      </c>
      <c r="G466" s="16">
        <v>7.35207103149184E-2</v>
      </c>
      <c r="H466" s="17">
        <v>51438.96</v>
      </c>
      <c r="I466" s="16">
        <v>-1.3570582331127E-2</v>
      </c>
      <c r="J466" s="17">
        <v>58456.69</v>
      </c>
      <c r="K466" s="16">
        <v>-9.1604291861099807E-2</v>
      </c>
      <c r="L466" s="18">
        <v>3.8628794205792598</v>
      </c>
      <c r="M466" s="16">
        <v>8.8289431647181907E-2</v>
      </c>
      <c r="N466" s="18">
        <v>3.3991404576619</v>
      </c>
      <c r="O466" s="16">
        <v>0.18177651071725401</v>
      </c>
      <c r="P466" s="15">
        <v>694931.82</v>
      </c>
      <c r="Q466" s="16">
        <v>0.15183901100924699</v>
      </c>
      <c r="R466" s="17">
        <v>174585.7</v>
      </c>
      <c r="S466" s="16">
        <v>3.4968988994936299E-2</v>
      </c>
      <c r="T466" s="17">
        <v>205152.9</v>
      </c>
      <c r="U466" s="16">
        <v>-1.32694267380821E-2</v>
      </c>
      <c r="V466" s="18">
        <v>3.98046243191739</v>
      </c>
      <c r="W466" s="16">
        <v>0.11292127904992</v>
      </c>
      <c r="X466" s="18">
        <v>3.3873848237095401</v>
      </c>
      <c r="Y466" s="16">
        <v>0.16732879493286201</v>
      </c>
      <c r="Z466" s="15">
        <v>1326524.69</v>
      </c>
      <c r="AA466" s="16">
        <v>0.13420040321377799</v>
      </c>
      <c r="AB466" s="17">
        <v>334967.96000000002</v>
      </c>
      <c r="AC466" s="16">
        <v>3.9344568202403098E-2</v>
      </c>
      <c r="AD466" s="17">
        <v>393224.29</v>
      </c>
      <c r="AE466" s="16">
        <v>-1.2559457789009699E-2</v>
      </c>
      <c r="AF466" s="18">
        <v>3.96015395024647</v>
      </c>
      <c r="AG466" s="16">
        <v>9.1265050988270605E-2</v>
      </c>
      <c r="AH466" s="18">
        <v>3.37345561740349</v>
      </c>
      <c r="AI466" s="16">
        <v>0.14862652962797701</v>
      </c>
      <c r="AJ466" s="15">
        <v>2351560.9500000002</v>
      </c>
      <c r="AK466" s="16">
        <v>0.13188324693234399</v>
      </c>
      <c r="AL466" s="17">
        <v>627249.78</v>
      </c>
      <c r="AM466" s="16">
        <v>8.3425016426266194E-2</v>
      </c>
      <c r="AN466" s="17">
        <v>742342.94</v>
      </c>
      <c r="AO466" s="16">
        <v>1.20775049193964E-2</v>
      </c>
      <c r="AP466" s="18">
        <v>3.7490024308976202</v>
      </c>
      <c r="AQ466" s="16">
        <v>4.4726889052201901E-2</v>
      </c>
      <c r="AR466" s="18">
        <v>3.1677555254987699</v>
      </c>
      <c r="AS466" s="16">
        <v>0.118376054630805</v>
      </c>
    </row>
    <row r="467" spans="2:45" x14ac:dyDescent="0.2">
      <c r="B467" s="29"/>
      <c r="C467" s="29"/>
      <c r="D467" s="29"/>
      <c r="E467" s="14" t="s">
        <v>306</v>
      </c>
      <c r="F467" s="15">
        <v>128205.16</v>
      </c>
      <c r="G467" s="16">
        <v>2.39349947247906E-2</v>
      </c>
      <c r="H467" s="17">
        <v>26298.77</v>
      </c>
      <c r="I467" s="16">
        <v>6.9421728900704804E-2</v>
      </c>
      <c r="J467" s="17">
        <v>41582.17</v>
      </c>
      <c r="K467" s="16">
        <v>1.6407599731318698E-2</v>
      </c>
      <c r="L467" s="18">
        <v>4.8749489044544703</v>
      </c>
      <c r="M467" s="16">
        <v>-4.25339535813168E-2</v>
      </c>
      <c r="N467" s="18">
        <v>3.0831762748312599</v>
      </c>
      <c r="O467" s="16">
        <v>7.4058822419879999E-3</v>
      </c>
      <c r="P467" s="15">
        <v>482774.56</v>
      </c>
      <c r="Q467" s="16">
        <v>8.0953051385860106E-2</v>
      </c>
      <c r="R467" s="17">
        <v>101768.03</v>
      </c>
      <c r="S467" s="16">
        <v>0.13236397154670401</v>
      </c>
      <c r="T467" s="17">
        <v>162253.74</v>
      </c>
      <c r="U467" s="16">
        <v>7.7327132321538997E-2</v>
      </c>
      <c r="V467" s="18">
        <v>4.7438725108464803</v>
      </c>
      <c r="W467" s="16">
        <v>-4.5401409310666697E-2</v>
      </c>
      <c r="X467" s="18">
        <v>2.9754294723807302</v>
      </c>
      <c r="Y467" s="16">
        <v>3.36566206822212E-3</v>
      </c>
      <c r="Z467" s="15">
        <v>925898.97</v>
      </c>
      <c r="AA467" s="16">
        <v>8.49210315111147E-2</v>
      </c>
      <c r="AB467" s="17">
        <v>193427.29</v>
      </c>
      <c r="AC467" s="16">
        <v>0.12641181244779701</v>
      </c>
      <c r="AD467" s="17">
        <v>312397.78000000003</v>
      </c>
      <c r="AE467" s="16">
        <v>7.9285483057964901E-2</v>
      </c>
      <c r="AF467" s="18">
        <v>4.7868062981185302</v>
      </c>
      <c r="AG467" s="16">
        <v>-3.6834468955468998E-2</v>
      </c>
      <c r="AH467" s="18">
        <v>2.9638461899441202</v>
      </c>
      <c r="AI467" s="16">
        <v>5.2215549468733599E-3</v>
      </c>
      <c r="AJ467" s="15">
        <v>1968643.63</v>
      </c>
      <c r="AK467" s="16">
        <v>0.132022475835153</v>
      </c>
      <c r="AL467" s="17">
        <v>398249.46</v>
      </c>
      <c r="AM467" s="16">
        <v>0.172452875426544</v>
      </c>
      <c r="AN467" s="17">
        <v>659138.79</v>
      </c>
      <c r="AO467" s="16">
        <v>0.123338686502889</v>
      </c>
      <c r="AP467" s="18">
        <v>4.9432424340261498</v>
      </c>
      <c r="AQ467" s="16">
        <v>-3.4483603084415497E-2</v>
      </c>
      <c r="AR467" s="18">
        <v>2.9866906027484701</v>
      </c>
      <c r="AS467" s="16">
        <v>7.7303394217627004E-3</v>
      </c>
    </row>
    <row r="468" spans="2:45" x14ac:dyDescent="0.2">
      <c r="B468" s="29"/>
      <c r="C468" s="29"/>
      <c r="D468" s="29"/>
      <c r="E468" s="14" t="s">
        <v>307</v>
      </c>
      <c r="F468" s="15">
        <v>266790.71999999997</v>
      </c>
      <c r="G468" s="16">
        <v>9.2369391088928193E-2</v>
      </c>
      <c r="H468" s="17">
        <v>69057.14</v>
      </c>
      <c r="I468" s="16">
        <v>7.1969445897994699E-2</v>
      </c>
      <c r="J468" s="17">
        <v>145458.75</v>
      </c>
      <c r="K468" s="16">
        <v>5.0945197715009098E-2</v>
      </c>
      <c r="L468" s="18">
        <v>3.8633328863604799</v>
      </c>
      <c r="M468" s="16">
        <v>1.9030342020470801E-2</v>
      </c>
      <c r="N468" s="18">
        <v>1.83413318208771</v>
      </c>
      <c r="O468" s="16">
        <v>3.9416130797290401E-2</v>
      </c>
      <c r="P468" s="15">
        <v>918213</v>
      </c>
      <c r="Q468" s="16">
        <v>0.14201980618872401</v>
      </c>
      <c r="R468" s="17">
        <v>237409.58</v>
      </c>
      <c r="S468" s="16">
        <v>0.123096643249738</v>
      </c>
      <c r="T468" s="17">
        <v>502510.79</v>
      </c>
      <c r="U468" s="16">
        <v>0.11016548644065299</v>
      </c>
      <c r="V468" s="18">
        <v>3.86763246874873</v>
      </c>
      <c r="W468" s="16">
        <v>1.6849095803751601E-2</v>
      </c>
      <c r="X468" s="18">
        <v>1.82725031635639</v>
      </c>
      <c r="Y468" s="16">
        <v>2.86933075628222E-2</v>
      </c>
      <c r="Z468" s="15">
        <v>1752628.45</v>
      </c>
      <c r="AA468" s="16">
        <v>0.14568831197118401</v>
      </c>
      <c r="AB468" s="17">
        <v>452358.95</v>
      </c>
      <c r="AC468" s="16">
        <v>0.1046283193992</v>
      </c>
      <c r="AD468" s="17">
        <v>958713.49</v>
      </c>
      <c r="AE468" s="16">
        <v>9.0603460045786302E-2</v>
      </c>
      <c r="AF468" s="18">
        <v>3.87441975006795</v>
      </c>
      <c r="AG468" s="16">
        <v>3.7170867205647003E-2</v>
      </c>
      <c r="AH468" s="18">
        <v>1.82810450492357</v>
      </c>
      <c r="AI468" s="16">
        <v>5.05085981692057E-2</v>
      </c>
      <c r="AJ468" s="15">
        <v>3412249.19</v>
      </c>
      <c r="AK468" s="16">
        <v>0.15744401309097</v>
      </c>
      <c r="AL468" s="17">
        <v>886266.9</v>
      </c>
      <c r="AM468" s="16">
        <v>0.21293580089154099</v>
      </c>
      <c r="AN468" s="17">
        <v>1877286</v>
      </c>
      <c r="AO468" s="16">
        <v>0.228114018084348</v>
      </c>
      <c r="AP468" s="18">
        <v>3.8501372329261101</v>
      </c>
      <c r="AQ468" s="16">
        <v>-4.5749979314471799E-2</v>
      </c>
      <c r="AR468" s="18">
        <v>1.81765015559696</v>
      </c>
      <c r="AS468" s="16">
        <v>-5.7543521165575803E-2</v>
      </c>
    </row>
    <row r="469" spans="2:45" x14ac:dyDescent="0.2">
      <c r="B469" s="29"/>
      <c r="C469" s="29"/>
      <c r="D469" s="29"/>
      <c r="E469" s="14" t="s">
        <v>308</v>
      </c>
      <c r="F469" s="15">
        <v>121765.63</v>
      </c>
      <c r="G469" s="16">
        <v>-5.99399238304154E-4</v>
      </c>
      <c r="H469" s="17">
        <v>26097.59</v>
      </c>
      <c r="I469" s="16">
        <v>-1.04848995909628E-2</v>
      </c>
      <c r="J469" s="17">
        <v>40355.58</v>
      </c>
      <c r="K469" s="16">
        <v>-1.9316907117486699E-2</v>
      </c>
      <c r="L469" s="18">
        <v>4.66578063338416</v>
      </c>
      <c r="M469" s="16">
        <v>9.9902470902891796E-3</v>
      </c>
      <c r="N469" s="18">
        <v>3.01731829898121</v>
      </c>
      <c r="O469" s="16">
        <v>1.90861941181899E-2</v>
      </c>
      <c r="P469" s="15">
        <v>397271.69</v>
      </c>
      <c r="Q469" s="16">
        <v>1.58766003242343E-2</v>
      </c>
      <c r="R469" s="17">
        <v>84365.36</v>
      </c>
      <c r="S469" s="16">
        <v>-5.62195715016813E-3</v>
      </c>
      <c r="T469" s="17">
        <v>130020.25</v>
      </c>
      <c r="U469" s="16">
        <v>-1.7641543362104498E-2</v>
      </c>
      <c r="V469" s="18">
        <v>4.7089432202979999</v>
      </c>
      <c r="W469" s="16">
        <v>2.1620104777040999E-2</v>
      </c>
      <c r="X469" s="18">
        <v>3.0554601302489401</v>
      </c>
      <c r="Y469" s="16">
        <v>3.4120074459433103E-2</v>
      </c>
      <c r="Z469" s="15">
        <v>745733.95</v>
      </c>
      <c r="AA469" s="16">
        <v>2.5402929460811401E-2</v>
      </c>
      <c r="AB469" s="17">
        <v>157623.97</v>
      </c>
      <c r="AC469" s="16">
        <v>-9.5275345558523499E-4</v>
      </c>
      <c r="AD469" s="17">
        <v>245975.97</v>
      </c>
      <c r="AE469" s="16">
        <v>8.1831895343311301E-3</v>
      </c>
      <c r="AF469" s="18">
        <v>4.7310948328480702</v>
      </c>
      <c r="AG469" s="16">
        <v>2.6380817331270099E-2</v>
      </c>
      <c r="AH469" s="18">
        <v>3.0317349698834399</v>
      </c>
      <c r="AI469" s="16">
        <v>1.7079971284220601E-2</v>
      </c>
      <c r="AJ469" s="15">
        <v>1478570.59</v>
      </c>
      <c r="AK469" s="16">
        <v>6.6158521629679695E-2</v>
      </c>
      <c r="AL469" s="17">
        <v>304420.40000000002</v>
      </c>
      <c r="AM469" s="16">
        <v>4.9154777042668102E-2</v>
      </c>
      <c r="AN469" s="17">
        <v>484721.01</v>
      </c>
      <c r="AO469" s="16">
        <v>4.3137987185604201E-2</v>
      </c>
      <c r="AP469" s="18">
        <v>4.8570023231031803</v>
      </c>
      <c r="AQ469" s="16">
        <v>1.6207088752854301E-2</v>
      </c>
      <c r="AR469" s="18">
        <v>3.0503538313719898</v>
      </c>
      <c r="AS469" s="16">
        <v>2.2068541963642999E-2</v>
      </c>
    </row>
    <row r="470" spans="2:45" x14ac:dyDescent="0.2">
      <c r="B470" s="29"/>
      <c r="C470" s="29"/>
      <c r="D470" s="29"/>
      <c r="E470" s="14" t="s">
        <v>309</v>
      </c>
      <c r="F470" s="15">
        <v>144937.07</v>
      </c>
      <c r="G470" s="16">
        <v>6.7959606230749994E-2</v>
      </c>
      <c r="H470" s="17">
        <v>30780.05</v>
      </c>
      <c r="I470" s="16">
        <v>2.29981441155435E-2</v>
      </c>
      <c r="J470" s="17">
        <v>52294.34</v>
      </c>
      <c r="K470" s="16">
        <v>4.2936957110508503E-2</v>
      </c>
      <c r="L470" s="18">
        <v>4.7087990435363203</v>
      </c>
      <c r="M470" s="16">
        <v>4.3950678086595099E-2</v>
      </c>
      <c r="N470" s="18">
        <v>2.7715632322733201</v>
      </c>
      <c r="O470" s="16">
        <v>2.3992484828198699E-2</v>
      </c>
      <c r="P470" s="15">
        <v>467778.5</v>
      </c>
      <c r="Q470" s="16">
        <v>4.1686801377494698E-2</v>
      </c>
      <c r="R470" s="17">
        <v>99306.19</v>
      </c>
      <c r="S470" s="16">
        <v>-1.1086000877917701E-2</v>
      </c>
      <c r="T470" s="17">
        <v>168333.85</v>
      </c>
      <c r="U470" s="16">
        <v>6.2984123947686897E-3</v>
      </c>
      <c r="V470" s="18">
        <v>4.7104666889344999</v>
      </c>
      <c r="W470" s="16">
        <v>5.3364400041117803E-2</v>
      </c>
      <c r="X470" s="18">
        <v>2.7788736490016701</v>
      </c>
      <c r="Y470" s="16">
        <v>3.5166893385541097E-2</v>
      </c>
      <c r="Z470" s="15">
        <v>877277.21</v>
      </c>
      <c r="AA470" s="16">
        <v>6.5270541121342798E-2</v>
      </c>
      <c r="AB470" s="17">
        <v>186606.88</v>
      </c>
      <c r="AC470" s="16">
        <v>8.8795427100382893E-3</v>
      </c>
      <c r="AD470" s="17">
        <v>319387.68</v>
      </c>
      <c r="AE470" s="16">
        <v>3.2799103803644501E-2</v>
      </c>
      <c r="AF470" s="18">
        <v>4.7012050681089601</v>
      </c>
      <c r="AG470" s="16">
        <v>5.5894679219907401E-2</v>
      </c>
      <c r="AH470" s="18">
        <v>2.7467471819827201</v>
      </c>
      <c r="AI470" s="16">
        <v>3.1440226078925597E-2</v>
      </c>
      <c r="AJ470" s="15">
        <v>1721701.52</v>
      </c>
      <c r="AK470" s="16">
        <v>0.15160558036656099</v>
      </c>
      <c r="AL470" s="17">
        <v>357329.91</v>
      </c>
      <c r="AM470" s="16">
        <v>0.107246930350547</v>
      </c>
      <c r="AN470" s="17">
        <v>621474.69999999995</v>
      </c>
      <c r="AO470" s="16">
        <v>0.123239072598719</v>
      </c>
      <c r="AP470" s="18">
        <v>4.81824071206354</v>
      </c>
      <c r="AQ470" s="16">
        <v>4.0062111530957602E-2</v>
      </c>
      <c r="AR470" s="18">
        <v>2.77034852746218</v>
      </c>
      <c r="AS470" s="16">
        <v>2.52542031877626E-2</v>
      </c>
    </row>
    <row r="471" spans="2:45" x14ac:dyDescent="0.2">
      <c r="B471" s="29"/>
      <c r="C471" s="29"/>
      <c r="D471" s="29"/>
      <c r="E471" s="14" t="s">
        <v>310</v>
      </c>
      <c r="F471" s="15">
        <v>87057.17</v>
      </c>
      <c r="G471" s="16">
        <v>6.1402535549484397E-2</v>
      </c>
      <c r="H471" s="17">
        <v>16811.98</v>
      </c>
      <c r="I471" s="16">
        <v>-9.2591828676829597E-3</v>
      </c>
      <c r="J471" s="17">
        <v>26698.48</v>
      </c>
      <c r="K471" s="16">
        <v>2.1019280006577601E-2</v>
      </c>
      <c r="L471" s="18">
        <v>5.1782817966711798</v>
      </c>
      <c r="M471" s="16">
        <v>7.1322102809589102E-2</v>
      </c>
      <c r="N471" s="18">
        <v>3.2607537957216999</v>
      </c>
      <c r="O471" s="16">
        <v>3.9551903018566502E-2</v>
      </c>
      <c r="P471" s="15">
        <v>278038.7</v>
      </c>
      <c r="Q471" s="16">
        <v>5.9076552082534699E-2</v>
      </c>
      <c r="R471" s="17">
        <v>53996.11</v>
      </c>
      <c r="S471" s="16">
        <v>-5.4393493483868701E-3</v>
      </c>
      <c r="T471" s="17">
        <v>85116.85</v>
      </c>
      <c r="U471" s="16">
        <v>1.58820998458577E-2</v>
      </c>
      <c r="V471" s="18">
        <v>5.1492357505012896</v>
      </c>
      <c r="W471" s="16">
        <v>6.4868745197843997E-2</v>
      </c>
      <c r="X471" s="18">
        <v>3.2665529798153901</v>
      </c>
      <c r="Y471" s="16">
        <v>4.2519158712640899E-2</v>
      </c>
      <c r="Z471" s="15">
        <v>503536.93</v>
      </c>
      <c r="AA471" s="16">
        <v>3.2013519348854699E-2</v>
      </c>
      <c r="AB471" s="17">
        <v>98916.47</v>
      </c>
      <c r="AC471" s="16">
        <v>-3.1494396184429597E-2</v>
      </c>
      <c r="AD471" s="17">
        <v>156955.95000000001</v>
      </c>
      <c r="AE471" s="16">
        <v>-2.0098930483834002E-3</v>
      </c>
      <c r="AF471" s="18">
        <v>5.09052668377673</v>
      </c>
      <c r="AG471" s="16">
        <v>6.5573100747260193E-2</v>
      </c>
      <c r="AH471" s="18">
        <v>3.20814171109792</v>
      </c>
      <c r="AI471" s="16">
        <v>3.4091933537461101E-2</v>
      </c>
      <c r="AJ471" s="15">
        <v>1013824.63</v>
      </c>
      <c r="AK471" s="16">
        <v>8.5802441256842998E-2</v>
      </c>
      <c r="AL471" s="17">
        <v>193518.73</v>
      </c>
      <c r="AM471" s="16">
        <v>1.94066763463174E-2</v>
      </c>
      <c r="AN471" s="17">
        <v>314741.73</v>
      </c>
      <c r="AO471" s="16">
        <v>3.0118544804035401E-2</v>
      </c>
      <c r="AP471" s="18">
        <v>5.2388966690717798</v>
      </c>
      <c r="AQ471" s="16">
        <v>6.5131773659258693E-2</v>
      </c>
      <c r="AR471" s="18">
        <v>3.22113191028085</v>
      </c>
      <c r="AS471" s="16">
        <v>5.4055813997019697E-2</v>
      </c>
    </row>
    <row r="472" spans="2:45" x14ac:dyDescent="0.2">
      <c r="B472" s="29"/>
      <c r="C472" s="29"/>
      <c r="D472" s="29"/>
      <c r="E472" s="14" t="s">
        <v>311</v>
      </c>
      <c r="F472" s="15">
        <v>123802.96</v>
      </c>
      <c r="G472" s="16">
        <v>-0.15144884589178401</v>
      </c>
      <c r="H472" s="17">
        <v>24583.23</v>
      </c>
      <c r="I472" s="16">
        <v>-0.14397714879469201</v>
      </c>
      <c r="J472" s="17">
        <v>47574.68</v>
      </c>
      <c r="K472" s="16">
        <v>-0.158038516523793</v>
      </c>
      <c r="L472" s="18">
        <v>5.0360737787507999</v>
      </c>
      <c r="M472" s="16">
        <v>-8.7283850969310205E-3</v>
      </c>
      <c r="N472" s="18">
        <v>2.6022867626224699</v>
      </c>
      <c r="O472" s="16">
        <v>7.8265701713602209E-3</v>
      </c>
      <c r="P472" s="15">
        <v>419740.29</v>
      </c>
      <c r="Q472" s="16">
        <v>-0.14012410974667</v>
      </c>
      <c r="R472" s="17">
        <v>83123.25</v>
      </c>
      <c r="S472" s="16">
        <v>-0.13168633875945501</v>
      </c>
      <c r="T472" s="17">
        <v>160360.70000000001</v>
      </c>
      <c r="U472" s="16">
        <v>-0.14800106812869501</v>
      </c>
      <c r="V472" s="18">
        <v>5.0496135557741102</v>
      </c>
      <c r="W472" s="16">
        <v>-9.7174228206436605E-3</v>
      </c>
      <c r="X472" s="18">
        <v>2.6174760399524302</v>
      </c>
      <c r="Y472" s="16">
        <v>9.2452679074657602E-3</v>
      </c>
      <c r="Z472" s="15">
        <v>811671.1</v>
      </c>
      <c r="AA472" s="16">
        <v>-0.161676681959081</v>
      </c>
      <c r="AB472" s="17">
        <v>160299.57999999999</v>
      </c>
      <c r="AC472" s="16">
        <v>-0.188275466708649</v>
      </c>
      <c r="AD472" s="17">
        <v>311053.37</v>
      </c>
      <c r="AE472" s="16">
        <v>-0.19092532637700499</v>
      </c>
      <c r="AF472" s="18">
        <v>5.0634636722067503</v>
      </c>
      <c r="AG472" s="16">
        <v>3.2768240528244598E-2</v>
      </c>
      <c r="AH472" s="18">
        <v>2.6094271217829901</v>
      </c>
      <c r="AI472" s="16">
        <v>3.6150735366552098E-2</v>
      </c>
      <c r="AJ472" s="15">
        <v>1687285.24</v>
      </c>
      <c r="AK472" s="16">
        <v>-0.134045748301926</v>
      </c>
      <c r="AL472" s="17">
        <v>325757.59999999998</v>
      </c>
      <c r="AM472" s="16">
        <v>-0.19649997387915</v>
      </c>
      <c r="AN472" s="17">
        <v>645226.64</v>
      </c>
      <c r="AO472" s="16">
        <v>-0.18689976711537801</v>
      </c>
      <c r="AP472" s="18">
        <v>5.1795729094271303</v>
      </c>
      <c r="AQ472" s="16">
        <v>7.7727720655768995E-2</v>
      </c>
      <c r="AR472" s="18">
        <v>2.6150272406607402</v>
      </c>
      <c r="AS472" s="16">
        <v>6.5003079172591696E-2</v>
      </c>
    </row>
    <row r="473" spans="2:45" x14ac:dyDescent="0.2">
      <c r="B473" s="29"/>
      <c r="C473" s="29"/>
      <c r="D473" s="29"/>
      <c r="E473" s="14" t="s">
        <v>312</v>
      </c>
      <c r="F473" s="15">
        <v>70889.899999999994</v>
      </c>
      <c r="G473" s="16">
        <v>7.8993747489536095E-2</v>
      </c>
      <c r="H473" s="17">
        <v>14750.05</v>
      </c>
      <c r="I473" s="16">
        <v>9.4050167407651306E-2</v>
      </c>
      <c r="J473" s="17">
        <v>25458.34</v>
      </c>
      <c r="K473" s="16">
        <v>8.4211135991768701E-2</v>
      </c>
      <c r="L473" s="18">
        <v>4.8060786234622901</v>
      </c>
      <c r="M473" s="16">
        <v>-1.3762092787565201E-2</v>
      </c>
      <c r="N473" s="18">
        <v>2.7845452610028798</v>
      </c>
      <c r="O473" s="16">
        <v>-4.8121517378254004E-3</v>
      </c>
      <c r="P473" s="15">
        <v>246270.68</v>
      </c>
      <c r="Q473" s="16">
        <v>0.14676705899182199</v>
      </c>
      <c r="R473" s="17">
        <v>52106.31</v>
      </c>
      <c r="S473" s="16">
        <v>0.166171905598514</v>
      </c>
      <c r="T473" s="17">
        <v>88939.95</v>
      </c>
      <c r="U473" s="16">
        <v>0.16148427692339401</v>
      </c>
      <c r="V473" s="18">
        <v>4.7263120339935796</v>
      </c>
      <c r="W473" s="16">
        <v>-1.66397822769817E-2</v>
      </c>
      <c r="X473" s="18">
        <v>2.7689545586657101</v>
      </c>
      <c r="Y473" s="16">
        <v>-1.26710436154644E-2</v>
      </c>
      <c r="Z473" s="15">
        <v>459169.2</v>
      </c>
      <c r="AA473" s="16">
        <v>0.15549818612111799</v>
      </c>
      <c r="AB473" s="17">
        <v>98464.9</v>
      </c>
      <c r="AC473" s="16">
        <v>0.17425025717496101</v>
      </c>
      <c r="AD473" s="17">
        <v>168690.84</v>
      </c>
      <c r="AE473" s="16">
        <v>0.168280925666704</v>
      </c>
      <c r="AF473" s="18">
        <v>4.6632779802751996</v>
      </c>
      <c r="AG473" s="16">
        <v>-1.5969399145763698E-2</v>
      </c>
      <c r="AH473" s="18">
        <v>2.7219569242763901</v>
      </c>
      <c r="AI473" s="16">
        <v>-1.0941494690834899E-2</v>
      </c>
      <c r="AJ473" s="15">
        <v>882251.7</v>
      </c>
      <c r="AK473" s="16">
        <v>0.21367884753543301</v>
      </c>
      <c r="AL473" s="17">
        <v>183710.69</v>
      </c>
      <c r="AM473" s="16">
        <v>0.203914309094647</v>
      </c>
      <c r="AN473" s="17">
        <v>318843.65000000002</v>
      </c>
      <c r="AO473" s="16">
        <v>0.18077479626461099</v>
      </c>
      <c r="AP473" s="18">
        <v>4.8023971822216804</v>
      </c>
      <c r="AQ473" s="16">
        <v>8.1106590120426508E-3</v>
      </c>
      <c r="AR473" s="18">
        <v>2.7670355047058299</v>
      </c>
      <c r="AS473" s="16">
        <v>2.78664918788184E-2</v>
      </c>
    </row>
    <row r="474" spans="2:45" x14ac:dyDescent="0.2">
      <c r="B474" s="29"/>
      <c r="C474" s="29"/>
      <c r="D474" s="29"/>
      <c r="E474" s="14" t="s">
        <v>313</v>
      </c>
      <c r="F474" s="15">
        <v>149571.82999999999</v>
      </c>
      <c r="G474" s="16">
        <v>7.8195517700400501E-3</v>
      </c>
      <c r="H474" s="17">
        <v>29795.759999999998</v>
      </c>
      <c r="I474" s="16">
        <v>-3.96194030933169E-2</v>
      </c>
      <c r="J474" s="17">
        <v>60581.16</v>
      </c>
      <c r="K474" s="16">
        <v>-3.9892054109874203E-2</v>
      </c>
      <c r="L474" s="18">
        <v>5.0199031674305301</v>
      </c>
      <c r="M474" s="16">
        <v>4.9395994688100103E-2</v>
      </c>
      <c r="N474" s="18">
        <v>2.46894958762757</v>
      </c>
      <c r="O474" s="16">
        <v>4.9694001684029702E-2</v>
      </c>
      <c r="P474" s="15">
        <v>496870.95</v>
      </c>
      <c r="Q474" s="16">
        <v>-1.7684337429711601E-3</v>
      </c>
      <c r="R474" s="17">
        <v>99171.14</v>
      </c>
      <c r="S474" s="16">
        <v>-1.7316610567059298E-2</v>
      </c>
      <c r="T474" s="17">
        <v>201778.27</v>
      </c>
      <c r="U474" s="16">
        <v>-1.7156700262128E-2</v>
      </c>
      <c r="V474" s="18">
        <v>5.0102373533267803</v>
      </c>
      <c r="W474" s="16">
        <v>1.5822163060128899E-2</v>
      </c>
      <c r="X474" s="18">
        <v>2.4624601549017102</v>
      </c>
      <c r="Y474" s="16">
        <v>1.56568870370902E-2</v>
      </c>
      <c r="Z474" s="15">
        <v>943670.32</v>
      </c>
      <c r="AA474" s="16">
        <v>5.2817997268448996E-3</v>
      </c>
      <c r="AB474" s="17">
        <v>188146.78</v>
      </c>
      <c r="AC474" s="16">
        <v>-7.9966382558156798E-3</v>
      </c>
      <c r="AD474" s="17">
        <v>382259.73</v>
      </c>
      <c r="AE474" s="16">
        <v>-8.0289352864931305E-3</v>
      </c>
      <c r="AF474" s="18">
        <v>5.0156070701821198</v>
      </c>
      <c r="AG474" s="16">
        <v>1.33854767984998E-2</v>
      </c>
      <c r="AH474" s="18">
        <v>2.4686626551010198</v>
      </c>
      <c r="AI474" s="16">
        <v>1.34184710490345E-2</v>
      </c>
      <c r="AJ474" s="15">
        <v>1852506.82</v>
      </c>
      <c r="AK474" s="16">
        <v>2.1130448816075599E-2</v>
      </c>
      <c r="AL474" s="17">
        <v>377737.19</v>
      </c>
      <c r="AM474" s="16">
        <v>2.61388639661271E-2</v>
      </c>
      <c r="AN474" s="17">
        <v>770006.59</v>
      </c>
      <c r="AO474" s="16">
        <v>2.6775652946718902E-2</v>
      </c>
      <c r="AP474" s="18">
        <v>4.9042214244247404</v>
      </c>
      <c r="AQ474" s="16">
        <v>-4.8808356509308102E-3</v>
      </c>
      <c r="AR474" s="18">
        <v>2.4058324228108199</v>
      </c>
      <c r="AS474" s="16">
        <v>-5.4979918100340501E-3</v>
      </c>
    </row>
    <row r="475" spans="2:45" x14ac:dyDescent="0.2">
      <c r="B475" s="29"/>
      <c r="C475" s="29"/>
      <c r="D475" s="29"/>
      <c r="E475" s="14" t="s">
        <v>314</v>
      </c>
      <c r="F475" s="15">
        <v>277928.01</v>
      </c>
      <c r="G475" s="16">
        <v>-6.2302361929925297E-2</v>
      </c>
      <c r="H475" s="17">
        <v>48225.64</v>
      </c>
      <c r="I475" s="16">
        <v>-1.4533421228906E-2</v>
      </c>
      <c r="J475" s="17">
        <v>96942.38</v>
      </c>
      <c r="K475" s="16">
        <v>-2.9600366128178499E-2</v>
      </c>
      <c r="L475" s="18">
        <v>5.7630756170369102</v>
      </c>
      <c r="M475" s="16">
        <v>-4.8473425410924101E-2</v>
      </c>
      <c r="N475" s="18">
        <v>2.8669402381084499</v>
      </c>
      <c r="O475" s="16">
        <v>-3.3699513746999497E-2</v>
      </c>
      <c r="P475" s="15">
        <v>942541</v>
      </c>
      <c r="Q475" s="16">
        <v>-4.0687492928876599E-2</v>
      </c>
      <c r="R475" s="17">
        <v>159294.37</v>
      </c>
      <c r="S475" s="16">
        <v>1.5612226694701E-2</v>
      </c>
      <c r="T475" s="17">
        <v>319308.55</v>
      </c>
      <c r="U475" s="16">
        <v>-2.2764859987641399E-3</v>
      </c>
      <c r="V475" s="18">
        <v>5.9169762245834603</v>
      </c>
      <c r="W475" s="16">
        <v>-5.5434267276206803E-2</v>
      </c>
      <c r="X475" s="18">
        <v>2.95181885984575</v>
      </c>
      <c r="Y475" s="16">
        <v>-3.8498648564541098E-2</v>
      </c>
      <c r="Z475" s="15">
        <v>1808144.41</v>
      </c>
      <c r="AA475" s="16">
        <v>-0.119750784935327</v>
      </c>
      <c r="AB475" s="17">
        <v>299919.65000000002</v>
      </c>
      <c r="AC475" s="16">
        <v>-0.16102606251856899</v>
      </c>
      <c r="AD475" s="17">
        <v>600881.06000000006</v>
      </c>
      <c r="AE475" s="16">
        <v>-0.150805464994169</v>
      </c>
      <c r="AF475" s="18">
        <v>6.0287627369530501</v>
      </c>
      <c r="AG475" s="16">
        <v>4.9197329904131101E-2</v>
      </c>
      <c r="AH475" s="18">
        <v>3.0091552727589699</v>
      </c>
      <c r="AI475" s="16">
        <v>3.6569571256872102E-2</v>
      </c>
      <c r="AJ475" s="15">
        <v>3652420.07</v>
      </c>
      <c r="AK475" s="16">
        <v>-0.17202590455650199</v>
      </c>
      <c r="AL475" s="17">
        <v>596342.23</v>
      </c>
      <c r="AM475" s="16">
        <v>-0.27330011336714699</v>
      </c>
      <c r="AN475" s="17">
        <v>1205297.95</v>
      </c>
      <c r="AO475" s="16">
        <v>-0.24720724843781999</v>
      </c>
      <c r="AP475" s="18">
        <v>6.1247047186311097</v>
      </c>
      <c r="AQ475" s="16">
        <v>0.139361806260762</v>
      </c>
      <c r="AR475" s="18">
        <v>3.0303047225791802</v>
      </c>
      <c r="AS475" s="16">
        <v>9.9869909381171601E-2</v>
      </c>
    </row>
    <row r="476" spans="2:45" x14ac:dyDescent="0.2">
      <c r="B476" s="29"/>
      <c r="C476" s="29"/>
      <c r="D476" s="29"/>
      <c r="E476" s="14" t="s">
        <v>315</v>
      </c>
      <c r="F476" s="15">
        <v>316703.63</v>
      </c>
      <c r="G476" s="16">
        <v>4.6467619153858497E-2</v>
      </c>
      <c r="H476" s="17">
        <v>72886.75</v>
      </c>
      <c r="I476" s="16">
        <v>4.1422542724444998E-3</v>
      </c>
      <c r="J476" s="17">
        <v>149569.96</v>
      </c>
      <c r="K476" s="16">
        <v>1.0180899896699101E-2</v>
      </c>
      <c r="L476" s="18">
        <v>4.3451468202382504</v>
      </c>
      <c r="M476" s="16">
        <v>4.2150765692138797E-2</v>
      </c>
      <c r="N476" s="18">
        <v>2.1174280584149399</v>
      </c>
      <c r="O476" s="16">
        <v>3.5921011039577198E-2</v>
      </c>
      <c r="P476" s="15">
        <v>1096749.24</v>
      </c>
      <c r="Q476" s="16">
        <v>0.11706678582054</v>
      </c>
      <c r="R476" s="17">
        <v>253063.97</v>
      </c>
      <c r="S476" s="16">
        <v>7.6250876412392393E-2</v>
      </c>
      <c r="T476" s="17">
        <v>515078.2</v>
      </c>
      <c r="U476" s="16">
        <v>7.1419352083570295E-2</v>
      </c>
      <c r="V476" s="18">
        <v>4.3338814292686596</v>
      </c>
      <c r="W476" s="16">
        <v>3.79241590438507E-2</v>
      </c>
      <c r="X476" s="18">
        <v>2.1292868539184902</v>
      </c>
      <c r="Y476" s="16">
        <v>4.2604638088904599E-2</v>
      </c>
      <c r="Z476" s="15">
        <v>2122313.17</v>
      </c>
      <c r="AA476" s="16">
        <v>0.139481219535321</v>
      </c>
      <c r="AB476" s="17">
        <v>493102.14</v>
      </c>
      <c r="AC476" s="16">
        <v>8.4700867701934496E-2</v>
      </c>
      <c r="AD476" s="17">
        <v>1001392.58</v>
      </c>
      <c r="AE476" s="16">
        <v>7.2491494599621606E-2</v>
      </c>
      <c r="AF476" s="18">
        <v>4.3040031625090904</v>
      </c>
      <c r="AG476" s="16">
        <v>5.0502727032426198E-2</v>
      </c>
      <c r="AH476" s="18">
        <v>2.1193617891596501</v>
      </c>
      <c r="AI476" s="16">
        <v>6.2461777340908603E-2</v>
      </c>
      <c r="AJ476" s="15">
        <v>4034805.87</v>
      </c>
      <c r="AK476" s="16">
        <v>0.15208151756954699</v>
      </c>
      <c r="AL476" s="17">
        <v>943010.59</v>
      </c>
      <c r="AM476" s="16">
        <v>0.13075335806294</v>
      </c>
      <c r="AN476" s="17">
        <v>1931244.02</v>
      </c>
      <c r="AO476" s="16">
        <v>0.117869503668976</v>
      </c>
      <c r="AP476" s="18">
        <v>4.2786432228719704</v>
      </c>
      <c r="AQ476" s="16">
        <v>1.88619024250739E-2</v>
      </c>
      <c r="AR476" s="18">
        <v>2.0892263371254298</v>
      </c>
      <c r="AS476" s="16">
        <v>3.0604658046653299E-2</v>
      </c>
    </row>
    <row r="477" spans="2:45" x14ac:dyDescent="0.2">
      <c r="B477" s="29"/>
      <c r="C477" s="29"/>
      <c r="D477" s="29"/>
      <c r="E477" s="14" t="s">
        <v>316</v>
      </c>
      <c r="F477" s="15">
        <v>220249.46</v>
      </c>
      <c r="G477" s="16">
        <v>0.15426826654318099</v>
      </c>
      <c r="H477" s="17">
        <v>48585.54</v>
      </c>
      <c r="I477" s="16">
        <v>0.26670250641882598</v>
      </c>
      <c r="J477" s="17">
        <v>87648.95</v>
      </c>
      <c r="K477" s="16">
        <v>0.237309485230738</v>
      </c>
      <c r="L477" s="18">
        <v>4.5332306690426796</v>
      </c>
      <c r="M477" s="16">
        <v>-8.8761362124020304E-2</v>
      </c>
      <c r="N477" s="18">
        <v>2.5128590815976701</v>
      </c>
      <c r="O477" s="16">
        <v>-6.7114347444019895E-2</v>
      </c>
      <c r="P477" s="15">
        <v>674775.29</v>
      </c>
      <c r="Q477" s="16">
        <v>4.7526649026135598E-2</v>
      </c>
      <c r="R477" s="17">
        <v>142429.9</v>
      </c>
      <c r="S477" s="16">
        <v>9.4663184667418701E-2</v>
      </c>
      <c r="T477" s="17">
        <v>255491.37</v>
      </c>
      <c r="U477" s="16">
        <v>3.5690197937419198E-2</v>
      </c>
      <c r="V477" s="18">
        <v>4.7375957576323504</v>
      </c>
      <c r="W477" s="16">
        <v>-4.3060309601628002E-2</v>
      </c>
      <c r="X477" s="18">
        <v>2.6410883858816798</v>
      </c>
      <c r="Y477" s="16">
        <v>1.1428563398870399E-2</v>
      </c>
      <c r="Z477" s="15">
        <v>1231359.9099999999</v>
      </c>
      <c r="AA477" s="16">
        <v>5.4715566781819103E-2</v>
      </c>
      <c r="AB477" s="17">
        <v>256810.38</v>
      </c>
      <c r="AC477" s="16">
        <v>8.8244271470884497E-2</v>
      </c>
      <c r="AD477" s="17">
        <v>464481.74</v>
      </c>
      <c r="AE477" s="16">
        <v>3.9177665603330199E-2</v>
      </c>
      <c r="AF477" s="18">
        <v>4.7948214164863598</v>
      </c>
      <c r="AG477" s="16">
        <v>-3.08099069005414E-2</v>
      </c>
      <c r="AH477" s="18">
        <v>2.6510405123783798</v>
      </c>
      <c r="AI477" s="16">
        <v>1.49521123218788E-2</v>
      </c>
      <c r="AJ477" s="15">
        <v>2426495.0499999998</v>
      </c>
      <c r="AK477" s="16">
        <v>7.9491351712910996E-2</v>
      </c>
      <c r="AL477" s="17">
        <v>493325.21</v>
      </c>
      <c r="AM477" s="16">
        <v>0.118445181733633</v>
      </c>
      <c r="AN477" s="17">
        <v>906253.14</v>
      </c>
      <c r="AO477" s="16">
        <v>5.8798136900273003E-2</v>
      </c>
      <c r="AP477" s="18">
        <v>4.9186520388852601</v>
      </c>
      <c r="AQ477" s="16">
        <v>-3.4828555441888003E-2</v>
      </c>
      <c r="AR477" s="18">
        <v>2.6775025022258099</v>
      </c>
      <c r="AS477" s="16">
        <v>1.9544060469561499E-2</v>
      </c>
    </row>
    <row r="478" spans="2:45" x14ac:dyDescent="0.2">
      <c r="B478" s="29"/>
      <c r="C478" s="29"/>
      <c r="D478" s="29"/>
      <c r="E478" s="14" t="s">
        <v>317</v>
      </c>
      <c r="F478" s="15">
        <v>119887.98</v>
      </c>
      <c r="G478" s="16">
        <v>0.133267145408971</v>
      </c>
      <c r="H478" s="17">
        <v>24625.06</v>
      </c>
      <c r="I478" s="16">
        <v>0.111022079169548</v>
      </c>
      <c r="J478" s="17">
        <v>36627.08</v>
      </c>
      <c r="K478" s="16">
        <v>7.3013192698710094E-2</v>
      </c>
      <c r="L478" s="18">
        <v>4.8685355487458697</v>
      </c>
      <c r="M478" s="16">
        <v>2.0022163966399699E-2</v>
      </c>
      <c r="N478" s="18">
        <v>3.2732060540998602</v>
      </c>
      <c r="O478" s="16">
        <v>5.6153971936465999E-2</v>
      </c>
      <c r="P478" s="15">
        <v>408598.15</v>
      </c>
      <c r="Q478" s="16">
        <v>0.12964845462921701</v>
      </c>
      <c r="R478" s="17">
        <v>85425.76</v>
      </c>
      <c r="S478" s="16">
        <v>0.112438573882714</v>
      </c>
      <c r="T478" s="17">
        <v>126236.03</v>
      </c>
      <c r="U478" s="16">
        <v>5.1487613562817502E-2</v>
      </c>
      <c r="V478" s="18">
        <v>4.7830788979811203</v>
      </c>
      <c r="W478" s="16">
        <v>1.5470409917948199E-2</v>
      </c>
      <c r="X478" s="18">
        <v>3.2367791509286201</v>
      </c>
      <c r="Y478" s="16">
        <v>7.4333582305894E-2</v>
      </c>
      <c r="Z478" s="15">
        <v>777440.6</v>
      </c>
      <c r="AA478" s="16">
        <v>0.108957137051001</v>
      </c>
      <c r="AB478" s="17">
        <v>163985.22</v>
      </c>
      <c r="AC478" s="16">
        <v>0.10429713334317001</v>
      </c>
      <c r="AD478" s="17">
        <v>245280.58</v>
      </c>
      <c r="AE478" s="16">
        <v>5.4298070524757498E-2</v>
      </c>
      <c r="AF478" s="18">
        <v>4.7409187242606396</v>
      </c>
      <c r="AG478" s="16">
        <v>4.2198821015889502E-3</v>
      </c>
      <c r="AH478" s="18">
        <v>3.1695970386240901</v>
      </c>
      <c r="AI478" s="16">
        <v>5.1844035433961801E-2</v>
      </c>
      <c r="AJ478" s="15">
        <v>1509867.18</v>
      </c>
      <c r="AK478" s="16">
        <v>8.3375830276126994E-2</v>
      </c>
      <c r="AL478" s="17">
        <v>311825.96000000002</v>
      </c>
      <c r="AM478" s="16">
        <v>9.5514942433515299E-2</v>
      </c>
      <c r="AN478" s="17">
        <v>488474.37</v>
      </c>
      <c r="AO478" s="16">
        <v>5.05661773452626E-2</v>
      </c>
      <c r="AP478" s="18">
        <v>4.8420188620601099</v>
      </c>
      <c r="AQ478" s="16">
        <v>-1.10807362704E-2</v>
      </c>
      <c r="AR478" s="18">
        <v>3.09098546971871</v>
      </c>
      <c r="AS478" s="16">
        <v>3.1230448531831601E-2</v>
      </c>
    </row>
    <row r="479" spans="2:45" x14ac:dyDescent="0.2">
      <c r="B479" s="135"/>
      <c r="C479" s="135"/>
      <c r="D479" s="135"/>
      <c r="E479" s="14" t="s">
        <v>318</v>
      </c>
      <c r="F479" s="15">
        <v>264964.52</v>
      </c>
      <c r="G479" s="16">
        <v>0.231133809546998</v>
      </c>
      <c r="H479" s="17">
        <v>59010.43</v>
      </c>
      <c r="I479" s="16">
        <v>0.33232553571468898</v>
      </c>
      <c r="J479" s="17">
        <v>105410.24000000001</v>
      </c>
      <c r="K479" s="16">
        <v>0.31196898577597798</v>
      </c>
      <c r="L479" s="18">
        <v>4.4901303040835296</v>
      </c>
      <c r="M479" s="16">
        <v>-7.5951202206306204E-2</v>
      </c>
      <c r="N479" s="18">
        <v>2.5136506661971398</v>
      </c>
      <c r="O479" s="16">
        <v>-6.1613633481716799E-2</v>
      </c>
      <c r="P479" s="15">
        <v>826537.7</v>
      </c>
      <c r="Q479" s="16">
        <v>0.10051685050784299</v>
      </c>
      <c r="R479" s="17">
        <v>177881.62</v>
      </c>
      <c r="S479" s="16">
        <v>0.122159032484152</v>
      </c>
      <c r="T479" s="17">
        <v>318663.53000000003</v>
      </c>
      <c r="U479" s="16">
        <v>9.4576533996845694E-2</v>
      </c>
      <c r="V479" s="18">
        <v>4.6465604484600496</v>
      </c>
      <c r="W479" s="16">
        <v>-1.9286198613398701E-2</v>
      </c>
      <c r="X479" s="18">
        <v>2.5937630829608902</v>
      </c>
      <c r="Y479" s="16">
        <v>5.4270453700539902E-3</v>
      </c>
      <c r="Z479" s="15">
        <v>1533786.59</v>
      </c>
      <c r="AA479" s="16">
        <v>9.8984921132991094E-2</v>
      </c>
      <c r="AB479" s="17">
        <v>330222.67</v>
      </c>
      <c r="AC479" s="16">
        <v>9.7781334111678303E-2</v>
      </c>
      <c r="AD479" s="17">
        <v>593377.47</v>
      </c>
      <c r="AE479" s="16">
        <v>7.2900130052945294E-2</v>
      </c>
      <c r="AF479" s="18">
        <v>4.6447041022350204</v>
      </c>
      <c r="AG479" s="16">
        <v>1.09638138663256E-3</v>
      </c>
      <c r="AH479" s="18">
        <v>2.5848412984065599</v>
      </c>
      <c r="AI479" s="16">
        <v>2.4312413009735401E-2</v>
      </c>
      <c r="AJ479" s="15">
        <v>2843651.14</v>
      </c>
      <c r="AK479" s="16">
        <v>9.3115770560356095E-2</v>
      </c>
      <c r="AL479" s="17">
        <v>600074.51</v>
      </c>
      <c r="AM479" s="16">
        <v>0.121682065199918</v>
      </c>
      <c r="AN479" s="17">
        <v>1090361.6200000001</v>
      </c>
      <c r="AO479" s="16">
        <v>5.9489782909665202E-2</v>
      </c>
      <c r="AP479" s="18">
        <v>4.7388300829508703</v>
      </c>
      <c r="AQ479" s="16">
        <v>-2.5467372195587801E-2</v>
      </c>
      <c r="AR479" s="18">
        <v>2.6079890266130201</v>
      </c>
      <c r="AS479" s="16">
        <v>3.1737906483953297E-2</v>
      </c>
    </row>
    <row r="480" spans="2:45" x14ac:dyDescent="0.2">
      <c r="C480" s="29"/>
      <c r="D480" s="29"/>
      <c r="E480" s="14" t="s">
        <v>344</v>
      </c>
      <c r="F480" s="15">
        <v>78623.05</v>
      </c>
      <c r="G480" s="16">
        <v>-1.53151257609972E-2</v>
      </c>
      <c r="H480" s="18">
        <v>19382.96</v>
      </c>
      <c r="I480" s="16">
        <v>-0.29925793420393298</v>
      </c>
      <c r="J480" s="18">
        <v>31155.7</v>
      </c>
      <c r="K480" s="16">
        <v>-0.279560536019892</v>
      </c>
      <c r="L480" s="18">
        <v>4.0562973869832097</v>
      </c>
      <c r="M480" s="16">
        <v>0.40520303019109799</v>
      </c>
      <c r="N480" s="18">
        <v>2.5235526725446702</v>
      </c>
      <c r="O480" s="16">
        <v>0.366783641749796</v>
      </c>
      <c r="P480" s="18">
        <v>270552.95</v>
      </c>
      <c r="Q480" s="16">
        <v>0.152012073278495</v>
      </c>
      <c r="R480" s="18">
        <v>76149.960000000006</v>
      </c>
      <c r="S480" s="16">
        <v>0.11897346510630399</v>
      </c>
      <c r="T480" s="18">
        <v>121005.53</v>
      </c>
      <c r="U480" s="16">
        <v>0.13140542556103901</v>
      </c>
      <c r="V480" s="18">
        <v>3.5528968104513798</v>
      </c>
      <c r="W480" s="16">
        <v>2.9525819156983199E-2</v>
      </c>
      <c r="X480" s="18">
        <v>2.2358726084667402</v>
      </c>
      <c r="Y480" s="16">
        <v>1.8213318808540799E-2</v>
      </c>
      <c r="Z480" s="18">
        <v>495470.14</v>
      </c>
      <c r="AA480" s="16">
        <v>0.16809937010777301</v>
      </c>
      <c r="AB480" s="18">
        <v>140728.88</v>
      </c>
      <c r="AC480" s="16">
        <v>0.12787474904526999</v>
      </c>
      <c r="AD480" s="18">
        <v>223966.39</v>
      </c>
      <c r="AE480" s="16">
        <v>0.144099151068527</v>
      </c>
      <c r="AF480" s="18">
        <v>3.52074243751531</v>
      </c>
      <c r="AG480" s="16">
        <v>3.5664085126963598E-2</v>
      </c>
      <c r="AH480" s="18">
        <v>2.21225220444907</v>
      </c>
      <c r="AI480" s="16">
        <v>2.0977394325335599E-2</v>
      </c>
      <c r="AJ480" s="18">
        <v>1010623.13</v>
      </c>
      <c r="AK480" s="16">
        <v>0.27065004873144499</v>
      </c>
      <c r="AL480" s="18">
        <v>278115.71000000002</v>
      </c>
      <c r="AM480" s="16">
        <v>0.16351401881983299</v>
      </c>
      <c r="AN480" s="18">
        <v>446092.46</v>
      </c>
      <c r="AO480" s="16">
        <v>0.16413865201373801</v>
      </c>
      <c r="AP480" s="18">
        <v>3.63382251941107</v>
      </c>
      <c r="AQ480" s="16">
        <v>9.2079706972745895E-2</v>
      </c>
      <c r="AR480" s="18">
        <v>2.26550148370587</v>
      </c>
      <c r="AS480" s="16">
        <v>9.1493737909536896E-2</v>
      </c>
    </row>
    <row r="481" spans="2:45" x14ac:dyDescent="0.2">
      <c r="C481" s="29"/>
      <c r="D481" s="29"/>
      <c r="E481" s="14" t="s">
        <v>345</v>
      </c>
      <c r="F481" s="15">
        <v>199232.97</v>
      </c>
      <c r="G481" s="16">
        <v>0.14745686561247501</v>
      </c>
      <c r="H481" s="18">
        <v>107577.56</v>
      </c>
      <c r="I481" s="16">
        <v>6.6019918713889902E-2</v>
      </c>
      <c r="J481" s="18">
        <v>70120.899999999994</v>
      </c>
      <c r="K481" s="16">
        <v>0.11157769720581</v>
      </c>
      <c r="L481" s="18">
        <v>1.8519937615242399</v>
      </c>
      <c r="M481" s="16">
        <v>7.6393457072392507E-2</v>
      </c>
      <c r="N481" s="18">
        <v>2.8412779927240002</v>
      </c>
      <c r="O481" s="16">
        <v>3.22776972737535E-2</v>
      </c>
      <c r="P481" s="18">
        <v>660661.62</v>
      </c>
      <c r="Q481" s="16">
        <v>0.15888149914055899</v>
      </c>
      <c r="R481" s="18">
        <v>348721.85</v>
      </c>
      <c r="S481" s="16">
        <v>7.3121756852739306E-2</v>
      </c>
      <c r="T481" s="18">
        <v>234565.67</v>
      </c>
      <c r="U481" s="16">
        <v>0.13150597798517699</v>
      </c>
      <c r="V481" s="18">
        <v>1.89452315649278</v>
      </c>
      <c r="W481" s="16">
        <v>7.9916134157354393E-2</v>
      </c>
      <c r="X481" s="18">
        <v>2.81653159219761</v>
      </c>
      <c r="Y481" s="16">
        <v>2.4193881153088102E-2</v>
      </c>
      <c r="Z481" s="18">
        <v>1243633.51</v>
      </c>
      <c r="AA481" s="16">
        <v>0.151895215779005</v>
      </c>
      <c r="AB481" s="18">
        <v>654750.49</v>
      </c>
      <c r="AC481" s="16">
        <v>4.9689531808037798E-2</v>
      </c>
      <c r="AD481" s="18">
        <v>442279.13</v>
      </c>
      <c r="AE481" s="16">
        <v>0.117872292671411</v>
      </c>
      <c r="AF481" s="18">
        <v>1.8994006556604499</v>
      </c>
      <c r="AG481" s="16">
        <v>9.7367536660981496E-2</v>
      </c>
      <c r="AH481" s="18">
        <v>2.8118747316881101</v>
      </c>
      <c r="AI481" s="16">
        <v>3.0435429279930201E-2</v>
      </c>
      <c r="AJ481" s="18">
        <v>2360993.33</v>
      </c>
      <c r="AK481" s="16">
        <v>0.20732080392615501</v>
      </c>
      <c r="AL481" s="18">
        <v>1293695.68</v>
      </c>
      <c r="AM481" s="16">
        <v>0.12509654277210999</v>
      </c>
      <c r="AN481" s="18">
        <v>849161.65</v>
      </c>
      <c r="AO481" s="16">
        <v>0.119170408441182</v>
      </c>
      <c r="AP481" s="18">
        <v>1.8249990059486001</v>
      </c>
      <c r="AQ481" s="16">
        <v>7.3081960550206798E-2</v>
      </c>
      <c r="AR481" s="18">
        <v>2.78038148566884</v>
      </c>
      <c r="AS481" s="16">
        <v>7.8764051318825704E-2</v>
      </c>
    </row>
    <row r="482" spans="2:45" x14ac:dyDescent="0.2">
      <c r="B482" s="28" t="s">
        <v>19</v>
      </c>
      <c r="C482" s="28" t="s">
        <v>11</v>
      </c>
      <c r="D482" s="28" t="s">
        <v>24</v>
      </c>
      <c r="E482" s="14" t="s">
        <v>319</v>
      </c>
      <c r="F482" s="15">
        <v>1489736.07</v>
      </c>
      <c r="G482" s="16">
        <v>-2.3223430063431898E-2</v>
      </c>
      <c r="H482" s="17">
        <v>282723.94</v>
      </c>
      <c r="I482" s="16">
        <v>-3.4428932029484598E-2</v>
      </c>
      <c r="J482" s="17">
        <v>566189.64</v>
      </c>
      <c r="K482" s="16">
        <v>-3.90832788571948E-2</v>
      </c>
      <c r="L482" s="18">
        <v>5.2692250610259599</v>
      </c>
      <c r="M482" s="16">
        <v>1.16050514951789E-2</v>
      </c>
      <c r="N482" s="18">
        <v>2.6311609481233198</v>
      </c>
      <c r="O482" s="16">
        <v>1.65049149887838E-2</v>
      </c>
      <c r="P482" s="15">
        <v>4988111.51</v>
      </c>
      <c r="Q482" s="16">
        <v>-2.4177483248555801E-2</v>
      </c>
      <c r="R482" s="17">
        <v>939639.29</v>
      </c>
      <c r="S482" s="16">
        <v>-2.1334107678847199E-2</v>
      </c>
      <c r="T482" s="17">
        <v>1881228.93</v>
      </c>
      <c r="U482" s="16">
        <v>-2.7293471072568E-2</v>
      </c>
      <c r="V482" s="18">
        <v>5.3085386733881696</v>
      </c>
      <c r="W482" s="16">
        <v>-2.90535880735034E-3</v>
      </c>
      <c r="X482" s="18">
        <v>2.6515175428436599</v>
      </c>
      <c r="Y482" s="16">
        <v>3.203420282835E-3</v>
      </c>
      <c r="Z482" s="15">
        <v>9482398.8000000007</v>
      </c>
      <c r="AA482" s="16">
        <v>-5.4896043918866003E-2</v>
      </c>
      <c r="AB482" s="17">
        <v>1773963.69</v>
      </c>
      <c r="AC482" s="16">
        <v>-8.4202769132219094E-2</v>
      </c>
      <c r="AD482" s="17">
        <v>3554715</v>
      </c>
      <c r="AE482" s="16">
        <v>-7.7303939848309799E-2</v>
      </c>
      <c r="AF482" s="18">
        <v>5.3453172990254396</v>
      </c>
      <c r="AG482" s="16">
        <v>3.2001325430502797E-2</v>
      </c>
      <c r="AH482" s="18">
        <v>2.6675552892426002</v>
      </c>
      <c r="AI482" s="16">
        <v>2.4285240717035101E-2</v>
      </c>
      <c r="AJ482" s="15">
        <v>18829437.300000001</v>
      </c>
      <c r="AK482" s="16">
        <v>-5.8268177935239598E-2</v>
      </c>
      <c r="AL482" s="17">
        <v>3525864.7</v>
      </c>
      <c r="AM482" s="16">
        <v>-0.10659024995422101</v>
      </c>
      <c r="AN482" s="17">
        <v>7139380.46</v>
      </c>
      <c r="AO482" s="16">
        <v>-8.90623535846089E-2</v>
      </c>
      <c r="AP482" s="18">
        <v>5.3403743200923204</v>
      </c>
      <c r="AQ482" s="16">
        <v>5.4087244980822E-2</v>
      </c>
      <c r="AR482" s="18">
        <v>2.63740494087634</v>
      </c>
      <c r="AS482" s="16">
        <v>3.3804921522945897E-2</v>
      </c>
    </row>
    <row r="483" spans="2:45" x14ac:dyDescent="0.2">
      <c r="B483" s="29"/>
      <c r="C483" s="29"/>
      <c r="D483" s="29"/>
      <c r="E483" s="14" t="s">
        <v>320</v>
      </c>
      <c r="F483" s="15">
        <v>2169499.9500000002</v>
      </c>
      <c r="G483" s="16">
        <v>3.8850833763646099E-2</v>
      </c>
      <c r="H483" s="17">
        <v>535626.53</v>
      </c>
      <c r="I483" s="16">
        <v>-0.15100214825760799</v>
      </c>
      <c r="J483" s="17">
        <v>895443.41</v>
      </c>
      <c r="K483" s="16">
        <v>-0.13498235725838401</v>
      </c>
      <c r="L483" s="18">
        <v>4.0503967381899502</v>
      </c>
      <c r="M483" s="16">
        <v>0.22362009707282601</v>
      </c>
      <c r="N483" s="18">
        <v>2.4228219514173399</v>
      </c>
      <c r="O483" s="16">
        <v>0.20095912780585201</v>
      </c>
      <c r="P483" s="15">
        <v>7515813.5</v>
      </c>
      <c r="Q483" s="16">
        <v>0.16088352663406699</v>
      </c>
      <c r="R483" s="17">
        <v>2014236.09</v>
      </c>
      <c r="S483" s="16">
        <v>0.176634170971602</v>
      </c>
      <c r="T483" s="17">
        <v>3331572.36</v>
      </c>
      <c r="U483" s="16">
        <v>0.17486295185432599</v>
      </c>
      <c r="V483" s="18">
        <v>3.7313468551742601</v>
      </c>
      <c r="W483" s="16">
        <v>-1.3386186400255099E-2</v>
      </c>
      <c r="X483" s="18">
        <v>2.2559358428583001</v>
      </c>
      <c r="Y483" s="16">
        <v>-1.18987709997964E-2</v>
      </c>
      <c r="Z483" s="15">
        <v>13944000.029999999</v>
      </c>
      <c r="AA483" s="16">
        <v>0.15591836918421101</v>
      </c>
      <c r="AB483" s="17">
        <v>3747552.83</v>
      </c>
      <c r="AC483" s="16">
        <v>0.17086453149935499</v>
      </c>
      <c r="AD483" s="17">
        <v>6240035.25</v>
      </c>
      <c r="AE483" s="16">
        <v>0.175212214818569</v>
      </c>
      <c r="AF483" s="18">
        <v>3.72082814106719</v>
      </c>
      <c r="AG483" s="16">
        <v>-1.2765065396595899E-2</v>
      </c>
      <c r="AH483" s="18">
        <v>2.2346027660661099</v>
      </c>
      <c r="AI483" s="16">
        <v>-1.6417329050087099E-2</v>
      </c>
      <c r="AJ483" s="15">
        <v>27454339.300000001</v>
      </c>
      <c r="AK483" s="16">
        <v>0.223949276149388</v>
      </c>
      <c r="AL483" s="17">
        <v>7117614.54</v>
      </c>
      <c r="AM483" s="16">
        <v>0.17874507960927399</v>
      </c>
      <c r="AN483" s="17">
        <v>12025524.880000001</v>
      </c>
      <c r="AO483" s="16">
        <v>0.175041921247441</v>
      </c>
      <c r="AP483" s="18">
        <v>3.8572388467667702</v>
      </c>
      <c r="AQ483" s="16">
        <v>3.8349425437346402E-2</v>
      </c>
      <c r="AR483" s="18">
        <v>2.2830054882394499</v>
      </c>
      <c r="AS483" s="16">
        <v>4.1621795799443702E-2</v>
      </c>
    </row>
    <row r="484" spans="2:45" x14ac:dyDescent="0.2">
      <c r="B484" s="29"/>
      <c r="C484" s="29"/>
      <c r="D484" s="29"/>
      <c r="E484" s="14" t="s">
        <v>321</v>
      </c>
      <c r="F484" s="15">
        <v>1541911.45</v>
      </c>
      <c r="G484" s="16">
        <v>9.5902131883049094E-2</v>
      </c>
      <c r="H484" s="17">
        <v>330342.98</v>
      </c>
      <c r="I484" s="16">
        <v>8.3143444487054796E-2</v>
      </c>
      <c r="J484" s="17">
        <v>538558.71999999997</v>
      </c>
      <c r="K484" s="16">
        <v>6.7771661753337598E-2</v>
      </c>
      <c r="L484" s="18">
        <v>4.66760773908379</v>
      </c>
      <c r="M484" s="16">
        <v>1.17793146059581E-2</v>
      </c>
      <c r="N484" s="18">
        <v>2.8630331154976001</v>
      </c>
      <c r="O484" s="16">
        <v>2.6345024069584201E-2</v>
      </c>
      <c r="P484" s="15">
        <v>5088016.49</v>
      </c>
      <c r="Q484" s="16">
        <v>8.8846850101569994E-2</v>
      </c>
      <c r="R484" s="17">
        <v>1100791.3600000001</v>
      </c>
      <c r="S484" s="16">
        <v>9.14479543003347E-2</v>
      </c>
      <c r="T484" s="17">
        <v>1782489.15</v>
      </c>
      <c r="U484" s="16">
        <v>5.52188148797026E-2</v>
      </c>
      <c r="V484" s="18">
        <v>4.62214428172837</v>
      </c>
      <c r="W484" s="16">
        <v>-2.3831683302133798E-3</v>
      </c>
      <c r="X484" s="18">
        <v>2.8544445782460999</v>
      </c>
      <c r="Y484" s="16">
        <v>3.1868305177728602E-2</v>
      </c>
      <c r="Z484" s="15">
        <v>9377882.6099999994</v>
      </c>
      <c r="AA484" s="16">
        <v>6.4570143246221803E-2</v>
      </c>
      <c r="AB484" s="17">
        <v>2024093.82</v>
      </c>
      <c r="AC484" s="16">
        <v>5.1467630126542499E-2</v>
      </c>
      <c r="AD484" s="17">
        <v>3313966.75</v>
      </c>
      <c r="AE484" s="16">
        <v>1.8644206982046801E-2</v>
      </c>
      <c r="AF484" s="18">
        <v>4.6331264476663403</v>
      </c>
      <c r="AG484" s="16">
        <v>1.24611664156531E-2</v>
      </c>
      <c r="AH484" s="18">
        <v>2.8298058844434699</v>
      </c>
      <c r="AI484" s="16">
        <v>4.5085355563195699E-2</v>
      </c>
      <c r="AJ484" s="15">
        <v>18425628.5</v>
      </c>
      <c r="AK484" s="16">
        <v>9.0750434285601103E-2</v>
      </c>
      <c r="AL484" s="17">
        <v>3880722.53</v>
      </c>
      <c r="AM484" s="16">
        <v>6.7277546748792605E-2</v>
      </c>
      <c r="AN484" s="17">
        <v>6492579.3799999999</v>
      </c>
      <c r="AO484" s="16">
        <v>2.57827536363942E-2</v>
      </c>
      <c r="AP484" s="18">
        <v>4.7479891586064999</v>
      </c>
      <c r="AQ484" s="16">
        <v>2.19932365374996E-2</v>
      </c>
      <c r="AR484" s="18">
        <v>2.8379519789560099</v>
      </c>
      <c r="AS484" s="16">
        <v>6.3334736735333894E-2</v>
      </c>
    </row>
    <row r="485" spans="2:45" x14ac:dyDescent="0.2">
      <c r="B485" s="29"/>
      <c r="C485" s="29"/>
      <c r="D485" s="29"/>
      <c r="E485" s="14" t="s">
        <v>322</v>
      </c>
      <c r="F485" s="15">
        <v>2863185.22</v>
      </c>
      <c r="G485" s="16">
        <v>4.03688110485615E-2</v>
      </c>
      <c r="H485" s="17">
        <v>754190.38</v>
      </c>
      <c r="I485" s="16">
        <v>3.9484055390238602E-2</v>
      </c>
      <c r="J485" s="17">
        <v>1001365.88</v>
      </c>
      <c r="K485" s="16">
        <v>1.9022223307696599E-2</v>
      </c>
      <c r="L485" s="18">
        <v>3.7963693199056698</v>
      </c>
      <c r="M485" s="16">
        <v>8.5114884998477595E-4</v>
      </c>
      <c r="N485" s="18">
        <v>2.85927978692464</v>
      </c>
      <c r="O485" s="16">
        <v>2.0948108149766199E-2</v>
      </c>
      <c r="P485" s="15">
        <v>9488491.9499999993</v>
      </c>
      <c r="Q485" s="16">
        <v>1.2864104512523299E-2</v>
      </c>
      <c r="R485" s="17">
        <v>2498892.85</v>
      </c>
      <c r="S485" s="16">
        <v>4.2899335557412703E-2</v>
      </c>
      <c r="T485" s="17">
        <v>3348511.31</v>
      </c>
      <c r="U485" s="16">
        <v>-7.7458649130195496E-3</v>
      </c>
      <c r="V485" s="18">
        <v>3.7970783541199</v>
      </c>
      <c r="W485" s="16">
        <v>-2.87997412797623E-2</v>
      </c>
      <c r="X485" s="18">
        <v>2.83364488621064</v>
      </c>
      <c r="Y485" s="16">
        <v>2.0770857683285099E-2</v>
      </c>
      <c r="Z485" s="15">
        <v>17764453.91</v>
      </c>
      <c r="AA485" s="16">
        <v>-5.65188855523832E-2</v>
      </c>
      <c r="AB485" s="17">
        <v>4673185.8</v>
      </c>
      <c r="AC485" s="16">
        <v>-2.0754229194434801E-2</v>
      </c>
      <c r="AD485" s="17">
        <v>6290586.5099999998</v>
      </c>
      <c r="AE485" s="16">
        <v>-0.10135355122371199</v>
      </c>
      <c r="AF485" s="18">
        <v>3.8013583602860401</v>
      </c>
      <c r="AG485" s="16">
        <v>-3.6522655929907201E-2</v>
      </c>
      <c r="AH485" s="18">
        <v>2.8239741845629598</v>
      </c>
      <c r="AI485" s="16">
        <v>4.98913290453456E-2</v>
      </c>
      <c r="AJ485" s="15">
        <v>36650356.119999997</v>
      </c>
      <c r="AK485" s="16">
        <v>-5.1739207908944401E-2</v>
      </c>
      <c r="AL485" s="17">
        <v>9571010.2799999993</v>
      </c>
      <c r="AM485" s="16">
        <v>-1.3922550712635699E-2</v>
      </c>
      <c r="AN485" s="17">
        <v>12748851.91</v>
      </c>
      <c r="AO485" s="16">
        <v>-0.1131299930604</v>
      </c>
      <c r="AP485" s="18">
        <v>3.8293090329853898</v>
      </c>
      <c r="AQ485" s="16">
        <v>-3.8350595304292502E-2</v>
      </c>
      <c r="AR485" s="18">
        <v>2.8747965996257299</v>
      </c>
      <c r="AS485" s="16">
        <v>6.9221852888341595E-2</v>
      </c>
    </row>
    <row r="486" spans="2:45" x14ac:dyDescent="0.2">
      <c r="B486" s="29"/>
      <c r="C486" s="29"/>
      <c r="D486" s="29"/>
      <c r="E486" s="14" t="s">
        <v>323</v>
      </c>
      <c r="F486" s="15">
        <v>1205822.18</v>
      </c>
      <c r="G486" s="16">
        <v>0.28132672789570101</v>
      </c>
      <c r="H486" s="17">
        <v>254791.89</v>
      </c>
      <c r="I486" s="16">
        <v>0.24476850819125801</v>
      </c>
      <c r="J486" s="17">
        <v>446523.6</v>
      </c>
      <c r="K486" s="16">
        <v>0.242357228911322</v>
      </c>
      <c r="L486" s="18">
        <v>4.7325767707912503</v>
      </c>
      <c r="M486" s="16">
        <v>2.9369492772246399E-2</v>
      </c>
      <c r="N486" s="18">
        <v>2.70046685102422</v>
      </c>
      <c r="O486" s="16">
        <v>3.1367386189339701E-2</v>
      </c>
      <c r="P486" s="15">
        <v>4118326.62</v>
      </c>
      <c r="Q486" s="16">
        <v>0.31039657461119402</v>
      </c>
      <c r="R486" s="17">
        <v>876311.72</v>
      </c>
      <c r="S486" s="16">
        <v>0.28231169713827098</v>
      </c>
      <c r="T486" s="17">
        <v>1543757.92</v>
      </c>
      <c r="U486" s="16">
        <v>0.29078431716346498</v>
      </c>
      <c r="V486" s="18">
        <v>4.6996137630111798</v>
      </c>
      <c r="W486" s="16">
        <v>2.1901755661747999E-2</v>
      </c>
      <c r="X486" s="18">
        <v>2.6677282536629798</v>
      </c>
      <c r="Y486" s="16">
        <v>1.51940623905528E-2</v>
      </c>
      <c r="Z486" s="15">
        <v>7914203.9299999997</v>
      </c>
      <c r="AA486" s="16">
        <v>0.26276071950360302</v>
      </c>
      <c r="AB486" s="17">
        <v>1708785.61</v>
      </c>
      <c r="AC486" s="16">
        <v>0.20868864177980201</v>
      </c>
      <c r="AD486" s="17">
        <v>3042829.18</v>
      </c>
      <c r="AE486" s="16">
        <v>0.21436268705841999</v>
      </c>
      <c r="AF486" s="18">
        <v>4.6314785679872399</v>
      </c>
      <c r="AG486" s="16">
        <v>4.4736151110164102E-2</v>
      </c>
      <c r="AH486" s="18">
        <v>2.6009359914183601</v>
      </c>
      <c r="AI486" s="16">
        <v>3.9854676828401499E-2</v>
      </c>
      <c r="AJ486" s="15">
        <v>15224547.890000001</v>
      </c>
      <c r="AK486" s="16">
        <v>0.31489462403545598</v>
      </c>
      <c r="AL486" s="17">
        <v>3242534.07</v>
      </c>
      <c r="AM486" s="16">
        <v>0.28023599193920501</v>
      </c>
      <c r="AN486" s="17">
        <v>5911584.5300000003</v>
      </c>
      <c r="AO486" s="16">
        <v>0.29557227679603798</v>
      </c>
      <c r="AP486" s="18">
        <v>4.6952622736821397</v>
      </c>
      <c r="AQ486" s="16">
        <v>2.7072065083682199E-2</v>
      </c>
      <c r="AR486" s="18">
        <v>2.5753751490380901</v>
      </c>
      <c r="AS486" s="16">
        <v>1.49141407125527E-2</v>
      </c>
    </row>
    <row r="487" spans="2:45" x14ac:dyDescent="0.2">
      <c r="B487" s="29"/>
      <c r="C487" s="29"/>
      <c r="D487" s="29"/>
      <c r="E487" s="14" t="s">
        <v>324</v>
      </c>
      <c r="F487" s="15">
        <v>1321771.6599999999</v>
      </c>
      <c r="G487" s="16">
        <v>8.10886549164474E-2</v>
      </c>
      <c r="H487" s="17">
        <v>285584.65999999997</v>
      </c>
      <c r="I487" s="16">
        <v>7.3581943306490594E-2</v>
      </c>
      <c r="J487" s="17">
        <v>424631.77</v>
      </c>
      <c r="K487" s="16">
        <v>6.5217649250574203E-2</v>
      </c>
      <c r="L487" s="18">
        <v>4.6283006237099702</v>
      </c>
      <c r="M487" s="16">
        <v>6.9922111272075899E-3</v>
      </c>
      <c r="N487" s="18">
        <v>3.1127479227472801</v>
      </c>
      <c r="O487" s="16">
        <v>1.4899307833511E-2</v>
      </c>
      <c r="P487" s="15">
        <v>4353490.09</v>
      </c>
      <c r="Q487" s="16">
        <v>0.114016126558211</v>
      </c>
      <c r="R487" s="17">
        <v>939778.94</v>
      </c>
      <c r="S487" s="16">
        <v>0.102921538917273</v>
      </c>
      <c r="T487" s="17">
        <v>1392477.12</v>
      </c>
      <c r="U487" s="16">
        <v>8.4343651927584501E-2</v>
      </c>
      <c r="V487" s="18">
        <v>4.6324618532098603</v>
      </c>
      <c r="W487" s="16">
        <v>1.00592718969197E-2</v>
      </c>
      <c r="X487" s="18">
        <v>3.1264356357970202</v>
      </c>
      <c r="Y487" s="16">
        <v>2.7364456441349799E-2</v>
      </c>
      <c r="Z487" s="15">
        <v>8055370.5300000003</v>
      </c>
      <c r="AA487" s="16">
        <v>0.14322627918773301</v>
      </c>
      <c r="AB487" s="17">
        <v>1743300.34</v>
      </c>
      <c r="AC487" s="16">
        <v>0.128718420089244</v>
      </c>
      <c r="AD487" s="17">
        <v>2574724.7999999998</v>
      </c>
      <c r="AE487" s="16">
        <v>9.6922923747102305E-2</v>
      </c>
      <c r="AF487" s="18">
        <v>4.6207588819721099</v>
      </c>
      <c r="AG487" s="16">
        <v>1.2853390925738201E-2</v>
      </c>
      <c r="AH487" s="18">
        <v>3.1286336038709899</v>
      </c>
      <c r="AI487" s="16">
        <v>4.2212041008731702E-2</v>
      </c>
      <c r="AJ487" s="15">
        <v>15623239.609999999</v>
      </c>
      <c r="AK487" s="16">
        <v>0.21470960101571299</v>
      </c>
      <c r="AL487" s="17">
        <v>3391973.27</v>
      </c>
      <c r="AM487" s="16">
        <v>0.24693398500067801</v>
      </c>
      <c r="AN487" s="17">
        <v>5054504.97</v>
      </c>
      <c r="AO487" s="16">
        <v>0.15269910564389</v>
      </c>
      <c r="AP487" s="18">
        <v>4.6059442001440098</v>
      </c>
      <c r="AQ487" s="16">
        <v>-2.58428949508074E-2</v>
      </c>
      <c r="AR487" s="18">
        <v>3.0909534569119201</v>
      </c>
      <c r="AS487" s="16">
        <v>5.3795908288819798E-2</v>
      </c>
    </row>
    <row r="488" spans="2:45" x14ac:dyDescent="0.2">
      <c r="B488" s="29"/>
      <c r="C488" s="29"/>
      <c r="D488" s="29"/>
      <c r="E488" s="14" t="s">
        <v>325</v>
      </c>
      <c r="F488" s="15">
        <v>2188237.96</v>
      </c>
      <c r="G488" s="16">
        <v>0.228256483682134</v>
      </c>
      <c r="H488" s="17">
        <v>481294.74</v>
      </c>
      <c r="I488" s="16">
        <v>0.33221018271435998</v>
      </c>
      <c r="J488" s="17">
        <v>853605.85</v>
      </c>
      <c r="K488" s="16">
        <v>0.295903983160408</v>
      </c>
      <c r="L488" s="18">
        <v>4.5465652917794204</v>
      </c>
      <c r="M488" s="16">
        <v>-7.8031004702593304E-2</v>
      </c>
      <c r="N488" s="18">
        <v>2.5635226843864798</v>
      </c>
      <c r="O488" s="16">
        <v>-5.2201012079072198E-2</v>
      </c>
      <c r="P488" s="15">
        <v>6855418.2699999996</v>
      </c>
      <c r="Q488" s="16">
        <v>0.118799364723932</v>
      </c>
      <c r="R488" s="17">
        <v>1466222.09</v>
      </c>
      <c r="S488" s="16">
        <v>0.16126325702777</v>
      </c>
      <c r="T488" s="17">
        <v>2595746.66</v>
      </c>
      <c r="U488" s="16">
        <v>0.111704893889061</v>
      </c>
      <c r="V488" s="18">
        <v>4.6755660801700198</v>
      </c>
      <c r="W488" s="16">
        <v>-3.6566981730330003E-2</v>
      </c>
      <c r="X488" s="18">
        <v>2.6410197788716401</v>
      </c>
      <c r="Y488" s="16">
        <v>6.3816133884714204E-3</v>
      </c>
      <c r="Z488" s="15">
        <v>12544001.98</v>
      </c>
      <c r="AA488" s="16">
        <v>0.10725057200949201</v>
      </c>
      <c r="AB488" s="17">
        <v>2683867.1800000002</v>
      </c>
      <c r="AC488" s="16">
        <v>0.131794384801631</v>
      </c>
      <c r="AD488" s="17">
        <v>4770682.05</v>
      </c>
      <c r="AE488" s="16">
        <v>9.1617953906461394E-2</v>
      </c>
      <c r="AF488" s="18">
        <v>4.67385348778698</v>
      </c>
      <c r="AG488" s="16">
        <v>-2.1685752396130499E-2</v>
      </c>
      <c r="AH488" s="18">
        <v>2.6293938368833398</v>
      </c>
      <c r="AI488" s="16">
        <v>1.4320594533176899E-2</v>
      </c>
      <c r="AJ488" s="15">
        <v>23663573.120000001</v>
      </c>
      <c r="AK488" s="16">
        <v>0.11751301409623401</v>
      </c>
      <c r="AL488" s="17">
        <v>4964706.7699999996</v>
      </c>
      <c r="AM488" s="16">
        <v>0.15660829310055599</v>
      </c>
      <c r="AN488" s="17">
        <v>8944421.8200000003</v>
      </c>
      <c r="AO488" s="16">
        <v>9.1139132922603797E-2</v>
      </c>
      <c r="AP488" s="18">
        <v>4.7663586625076704</v>
      </c>
      <c r="AQ488" s="16">
        <v>-3.3801658900023103E-2</v>
      </c>
      <c r="AR488" s="18">
        <v>2.6456235625077</v>
      </c>
      <c r="AS488" s="16">
        <v>2.4170960767384099E-2</v>
      </c>
    </row>
    <row r="489" spans="2:45" x14ac:dyDescent="0.2">
      <c r="B489" s="29"/>
      <c r="C489" s="29"/>
      <c r="D489" s="29"/>
      <c r="E489" s="14" t="s">
        <v>326</v>
      </c>
      <c r="F489" s="15">
        <v>2116854.56</v>
      </c>
      <c r="G489" s="16">
        <v>0.102250356791504</v>
      </c>
      <c r="H489" s="17">
        <v>525070.97</v>
      </c>
      <c r="I489" s="16">
        <v>8.5613380144168499E-2</v>
      </c>
      <c r="J489" s="17">
        <v>860711.23</v>
      </c>
      <c r="K489" s="16">
        <v>4.8075778920681399E-2</v>
      </c>
      <c r="L489" s="18">
        <v>4.0315589338332698</v>
      </c>
      <c r="M489" s="16">
        <v>1.53249554138016E-2</v>
      </c>
      <c r="N489" s="18">
        <v>2.4594248177754099</v>
      </c>
      <c r="O489" s="16">
        <v>5.1689561919475303E-2</v>
      </c>
      <c r="P489" s="15">
        <v>7208933.4500000002</v>
      </c>
      <c r="Q489" s="16">
        <v>0.14909396021792301</v>
      </c>
      <c r="R489" s="17">
        <v>1769462.96</v>
      </c>
      <c r="S489" s="16">
        <v>0.124596498468972</v>
      </c>
      <c r="T489" s="17">
        <v>2937789.73</v>
      </c>
      <c r="U489" s="16">
        <v>9.6494900601594699E-2</v>
      </c>
      <c r="V489" s="18">
        <v>4.0740798835370899</v>
      </c>
      <c r="W489" s="16">
        <v>2.1783334540256799E-2</v>
      </c>
      <c r="X489" s="18">
        <v>2.4538629760953001</v>
      </c>
      <c r="Y489" s="16">
        <v>4.7970181701228201E-2</v>
      </c>
      <c r="Z489" s="15">
        <v>13623913.189999999</v>
      </c>
      <c r="AA489" s="16">
        <v>0.15587169445494301</v>
      </c>
      <c r="AB489" s="17">
        <v>3358682.86</v>
      </c>
      <c r="AC489" s="16">
        <v>0.119858817114372</v>
      </c>
      <c r="AD489" s="17">
        <v>5587257.5300000003</v>
      </c>
      <c r="AE489" s="16">
        <v>9.5771235979199607E-2</v>
      </c>
      <c r="AF489" s="18">
        <v>4.0563261724567798</v>
      </c>
      <c r="AG489" s="16">
        <v>3.2158408533468699E-2</v>
      </c>
      <c r="AH489" s="18">
        <v>2.4383900539483498</v>
      </c>
      <c r="AI489" s="16">
        <v>5.4847632883917398E-2</v>
      </c>
      <c r="AJ489" s="15">
        <v>25844331.879999999</v>
      </c>
      <c r="AK489" s="16">
        <v>0.16898573204699599</v>
      </c>
      <c r="AL489" s="17">
        <v>6393885.4100000001</v>
      </c>
      <c r="AM489" s="16">
        <v>0.15805544820318401</v>
      </c>
      <c r="AN489" s="17">
        <v>10767249.02</v>
      </c>
      <c r="AO489" s="16">
        <v>0.14681619298626</v>
      </c>
      <c r="AP489" s="18">
        <v>4.0420386389126701</v>
      </c>
      <c r="AQ489" s="16">
        <v>9.4384805673784593E-3</v>
      </c>
      <c r="AR489" s="18">
        <v>2.4002725145480102</v>
      </c>
      <c r="AS489" s="16">
        <v>1.9331379515148898E-2</v>
      </c>
    </row>
    <row r="490" spans="2:45" x14ac:dyDescent="0.2">
      <c r="B490" s="29"/>
      <c r="C490" s="29"/>
      <c r="D490" s="29"/>
      <c r="E490" s="14" t="s">
        <v>327</v>
      </c>
      <c r="F490" s="15">
        <v>14897019.15</v>
      </c>
      <c r="G490" s="16">
        <v>9.2288565265922107E-2</v>
      </c>
      <c r="H490" s="17">
        <v>3449626.05</v>
      </c>
      <c r="I490" s="16">
        <v>5.4974906460219797E-2</v>
      </c>
      <c r="J490" s="17">
        <v>5587029.96</v>
      </c>
      <c r="K490" s="16">
        <v>4.4418512895018802E-2</v>
      </c>
      <c r="L490" s="18">
        <v>4.3184446470654398</v>
      </c>
      <c r="M490" s="16">
        <v>3.5369238241790502E-2</v>
      </c>
      <c r="N490" s="18">
        <v>2.6663574845050602</v>
      </c>
      <c r="O490" s="16">
        <v>4.58341668400844E-2</v>
      </c>
      <c r="P490" s="15">
        <v>49616601.880000003</v>
      </c>
      <c r="Q490" s="16">
        <v>0.100670137155349</v>
      </c>
      <c r="R490" s="17">
        <v>11605335.119999999</v>
      </c>
      <c r="S490" s="16">
        <v>0.110755819675825</v>
      </c>
      <c r="T490" s="17">
        <v>18813572.77</v>
      </c>
      <c r="U490" s="16">
        <v>8.5737533892895595E-2</v>
      </c>
      <c r="V490" s="18">
        <v>4.27532693946024</v>
      </c>
      <c r="W490" s="16">
        <v>-9.0800177157020299E-3</v>
      </c>
      <c r="X490" s="18">
        <v>2.6372769535363498</v>
      </c>
      <c r="Y490" s="16">
        <v>1.37534190320501E-2</v>
      </c>
      <c r="Z490" s="15">
        <v>92706225.200000003</v>
      </c>
      <c r="AA490" s="16">
        <v>7.5937054979207705E-2</v>
      </c>
      <c r="AB490" s="17">
        <v>21713431.27</v>
      </c>
      <c r="AC490" s="16">
        <v>7.6853461411358903E-2</v>
      </c>
      <c r="AD490" s="17">
        <v>35374796.399999999</v>
      </c>
      <c r="AE490" s="16">
        <v>4.8522462962573697E-2</v>
      </c>
      <c r="AF490" s="18">
        <v>4.2695336378311604</v>
      </c>
      <c r="AG490" s="16">
        <v>-8.5100384127485297E-4</v>
      </c>
      <c r="AH490" s="18">
        <v>2.6206857603285001</v>
      </c>
      <c r="AI490" s="16">
        <v>2.6145927230948302E-2</v>
      </c>
      <c r="AJ490" s="15">
        <v>181715454.31999999</v>
      </c>
      <c r="AK490" s="16">
        <v>9.6706870448478602E-2</v>
      </c>
      <c r="AL490" s="17">
        <v>42088309.560000002</v>
      </c>
      <c r="AM490" s="16">
        <v>9.6227529664365499E-2</v>
      </c>
      <c r="AN490" s="17">
        <v>69084096.769999996</v>
      </c>
      <c r="AO490" s="16">
        <v>5.7787324434684102E-2</v>
      </c>
      <c r="AP490" s="18">
        <v>4.3174804647583001</v>
      </c>
      <c r="AQ490" s="16">
        <v>4.3726395400758502E-4</v>
      </c>
      <c r="AR490" s="18">
        <v>2.6303514530265999</v>
      </c>
      <c r="AS490" s="16">
        <v>3.6793356390987603E-2</v>
      </c>
    </row>
    <row r="491" spans="2:45" x14ac:dyDescent="0.2">
      <c r="B491" s="28" t="s">
        <v>19</v>
      </c>
      <c r="C491" s="28" t="s">
        <v>20</v>
      </c>
      <c r="D491" s="28" t="s">
        <v>23</v>
      </c>
      <c r="E491" s="14" t="s">
        <v>271</v>
      </c>
      <c r="F491" s="15">
        <v>10593.29</v>
      </c>
      <c r="G491" s="16">
        <v>-3.81479702508664E-2</v>
      </c>
      <c r="H491" s="17">
        <v>773.43</v>
      </c>
      <c r="I491" s="16">
        <v>-2.44200860253031E-2</v>
      </c>
      <c r="J491" s="17">
        <v>2654.96</v>
      </c>
      <c r="K491" s="16">
        <v>-3.9596009289471198E-2</v>
      </c>
      <c r="L491" s="18">
        <v>13.696507764115699</v>
      </c>
      <c r="M491" s="16">
        <v>-1.4071511753079601E-2</v>
      </c>
      <c r="N491" s="18">
        <v>3.9899998493386</v>
      </c>
      <c r="O491" s="16">
        <v>1.50773950609431E-3</v>
      </c>
      <c r="P491" s="15">
        <v>36969.019999999997</v>
      </c>
      <c r="Q491" s="16">
        <v>-2.8238349459694601E-2</v>
      </c>
      <c r="R491" s="17">
        <v>2665.44</v>
      </c>
      <c r="S491" s="16">
        <v>-1.8026282341758799E-2</v>
      </c>
      <c r="T491" s="17">
        <v>9265.41</v>
      </c>
      <c r="U491" s="16">
        <v>-3.16778352347072E-2</v>
      </c>
      <c r="V491" s="18">
        <v>13.869762590791799</v>
      </c>
      <c r="W491" s="16">
        <v>-1.0399532018320201E-2</v>
      </c>
      <c r="X491" s="18">
        <v>3.9900036803552101</v>
      </c>
      <c r="Y491" s="16">
        <v>3.5520056239198702E-3</v>
      </c>
      <c r="Z491" s="15">
        <v>69658.03</v>
      </c>
      <c r="AA491" s="16">
        <v>-1.9170230594446801E-2</v>
      </c>
      <c r="AB491" s="17">
        <v>4999.87</v>
      </c>
      <c r="AC491" s="16">
        <v>-1.0322603631814699E-2</v>
      </c>
      <c r="AD491" s="17">
        <v>17456.48</v>
      </c>
      <c r="AE491" s="16">
        <v>-2.1126290638319601E-2</v>
      </c>
      <c r="AF491" s="18">
        <v>13.931968231174</v>
      </c>
      <c r="AG491" s="16">
        <v>-8.9399101112140906E-3</v>
      </c>
      <c r="AH491" s="18">
        <v>3.9903823680375399</v>
      </c>
      <c r="AI491" s="16">
        <v>1.99827620781476E-3</v>
      </c>
      <c r="AJ491" s="15">
        <v>125610.22</v>
      </c>
      <c r="AK491" s="16">
        <v>1.0569894128889701E-2</v>
      </c>
      <c r="AL491" s="17">
        <v>9017.08</v>
      </c>
      <c r="AM491" s="16">
        <v>1.6983025996729299E-2</v>
      </c>
      <c r="AN491" s="17">
        <v>31541</v>
      </c>
      <c r="AO491" s="16">
        <v>1.1388826271418699E-2</v>
      </c>
      <c r="AP491" s="18">
        <v>13.9302545835237</v>
      </c>
      <c r="AQ491" s="16">
        <v>-6.3060362895970799E-3</v>
      </c>
      <c r="AR491" s="18">
        <v>3.9824425351130301</v>
      </c>
      <c r="AS491" s="16">
        <v>-8.09710490423542E-4</v>
      </c>
    </row>
    <row r="492" spans="2:45" x14ac:dyDescent="0.2">
      <c r="B492" s="29"/>
      <c r="C492" s="29"/>
      <c r="D492" s="29"/>
      <c r="E492" s="14" t="s">
        <v>272</v>
      </c>
      <c r="F492" s="15">
        <v>18793.29</v>
      </c>
      <c r="G492" s="16">
        <v>2.18644835093288</v>
      </c>
      <c r="H492" s="17">
        <v>1434.88</v>
      </c>
      <c r="I492" s="16">
        <v>2.1529587554110199</v>
      </c>
      <c r="J492" s="17">
        <v>4964.38</v>
      </c>
      <c r="K492" s="16">
        <v>2.2672862013136599</v>
      </c>
      <c r="L492" s="18">
        <v>13.097464596342601</v>
      </c>
      <c r="M492" s="16">
        <v>1.06216408522271E-2</v>
      </c>
      <c r="N492" s="18">
        <v>3.7856268053613902</v>
      </c>
      <c r="O492" s="16">
        <v>-2.4741588400881299E-2</v>
      </c>
      <c r="P492" s="15">
        <v>62576.45</v>
      </c>
      <c r="Q492" s="16">
        <v>2.18191594953392</v>
      </c>
      <c r="R492" s="17">
        <v>4771.2700000000004</v>
      </c>
      <c r="S492" s="16">
        <v>2.1415769547325101</v>
      </c>
      <c r="T492" s="17">
        <v>16496.62</v>
      </c>
      <c r="U492" s="16">
        <v>2.2543809984119298</v>
      </c>
      <c r="V492" s="18">
        <v>13.1152607167484</v>
      </c>
      <c r="W492" s="16">
        <v>1.2840365008613E-2</v>
      </c>
      <c r="X492" s="18">
        <v>3.7932891707513399</v>
      </c>
      <c r="Y492" s="16">
        <v>-2.2266922315908901E-2</v>
      </c>
      <c r="Z492" s="15">
        <v>116724.51</v>
      </c>
      <c r="AA492" s="16">
        <v>2.3772733217289899</v>
      </c>
      <c r="AB492" s="17">
        <v>8998.61</v>
      </c>
      <c r="AC492" s="16">
        <v>2.2401152218921601</v>
      </c>
      <c r="AD492" s="17">
        <v>31097.439999999999</v>
      </c>
      <c r="AE492" s="16">
        <v>2.35555519587373</v>
      </c>
      <c r="AF492" s="18">
        <v>12.9713933596411</v>
      </c>
      <c r="AG492" s="16">
        <v>4.2331241466384999E-2</v>
      </c>
      <c r="AH492" s="18">
        <v>3.7535086489434502</v>
      </c>
      <c r="AI492" s="16">
        <v>6.4722898559270098E-3</v>
      </c>
      <c r="AJ492" s="15">
        <v>177519.2</v>
      </c>
      <c r="AK492" s="16">
        <v>3.0337406932920801</v>
      </c>
      <c r="AL492" s="17">
        <v>13656.25</v>
      </c>
      <c r="AM492" s="16">
        <v>2.8168765686751298</v>
      </c>
      <c r="AN492" s="17">
        <v>47012.13</v>
      </c>
      <c r="AO492" s="16">
        <v>2.9711490215755099</v>
      </c>
      <c r="AP492" s="18">
        <v>12.9991176201373</v>
      </c>
      <c r="AQ492" s="16">
        <v>5.6817169933327499E-2</v>
      </c>
      <c r="AR492" s="18">
        <v>3.7760297182875999</v>
      </c>
      <c r="AS492" s="16">
        <v>1.5761602341413598E-2</v>
      </c>
    </row>
    <row r="493" spans="2:45" x14ac:dyDescent="0.2">
      <c r="B493" s="29"/>
      <c r="C493" s="29"/>
      <c r="D493" s="29"/>
      <c r="E493" s="14" t="s">
        <v>273</v>
      </c>
      <c r="F493" s="15">
        <v>15720.51</v>
      </c>
      <c r="G493" s="16">
        <v>-0.50637034776211198</v>
      </c>
      <c r="H493" s="17">
        <v>1241.18</v>
      </c>
      <c r="I493" s="16">
        <v>-0.50307679372870595</v>
      </c>
      <c r="J493" s="17">
        <v>3955.38</v>
      </c>
      <c r="K493" s="16">
        <v>-0.53125477736444704</v>
      </c>
      <c r="L493" s="18">
        <v>12.665777727646301</v>
      </c>
      <c r="M493" s="16">
        <v>-6.6278933884373701E-3</v>
      </c>
      <c r="N493" s="18">
        <v>3.9744626306448398</v>
      </c>
      <c r="O493" s="16">
        <v>5.3087324202304498E-2</v>
      </c>
      <c r="P493" s="15">
        <v>48488.93</v>
      </c>
      <c r="Q493" s="16">
        <v>-0.53915991627332704</v>
      </c>
      <c r="R493" s="17">
        <v>3693.9</v>
      </c>
      <c r="S493" s="16">
        <v>-0.55275437632125102</v>
      </c>
      <c r="T493" s="17">
        <v>12403.18</v>
      </c>
      <c r="U493" s="16">
        <v>-0.55536683406637199</v>
      </c>
      <c r="V493" s="18">
        <v>13.126757627439799</v>
      </c>
      <c r="W493" s="16">
        <v>3.0395959911479802E-2</v>
      </c>
      <c r="X493" s="18">
        <v>3.9093950099893702</v>
      </c>
      <c r="Y493" s="16">
        <v>3.64500874760754E-2</v>
      </c>
      <c r="Z493" s="15">
        <v>85419.12</v>
      </c>
      <c r="AA493" s="16">
        <v>-0.55192219333565795</v>
      </c>
      <c r="AB493" s="17">
        <v>6338.93</v>
      </c>
      <c r="AC493" s="16">
        <v>-0.575761733272386</v>
      </c>
      <c r="AD493" s="17">
        <v>22355.78</v>
      </c>
      <c r="AE493" s="16">
        <v>-0.55924988939736697</v>
      </c>
      <c r="AF493" s="18">
        <v>13.4753215448033</v>
      </c>
      <c r="AG493" s="16">
        <v>5.6193751970127603E-2</v>
      </c>
      <c r="AH493" s="18">
        <v>3.8208964303638702</v>
      </c>
      <c r="AI493" s="16">
        <v>1.6625511566385101E-2</v>
      </c>
      <c r="AJ493" s="15">
        <v>196678.32</v>
      </c>
      <c r="AK493" s="16">
        <v>-0.38583172126314802</v>
      </c>
      <c r="AL493" s="17">
        <v>14941.64</v>
      </c>
      <c r="AM493" s="16">
        <v>-0.40535022579485902</v>
      </c>
      <c r="AN493" s="17">
        <v>52010.94</v>
      </c>
      <c r="AO493" s="16">
        <v>-0.39236177151907098</v>
      </c>
      <c r="AP493" s="18">
        <v>13.163101239221399</v>
      </c>
      <c r="AQ493" s="16">
        <v>3.2823529711755499E-2</v>
      </c>
      <c r="AR493" s="18">
        <v>3.7814798194379899</v>
      </c>
      <c r="AS493" s="16">
        <v>1.0746608672479001E-2</v>
      </c>
    </row>
    <row r="494" spans="2:45" x14ac:dyDescent="0.2">
      <c r="B494" s="29"/>
      <c r="C494" s="29"/>
      <c r="D494" s="29"/>
      <c r="E494" s="14" t="s">
        <v>274</v>
      </c>
      <c r="F494" s="15">
        <v>2659.48</v>
      </c>
      <c r="G494" s="16">
        <v>1.72390024069237</v>
      </c>
      <c r="H494" s="17">
        <v>204.96</v>
      </c>
      <c r="I494" s="16">
        <v>1.6975519873650999</v>
      </c>
      <c r="J494" s="17">
        <v>689.9</v>
      </c>
      <c r="K494" s="16">
        <v>1.7544216872280101</v>
      </c>
      <c r="L494" s="18">
        <v>12.9756049960968</v>
      </c>
      <c r="M494" s="16">
        <v>9.7674682270032908E-3</v>
      </c>
      <c r="N494" s="18">
        <v>3.8548775184809401</v>
      </c>
      <c r="O494" s="16">
        <v>-1.1080891018670699E-2</v>
      </c>
      <c r="P494" s="15">
        <v>9694.09</v>
      </c>
      <c r="Q494" s="16">
        <v>1.94570819102257</v>
      </c>
      <c r="R494" s="17">
        <v>748.16</v>
      </c>
      <c r="S494" s="16">
        <v>1.9121482231131499</v>
      </c>
      <c r="T494" s="17">
        <v>2509</v>
      </c>
      <c r="U494" s="16">
        <v>1.9865492203309101</v>
      </c>
      <c r="V494" s="18">
        <v>12.957241766467099</v>
      </c>
      <c r="W494" s="16">
        <v>1.15241276673559E-2</v>
      </c>
      <c r="X494" s="18">
        <v>3.86372658429653</v>
      </c>
      <c r="Y494" s="16">
        <v>-1.3674989526479799E-2</v>
      </c>
      <c r="Z494" s="15">
        <v>17745.740000000002</v>
      </c>
      <c r="AA494" s="16">
        <v>1.96711315022547</v>
      </c>
      <c r="AB494" s="17">
        <v>1378.74</v>
      </c>
      <c r="AC494" s="16">
        <v>1.95258694534864</v>
      </c>
      <c r="AD494" s="17">
        <v>4671.83</v>
      </c>
      <c r="AE494" s="16">
        <v>2.0266199354746801</v>
      </c>
      <c r="AF494" s="18">
        <v>12.87098365174</v>
      </c>
      <c r="AG494" s="16">
        <v>4.9198229030026396E-3</v>
      </c>
      <c r="AH494" s="18">
        <v>3.7984558513473301</v>
      </c>
      <c r="AI494" s="16">
        <v>-1.9661135695213001E-2</v>
      </c>
      <c r="AJ494" s="15">
        <v>27113.02</v>
      </c>
      <c r="AK494" s="16">
        <v>0.106559029634195</v>
      </c>
      <c r="AL494" s="17">
        <v>2095.5300000000002</v>
      </c>
      <c r="AM494" s="16">
        <v>0.23233125154369999</v>
      </c>
      <c r="AN494" s="17">
        <v>7134.03</v>
      </c>
      <c r="AO494" s="16">
        <v>0.29926258871609601</v>
      </c>
      <c r="AP494" s="18">
        <v>12.9385024313658</v>
      </c>
      <c r="AQ494" s="16">
        <v>-0.102060401172132</v>
      </c>
      <c r="AR494" s="18">
        <v>3.8005194819758299</v>
      </c>
      <c r="AS494" s="16">
        <v>-0.148317638601699</v>
      </c>
    </row>
    <row r="495" spans="2:45" x14ac:dyDescent="0.2">
      <c r="B495" s="29"/>
      <c r="C495" s="29"/>
      <c r="D495" s="29"/>
      <c r="E495" s="14" t="s">
        <v>275</v>
      </c>
      <c r="F495" s="15">
        <v>29511.07</v>
      </c>
      <c r="G495" s="136">
        <v>1.71826829284019</v>
      </c>
      <c r="H495" s="17">
        <v>1997.46</v>
      </c>
      <c r="I495" s="136">
        <v>1.41931615856982</v>
      </c>
      <c r="J495" s="17">
        <v>6463.34</v>
      </c>
      <c r="K495" s="136">
        <v>1.34502701192588</v>
      </c>
      <c r="L495" s="137">
        <v>14.7742983589158</v>
      </c>
      <c r="M495" s="136">
        <v>0.123568857758175</v>
      </c>
      <c r="N495" s="137">
        <v>4.5659163837891903</v>
      </c>
      <c r="O495" s="136">
        <v>0.15916289194800201</v>
      </c>
      <c r="P495" s="15">
        <v>99019.45</v>
      </c>
      <c r="Q495" s="136">
        <v>0.98263850164396505</v>
      </c>
      <c r="R495" s="17">
        <v>6678.65</v>
      </c>
      <c r="S495" s="136">
        <v>0.84904788008660204</v>
      </c>
      <c r="T495" s="17">
        <v>21691.83</v>
      </c>
      <c r="U495" s="136">
        <v>0.65299548722294298</v>
      </c>
      <c r="V495" s="137">
        <v>14.826267284556</v>
      </c>
      <c r="W495" s="136">
        <v>7.2248330070883202E-2</v>
      </c>
      <c r="X495" s="137">
        <v>4.5648269417564098</v>
      </c>
      <c r="Y495" s="136">
        <v>0.19942160578721699</v>
      </c>
      <c r="Z495" s="15">
        <v>187374.74</v>
      </c>
      <c r="AA495" s="136">
        <v>0.56213087702797004</v>
      </c>
      <c r="AB495" s="17">
        <v>12572.33</v>
      </c>
      <c r="AC495" s="136">
        <v>0.492829926108521</v>
      </c>
      <c r="AD495" s="17">
        <v>41041</v>
      </c>
      <c r="AE495" s="136">
        <v>0.27645254365227601</v>
      </c>
      <c r="AF495" s="137">
        <v>14.9037401977199</v>
      </c>
      <c r="AG495" s="136">
        <v>4.6422535954984002E-2</v>
      </c>
      <c r="AH495" s="137">
        <v>4.5655500596963998</v>
      </c>
      <c r="AI495" s="136">
        <v>0.22380646644197999</v>
      </c>
      <c r="AJ495" s="15">
        <v>246279.76</v>
      </c>
      <c r="AK495" s="136">
        <v>7.8023115187810202E-2</v>
      </c>
      <c r="AL495" s="17">
        <v>16973.53</v>
      </c>
      <c r="AM495" s="136">
        <v>6.9716246978065805E-2</v>
      </c>
      <c r="AN495" s="17">
        <v>55743.09</v>
      </c>
      <c r="AO495" s="136">
        <v>-9.8527693023486101E-2</v>
      </c>
      <c r="AP495" s="137">
        <v>14.509637064299501</v>
      </c>
      <c r="AQ495" s="136">
        <v>7.7654875610342804E-3</v>
      </c>
      <c r="AR495" s="137">
        <v>4.4181217797578096</v>
      </c>
      <c r="AS495" s="136">
        <v>0.195847178937129</v>
      </c>
    </row>
    <row r="496" spans="2:45" x14ac:dyDescent="0.2">
      <c r="B496" s="29"/>
      <c r="C496" s="29"/>
      <c r="D496" s="29"/>
      <c r="E496" s="14" t="s">
        <v>276</v>
      </c>
      <c r="F496" s="15">
        <v>7793.19</v>
      </c>
      <c r="G496" s="16">
        <v>-0.65490029195263799</v>
      </c>
      <c r="H496" s="17">
        <v>717.79</v>
      </c>
      <c r="I496" s="16">
        <v>-0.604396997387595</v>
      </c>
      <c r="J496" s="17">
        <v>1596.37</v>
      </c>
      <c r="K496" s="16">
        <v>-0.72505627634051395</v>
      </c>
      <c r="L496" s="18">
        <v>10.857200573984001</v>
      </c>
      <c r="M496" s="16">
        <v>-0.127661555224654</v>
      </c>
      <c r="N496" s="18">
        <v>4.8818193777131897</v>
      </c>
      <c r="O496" s="16">
        <v>0.255164887759952</v>
      </c>
      <c r="P496" s="15">
        <v>22438.71</v>
      </c>
      <c r="Q496" s="16">
        <v>-0.72456502032431802</v>
      </c>
      <c r="R496" s="17">
        <v>2016.99</v>
      </c>
      <c r="S496" s="16">
        <v>-0.69304812183173703</v>
      </c>
      <c r="T496" s="17">
        <v>4656.13</v>
      </c>
      <c r="U496" s="16">
        <v>-0.77856822866186903</v>
      </c>
      <c r="V496" s="18">
        <v>11.1248494043104</v>
      </c>
      <c r="W496" s="16">
        <v>-0.102677001622071</v>
      </c>
      <c r="X496" s="18">
        <v>4.8191760109790698</v>
      </c>
      <c r="Y496" s="16">
        <v>0.24388193262062099</v>
      </c>
      <c r="Z496" s="15">
        <v>29396.55</v>
      </c>
      <c r="AA496" s="16">
        <v>-0.79103656322568205</v>
      </c>
      <c r="AB496" s="17">
        <v>2451.29</v>
      </c>
      <c r="AC496" s="16">
        <v>-0.78397287774716795</v>
      </c>
      <c r="AD496" s="17">
        <v>6059.82</v>
      </c>
      <c r="AE496" s="16">
        <v>-0.83311292201515297</v>
      </c>
      <c r="AF496" s="18">
        <v>11.9922775355017</v>
      </c>
      <c r="AG496" s="16">
        <v>-3.2698141811318998E-2</v>
      </c>
      <c r="AH496" s="18">
        <v>4.8510599324732402</v>
      </c>
      <c r="AI496" s="16">
        <v>0.25212472587776102</v>
      </c>
      <c r="AJ496" s="15">
        <v>92063.39</v>
      </c>
      <c r="AK496" s="16">
        <v>-0.59449503453095998</v>
      </c>
      <c r="AL496" s="17">
        <v>7413.66</v>
      </c>
      <c r="AM496" s="16">
        <v>-0.59637098332871497</v>
      </c>
      <c r="AN496" s="17">
        <v>21971.68</v>
      </c>
      <c r="AO496" s="16">
        <v>-0.62617958375208405</v>
      </c>
      <c r="AP496" s="18">
        <v>12.418075552426201</v>
      </c>
      <c r="AQ496" s="16">
        <v>4.6477054925958498E-3</v>
      </c>
      <c r="AR496" s="18">
        <v>4.1900933383337096</v>
      </c>
      <c r="AS496" s="16">
        <v>8.4758744691222104E-2</v>
      </c>
    </row>
    <row r="497" spans="2:45" x14ac:dyDescent="0.2">
      <c r="B497" s="29"/>
      <c r="C497" s="29"/>
      <c r="D497" s="29"/>
      <c r="E497" s="14" t="s">
        <v>277</v>
      </c>
      <c r="F497" s="15">
        <v>7166.15</v>
      </c>
      <c r="G497" s="16">
        <v>-1.21105596912048E-2</v>
      </c>
      <c r="H497" s="17">
        <v>514.4</v>
      </c>
      <c r="I497" s="16">
        <v>-4.9677621977128703E-2</v>
      </c>
      <c r="J497" s="17">
        <v>1917.41</v>
      </c>
      <c r="K497" s="16">
        <v>-4.6064676616915497E-2</v>
      </c>
      <c r="L497" s="18">
        <v>13.9310847589425</v>
      </c>
      <c r="M497" s="16">
        <v>3.9530861478903098E-2</v>
      </c>
      <c r="N497" s="18">
        <v>3.7374114039250901</v>
      </c>
      <c r="O497" s="16">
        <v>3.5593730616132399E-2</v>
      </c>
      <c r="P497" s="15">
        <v>28292.53</v>
      </c>
      <c r="Q497" s="16">
        <v>3.2055423241677698E-2</v>
      </c>
      <c r="R497" s="17">
        <v>1990.87</v>
      </c>
      <c r="S497" s="16">
        <v>-2.6621751119629201E-2</v>
      </c>
      <c r="T497" s="17">
        <v>7495.25</v>
      </c>
      <c r="U497" s="16">
        <v>-2.63266263180525E-2</v>
      </c>
      <c r="V497" s="18">
        <v>14.211138848845</v>
      </c>
      <c r="W497" s="16">
        <v>6.0281986400251397E-2</v>
      </c>
      <c r="X497" s="18">
        <v>3.77472799439645</v>
      </c>
      <c r="Y497" s="16">
        <v>5.9960610136598903E-2</v>
      </c>
      <c r="Z497" s="15">
        <v>50282.9</v>
      </c>
      <c r="AA497" s="16">
        <v>0.35410240010771898</v>
      </c>
      <c r="AB497" s="17">
        <v>3569</v>
      </c>
      <c r="AC497" s="16">
        <v>0.23120761147793201</v>
      </c>
      <c r="AD497" s="17">
        <v>13429.23</v>
      </c>
      <c r="AE497" s="16">
        <v>0.256498518874757</v>
      </c>
      <c r="AF497" s="18">
        <v>14.088792378817599</v>
      </c>
      <c r="AG497" s="16">
        <v>9.9816462702228104E-2</v>
      </c>
      <c r="AH497" s="18">
        <v>3.74428764716964</v>
      </c>
      <c r="AI497" s="16">
        <v>7.7679264851318902E-2</v>
      </c>
      <c r="AJ497" s="15">
        <v>80063.03</v>
      </c>
      <c r="AK497" s="16">
        <v>0.65888117402737101</v>
      </c>
      <c r="AL497" s="17">
        <v>5972.89</v>
      </c>
      <c r="AM497" s="16">
        <v>0.488544748129005</v>
      </c>
      <c r="AN497" s="17">
        <v>21683.64</v>
      </c>
      <c r="AO497" s="16">
        <v>0.52146035675343405</v>
      </c>
      <c r="AP497" s="18">
        <v>13.4044038982804</v>
      </c>
      <c r="AQ497" s="16">
        <v>0.11443151179194801</v>
      </c>
      <c r="AR497" s="18">
        <v>3.6923242592110901</v>
      </c>
      <c r="AS497" s="16">
        <v>9.0321654891601599E-2</v>
      </c>
    </row>
    <row r="498" spans="2:45" x14ac:dyDescent="0.2">
      <c r="B498" s="29"/>
      <c r="C498" s="29"/>
      <c r="D498" s="29"/>
      <c r="E498" s="14" t="s">
        <v>278</v>
      </c>
      <c r="F498" s="15">
        <v>75829.850000000006</v>
      </c>
      <c r="G498" s="16">
        <v>0.17677808603020601</v>
      </c>
      <c r="H498" s="17">
        <v>5913.02</v>
      </c>
      <c r="I498" s="16">
        <v>0.17558809027722599</v>
      </c>
      <c r="J498" s="17">
        <v>19123.71</v>
      </c>
      <c r="K498" s="16">
        <v>0.17823291955314699</v>
      </c>
      <c r="L498" s="18">
        <v>12.824216728507601</v>
      </c>
      <c r="M498" s="16">
        <v>1.01225570658799E-3</v>
      </c>
      <c r="N498" s="18">
        <v>3.96522693556846</v>
      </c>
      <c r="O498" s="16">
        <v>-1.23475884843974E-3</v>
      </c>
      <c r="P498" s="15">
        <v>257454.99</v>
      </c>
      <c r="Q498" s="16">
        <v>0.192895613764521</v>
      </c>
      <c r="R498" s="17">
        <v>20062.2</v>
      </c>
      <c r="S498" s="16">
        <v>0.16485879813224999</v>
      </c>
      <c r="T498" s="17">
        <v>64966.74</v>
      </c>
      <c r="U498" s="16">
        <v>0.169382703427361</v>
      </c>
      <c r="V498" s="18">
        <v>12.8328393695607</v>
      </c>
      <c r="W498" s="16">
        <v>2.4068853389977898E-2</v>
      </c>
      <c r="X498" s="18">
        <v>3.9628737720255001</v>
      </c>
      <c r="Y498" s="16">
        <v>2.0107113153157701E-2</v>
      </c>
      <c r="Z498" s="15">
        <v>459321.69</v>
      </c>
      <c r="AA498" s="16">
        <v>0.12629523352688901</v>
      </c>
      <c r="AB498" s="17">
        <v>35808.79</v>
      </c>
      <c r="AC498" s="16">
        <v>0.109608961952234</v>
      </c>
      <c r="AD498" s="17">
        <v>115864.64</v>
      </c>
      <c r="AE498" s="16">
        <v>0.113946297171011</v>
      </c>
      <c r="AF498" s="18">
        <v>12.827065365794301</v>
      </c>
      <c r="AG498" s="16">
        <v>1.5037974770226699E-2</v>
      </c>
      <c r="AH498" s="18">
        <v>3.9642956643200198</v>
      </c>
      <c r="AI498" s="16">
        <v>1.10857555586295E-2</v>
      </c>
      <c r="AJ498" s="15">
        <v>809544.69</v>
      </c>
      <c r="AK498" s="16">
        <v>0.13339481561608299</v>
      </c>
      <c r="AL498" s="17">
        <v>63138.68</v>
      </c>
      <c r="AM498" s="16">
        <v>0.122020802778774</v>
      </c>
      <c r="AN498" s="17">
        <v>204198.42</v>
      </c>
      <c r="AO498" s="16">
        <v>0.124561083221744</v>
      </c>
      <c r="AP498" s="18">
        <v>12.821691711008199</v>
      </c>
      <c r="AQ498" s="16">
        <v>1.0137078393859E-2</v>
      </c>
      <c r="AR498" s="18">
        <v>3.9645002640079201</v>
      </c>
      <c r="AS498" s="16">
        <v>7.8552712930735902E-3</v>
      </c>
    </row>
    <row r="499" spans="2:45" x14ac:dyDescent="0.2">
      <c r="B499" s="29"/>
      <c r="C499" s="29"/>
      <c r="D499" s="29"/>
      <c r="E499" s="14" t="s">
        <v>279</v>
      </c>
      <c r="F499" s="15">
        <v>33018.97</v>
      </c>
      <c r="G499" s="16">
        <v>0.125140135770691</v>
      </c>
      <c r="H499" s="17">
        <v>2227.7800000000002</v>
      </c>
      <c r="I499" s="16">
        <v>-9.5560174734893394E-2</v>
      </c>
      <c r="J499" s="17">
        <v>8048.03</v>
      </c>
      <c r="K499" s="16">
        <v>-9.2970207202790603E-2</v>
      </c>
      <c r="L499" s="18">
        <v>14.821468008510699</v>
      </c>
      <c r="M499" s="16">
        <v>0.244018788580979</v>
      </c>
      <c r="N499" s="18">
        <v>4.1027394281582001</v>
      </c>
      <c r="O499" s="16">
        <v>0.240466569792427</v>
      </c>
      <c r="P499" s="15">
        <v>120147.12</v>
      </c>
      <c r="Q499" s="16">
        <v>0.12961641293485501</v>
      </c>
      <c r="R499" s="17">
        <v>8289.02</v>
      </c>
      <c r="S499" s="16">
        <v>1.4903334027157201E-2</v>
      </c>
      <c r="T499" s="17">
        <v>29927.41</v>
      </c>
      <c r="U499" s="16">
        <v>1.95839750999658E-2</v>
      </c>
      <c r="V499" s="18">
        <v>14.4947315846747</v>
      </c>
      <c r="W499" s="16">
        <v>0.11302857628077199</v>
      </c>
      <c r="X499" s="18">
        <v>4.0146180374445999</v>
      </c>
      <c r="Y499" s="16">
        <v>0.107918955693768</v>
      </c>
      <c r="Z499" s="15">
        <v>240695.05</v>
      </c>
      <c r="AA499" s="16">
        <v>0.25027829263430201</v>
      </c>
      <c r="AB499" s="17">
        <v>16739.43</v>
      </c>
      <c r="AC499" s="16">
        <v>0.150831424955192</v>
      </c>
      <c r="AD499" s="17">
        <v>60380.78</v>
      </c>
      <c r="AE499" s="16">
        <v>0.161919177807515</v>
      </c>
      <c r="AF499" s="18">
        <v>14.378927478414701</v>
      </c>
      <c r="AG499" s="16">
        <v>8.6413062350101599E-2</v>
      </c>
      <c r="AH499" s="18">
        <v>3.9862858677877302</v>
      </c>
      <c r="AI499" s="16">
        <v>7.6045835643677201E-2</v>
      </c>
      <c r="AJ499" s="15">
        <v>403904.38</v>
      </c>
      <c r="AK499" s="16">
        <v>0.53325172782195795</v>
      </c>
      <c r="AL499" s="17">
        <v>27951.53</v>
      </c>
      <c r="AM499" s="16">
        <v>0.33629149926089702</v>
      </c>
      <c r="AN499" s="17">
        <v>100581.31</v>
      </c>
      <c r="AO499" s="16">
        <v>0.36523792266105298</v>
      </c>
      <c r="AP499" s="18">
        <v>14.4501707062189</v>
      </c>
      <c r="AQ499" s="16">
        <v>0.14739316134989999</v>
      </c>
      <c r="AR499" s="18">
        <v>4.01570013355364</v>
      </c>
      <c r="AS499" s="16">
        <v>0.12306558613125899</v>
      </c>
    </row>
    <row r="500" spans="2:45" x14ac:dyDescent="0.2">
      <c r="B500" s="29"/>
      <c r="C500" s="29"/>
      <c r="D500" s="29"/>
      <c r="E500" s="14" t="s">
        <v>280</v>
      </c>
      <c r="F500" s="15">
        <v>7874.85</v>
      </c>
      <c r="G500" s="16"/>
      <c r="H500" s="17">
        <v>548.39</v>
      </c>
      <c r="I500" s="16"/>
      <c r="J500" s="17">
        <v>2193.56</v>
      </c>
      <c r="K500" s="16"/>
      <c r="L500" s="18">
        <v>14.359944564999401</v>
      </c>
      <c r="M500" s="16"/>
      <c r="N500" s="18">
        <v>3.5899861412498399</v>
      </c>
      <c r="O500" s="16"/>
      <c r="P500" s="15">
        <v>29649.69</v>
      </c>
      <c r="Q500" s="16"/>
      <c r="R500" s="17">
        <v>2064.75</v>
      </c>
      <c r="S500" s="16"/>
      <c r="T500" s="17">
        <v>8258.9699999999993</v>
      </c>
      <c r="U500" s="16"/>
      <c r="V500" s="18">
        <v>14.359941881583699</v>
      </c>
      <c r="W500" s="16"/>
      <c r="X500" s="18">
        <v>3.5899985107101702</v>
      </c>
      <c r="Y500" s="16"/>
      <c r="Z500" s="15">
        <v>59302.45</v>
      </c>
      <c r="AA500" s="16"/>
      <c r="AB500" s="17">
        <v>4129.7</v>
      </c>
      <c r="AC500" s="16"/>
      <c r="AD500" s="17">
        <v>16518.78</v>
      </c>
      <c r="AE500" s="16"/>
      <c r="AF500" s="18">
        <v>14.359989829769701</v>
      </c>
      <c r="AG500" s="16"/>
      <c r="AH500" s="18">
        <v>3.5900018040073198</v>
      </c>
      <c r="AI500" s="16"/>
      <c r="AJ500" s="15">
        <v>69637.72</v>
      </c>
      <c r="AK500" s="16">
        <v>1329.48758119985</v>
      </c>
      <c r="AL500" s="17">
        <v>4849.43</v>
      </c>
      <c r="AM500" s="16">
        <v>1331.26098901099</v>
      </c>
      <c r="AN500" s="17">
        <v>19397.68</v>
      </c>
      <c r="AO500" s="16">
        <v>1329.4307270233201</v>
      </c>
      <c r="AP500" s="18">
        <v>14.3599804513108</v>
      </c>
      <c r="AQ500" s="16">
        <v>-1.33112642775681E-3</v>
      </c>
      <c r="AR500" s="18">
        <v>3.5900025157647701</v>
      </c>
      <c r="AS500" s="16">
        <v>4.2733661642601797E-5</v>
      </c>
    </row>
    <row r="501" spans="2:45" x14ac:dyDescent="0.2">
      <c r="B501" s="29"/>
      <c r="C501" s="29"/>
      <c r="D501" s="29"/>
      <c r="E501" s="14" t="s">
        <v>281</v>
      </c>
      <c r="F501" s="15">
        <v>7373.54</v>
      </c>
      <c r="G501" s="16">
        <v>8.7024912910221297E-2</v>
      </c>
      <c r="H501" s="17">
        <v>527.72</v>
      </c>
      <c r="I501" s="16">
        <v>8.3302541363879101E-2</v>
      </c>
      <c r="J501" s="17">
        <v>2110.85</v>
      </c>
      <c r="K501" s="16">
        <v>8.3270467363580805E-2</v>
      </c>
      <c r="L501" s="18">
        <v>13.9724475100432</v>
      </c>
      <c r="M501" s="16">
        <v>3.4361329399779099E-3</v>
      </c>
      <c r="N501" s="18">
        <v>3.49316152260938</v>
      </c>
      <c r="O501" s="16">
        <v>3.4658431663681499E-3</v>
      </c>
      <c r="P501" s="15">
        <v>27773.61</v>
      </c>
      <c r="Q501" s="16">
        <v>8.72012297830147E-2</v>
      </c>
      <c r="R501" s="17">
        <v>1984.93</v>
      </c>
      <c r="S501" s="16">
        <v>8.2714682347037397E-2</v>
      </c>
      <c r="T501" s="17">
        <v>7939.61</v>
      </c>
      <c r="U501" s="16">
        <v>8.2704111341268899E-2</v>
      </c>
      <c r="V501" s="18">
        <v>13.9922365020429</v>
      </c>
      <c r="W501" s="16">
        <v>4.1437947680284699E-3</v>
      </c>
      <c r="X501" s="18">
        <v>3.4981075896674998</v>
      </c>
      <c r="Y501" s="16">
        <v>4.1535987483917597E-3</v>
      </c>
      <c r="Z501" s="15">
        <v>54273.13</v>
      </c>
      <c r="AA501" s="16">
        <v>-3.4975025840089602E-2</v>
      </c>
      <c r="AB501" s="17">
        <v>3903.35</v>
      </c>
      <c r="AC501" s="16">
        <v>-0.108752982544267</v>
      </c>
      <c r="AD501" s="17">
        <v>15613.19</v>
      </c>
      <c r="AE501" s="16">
        <v>-0.108755812453406</v>
      </c>
      <c r="AF501" s="18">
        <v>13.904243790590099</v>
      </c>
      <c r="AG501" s="16">
        <v>8.2780593100657399E-2</v>
      </c>
      <c r="AH501" s="18">
        <v>3.47610770124491</v>
      </c>
      <c r="AI501" s="16">
        <v>8.2784031182766296E-2</v>
      </c>
      <c r="AJ501" s="15">
        <v>88700.27</v>
      </c>
      <c r="AK501" s="16">
        <v>2.8022748555904701E-2</v>
      </c>
      <c r="AL501" s="17">
        <v>6386.28</v>
      </c>
      <c r="AM501" s="16">
        <v>-8.9821007879985898E-2</v>
      </c>
      <c r="AN501" s="17">
        <v>25544.82</v>
      </c>
      <c r="AO501" s="16">
        <v>-8.6041179779059798E-2</v>
      </c>
      <c r="AP501" s="18">
        <v>13.889192143156899</v>
      </c>
      <c r="AQ501" s="16">
        <v>0.129473166768446</v>
      </c>
      <c r="AR501" s="18">
        <v>3.4723388146794498</v>
      </c>
      <c r="AS501" s="16">
        <v>0.12480204338680199</v>
      </c>
    </row>
    <row r="502" spans="2:45" x14ac:dyDescent="0.2">
      <c r="B502" s="29"/>
      <c r="C502" s="29"/>
      <c r="D502" s="29"/>
      <c r="E502" s="14" t="s">
        <v>282</v>
      </c>
      <c r="F502" s="15">
        <v>15668.52</v>
      </c>
      <c r="G502" s="16">
        <v>-0.16407542917871101</v>
      </c>
      <c r="H502" s="17">
        <v>1154.77</v>
      </c>
      <c r="I502" s="16">
        <v>-0.37675339885472497</v>
      </c>
      <c r="J502" s="17">
        <v>3913.2</v>
      </c>
      <c r="K502" s="16">
        <v>-0.25653043737638798</v>
      </c>
      <c r="L502" s="18">
        <v>13.568520138209299</v>
      </c>
      <c r="M502" s="16">
        <v>0.34124208505140402</v>
      </c>
      <c r="N502" s="18">
        <v>4.0040171726464298</v>
      </c>
      <c r="O502" s="16">
        <v>0.124356144280359</v>
      </c>
      <c r="P502" s="15">
        <v>54846.39</v>
      </c>
      <c r="Q502" s="16">
        <v>-0.12162154370961201</v>
      </c>
      <c r="R502" s="17">
        <v>4082.81</v>
      </c>
      <c r="S502" s="16">
        <v>-0.35646215827701</v>
      </c>
      <c r="T502" s="17">
        <v>13768.59</v>
      </c>
      <c r="U502" s="16">
        <v>-0.24666463130388</v>
      </c>
      <c r="V502" s="18">
        <v>13.433490659619199</v>
      </c>
      <c r="W502" s="16">
        <v>0.36492122038797697</v>
      </c>
      <c r="X502" s="18">
        <v>3.9834427490396598</v>
      </c>
      <c r="Y502" s="16">
        <v>0.16598595099908001</v>
      </c>
      <c r="Z502" s="15">
        <v>108890.09</v>
      </c>
      <c r="AA502" s="16">
        <v>9.7959117812455206E-3</v>
      </c>
      <c r="AB502" s="17">
        <v>8132.55</v>
      </c>
      <c r="AC502" s="16">
        <v>-0.271906460811216</v>
      </c>
      <c r="AD502" s="17">
        <v>27551.73</v>
      </c>
      <c r="AE502" s="16">
        <v>-0.150436133459799</v>
      </c>
      <c r="AF502" s="18">
        <v>13.3894153740217</v>
      </c>
      <c r="AG502" s="16">
        <v>0.386904096012615</v>
      </c>
      <c r="AH502" s="18">
        <v>3.9522051791303099</v>
      </c>
      <c r="AI502" s="16">
        <v>0.18860506143414499</v>
      </c>
      <c r="AJ502" s="15">
        <v>192244.43</v>
      </c>
      <c r="AK502" s="16">
        <v>0.124710916055463</v>
      </c>
      <c r="AL502" s="17">
        <v>14606.92</v>
      </c>
      <c r="AM502" s="16">
        <v>-6.1204867596190503E-2</v>
      </c>
      <c r="AN502" s="17">
        <v>48888.26</v>
      </c>
      <c r="AO502" s="16">
        <v>5.5026476949365202E-2</v>
      </c>
      <c r="AP502" s="18">
        <v>13.1611886694799</v>
      </c>
      <c r="AQ502" s="16">
        <v>0.19803658672112201</v>
      </c>
      <c r="AR502" s="18">
        <v>3.9323230157915199</v>
      </c>
      <c r="AS502" s="16">
        <v>6.6049943417147802E-2</v>
      </c>
    </row>
    <row r="503" spans="2:45" x14ac:dyDescent="0.2">
      <c r="B503" s="29"/>
      <c r="C503" s="29"/>
      <c r="D503" s="29"/>
      <c r="E503" s="14" t="s">
        <v>283</v>
      </c>
      <c r="F503" s="15">
        <v>30795.09</v>
      </c>
      <c r="G503" s="16">
        <v>0.59935527396182398</v>
      </c>
      <c r="H503" s="17">
        <v>2135.0300000000002</v>
      </c>
      <c r="I503" s="16">
        <v>0.51795210875067499</v>
      </c>
      <c r="J503" s="17">
        <v>7156.71</v>
      </c>
      <c r="K503" s="16">
        <v>0.58190101058327404</v>
      </c>
      <c r="L503" s="18">
        <v>14.423727067067</v>
      </c>
      <c r="M503" s="16">
        <v>5.3626965397575402E-2</v>
      </c>
      <c r="N503" s="18">
        <v>4.3029674249759999</v>
      </c>
      <c r="O503" s="16">
        <v>1.10337266755489E-2</v>
      </c>
      <c r="P503" s="15">
        <v>106982.01</v>
      </c>
      <c r="Q503" s="16">
        <v>0.64179229768643298</v>
      </c>
      <c r="R503" s="17">
        <v>7395.41</v>
      </c>
      <c r="S503" s="16">
        <v>0.53531123881018405</v>
      </c>
      <c r="T503" s="17">
        <v>24991.53</v>
      </c>
      <c r="U503" s="16">
        <v>0.60349719357049203</v>
      </c>
      <c r="V503" s="18">
        <v>14.4660012088579</v>
      </c>
      <c r="W503" s="16">
        <v>6.9354705537600495E-2</v>
      </c>
      <c r="X503" s="18">
        <v>4.2807307115650799</v>
      </c>
      <c r="Y503" s="16">
        <v>2.3882239563307199E-2</v>
      </c>
      <c r="Z503" s="15">
        <v>212592.86</v>
      </c>
      <c r="AA503" s="16">
        <v>0.95579137463356401</v>
      </c>
      <c r="AB503" s="17">
        <v>14721.54</v>
      </c>
      <c r="AC503" s="16">
        <v>0.809356541147494</v>
      </c>
      <c r="AD503" s="17">
        <v>50029.32</v>
      </c>
      <c r="AE503" s="16">
        <v>0.91003290585123997</v>
      </c>
      <c r="AF503" s="18">
        <v>14.4409389235094</v>
      </c>
      <c r="AG503" s="16">
        <v>8.0931994416756206E-2</v>
      </c>
      <c r="AH503" s="18">
        <v>4.2493653721457703</v>
      </c>
      <c r="AI503" s="16">
        <v>2.3956900764456501E-2</v>
      </c>
      <c r="AJ503" s="15">
        <v>338499.69</v>
      </c>
      <c r="AK503" s="16">
        <v>1.0509493238131999</v>
      </c>
      <c r="AL503" s="17">
        <v>23412.560000000001</v>
      </c>
      <c r="AM503" s="16">
        <v>0.97898833276841302</v>
      </c>
      <c r="AN503" s="17">
        <v>79085.990000000005</v>
      </c>
      <c r="AO503" s="16">
        <v>1.06627760118846</v>
      </c>
      <c r="AP503" s="18">
        <v>14.4580383349792</v>
      </c>
      <c r="AQ503" s="16">
        <v>3.6362514044802202E-2</v>
      </c>
      <c r="AR503" s="18">
        <v>4.2801473434169601</v>
      </c>
      <c r="AS503" s="16">
        <v>-7.4183049588514302E-3</v>
      </c>
    </row>
    <row r="504" spans="2:45" x14ac:dyDescent="0.2">
      <c r="B504" s="29"/>
      <c r="C504" s="29"/>
      <c r="D504" s="29"/>
      <c r="E504" s="14" t="s">
        <v>284</v>
      </c>
      <c r="F504" s="15">
        <v>9823.1</v>
      </c>
      <c r="G504" s="16">
        <v>-7.7747974173826298E-2</v>
      </c>
      <c r="H504" s="17">
        <v>703.29</v>
      </c>
      <c r="I504" s="16">
        <v>-7.7930591428159404E-2</v>
      </c>
      <c r="J504" s="17">
        <v>2823.26</v>
      </c>
      <c r="K504" s="16">
        <v>-7.8384007207724593E-2</v>
      </c>
      <c r="L504" s="18">
        <v>13.967353438837501</v>
      </c>
      <c r="M504" s="16">
        <v>1.98051526962562E-4</v>
      </c>
      <c r="N504" s="18">
        <v>3.4793465709853102</v>
      </c>
      <c r="O504" s="16">
        <v>6.9012803474828598E-4</v>
      </c>
      <c r="P504" s="15">
        <v>35445.879999999997</v>
      </c>
      <c r="Q504" s="16">
        <v>-0.13747245431114399</v>
      </c>
      <c r="R504" s="17">
        <v>2517.9</v>
      </c>
      <c r="S504" s="16">
        <v>-0.15269009705078701</v>
      </c>
      <c r="T504" s="17">
        <v>10103.82</v>
      </c>
      <c r="U504" s="16">
        <v>-0.15303626484350499</v>
      </c>
      <c r="V504" s="18">
        <v>14.0775566940705</v>
      </c>
      <c r="W504" s="16">
        <v>1.7959949112686401E-2</v>
      </c>
      <c r="X504" s="18">
        <v>3.50816621832139</v>
      </c>
      <c r="Y504" s="16">
        <v>1.8376005826844E-2</v>
      </c>
      <c r="Z504" s="15">
        <v>70230.67</v>
      </c>
      <c r="AA504" s="16">
        <v>-0.20776174014156101</v>
      </c>
      <c r="AB504" s="17">
        <v>5118.38</v>
      </c>
      <c r="AC504" s="16">
        <v>-0.25243764934071</v>
      </c>
      <c r="AD504" s="17">
        <v>20542.57</v>
      </c>
      <c r="AE504" s="16">
        <v>-0.25192103692476803</v>
      </c>
      <c r="AF504" s="18">
        <v>13.721269229717199</v>
      </c>
      <c r="AG504" s="16">
        <v>5.9762117714660098E-2</v>
      </c>
      <c r="AH504" s="18">
        <v>3.4187869385378802</v>
      </c>
      <c r="AI504" s="16">
        <v>5.9030261460200101E-2</v>
      </c>
      <c r="AJ504" s="15">
        <v>129338.48</v>
      </c>
      <c r="AK504" s="16">
        <v>9.1517390724609404E-2</v>
      </c>
      <c r="AL504" s="17">
        <v>9439.5400000000009</v>
      </c>
      <c r="AM504" s="16">
        <v>-9.6854129204581203E-3</v>
      </c>
      <c r="AN504" s="17">
        <v>37551.93</v>
      </c>
      <c r="AO504" s="16">
        <v>-1.14294469370236E-2</v>
      </c>
      <c r="AP504" s="18">
        <v>13.701777840869401</v>
      </c>
      <c r="AQ504" s="16">
        <v>0.102192580989357</v>
      </c>
      <c r="AR504" s="18">
        <v>3.4442565268948901</v>
      </c>
      <c r="AS504" s="16">
        <v>0.104137066740116</v>
      </c>
    </row>
    <row r="505" spans="2:45" x14ac:dyDescent="0.2">
      <c r="B505" s="29"/>
      <c r="C505" s="29"/>
      <c r="D505" s="29"/>
      <c r="E505" s="14" t="s">
        <v>285</v>
      </c>
      <c r="F505" s="15">
        <v>3848.4</v>
      </c>
      <c r="G505" s="16">
        <v>-9.1805863001543406E-2</v>
      </c>
      <c r="H505" s="17">
        <v>223.8</v>
      </c>
      <c r="I505" s="16">
        <v>-0.10087983608533201</v>
      </c>
      <c r="J505" s="17">
        <v>1018.27</v>
      </c>
      <c r="K505" s="16">
        <v>-9.5522335029889605E-2</v>
      </c>
      <c r="L505" s="18">
        <v>17.1957104557641</v>
      </c>
      <c r="M505" s="16">
        <v>1.00920582675863E-2</v>
      </c>
      <c r="N505" s="18">
        <v>3.7793512526147302</v>
      </c>
      <c r="O505" s="16">
        <v>4.1089704834989301E-3</v>
      </c>
      <c r="P505" s="15">
        <v>13135.92</v>
      </c>
      <c r="Q505" s="16">
        <v>7.0577267771962798E-3</v>
      </c>
      <c r="R505" s="17">
        <v>768.25</v>
      </c>
      <c r="S505" s="16">
        <v>7.6863547528168196E-3</v>
      </c>
      <c r="T505" s="17">
        <v>3489.4</v>
      </c>
      <c r="U505" s="16">
        <v>2.09700590742979E-2</v>
      </c>
      <c r="V505" s="18">
        <v>17.098496583143501</v>
      </c>
      <c r="W505" s="16">
        <v>-6.2383297407535396E-4</v>
      </c>
      <c r="X505" s="18">
        <v>3.7645211211096501</v>
      </c>
      <c r="Y505" s="16">
        <v>-1.3626582066192799E-2</v>
      </c>
      <c r="Z505" s="15">
        <v>25434.34</v>
      </c>
      <c r="AA505" s="16">
        <v>0.10113042510755101</v>
      </c>
      <c r="AB505" s="17">
        <v>1486.87</v>
      </c>
      <c r="AC505" s="16">
        <v>0.111188335612702</v>
      </c>
      <c r="AD505" s="17">
        <v>6747.71</v>
      </c>
      <c r="AE505" s="16">
        <v>0.122560306105473</v>
      </c>
      <c r="AF505" s="18">
        <v>17.105960843920499</v>
      </c>
      <c r="AG505" s="16">
        <v>-9.0514903574872296E-3</v>
      </c>
      <c r="AH505" s="18">
        <v>3.76932915018577</v>
      </c>
      <c r="AI505" s="16">
        <v>-1.9090182399438001E-2</v>
      </c>
      <c r="AJ505" s="15">
        <v>48828.55</v>
      </c>
      <c r="AK505" s="16">
        <v>0.31920920745133502</v>
      </c>
      <c r="AL505" s="17">
        <v>2914.06</v>
      </c>
      <c r="AM505" s="16">
        <v>0.386729736031865</v>
      </c>
      <c r="AN505" s="17">
        <v>12920.55</v>
      </c>
      <c r="AO505" s="16">
        <v>0.35999920003452501</v>
      </c>
      <c r="AP505" s="18">
        <v>16.756192391371499</v>
      </c>
      <c r="AQ505" s="16">
        <v>-4.8690474305209397E-2</v>
      </c>
      <c r="AR505" s="18">
        <v>3.7791386589580198</v>
      </c>
      <c r="AS505" s="16">
        <v>-2.9992659247265799E-2</v>
      </c>
    </row>
    <row r="506" spans="2:45" x14ac:dyDescent="0.2">
      <c r="B506" s="29"/>
      <c r="C506" s="29"/>
      <c r="D506" s="29"/>
      <c r="E506" s="14" t="s">
        <v>286</v>
      </c>
      <c r="F506" s="15">
        <v>3211.99</v>
      </c>
      <c r="G506" s="16">
        <v>-0.66198616369939001</v>
      </c>
      <c r="H506" s="17">
        <v>298.41000000000003</v>
      </c>
      <c r="I506" s="16">
        <v>-0.61399855124954705</v>
      </c>
      <c r="J506" s="17">
        <v>682.62</v>
      </c>
      <c r="K506" s="16">
        <v>-0.72813407305037703</v>
      </c>
      <c r="L506" s="18">
        <v>10.7636808417948</v>
      </c>
      <c r="M506" s="16">
        <v>-0.12431977290548001</v>
      </c>
      <c r="N506" s="18">
        <v>4.7053851337493802</v>
      </c>
      <c r="O506" s="16">
        <v>0.243310774885167</v>
      </c>
      <c r="P506" s="15">
        <v>8808.9</v>
      </c>
      <c r="Q506" s="16">
        <v>-0.75359610001051802</v>
      </c>
      <c r="R506" s="17">
        <v>791.35</v>
      </c>
      <c r="S506" s="16">
        <v>-0.72059415449146602</v>
      </c>
      <c r="T506" s="17">
        <v>1909.37</v>
      </c>
      <c r="U506" s="16">
        <v>-0.79942960387407203</v>
      </c>
      <c r="V506" s="18">
        <v>11.1314841726164</v>
      </c>
      <c r="W506" s="16">
        <v>-0.118114728269146</v>
      </c>
      <c r="X506" s="18">
        <v>4.6135112628772799</v>
      </c>
      <c r="Y506" s="16">
        <v>0.228515796692038</v>
      </c>
      <c r="Z506" s="15">
        <v>11083.06</v>
      </c>
      <c r="AA506" s="16">
        <v>-0.83914230205089202</v>
      </c>
      <c r="AB506" s="17">
        <v>928.18</v>
      </c>
      <c r="AC506" s="16">
        <v>-0.82693508900486501</v>
      </c>
      <c r="AD506" s="17">
        <v>2499.63</v>
      </c>
      <c r="AE506" s="16">
        <v>-0.86448219384842395</v>
      </c>
      <c r="AF506" s="18">
        <v>11.940636514469199</v>
      </c>
      <c r="AG506" s="16">
        <v>-7.0535459648261203E-2</v>
      </c>
      <c r="AH506" s="18">
        <v>4.43388021427171</v>
      </c>
      <c r="AI506" s="16">
        <v>0.186985699644442</v>
      </c>
      <c r="AJ506" s="15">
        <v>44894.05</v>
      </c>
      <c r="AK506" s="16">
        <v>-0.59260255117236205</v>
      </c>
      <c r="AL506" s="17">
        <v>3661.2</v>
      </c>
      <c r="AM506" s="16">
        <v>-0.58117650827134104</v>
      </c>
      <c r="AN506" s="17">
        <v>11431.17</v>
      </c>
      <c r="AO506" s="16">
        <v>-0.61365402287623605</v>
      </c>
      <c r="AP506" s="18">
        <v>12.262113514694599</v>
      </c>
      <c r="AQ506" s="16">
        <v>-2.72812846620933E-2</v>
      </c>
      <c r="AR506" s="18">
        <v>3.9273363968867598</v>
      </c>
      <c r="AS506" s="16">
        <v>5.44886525300343E-2</v>
      </c>
    </row>
    <row r="507" spans="2:45" x14ac:dyDescent="0.2">
      <c r="B507" s="29"/>
      <c r="C507" s="29"/>
      <c r="D507" s="29"/>
      <c r="E507" s="14" t="s">
        <v>287</v>
      </c>
      <c r="F507" s="15">
        <v>5245.76</v>
      </c>
      <c r="G507" s="16">
        <v>1.7224456436638899E-3</v>
      </c>
      <c r="H507" s="17">
        <v>320.5</v>
      </c>
      <c r="I507" s="16">
        <v>-1.3087373800324601E-3</v>
      </c>
      <c r="J507" s="17">
        <v>1465.12</v>
      </c>
      <c r="K507" s="16">
        <v>-1.34960125417492E-3</v>
      </c>
      <c r="L507" s="18">
        <v>16.367425897035901</v>
      </c>
      <c r="M507" s="16">
        <v>3.03515524481952E-3</v>
      </c>
      <c r="N507" s="18">
        <v>3.5804302719231198</v>
      </c>
      <c r="O507" s="16">
        <v>3.0761985392454999E-3</v>
      </c>
      <c r="P507" s="15">
        <v>18511.96</v>
      </c>
      <c r="Q507" s="16">
        <v>-0.40486882138567598</v>
      </c>
      <c r="R507" s="17">
        <v>1131.94</v>
      </c>
      <c r="S507" s="16">
        <v>-0.41150842752123801</v>
      </c>
      <c r="T507" s="17">
        <v>5174.58</v>
      </c>
      <c r="U507" s="16">
        <v>-0.41150808318027499</v>
      </c>
      <c r="V507" s="18">
        <v>16.354188384543299</v>
      </c>
      <c r="W507" s="16">
        <v>1.12824149844579E-2</v>
      </c>
      <c r="X507" s="18">
        <v>3.5774806844226998</v>
      </c>
      <c r="Y507" s="16">
        <v>1.1281823258471E-2</v>
      </c>
      <c r="Z507" s="15">
        <v>35435.35</v>
      </c>
      <c r="AA507" s="16">
        <v>-0.61405997166715198</v>
      </c>
      <c r="AB507" s="17">
        <v>2170.38</v>
      </c>
      <c r="AC507" s="16">
        <v>-0.61963929892694003</v>
      </c>
      <c r="AD507" s="17">
        <v>9921.7199999999993</v>
      </c>
      <c r="AE507" s="16">
        <v>-0.61964149758598597</v>
      </c>
      <c r="AF507" s="18">
        <v>16.326795307734098</v>
      </c>
      <c r="AG507" s="16">
        <v>1.4668516605547299E-2</v>
      </c>
      <c r="AH507" s="18">
        <v>3.5714926444205202</v>
      </c>
      <c r="AI507" s="16">
        <v>1.4674381888165E-2</v>
      </c>
      <c r="AJ507" s="15">
        <v>60763.96</v>
      </c>
      <c r="AK507" s="16">
        <v>-0.66036981394162597</v>
      </c>
      <c r="AL507" s="17">
        <v>3718.98</v>
      </c>
      <c r="AM507" s="16">
        <v>-0.66615439028637802</v>
      </c>
      <c r="AN507" s="17">
        <v>17001.240000000002</v>
      </c>
      <c r="AO507" s="16">
        <v>-0.66615107133144003</v>
      </c>
      <c r="AP507" s="18">
        <v>16.3388778643607</v>
      </c>
      <c r="AQ507" s="16">
        <v>1.7327100241677999E-2</v>
      </c>
      <c r="AR507" s="18">
        <v>3.57408988991391</v>
      </c>
      <c r="AS507" s="16">
        <v>1.73169864970667E-2</v>
      </c>
    </row>
    <row r="508" spans="2:45" x14ac:dyDescent="0.2">
      <c r="B508" s="29"/>
      <c r="C508" s="29"/>
      <c r="D508" s="29"/>
      <c r="E508" s="14" t="s">
        <v>288</v>
      </c>
      <c r="F508" s="15">
        <v>20261.04</v>
      </c>
      <c r="G508" s="16">
        <v>-5.1062932936167697E-2</v>
      </c>
      <c r="H508" s="17">
        <v>1572.92</v>
      </c>
      <c r="I508" s="16">
        <v>-0.180847628868127</v>
      </c>
      <c r="J508" s="17">
        <v>5213.8599999999997</v>
      </c>
      <c r="K508" s="16">
        <v>-9.2384634533133003E-2</v>
      </c>
      <c r="L508" s="18">
        <v>12.8811636955471</v>
      </c>
      <c r="M508" s="16">
        <v>0.15843779558695301</v>
      </c>
      <c r="N508" s="18">
        <v>3.88599617174224</v>
      </c>
      <c r="O508" s="16">
        <v>4.55277677848809E-2</v>
      </c>
      <c r="P508" s="15">
        <v>71759.98</v>
      </c>
      <c r="Q508" s="16">
        <v>5.8915318936112104E-3</v>
      </c>
      <c r="R508" s="17">
        <v>5564.37</v>
      </c>
      <c r="S508" s="16">
        <v>-0.18812885190027101</v>
      </c>
      <c r="T508" s="17">
        <v>18599.61</v>
      </c>
      <c r="U508" s="16">
        <v>-0.106499773978134</v>
      </c>
      <c r="V508" s="18">
        <v>12.8963350747704</v>
      </c>
      <c r="W508" s="16">
        <v>0.23897928168528701</v>
      </c>
      <c r="X508" s="18">
        <v>3.8581443374350299</v>
      </c>
      <c r="Y508" s="16">
        <v>0.125787663616097</v>
      </c>
      <c r="Z508" s="15">
        <v>146921.1</v>
      </c>
      <c r="AA508" s="16">
        <v>0.26819608657574601</v>
      </c>
      <c r="AB508" s="17">
        <v>11541</v>
      </c>
      <c r="AC508" s="16">
        <v>-5.4028024245603497E-2</v>
      </c>
      <c r="AD508" s="17">
        <v>38464.61</v>
      </c>
      <c r="AE508" s="16">
        <v>4.7595041650938398E-2</v>
      </c>
      <c r="AF508" s="18">
        <v>12.7303613205095</v>
      </c>
      <c r="AG508" s="16">
        <v>0.34062754402886097</v>
      </c>
      <c r="AH508" s="18">
        <v>3.8196435632650401</v>
      </c>
      <c r="AI508" s="16">
        <v>0.21057855006373</v>
      </c>
      <c r="AJ508" s="15">
        <v>259614.41</v>
      </c>
      <c r="AK508" s="16">
        <v>0.240326657917976</v>
      </c>
      <c r="AL508" s="17">
        <v>20633.439999999999</v>
      </c>
      <c r="AM508" s="16">
        <v>0.106397536410389</v>
      </c>
      <c r="AN508" s="17">
        <v>67723.850000000006</v>
      </c>
      <c r="AO508" s="16">
        <v>0.198750446275509</v>
      </c>
      <c r="AP508" s="18">
        <v>12.5822165378143</v>
      </c>
      <c r="AQ508" s="16">
        <v>0.12104972860126501</v>
      </c>
      <c r="AR508" s="18">
        <v>3.83342662887594</v>
      </c>
      <c r="AS508" s="16">
        <v>3.4682958218403899E-2</v>
      </c>
    </row>
    <row r="509" spans="2:45" x14ac:dyDescent="0.2">
      <c r="B509" s="29"/>
      <c r="C509" s="29"/>
      <c r="D509" s="29"/>
      <c r="E509" s="14" t="s">
        <v>289</v>
      </c>
      <c r="F509" s="15">
        <v>18240.97</v>
      </c>
      <c r="G509" s="16">
        <v>5.6869168408708697E-2</v>
      </c>
      <c r="H509" s="17">
        <v>1290.69</v>
      </c>
      <c r="I509" s="16">
        <v>4.4560264804188898E-2</v>
      </c>
      <c r="J509" s="17">
        <v>4443.33</v>
      </c>
      <c r="K509" s="16">
        <v>6.4288503040769496E-2</v>
      </c>
      <c r="L509" s="18">
        <v>14.1327274558569</v>
      </c>
      <c r="M509" s="16">
        <v>1.1783813743697301E-2</v>
      </c>
      <c r="N509" s="18">
        <v>4.1052476408459402</v>
      </c>
      <c r="O509" s="16">
        <v>-6.97116863600712E-3</v>
      </c>
      <c r="P509" s="15">
        <v>67452.899999999994</v>
      </c>
      <c r="Q509" s="16">
        <v>9.1088286680058903E-2</v>
      </c>
      <c r="R509" s="17">
        <v>4796.97</v>
      </c>
      <c r="S509" s="16">
        <v>8.61203502233613E-2</v>
      </c>
      <c r="T509" s="17">
        <v>16464.509999999998</v>
      </c>
      <c r="U509" s="16">
        <v>9.8263671171471598E-2</v>
      </c>
      <c r="V509" s="18">
        <v>14.061563862188001</v>
      </c>
      <c r="W509" s="16">
        <v>4.5740202323582297E-3</v>
      </c>
      <c r="X509" s="18">
        <v>4.0968665329244498</v>
      </c>
      <c r="Y509" s="16">
        <v>-6.5333896401753499E-3</v>
      </c>
      <c r="Z509" s="15">
        <v>130206.83</v>
      </c>
      <c r="AA509" s="16">
        <v>0.110580556665083</v>
      </c>
      <c r="AB509" s="17">
        <v>9322.3799999999992</v>
      </c>
      <c r="AC509" s="16">
        <v>9.0125192067972704E-2</v>
      </c>
      <c r="AD509" s="17">
        <v>32078.98</v>
      </c>
      <c r="AE509" s="16">
        <v>5.4682835477397301E-2</v>
      </c>
      <c r="AF509" s="18">
        <v>13.967123202444</v>
      </c>
      <c r="AG509" s="16">
        <v>1.8764234370463401E-2</v>
      </c>
      <c r="AH509" s="18">
        <v>4.0589454527544202</v>
      </c>
      <c r="AI509" s="16">
        <v>5.2999555228736998E-2</v>
      </c>
      <c r="AJ509" s="15">
        <v>226948.52</v>
      </c>
      <c r="AK509" s="16">
        <v>0.27559207361757099</v>
      </c>
      <c r="AL509" s="17">
        <v>16207.76</v>
      </c>
      <c r="AM509" s="16">
        <v>0.25534213769157099</v>
      </c>
      <c r="AN509" s="17">
        <v>55527.08</v>
      </c>
      <c r="AO509" s="16">
        <v>0.17013641351293099</v>
      </c>
      <c r="AP509" s="18">
        <v>14.0024605497614</v>
      </c>
      <c r="AQ509" s="16">
        <v>1.6131009481795799E-2</v>
      </c>
      <c r="AR509" s="18">
        <v>4.0871682789730697</v>
      </c>
      <c r="AS509" s="16">
        <v>9.0122535190615999E-2</v>
      </c>
    </row>
    <row r="510" spans="2:45" x14ac:dyDescent="0.2">
      <c r="B510" s="29"/>
      <c r="C510" s="29"/>
      <c r="D510" s="29"/>
      <c r="E510" s="14" t="s">
        <v>290</v>
      </c>
      <c r="F510" s="15">
        <v>352.4</v>
      </c>
      <c r="G510" s="16">
        <v>-3.6658374566031597E-2</v>
      </c>
      <c r="H510" s="17">
        <v>23.83</v>
      </c>
      <c r="I510" s="16">
        <v>-3.7949132014533801E-2</v>
      </c>
      <c r="J510" s="17">
        <v>88.33</v>
      </c>
      <c r="K510" s="16">
        <v>-3.6645217580979397E-2</v>
      </c>
      <c r="L510" s="18">
        <v>14.788082249265599</v>
      </c>
      <c r="M510" s="16">
        <v>1.3416727653964601E-3</v>
      </c>
      <c r="N510" s="18">
        <v>3.9895845126231202</v>
      </c>
      <c r="O510" s="16">
        <v>-1.36574658603459E-5</v>
      </c>
      <c r="P510" s="15">
        <v>1086.92</v>
      </c>
      <c r="Q510" s="16">
        <v>-3.9246190290987401E-2</v>
      </c>
      <c r="R510" s="17">
        <v>73.25</v>
      </c>
      <c r="S510" s="16">
        <v>-2.9801324503311299E-2</v>
      </c>
      <c r="T510" s="17">
        <v>272.43</v>
      </c>
      <c r="U510" s="16">
        <v>-3.9115406320541703E-2</v>
      </c>
      <c r="V510" s="18">
        <v>14.8384982935154</v>
      </c>
      <c r="W510" s="16">
        <v>-9.7349811190382603E-3</v>
      </c>
      <c r="X510" s="18">
        <v>3.9897221304555299</v>
      </c>
      <c r="Y510" s="16">
        <v>-1.3610788569830699E-4</v>
      </c>
      <c r="Z510" s="15">
        <v>1941.78</v>
      </c>
      <c r="AA510" s="16">
        <v>0.28242248126011299</v>
      </c>
      <c r="AB510" s="17">
        <v>131.41999999999999</v>
      </c>
      <c r="AC510" s="16">
        <v>0.26743176776931299</v>
      </c>
      <c r="AD510" s="17">
        <v>489.17</v>
      </c>
      <c r="AE510" s="16">
        <v>0.28908741138957</v>
      </c>
      <c r="AF510" s="18">
        <v>14.775376654999199</v>
      </c>
      <c r="AG510" s="16">
        <v>1.18276295986994E-2</v>
      </c>
      <c r="AH510" s="18">
        <v>3.9695402416337902</v>
      </c>
      <c r="AI510" s="16">
        <v>-5.17027012332114E-3</v>
      </c>
      <c r="AJ510" s="15">
        <v>2970.85</v>
      </c>
      <c r="AK510" s="16">
        <v>-0.66599322283907703</v>
      </c>
      <c r="AL510" s="17">
        <v>204.49</v>
      </c>
      <c r="AM510" s="16">
        <v>-0.64952181811949405</v>
      </c>
      <c r="AN510" s="17">
        <v>747.09</v>
      </c>
      <c r="AO510" s="16">
        <v>-0.60982169902963301</v>
      </c>
      <c r="AP510" s="18">
        <v>14.528094283339</v>
      </c>
      <c r="AQ510" s="16">
        <v>-4.69969475166905E-2</v>
      </c>
      <c r="AR510" s="18">
        <v>3.9765623954275902</v>
      </c>
      <c r="AS510" s="16">
        <v>-0.14396373060661299</v>
      </c>
    </row>
    <row r="511" spans="2:45" x14ac:dyDescent="0.2">
      <c r="B511" s="29"/>
      <c r="C511" s="29"/>
      <c r="D511" s="29"/>
      <c r="E511" s="14" t="s">
        <v>291</v>
      </c>
      <c r="F511" s="15">
        <v>11656.92</v>
      </c>
      <c r="G511" s="16">
        <v>0.144574598654819</v>
      </c>
      <c r="H511" s="17">
        <v>745.23</v>
      </c>
      <c r="I511" s="16">
        <v>0.10965023302908</v>
      </c>
      <c r="J511" s="17">
        <v>2332.4499999999998</v>
      </c>
      <c r="K511" s="16">
        <v>0.136322668966155</v>
      </c>
      <c r="L511" s="18">
        <v>15.6420433959986</v>
      </c>
      <c r="M511" s="16">
        <v>3.1473309864860001E-2</v>
      </c>
      <c r="N511" s="18">
        <v>4.99771484919291</v>
      </c>
      <c r="O511" s="16">
        <v>7.2619599291906404E-3</v>
      </c>
      <c r="P511" s="15">
        <v>42229.95</v>
      </c>
      <c r="Q511" s="16">
        <v>0.14540100474272</v>
      </c>
      <c r="R511" s="17">
        <v>2656.86</v>
      </c>
      <c r="S511" s="16">
        <v>9.7223139949782003E-2</v>
      </c>
      <c r="T511" s="17">
        <v>8336.59</v>
      </c>
      <c r="U511" s="16">
        <v>0.110896569736607</v>
      </c>
      <c r="V511" s="18">
        <v>15.894683950227</v>
      </c>
      <c r="W511" s="16">
        <v>4.3908903338606801E-2</v>
      </c>
      <c r="X511" s="18">
        <v>5.0656143579089301</v>
      </c>
      <c r="Y511" s="16">
        <v>3.1059988792920299E-2</v>
      </c>
      <c r="Z511" s="15">
        <v>82183.12</v>
      </c>
      <c r="AA511" s="16">
        <v>0.188807522907327</v>
      </c>
      <c r="AB511" s="17">
        <v>5063.2700000000004</v>
      </c>
      <c r="AC511" s="16">
        <v>0.16622750242999099</v>
      </c>
      <c r="AD511" s="17">
        <v>15840.22</v>
      </c>
      <c r="AE511" s="16">
        <v>0.173388742587716</v>
      </c>
      <c r="AF511" s="18">
        <v>16.231233965401799</v>
      </c>
      <c r="AG511" s="16">
        <v>1.9361591482182701E-2</v>
      </c>
      <c r="AH511" s="18">
        <v>5.1882562237140597</v>
      </c>
      <c r="AI511" s="16">
        <v>1.3140385415328901E-2</v>
      </c>
      <c r="AJ511" s="15">
        <v>140457.38</v>
      </c>
      <c r="AK511" s="16">
        <v>8.7536108896286591E-3</v>
      </c>
      <c r="AL511" s="17">
        <v>8556.58</v>
      </c>
      <c r="AM511" s="16">
        <v>6.5800897075474193E-2</v>
      </c>
      <c r="AN511" s="17">
        <v>26721.85</v>
      </c>
      <c r="AO511" s="16">
        <v>1.7180093884704199E-2</v>
      </c>
      <c r="AP511" s="18">
        <v>16.415130811609298</v>
      </c>
      <c r="AQ511" s="16">
        <v>-5.3525275070026301E-2</v>
      </c>
      <c r="AR511" s="18">
        <v>5.2562745468595899</v>
      </c>
      <c r="AS511" s="16">
        <v>-8.2841603426331602E-3</v>
      </c>
    </row>
    <row r="512" spans="2:45" x14ac:dyDescent="0.2">
      <c r="B512" s="29"/>
      <c r="C512" s="29"/>
      <c r="D512" s="29"/>
      <c r="E512" s="14" t="s">
        <v>292</v>
      </c>
      <c r="F512" s="15">
        <v>41613.230000000003</v>
      </c>
      <c r="G512" s="16">
        <v>0.245537768053433</v>
      </c>
      <c r="H512" s="17">
        <v>3046.74</v>
      </c>
      <c r="I512" s="16">
        <v>0.235679174575364</v>
      </c>
      <c r="J512" s="17">
        <v>10434.209999999999</v>
      </c>
      <c r="K512" s="16">
        <v>0.22131106286102201</v>
      </c>
      <c r="L512" s="18">
        <v>13.658280654076201</v>
      </c>
      <c r="M512" s="16">
        <v>7.9782792175464093E-3</v>
      </c>
      <c r="N512" s="18">
        <v>3.9881533915840301</v>
      </c>
      <c r="O512" s="16">
        <v>1.9836637797792499E-2</v>
      </c>
      <c r="P512" s="15">
        <v>138130.93</v>
      </c>
      <c r="Q512" s="16">
        <v>0.14496267063873899</v>
      </c>
      <c r="R512" s="17">
        <v>10028.17</v>
      </c>
      <c r="S512" s="16">
        <v>0.12948285474542601</v>
      </c>
      <c r="T512" s="17">
        <v>34608.800000000003</v>
      </c>
      <c r="U512" s="16">
        <v>0.124606203583202</v>
      </c>
      <c r="V512" s="18">
        <v>13.774290822752301</v>
      </c>
      <c r="W512" s="16">
        <v>1.37052243230398E-2</v>
      </c>
      <c r="X512" s="18">
        <v>3.9912083054020902</v>
      </c>
      <c r="Y512" s="16">
        <v>1.8100973470249099E-2</v>
      </c>
      <c r="Z512" s="15">
        <v>281960.01</v>
      </c>
      <c r="AA512" s="16">
        <v>4.4761677923655999E-2</v>
      </c>
      <c r="AB512" s="17">
        <v>20567.8</v>
      </c>
      <c r="AC512" s="16">
        <v>-8.8198924187090806E-3</v>
      </c>
      <c r="AD512" s="17">
        <v>70956.09</v>
      </c>
      <c r="AE512" s="16">
        <v>-1.31388004413861E-2</v>
      </c>
      <c r="AF512" s="18">
        <v>13.708807456315199</v>
      </c>
      <c r="AG512" s="16">
        <v>5.4058359255329001E-2</v>
      </c>
      <c r="AH512" s="18">
        <v>3.9737252996888599</v>
      </c>
      <c r="AI512" s="16">
        <v>5.8671349517985701E-2</v>
      </c>
      <c r="AJ512" s="15">
        <v>490047.91</v>
      </c>
      <c r="AK512" s="16">
        <v>0.23660330611170999</v>
      </c>
      <c r="AL512" s="17">
        <v>36114.71</v>
      </c>
      <c r="AM512" s="16">
        <v>0.16510903527293899</v>
      </c>
      <c r="AN512" s="17">
        <v>124178.93</v>
      </c>
      <c r="AO512" s="16">
        <v>0.17807466333081501</v>
      </c>
      <c r="AP512" s="18">
        <v>13.569205179828399</v>
      </c>
      <c r="AQ512" s="16">
        <v>6.1362729731147501E-2</v>
      </c>
      <c r="AR512" s="18">
        <v>3.9463048199883799</v>
      </c>
      <c r="AS512" s="16">
        <v>4.9681607289146598E-2</v>
      </c>
    </row>
    <row r="513" spans="2:45" x14ac:dyDescent="0.2">
      <c r="B513" s="29"/>
      <c r="C513" s="29"/>
      <c r="D513" s="29"/>
      <c r="E513" s="14" t="s">
        <v>293</v>
      </c>
      <c r="F513" s="15">
        <v>8038.08</v>
      </c>
      <c r="G513" s="16">
        <v>7.5716981384580495E-2</v>
      </c>
      <c r="H513" s="17">
        <v>491.74</v>
      </c>
      <c r="I513" s="16">
        <v>-0.10587850246377099</v>
      </c>
      <c r="J513" s="17">
        <v>1771.1</v>
      </c>
      <c r="K513" s="16">
        <v>-6.4508802417033398E-2</v>
      </c>
      <c r="L513" s="18">
        <v>16.3461992109651</v>
      </c>
      <c r="M513" s="16">
        <v>0.20309933756065701</v>
      </c>
      <c r="N513" s="18">
        <v>4.5384676189938498</v>
      </c>
      <c r="O513" s="16">
        <v>0.14989535354679601</v>
      </c>
      <c r="P513" s="15">
        <v>30246.14</v>
      </c>
      <c r="Q513" s="16">
        <v>0.31962810097643102</v>
      </c>
      <c r="R513" s="17">
        <v>1882.13</v>
      </c>
      <c r="S513" s="16">
        <v>0.122942359209341</v>
      </c>
      <c r="T513" s="17">
        <v>6744.68</v>
      </c>
      <c r="U513" s="16">
        <v>0.166074525119768</v>
      </c>
      <c r="V513" s="18">
        <v>16.070165185189101</v>
      </c>
      <c r="W513" s="16">
        <v>0.17515212615683701</v>
      </c>
      <c r="X513" s="18">
        <v>4.4844440358919897</v>
      </c>
      <c r="Y513" s="16">
        <v>0.13168418702989099</v>
      </c>
      <c r="Z513" s="15">
        <v>58501.15</v>
      </c>
      <c r="AA513" s="16">
        <v>0.48204881494159502</v>
      </c>
      <c r="AB513" s="17">
        <v>3779.15</v>
      </c>
      <c r="AC513" s="16">
        <v>0.250272938405246</v>
      </c>
      <c r="AD513" s="17">
        <v>13486.15</v>
      </c>
      <c r="AE513" s="16">
        <v>0.30564365599392801</v>
      </c>
      <c r="AF513" s="18">
        <v>15.4799756559015</v>
      </c>
      <c r="AG513" s="16">
        <v>0.185380223323065</v>
      </c>
      <c r="AH513" s="18">
        <v>4.3378688506356502</v>
      </c>
      <c r="AI513" s="16">
        <v>0.13510972778662</v>
      </c>
      <c r="AJ513" s="15">
        <v>99906.96</v>
      </c>
      <c r="AK513" s="16">
        <v>0.60346594148190402</v>
      </c>
      <c r="AL513" s="17">
        <v>6493.24</v>
      </c>
      <c r="AM513" s="16">
        <v>0.37555529663485498</v>
      </c>
      <c r="AN513" s="17">
        <v>23036.28</v>
      </c>
      <c r="AO513" s="16">
        <v>0.45163827196902701</v>
      </c>
      <c r="AP513" s="18">
        <v>15.386303293887201</v>
      </c>
      <c r="AQ513" s="16">
        <v>0.16568628349918599</v>
      </c>
      <c r="AR513" s="18">
        <v>4.3369398184081804</v>
      </c>
      <c r="AS513" s="16">
        <v>0.104590566702912</v>
      </c>
    </row>
    <row r="514" spans="2:45" x14ac:dyDescent="0.2">
      <c r="B514" s="29"/>
      <c r="C514" s="29"/>
      <c r="D514" s="29"/>
      <c r="E514" s="14" t="s">
        <v>294</v>
      </c>
      <c r="F514" s="15">
        <v>364.01</v>
      </c>
      <c r="G514" s="16">
        <v>-2.7413364683250001E-2</v>
      </c>
      <c r="H514" s="17">
        <v>27.51</v>
      </c>
      <c r="I514" s="16">
        <v>-1.6797712651894201E-2</v>
      </c>
      <c r="J514" s="17">
        <v>88</v>
      </c>
      <c r="K514" s="16">
        <v>-1.6869623505753599E-2</v>
      </c>
      <c r="L514" s="18">
        <v>13.231915667030201</v>
      </c>
      <c r="M514" s="16">
        <v>-1.07970172241853E-2</v>
      </c>
      <c r="N514" s="18">
        <v>4.1364772727272703</v>
      </c>
      <c r="O514" s="16">
        <v>-1.0724662190883E-2</v>
      </c>
      <c r="P514" s="15">
        <v>1092.71</v>
      </c>
      <c r="Q514" s="16">
        <v>2.2638790102197499E-2</v>
      </c>
      <c r="R514" s="17">
        <v>82.53</v>
      </c>
      <c r="S514" s="16">
        <v>2.5344763324636699E-2</v>
      </c>
      <c r="T514" s="17">
        <v>264</v>
      </c>
      <c r="U514" s="16">
        <v>2.52029047415635E-2</v>
      </c>
      <c r="V514" s="18">
        <v>13.240155095116901</v>
      </c>
      <c r="W514" s="16">
        <v>-2.6390862071262902E-3</v>
      </c>
      <c r="X514" s="18">
        <v>4.13905303030303</v>
      </c>
      <c r="Y514" s="16">
        <v>-2.5010801544815501E-3</v>
      </c>
      <c r="Z514" s="15">
        <v>2145.5500000000002</v>
      </c>
      <c r="AA514" s="16">
        <v>0.186428962458735</v>
      </c>
      <c r="AB514" s="17">
        <v>161.93</v>
      </c>
      <c r="AC514" s="16">
        <v>0.17069115095430901</v>
      </c>
      <c r="AD514" s="17">
        <v>518</v>
      </c>
      <c r="AE514" s="16">
        <v>0.17059501480192499</v>
      </c>
      <c r="AF514" s="18">
        <v>13.2498610510715</v>
      </c>
      <c r="AG514" s="16">
        <v>1.3443179690558599E-2</v>
      </c>
      <c r="AH514" s="18">
        <v>4.1419884169884202</v>
      </c>
      <c r="AI514" s="16">
        <v>1.3526409609294699E-2</v>
      </c>
      <c r="AJ514" s="15">
        <v>3941.04</v>
      </c>
      <c r="AK514" s="16">
        <v>-0.70757941130641899</v>
      </c>
      <c r="AL514" s="17">
        <v>302.56</v>
      </c>
      <c r="AM514" s="16">
        <v>-0.67036367201969804</v>
      </c>
      <c r="AN514" s="17">
        <v>968</v>
      </c>
      <c r="AO514" s="16">
        <v>-0.67041759588702998</v>
      </c>
      <c r="AP514" s="18">
        <v>13.025647805394</v>
      </c>
      <c r="AQ514" s="16">
        <v>-0.112899386771912</v>
      </c>
      <c r="AR514" s="18">
        <v>4.0713223140495902</v>
      </c>
      <c r="AS514" s="16">
        <v>-0.11275424584454299</v>
      </c>
    </row>
    <row r="515" spans="2:45" x14ac:dyDescent="0.2">
      <c r="B515" s="29"/>
      <c r="C515" s="29"/>
      <c r="D515" s="29"/>
      <c r="E515" s="14" t="s">
        <v>295</v>
      </c>
      <c r="F515" s="15">
        <v>11539.29</v>
      </c>
      <c r="G515" s="16">
        <v>-0.10182393887668099</v>
      </c>
      <c r="H515" s="17">
        <v>895.76</v>
      </c>
      <c r="I515" s="16">
        <v>-0.105125925333919</v>
      </c>
      <c r="J515" s="17">
        <v>2954.06</v>
      </c>
      <c r="K515" s="16">
        <v>-9.5256471510652099E-2</v>
      </c>
      <c r="L515" s="18">
        <v>12.882122443511699</v>
      </c>
      <c r="M515" s="16">
        <v>3.6898895059287798E-3</v>
      </c>
      <c r="N515" s="18">
        <v>3.9062476726945299</v>
      </c>
      <c r="O515" s="16">
        <v>-7.2589271536376704E-3</v>
      </c>
      <c r="P515" s="15">
        <v>38073.050000000003</v>
      </c>
      <c r="Q515" s="16">
        <v>-0.12516834047825301</v>
      </c>
      <c r="R515" s="17">
        <v>2954.85</v>
      </c>
      <c r="S515" s="16">
        <v>-0.12774530641161899</v>
      </c>
      <c r="T515" s="17">
        <v>9745.39</v>
      </c>
      <c r="U515" s="16">
        <v>-0.119813474759663</v>
      </c>
      <c r="V515" s="18">
        <v>12.8849349374757</v>
      </c>
      <c r="W515" s="16">
        <v>2.9543732493589599E-3</v>
      </c>
      <c r="X515" s="18">
        <v>3.9067754086804101</v>
      </c>
      <c r="Y515" s="16">
        <v>-6.0837851580700601E-3</v>
      </c>
      <c r="Z515" s="15">
        <v>70373.919999999998</v>
      </c>
      <c r="AA515" s="16">
        <v>-0.11589364329394899</v>
      </c>
      <c r="AB515" s="17">
        <v>5464.42</v>
      </c>
      <c r="AC515" s="16">
        <v>-0.118223802900085</v>
      </c>
      <c r="AD515" s="17">
        <v>18020.25</v>
      </c>
      <c r="AE515" s="16">
        <v>-0.109862751829523</v>
      </c>
      <c r="AF515" s="18">
        <v>12.878570827279001</v>
      </c>
      <c r="AG515" s="16">
        <v>2.6425748549347202E-3</v>
      </c>
      <c r="AH515" s="18">
        <v>3.9052687948280398</v>
      </c>
      <c r="AI515" s="16">
        <v>-6.7752377252175396E-3</v>
      </c>
      <c r="AJ515" s="15">
        <v>133072.67000000001</v>
      </c>
      <c r="AK515" s="16">
        <v>2.61621764843235E-2</v>
      </c>
      <c r="AL515" s="17">
        <v>10339.19</v>
      </c>
      <c r="AM515" s="16">
        <v>2.0726114964089201E-2</v>
      </c>
      <c r="AN515" s="17">
        <v>34016.1</v>
      </c>
      <c r="AO515" s="16">
        <v>3.6017460205302401E-2</v>
      </c>
      <c r="AP515" s="18">
        <v>12.870705538828499</v>
      </c>
      <c r="AQ515" s="16">
        <v>5.32568084674271E-3</v>
      </c>
      <c r="AR515" s="18">
        <v>3.9120495882832</v>
      </c>
      <c r="AS515" s="16">
        <v>-9.5126618030414393E-3</v>
      </c>
    </row>
    <row r="516" spans="2:45" x14ac:dyDescent="0.2">
      <c r="B516" s="29"/>
      <c r="C516" s="29"/>
      <c r="D516" s="29"/>
      <c r="E516" s="14" t="s">
        <v>296</v>
      </c>
      <c r="F516" s="15">
        <v>24996.01</v>
      </c>
      <c r="G516" s="16">
        <v>1.05632177194384</v>
      </c>
      <c r="H516" s="17">
        <v>1801.49</v>
      </c>
      <c r="I516" s="16">
        <v>0.86909517238517198</v>
      </c>
      <c r="J516" s="17">
        <v>5802.41</v>
      </c>
      <c r="K516" s="16">
        <v>0.85794244691853805</v>
      </c>
      <c r="L516" s="18">
        <v>13.875186651050001</v>
      </c>
      <c r="M516" s="16">
        <v>0.100169644823246</v>
      </c>
      <c r="N516" s="18">
        <v>4.3078669035797201</v>
      </c>
      <c r="O516" s="16">
        <v>0.106773665327642</v>
      </c>
      <c r="P516" s="15">
        <v>85408.46</v>
      </c>
      <c r="Q516" s="16">
        <v>1.0679984484284</v>
      </c>
      <c r="R516" s="17">
        <v>6131.12</v>
      </c>
      <c r="S516" s="16">
        <v>0.87474238467701004</v>
      </c>
      <c r="T516" s="17">
        <v>19745.14</v>
      </c>
      <c r="U516" s="16">
        <v>0.85999415959380898</v>
      </c>
      <c r="V516" s="18">
        <v>13.9303194196166</v>
      </c>
      <c r="W516" s="16">
        <v>0.10308406388576399</v>
      </c>
      <c r="X516" s="18">
        <v>4.3255433995403401</v>
      </c>
      <c r="Y516" s="16">
        <v>0.111830613962798</v>
      </c>
      <c r="Z516" s="15">
        <v>156991.04000000001</v>
      </c>
      <c r="AA516" s="16">
        <v>1.0603201684046999</v>
      </c>
      <c r="AB516" s="17">
        <v>11292.38</v>
      </c>
      <c r="AC516" s="16">
        <v>0.87329941424037905</v>
      </c>
      <c r="AD516" s="17">
        <v>36377.07</v>
      </c>
      <c r="AE516" s="16">
        <v>0.85495273517932502</v>
      </c>
      <c r="AF516" s="18">
        <v>13.902387273542001</v>
      </c>
      <c r="AG516" s="16">
        <v>9.9834950431644504E-2</v>
      </c>
      <c r="AH516" s="18">
        <v>4.3156592875676898</v>
      </c>
      <c r="AI516" s="16">
        <v>0.110713027523862</v>
      </c>
      <c r="AJ516" s="15">
        <v>261859.99</v>
      </c>
      <c r="AK516" s="16">
        <v>1.11439203717312</v>
      </c>
      <c r="AL516" s="17">
        <v>18986.04</v>
      </c>
      <c r="AM516" s="16">
        <v>0.93497573896533104</v>
      </c>
      <c r="AN516" s="17">
        <v>61251.96</v>
      </c>
      <c r="AO516" s="16">
        <v>0.92525775626168105</v>
      </c>
      <c r="AP516" s="18">
        <v>13.792238402531501</v>
      </c>
      <c r="AQ516" s="16">
        <v>9.2722763699212202E-2</v>
      </c>
      <c r="AR516" s="18">
        <v>4.2751283387503003</v>
      </c>
      <c r="AS516" s="16">
        <v>9.8238420438148594E-2</v>
      </c>
    </row>
    <row r="517" spans="2:45" x14ac:dyDescent="0.2">
      <c r="B517" s="29"/>
      <c r="C517" s="29"/>
      <c r="D517" s="29"/>
      <c r="E517" s="14" t="s">
        <v>297</v>
      </c>
      <c r="F517" s="15">
        <v>7845.38</v>
      </c>
      <c r="G517" s="16">
        <v>-7.43100138404304E-2</v>
      </c>
      <c r="H517" s="17">
        <v>480.67</v>
      </c>
      <c r="I517" s="16">
        <v>-0.2251132498267</v>
      </c>
      <c r="J517" s="17">
        <v>1747.55</v>
      </c>
      <c r="K517" s="16">
        <v>-0.18270422456166599</v>
      </c>
      <c r="L517" s="18">
        <v>16.321759211101199</v>
      </c>
      <c r="M517" s="16">
        <v>0.19461325923116199</v>
      </c>
      <c r="N517" s="18">
        <v>4.4893593888586896</v>
      </c>
      <c r="O517" s="16">
        <v>0.13262543864625001</v>
      </c>
      <c r="P517" s="15">
        <v>28812.69</v>
      </c>
      <c r="Q517" s="16">
        <v>0.19848632954673101</v>
      </c>
      <c r="R517" s="17">
        <v>1792.67</v>
      </c>
      <c r="S517" s="16">
        <v>3.0139867373090799E-2</v>
      </c>
      <c r="T517" s="17">
        <v>6457.95</v>
      </c>
      <c r="U517" s="16">
        <v>6.6465526210186907E-2</v>
      </c>
      <c r="V517" s="18">
        <v>16.0725007949037</v>
      </c>
      <c r="W517" s="16">
        <v>0.16342097564181499</v>
      </c>
      <c r="X517" s="18">
        <v>4.4615845585673499</v>
      </c>
      <c r="Y517" s="16">
        <v>0.12379284664333801</v>
      </c>
      <c r="Z517" s="15">
        <v>55337.27</v>
      </c>
      <c r="AA517" s="16">
        <v>0.50240331229213298</v>
      </c>
      <c r="AB517" s="17">
        <v>3569.27</v>
      </c>
      <c r="AC517" s="16">
        <v>0.28242006589466201</v>
      </c>
      <c r="AD517" s="17">
        <v>12781.72</v>
      </c>
      <c r="AE517" s="16">
        <v>0.33477583900467101</v>
      </c>
      <c r="AF517" s="18">
        <v>15.5038061004071</v>
      </c>
      <c r="AG517" s="16">
        <v>0.17153758916272399</v>
      </c>
      <c r="AH517" s="18">
        <v>4.3294071533408696</v>
      </c>
      <c r="AI517" s="16">
        <v>0.12558473744359999</v>
      </c>
      <c r="AJ517" s="15">
        <v>94458.46</v>
      </c>
      <c r="AK517" s="16">
        <v>0.59642857927539605</v>
      </c>
      <c r="AL517" s="17">
        <v>6138.75</v>
      </c>
      <c r="AM517" s="16">
        <v>0.38266986202018999</v>
      </c>
      <c r="AN517" s="17">
        <v>21799.91</v>
      </c>
      <c r="AO517" s="16">
        <v>0.46120811577105902</v>
      </c>
      <c r="AP517" s="18">
        <v>15.387246589289299</v>
      </c>
      <c r="AQ517" s="16">
        <v>0.15459852212507699</v>
      </c>
      <c r="AR517" s="18">
        <v>4.3329747691618898</v>
      </c>
      <c r="AS517" s="16">
        <v>9.25401809946719E-2</v>
      </c>
    </row>
    <row r="518" spans="2:45" x14ac:dyDescent="0.2">
      <c r="B518" s="29"/>
      <c r="C518" s="29"/>
      <c r="D518" s="29"/>
      <c r="E518" s="14" t="s">
        <v>298</v>
      </c>
      <c r="F518" s="15">
        <v>247.27</v>
      </c>
      <c r="G518" s="16">
        <v>-0.48224381255496501</v>
      </c>
      <c r="H518" s="17">
        <v>19.690000000000001</v>
      </c>
      <c r="I518" s="16">
        <v>-0.479238296746892</v>
      </c>
      <c r="J518" s="17">
        <v>63</v>
      </c>
      <c r="K518" s="16">
        <v>-0.47933884297520701</v>
      </c>
      <c r="L518" s="18">
        <v>12.5581513458608</v>
      </c>
      <c r="M518" s="16">
        <v>-5.7713840885328296E-3</v>
      </c>
      <c r="N518" s="18">
        <v>3.92492063492063</v>
      </c>
      <c r="O518" s="16">
        <v>-5.5793860182652803E-3</v>
      </c>
      <c r="P518" s="15">
        <v>960.33</v>
      </c>
      <c r="Q518" s="16">
        <v>-0.36383028054718303</v>
      </c>
      <c r="R518" s="17">
        <v>76.28</v>
      </c>
      <c r="S518" s="16">
        <v>-0.36274018379281497</v>
      </c>
      <c r="T518" s="17">
        <v>244</v>
      </c>
      <c r="U518" s="16">
        <v>-0.36292428198433402</v>
      </c>
      <c r="V518" s="18">
        <v>12.5895385422129</v>
      </c>
      <c r="W518" s="16">
        <v>-1.7106001769506599E-3</v>
      </c>
      <c r="X518" s="18">
        <v>3.9357786885245898</v>
      </c>
      <c r="Y518" s="16">
        <v>-1.4221206949633601E-3</v>
      </c>
      <c r="Z518" s="15">
        <v>1806.1</v>
      </c>
      <c r="AA518" s="16">
        <v>-0.34678037700910003</v>
      </c>
      <c r="AB518" s="17">
        <v>143.80000000000001</v>
      </c>
      <c r="AC518" s="16">
        <v>-0.34454624185240901</v>
      </c>
      <c r="AD518" s="17">
        <v>460</v>
      </c>
      <c r="AE518" s="16">
        <v>-0.34472934472934502</v>
      </c>
      <c r="AF518" s="18">
        <v>12.5598052851182</v>
      </c>
      <c r="AG518" s="16">
        <v>-3.4085320725064702E-3</v>
      </c>
      <c r="AH518" s="18">
        <v>3.9263043478260902</v>
      </c>
      <c r="AI518" s="16">
        <v>-3.1300536095392401E-3</v>
      </c>
      <c r="AJ518" s="15">
        <v>3944.27</v>
      </c>
      <c r="AK518" s="16">
        <v>-0.87255627060035001</v>
      </c>
      <c r="AL518" s="17">
        <v>313.85000000000002</v>
      </c>
      <c r="AM518" s="16">
        <v>-0.85112045083678101</v>
      </c>
      <c r="AN518" s="17">
        <v>1004</v>
      </c>
      <c r="AO518" s="16">
        <v>-0.84930310189451796</v>
      </c>
      <c r="AP518" s="18">
        <v>12.5673729488609</v>
      </c>
      <c r="AQ518" s="16">
        <v>-0.143980955638636</v>
      </c>
      <c r="AR518" s="18">
        <v>3.9285557768924302</v>
      </c>
      <c r="AS518" s="16">
        <v>-0.15430422920553799</v>
      </c>
    </row>
    <row r="519" spans="2:45" x14ac:dyDescent="0.2">
      <c r="B519" s="29"/>
      <c r="C519" s="29"/>
      <c r="D519" s="29"/>
      <c r="E519" s="14" t="s">
        <v>299</v>
      </c>
      <c r="F519" s="15">
        <v>22692.39</v>
      </c>
      <c r="G519" s="16">
        <v>-0.20416728332237999</v>
      </c>
      <c r="H519" s="17">
        <v>1590.11</v>
      </c>
      <c r="I519" s="16">
        <v>-0.211258872723846</v>
      </c>
      <c r="J519" s="17">
        <v>4678.3</v>
      </c>
      <c r="K519" s="16">
        <v>-0.27894811471973602</v>
      </c>
      <c r="L519" s="18">
        <v>14.270956097376899</v>
      </c>
      <c r="M519" s="16">
        <v>8.9910227275154103E-3</v>
      </c>
      <c r="N519" s="18">
        <v>4.8505632387833204</v>
      </c>
      <c r="O519" s="16">
        <v>0.10371074942587501</v>
      </c>
      <c r="P519" s="15">
        <v>75773.070000000007</v>
      </c>
      <c r="Q519" s="16">
        <v>-0.32171019498900499</v>
      </c>
      <c r="R519" s="17">
        <v>5160.17</v>
      </c>
      <c r="S519" s="16">
        <v>-0.33759730323693699</v>
      </c>
      <c r="T519" s="17">
        <v>15623.2</v>
      </c>
      <c r="U519" s="16">
        <v>-0.403122382987047</v>
      </c>
      <c r="V519" s="18">
        <v>14.684219705939899</v>
      </c>
      <c r="W519" s="16">
        <v>2.3984063358388201E-2</v>
      </c>
      <c r="X519" s="18">
        <v>4.8500352040555104</v>
      </c>
      <c r="Y519" s="16">
        <v>0.13639678499834801</v>
      </c>
      <c r="Z519" s="15">
        <v>138036.98000000001</v>
      </c>
      <c r="AA519" s="16">
        <v>-0.59566463566987304</v>
      </c>
      <c r="AB519" s="17">
        <v>9163.52</v>
      </c>
      <c r="AC519" s="16">
        <v>-0.59927214493779102</v>
      </c>
      <c r="AD519" s="17">
        <v>28476.77</v>
      </c>
      <c r="AE519" s="16">
        <v>-0.670957833917465</v>
      </c>
      <c r="AF519" s="18">
        <v>15.0637506111189</v>
      </c>
      <c r="AG519" s="16">
        <v>9.0023920781790705E-3</v>
      </c>
      <c r="AH519" s="18">
        <v>4.8473538255918802</v>
      </c>
      <c r="AI519" s="16">
        <v>0.228825378655895</v>
      </c>
      <c r="AJ519" s="15">
        <v>268102.86</v>
      </c>
      <c r="AK519" s="16">
        <v>-0.56120854545179599</v>
      </c>
      <c r="AL519" s="17">
        <v>18123.22</v>
      </c>
      <c r="AM519" s="16">
        <v>-0.556634198909152</v>
      </c>
      <c r="AN519" s="17">
        <v>57255.64</v>
      </c>
      <c r="AO519" s="16">
        <v>-0.63191457504914705</v>
      </c>
      <c r="AP519" s="18">
        <v>14.793334738528801</v>
      </c>
      <c r="AQ519" s="16">
        <v>-1.0317319313734899E-2</v>
      </c>
      <c r="AR519" s="18">
        <v>4.68255808510742</v>
      </c>
      <c r="AS519" s="16">
        <v>0.19209135924572801</v>
      </c>
    </row>
    <row r="520" spans="2:45" x14ac:dyDescent="0.2">
      <c r="B520" s="29"/>
      <c r="C520" s="29"/>
      <c r="D520" s="29"/>
      <c r="E520" s="14" t="s">
        <v>300</v>
      </c>
      <c r="F520" s="15">
        <v>62436.67</v>
      </c>
      <c r="G520" s="16">
        <v>0.277409976563883</v>
      </c>
      <c r="H520" s="17">
        <v>4647.17</v>
      </c>
      <c r="I520" s="16">
        <v>0.22763679975485099</v>
      </c>
      <c r="J520" s="17">
        <v>15023.71</v>
      </c>
      <c r="K520" s="16">
        <v>0.22642430495975099</v>
      </c>
      <c r="L520" s="18">
        <v>13.4354176843111</v>
      </c>
      <c r="M520" s="16">
        <v>4.0543894431129997E-2</v>
      </c>
      <c r="N520" s="18">
        <v>4.1558756126149898</v>
      </c>
      <c r="O520" s="16">
        <v>4.15726200124555E-2</v>
      </c>
      <c r="P520" s="15">
        <v>212103.27</v>
      </c>
      <c r="Q520" s="16">
        <v>0.29283104238793001</v>
      </c>
      <c r="R520" s="17">
        <v>15749.1</v>
      </c>
      <c r="S520" s="16">
        <v>0.242317895369557</v>
      </c>
      <c r="T520" s="17">
        <v>50958.19</v>
      </c>
      <c r="U520" s="16">
        <v>0.238779904312036</v>
      </c>
      <c r="V520" s="18">
        <v>13.4676438653637</v>
      </c>
      <c r="W520" s="16">
        <v>4.0660403594480997E-2</v>
      </c>
      <c r="X520" s="18">
        <v>4.1622999168534003</v>
      </c>
      <c r="Y520" s="16">
        <v>4.3632559656278803E-2</v>
      </c>
      <c r="Z520" s="15">
        <v>391980.83</v>
      </c>
      <c r="AA520" s="16">
        <v>0.303258301770719</v>
      </c>
      <c r="AB520" s="17">
        <v>29158.46</v>
      </c>
      <c r="AC520" s="16">
        <v>0.25311404111943903</v>
      </c>
      <c r="AD520" s="17">
        <v>94312.22</v>
      </c>
      <c r="AE520" s="16">
        <v>0.24995868248894301</v>
      </c>
      <c r="AF520" s="18">
        <v>13.443125254214401</v>
      </c>
      <c r="AG520" s="16">
        <v>4.0015720042914198E-2</v>
      </c>
      <c r="AH520" s="18">
        <v>4.1562040422757498</v>
      </c>
      <c r="AI520" s="16">
        <v>4.2641104884879003E-2</v>
      </c>
      <c r="AJ520" s="15">
        <v>648028.29</v>
      </c>
      <c r="AK520" s="16">
        <v>0.21811578271537599</v>
      </c>
      <c r="AL520" s="17">
        <v>49085.88</v>
      </c>
      <c r="AM520" s="16">
        <v>0.191695547093405</v>
      </c>
      <c r="AN520" s="17">
        <v>158725.01999999999</v>
      </c>
      <c r="AO520" s="16">
        <v>0.189225383374822</v>
      </c>
      <c r="AP520" s="18">
        <v>13.201928742033299</v>
      </c>
      <c r="AQ520" s="16">
        <v>2.2170289791222601E-2</v>
      </c>
      <c r="AR520" s="18">
        <v>4.0827104006665103</v>
      </c>
      <c r="AS520" s="16">
        <v>2.4293460049236E-2</v>
      </c>
    </row>
    <row r="521" spans="2:45" x14ac:dyDescent="0.2">
      <c r="B521" s="29"/>
      <c r="C521" s="29"/>
      <c r="D521" s="29"/>
      <c r="E521" s="14" t="s">
        <v>301</v>
      </c>
      <c r="F521" s="15">
        <v>9187.6200000000008</v>
      </c>
      <c r="G521" s="16">
        <v>4.9978914984531699E-2</v>
      </c>
      <c r="H521" s="17">
        <v>581.04999999999995</v>
      </c>
      <c r="I521" s="16">
        <v>1.9869060783177898E-2</v>
      </c>
      <c r="J521" s="17">
        <v>2063.4299999999998</v>
      </c>
      <c r="K521" s="16">
        <v>4.8869256693217497E-2</v>
      </c>
      <c r="L521" s="18">
        <v>15.8120987866793</v>
      </c>
      <c r="M521" s="16">
        <v>2.95232548561007E-2</v>
      </c>
      <c r="N521" s="18">
        <v>4.4525959203849901</v>
      </c>
      <c r="O521" s="16">
        <v>1.0579567321982099E-3</v>
      </c>
      <c r="P521" s="15">
        <v>38136.400000000001</v>
      </c>
      <c r="Q521" s="16">
        <v>0.78591950053222104</v>
      </c>
      <c r="R521" s="17">
        <v>2427.86</v>
      </c>
      <c r="S521" s="16">
        <v>0.53840207328741496</v>
      </c>
      <c r="T521" s="17">
        <v>8634.68</v>
      </c>
      <c r="U521" s="16">
        <v>0.59673503201909905</v>
      </c>
      <c r="V521" s="18">
        <v>15.707824998146499</v>
      </c>
      <c r="W521" s="16">
        <v>0.160892546586267</v>
      </c>
      <c r="X521" s="18">
        <v>4.4166546994214002</v>
      </c>
      <c r="Y521" s="16">
        <v>0.11848206791949401</v>
      </c>
      <c r="Z521" s="15">
        <v>68605.86</v>
      </c>
      <c r="AA521" s="16">
        <v>1.77031749326257</v>
      </c>
      <c r="AB521" s="17">
        <v>4408.58</v>
      </c>
      <c r="AC521" s="16">
        <v>1.3655114316222099</v>
      </c>
      <c r="AD521" s="17">
        <v>15689.18</v>
      </c>
      <c r="AE521" s="16">
        <v>1.4672517719064599</v>
      </c>
      <c r="AF521" s="18">
        <v>15.5618952134247</v>
      </c>
      <c r="AG521" s="16">
        <v>0.17112834722711401</v>
      </c>
      <c r="AH521" s="18">
        <v>4.3728136205971202</v>
      </c>
      <c r="AI521" s="16">
        <v>0.122835344494222</v>
      </c>
      <c r="AJ521" s="15">
        <v>119624.99</v>
      </c>
      <c r="AK521" s="16">
        <v>3.0514971150967298</v>
      </c>
      <c r="AL521" s="17">
        <v>7643.94</v>
      </c>
      <c r="AM521" s="16">
        <v>2.4630272278349099</v>
      </c>
      <c r="AN521" s="17">
        <v>26906.71</v>
      </c>
      <c r="AO521" s="16">
        <v>2.57578983320243</v>
      </c>
      <c r="AP521" s="18">
        <v>15.649650572872099</v>
      </c>
      <c r="AQ521" s="16">
        <v>0.169929327304116</v>
      </c>
      <c r="AR521" s="18">
        <v>4.4459166505306698</v>
      </c>
      <c r="AS521" s="16">
        <v>0.133035582090759</v>
      </c>
    </row>
    <row r="522" spans="2:45" x14ac:dyDescent="0.2">
      <c r="B522" s="29"/>
      <c r="C522" s="29"/>
      <c r="D522" s="29"/>
      <c r="E522" s="14" t="s">
        <v>302</v>
      </c>
      <c r="F522" s="15">
        <v>117.54</v>
      </c>
      <c r="G522" s="16">
        <v>-0.65740767728584304</v>
      </c>
      <c r="H522" s="17">
        <v>9.3699999999999992</v>
      </c>
      <c r="I522" s="16">
        <v>-0.67053445850914195</v>
      </c>
      <c r="J522" s="17">
        <v>30</v>
      </c>
      <c r="K522" s="16">
        <v>-0.67032967032966995</v>
      </c>
      <c r="L522" s="18">
        <v>12.5442902881537</v>
      </c>
      <c r="M522" s="16">
        <v>3.9842652933897299E-2</v>
      </c>
      <c r="N522" s="18">
        <v>3.9180000000000001</v>
      </c>
      <c r="O522" s="16">
        <v>3.9196712232941897E-2</v>
      </c>
      <c r="P522" s="15">
        <v>525.41</v>
      </c>
      <c r="Q522" s="16">
        <v>-0.56457494240299699</v>
      </c>
      <c r="R522" s="17">
        <v>42.51</v>
      </c>
      <c r="S522" s="16">
        <v>-0.561209744013212</v>
      </c>
      <c r="T522" s="17">
        <v>136</v>
      </c>
      <c r="U522" s="16">
        <v>-0.56129032258064504</v>
      </c>
      <c r="V522" s="18">
        <v>12.359680075276399</v>
      </c>
      <c r="W522" s="16">
        <v>-7.6692641731904397E-3</v>
      </c>
      <c r="X522" s="18">
        <v>3.86330882352941</v>
      </c>
      <c r="Y522" s="16">
        <v>-7.48700106565437E-3</v>
      </c>
      <c r="Z522" s="15">
        <v>883.17</v>
      </c>
      <c r="AA522" s="16">
        <v>-0.57460756311021</v>
      </c>
      <c r="AB522" s="17">
        <v>71.28</v>
      </c>
      <c r="AC522" s="16">
        <v>-0.57129969326998298</v>
      </c>
      <c r="AD522" s="17">
        <v>228</v>
      </c>
      <c r="AE522" s="16">
        <v>-0.57142857142857095</v>
      </c>
      <c r="AF522" s="18">
        <v>12.3901515151515</v>
      </c>
      <c r="AG522" s="16">
        <v>-7.7160426253451804E-3</v>
      </c>
      <c r="AH522" s="18">
        <v>3.8735526315789501</v>
      </c>
      <c r="AI522" s="16">
        <v>-7.4176472571565099E-3</v>
      </c>
      <c r="AJ522" s="15">
        <v>1884.15</v>
      </c>
      <c r="AK522" s="16">
        <v>-0.79160790897839595</v>
      </c>
      <c r="AL522" s="17">
        <v>151.94</v>
      </c>
      <c r="AM522" s="16">
        <v>-0.76339230098417798</v>
      </c>
      <c r="AN522" s="17">
        <v>486</v>
      </c>
      <c r="AO522" s="16">
        <v>-0.76374163251615201</v>
      </c>
      <c r="AP522" s="18">
        <v>12.4006186652626</v>
      </c>
      <c r="AQ522" s="16">
        <v>-0.119250591217367</v>
      </c>
      <c r="AR522" s="18">
        <v>3.8768518518518502</v>
      </c>
      <c r="AS522" s="16">
        <v>-0.117948315477755</v>
      </c>
    </row>
    <row r="523" spans="2:45" x14ac:dyDescent="0.2">
      <c r="B523" s="29"/>
      <c r="C523" s="29"/>
      <c r="D523" s="29"/>
      <c r="E523" s="14" t="s">
        <v>303</v>
      </c>
      <c r="F523" s="15">
        <v>10296.85</v>
      </c>
      <c r="G523" s="136">
        <v>-0.104705818931787</v>
      </c>
      <c r="H523" s="17">
        <v>688.32</v>
      </c>
      <c r="I523" s="136">
        <v>-0.140438072878943</v>
      </c>
      <c r="J523" s="17">
        <v>2369.89</v>
      </c>
      <c r="K523" s="136">
        <v>-0.11443059354588</v>
      </c>
      <c r="L523" s="137">
        <v>14.959393886564399</v>
      </c>
      <c r="M523" s="136">
        <v>4.1570307873958899E-2</v>
      </c>
      <c r="N523" s="137">
        <v>4.34486410761681</v>
      </c>
      <c r="O523" s="136">
        <v>1.09813805030046E-2</v>
      </c>
      <c r="P523" s="15">
        <v>35584.53</v>
      </c>
      <c r="Q523" s="136">
        <v>-4.5992943176782299E-2</v>
      </c>
      <c r="R523" s="17">
        <v>2394.29</v>
      </c>
      <c r="S523" s="136">
        <v>-6.9813791040369194E-2</v>
      </c>
      <c r="T523" s="17">
        <v>8241.7099999999991</v>
      </c>
      <c r="U523" s="136">
        <v>-4.7394980905619298E-2</v>
      </c>
      <c r="V523" s="137">
        <v>14.862247263280601</v>
      </c>
      <c r="W523" s="136">
        <v>2.56086874156406E-2</v>
      </c>
      <c r="X523" s="137">
        <v>4.3176149124392902</v>
      </c>
      <c r="Y523" s="136">
        <v>1.4717933463859799E-3</v>
      </c>
      <c r="Z523" s="15">
        <v>68651.17</v>
      </c>
      <c r="AA523" s="136">
        <v>2.36268127503108E-2</v>
      </c>
      <c r="AB523" s="17">
        <v>4645.42</v>
      </c>
      <c r="AC523" s="136">
        <v>-7.5422391264974506E-2</v>
      </c>
      <c r="AD523" s="17">
        <v>16008.49</v>
      </c>
      <c r="AE523" s="136">
        <v>-5.8805234265543203E-2</v>
      </c>
      <c r="AF523" s="137">
        <v>14.7782482531181</v>
      </c>
      <c r="AG523" s="136">
        <v>0.10712913992239199</v>
      </c>
      <c r="AH523" s="137">
        <v>4.2884225807680796</v>
      </c>
      <c r="AI523" s="136">
        <v>8.7582347476750505E-2</v>
      </c>
      <c r="AJ523" s="15">
        <v>124168.08</v>
      </c>
      <c r="AK523" s="136">
        <v>0.24844499985370699</v>
      </c>
      <c r="AL523" s="17">
        <v>8372.08</v>
      </c>
      <c r="AM523" s="136">
        <v>9.0378659414910495E-2</v>
      </c>
      <c r="AN523" s="17">
        <v>28688.92</v>
      </c>
      <c r="AO523" s="136">
        <v>0.11250272901104499</v>
      </c>
      <c r="AP523" s="137">
        <v>14.8312104041051</v>
      </c>
      <c r="AQ523" s="136">
        <v>0.144964631391093</v>
      </c>
      <c r="AR523" s="137">
        <v>4.3280848494819599</v>
      </c>
      <c r="AS523" s="136">
        <v>0.122194999884187</v>
      </c>
    </row>
    <row r="524" spans="2:45" x14ac:dyDescent="0.2">
      <c r="B524" s="29"/>
      <c r="C524" s="29"/>
      <c r="D524" s="29"/>
      <c r="E524" s="14" t="s">
        <v>304</v>
      </c>
      <c r="F524" s="15">
        <v>11275.85</v>
      </c>
      <c r="G524" s="136">
        <v>-0.53538952436950604</v>
      </c>
      <c r="H524" s="17">
        <v>946.18</v>
      </c>
      <c r="I524" s="136">
        <v>-0.52221094464053996</v>
      </c>
      <c r="J524" s="17">
        <v>2696.94</v>
      </c>
      <c r="K524" s="136">
        <v>-0.57441644679534898</v>
      </c>
      <c r="L524" s="137">
        <v>11.917235621129199</v>
      </c>
      <c r="M524" s="136">
        <v>-2.7582422789178E-2</v>
      </c>
      <c r="N524" s="137">
        <v>4.1809791838157304</v>
      </c>
      <c r="O524" s="136">
        <v>9.1702139643249095E-2</v>
      </c>
      <c r="P524" s="15">
        <v>35915.5</v>
      </c>
      <c r="Q524" s="136">
        <v>-0.59136721064189401</v>
      </c>
      <c r="R524" s="17">
        <v>2950.67</v>
      </c>
      <c r="S524" s="136">
        <v>-0.58386173243449102</v>
      </c>
      <c r="T524" s="17">
        <v>8746.4599999999991</v>
      </c>
      <c r="U524" s="136">
        <v>-0.619973087549755</v>
      </c>
      <c r="V524" s="137">
        <v>12.1719812788282</v>
      </c>
      <c r="W524" s="136">
        <v>-1.8036020218260999E-2</v>
      </c>
      <c r="X524" s="137">
        <v>4.10628985898295</v>
      </c>
      <c r="Y524" s="136">
        <v>7.5273292418745905E-2</v>
      </c>
      <c r="Z524" s="15">
        <v>63416.800000000003</v>
      </c>
      <c r="AA524" s="136">
        <v>-0.62680894543256005</v>
      </c>
      <c r="AB524" s="17">
        <v>5114.08</v>
      </c>
      <c r="AC524" s="136">
        <v>-0.62335154435234996</v>
      </c>
      <c r="AD524" s="17">
        <v>15669.34</v>
      </c>
      <c r="AE524" s="136">
        <v>-0.64921094884039998</v>
      </c>
      <c r="AF524" s="137">
        <v>12.40043174921</v>
      </c>
      <c r="AG524" s="136">
        <v>-9.1793847243179204E-3</v>
      </c>
      <c r="AH524" s="137">
        <v>4.0471902454091904</v>
      </c>
      <c r="AI524" s="136">
        <v>6.3861752052367396E-2</v>
      </c>
      <c r="AJ524" s="15">
        <v>157947.29999999999</v>
      </c>
      <c r="AK524" s="136">
        <v>-0.44336771426101501</v>
      </c>
      <c r="AL524" s="17">
        <v>12802.97</v>
      </c>
      <c r="AM524" s="136">
        <v>-0.44139961509145198</v>
      </c>
      <c r="AN524" s="17">
        <v>40273.769999999997</v>
      </c>
      <c r="AO524" s="136">
        <v>-0.46119596075273001</v>
      </c>
      <c r="AP524" s="137">
        <v>12.336770296267201</v>
      </c>
      <c r="AQ524" s="136">
        <v>-3.52326855250075E-3</v>
      </c>
      <c r="AR524" s="137">
        <v>3.9218404435442702</v>
      </c>
      <c r="AS524" s="136">
        <v>3.30885538954417E-2</v>
      </c>
    </row>
    <row r="525" spans="2:45" x14ac:dyDescent="0.2">
      <c r="B525" s="29"/>
      <c r="C525" s="29"/>
      <c r="D525" s="29"/>
      <c r="E525" s="14" t="s">
        <v>305</v>
      </c>
      <c r="F525" s="15">
        <v>12336.66</v>
      </c>
      <c r="G525" s="16"/>
      <c r="H525" s="17">
        <v>743.62</v>
      </c>
      <c r="I525" s="16"/>
      <c r="J525" s="17">
        <v>2696.06</v>
      </c>
      <c r="K525" s="16"/>
      <c r="L525" s="18">
        <v>16.590005648045999</v>
      </c>
      <c r="M525" s="16"/>
      <c r="N525" s="18">
        <v>4.5758106273599299</v>
      </c>
      <c r="O525" s="16"/>
      <c r="P525" s="15">
        <v>44699.79</v>
      </c>
      <c r="Q525" s="16">
        <v>5896.0699208443302</v>
      </c>
      <c r="R525" s="17">
        <v>2777.99</v>
      </c>
      <c r="S525" s="16">
        <v>4408.50793650794</v>
      </c>
      <c r="T525" s="17">
        <v>10018.58</v>
      </c>
      <c r="U525" s="16">
        <v>5008.29</v>
      </c>
      <c r="V525" s="18">
        <v>16.090695070896601</v>
      </c>
      <c r="W525" s="16">
        <v>0.33735328425657601</v>
      </c>
      <c r="X525" s="18">
        <v>4.4616891815007698</v>
      </c>
      <c r="Y525" s="16">
        <v>0.17722669696590301</v>
      </c>
      <c r="Z525" s="15">
        <v>97553.12</v>
      </c>
      <c r="AA525" s="16">
        <v>8430.5574762316301</v>
      </c>
      <c r="AB525" s="17">
        <v>6156.32</v>
      </c>
      <c r="AC525" s="16">
        <v>6548.27659574468</v>
      </c>
      <c r="AD525" s="17">
        <v>22123.19</v>
      </c>
      <c r="AE525" s="16">
        <v>7373.3966666666702</v>
      </c>
      <c r="AF525" s="18">
        <v>15.846011903214899</v>
      </c>
      <c r="AG525" s="16">
        <v>0.28740286854122798</v>
      </c>
      <c r="AH525" s="18">
        <v>4.4095413003278496</v>
      </c>
      <c r="AI525" s="16">
        <v>0.143355566204282</v>
      </c>
      <c r="AJ525" s="15">
        <v>113914.55</v>
      </c>
      <c r="AK525" s="16">
        <v>9844.6828003457194</v>
      </c>
      <c r="AL525" s="17">
        <v>7190.9</v>
      </c>
      <c r="AM525" s="16">
        <v>7648.8936170212801</v>
      </c>
      <c r="AN525" s="17">
        <v>25845.41</v>
      </c>
      <c r="AO525" s="16">
        <v>8614.1366666666709</v>
      </c>
      <c r="AP525" s="18">
        <v>15.8414871573795</v>
      </c>
      <c r="AQ525" s="16">
        <v>0.28703525738433</v>
      </c>
      <c r="AR525" s="18">
        <v>4.4075350323326301</v>
      </c>
      <c r="AS525" s="16">
        <v>0.14283535842678299</v>
      </c>
    </row>
    <row r="526" spans="2:45" x14ac:dyDescent="0.2">
      <c r="B526" s="29"/>
      <c r="C526" s="29"/>
      <c r="D526" s="29"/>
      <c r="E526" s="14" t="s">
        <v>306</v>
      </c>
      <c r="F526" s="15">
        <v>14141.94</v>
      </c>
      <c r="G526" s="16">
        <v>-7.2118154201468401E-2</v>
      </c>
      <c r="H526" s="17">
        <v>984.81</v>
      </c>
      <c r="I526" s="16">
        <v>-7.2115701700664198E-2</v>
      </c>
      <c r="J526" s="17">
        <v>3939.26</v>
      </c>
      <c r="K526" s="16">
        <v>-7.2119733172533201E-2</v>
      </c>
      <c r="L526" s="18">
        <v>14.360069455021801</v>
      </c>
      <c r="M526" s="16">
        <v>-2.64311057818133E-6</v>
      </c>
      <c r="N526" s="18">
        <v>3.5899991368937298</v>
      </c>
      <c r="O526" s="16">
        <v>1.7016969983039699E-6</v>
      </c>
      <c r="P526" s="15">
        <v>51508.08</v>
      </c>
      <c r="Q526" s="16">
        <v>-0.106448951976997</v>
      </c>
      <c r="R526" s="17">
        <v>3586.91</v>
      </c>
      <c r="S526" s="16">
        <v>-0.10643126547654</v>
      </c>
      <c r="T526" s="17">
        <v>14347.66</v>
      </c>
      <c r="U526" s="16">
        <v>-0.106453949339197</v>
      </c>
      <c r="V526" s="18">
        <v>14.3600146086743</v>
      </c>
      <c r="W526" s="16">
        <v>-1.9793105749010201E-5</v>
      </c>
      <c r="X526" s="18">
        <v>3.58999864786314</v>
      </c>
      <c r="Y526" s="16">
        <v>5.5927304439314502E-6</v>
      </c>
      <c r="Z526" s="15">
        <v>104266.48</v>
      </c>
      <c r="AA526" s="16">
        <v>-0.12788205107787601</v>
      </c>
      <c r="AB526" s="17">
        <v>7260.91</v>
      </c>
      <c r="AC526" s="16">
        <v>-0.12811710105249299</v>
      </c>
      <c r="AD526" s="17">
        <v>29043.58</v>
      </c>
      <c r="AE526" s="16">
        <v>-0.12798382525316601</v>
      </c>
      <c r="AF526" s="18">
        <v>14.3599741630181</v>
      </c>
      <c r="AG526" s="16">
        <v>2.6958892633407099E-4</v>
      </c>
      <c r="AH526" s="18">
        <v>3.59000095718228</v>
      </c>
      <c r="AI526" s="16">
        <v>1.1671133889119201E-4</v>
      </c>
      <c r="AJ526" s="15">
        <v>191085.39</v>
      </c>
      <c r="AK526" s="16">
        <v>-0.101946246785899</v>
      </c>
      <c r="AL526" s="17">
        <v>13306.79</v>
      </c>
      <c r="AM526" s="16">
        <v>-0.102401503418577</v>
      </c>
      <c r="AN526" s="17">
        <v>53227.12</v>
      </c>
      <c r="AO526" s="16">
        <v>-0.102132815624645</v>
      </c>
      <c r="AP526" s="18">
        <v>14.359991402885299</v>
      </c>
      <c r="AQ526" s="16">
        <v>5.0719406774012697E-4</v>
      </c>
      <c r="AR526" s="18">
        <v>3.5900005485925202</v>
      </c>
      <c r="AS526" s="16">
        <v>2.0779113213275599E-4</v>
      </c>
    </row>
    <row r="527" spans="2:45" x14ac:dyDescent="0.2">
      <c r="B527" s="29"/>
      <c r="C527" s="29"/>
      <c r="D527" s="29"/>
      <c r="E527" s="14" t="s">
        <v>307</v>
      </c>
      <c r="F527" s="15">
        <v>19876.39</v>
      </c>
      <c r="G527" s="16">
        <v>-1.7733428283246599E-2</v>
      </c>
      <c r="H527" s="17">
        <v>1292.73</v>
      </c>
      <c r="I527" s="16">
        <v>-2.0770367003749599E-2</v>
      </c>
      <c r="J527" s="17">
        <v>4558.46</v>
      </c>
      <c r="K527" s="16">
        <v>-2.7476665422155801E-2</v>
      </c>
      <c r="L527" s="18">
        <v>15.375515382175699</v>
      </c>
      <c r="M527" s="16">
        <v>3.1013550021055801E-3</v>
      </c>
      <c r="N527" s="18">
        <v>4.3603300237360898</v>
      </c>
      <c r="O527" s="16">
        <v>1.00185124536252E-2</v>
      </c>
      <c r="P527" s="15">
        <v>76581.2</v>
      </c>
      <c r="Q527" s="16">
        <v>0.44084554370276802</v>
      </c>
      <c r="R527" s="17">
        <v>5010.46</v>
      </c>
      <c r="S527" s="16">
        <v>0.44487764365263799</v>
      </c>
      <c r="T527" s="17">
        <v>17786.8</v>
      </c>
      <c r="U527" s="16">
        <v>0.44753707590479203</v>
      </c>
      <c r="V527" s="18">
        <v>15.284265316956899</v>
      </c>
      <c r="W527" s="16">
        <v>-2.7906168855080299E-3</v>
      </c>
      <c r="X527" s="18">
        <v>4.3055074549665999</v>
      </c>
      <c r="Y527" s="16">
        <v>-4.6227017693768998E-3</v>
      </c>
      <c r="Z527" s="15">
        <v>151582.42000000001</v>
      </c>
      <c r="AA527" s="16">
        <v>1.85196437716674</v>
      </c>
      <c r="AB527" s="17">
        <v>9884.1</v>
      </c>
      <c r="AC527" s="16">
        <v>1.85030019551639</v>
      </c>
      <c r="AD527" s="17">
        <v>35184.61</v>
      </c>
      <c r="AE527" s="16">
        <v>1.8634171113550799</v>
      </c>
      <c r="AF527" s="18">
        <v>15.335986078651599</v>
      </c>
      <c r="AG527" s="16">
        <v>5.8386188688710995E-4</v>
      </c>
      <c r="AH527" s="18">
        <v>4.3082023646133898</v>
      </c>
      <c r="AI527" s="16">
        <v>-3.9996737265151098E-3</v>
      </c>
      <c r="AJ527" s="15">
        <v>254442.6</v>
      </c>
      <c r="AK527" s="16">
        <v>3.78723872619058</v>
      </c>
      <c r="AL527" s="17">
        <v>16544.189999999999</v>
      </c>
      <c r="AM527" s="16">
        <v>3.7708853604941601</v>
      </c>
      <c r="AN527" s="17">
        <v>58805.08</v>
      </c>
      <c r="AO527" s="16">
        <v>3.7857137625400501</v>
      </c>
      <c r="AP527" s="18">
        <v>15.3795743399949</v>
      </c>
      <c r="AQ527" s="16">
        <v>3.4277423288849801E-3</v>
      </c>
      <c r="AR527" s="18">
        <v>4.3268812830456103</v>
      </c>
      <c r="AS527" s="16">
        <v>3.1864915584063999E-4</v>
      </c>
    </row>
    <row r="528" spans="2:45" x14ac:dyDescent="0.2">
      <c r="B528" s="29"/>
      <c r="C528" s="29"/>
      <c r="D528" s="29"/>
      <c r="E528" s="14" t="s">
        <v>308</v>
      </c>
      <c r="F528" s="15">
        <v>12840.64</v>
      </c>
      <c r="G528" s="16">
        <v>9.3851904604512107E-2</v>
      </c>
      <c r="H528" s="17">
        <v>965.64</v>
      </c>
      <c r="I528" s="16">
        <v>0.13416567811042801</v>
      </c>
      <c r="J528" s="17">
        <v>3543.3</v>
      </c>
      <c r="K528" s="16">
        <v>0.132728708389411</v>
      </c>
      <c r="L528" s="18">
        <v>13.2975435980283</v>
      </c>
      <c r="M528" s="16">
        <v>-3.5544871692009698E-2</v>
      </c>
      <c r="N528" s="18">
        <v>3.62392120339796</v>
      </c>
      <c r="O528" s="16">
        <v>-3.4321372361239499E-2</v>
      </c>
      <c r="P528" s="15">
        <v>45332.97</v>
      </c>
      <c r="Q528" s="16">
        <v>6.59954447141331E-2</v>
      </c>
      <c r="R528" s="17">
        <v>3314.96</v>
      </c>
      <c r="S528" s="16">
        <v>8.7546053128003995E-2</v>
      </c>
      <c r="T528" s="17">
        <v>12257.84</v>
      </c>
      <c r="U528" s="16">
        <v>8.3724034886856397E-2</v>
      </c>
      <c r="V528" s="18">
        <v>13.6752690831865</v>
      </c>
      <c r="W528" s="16">
        <v>-1.9815812260903402E-2</v>
      </c>
      <c r="X528" s="18">
        <v>3.6982837106700699</v>
      </c>
      <c r="Y528" s="16">
        <v>-1.6358952650315901E-2</v>
      </c>
      <c r="Z528" s="15">
        <v>85618</v>
      </c>
      <c r="AA528" s="16">
        <v>-6.3812648771187201E-4</v>
      </c>
      <c r="AB528" s="17">
        <v>6195.14</v>
      </c>
      <c r="AC528" s="16">
        <v>-4.1305713657873999E-2</v>
      </c>
      <c r="AD528" s="17">
        <v>23006.22</v>
      </c>
      <c r="AE528" s="16">
        <v>-4.0403922435547197E-2</v>
      </c>
      <c r="AF528" s="18">
        <v>13.8201880829166</v>
      </c>
      <c r="AG528" s="16">
        <v>4.2419765872735299E-2</v>
      </c>
      <c r="AH528" s="18">
        <v>3.72151531194607</v>
      </c>
      <c r="AI528" s="16">
        <v>4.1440140156434102E-2</v>
      </c>
      <c r="AJ528" s="15">
        <v>146437.99</v>
      </c>
      <c r="AK528" s="16">
        <v>-6.6796352692448701E-3</v>
      </c>
      <c r="AL528" s="17">
        <v>10616.71</v>
      </c>
      <c r="AM528" s="16">
        <v>-6.6000230493194006E-2</v>
      </c>
      <c r="AN528" s="17">
        <v>39215.269999999997</v>
      </c>
      <c r="AO528" s="16">
        <v>-6.5246378525056395E-2</v>
      </c>
      <c r="AP528" s="18">
        <v>13.7931609698296</v>
      </c>
      <c r="AQ528" s="16">
        <v>6.3512430260312697E-2</v>
      </c>
      <c r="AR528" s="18">
        <v>3.7342083836219899</v>
      </c>
      <c r="AS528" s="16">
        <v>6.2654738008288705E-2</v>
      </c>
    </row>
    <row r="529" spans="2:45" x14ac:dyDescent="0.2">
      <c r="B529" s="29"/>
      <c r="C529" s="29"/>
      <c r="D529" s="29"/>
      <c r="E529" s="14" t="s">
        <v>309</v>
      </c>
      <c r="F529" s="15">
        <v>13189.88</v>
      </c>
      <c r="G529" s="16">
        <v>0.134104084015608</v>
      </c>
      <c r="H529" s="17">
        <v>1159.1500000000001</v>
      </c>
      <c r="I529" s="16">
        <v>0.24826353366860199</v>
      </c>
      <c r="J529" s="17">
        <v>3985.47</v>
      </c>
      <c r="K529" s="16">
        <v>0.22772261977740399</v>
      </c>
      <c r="L529" s="18">
        <v>11.3789242117069</v>
      </c>
      <c r="M529" s="16">
        <v>-9.1454605997728394E-2</v>
      </c>
      <c r="N529" s="18">
        <v>3.3094917287045198</v>
      </c>
      <c r="O529" s="16">
        <v>-7.6253816826124601E-2</v>
      </c>
      <c r="P529" s="15">
        <v>47526.98</v>
      </c>
      <c r="Q529" s="16">
        <v>0.12897956139219399</v>
      </c>
      <c r="R529" s="17">
        <v>3990.8</v>
      </c>
      <c r="S529" s="16">
        <v>0.19766876541802</v>
      </c>
      <c r="T529" s="17">
        <v>13843.46</v>
      </c>
      <c r="U529" s="16">
        <v>0.18183502325942799</v>
      </c>
      <c r="V529" s="18">
        <v>11.909136012829499</v>
      </c>
      <c r="W529" s="16">
        <v>-5.7352421645437801E-2</v>
      </c>
      <c r="X529" s="18">
        <v>3.4331720538073598</v>
      </c>
      <c r="Y529" s="16">
        <v>-4.4723215023245E-2</v>
      </c>
      <c r="Z529" s="15">
        <v>86517.15</v>
      </c>
      <c r="AA529" s="16">
        <v>-3.3217103994267902E-2</v>
      </c>
      <c r="AB529" s="17">
        <v>7132.17</v>
      </c>
      <c r="AC529" s="16">
        <v>-3.0462490450310398E-2</v>
      </c>
      <c r="AD529" s="17">
        <v>24863.37</v>
      </c>
      <c r="AE529" s="16">
        <v>-5.29466659556476E-2</v>
      </c>
      <c r="AF529" s="18">
        <v>12.1305507300022</v>
      </c>
      <c r="AG529" s="16">
        <v>-2.8411624272658498E-3</v>
      </c>
      <c r="AH529" s="18">
        <v>3.4797032743348901</v>
      </c>
      <c r="AI529" s="16">
        <v>2.0832577482331902E-2</v>
      </c>
      <c r="AJ529" s="15">
        <v>149365.29</v>
      </c>
      <c r="AK529" s="16">
        <v>-6.8688000205510094E-2</v>
      </c>
      <c r="AL529" s="17">
        <v>12211.24</v>
      </c>
      <c r="AM529" s="16">
        <v>-8.0280843615417194E-2</v>
      </c>
      <c r="AN529" s="17">
        <v>42525</v>
      </c>
      <c r="AO529" s="16">
        <v>-0.101803047216329</v>
      </c>
      <c r="AP529" s="18">
        <v>12.231787271399099</v>
      </c>
      <c r="AQ529" s="16">
        <v>1.2604764540817499E-2</v>
      </c>
      <c r="AR529" s="18">
        <v>3.5124112874779501</v>
      </c>
      <c r="AS529" s="16">
        <v>3.6868358223872098E-2</v>
      </c>
    </row>
    <row r="530" spans="2:45" x14ac:dyDescent="0.2">
      <c r="B530" s="29"/>
      <c r="C530" s="29"/>
      <c r="D530" s="29"/>
      <c r="E530" s="14" t="s">
        <v>310</v>
      </c>
      <c r="F530" s="15">
        <v>18134.72</v>
      </c>
      <c r="G530" s="16">
        <v>-5.8765743956774898E-3</v>
      </c>
      <c r="H530" s="17">
        <v>1692.95</v>
      </c>
      <c r="I530" s="16">
        <v>8.0128368721927301E-2</v>
      </c>
      <c r="J530" s="17">
        <v>5711.07</v>
      </c>
      <c r="K530" s="16">
        <v>7.3850527705229693E-2</v>
      </c>
      <c r="L530" s="18">
        <v>10.7119052541422</v>
      </c>
      <c r="M530" s="16">
        <v>-7.9624742399249104E-2</v>
      </c>
      <c r="N530" s="18">
        <v>3.1753629354919499</v>
      </c>
      <c r="O530" s="16">
        <v>-7.4244133651710703E-2</v>
      </c>
      <c r="P530" s="15">
        <v>62789.06</v>
      </c>
      <c r="Q530" s="16">
        <v>9.0058211138793701E-3</v>
      </c>
      <c r="R530" s="17">
        <v>5566.56</v>
      </c>
      <c r="S530" s="16">
        <v>8.6766638097822493E-2</v>
      </c>
      <c r="T530" s="17">
        <v>18959.5</v>
      </c>
      <c r="U530" s="16">
        <v>7.9087964493882404E-2</v>
      </c>
      <c r="V530" s="18">
        <v>11.279687994021399</v>
      </c>
      <c r="W530" s="16">
        <v>-7.1552451334031306E-2</v>
      </c>
      <c r="X530" s="18">
        <v>3.3117466177905501</v>
      </c>
      <c r="Y530" s="16">
        <v>-6.4945718686495901E-2</v>
      </c>
      <c r="Z530" s="15">
        <v>114582.2</v>
      </c>
      <c r="AA530" s="16">
        <v>-5.1350446009067102E-2</v>
      </c>
      <c r="AB530" s="17">
        <v>9891.43</v>
      </c>
      <c r="AC530" s="16">
        <v>-7.4414200120336796E-2</v>
      </c>
      <c r="AD530" s="17">
        <v>33807.910000000003</v>
      </c>
      <c r="AE530" s="16">
        <v>-9.0926422333669904E-2</v>
      </c>
      <c r="AF530" s="18">
        <v>11.583987350666201</v>
      </c>
      <c r="AG530" s="16">
        <v>2.4918007724695299E-2</v>
      </c>
      <c r="AH530" s="18">
        <v>3.3892127611556</v>
      </c>
      <c r="AI530" s="16">
        <v>4.3534403921624998E-2</v>
      </c>
      <c r="AJ530" s="15">
        <v>201257.75</v>
      </c>
      <c r="AK530" s="16">
        <v>5.4276573058893503E-2</v>
      </c>
      <c r="AL530" s="17">
        <v>17155.32</v>
      </c>
      <c r="AM530" s="16">
        <v>-2.3534346986901301E-2</v>
      </c>
      <c r="AN530" s="17">
        <v>58452</v>
      </c>
      <c r="AO530" s="16">
        <v>-3.9293443817107497E-2</v>
      </c>
      <c r="AP530" s="18">
        <v>11.731506611360199</v>
      </c>
      <c r="AQ530" s="16">
        <v>7.9686284720504097E-2</v>
      </c>
      <c r="AR530" s="18">
        <v>3.4431285499212998</v>
      </c>
      <c r="AS530" s="16">
        <v>9.7397083712820798E-2</v>
      </c>
    </row>
    <row r="531" spans="2:45" x14ac:dyDescent="0.2">
      <c r="B531" s="29"/>
      <c r="C531" s="29"/>
      <c r="D531" s="29"/>
      <c r="E531" s="14" t="s">
        <v>311</v>
      </c>
      <c r="F531" s="15">
        <v>5294.65</v>
      </c>
      <c r="G531" s="16">
        <v>0.492190494442315</v>
      </c>
      <c r="H531" s="17">
        <v>394.1</v>
      </c>
      <c r="I531" s="16">
        <v>0.40109499431171802</v>
      </c>
      <c r="J531" s="17">
        <v>1261.0899999999999</v>
      </c>
      <c r="K531" s="16">
        <v>0.40100874318154001</v>
      </c>
      <c r="L531" s="18">
        <v>13.434788124841401</v>
      </c>
      <c r="M531" s="16">
        <v>6.5017361778062194E-2</v>
      </c>
      <c r="N531" s="18">
        <v>4.1984711638344603</v>
      </c>
      <c r="O531" s="16">
        <v>6.5082928072033794E-2</v>
      </c>
      <c r="P531" s="15">
        <v>18247.55</v>
      </c>
      <c r="Q531" s="16">
        <v>0.96169715499595798</v>
      </c>
      <c r="R531" s="17">
        <v>1337.44</v>
      </c>
      <c r="S531" s="16">
        <v>0.88677435282499795</v>
      </c>
      <c r="T531" s="17">
        <v>4279.78</v>
      </c>
      <c r="U531" s="16">
        <v>0.88675369104142698</v>
      </c>
      <c r="V531" s="18">
        <v>13.643640088527301</v>
      </c>
      <c r="W531" s="16">
        <v>3.97094660836258E-2</v>
      </c>
      <c r="X531" s="18">
        <v>4.2636654220543999</v>
      </c>
      <c r="Y531" s="16">
        <v>3.9720851911075002E-2</v>
      </c>
      <c r="Z531" s="15">
        <v>32802.269999999997</v>
      </c>
      <c r="AA531" s="16">
        <v>0.59866569388742796</v>
      </c>
      <c r="AB531" s="17">
        <v>2404.6</v>
      </c>
      <c r="AC531" s="16">
        <v>0.51867875074999203</v>
      </c>
      <c r="AD531" s="17">
        <v>7694.69</v>
      </c>
      <c r="AE531" s="16">
        <v>0.52183862125161695</v>
      </c>
      <c r="AF531" s="18">
        <v>13.641466356150699</v>
      </c>
      <c r="AG531" s="16">
        <v>5.2668770862787401E-2</v>
      </c>
      <c r="AH531" s="18">
        <v>4.2629748566868804</v>
      </c>
      <c r="AI531" s="16">
        <v>5.04830614514339E-2</v>
      </c>
      <c r="AJ531" s="15">
        <v>54919.22</v>
      </c>
      <c r="AK531" s="16">
        <v>0.41428978313056902</v>
      </c>
      <c r="AL531" s="17">
        <v>4122.12</v>
      </c>
      <c r="AM531" s="16">
        <v>0.37880607299231001</v>
      </c>
      <c r="AN531" s="17">
        <v>13190.85</v>
      </c>
      <c r="AO531" s="16">
        <v>0.38032736450851401</v>
      </c>
      <c r="AP531" s="18">
        <v>13.323052215850099</v>
      </c>
      <c r="AQ531" s="16">
        <v>2.5735098527127499E-2</v>
      </c>
      <c r="AR531" s="18">
        <v>4.1634329857439099</v>
      </c>
      <c r="AS531" s="16">
        <v>2.4604611554700302E-2</v>
      </c>
    </row>
    <row r="532" spans="2:45" x14ac:dyDescent="0.2">
      <c r="B532" s="29"/>
      <c r="C532" s="29"/>
      <c r="D532" s="29"/>
      <c r="E532" s="14" t="s">
        <v>312</v>
      </c>
      <c r="F532" s="15">
        <v>4892.76</v>
      </c>
      <c r="G532" s="136">
        <v>0.436031392898443</v>
      </c>
      <c r="H532" s="17">
        <v>313.32</v>
      </c>
      <c r="I532" s="136">
        <v>0.50801366896086997</v>
      </c>
      <c r="J532" s="17">
        <v>1079.3699999999999</v>
      </c>
      <c r="K532" s="136">
        <v>0.49962487495831898</v>
      </c>
      <c r="L532" s="137">
        <v>15.615855993872101</v>
      </c>
      <c r="M532" s="136">
        <v>-4.7733172148252803E-2</v>
      </c>
      <c r="N532" s="137">
        <v>4.5329775702493098</v>
      </c>
      <c r="O532" s="136">
        <v>-4.24062598065695E-2</v>
      </c>
      <c r="P532" s="15">
        <v>17870.849999999999</v>
      </c>
      <c r="Q532" s="136">
        <v>0.74129079342374904</v>
      </c>
      <c r="R532" s="17">
        <v>1110.5</v>
      </c>
      <c r="S532" s="136">
        <v>0.79324042824616103</v>
      </c>
      <c r="T532" s="17">
        <v>3828.9</v>
      </c>
      <c r="U532" s="136">
        <v>0.75372143086153998</v>
      </c>
      <c r="V532" s="137">
        <v>16.092615938766301</v>
      </c>
      <c r="W532" s="136">
        <v>-2.8969698655087899E-2</v>
      </c>
      <c r="X532" s="137">
        <v>4.6673587714487201</v>
      </c>
      <c r="Y532" s="136">
        <v>-7.0881482195746604E-3</v>
      </c>
      <c r="Z532" s="15">
        <v>33703.089999999997</v>
      </c>
      <c r="AA532" s="136">
        <v>0.82624666483155595</v>
      </c>
      <c r="AB532" s="17">
        <v>2088.85</v>
      </c>
      <c r="AC532" s="136">
        <v>0.90719013923761704</v>
      </c>
      <c r="AD532" s="17">
        <v>7187.36</v>
      </c>
      <c r="AE532" s="136">
        <v>0.91210147703571298</v>
      </c>
      <c r="AF532" s="137">
        <v>16.134758359863099</v>
      </c>
      <c r="AG532" s="136">
        <v>-4.2441219016797899E-2</v>
      </c>
      <c r="AH532" s="137">
        <v>4.6892169030074999</v>
      </c>
      <c r="AI532" s="136">
        <v>-4.4900761405851503E-2</v>
      </c>
      <c r="AJ532" s="15">
        <v>55479.62</v>
      </c>
      <c r="AK532" s="136">
        <v>1.15121083988143</v>
      </c>
      <c r="AL532" s="17">
        <v>3429.13</v>
      </c>
      <c r="AM532" s="136">
        <v>1.17871937582596</v>
      </c>
      <c r="AN532" s="17">
        <v>11785.3</v>
      </c>
      <c r="AO532" s="136">
        <v>1.2166069191734901</v>
      </c>
      <c r="AP532" s="137">
        <v>16.178920017613802</v>
      </c>
      <c r="AQ532" s="136">
        <v>-1.2626011522988201E-2</v>
      </c>
      <c r="AR532" s="137">
        <v>4.70752717368247</v>
      </c>
      <c r="AS532" s="136">
        <v>-2.9502785868975302E-2</v>
      </c>
    </row>
    <row r="533" spans="2:45" x14ac:dyDescent="0.2">
      <c r="B533" s="29"/>
      <c r="C533" s="29"/>
      <c r="D533" s="29"/>
      <c r="E533" s="14" t="s">
        <v>313</v>
      </c>
      <c r="F533" s="15">
        <v>7016.24</v>
      </c>
      <c r="G533" s="16">
        <v>0.21497330648107901</v>
      </c>
      <c r="H533" s="17">
        <v>511.19</v>
      </c>
      <c r="I533" s="16">
        <v>0.21463194411443201</v>
      </c>
      <c r="J533" s="17">
        <v>1757.09</v>
      </c>
      <c r="K533" s="16">
        <v>0.168479923391012</v>
      </c>
      <c r="L533" s="18">
        <v>13.7253076155637</v>
      </c>
      <c r="M533" s="16">
        <v>2.8104181542456901E-4</v>
      </c>
      <c r="N533" s="18">
        <v>3.99310223153054</v>
      </c>
      <c r="O533" s="16">
        <v>3.9789629380315099E-2</v>
      </c>
      <c r="P533" s="15">
        <v>22535.200000000001</v>
      </c>
      <c r="Q533" s="16">
        <v>0.11046777208190001</v>
      </c>
      <c r="R533" s="17">
        <v>1618.54</v>
      </c>
      <c r="S533" s="16">
        <v>9.50879566982408E-2</v>
      </c>
      <c r="T533" s="17">
        <v>5642.1</v>
      </c>
      <c r="U533" s="16">
        <v>7.3460946462988105E-2</v>
      </c>
      <c r="V533" s="18">
        <v>13.9231653218333</v>
      </c>
      <c r="W533" s="16">
        <v>1.40443653768511E-2</v>
      </c>
      <c r="X533" s="18">
        <v>3.9941156661526702</v>
      </c>
      <c r="Y533" s="16">
        <v>3.4474310165496201E-2</v>
      </c>
      <c r="Z533" s="15">
        <v>43332.22</v>
      </c>
      <c r="AA533" s="16">
        <v>-0.12932489667667499</v>
      </c>
      <c r="AB533" s="17">
        <v>3105.11</v>
      </c>
      <c r="AC533" s="16">
        <v>-0.17428926241779699</v>
      </c>
      <c r="AD533" s="17">
        <v>10892.81</v>
      </c>
      <c r="AE533" s="16">
        <v>-0.16954835542090099</v>
      </c>
      <c r="AF533" s="18">
        <v>13.9551320243083</v>
      </c>
      <c r="AG533" s="16">
        <v>5.4455348216476497E-2</v>
      </c>
      <c r="AH533" s="18">
        <v>3.9780570853618098</v>
      </c>
      <c r="AI533" s="16">
        <v>4.8435642227685802E-2</v>
      </c>
      <c r="AJ533" s="15">
        <v>76185.320000000007</v>
      </c>
      <c r="AK533" s="16">
        <v>-5.2416442971468198E-2</v>
      </c>
      <c r="AL533" s="17">
        <v>5526.18</v>
      </c>
      <c r="AM533" s="16">
        <v>-0.110840442409245</v>
      </c>
      <c r="AN533" s="17">
        <v>19403.22</v>
      </c>
      <c r="AO533" s="16">
        <v>-8.0909634779049902E-2</v>
      </c>
      <c r="AP533" s="18">
        <v>13.7862537955695</v>
      </c>
      <c r="AQ533" s="16">
        <v>6.5706991438162804E-2</v>
      </c>
      <c r="AR533" s="18">
        <v>3.9264266446497</v>
      </c>
      <c r="AS533" s="16">
        <v>3.1001512893383501E-2</v>
      </c>
    </row>
    <row r="534" spans="2:45" x14ac:dyDescent="0.2">
      <c r="B534" s="29"/>
      <c r="C534" s="29"/>
      <c r="D534" s="29"/>
      <c r="E534" s="14" t="s">
        <v>314</v>
      </c>
      <c r="F534" s="15">
        <v>9158.19</v>
      </c>
      <c r="G534" s="136">
        <v>-2.1506536687935601E-2</v>
      </c>
      <c r="H534" s="17">
        <v>605.09</v>
      </c>
      <c r="I534" s="136">
        <v>-0.15708016995193999</v>
      </c>
      <c r="J534" s="17">
        <v>1936.29</v>
      </c>
      <c r="K534" s="136">
        <v>-0.15707929929650999</v>
      </c>
      <c r="L534" s="137">
        <v>15.1352526070502</v>
      </c>
      <c r="M534" s="136">
        <v>0.16083811108854101</v>
      </c>
      <c r="N534" s="137">
        <v>4.7297615543126303</v>
      </c>
      <c r="O534" s="136">
        <v>0.16083691205522399</v>
      </c>
      <c r="P534" s="15">
        <v>30091.91</v>
      </c>
      <c r="Q534" s="136">
        <v>0.147159958614895</v>
      </c>
      <c r="R534" s="17">
        <v>1992.47</v>
      </c>
      <c r="S534" s="136">
        <v>6.1750302410222897E-2</v>
      </c>
      <c r="T534" s="17">
        <v>6375.86</v>
      </c>
      <c r="U534" s="136">
        <v>6.1742621675944798E-2</v>
      </c>
      <c r="V534" s="137">
        <v>15.102817106405601</v>
      </c>
      <c r="W534" s="136">
        <v>8.0442318698462703E-2</v>
      </c>
      <c r="X534" s="137">
        <v>4.7196629160615204</v>
      </c>
      <c r="Y534" s="136">
        <v>8.0450134707901494E-2</v>
      </c>
      <c r="Z534" s="15">
        <v>57813.41</v>
      </c>
      <c r="AA534" s="136">
        <v>0.182858867337753</v>
      </c>
      <c r="AB534" s="17">
        <v>3861.92</v>
      </c>
      <c r="AC534" s="136">
        <v>0.108126332462002</v>
      </c>
      <c r="AD534" s="17">
        <v>12358.04</v>
      </c>
      <c r="AE534" s="136">
        <v>0.108501473751438</v>
      </c>
      <c r="AF534" s="137">
        <v>14.9701210796702</v>
      </c>
      <c r="AG534" s="136">
        <v>6.7440446713067204E-2</v>
      </c>
      <c r="AH534" s="137">
        <v>4.6782022068224398</v>
      </c>
      <c r="AI534" s="136">
        <v>6.7079201378660996E-2</v>
      </c>
      <c r="AJ534" s="15">
        <v>103630.05</v>
      </c>
      <c r="AK534" s="136">
        <v>0.15003620564808101</v>
      </c>
      <c r="AL534" s="17">
        <v>7229.92</v>
      </c>
      <c r="AM534" s="136">
        <v>0.12700364916284401</v>
      </c>
      <c r="AN534" s="17">
        <v>23135.67</v>
      </c>
      <c r="AO534" s="136">
        <v>0.12721605916019799</v>
      </c>
      <c r="AP534" s="137">
        <v>14.333498849226499</v>
      </c>
      <c r="AQ534" s="136">
        <v>2.0436984833497499E-2</v>
      </c>
      <c r="AR534" s="137">
        <v>4.47923271727164</v>
      </c>
      <c r="AS534" s="136">
        <v>2.0244696038915801E-2</v>
      </c>
    </row>
    <row r="535" spans="2:45" x14ac:dyDescent="0.2">
      <c r="B535" s="29"/>
      <c r="C535" s="29"/>
      <c r="D535" s="29"/>
      <c r="E535" s="14" t="s">
        <v>315</v>
      </c>
      <c r="F535" s="15">
        <v>20097.89</v>
      </c>
      <c r="G535" s="16">
        <v>0.33454251594978901</v>
      </c>
      <c r="H535" s="17">
        <v>1165.98</v>
      </c>
      <c r="I535" s="16">
        <v>0.24769130346384699</v>
      </c>
      <c r="J535" s="17">
        <v>4103.92</v>
      </c>
      <c r="K535" s="16">
        <v>0.25777928975766401</v>
      </c>
      <c r="L535" s="18">
        <v>17.236908008713701</v>
      </c>
      <c r="M535" s="16">
        <v>6.9609535824145904E-2</v>
      </c>
      <c r="N535" s="18">
        <v>4.8972421489697604</v>
      </c>
      <c r="O535" s="16">
        <v>6.1030760179645503E-2</v>
      </c>
      <c r="P535" s="15">
        <v>72724.52</v>
      </c>
      <c r="Q535" s="16">
        <v>1.24295434736614</v>
      </c>
      <c r="R535" s="17">
        <v>4202.78</v>
      </c>
      <c r="S535" s="16">
        <v>1.06037817247685</v>
      </c>
      <c r="T535" s="17">
        <v>14798.12</v>
      </c>
      <c r="U535" s="16">
        <v>1.0977714017586699</v>
      </c>
      <c r="V535" s="18">
        <v>17.3039083654153</v>
      </c>
      <c r="W535" s="16">
        <v>8.8612943647045597E-2</v>
      </c>
      <c r="X535" s="18">
        <v>4.9144431860263298</v>
      </c>
      <c r="Y535" s="16">
        <v>6.9208182305165303E-2</v>
      </c>
      <c r="Z535" s="15">
        <v>152244.92000000001</v>
      </c>
      <c r="AA535" s="16">
        <v>3.6955057960975299</v>
      </c>
      <c r="AB535" s="17">
        <v>8771.5499999999993</v>
      </c>
      <c r="AC535" s="16">
        <v>3.3001799187179199</v>
      </c>
      <c r="AD535" s="17">
        <v>30911.02</v>
      </c>
      <c r="AE535" s="16">
        <v>3.3819251198929399</v>
      </c>
      <c r="AF535" s="18">
        <v>17.356672423915999</v>
      </c>
      <c r="AG535" s="16">
        <v>9.1932403957988698E-2</v>
      </c>
      <c r="AH535" s="18">
        <v>4.9252635467868702</v>
      </c>
      <c r="AI535" s="16">
        <v>7.1562308260585697E-2</v>
      </c>
      <c r="AJ535" s="15">
        <v>262505.86</v>
      </c>
      <c r="AK535" s="16">
        <v>7.0961505128681202</v>
      </c>
      <c r="AL535" s="17">
        <v>15103.97</v>
      </c>
      <c r="AM535" s="16">
        <v>6.40459650653737</v>
      </c>
      <c r="AN535" s="17">
        <v>52858.53</v>
      </c>
      <c r="AO535" s="16">
        <v>6.4931891735573499</v>
      </c>
      <c r="AP535" s="18">
        <v>17.379924615846001</v>
      </c>
      <c r="AQ535" s="16">
        <v>9.3395231694284306E-2</v>
      </c>
      <c r="AR535" s="18">
        <v>4.9661967519717303</v>
      </c>
      <c r="AS535" s="16">
        <v>8.0467918978817901E-2</v>
      </c>
    </row>
    <row r="536" spans="2:45" x14ac:dyDescent="0.2">
      <c r="B536" s="29"/>
      <c r="C536" s="29"/>
      <c r="D536" s="29"/>
      <c r="E536" s="14" t="s">
        <v>316</v>
      </c>
      <c r="F536" s="15">
        <v>10948.99</v>
      </c>
      <c r="G536" s="16">
        <v>0.74211877095309797</v>
      </c>
      <c r="H536" s="17">
        <v>868.67</v>
      </c>
      <c r="I536" s="16">
        <v>0.66523531103230105</v>
      </c>
      <c r="J536" s="17">
        <v>3025.94</v>
      </c>
      <c r="K536" s="16">
        <v>0.63900098038684705</v>
      </c>
      <c r="L536" s="18">
        <v>12.604314641923899</v>
      </c>
      <c r="M536" s="16">
        <v>4.61697271319189E-2</v>
      </c>
      <c r="N536" s="18">
        <v>3.618376438396</v>
      </c>
      <c r="O536" s="16">
        <v>6.2915026775587093E-2</v>
      </c>
      <c r="P536" s="15">
        <v>36128.94</v>
      </c>
      <c r="Q536" s="16">
        <v>0.56039933228670202</v>
      </c>
      <c r="R536" s="17">
        <v>2839.61</v>
      </c>
      <c r="S536" s="16">
        <v>0.469169081125828</v>
      </c>
      <c r="T536" s="17">
        <v>9952.51</v>
      </c>
      <c r="U536" s="16">
        <v>0.43469943779731901</v>
      </c>
      <c r="V536" s="18">
        <v>12.7232049471582</v>
      </c>
      <c r="W536" s="16">
        <v>6.2096495449634997E-2</v>
      </c>
      <c r="X536" s="18">
        <v>3.63013350401055</v>
      </c>
      <c r="Y536" s="16">
        <v>8.7614096149900997E-2</v>
      </c>
      <c r="Z536" s="15">
        <v>64770.95</v>
      </c>
      <c r="AA536" s="16">
        <v>0.82668362935308104</v>
      </c>
      <c r="AB536" s="17">
        <v>5148.8599999999997</v>
      </c>
      <c r="AC536" s="16">
        <v>0.68147453879841002</v>
      </c>
      <c r="AD536" s="17">
        <v>18011.89</v>
      </c>
      <c r="AE536" s="16">
        <v>0.665211185051098</v>
      </c>
      <c r="AF536" s="18">
        <v>12.579668120710201</v>
      </c>
      <c r="AG536" s="16">
        <v>8.63581857495372E-2</v>
      </c>
      <c r="AH536" s="18">
        <v>3.5960107462348501</v>
      </c>
      <c r="AI536" s="16">
        <v>9.6968147795036999E-2</v>
      </c>
      <c r="AJ536" s="15">
        <v>108394.63</v>
      </c>
      <c r="AK536" s="16">
        <v>1.1924626519554</v>
      </c>
      <c r="AL536" s="17">
        <v>8826.7199999999993</v>
      </c>
      <c r="AM536" s="16">
        <v>0.983835732201775</v>
      </c>
      <c r="AN536" s="17">
        <v>30291.09</v>
      </c>
      <c r="AO536" s="16">
        <v>0.98557055404536398</v>
      </c>
      <c r="AP536" s="18">
        <v>12.280284182572901</v>
      </c>
      <c r="AQ536" s="16">
        <v>0.10516340459402999</v>
      </c>
      <c r="AR536" s="18">
        <v>3.5784327998761301</v>
      </c>
      <c r="AS536" s="16">
        <v>0.10419780726931201</v>
      </c>
    </row>
    <row r="537" spans="2:45" x14ac:dyDescent="0.2">
      <c r="B537" s="29"/>
      <c r="C537" s="29"/>
      <c r="D537" s="29"/>
      <c r="E537" s="14" t="s">
        <v>317</v>
      </c>
      <c r="F537" s="15">
        <v>8175.14</v>
      </c>
      <c r="G537" s="16">
        <v>-0.35809008570430201</v>
      </c>
      <c r="H537" s="17">
        <v>511.98</v>
      </c>
      <c r="I537" s="16">
        <v>-0.44966139954853301</v>
      </c>
      <c r="J537" s="17">
        <v>1638.31</v>
      </c>
      <c r="K537" s="16">
        <v>-0.44966458734333697</v>
      </c>
      <c r="L537" s="18">
        <v>15.9676940505489</v>
      </c>
      <c r="M537" s="16">
        <v>0.166390861497104</v>
      </c>
      <c r="N537" s="18">
        <v>4.98998358064103</v>
      </c>
      <c r="O537" s="16">
        <v>0.166397617767267</v>
      </c>
      <c r="P537" s="15">
        <v>30260.89</v>
      </c>
      <c r="Q537" s="16">
        <v>-0.25608798848519099</v>
      </c>
      <c r="R537" s="17">
        <v>1895.1</v>
      </c>
      <c r="S537" s="16">
        <v>-0.34085083145801698</v>
      </c>
      <c r="T537" s="17">
        <v>6064.31</v>
      </c>
      <c r="U537" s="16">
        <v>-0.340849482456341</v>
      </c>
      <c r="V537" s="18">
        <v>15.967964751200499</v>
      </c>
      <c r="W537" s="16">
        <v>0.12859432586453701</v>
      </c>
      <c r="X537" s="18">
        <v>4.98999721320315</v>
      </c>
      <c r="Y537" s="16">
        <v>0.128592016110396</v>
      </c>
      <c r="Z537" s="15">
        <v>60448.57</v>
      </c>
      <c r="AA537" s="16">
        <v>-0.192224728530309</v>
      </c>
      <c r="AB537" s="17">
        <v>3785.61</v>
      </c>
      <c r="AC537" s="16">
        <v>-0.27924169785958802</v>
      </c>
      <c r="AD537" s="17">
        <v>12113.95</v>
      </c>
      <c r="AE537" s="16">
        <v>-0.27923915804980798</v>
      </c>
      <c r="AF537" s="18">
        <v>15.967986665292999</v>
      </c>
      <c r="AG537" s="16">
        <v>0.120729749585774</v>
      </c>
      <c r="AH537" s="18">
        <v>4.9899966567469702</v>
      </c>
      <c r="AI537" s="16">
        <v>0.120725800369595</v>
      </c>
      <c r="AJ537" s="15">
        <v>116713.06</v>
      </c>
      <c r="AK537" s="16">
        <v>-4.19482834734295E-2</v>
      </c>
      <c r="AL537" s="17">
        <v>7441.13</v>
      </c>
      <c r="AM537" s="16">
        <v>-0.12690666829368999</v>
      </c>
      <c r="AN537" s="17">
        <v>23744.7</v>
      </c>
      <c r="AO537" s="16">
        <v>-0.12935821394628499</v>
      </c>
      <c r="AP537" s="18">
        <v>15.6848570042453</v>
      </c>
      <c r="AQ537" s="16">
        <v>9.7307334433793399E-2</v>
      </c>
      <c r="AR537" s="18">
        <v>4.9153310001810899</v>
      </c>
      <c r="AS537" s="16">
        <v>0.100397122987918</v>
      </c>
    </row>
    <row r="538" spans="2:45" x14ac:dyDescent="0.2">
      <c r="B538" s="135"/>
      <c r="C538" s="135"/>
      <c r="D538" s="135"/>
      <c r="E538" s="14" t="s">
        <v>318</v>
      </c>
      <c r="F538" s="15">
        <v>4922.5600000000004</v>
      </c>
      <c r="G538" s="16">
        <v>-1.3368716001972199E-2</v>
      </c>
      <c r="H538" s="17">
        <v>399.68</v>
      </c>
      <c r="I538" s="16">
        <v>2.3429698102578601E-2</v>
      </c>
      <c r="J538" s="17">
        <v>1278.99</v>
      </c>
      <c r="K538" s="16">
        <v>2.34540042250816E-2</v>
      </c>
      <c r="L538" s="18">
        <v>12.316253002401901</v>
      </c>
      <c r="M538" s="16">
        <v>-3.5955976431771002E-2</v>
      </c>
      <c r="N538" s="18">
        <v>3.84878693343967</v>
      </c>
      <c r="O538" s="16">
        <v>-3.5978871620063198E-2</v>
      </c>
      <c r="P538" s="15">
        <v>17338.21</v>
      </c>
      <c r="Q538" s="16">
        <v>7.1916715713671003E-2</v>
      </c>
      <c r="R538" s="17">
        <v>1370.93</v>
      </c>
      <c r="S538" s="16">
        <v>8.3071307810203998E-2</v>
      </c>
      <c r="T538" s="17">
        <v>4386.9399999999996</v>
      </c>
      <c r="U538" s="16">
        <v>8.3085416044301599E-2</v>
      </c>
      <c r="V538" s="18">
        <v>12.6470425185823</v>
      </c>
      <c r="W538" s="16">
        <v>-1.02990375759153E-2</v>
      </c>
      <c r="X538" s="18">
        <v>3.95223321951064</v>
      </c>
      <c r="Y538" s="16">
        <v>-1.03119293872698E-2</v>
      </c>
      <c r="Z538" s="15">
        <v>32616.35</v>
      </c>
      <c r="AA538" s="16">
        <v>7.8303442493744893E-2</v>
      </c>
      <c r="AB538" s="17">
        <v>2567.85</v>
      </c>
      <c r="AC538" s="16">
        <v>8.3170229638753507E-2</v>
      </c>
      <c r="AD538" s="17">
        <v>8217</v>
      </c>
      <c r="AE538" s="16">
        <v>8.3168118448526798E-2</v>
      </c>
      <c r="AF538" s="18">
        <v>12.701812800591901</v>
      </c>
      <c r="AG538" s="16">
        <v>-4.4930953711972404E-3</v>
      </c>
      <c r="AH538" s="18">
        <v>3.9693744675672402</v>
      </c>
      <c r="AI538" s="16">
        <v>-4.4911550404103098E-3</v>
      </c>
      <c r="AJ538" s="15">
        <v>59287.66</v>
      </c>
      <c r="AK538" s="16">
        <v>-5.28602783572827E-2</v>
      </c>
      <c r="AL538" s="17">
        <v>4655.07</v>
      </c>
      <c r="AM538" s="16">
        <v>-3.5904010206216197E-2</v>
      </c>
      <c r="AN538" s="17">
        <v>14896.01</v>
      </c>
      <c r="AO538" s="16">
        <v>-3.6362166113558601E-2</v>
      </c>
      <c r="AP538" s="18">
        <v>12.736147898957499</v>
      </c>
      <c r="AQ538" s="16">
        <v>-1.7587738493439201E-2</v>
      </c>
      <c r="AR538" s="18">
        <v>3.9801033968156601</v>
      </c>
      <c r="AS538" s="16">
        <v>-1.71206563955522E-2</v>
      </c>
    </row>
    <row r="539" spans="2:45" x14ac:dyDescent="0.2">
      <c r="C539" s="29"/>
      <c r="D539" s="29"/>
      <c r="E539" s="14" t="s">
        <v>344</v>
      </c>
      <c r="F539" s="18">
        <v>3005.21</v>
      </c>
      <c r="G539" s="16">
        <v>-0.22611355893357901</v>
      </c>
      <c r="H539" s="18">
        <v>214.93</v>
      </c>
      <c r="I539" s="16">
        <v>-0.24936262354625799</v>
      </c>
      <c r="J539" s="18">
        <v>840.89</v>
      </c>
      <c r="K539" s="16">
        <v>-0.248943828654621</v>
      </c>
      <c r="L539" s="18">
        <v>13.9822732982832</v>
      </c>
      <c r="M539" s="16">
        <v>3.09724313522926E-2</v>
      </c>
      <c r="N539" s="18">
        <v>3.5738443791696901</v>
      </c>
      <c r="O539" s="16">
        <v>3.0397552928891201E-2</v>
      </c>
      <c r="P539" s="18">
        <v>11187.7</v>
      </c>
      <c r="Q539" s="16">
        <v>-0.17968815875820801</v>
      </c>
      <c r="R539" s="18">
        <v>793.62</v>
      </c>
      <c r="S539" s="16">
        <v>-0.21202974671604599</v>
      </c>
      <c r="T539" s="18">
        <v>3105.47</v>
      </c>
      <c r="U539" s="16">
        <v>-0.216160550447137</v>
      </c>
      <c r="V539" s="18">
        <v>14.0970489654999</v>
      </c>
      <c r="W539" s="16">
        <v>4.10441737147451E-2</v>
      </c>
      <c r="X539" s="18">
        <v>3.6025786756915998</v>
      </c>
      <c r="Y539" s="16">
        <v>4.6530436442992401E-2</v>
      </c>
      <c r="Z539" s="18">
        <v>22792.400000000001</v>
      </c>
      <c r="AA539" s="16">
        <v>-0.24605793330482001</v>
      </c>
      <c r="AB539" s="18">
        <v>1632.62</v>
      </c>
      <c r="AC539" s="16">
        <v>-0.34144117979250399</v>
      </c>
      <c r="AD539" s="18">
        <v>6386.77</v>
      </c>
      <c r="AE539" s="16">
        <v>-0.34403032749338103</v>
      </c>
      <c r="AF539" s="18">
        <v>13.960627702710999</v>
      </c>
      <c r="AG539" s="16">
        <v>0.14483633589119899</v>
      </c>
      <c r="AH539" s="18">
        <v>3.5686896506371801</v>
      </c>
      <c r="AI539" s="16">
        <v>0.14935506669719101</v>
      </c>
      <c r="AJ539" s="18">
        <v>42416.35</v>
      </c>
      <c r="AK539" s="16">
        <v>-2.7589757956304702E-2</v>
      </c>
      <c r="AL539" s="18">
        <v>3054.89</v>
      </c>
      <c r="AM539" s="16">
        <v>-0.20709461739315499</v>
      </c>
      <c r="AN539" s="18">
        <v>11859.62</v>
      </c>
      <c r="AO539" s="16">
        <v>-0.21072358867398699</v>
      </c>
      <c r="AP539" s="18">
        <v>13.8847388940355</v>
      </c>
      <c r="AQ539" s="16">
        <v>0.22638875126145599</v>
      </c>
      <c r="AR539" s="18">
        <v>3.5765353358707999</v>
      </c>
      <c r="AS539" s="16">
        <v>0.23202749770515799</v>
      </c>
    </row>
    <row r="540" spans="2:45" x14ac:dyDescent="0.2">
      <c r="C540" s="29"/>
      <c r="D540" s="29"/>
      <c r="E540" s="14" t="s">
        <v>345</v>
      </c>
      <c r="F540" s="18">
        <v>5678.95</v>
      </c>
      <c r="G540" s="16">
        <v>9.3098052030572092</v>
      </c>
      <c r="H540" s="18">
        <v>374.17</v>
      </c>
      <c r="I540" s="16">
        <v>7.2671232876712297</v>
      </c>
      <c r="J540" s="18">
        <v>1297.78</v>
      </c>
      <c r="K540" s="16">
        <v>8.1033950617283992</v>
      </c>
      <c r="L540" s="18">
        <v>15.1774594435684</v>
      </c>
      <c r="M540" s="16">
        <v>0.24708497070948801</v>
      </c>
      <c r="N540" s="18">
        <v>4.3758957604524698</v>
      </c>
      <c r="O540" s="16">
        <v>0.13252310079353599</v>
      </c>
      <c r="P540" s="18">
        <v>16264.2</v>
      </c>
      <c r="Q540" s="16">
        <v>8.6527452179022308</v>
      </c>
      <c r="R540" s="18">
        <v>1064.21</v>
      </c>
      <c r="S540" s="16">
        <v>6.8153043989131197</v>
      </c>
      <c r="T540" s="18">
        <v>3711.33</v>
      </c>
      <c r="U540" s="16">
        <v>7.5962153147727802</v>
      </c>
      <c r="V540" s="18">
        <v>15.2828858965806</v>
      </c>
      <c r="W540" s="16">
        <v>0.23510802973261499</v>
      </c>
      <c r="X540" s="18">
        <v>4.3823103846868898</v>
      </c>
      <c r="Y540" s="16">
        <v>0.12290640292755101</v>
      </c>
      <c r="Z540" s="18">
        <v>31811.91</v>
      </c>
      <c r="AA540" s="16">
        <v>10.7014919334074</v>
      </c>
      <c r="AB540" s="18">
        <v>2067.75</v>
      </c>
      <c r="AC540" s="16">
        <v>8.4361794368639593</v>
      </c>
      <c r="AD540" s="18">
        <v>7220.31</v>
      </c>
      <c r="AE540" s="16">
        <v>9.3561531841652297</v>
      </c>
      <c r="AF540" s="18">
        <v>15.3847950671019</v>
      </c>
      <c r="AG540" s="16">
        <v>0.24006670408297001</v>
      </c>
      <c r="AH540" s="18">
        <v>4.4058925447799302</v>
      </c>
      <c r="AI540" s="16">
        <v>0.129907189022581</v>
      </c>
      <c r="AJ540" s="18">
        <v>37632.65</v>
      </c>
      <c r="AK540" s="16">
        <v>9.28363396885341</v>
      </c>
      <c r="AL540" s="18">
        <v>2487.17</v>
      </c>
      <c r="AM540" s="16">
        <v>7.4210936177416604</v>
      </c>
      <c r="AN540" s="18">
        <v>8601.89</v>
      </c>
      <c r="AO540" s="16">
        <v>8.1409306823374408</v>
      </c>
      <c r="AP540" s="18">
        <v>15.130710807866</v>
      </c>
      <c r="AQ540" s="16">
        <v>0.221175590209296</v>
      </c>
      <c r="AR540" s="18">
        <v>4.37492806813386</v>
      </c>
      <c r="AS540" s="16">
        <v>0.12500951229440599</v>
      </c>
    </row>
    <row r="541" spans="2:45" x14ac:dyDescent="0.2">
      <c r="B541" s="28" t="s">
        <v>19</v>
      </c>
      <c r="C541" s="28" t="s">
        <v>20</v>
      </c>
      <c r="D541" s="28" t="s">
        <v>23</v>
      </c>
      <c r="E541" s="14" t="s">
        <v>319</v>
      </c>
      <c r="F541" s="15">
        <v>75981.69</v>
      </c>
      <c r="G541" s="16">
        <v>0.17060990223360001</v>
      </c>
      <c r="H541" s="17">
        <v>5460.71</v>
      </c>
      <c r="I541" s="16">
        <v>0.114938022814464</v>
      </c>
      <c r="J541" s="17">
        <v>18305.37</v>
      </c>
      <c r="K541" s="16">
        <v>0.107378116763267</v>
      </c>
      <c r="L541" s="18">
        <v>13.9142510772409</v>
      </c>
      <c r="M541" s="16">
        <v>4.9932712204577498E-2</v>
      </c>
      <c r="N541" s="18">
        <v>4.1507869002374704</v>
      </c>
      <c r="O541" s="16">
        <v>5.7100447004634701E-2</v>
      </c>
      <c r="P541" s="15">
        <v>253528</v>
      </c>
      <c r="Q541" s="16">
        <v>0.17465904132276799</v>
      </c>
      <c r="R541" s="17">
        <v>18072.97</v>
      </c>
      <c r="S541" s="16">
        <v>0.136108158329975</v>
      </c>
      <c r="T541" s="17">
        <v>60909.38</v>
      </c>
      <c r="U541" s="16">
        <v>0.12845928816115401</v>
      </c>
      <c r="V541" s="18">
        <v>14.028020851027801</v>
      </c>
      <c r="W541" s="16">
        <v>3.3932405739837197E-2</v>
      </c>
      <c r="X541" s="18">
        <v>4.1623802442251101</v>
      </c>
      <c r="Y541" s="16">
        <v>4.0940558198512299E-2</v>
      </c>
      <c r="Z541" s="15">
        <v>502768.44</v>
      </c>
      <c r="AA541" s="16">
        <v>6.8488572458326805E-2</v>
      </c>
      <c r="AB541" s="17">
        <v>35996.71</v>
      </c>
      <c r="AC541" s="16">
        <v>6.6745828350770397E-3</v>
      </c>
      <c r="AD541" s="17">
        <v>121480.12</v>
      </c>
      <c r="AE541" s="16">
        <v>1.5416371891796799E-3</v>
      </c>
      <c r="AF541" s="18">
        <v>13.967066434682501</v>
      </c>
      <c r="AG541" s="16">
        <v>6.1404142587135002E-2</v>
      </c>
      <c r="AH541" s="18">
        <v>4.1386890299416903</v>
      </c>
      <c r="AI541" s="16">
        <v>6.6843886248237394E-2</v>
      </c>
      <c r="AJ541" s="15">
        <v>878931.69</v>
      </c>
      <c r="AK541" s="16">
        <v>0.16389907519508801</v>
      </c>
      <c r="AL541" s="17">
        <v>64173.35</v>
      </c>
      <c r="AM541" s="16">
        <v>0.107376620750123</v>
      </c>
      <c r="AN541" s="17">
        <v>216104.42</v>
      </c>
      <c r="AO541" s="16">
        <v>0.11861664580367599</v>
      </c>
      <c r="AP541" s="18">
        <v>13.696210186939</v>
      </c>
      <c r="AQ541" s="16">
        <v>5.1041762473437002E-2</v>
      </c>
      <c r="AR541" s="18">
        <v>4.0671620228776399</v>
      </c>
      <c r="AS541" s="16">
        <v>4.04807398149147E-2</v>
      </c>
    </row>
    <row r="542" spans="2:45" x14ac:dyDescent="0.2">
      <c r="B542" s="29"/>
      <c r="C542" s="29"/>
      <c r="D542" s="29"/>
      <c r="E542" s="14" t="s">
        <v>320</v>
      </c>
      <c r="F542" s="15">
        <v>229793.84</v>
      </c>
      <c r="G542" s="16">
        <v>9.17537175139332E-2</v>
      </c>
      <c r="H542" s="17">
        <v>16644.310000000001</v>
      </c>
      <c r="I542" s="16">
        <v>4.4474035790328298E-2</v>
      </c>
      <c r="J542" s="17">
        <v>58234.74</v>
      </c>
      <c r="K542" s="16">
        <v>5.3671918735450498E-2</v>
      </c>
      <c r="L542" s="18">
        <v>13.8061499695692</v>
      </c>
      <c r="M542" s="16">
        <v>4.52664978769238E-2</v>
      </c>
      <c r="N542" s="18">
        <v>3.9459923749981498</v>
      </c>
      <c r="O542" s="16">
        <v>3.6141988887951101E-2</v>
      </c>
      <c r="P542" s="15">
        <v>811453.32</v>
      </c>
      <c r="Q542" s="16">
        <v>0.106472745674466</v>
      </c>
      <c r="R542" s="17">
        <v>58920.95</v>
      </c>
      <c r="S542" s="16">
        <v>6.7646607422778393E-2</v>
      </c>
      <c r="T542" s="17">
        <v>206602.02</v>
      </c>
      <c r="U542" s="16">
        <v>7.7533122084665201E-2</v>
      </c>
      <c r="V542" s="18">
        <v>13.771898110943599</v>
      </c>
      <c r="W542" s="16">
        <v>3.6366095280732001E-2</v>
      </c>
      <c r="X542" s="18">
        <v>3.92761561576213</v>
      </c>
      <c r="Y542" s="16">
        <v>2.6857293754285499E-2</v>
      </c>
      <c r="Z542" s="15">
        <v>1550626.98</v>
      </c>
      <c r="AA542" s="16">
        <v>0.10759875382522401</v>
      </c>
      <c r="AB542" s="17">
        <v>113096.14</v>
      </c>
      <c r="AC542" s="16">
        <v>5.3911804979218499E-2</v>
      </c>
      <c r="AD542" s="17">
        <v>397263.55</v>
      </c>
      <c r="AE542" s="16">
        <v>5.5279681016502297E-2</v>
      </c>
      <c r="AF542" s="18">
        <v>13.710697641847</v>
      </c>
      <c r="AG542" s="16">
        <v>5.0940646638894499E-2</v>
      </c>
      <c r="AH542" s="18">
        <v>3.9032702094113598</v>
      </c>
      <c r="AI542" s="16">
        <v>4.95783949505458E-2</v>
      </c>
      <c r="AJ542" s="15">
        <v>2715447.98</v>
      </c>
      <c r="AK542" s="16">
        <v>0.22861422835557901</v>
      </c>
      <c r="AL542" s="17">
        <v>198253.24</v>
      </c>
      <c r="AM542" s="16">
        <v>0.15166156051802701</v>
      </c>
      <c r="AN542" s="17">
        <v>692220.31</v>
      </c>
      <c r="AO542" s="16">
        <v>0.151627759443832</v>
      </c>
      <c r="AP542" s="18">
        <v>13.6968655846432</v>
      </c>
      <c r="AQ542" s="16">
        <v>6.6818821149971702E-2</v>
      </c>
      <c r="AR542" s="18">
        <v>3.9228088814672302</v>
      </c>
      <c r="AS542" s="16">
        <v>6.6850133022954103E-2</v>
      </c>
    </row>
    <row r="543" spans="2:45" x14ac:dyDescent="0.2">
      <c r="B543" s="29"/>
      <c r="C543" s="29"/>
      <c r="D543" s="29"/>
      <c r="E543" s="14" t="s">
        <v>321</v>
      </c>
      <c r="F543" s="15">
        <v>147642.07999999999</v>
      </c>
      <c r="G543" s="16">
        <v>-8.8037767700598402E-2</v>
      </c>
      <c r="H543" s="17">
        <v>11553.48</v>
      </c>
      <c r="I543" s="16">
        <v>-0.111181887419511</v>
      </c>
      <c r="J543" s="17">
        <v>39776.89</v>
      </c>
      <c r="K543" s="16">
        <v>-0.109629556342382</v>
      </c>
      <c r="L543" s="18">
        <v>12.7790137690116</v>
      </c>
      <c r="M543" s="16">
        <v>2.6039208012670699E-2</v>
      </c>
      <c r="N543" s="18">
        <v>3.7117552428055598</v>
      </c>
      <c r="O543" s="16">
        <v>2.4250342984303501E-2</v>
      </c>
      <c r="P543" s="15">
        <v>514350.51</v>
      </c>
      <c r="Q543" s="16">
        <v>-4.7065099590074502E-2</v>
      </c>
      <c r="R543" s="17">
        <v>39272.339999999997</v>
      </c>
      <c r="S543" s="16">
        <v>-7.9401409812616605E-2</v>
      </c>
      <c r="T543" s="17">
        <v>136927.22</v>
      </c>
      <c r="U543" s="16">
        <v>-7.2870675596665893E-2</v>
      </c>
      <c r="V543" s="18">
        <v>13.097017137252299</v>
      </c>
      <c r="W543" s="16">
        <v>3.51253093011583E-2</v>
      </c>
      <c r="X543" s="18">
        <v>3.7563788266496601</v>
      </c>
      <c r="Y543" s="16">
        <v>2.7833847260951401E-2</v>
      </c>
      <c r="Z543" s="15">
        <v>952530.24</v>
      </c>
      <c r="AA543" s="16">
        <v>-1.16926484334229E-2</v>
      </c>
      <c r="AB543" s="17">
        <v>72438.91</v>
      </c>
      <c r="AC543" s="16">
        <v>-7.6693933326459102E-2</v>
      </c>
      <c r="AD543" s="17">
        <v>254037.51</v>
      </c>
      <c r="AE543" s="16">
        <v>-6.7585791004522305E-2</v>
      </c>
      <c r="AF543" s="18">
        <v>13.1494281181205</v>
      </c>
      <c r="AG543" s="16">
        <v>7.0400582471228407E-2</v>
      </c>
      <c r="AH543" s="18">
        <v>3.74956532993887</v>
      </c>
      <c r="AI543" s="16">
        <v>5.9944541848321903E-2</v>
      </c>
      <c r="AJ543" s="15">
        <v>1717842.57</v>
      </c>
      <c r="AK543" s="16">
        <v>8.6151059799954299E-2</v>
      </c>
      <c r="AL543" s="17">
        <v>131981.91</v>
      </c>
      <c r="AM543" s="16">
        <v>1.2715853139757399E-2</v>
      </c>
      <c r="AN543" s="17">
        <v>459367.87</v>
      </c>
      <c r="AO543" s="16">
        <v>2.24599685824197E-2</v>
      </c>
      <c r="AP543" s="18">
        <v>13.015742611998901</v>
      </c>
      <c r="AQ543" s="16">
        <v>7.2513140218476199E-2</v>
      </c>
      <c r="AR543" s="18">
        <v>3.7395792831570902</v>
      </c>
      <c r="AS543" s="16">
        <v>6.2292014528293499E-2</v>
      </c>
    </row>
    <row r="544" spans="2:45" x14ac:dyDescent="0.2">
      <c r="B544" s="29"/>
      <c r="C544" s="29"/>
      <c r="D544" s="29"/>
      <c r="E544" s="14" t="s">
        <v>322</v>
      </c>
      <c r="F544" s="15">
        <v>194053.76000000001</v>
      </c>
      <c r="G544" s="16">
        <v>-6.9890135087871702E-2</v>
      </c>
      <c r="H544" s="17">
        <v>14390.26</v>
      </c>
      <c r="I544" s="16">
        <v>-9.5253783330084899E-2</v>
      </c>
      <c r="J544" s="17">
        <v>45328.82</v>
      </c>
      <c r="K544" s="16">
        <v>-0.14389137468409799</v>
      </c>
      <c r="L544" s="18">
        <v>13.4850767116091</v>
      </c>
      <c r="M544" s="16">
        <v>2.80339920464866E-2</v>
      </c>
      <c r="N544" s="18">
        <v>4.2810238607578999</v>
      </c>
      <c r="O544" s="16">
        <v>8.6439077247842999E-2</v>
      </c>
      <c r="P544" s="15">
        <v>648144.63</v>
      </c>
      <c r="Q544" s="16">
        <v>-0.17166999473246</v>
      </c>
      <c r="R544" s="17">
        <v>47262.65</v>
      </c>
      <c r="S544" s="16">
        <v>-0.196450810364353</v>
      </c>
      <c r="T544" s="17">
        <v>152253</v>
      </c>
      <c r="U544" s="16">
        <v>-0.24128742291619601</v>
      </c>
      <c r="V544" s="18">
        <v>13.713675174794499</v>
      </c>
      <c r="W544" s="16">
        <v>3.0839201820525099E-2</v>
      </c>
      <c r="X544" s="18">
        <v>4.2570237039664196</v>
      </c>
      <c r="Y544" s="16">
        <v>9.1757314016486596E-2</v>
      </c>
      <c r="Z544" s="15">
        <v>1186322.8899999999</v>
      </c>
      <c r="AA544" s="16">
        <v>-0.28642383694668</v>
      </c>
      <c r="AB544" s="17">
        <v>85177.88</v>
      </c>
      <c r="AC544" s="16">
        <v>-0.30265592532485502</v>
      </c>
      <c r="AD544" s="17">
        <v>280411.74</v>
      </c>
      <c r="AE544" s="16">
        <v>-0.35182947486146798</v>
      </c>
      <c r="AF544" s="18">
        <v>13.927593525455199</v>
      </c>
      <c r="AG544" s="16">
        <v>2.3277014844840099E-2</v>
      </c>
      <c r="AH544" s="18">
        <v>4.2306462989031797</v>
      </c>
      <c r="AI544" s="16">
        <v>0.100908071839287</v>
      </c>
      <c r="AJ544" s="15">
        <v>2125323.1800000002</v>
      </c>
      <c r="AK544" s="16">
        <v>-0.27815084213367403</v>
      </c>
      <c r="AL544" s="17">
        <v>155761.15</v>
      </c>
      <c r="AM544" s="16">
        <v>-0.278483122948051</v>
      </c>
      <c r="AN544" s="17">
        <v>517163.56</v>
      </c>
      <c r="AO544" s="16">
        <v>-0.327792446779267</v>
      </c>
      <c r="AP544" s="18">
        <v>13.644757887316601</v>
      </c>
      <c r="AQ544" s="16">
        <v>4.60530896705194E-4</v>
      </c>
      <c r="AR544" s="18">
        <v>4.1095764365145904</v>
      </c>
      <c r="AS544" s="16">
        <v>7.3848626674522799E-2</v>
      </c>
    </row>
    <row r="545" spans="2:45" x14ac:dyDescent="0.2">
      <c r="B545" s="29"/>
      <c r="C545" s="29"/>
      <c r="D545" s="29"/>
      <c r="E545" s="14" t="s">
        <v>323</v>
      </c>
      <c r="F545" s="15">
        <v>116931.85</v>
      </c>
      <c r="G545" s="136">
        <v>0.20611141103828701</v>
      </c>
      <c r="H545" s="17">
        <v>8016.89</v>
      </c>
      <c r="I545" s="136">
        <v>0.12942736105965</v>
      </c>
      <c r="J545" s="17">
        <v>26220.639999999999</v>
      </c>
      <c r="K545" s="136">
        <v>0.13589858778587899</v>
      </c>
      <c r="L545" s="137">
        <v>14.585687217861301</v>
      </c>
      <c r="M545" s="136">
        <v>6.7896398318782206E-2</v>
      </c>
      <c r="N545" s="137">
        <v>4.4595345498813197</v>
      </c>
      <c r="O545" s="136">
        <v>6.1812580812578302E-2</v>
      </c>
      <c r="P545" s="15">
        <v>418446.54</v>
      </c>
      <c r="Q545" s="136">
        <v>0.31565576652021599</v>
      </c>
      <c r="R545" s="17">
        <v>28468.67</v>
      </c>
      <c r="S545" s="136">
        <v>0.167321906411427</v>
      </c>
      <c r="T545" s="17">
        <v>93371.39</v>
      </c>
      <c r="U545" s="136">
        <v>0.17771412585069901</v>
      </c>
      <c r="V545" s="137">
        <v>14.698492764150901</v>
      </c>
      <c r="W545" s="136">
        <v>0.12707194073380801</v>
      </c>
      <c r="X545" s="137">
        <v>4.48152844249186</v>
      </c>
      <c r="Y545" s="136">
        <v>0.117126590945725</v>
      </c>
      <c r="Z545" s="15">
        <v>795452.63</v>
      </c>
      <c r="AA545" s="136">
        <v>0.49752699422560198</v>
      </c>
      <c r="AB545" s="17">
        <v>54062.93</v>
      </c>
      <c r="AC545" s="136">
        <v>0.32244281038357298</v>
      </c>
      <c r="AD545" s="17">
        <v>177888.84</v>
      </c>
      <c r="AE545" s="136">
        <v>0.34116105844225297</v>
      </c>
      <c r="AF545" s="137">
        <v>14.7134576316896</v>
      </c>
      <c r="AG545" s="136">
        <v>0.13239452206726901</v>
      </c>
      <c r="AH545" s="137">
        <v>4.4716275062561497</v>
      </c>
      <c r="AI545" s="136">
        <v>0.116589976124842</v>
      </c>
      <c r="AJ545" s="15">
        <v>1369800.5</v>
      </c>
      <c r="AK545" s="136">
        <v>0.72777472409031996</v>
      </c>
      <c r="AL545" s="17">
        <v>93218.5</v>
      </c>
      <c r="AM545" s="136">
        <v>0.57604807953879</v>
      </c>
      <c r="AN545" s="17">
        <v>306204.56</v>
      </c>
      <c r="AO545" s="136">
        <v>0.590401224933505</v>
      </c>
      <c r="AP545" s="137">
        <v>14.6945134281285</v>
      </c>
      <c r="AQ545" s="136">
        <v>9.6270314669544194E-2</v>
      </c>
      <c r="AR545" s="137">
        <v>4.4734817143154197</v>
      </c>
      <c r="AS545" s="136">
        <v>8.6376630628260606E-2</v>
      </c>
    </row>
    <row r="546" spans="2:45" x14ac:dyDescent="0.2">
      <c r="B546" s="29"/>
      <c r="C546" s="29"/>
      <c r="D546" s="29"/>
      <c r="E546" s="14" t="s">
        <v>324</v>
      </c>
      <c r="F546" s="15">
        <v>91148.31</v>
      </c>
      <c r="G546" s="16">
        <v>-1.51850157540905E-2</v>
      </c>
      <c r="H546" s="17">
        <v>7184.06</v>
      </c>
      <c r="I546" s="16">
        <v>-0.15610812156922199</v>
      </c>
      <c r="J546" s="17">
        <v>23381.17</v>
      </c>
      <c r="K546" s="16">
        <v>-8.0948721627480597E-2</v>
      </c>
      <c r="L546" s="18">
        <v>12.6875763843843</v>
      </c>
      <c r="M546" s="16">
        <v>0.16699189720509999</v>
      </c>
      <c r="N546" s="18">
        <v>3.8983639398712699</v>
      </c>
      <c r="O546" s="16">
        <v>7.1556078992508695E-2</v>
      </c>
      <c r="P546" s="15">
        <v>315238.46000000002</v>
      </c>
      <c r="Q546" s="16">
        <v>1.1683551515705101E-2</v>
      </c>
      <c r="R546" s="17">
        <v>24674.07</v>
      </c>
      <c r="S546" s="16">
        <v>-0.181584882880134</v>
      </c>
      <c r="T546" s="17">
        <v>80799.22</v>
      </c>
      <c r="U546" s="16">
        <v>-0.114373613866237</v>
      </c>
      <c r="V546" s="18">
        <v>12.7761030101641</v>
      </c>
      <c r="W546" s="16">
        <v>0.23614963892160401</v>
      </c>
      <c r="X546" s="18">
        <v>3.9015037521401799</v>
      </c>
      <c r="Y546" s="16">
        <v>0.14233673178172801</v>
      </c>
      <c r="Z546" s="15">
        <v>616101.23</v>
      </c>
      <c r="AA546" s="16">
        <v>0.19282515456261001</v>
      </c>
      <c r="AB546" s="17">
        <v>48248.81</v>
      </c>
      <c r="AC546" s="16">
        <v>-8.4025504396406298E-2</v>
      </c>
      <c r="AD546" s="17">
        <v>158702.65</v>
      </c>
      <c r="AE546" s="16">
        <v>-1.91569869199693E-3</v>
      </c>
      <c r="AF546" s="18">
        <v>12.769252340109499</v>
      </c>
      <c r="AG546" s="16">
        <v>0.30224712618944899</v>
      </c>
      <c r="AH546" s="18">
        <v>3.8821105381668199</v>
      </c>
      <c r="AI546" s="16">
        <v>0.195114634103949</v>
      </c>
      <c r="AJ546" s="15">
        <v>1086491.79</v>
      </c>
      <c r="AK546" s="16">
        <v>0.21767502557669199</v>
      </c>
      <c r="AL546" s="17">
        <v>86212.47</v>
      </c>
      <c r="AM546" s="16">
        <v>9.8790982193621701E-2</v>
      </c>
      <c r="AN546" s="17">
        <v>281788.14</v>
      </c>
      <c r="AO546" s="16">
        <v>0.17642446346127799</v>
      </c>
      <c r="AP546" s="18">
        <v>12.6024899878173</v>
      </c>
      <c r="AQ546" s="16">
        <v>0.108195321321013</v>
      </c>
      <c r="AR546" s="18">
        <v>3.8557044664832198</v>
      </c>
      <c r="AS546" s="16">
        <v>3.5064352533138797E-2</v>
      </c>
    </row>
    <row r="547" spans="2:45" x14ac:dyDescent="0.2">
      <c r="B547" s="29"/>
      <c r="C547" s="29"/>
      <c r="D547" s="29"/>
      <c r="E547" s="14" t="s">
        <v>325</v>
      </c>
      <c r="F547" s="15">
        <v>55052.42</v>
      </c>
      <c r="G547" s="16">
        <v>0.74818647518859305</v>
      </c>
      <c r="H547" s="17">
        <v>4151.09</v>
      </c>
      <c r="I547" s="16">
        <v>0.72230105385445198</v>
      </c>
      <c r="J547" s="17">
        <v>14230.13</v>
      </c>
      <c r="K547" s="16">
        <v>0.74846104887045295</v>
      </c>
      <c r="L547" s="18">
        <v>13.2621600591652</v>
      </c>
      <c r="M547" s="16">
        <v>1.5029556694638201E-2</v>
      </c>
      <c r="N547" s="18">
        <v>3.8687222112517601</v>
      </c>
      <c r="O547" s="16">
        <v>-1.57037345520406E-4</v>
      </c>
      <c r="P547" s="15">
        <v>189447.67999999999</v>
      </c>
      <c r="Q547" s="16">
        <v>0.77125203574934298</v>
      </c>
      <c r="R547" s="17">
        <v>14175.81</v>
      </c>
      <c r="S547" s="16">
        <v>0.69892257909875399</v>
      </c>
      <c r="T547" s="17">
        <v>48606.9</v>
      </c>
      <c r="U547" s="16">
        <v>0.71350643637025102</v>
      </c>
      <c r="V547" s="18">
        <v>13.364152030818699</v>
      </c>
      <c r="W547" s="16">
        <v>4.2573721451720802E-2</v>
      </c>
      <c r="X547" s="18">
        <v>3.8975470560763998</v>
      </c>
      <c r="Y547" s="16">
        <v>3.3700252390889897E-2</v>
      </c>
      <c r="Z547" s="15">
        <v>350546.58</v>
      </c>
      <c r="AA547" s="16">
        <v>0.98621686334116698</v>
      </c>
      <c r="AB547" s="17">
        <v>26456.58</v>
      </c>
      <c r="AC547" s="16">
        <v>0.87361983262715304</v>
      </c>
      <c r="AD547" s="17">
        <v>90717.74</v>
      </c>
      <c r="AE547" s="16">
        <v>0.90396011322464598</v>
      </c>
      <c r="AF547" s="18">
        <v>13.249882637892</v>
      </c>
      <c r="AG547" s="16">
        <v>6.0095985724133001E-2</v>
      </c>
      <c r="AH547" s="18">
        <v>3.8641458660676502</v>
      </c>
      <c r="AI547" s="16">
        <v>4.3202979697513903E-2</v>
      </c>
      <c r="AJ547" s="15">
        <v>570349.06999999995</v>
      </c>
      <c r="AK547" s="16">
        <v>0.70114954767870497</v>
      </c>
      <c r="AL547" s="17">
        <v>43420.639999999999</v>
      </c>
      <c r="AM547" s="16">
        <v>0.68440424485337104</v>
      </c>
      <c r="AN547" s="17">
        <v>147947.89000000001</v>
      </c>
      <c r="AO547" s="16">
        <v>0.74057242178665394</v>
      </c>
      <c r="AP547" s="18">
        <v>13.1354367416049</v>
      </c>
      <c r="AQ547" s="16">
        <v>9.9413800912094008E-3</v>
      </c>
      <c r="AR547" s="18">
        <v>3.8550672807837998</v>
      </c>
      <c r="AS547" s="16">
        <v>-2.2649373053654401E-2</v>
      </c>
    </row>
    <row r="548" spans="2:45" x14ac:dyDescent="0.2">
      <c r="B548" s="29"/>
      <c r="C548" s="29"/>
      <c r="D548" s="29"/>
      <c r="E548" s="14" t="s">
        <v>326</v>
      </c>
      <c r="F548" s="15">
        <v>134275.72</v>
      </c>
      <c r="G548" s="16">
        <v>0.48056280380869998</v>
      </c>
      <c r="H548" s="17">
        <v>8700.9599999999991</v>
      </c>
      <c r="I548" s="16">
        <v>0.43219077968422798</v>
      </c>
      <c r="J548" s="17">
        <v>30095.919999999998</v>
      </c>
      <c r="K548" s="16">
        <v>0.45235368689669098</v>
      </c>
      <c r="L548" s="18">
        <v>15.4322879314466</v>
      </c>
      <c r="M548" s="16">
        <v>3.3774846766669898E-2</v>
      </c>
      <c r="N548" s="18">
        <v>4.46159213607692</v>
      </c>
      <c r="O548" s="16">
        <v>1.94230352885221E-2</v>
      </c>
      <c r="P548" s="15">
        <v>476671.73</v>
      </c>
      <c r="Q548" s="16">
        <v>0.81739419932822999</v>
      </c>
      <c r="R548" s="17">
        <v>30923.38</v>
      </c>
      <c r="S548" s="16">
        <v>0.73066091484422402</v>
      </c>
      <c r="T548" s="17">
        <v>107583.66</v>
      </c>
      <c r="U548" s="16">
        <v>0.77137260900412197</v>
      </c>
      <c r="V548" s="18">
        <v>15.414606359330699</v>
      </c>
      <c r="W548" s="16">
        <v>5.0115700736104302E-2</v>
      </c>
      <c r="X548" s="18">
        <v>4.4307075070693802</v>
      </c>
      <c r="Y548" s="16">
        <v>2.5980750797530702E-2</v>
      </c>
      <c r="Z548" s="15">
        <v>965594.41</v>
      </c>
      <c r="AA548" s="16">
        <v>1.6915344313106899</v>
      </c>
      <c r="AB548" s="17">
        <v>62542.66</v>
      </c>
      <c r="AC548" s="16">
        <v>1.49730415224043</v>
      </c>
      <c r="AD548" s="17">
        <v>218175.34</v>
      </c>
      <c r="AE548" s="16">
        <v>1.5942485121515999</v>
      </c>
      <c r="AF548" s="18">
        <v>15.4389725349066</v>
      </c>
      <c r="AG548" s="16">
        <v>7.7775980509224199E-2</v>
      </c>
      <c r="AH548" s="18">
        <v>4.4257724543937904</v>
      </c>
      <c r="AI548" s="16">
        <v>3.75006167309705E-2</v>
      </c>
      <c r="AJ548" s="15">
        <v>1522333.14</v>
      </c>
      <c r="AK548" s="16">
        <v>2.19664783241002</v>
      </c>
      <c r="AL548" s="17">
        <v>98466.07</v>
      </c>
      <c r="AM548" s="16">
        <v>1.99496884767419</v>
      </c>
      <c r="AN548" s="17">
        <v>341975.38</v>
      </c>
      <c r="AO548" s="16">
        <v>2.1183480027822799</v>
      </c>
      <c r="AP548" s="18">
        <v>15.460484408487099</v>
      </c>
      <c r="AQ548" s="16">
        <v>6.7339259602797699E-2</v>
      </c>
      <c r="AR548" s="18">
        <v>4.4515869534233703</v>
      </c>
      <c r="AS548" s="16">
        <v>2.5109394319644901E-2</v>
      </c>
    </row>
    <row r="549" spans="2:45" x14ac:dyDescent="0.2">
      <c r="B549" s="29"/>
      <c r="C549" s="29"/>
      <c r="D549" s="29"/>
      <c r="E549" s="14" t="s">
        <v>327</v>
      </c>
      <c r="F549" s="15">
        <v>1044879.63</v>
      </c>
      <c r="G549" s="16">
        <v>9.11371111988553E-2</v>
      </c>
      <c r="H549" s="17">
        <v>76101.740000000005</v>
      </c>
      <c r="I549" s="16">
        <v>3.07138945859773E-2</v>
      </c>
      <c r="J549" s="17">
        <v>255573.7</v>
      </c>
      <c r="K549" s="16">
        <v>3.5525586151183397E-2</v>
      </c>
      <c r="L549" s="18">
        <v>13.730036001805001</v>
      </c>
      <c r="M549" s="16">
        <v>5.8622685626207698E-2</v>
      </c>
      <c r="N549" s="18">
        <v>4.0883691475296597</v>
      </c>
      <c r="O549" s="16">
        <v>5.3703670668696399E-2</v>
      </c>
      <c r="P549" s="15">
        <v>3627280.8</v>
      </c>
      <c r="Q549" s="16">
        <v>0.10915305354726799</v>
      </c>
      <c r="R549" s="17">
        <v>261770.73</v>
      </c>
      <c r="S549" s="16">
        <v>3.3356392363423998E-2</v>
      </c>
      <c r="T549" s="17">
        <v>887052.82</v>
      </c>
      <c r="U549" s="16">
        <v>3.9078833566995201E-2</v>
      </c>
      <c r="V549" s="18">
        <v>13.856708884144499</v>
      </c>
      <c r="W549" s="16">
        <v>7.3349970778704102E-2</v>
      </c>
      <c r="X549" s="18">
        <v>4.08913733006339</v>
      </c>
      <c r="Y549" s="16">
        <v>6.7438790702452497E-2</v>
      </c>
      <c r="Z549" s="15">
        <v>6919943.3700000001</v>
      </c>
      <c r="AA549" s="16">
        <v>0.13819349992274799</v>
      </c>
      <c r="AB549" s="17">
        <v>498020.45</v>
      </c>
      <c r="AC549" s="16">
        <v>4.5401848144193999E-2</v>
      </c>
      <c r="AD549" s="17">
        <v>1698677.44</v>
      </c>
      <c r="AE549" s="16">
        <v>4.4562268790600802E-2</v>
      </c>
      <c r="AF549" s="18">
        <v>13.8948980307937</v>
      </c>
      <c r="AG549" s="16">
        <v>8.8761706269486804E-2</v>
      </c>
      <c r="AH549" s="18">
        <v>4.0737241850930799</v>
      </c>
      <c r="AI549" s="16">
        <v>8.9636811446917E-2</v>
      </c>
      <c r="AJ549" s="15">
        <v>11986519.83</v>
      </c>
      <c r="AK549" s="16">
        <v>0.20011899766167099</v>
      </c>
      <c r="AL549" s="17">
        <v>871486.87</v>
      </c>
      <c r="AM549" s="16">
        <v>0.12804459486991501</v>
      </c>
      <c r="AN549" s="17">
        <v>2962771.89</v>
      </c>
      <c r="AO549" s="16">
        <v>0.122421778056164</v>
      </c>
      <c r="AP549" s="18">
        <v>13.7541026062733</v>
      </c>
      <c r="AQ549" s="16">
        <v>6.3893221171869796E-2</v>
      </c>
      <c r="AR549" s="18">
        <v>4.0457113389178296</v>
      </c>
      <c r="AS549" s="16">
        <v>6.9222836837738805E-2</v>
      </c>
    </row>
    <row r="550" spans="2:45" x14ac:dyDescent="0.2">
      <c r="B550" s="28" t="s">
        <v>19</v>
      </c>
      <c r="C550" s="28" t="s">
        <v>20</v>
      </c>
      <c r="D550" s="28" t="s">
        <v>24</v>
      </c>
      <c r="E550" s="14" t="s">
        <v>271</v>
      </c>
      <c r="F550" s="15">
        <v>12209.41</v>
      </c>
      <c r="G550" s="16">
        <v>-3.8275491854091397E-2</v>
      </c>
      <c r="H550" s="17">
        <v>1569.13</v>
      </c>
      <c r="I550" s="16">
        <v>-1.5701058864856898E-2</v>
      </c>
      <c r="J550" s="17">
        <v>3945.27</v>
      </c>
      <c r="K550" s="16">
        <v>-5.4889325412035297E-2</v>
      </c>
      <c r="L550" s="18">
        <v>7.7810060351914796</v>
      </c>
      <c r="M550" s="16">
        <v>-2.2934529385148499E-2</v>
      </c>
      <c r="N550" s="18">
        <v>3.0946956735533901</v>
      </c>
      <c r="O550" s="16">
        <v>1.7578717503309201E-2</v>
      </c>
      <c r="P550" s="15">
        <v>45821.17</v>
      </c>
      <c r="Q550" s="16">
        <v>4.2544845689328099E-2</v>
      </c>
      <c r="R550" s="17">
        <v>5652.88</v>
      </c>
      <c r="S550" s="16">
        <v>1.4826876159051001E-2</v>
      </c>
      <c r="T550" s="17">
        <v>14206.58</v>
      </c>
      <c r="U550" s="16">
        <v>-1.6563423435450701E-3</v>
      </c>
      <c r="V550" s="18">
        <v>8.1058097819164701</v>
      </c>
      <c r="W550" s="16">
        <v>2.7313003017011998E-2</v>
      </c>
      <c r="X550" s="18">
        <v>3.2253483948986998</v>
      </c>
      <c r="Y550" s="16">
        <v>4.4274521798067401E-2</v>
      </c>
      <c r="Z550" s="15">
        <v>89021.61</v>
      </c>
      <c r="AA550" s="16">
        <v>5.0183519259170403E-2</v>
      </c>
      <c r="AB550" s="17">
        <v>10881.57</v>
      </c>
      <c r="AC550" s="16">
        <v>-1.06755256619017E-2</v>
      </c>
      <c r="AD550" s="17">
        <v>27961.91</v>
      </c>
      <c r="AE550" s="16">
        <v>1.18266348423814E-2</v>
      </c>
      <c r="AF550" s="18">
        <v>8.1809527485463995</v>
      </c>
      <c r="AG550" s="16">
        <v>6.1515757973934201E-2</v>
      </c>
      <c r="AH550" s="18">
        <v>3.1836741481536799</v>
      </c>
      <c r="AI550" s="16">
        <v>3.7908553793668497E-2</v>
      </c>
      <c r="AJ550" s="15">
        <v>152520.49</v>
      </c>
      <c r="AK550" s="16">
        <v>4.27640597329869E-2</v>
      </c>
      <c r="AL550" s="17">
        <v>19178.689999999999</v>
      </c>
      <c r="AM550" s="16">
        <v>1.2973899750649801E-3</v>
      </c>
      <c r="AN550" s="17">
        <v>49209.7</v>
      </c>
      <c r="AO550" s="16">
        <v>2.9101950934896901E-2</v>
      </c>
      <c r="AP550" s="18">
        <v>7.9526020807469102</v>
      </c>
      <c r="AQ550" s="16">
        <v>4.14129410234002E-2</v>
      </c>
      <c r="AR550" s="18">
        <v>3.0993988989975598</v>
      </c>
      <c r="AS550" s="16">
        <v>1.3275758330531399E-2</v>
      </c>
    </row>
    <row r="551" spans="2:45" x14ac:dyDescent="0.2">
      <c r="B551" s="29"/>
      <c r="C551" s="29"/>
      <c r="D551" s="29"/>
      <c r="E551" s="14" t="s">
        <v>272</v>
      </c>
      <c r="F551" s="15">
        <v>38066.92</v>
      </c>
      <c r="G551" s="16">
        <v>-5.0328669746342099E-2</v>
      </c>
      <c r="H551" s="17">
        <v>2375.09</v>
      </c>
      <c r="I551" s="16">
        <v>-4.3340086760731297E-2</v>
      </c>
      <c r="J551" s="17">
        <v>10433.57</v>
      </c>
      <c r="K551" s="16">
        <v>-5.8578262854626799E-2</v>
      </c>
      <c r="L551" s="18">
        <v>16.027569481577501</v>
      </c>
      <c r="M551" s="16">
        <v>-7.3051905791133498E-3</v>
      </c>
      <c r="N551" s="18">
        <v>3.6485038198813999</v>
      </c>
      <c r="O551" s="16">
        <v>8.7629091009725803E-3</v>
      </c>
      <c r="P551" s="15">
        <v>140350.42000000001</v>
      </c>
      <c r="Q551" s="16">
        <v>1.4686974359837E-3</v>
      </c>
      <c r="R551" s="17">
        <v>8747.07</v>
      </c>
      <c r="S551" s="16">
        <v>7.0888262045938301E-3</v>
      </c>
      <c r="T551" s="17">
        <v>38347.07</v>
      </c>
      <c r="U551" s="16">
        <v>-9.3843143718191097E-3</v>
      </c>
      <c r="V551" s="18">
        <v>16.0454209238065</v>
      </c>
      <c r="W551" s="16">
        <v>-5.5805690842491698E-3</v>
      </c>
      <c r="X551" s="18">
        <v>3.66000374996056</v>
      </c>
      <c r="Y551" s="16">
        <v>1.0955824711094299E-2</v>
      </c>
      <c r="Z551" s="15">
        <v>274707.63</v>
      </c>
      <c r="AA551" s="16">
        <v>-3.9285420268954797E-2</v>
      </c>
      <c r="AB551" s="17">
        <v>17358.759999999998</v>
      </c>
      <c r="AC551" s="16">
        <v>-4.5123345211468498E-2</v>
      </c>
      <c r="AD551" s="17">
        <v>75922.039999999994</v>
      </c>
      <c r="AE551" s="16">
        <v>-5.4229605256109599E-2</v>
      </c>
      <c r="AF551" s="18">
        <v>15.825302613781201</v>
      </c>
      <c r="AG551" s="16">
        <v>6.1138000528525201E-3</v>
      </c>
      <c r="AH551" s="18">
        <v>3.6182856783089599</v>
      </c>
      <c r="AI551" s="16">
        <v>1.5801070820367101E-2</v>
      </c>
      <c r="AJ551" s="15">
        <v>482187.5</v>
      </c>
      <c r="AK551" s="16">
        <v>-2.2840666488000899E-4</v>
      </c>
      <c r="AL551" s="17">
        <v>30359.99</v>
      </c>
      <c r="AM551" s="16">
        <v>-6.3539691688162302E-3</v>
      </c>
      <c r="AN551" s="17">
        <v>132948.56</v>
      </c>
      <c r="AO551" s="16">
        <v>-1.6755205263356301E-2</v>
      </c>
      <c r="AP551" s="18">
        <v>15.8823339533379</v>
      </c>
      <c r="AQ551" s="16">
        <v>6.1647330275270704E-3</v>
      </c>
      <c r="AR551" s="18">
        <v>3.6268726791775698</v>
      </c>
      <c r="AS551" s="16">
        <v>1.6808427247156602E-2</v>
      </c>
    </row>
    <row r="552" spans="2:45" x14ac:dyDescent="0.2">
      <c r="B552" s="29"/>
      <c r="C552" s="29"/>
      <c r="D552" s="29"/>
      <c r="E552" s="14" t="s">
        <v>273</v>
      </c>
      <c r="F552" s="15">
        <v>143504.4</v>
      </c>
      <c r="G552" s="16">
        <v>0.25896392113039002</v>
      </c>
      <c r="H552" s="17">
        <v>17565.09</v>
      </c>
      <c r="I552" s="16">
        <v>0.22777504396621401</v>
      </c>
      <c r="J552" s="17">
        <v>39771.730000000003</v>
      </c>
      <c r="K552" s="16">
        <v>0.22218903371982601</v>
      </c>
      <c r="L552" s="18">
        <v>8.1698642022329508</v>
      </c>
      <c r="M552" s="16">
        <v>2.5402761945236701E-2</v>
      </c>
      <c r="N552" s="18">
        <v>3.6082011016367699</v>
      </c>
      <c r="O552" s="16">
        <v>3.0089361298421401E-2</v>
      </c>
      <c r="P552" s="15">
        <v>498605.69</v>
      </c>
      <c r="Q552" s="16">
        <v>0.282771340025125</v>
      </c>
      <c r="R552" s="17">
        <v>61427.46</v>
      </c>
      <c r="S552" s="16">
        <v>0.25754671826717901</v>
      </c>
      <c r="T552" s="17">
        <v>138598.46</v>
      </c>
      <c r="U552" s="16">
        <v>0.242842457117872</v>
      </c>
      <c r="V552" s="18">
        <v>8.1169836747278801</v>
      </c>
      <c r="W552" s="16">
        <v>2.0058596147190001E-2</v>
      </c>
      <c r="X552" s="18">
        <v>3.5974836228339</v>
      </c>
      <c r="Y552" s="16">
        <v>3.2127067013664301E-2</v>
      </c>
      <c r="Z552" s="15">
        <v>941771.16</v>
      </c>
      <c r="AA552" s="16">
        <v>0.31925646289114801</v>
      </c>
      <c r="AB552" s="17">
        <v>115225.22</v>
      </c>
      <c r="AC552" s="16">
        <v>0.31109309511252498</v>
      </c>
      <c r="AD552" s="17">
        <v>261020.22</v>
      </c>
      <c r="AE552" s="16">
        <v>0.25609039954968998</v>
      </c>
      <c r="AF552" s="18">
        <v>8.1733075449975292</v>
      </c>
      <c r="AG552" s="16">
        <v>6.22638301509933E-3</v>
      </c>
      <c r="AH552" s="18">
        <v>3.6080391013385902</v>
      </c>
      <c r="AI552" s="16">
        <v>5.0287832280306199E-2</v>
      </c>
      <c r="AJ552" s="15">
        <v>1581076.48</v>
      </c>
      <c r="AK552" s="16">
        <v>0.36826142211095603</v>
      </c>
      <c r="AL552" s="17">
        <v>194021.77</v>
      </c>
      <c r="AM552" s="16">
        <v>0.52853361455196102</v>
      </c>
      <c r="AN552" s="17">
        <v>436782.99</v>
      </c>
      <c r="AO552" s="16">
        <v>0.288940062248078</v>
      </c>
      <c r="AP552" s="18">
        <v>8.1489643146745898</v>
      </c>
      <c r="AQ552" s="16">
        <v>-0.10485356089992399</v>
      </c>
      <c r="AR552" s="18">
        <v>3.6198215502851898</v>
      </c>
      <c r="AS552" s="16">
        <v>6.1539991025285498E-2</v>
      </c>
    </row>
    <row r="553" spans="2:45" x14ac:dyDescent="0.2">
      <c r="B553" s="29"/>
      <c r="C553" s="29"/>
      <c r="D553" s="29"/>
      <c r="E553" s="14" t="s">
        <v>274</v>
      </c>
      <c r="F553" s="15">
        <v>21075.97</v>
      </c>
      <c r="G553" s="16">
        <v>-3.6245999976221702E-2</v>
      </c>
      <c r="H553" s="17">
        <v>1269.97</v>
      </c>
      <c r="I553" s="16">
        <v>-5.1687960632920103E-2</v>
      </c>
      <c r="J553" s="17">
        <v>5732.91</v>
      </c>
      <c r="K553" s="16">
        <v>-6.8703864947757001E-2</v>
      </c>
      <c r="L553" s="18">
        <v>16.5956439915904</v>
      </c>
      <c r="M553" s="16">
        <v>1.6283628189519402E-2</v>
      </c>
      <c r="N553" s="18">
        <v>3.6763127277421099</v>
      </c>
      <c r="O553" s="16">
        <v>3.48523565704634E-2</v>
      </c>
      <c r="P553" s="15">
        <v>74241.3</v>
      </c>
      <c r="Q553" s="16">
        <v>-2.8701981837149899E-2</v>
      </c>
      <c r="R553" s="17">
        <v>4473.59</v>
      </c>
      <c r="S553" s="16">
        <v>-4.4863911591640902E-2</v>
      </c>
      <c r="T553" s="17">
        <v>20194.71</v>
      </c>
      <c r="U553" s="16">
        <v>-5.8980562392418598E-2</v>
      </c>
      <c r="V553" s="18">
        <v>16.595463598586399</v>
      </c>
      <c r="W553" s="16">
        <v>1.6921075384580299E-2</v>
      </c>
      <c r="X553" s="18">
        <v>3.6762746283556398</v>
      </c>
      <c r="Y553" s="16">
        <v>3.2176360386612299E-2</v>
      </c>
      <c r="Z553" s="15">
        <v>141850.63</v>
      </c>
      <c r="AA553" s="16">
        <v>-2.46828737961057E-2</v>
      </c>
      <c r="AB553" s="17">
        <v>8690.57</v>
      </c>
      <c r="AC553" s="16">
        <v>-3.5996352777789897E-2</v>
      </c>
      <c r="AD553" s="17">
        <v>39124.69</v>
      </c>
      <c r="AE553" s="16">
        <v>-4.1883902591451798E-2</v>
      </c>
      <c r="AF553" s="18">
        <v>16.322362054502801</v>
      </c>
      <c r="AG553" s="16">
        <v>1.1735929645374401E-2</v>
      </c>
      <c r="AH553" s="18">
        <v>3.6256039344976299</v>
      </c>
      <c r="AI553" s="16">
        <v>1.7952969208919999E-2</v>
      </c>
      <c r="AJ553" s="15">
        <v>247884.24</v>
      </c>
      <c r="AK553" s="16">
        <v>5.7724622765701304E-3</v>
      </c>
      <c r="AL553" s="17">
        <v>15113.2</v>
      </c>
      <c r="AM553" s="16">
        <v>-3.3993306846469098E-3</v>
      </c>
      <c r="AN553" s="17">
        <v>68109.47</v>
      </c>
      <c r="AO553" s="16">
        <v>-1.00038213481232E-2</v>
      </c>
      <c r="AP553" s="18">
        <v>16.4018368049123</v>
      </c>
      <c r="AQ553" s="16">
        <v>9.2030772641542996E-3</v>
      </c>
      <c r="AR553" s="18">
        <v>3.6394974149703399</v>
      </c>
      <c r="AS553" s="16">
        <v>1.59357015359156E-2</v>
      </c>
    </row>
    <row r="554" spans="2:45" x14ac:dyDescent="0.2">
      <c r="B554" s="29"/>
      <c r="C554" s="29"/>
      <c r="D554" s="29"/>
      <c r="E554" s="14" t="s">
        <v>275</v>
      </c>
      <c r="F554" s="15">
        <v>64955.62</v>
      </c>
      <c r="G554" s="16">
        <v>-0.11358696972318701</v>
      </c>
      <c r="H554" s="17">
        <v>7794.98</v>
      </c>
      <c r="I554" s="16">
        <v>9.8958700476240197E-2</v>
      </c>
      <c r="J554" s="17">
        <v>23957.58</v>
      </c>
      <c r="K554" s="16">
        <v>5.1140334828156699E-2</v>
      </c>
      <c r="L554" s="18">
        <v>8.3330066273422094</v>
      </c>
      <c r="M554" s="16">
        <v>-0.19340642201323799</v>
      </c>
      <c r="N554" s="18">
        <v>2.7112763476110699</v>
      </c>
      <c r="O554" s="16">
        <v>-0.15671295172806199</v>
      </c>
      <c r="P554" s="15">
        <v>267520.31</v>
      </c>
      <c r="Q554" s="16">
        <v>2.64724607987313E-2</v>
      </c>
      <c r="R554" s="17">
        <v>27841.82</v>
      </c>
      <c r="S554" s="16">
        <v>0.132367277863708</v>
      </c>
      <c r="T554" s="17">
        <v>85686.37</v>
      </c>
      <c r="U554" s="16">
        <v>9.3363186768736797E-2</v>
      </c>
      <c r="V554" s="18">
        <v>9.6085783903494804</v>
      </c>
      <c r="W554" s="16">
        <v>-9.3516316777322001E-2</v>
      </c>
      <c r="X554" s="18">
        <v>3.1220870950654098</v>
      </c>
      <c r="Y554" s="16">
        <v>-6.1178871558398303E-2</v>
      </c>
      <c r="Z554" s="15">
        <v>542489.27</v>
      </c>
      <c r="AA554" s="16">
        <v>1.4424748896488099E-3</v>
      </c>
      <c r="AB554" s="17">
        <v>53223.12</v>
      </c>
      <c r="AC554" s="16">
        <v>8.9141474498967199E-2</v>
      </c>
      <c r="AD554" s="17">
        <v>164692.51999999999</v>
      </c>
      <c r="AE554" s="16">
        <v>5.4288665952508898E-2</v>
      </c>
      <c r="AF554" s="18">
        <v>10.1927371037249</v>
      </c>
      <c r="AG554" s="16">
        <v>-8.0521219384894094E-2</v>
      </c>
      <c r="AH554" s="18">
        <v>3.2939520871986199</v>
      </c>
      <c r="AI554" s="16">
        <v>-5.0124973140174701E-2</v>
      </c>
      <c r="AJ554" s="15">
        <v>956379.12</v>
      </c>
      <c r="AK554" s="16">
        <v>2.14272103960748E-2</v>
      </c>
      <c r="AL554" s="17">
        <v>94015.81</v>
      </c>
      <c r="AM554" s="16">
        <v>0.110801281176514</v>
      </c>
      <c r="AN554" s="17">
        <v>292166.61</v>
      </c>
      <c r="AO554" s="16">
        <v>6.11913179399423E-2</v>
      </c>
      <c r="AP554" s="18">
        <v>10.1725350236306</v>
      </c>
      <c r="AQ554" s="16">
        <v>-8.0459099476170901E-2</v>
      </c>
      <c r="AR554" s="18">
        <v>3.27340321332407</v>
      </c>
      <c r="AS554" s="16">
        <v>-3.7471195694533499E-2</v>
      </c>
    </row>
    <row r="555" spans="2:45" x14ac:dyDescent="0.2">
      <c r="B555" s="29"/>
      <c r="C555" s="29"/>
      <c r="D555" s="29"/>
      <c r="E555" s="14" t="s">
        <v>276</v>
      </c>
      <c r="F555" s="15">
        <v>93012.39</v>
      </c>
      <c r="G555" s="16">
        <v>0.291027375156586</v>
      </c>
      <c r="H555" s="17">
        <v>18170.2</v>
      </c>
      <c r="I555" s="16">
        <v>0.22032336534212399</v>
      </c>
      <c r="J555" s="17">
        <v>26355.41</v>
      </c>
      <c r="K555" s="16">
        <v>0.27715752915173902</v>
      </c>
      <c r="L555" s="18">
        <v>5.1189524606223404</v>
      </c>
      <c r="M555" s="16">
        <v>5.7938749533522502E-2</v>
      </c>
      <c r="N555" s="18">
        <v>3.5291573912149299</v>
      </c>
      <c r="O555" s="16">
        <v>1.0859933632508799E-2</v>
      </c>
      <c r="P555" s="15">
        <v>343163.33</v>
      </c>
      <c r="Q555" s="16">
        <v>0.35541723801778102</v>
      </c>
      <c r="R555" s="17">
        <v>65443.39</v>
      </c>
      <c r="S555" s="16">
        <v>0.26413828925594102</v>
      </c>
      <c r="T555" s="17">
        <v>95495.91</v>
      </c>
      <c r="U555" s="16">
        <v>0.31420344575506498</v>
      </c>
      <c r="V555" s="18">
        <v>5.24366677826439</v>
      </c>
      <c r="W555" s="16">
        <v>7.2206458373763702E-2</v>
      </c>
      <c r="X555" s="18">
        <v>3.5934871975145302</v>
      </c>
      <c r="Y555" s="16">
        <v>3.1360283216299897E-2</v>
      </c>
      <c r="Z555" s="15">
        <v>628166.1</v>
      </c>
      <c r="AA555" s="16">
        <v>0.44984498146535601</v>
      </c>
      <c r="AB555" s="17">
        <v>120115.27</v>
      </c>
      <c r="AC555" s="16">
        <v>0.39503509617724197</v>
      </c>
      <c r="AD555" s="17">
        <v>173876.38</v>
      </c>
      <c r="AE555" s="16">
        <v>0.38256280701397299</v>
      </c>
      <c r="AF555" s="18">
        <v>5.22969394315977</v>
      </c>
      <c r="AG555" s="16">
        <v>3.9289251889294399E-2</v>
      </c>
      <c r="AH555" s="18">
        <v>3.6127166898689702</v>
      </c>
      <c r="AI555" s="16">
        <v>4.8664823116930898E-2</v>
      </c>
      <c r="AJ555" s="15">
        <v>1054956.5900000001</v>
      </c>
      <c r="AK555" s="16">
        <v>0.65226586969566702</v>
      </c>
      <c r="AL555" s="17">
        <v>211446.83</v>
      </c>
      <c r="AM555" s="16">
        <v>0.99496547889041098</v>
      </c>
      <c r="AN555" s="17">
        <v>290131.33</v>
      </c>
      <c r="AO555" s="16">
        <v>0.56432057398596402</v>
      </c>
      <c r="AP555" s="18">
        <v>4.9892286869469702</v>
      </c>
      <c r="AQ555" s="16">
        <v>-0.17178222521692499</v>
      </c>
      <c r="AR555" s="18">
        <v>3.6361346773545602</v>
      </c>
      <c r="AS555" s="16">
        <v>5.6219484146791503E-2</v>
      </c>
    </row>
    <row r="556" spans="2:45" x14ac:dyDescent="0.2">
      <c r="B556" s="29"/>
      <c r="C556" s="29"/>
      <c r="D556" s="29"/>
      <c r="E556" s="14" t="s">
        <v>277</v>
      </c>
      <c r="F556" s="15">
        <v>14111.87</v>
      </c>
      <c r="G556" s="16">
        <v>-1.9716985129597801E-2</v>
      </c>
      <c r="H556" s="17">
        <v>1063.1400000000001</v>
      </c>
      <c r="I556" s="16">
        <v>5.4137664346480797E-2</v>
      </c>
      <c r="J556" s="17">
        <v>3832.94</v>
      </c>
      <c r="K556" s="16">
        <v>-5.3987481735971302E-2</v>
      </c>
      <c r="L556" s="18">
        <v>13.2737645089076</v>
      </c>
      <c r="M556" s="16">
        <v>-7.0061674081122405E-2</v>
      </c>
      <c r="N556" s="18">
        <v>3.6817351693478102</v>
      </c>
      <c r="O556" s="16">
        <v>3.6226261222484998E-2</v>
      </c>
      <c r="P556" s="15">
        <v>51241.78</v>
      </c>
      <c r="Q556" s="16">
        <v>1.76562387667487E-2</v>
      </c>
      <c r="R556" s="17">
        <v>3873.79</v>
      </c>
      <c r="S556" s="16">
        <v>7.3131475428001802E-2</v>
      </c>
      <c r="T556" s="17">
        <v>14129.84</v>
      </c>
      <c r="U556" s="16">
        <v>-2.8498390781837302E-2</v>
      </c>
      <c r="V556" s="18">
        <v>13.227815653404001</v>
      </c>
      <c r="W556" s="16">
        <v>-5.1694725139925297E-2</v>
      </c>
      <c r="X556" s="18">
        <v>3.6264940013475</v>
      </c>
      <c r="Y556" s="16">
        <v>4.7508546677272001E-2</v>
      </c>
      <c r="Z556" s="15">
        <v>102471.23</v>
      </c>
      <c r="AA556" s="16">
        <v>0.106365862280211</v>
      </c>
      <c r="AB556" s="17">
        <v>7588.89</v>
      </c>
      <c r="AC556" s="16">
        <v>0.14101831609777801</v>
      </c>
      <c r="AD556" s="17">
        <v>27890.79</v>
      </c>
      <c r="AE556" s="16">
        <v>5.8157560471479498E-2</v>
      </c>
      <c r="AF556" s="18">
        <v>13.5027955339977</v>
      </c>
      <c r="AG556" s="16">
        <v>-3.0369761228790901E-2</v>
      </c>
      <c r="AH556" s="18">
        <v>3.6740167632397598</v>
      </c>
      <c r="AI556" s="16">
        <v>4.5558717916499999E-2</v>
      </c>
      <c r="AJ556" s="15">
        <v>191042.75</v>
      </c>
      <c r="AK556" s="16">
        <v>0.23484645955018199</v>
      </c>
      <c r="AL556" s="17">
        <v>13615.18</v>
      </c>
      <c r="AM556" s="16">
        <v>0.23741178502129001</v>
      </c>
      <c r="AN556" s="17">
        <v>51607.54</v>
      </c>
      <c r="AO556" s="16">
        <v>0.19210920527269501</v>
      </c>
      <c r="AP556" s="18">
        <v>14.031599288441299</v>
      </c>
      <c r="AQ556" s="16">
        <v>-2.0731380629799498E-3</v>
      </c>
      <c r="AR556" s="18">
        <v>3.7018379484858199</v>
      </c>
      <c r="AS556" s="16">
        <v>3.5850116825253998E-2</v>
      </c>
    </row>
    <row r="557" spans="2:45" x14ac:dyDescent="0.2">
      <c r="B557" s="29"/>
      <c r="C557" s="29"/>
      <c r="D557" s="29"/>
      <c r="E557" s="14" t="s">
        <v>278</v>
      </c>
      <c r="F557" s="15">
        <v>45007.92</v>
      </c>
      <c r="G557" s="16">
        <v>0.17539408598766801</v>
      </c>
      <c r="H557" s="17">
        <v>5178.76</v>
      </c>
      <c r="I557" s="16">
        <v>0.24030866651658001</v>
      </c>
      <c r="J557" s="17">
        <v>16648.02</v>
      </c>
      <c r="K557" s="16">
        <v>0.24671584228853799</v>
      </c>
      <c r="L557" s="18">
        <v>8.6908680842518304</v>
      </c>
      <c r="M557" s="16">
        <v>-5.2337440091607103E-2</v>
      </c>
      <c r="N557" s="18">
        <v>2.7034998756608899</v>
      </c>
      <c r="O557" s="16">
        <v>-5.7207708349922698E-2</v>
      </c>
      <c r="P557" s="15">
        <v>148918.71</v>
      </c>
      <c r="Q557" s="16">
        <v>0.16462735199360101</v>
      </c>
      <c r="R557" s="17">
        <v>17185.87</v>
      </c>
      <c r="S557" s="16">
        <v>0.45499069987563201</v>
      </c>
      <c r="T557" s="17">
        <v>55587.58</v>
      </c>
      <c r="U557" s="16">
        <v>0.321773788743342</v>
      </c>
      <c r="V557" s="18">
        <v>8.6651830835447896</v>
      </c>
      <c r="W557" s="16">
        <v>-0.199563713985835</v>
      </c>
      <c r="X557" s="18">
        <v>2.6789925015624001</v>
      </c>
      <c r="Y557" s="16">
        <v>-0.11889056818046501</v>
      </c>
      <c r="Z557" s="15">
        <v>286992.53000000003</v>
      </c>
      <c r="AA557" s="16">
        <v>0.25264789159032403</v>
      </c>
      <c r="AB557" s="17">
        <v>30747.72</v>
      </c>
      <c r="AC557" s="16">
        <v>0.56369278557817404</v>
      </c>
      <c r="AD557" s="17">
        <v>102310.66</v>
      </c>
      <c r="AE557" s="16">
        <v>0.38979817831793001</v>
      </c>
      <c r="AF557" s="18">
        <v>9.3337824723263996</v>
      </c>
      <c r="AG557" s="16">
        <v>-0.19891688243150801</v>
      </c>
      <c r="AH557" s="18">
        <v>2.80510877361167</v>
      </c>
      <c r="AI557" s="16">
        <v>-9.8683599437148994E-2</v>
      </c>
      <c r="AJ557" s="15">
        <v>491938.27</v>
      </c>
      <c r="AK557" s="16">
        <v>0.331908526797694</v>
      </c>
      <c r="AL557" s="17">
        <v>49571.29</v>
      </c>
      <c r="AM557" s="16">
        <v>0.56994232504402997</v>
      </c>
      <c r="AN557" s="17">
        <v>167231.34</v>
      </c>
      <c r="AO557" s="16">
        <v>0.40588498081646102</v>
      </c>
      <c r="AP557" s="18">
        <v>9.9238545133685303</v>
      </c>
      <c r="AQ557" s="16">
        <v>-0.15161945407113001</v>
      </c>
      <c r="AR557" s="18">
        <v>2.9416631475894399</v>
      </c>
      <c r="AS557" s="16">
        <v>-5.2619136720420297E-2</v>
      </c>
    </row>
    <row r="558" spans="2:45" x14ac:dyDescent="0.2">
      <c r="B558" s="29"/>
      <c r="C558" s="29"/>
      <c r="D558" s="29"/>
      <c r="E558" s="14" t="s">
        <v>279</v>
      </c>
      <c r="F558" s="15">
        <v>14293.2</v>
      </c>
      <c r="G558" s="16">
        <v>5.8499947420104399E-2</v>
      </c>
      <c r="H558" s="17">
        <v>974.37</v>
      </c>
      <c r="I558" s="16">
        <v>-0.141599859043256</v>
      </c>
      <c r="J558" s="17">
        <v>4078.45</v>
      </c>
      <c r="K558" s="16">
        <v>-0.13886806794548301</v>
      </c>
      <c r="L558" s="18">
        <v>14.669170848856201</v>
      </c>
      <c r="M558" s="16">
        <v>0.23310784436770501</v>
      </c>
      <c r="N558" s="18">
        <v>3.5045666858733102</v>
      </c>
      <c r="O558" s="16">
        <v>0.22919602446363899</v>
      </c>
      <c r="P558" s="15">
        <v>50332.72</v>
      </c>
      <c r="Q558" s="16">
        <v>6.0683719437448803E-2</v>
      </c>
      <c r="R558" s="17">
        <v>3418.56</v>
      </c>
      <c r="S558" s="16">
        <v>-9.8098084893638901E-2</v>
      </c>
      <c r="T558" s="17">
        <v>14424.33</v>
      </c>
      <c r="U558" s="16">
        <v>-8.3703521600509298E-2</v>
      </c>
      <c r="V558" s="18">
        <v>14.723368903866</v>
      </c>
      <c r="W558" s="16">
        <v>0.176052186686357</v>
      </c>
      <c r="X558" s="18">
        <v>3.4894320914732302</v>
      </c>
      <c r="Y558" s="16">
        <v>0.15757699002637399</v>
      </c>
      <c r="Z558" s="15">
        <v>96876.17</v>
      </c>
      <c r="AA558" s="16">
        <v>-4.5844561485063702E-3</v>
      </c>
      <c r="AB558" s="17">
        <v>6686.74</v>
      </c>
      <c r="AC558" s="16">
        <v>-0.113675797119699</v>
      </c>
      <c r="AD558" s="17">
        <v>27793.37</v>
      </c>
      <c r="AE558" s="16">
        <v>-0.100348649505122</v>
      </c>
      <c r="AF558" s="18">
        <v>14.487802725991999</v>
      </c>
      <c r="AG558" s="16">
        <v>0.12308288616815</v>
      </c>
      <c r="AH558" s="18">
        <v>3.4855855910960098</v>
      </c>
      <c r="AI558" s="16">
        <v>0.10644589518366</v>
      </c>
      <c r="AJ558" s="15">
        <v>174787.81</v>
      </c>
      <c r="AK558" s="16">
        <v>-0.14106010207355099</v>
      </c>
      <c r="AL558" s="17">
        <v>12321.41</v>
      </c>
      <c r="AM558" s="16">
        <v>-0.26881285887566703</v>
      </c>
      <c r="AN558" s="17">
        <v>50277.36</v>
      </c>
      <c r="AO558" s="16">
        <v>-0.28152752867217201</v>
      </c>
      <c r="AP558" s="18">
        <v>14.185698714676301</v>
      </c>
      <c r="AQ558" s="16">
        <v>0.174719643736723</v>
      </c>
      <c r="AR558" s="18">
        <v>3.4764715171997902</v>
      </c>
      <c r="AS558" s="16">
        <v>0.19550843240941401</v>
      </c>
    </row>
    <row r="559" spans="2:45" x14ac:dyDescent="0.2">
      <c r="B559" s="29"/>
      <c r="C559" s="29"/>
      <c r="D559" s="29"/>
      <c r="E559" s="14" t="s">
        <v>280</v>
      </c>
      <c r="F559" s="15">
        <v>8153.11</v>
      </c>
      <c r="G559" s="16">
        <v>-0.43418390822146802</v>
      </c>
      <c r="H559" s="17">
        <v>830.58</v>
      </c>
      <c r="I559" s="16">
        <v>-0.35381024623643398</v>
      </c>
      <c r="J559" s="17">
        <v>2587.2600000000002</v>
      </c>
      <c r="K559" s="16">
        <v>-0.409604655142906</v>
      </c>
      <c r="L559" s="18">
        <v>9.8161646078643905</v>
      </c>
      <c r="M559" s="16">
        <v>-0.12438089820663201</v>
      </c>
      <c r="N559" s="18">
        <v>3.1512526765767599</v>
      </c>
      <c r="O559" s="16">
        <v>-4.1631854472889897E-2</v>
      </c>
      <c r="P559" s="15">
        <v>28790.32</v>
      </c>
      <c r="Q559" s="16">
        <v>-0.46750227867280603</v>
      </c>
      <c r="R559" s="17">
        <v>2967.85</v>
      </c>
      <c r="S559" s="16">
        <v>-0.37578346499751802</v>
      </c>
      <c r="T559" s="17">
        <v>9134.83</v>
      </c>
      <c r="U559" s="16">
        <v>-0.44324429749043898</v>
      </c>
      <c r="V559" s="18">
        <v>9.7007328537493507</v>
      </c>
      <c r="W559" s="16">
        <v>-0.146934290478101</v>
      </c>
      <c r="X559" s="18">
        <v>3.1517083514416799</v>
      </c>
      <c r="Y559" s="16">
        <v>-4.3570242878564799E-2</v>
      </c>
      <c r="Z559" s="15">
        <v>64027.15</v>
      </c>
      <c r="AA559" s="16">
        <v>-0.45027303834556998</v>
      </c>
      <c r="AB559" s="17">
        <v>6523.39</v>
      </c>
      <c r="AC559" s="16">
        <v>-0.36317594446499901</v>
      </c>
      <c r="AD559" s="17">
        <v>19771.93</v>
      </c>
      <c r="AE559" s="16">
        <v>-0.43775116732734698</v>
      </c>
      <c r="AF559" s="18">
        <v>9.81501182667294</v>
      </c>
      <c r="AG559" s="16">
        <v>-0.13676790806434</v>
      </c>
      <c r="AH559" s="18">
        <v>3.2382852862618901</v>
      </c>
      <c r="AI559" s="16">
        <v>-2.2271048494135401E-2</v>
      </c>
      <c r="AJ559" s="15">
        <v>146884.94</v>
      </c>
      <c r="AK559" s="16">
        <v>-0.29897610905213001</v>
      </c>
      <c r="AL559" s="17">
        <v>13952.45</v>
      </c>
      <c r="AM559" s="16">
        <v>-0.244894325416669</v>
      </c>
      <c r="AN559" s="17">
        <v>44196.29</v>
      </c>
      <c r="AO559" s="16">
        <v>-0.30160284540139598</v>
      </c>
      <c r="AP559" s="18">
        <v>10.527537457579101</v>
      </c>
      <c r="AQ559" s="16">
        <v>-7.1621476908252199E-2</v>
      </c>
      <c r="AR559" s="18">
        <v>3.3234676485288701</v>
      </c>
      <c r="AS559" s="16">
        <v>3.7610925702806302E-3</v>
      </c>
    </row>
    <row r="560" spans="2:45" x14ac:dyDescent="0.2">
      <c r="B560" s="29"/>
      <c r="C560" s="29"/>
      <c r="D560" s="29"/>
      <c r="E560" s="14" t="s">
        <v>281</v>
      </c>
      <c r="F560" s="15">
        <v>12089.6</v>
      </c>
      <c r="G560" s="16">
        <v>-0.14026026299377101</v>
      </c>
      <c r="H560" s="17">
        <v>1265.42</v>
      </c>
      <c r="I560" s="16">
        <v>-0.12330000900657501</v>
      </c>
      <c r="J560" s="17">
        <v>4451.22</v>
      </c>
      <c r="K560" s="16">
        <v>-0.112576232732377</v>
      </c>
      <c r="L560" s="18">
        <v>9.55382402680533</v>
      </c>
      <c r="M560" s="16">
        <v>-1.9345561949850199E-2</v>
      </c>
      <c r="N560" s="18">
        <v>2.7160194283814301</v>
      </c>
      <c r="O560" s="16">
        <v>-3.11959531426949E-2</v>
      </c>
      <c r="P560" s="15">
        <v>42115.96</v>
      </c>
      <c r="Q560" s="16">
        <v>-0.13645344397850201</v>
      </c>
      <c r="R560" s="17">
        <v>4466.07</v>
      </c>
      <c r="S560" s="16">
        <v>-0.111410221208829</v>
      </c>
      <c r="T560" s="17">
        <v>15503.66</v>
      </c>
      <c r="U560" s="16">
        <v>-0.114868132213192</v>
      </c>
      <c r="V560" s="18">
        <v>9.4302059752758005</v>
      </c>
      <c r="W560" s="16">
        <v>-2.8183109199996701E-2</v>
      </c>
      <c r="X560" s="18">
        <v>2.7165172610854502</v>
      </c>
      <c r="Y560" s="16">
        <v>-2.4386549113050899E-2</v>
      </c>
      <c r="Z560" s="15">
        <v>86757.73</v>
      </c>
      <c r="AA560" s="16">
        <v>-0.120101570278452</v>
      </c>
      <c r="AB560" s="17">
        <v>9071.08</v>
      </c>
      <c r="AC560" s="16">
        <v>-9.6532072280780701E-2</v>
      </c>
      <c r="AD560" s="17">
        <v>31081.78</v>
      </c>
      <c r="AE560" s="16">
        <v>-0.111485592197529</v>
      </c>
      <c r="AF560" s="18">
        <v>9.5642117586880495</v>
      </c>
      <c r="AG560" s="16">
        <v>-2.60878081828229E-2</v>
      </c>
      <c r="AH560" s="18">
        <v>2.7912728936373701</v>
      </c>
      <c r="AI560" s="16">
        <v>-9.6970606275617599E-3</v>
      </c>
      <c r="AJ560" s="15">
        <v>167162.98000000001</v>
      </c>
      <c r="AK560" s="16">
        <v>-0.16234943065981999</v>
      </c>
      <c r="AL560" s="17">
        <v>17167.46</v>
      </c>
      <c r="AM560" s="16">
        <v>-0.128449151165624</v>
      </c>
      <c r="AN560" s="17">
        <v>58582.14</v>
      </c>
      <c r="AO560" s="16">
        <v>-0.163595727383858</v>
      </c>
      <c r="AP560" s="18">
        <v>9.7371993294290498</v>
      </c>
      <c r="AQ560" s="16">
        <v>-3.8896502182900701E-2</v>
      </c>
      <c r="AR560" s="18">
        <v>2.8534802586590402</v>
      </c>
      <c r="AS560" s="16">
        <v>1.4900649899122799E-3</v>
      </c>
    </row>
    <row r="561" spans="2:45" x14ac:dyDescent="0.2">
      <c r="B561" s="29"/>
      <c r="C561" s="29"/>
      <c r="D561" s="29"/>
      <c r="E561" s="14" t="s">
        <v>282</v>
      </c>
      <c r="F561" s="15">
        <v>21135.27</v>
      </c>
      <c r="G561" s="16">
        <v>0.16596613969458501</v>
      </c>
      <c r="H561" s="17">
        <v>1794.62</v>
      </c>
      <c r="I561" s="16">
        <v>0.16860063814547099</v>
      </c>
      <c r="J561" s="17">
        <v>5949.01</v>
      </c>
      <c r="K561" s="16">
        <v>0.203965449548488</v>
      </c>
      <c r="L561" s="18">
        <v>11.777016861508301</v>
      </c>
      <c r="M561" s="16">
        <v>-2.2544044260206998E-3</v>
      </c>
      <c r="N561" s="18">
        <v>3.55273734621391</v>
      </c>
      <c r="O561" s="16">
        <v>-3.1561794292480502E-2</v>
      </c>
      <c r="P561" s="15">
        <v>69123.98</v>
      </c>
      <c r="Q561" s="16">
        <v>0.10118076995377</v>
      </c>
      <c r="R561" s="17">
        <v>5837.58</v>
      </c>
      <c r="S561" s="16">
        <v>0.11043730181224699</v>
      </c>
      <c r="T561" s="17">
        <v>19446.669999999998</v>
      </c>
      <c r="U561" s="16">
        <v>0.14395406458535301</v>
      </c>
      <c r="V561" s="18">
        <v>11.8412047458022</v>
      </c>
      <c r="W561" s="16">
        <v>-8.3359338193794898E-3</v>
      </c>
      <c r="X561" s="18">
        <v>3.55454070028442</v>
      </c>
      <c r="Y561" s="16">
        <v>-3.73907449221638E-2</v>
      </c>
      <c r="Z561" s="15">
        <v>136404.9</v>
      </c>
      <c r="AA561" s="16">
        <v>0.208841382223243</v>
      </c>
      <c r="AB561" s="17">
        <v>11824.64</v>
      </c>
      <c r="AC561" s="16">
        <v>0.21777082966446201</v>
      </c>
      <c r="AD561" s="17">
        <v>38244.39</v>
      </c>
      <c r="AE561" s="16">
        <v>0.228255168982923</v>
      </c>
      <c r="AF561" s="18">
        <v>11.535649288265899</v>
      </c>
      <c r="AG561" s="16">
        <v>-7.3326172902982902E-3</v>
      </c>
      <c r="AH561" s="18">
        <v>3.5666642872327201</v>
      </c>
      <c r="AI561" s="16">
        <v>-1.5805988242455798E-2</v>
      </c>
      <c r="AJ561" s="15">
        <v>241965.14</v>
      </c>
      <c r="AK561" s="16">
        <v>0.211950430897929</v>
      </c>
      <c r="AL561" s="17">
        <v>21508.12</v>
      </c>
      <c r="AM561" s="16">
        <v>0.25569710709037602</v>
      </c>
      <c r="AN561" s="17">
        <v>68129.67</v>
      </c>
      <c r="AO561" s="16">
        <v>0.24913588640123899</v>
      </c>
      <c r="AP561" s="18">
        <v>11.2499437421774</v>
      </c>
      <c r="AQ561" s="16">
        <v>-3.4838557758418397E-2</v>
      </c>
      <c r="AR561" s="18">
        <v>3.5515384119723499</v>
      </c>
      <c r="AS561" s="16">
        <v>-2.97689434016996E-2</v>
      </c>
    </row>
    <row r="562" spans="2:45" x14ac:dyDescent="0.2">
      <c r="B562" s="29"/>
      <c r="C562" s="29"/>
      <c r="D562" s="29"/>
      <c r="E562" s="14" t="s">
        <v>283</v>
      </c>
      <c r="F562" s="15">
        <v>28063.55</v>
      </c>
      <c r="G562" s="16">
        <v>0.19558660260337399</v>
      </c>
      <c r="H562" s="17">
        <v>2411.4699999999998</v>
      </c>
      <c r="I562" s="16">
        <v>6.1176263504147302E-2</v>
      </c>
      <c r="J562" s="17">
        <v>7691.83</v>
      </c>
      <c r="K562" s="16">
        <v>6.9518872725553502E-2</v>
      </c>
      <c r="L562" s="18">
        <v>11.6375281467321</v>
      </c>
      <c r="M562" s="16">
        <v>0.12666165247174399</v>
      </c>
      <c r="N562" s="18">
        <v>3.6484880711092198</v>
      </c>
      <c r="O562" s="16">
        <v>0.11787331022644799</v>
      </c>
      <c r="P562" s="15">
        <v>94718.86</v>
      </c>
      <c r="Q562" s="16">
        <v>0.141805320573055</v>
      </c>
      <c r="R562" s="17">
        <v>8215.5300000000007</v>
      </c>
      <c r="S562" s="16">
        <v>4.2255897595290901E-2</v>
      </c>
      <c r="T562" s="17">
        <v>26253.87</v>
      </c>
      <c r="U562" s="16">
        <v>3.9131279732090102E-2</v>
      </c>
      <c r="V562" s="18">
        <v>11.529245222158499</v>
      </c>
      <c r="W562" s="16">
        <v>9.5513417777194895E-2</v>
      </c>
      <c r="X562" s="18">
        <v>3.6078056301794699</v>
      </c>
      <c r="Y562" s="16">
        <v>9.8807574022251293E-2</v>
      </c>
      <c r="Z562" s="15">
        <v>193300.09</v>
      </c>
      <c r="AA562" s="16">
        <v>0.24190403266546601</v>
      </c>
      <c r="AB562" s="17">
        <v>16432.009999999998</v>
      </c>
      <c r="AC562" s="16">
        <v>0.10067941726723301</v>
      </c>
      <c r="AD562" s="17">
        <v>52379.93</v>
      </c>
      <c r="AE562" s="16">
        <v>9.3745471432491095E-2</v>
      </c>
      <c r="AF562" s="18">
        <v>11.7636302558238</v>
      </c>
      <c r="AG562" s="16">
        <v>0.12830676506049801</v>
      </c>
      <c r="AH562" s="18">
        <v>3.6903464743079999</v>
      </c>
      <c r="AI562" s="16">
        <v>0.13545981684288</v>
      </c>
      <c r="AJ562" s="15">
        <v>320947.83</v>
      </c>
      <c r="AK562" s="16">
        <v>0.19183876620402901</v>
      </c>
      <c r="AL562" s="17">
        <v>28669.51</v>
      </c>
      <c r="AM562" s="16">
        <v>0.14046677592845999</v>
      </c>
      <c r="AN562" s="17">
        <v>90903.2</v>
      </c>
      <c r="AO562" s="16">
        <v>0.104505506962939</v>
      </c>
      <c r="AP562" s="18">
        <v>11.1947441724675</v>
      </c>
      <c r="AQ562" s="16">
        <v>4.5044705694076002E-2</v>
      </c>
      <c r="AR562" s="18">
        <v>3.5306549164385901</v>
      </c>
      <c r="AS562" s="16">
        <v>7.9070007972373693E-2</v>
      </c>
    </row>
    <row r="563" spans="2:45" x14ac:dyDescent="0.2">
      <c r="B563" s="29"/>
      <c r="C563" s="29"/>
      <c r="D563" s="29"/>
      <c r="E563" s="14" t="s">
        <v>284</v>
      </c>
      <c r="F563" s="15">
        <v>27077.85</v>
      </c>
      <c r="G563" s="16">
        <v>4.8110464441151898E-2</v>
      </c>
      <c r="H563" s="17">
        <v>2434.86</v>
      </c>
      <c r="I563" s="16">
        <v>4.6981424148606898E-2</v>
      </c>
      <c r="J563" s="17">
        <v>10266.950000000001</v>
      </c>
      <c r="K563" s="16">
        <v>5.02070351018606E-2</v>
      </c>
      <c r="L563" s="18">
        <v>11.1209063354772</v>
      </c>
      <c r="M563" s="16">
        <v>1.0783766230266199E-3</v>
      </c>
      <c r="N563" s="18">
        <v>2.63738013723647</v>
      </c>
      <c r="O563" s="16">
        <v>-1.9963403316047299E-3</v>
      </c>
      <c r="P563" s="15">
        <v>92011.02</v>
      </c>
      <c r="Q563" s="16">
        <v>1.48553723041858E-2</v>
      </c>
      <c r="R563" s="17">
        <v>8159.13</v>
      </c>
      <c r="S563" s="16">
        <v>1.6757760132001399E-3</v>
      </c>
      <c r="T563" s="17">
        <v>34397.550000000003</v>
      </c>
      <c r="U563" s="16">
        <v>5.7066220849607899E-3</v>
      </c>
      <c r="V563" s="18">
        <v>11.277062628000801</v>
      </c>
      <c r="W563" s="16">
        <v>1.3157547189013701E-2</v>
      </c>
      <c r="X563" s="18">
        <v>2.6749294644531401</v>
      </c>
      <c r="Y563" s="16">
        <v>9.0968380025761696E-3</v>
      </c>
      <c r="Z563" s="15">
        <v>182388.61</v>
      </c>
      <c r="AA563" s="16">
        <v>5.3371255526573902E-2</v>
      </c>
      <c r="AB563" s="17">
        <v>15985.62</v>
      </c>
      <c r="AC563" s="16">
        <v>3.5570818053021001E-2</v>
      </c>
      <c r="AD563" s="17">
        <v>67180.800000000003</v>
      </c>
      <c r="AE563" s="16">
        <v>3.68730700661953E-2</v>
      </c>
      <c r="AF563" s="18">
        <v>11.409542451278099</v>
      </c>
      <c r="AG563" s="16">
        <v>1.7189010315122301E-2</v>
      </c>
      <c r="AH563" s="18">
        <v>2.7148919036391299</v>
      </c>
      <c r="AI563" s="16">
        <v>1.5911480331266999E-2</v>
      </c>
      <c r="AJ563" s="15">
        <v>322744.58</v>
      </c>
      <c r="AK563" s="16">
        <v>-7.9243319580568294E-2</v>
      </c>
      <c r="AL563" s="17">
        <v>28541.05</v>
      </c>
      <c r="AM563" s="16">
        <v>-7.8881505079358802E-2</v>
      </c>
      <c r="AN563" s="17">
        <v>119130.01</v>
      </c>
      <c r="AO563" s="16">
        <v>-8.2993930271673996E-2</v>
      </c>
      <c r="AP563" s="18">
        <v>11.308083619908899</v>
      </c>
      <c r="AQ563" s="16">
        <v>-3.9279908416196802E-4</v>
      </c>
      <c r="AR563" s="18">
        <v>2.7091794922203101</v>
      </c>
      <c r="AS563" s="16">
        <v>4.0900609220798703E-3</v>
      </c>
    </row>
    <row r="564" spans="2:45" x14ac:dyDescent="0.2">
      <c r="B564" s="29"/>
      <c r="C564" s="29"/>
      <c r="D564" s="29"/>
      <c r="E564" s="14" t="s">
        <v>285</v>
      </c>
      <c r="F564" s="15">
        <v>12342.04</v>
      </c>
      <c r="G564" s="16">
        <v>0.11656191959007001</v>
      </c>
      <c r="H564" s="17">
        <v>1244.06</v>
      </c>
      <c r="I564" s="16">
        <v>0.145690973053617</v>
      </c>
      <c r="J564" s="17">
        <v>5231.46</v>
      </c>
      <c r="K564" s="16">
        <v>0.137481627079728</v>
      </c>
      <c r="L564" s="18">
        <v>9.9207755252962109</v>
      </c>
      <c r="M564" s="16">
        <v>-2.5424878216425601E-2</v>
      </c>
      <c r="N564" s="18">
        <v>2.3591960943981198</v>
      </c>
      <c r="O564" s="16">
        <v>-1.8391248695035799E-2</v>
      </c>
      <c r="P564" s="15">
        <v>42882.64</v>
      </c>
      <c r="Q564" s="16">
        <v>5.3722275762390699E-2</v>
      </c>
      <c r="R564" s="17">
        <v>4203.0200000000004</v>
      </c>
      <c r="S564" s="16">
        <v>4.3137488490299601E-2</v>
      </c>
      <c r="T564" s="17">
        <v>17689.36</v>
      </c>
      <c r="U564" s="16">
        <v>3.8754764557039398E-2</v>
      </c>
      <c r="V564" s="18">
        <v>10.2028160703494</v>
      </c>
      <c r="W564" s="16">
        <v>1.01470682329806E-2</v>
      </c>
      <c r="X564" s="18">
        <v>2.4242052849848701</v>
      </c>
      <c r="Y564" s="16">
        <v>1.4409090303171E-2</v>
      </c>
      <c r="Z564" s="15">
        <v>79564.09</v>
      </c>
      <c r="AA564" s="16">
        <v>3.3480796378378898E-2</v>
      </c>
      <c r="AB564" s="17">
        <v>7818.39</v>
      </c>
      <c r="AC564" s="16">
        <v>4.0005906108832097E-2</v>
      </c>
      <c r="AD564" s="17">
        <v>32994.57</v>
      </c>
      <c r="AE564" s="16">
        <v>3.9075347879843098E-2</v>
      </c>
      <c r="AF564" s="18">
        <v>10.176531229575399</v>
      </c>
      <c r="AG564" s="16">
        <v>-6.2741083412371597E-3</v>
      </c>
      <c r="AH564" s="18">
        <v>2.4114298201188902</v>
      </c>
      <c r="AI564" s="16">
        <v>-5.38416344192895E-3</v>
      </c>
      <c r="AJ564" s="15">
        <v>157370.69</v>
      </c>
      <c r="AK564" s="16">
        <v>0.16714405618345901</v>
      </c>
      <c r="AL564" s="17">
        <v>14630.54</v>
      </c>
      <c r="AM564" s="16">
        <v>7.4002106816321606E-2</v>
      </c>
      <c r="AN564" s="17">
        <v>60185.79</v>
      </c>
      <c r="AO564" s="16">
        <v>8.0020026360863694E-2</v>
      </c>
      <c r="AP564" s="18">
        <v>10.756314531111</v>
      </c>
      <c r="AQ564" s="16">
        <v>8.6724177518831394E-2</v>
      </c>
      <c r="AR564" s="18">
        <v>2.61474826532974</v>
      </c>
      <c r="AS564" s="16">
        <v>8.0668902146343202E-2</v>
      </c>
    </row>
    <row r="565" spans="2:45" x14ac:dyDescent="0.2">
      <c r="B565" s="29"/>
      <c r="C565" s="29"/>
      <c r="D565" s="29"/>
      <c r="E565" s="14" t="s">
        <v>286</v>
      </c>
      <c r="F565" s="15">
        <v>49350.86</v>
      </c>
      <c r="G565" s="16">
        <v>0.188118921529423</v>
      </c>
      <c r="H565" s="17">
        <v>7631.95</v>
      </c>
      <c r="I565" s="16">
        <v>0.210170125790651</v>
      </c>
      <c r="J565" s="17">
        <v>14787.21</v>
      </c>
      <c r="K565" s="16">
        <v>0.15644245906524001</v>
      </c>
      <c r="L565" s="18">
        <v>6.4663500153957996</v>
      </c>
      <c r="M565" s="16">
        <v>-1.8221573802957199E-2</v>
      </c>
      <c r="N565" s="18">
        <v>3.3374017140488301</v>
      </c>
      <c r="O565" s="16">
        <v>2.7391300116901201E-2</v>
      </c>
      <c r="P565" s="15">
        <v>172094.77</v>
      </c>
      <c r="Q565" s="16">
        <v>0.25368190100376298</v>
      </c>
      <c r="R565" s="17">
        <v>26815.17</v>
      </c>
      <c r="S565" s="16">
        <v>0.25446275277392899</v>
      </c>
      <c r="T565" s="17">
        <v>51575.17</v>
      </c>
      <c r="U565" s="16">
        <v>0.19780440795214099</v>
      </c>
      <c r="V565" s="18">
        <v>6.4178138717748201</v>
      </c>
      <c r="W565" s="16">
        <v>-6.2245911123246802E-4</v>
      </c>
      <c r="X565" s="18">
        <v>3.3367756228433199</v>
      </c>
      <c r="Y565" s="16">
        <v>4.6649931057737702E-2</v>
      </c>
      <c r="Z565" s="15">
        <v>319120.21999999997</v>
      </c>
      <c r="AA565" s="16">
        <v>0.23790642827234801</v>
      </c>
      <c r="AB565" s="17">
        <v>50025.32</v>
      </c>
      <c r="AC565" s="16">
        <v>0.212163476857579</v>
      </c>
      <c r="AD565" s="17">
        <v>95847.06</v>
      </c>
      <c r="AE565" s="16">
        <v>0.13881181392206601</v>
      </c>
      <c r="AF565" s="18">
        <v>6.3791739862933401</v>
      </c>
      <c r="AG565" s="16">
        <v>2.1237194410035801E-2</v>
      </c>
      <c r="AH565" s="18">
        <v>3.32947322536549</v>
      </c>
      <c r="AI565" s="16">
        <v>8.7015794127566007E-2</v>
      </c>
      <c r="AJ565" s="15">
        <v>555413.37</v>
      </c>
      <c r="AK565" s="16">
        <v>0.36882015619749797</v>
      </c>
      <c r="AL565" s="17">
        <v>87466.65</v>
      </c>
      <c r="AM565" s="16">
        <v>0.441414799432641</v>
      </c>
      <c r="AN565" s="17">
        <v>166704.85</v>
      </c>
      <c r="AO565" s="16">
        <v>0.19767387893945701</v>
      </c>
      <c r="AP565" s="18">
        <v>6.3500016291923798</v>
      </c>
      <c r="AQ565" s="16">
        <v>-5.0363464606937997E-2</v>
      </c>
      <c r="AR565" s="18">
        <v>3.3317169236527899</v>
      </c>
      <c r="AS565" s="16">
        <v>0.142898897828173</v>
      </c>
    </row>
    <row r="566" spans="2:45" x14ac:dyDescent="0.2">
      <c r="B566" s="29"/>
      <c r="C566" s="29"/>
      <c r="D566" s="29"/>
      <c r="E566" s="14" t="s">
        <v>287</v>
      </c>
      <c r="F566" s="15">
        <v>25761.57</v>
      </c>
      <c r="G566" s="16">
        <v>7.7085974318751194E-2</v>
      </c>
      <c r="H566" s="17">
        <v>2773.63</v>
      </c>
      <c r="I566" s="16">
        <v>0.11788532690618</v>
      </c>
      <c r="J566" s="17">
        <v>8554.4</v>
      </c>
      <c r="K566" s="16">
        <v>4.95063109750115E-2</v>
      </c>
      <c r="L566" s="18">
        <v>9.2880340925069298</v>
      </c>
      <c r="M566" s="16">
        <v>-3.6496903220247102E-2</v>
      </c>
      <c r="N566" s="18">
        <v>3.0114993453661301</v>
      </c>
      <c r="O566" s="16">
        <v>2.6278701762276899E-2</v>
      </c>
      <c r="P566" s="15">
        <v>106851.72</v>
      </c>
      <c r="Q566" s="16">
        <v>0.25208735480092498</v>
      </c>
      <c r="R566" s="17">
        <v>9990.31</v>
      </c>
      <c r="S566" s="16">
        <v>0.12953141164432699</v>
      </c>
      <c r="T566" s="17">
        <v>32610.3</v>
      </c>
      <c r="U566" s="16">
        <v>0.122356755417275</v>
      </c>
      <c r="V566" s="18">
        <v>10.695535974359199</v>
      </c>
      <c r="W566" s="16">
        <v>0.108501580295306</v>
      </c>
      <c r="X566" s="18">
        <v>3.27662487005639</v>
      </c>
      <c r="Y566" s="16">
        <v>0.115587667430592</v>
      </c>
      <c r="Z566" s="15">
        <v>208846.53</v>
      </c>
      <c r="AA566" s="16">
        <v>0.27538261198057601</v>
      </c>
      <c r="AB566" s="17">
        <v>19318.96</v>
      </c>
      <c r="AC566" s="16">
        <v>9.9928033960682797E-2</v>
      </c>
      <c r="AD566" s="17">
        <v>63967.32</v>
      </c>
      <c r="AE566" s="16">
        <v>0.125750766605564</v>
      </c>
      <c r="AF566" s="18">
        <v>10.810443729890199</v>
      </c>
      <c r="AG566" s="16">
        <v>0.159514597867014</v>
      </c>
      <c r="AH566" s="18">
        <v>3.2648941678344499</v>
      </c>
      <c r="AI566" s="16">
        <v>0.132917382615863</v>
      </c>
      <c r="AJ566" s="15">
        <v>335482.93</v>
      </c>
      <c r="AK566" s="16">
        <v>0.21017389225939201</v>
      </c>
      <c r="AL566" s="17">
        <v>32587.26</v>
      </c>
      <c r="AM566" s="16">
        <v>6.7182476693741999E-2</v>
      </c>
      <c r="AN566" s="17">
        <v>107817.16</v>
      </c>
      <c r="AO566" s="16">
        <v>0.10345879273188199</v>
      </c>
      <c r="AP566" s="18">
        <v>10.294910649130999</v>
      </c>
      <c r="AQ566" s="16">
        <v>0.133989658459024</v>
      </c>
      <c r="AR566" s="18">
        <v>3.11159123464205</v>
      </c>
      <c r="AS566" s="16">
        <v>9.67096372156412E-2</v>
      </c>
    </row>
    <row r="567" spans="2:45" x14ac:dyDescent="0.2">
      <c r="B567" s="29"/>
      <c r="C567" s="29"/>
      <c r="D567" s="29"/>
      <c r="E567" s="14" t="s">
        <v>288</v>
      </c>
      <c r="F567" s="15">
        <v>27427.85</v>
      </c>
      <c r="G567" s="16">
        <v>0.23661283094272201</v>
      </c>
      <c r="H567" s="17">
        <v>2408.75</v>
      </c>
      <c r="I567" s="16">
        <v>0.32163001492406301</v>
      </c>
      <c r="J567" s="17">
        <v>7560.01</v>
      </c>
      <c r="K567" s="16">
        <v>0.25254484966168</v>
      </c>
      <c r="L567" s="18">
        <v>11.3867566165023</v>
      </c>
      <c r="M567" s="16">
        <v>-6.4327522091139594E-2</v>
      </c>
      <c r="N567" s="18">
        <v>3.6280176878072901</v>
      </c>
      <c r="O567" s="16">
        <v>-1.2719719156772599E-2</v>
      </c>
      <c r="P567" s="15">
        <v>90265.83</v>
      </c>
      <c r="Q567" s="16">
        <v>0.22678594144643199</v>
      </c>
      <c r="R567" s="17">
        <v>7658.2</v>
      </c>
      <c r="S567" s="16">
        <v>0.29316051117175101</v>
      </c>
      <c r="T567" s="17">
        <v>24736.35</v>
      </c>
      <c r="U567" s="16">
        <v>0.272663990282286</v>
      </c>
      <c r="V567" s="18">
        <v>11.786820662818901</v>
      </c>
      <c r="W567" s="16">
        <v>-5.1327402245816799E-2</v>
      </c>
      <c r="X567" s="18">
        <v>3.6491167856211599</v>
      </c>
      <c r="Y567" s="16">
        <v>-3.6048830788146802E-2</v>
      </c>
      <c r="Z567" s="15">
        <v>168703.35999999999</v>
      </c>
      <c r="AA567" s="16">
        <v>0.186826140468312</v>
      </c>
      <c r="AB567" s="17">
        <v>14342.57</v>
      </c>
      <c r="AC567" s="16">
        <v>0.242341350513955</v>
      </c>
      <c r="AD567" s="17">
        <v>45963.75</v>
      </c>
      <c r="AE567" s="16">
        <v>0.231449060989532</v>
      </c>
      <c r="AF567" s="18">
        <v>11.762421936933199</v>
      </c>
      <c r="AG567" s="16">
        <v>-4.4685955291334102E-2</v>
      </c>
      <c r="AH567" s="18">
        <v>3.6703567485246502</v>
      </c>
      <c r="AI567" s="16">
        <v>-3.6236107472738303E-2</v>
      </c>
      <c r="AJ567" s="15">
        <v>305641.38</v>
      </c>
      <c r="AK567" s="16">
        <v>0.22416118962745599</v>
      </c>
      <c r="AL567" s="17">
        <v>25907.62</v>
      </c>
      <c r="AM567" s="16">
        <v>0.267246232763306</v>
      </c>
      <c r="AN567" s="17">
        <v>82813.440000000002</v>
      </c>
      <c r="AO567" s="16">
        <v>0.26746541781384497</v>
      </c>
      <c r="AP567" s="18">
        <v>11.797354600692801</v>
      </c>
      <c r="AQ567" s="16">
        <v>-3.3998951444424899E-2</v>
      </c>
      <c r="AR567" s="18">
        <v>3.6907219407864198</v>
      </c>
      <c r="AS567" s="16">
        <v>-3.4166003725042103E-2</v>
      </c>
    </row>
    <row r="568" spans="2:45" x14ac:dyDescent="0.2">
      <c r="B568" s="29"/>
      <c r="C568" s="29"/>
      <c r="D568" s="29"/>
      <c r="E568" s="14" t="s">
        <v>289</v>
      </c>
      <c r="F568" s="15">
        <v>10124.719999999999</v>
      </c>
      <c r="G568" s="16">
        <v>2.4534799216629701E-3</v>
      </c>
      <c r="H568" s="17">
        <v>818.44</v>
      </c>
      <c r="I568" s="16">
        <v>-0.111742999782939</v>
      </c>
      <c r="J568" s="17">
        <v>2994.34</v>
      </c>
      <c r="K568" s="16">
        <v>-9.6612833640562806E-2</v>
      </c>
      <c r="L568" s="18">
        <v>12.3707541175896</v>
      </c>
      <c r="M568" s="16">
        <v>0.128562431454743</v>
      </c>
      <c r="N568" s="18">
        <v>3.38128602630296</v>
      </c>
      <c r="O568" s="16">
        <v>0.109660970679331</v>
      </c>
      <c r="P568" s="15">
        <v>33497.949999999997</v>
      </c>
      <c r="Q568" s="16">
        <v>4.3317831697870096E-3</v>
      </c>
      <c r="R568" s="17">
        <v>2793.9</v>
      </c>
      <c r="S568" s="16">
        <v>-8.3167615034751799E-2</v>
      </c>
      <c r="T568" s="17">
        <v>10381.799999999999</v>
      </c>
      <c r="U568" s="16">
        <v>-5.1500616691790999E-2</v>
      </c>
      <c r="V568" s="18">
        <v>11.989673932495799</v>
      </c>
      <c r="W568" s="16">
        <v>9.5436635572002895E-2</v>
      </c>
      <c r="X568" s="18">
        <v>3.22660328652064</v>
      </c>
      <c r="Y568" s="16">
        <v>5.88639284791561E-2</v>
      </c>
      <c r="Z568" s="15">
        <v>63705.599999999999</v>
      </c>
      <c r="AA568" s="16">
        <v>-9.1270507867182299E-3</v>
      </c>
      <c r="AB568" s="17">
        <v>5357.12</v>
      </c>
      <c r="AC568" s="16">
        <v>-0.108485424387711</v>
      </c>
      <c r="AD568" s="17">
        <v>19731.91</v>
      </c>
      <c r="AE568" s="16">
        <v>-6.8230735303978302E-2</v>
      </c>
      <c r="AF568" s="18">
        <v>11.891762738187699</v>
      </c>
      <c r="AG568" s="16">
        <v>0.111448961485295</v>
      </c>
      <c r="AH568" s="18">
        <v>3.2285571949193002</v>
      </c>
      <c r="AI568" s="16">
        <v>6.3431674296041504E-2</v>
      </c>
      <c r="AJ568" s="15">
        <v>150759.49</v>
      </c>
      <c r="AK568" s="16">
        <v>0.14035670684201201</v>
      </c>
      <c r="AL568" s="17">
        <v>11147.04</v>
      </c>
      <c r="AM568" s="16">
        <v>-7.7452496877816399E-2</v>
      </c>
      <c r="AN568" s="17">
        <v>36424.36</v>
      </c>
      <c r="AO568" s="16">
        <v>-0.116849902821475</v>
      </c>
      <c r="AP568" s="18">
        <v>13.5246208859033</v>
      </c>
      <c r="AQ568" s="16">
        <v>0.236095380435908</v>
      </c>
      <c r="AR568" s="18">
        <v>4.1389743018134002</v>
      </c>
      <c r="AS568" s="16">
        <v>0.29123770748053601</v>
      </c>
    </row>
    <row r="569" spans="2:45" x14ac:dyDescent="0.2">
      <c r="B569" s="29"/>
      <c r="C569" s="29"/>
      <c r="D569" s="29"/>
      <c r="E569" s="14" t="s">
        <v>290</v>
      </c>
      <c r="F569" s="15">
        <v>16684.580000000002</v>
      </c>
      <c r="G569" s="16">
        <v>1.0059684921248599E-2</v>
      </c>
      <c r="H569" s="17">
        <v>995.11</v>
      </c>
      <c r="I569" s="16">
        <v>1.4290228215556099E-2</v>
      </c>
      <c r="J569" s="17">
        <v>4521.79</v>
      </c>
      <c r="K569" s="16">
        <v>-9.4134193254408402E-3</v>
      </c>
      <c r="L569" s="18">
        <v>16.7665685200631</v>
      </c>
      <c r="M569" s="16">
        <v>-4.1709396153312202E-3</v>
      </c>
      <c r="N569" s="18">
        <v>3.6898175280143501</v>
      </c>
      <c r="O569" s="16">
        <v>1.96581547000453E-2</v>
      </c>
      <c r="P569" s="15">
        <v>59873.16</v>
      </c>
      <c r="Q569" s="16">
        <v>7.7608558787670701E-2</v>
      </c>
      <c r="R569" s="17">
        <v>3566.57</v>
      </c>
      <c r="S569" s="16">
        <v>8.1722836900082599E-2</v>
      </c>
      <c r="T569" s="17">
        <v>16224.9</v>
      </c>
      <c r="U569" s="16">
        <v>6.2815571375792995E-2</v>
      </c>
      <c r="V569" s="18">
        <v>16.7873222732205</v>
      </c>
      <c r="W569" s="16">
        <v>-3.8034494346097202E-3</v>
      </c>
      <c r="X569" s="18">
        <v>3.6902020967771798</v>
      </c>
      <c r="Y569" s="16">
        <v>1.3918677718212801E-2</v>
      </c>
      <c r="Z569" s="15">
        <v>114065.22</v>
      </c>
      <c r="AA569" s="16">
        <v>2.9774802366947298E-2</v>
      </c>
      <c r="AB569" s="17">
        <v>6927.51</v>
      </c>
      <c r="AC569" s="16">
        <v>2.7982145559984298E-2</v>
      </c>
      <c r="AD569" s="17">
        <v>31472.86</v>
      </c>
      <c r="AE569" s="16">
        <v>2.4455138345839299E-2</v>
      </c>
      <c r="AF569" s="18">
        <v>16.4655438967248</v>
      </c>
      <c r="AG569" s="16">
        <v>1.74385986634662E-3</v>
      </c>
      <c r="AH569" s="18">
        <v>3.6242406949988002</v>
      </c>
      <c r="AI569" s="16">
        <v>5.1926764013283198E-3</v>
      </c>
      <c r="AJ569" s="15">
        <v>196762.52</v>
      </c>
      <c r="AK569" s="16">
        <v>2.95585638438484E-2</v>
      </c>
      <c r="AL569" s="17">
        <v>11865.93</v>
      </c>
      <c r="AM569" s="16">
        <v>2.5579128053808301E-2</v>
      </c>
      <c r="AN569" s="17">
        <v>54027.44</v>
      </c>
      <c r="AO569" s="16">
        <v>2.1368464175075E-2</v>
      </c>
      <c r="AP569" s="18">
        <v>16.582140632887601</v>
      </c>
      <c r="AQ569" s="16">
        <v>3.8801840649698798E-3</v>
      </c>
      <c r="AR569" s="18">
        <v>3.64189974575882</v>
      </c>
      <c r="AS569" s="16">
        <v>8.0187512695412203E-3</v>
      </c>
    </row>
    <row r="570" spans="2:45" x14ac:dyDescent="0.2">
      <c r="B570" s="29"/>
      <c r="C570" s="29"/>
      <c r="D570" s="29"/>
      <c r="E570" s="14" t="s">
        <v>291</v>
      </c>
      <c r="F570" s="15">
        <v>9976.32</v>
      </c>
      <c r="G570" s="16">
        <v>-5.19951080867656E-2</v>
      </c>
      <c r="H570" s="17">
        <v>868.53</v>
      </c>
      <c r="I570" s="16">
        <v>0.231782725854488</v>
      </c>
      <c r="J570" s="17">
        <v>2653.21</v>
      </c>
      <c r="K570" s="16">
        <v>0.153730084185626</v>
      </c>
      <c r="L570" s="18">
        <v>11.486442609927099</v>
      </c>
      <c r="M570" s="16">
        <v>-0.23037978044739801</v>
      </c>
      <c r="N570" s="18">
        <v>3.7600943762461299</v>
      </c>
      <c r="O570" s="16">
        <v>-0.17831310381197599</v>
      </c>
      <c r="P570" s="15">
        <v>37986.239999999998</v>
      </c>
      <c r="Q570" s="16">
        <v>-5.2779776803948901E-2</v>
      </c>
      <c r="R570" s="17">
        <v>3117.11</v>
      </c>
      <c r="S570" s="16">
        <v>0.17286881791637801</v>
      </c>
      <c r="T570" s="17">
        <v>9726.44</v>
      </c>
      <c r="U570" s="16">
        <v>0.10763729537366599</v>
      </c>
      <c r="V570" s="18">
        <v>12.1863649341858</v>
      </c>
      <c r="W570" s="16">
        <v>-0.1923903093623</v>
      </c>
      <c r="X570" s="18">
        <v>3.90546181336645</v>
      </c>
      <c r="Y570" s="16">
        <v>-0.14482816066923501</v>
      </c>
      <c r="Z570" s="15">
        <v>78059.990000000005</v>
      </c>
      <c r="AA570" s="16">
        <v>-6.5651235546528797E-2</v>
      </c>
      <c r="AB570" s="17">
        <v>6257.38</v>
      </c>
      <c r="AC570" s="16">
        <v>0.131756530672411</v>
      </c>
      <c r="AD570" s="17">
        <v>19600.38</v>
      </c>
      <c r="AE570" s="16">
        <v>7.1411469784049095E-2</v>
      </c>
      <c r="AF570" s="18">
        <v>12.474868075776101</v>
      </c>
      <c r="AG570" s="16">
        <v>-0.17442600141362</v>
      </c>
      <c r="AH570" s="18">
        <v>3.9825753378250801</v>
      </c>
      <c r="AI570" s="16">
        <v>-0.12792723355687399</v>
      </c>
      <c r="AJ570" s="15">
        <v>134697.24</v>
      </c>
      <c r="AK570" s="16">
        <v>-3.73713476177342E-3</v>
      </c>
      <c r="AL570" s="17">
        <v>10758.02</v>
      </c>
      <c r="AM570" s="16">
        <v>0.16412787419910899</v>
      </c>
      <c r="AN570" s="17">
        <v>33617.97</v>
      </c>
      <c r="AO570" s="16">
        <v>0.116048127751074</v>
      </c>
      <c r="AP570" s="18">
        <v>12.520634838009199</v>
      </c>
      <c r="AQ570" s="16">
        <v>-0.144198083974554</v>
      </c>
      <c r="AR570" s="18">
        <v>4.0067035576508596</v>
      </c>
      <c r="AS570" s="16">
        <v>-0.107329835993923</v>
      </c>
    </row>
    <row r="571" spans="2:45" x14ac:dyDescent="0.2">
      <c r="B571" s="29"/>
      <c r="C571" s="29"/>
      <c r="D571" s="29"/>
      <c r="E571" s="14" t="s">
        <v>292</v>
      </c>
      <c r="F571" s="15">
        <v>52767.85</v>
      </c>
      <c r="G571" s="16">
        <v>-1.08946603942673E-2</v>
      </c>
      <c r="H571" s="17">
        <v>3354.16</v>
      </c>
      <c r="I571" s="16">
        <v>-5.6248188696339699E-2</v>
      </c>
      <c r="J571" s="17">
        <v>13353.44</v>
      </c>
      <c r="K571" s="16">
        <v>7.5431551717750803E-2</v>
      </c>
      <c r="L571" s="18">
        <v>15.732061082357401</v>
      </c>
      <c r="M571" s="16">
        <v>4.8056626497408099E-2</v>
      </c>
      <c r="N571" s="18">
        <v>3.9516296924238201</v>
      </c>
      <c r="O571" s="16">
        <v>-8.02712287677744E-2</v>
      </c>
      <c r="P571" s="15">
        <v>180063.04</v>
      </c>
      <c r="Q571" s="16">
        <v>2.91394886272327E-3</v>
      </c>
      <c r="R571" s="17">
        <v>11327.24</v>
      </c>
      <c r="S571" s="16">
        <v>-5.0846151010052E-2</v>
      </c>
      <c r="T571" s="17">
        <v>44828.49</v>
      </c>
      <c r="U571" s="16">
        <v>4.0012964060228598E-2</v>
      </c>
      <c r="V571" s="18">
        <v>15.896461980147</v>
      </c>
      <c r="W571" s="16">
        <v>5.6640027251624897E-2</v>
      </c>
      <c r="X571" s="18">
        <v>4.0167099092563703</v>
      </c>
      <c r="Y571" s="16">
        <v>-3.5671685334257901E-2</v>
      </c>
      <c r="Z571" s="15">
        <v>356770.64</v>
      </c>
      <c r="AA571" s="16">
        <v>7.1842843852302593E-2</v>
      </c>
      <c r="AB571" s="17">
        <v>23198.18</v>
      </c>
      <c r="AC571" s="16">
        <v>8.1291032271145799E-2</v>
      </c>
      <c r="AD571" s="17">
        <v>88226.45</v>
      </c>
      <c r="AE571" s="16">
        <v>7.9316236723160599E-2</v>
      </c>
      <c r="AF571" s="18">
        <v>15.379251303335</v>
      </c>
      <c r="AG571" s="16">
        <v>-8.7378773492630107E-3</v>
      </c>
      <c r="AH571" s="18">
        <v>4.04380591081246</v>
      </c>
      <c r="AI571" s="16">
        <v>-6.9241920176678603E-3</v>
      </c>
      <c r="AJ571" s="15">
        <v>629625.65</v>
      </c>
      <c r="AK571" s="16">
        <v>1.3708137398934001E-2</v>
      </c>
      <c r="AL571" s="17">
        <v>41340.86</v>
      </c>
      <c r="AM571" s="16">
        <v>2.1117223251249598E-2</v>
      </c>
      <c r="AN571" s="17">
        <v>153684.17000000001</v>
      </c>
      <c r="AO571" s="16">
        <v>-1.6513649566469502E-2</v>
      </c>
      <c r="AP571" s="18">
        <v>15.230105275990899</v>
      </c>
      <c r="AQ571" s="16">
        <v>-7.2558621905572497E-3</v>
      </c>
      <c r="AR571" s="18">
        <v>4.0968803097937796</v>
      </c>
      <c r="AS571" s="16">
        <v>3.0729238847169899E-2</v>
      </c>
    </row>
    <row r="572" spans="2:45" x14ac:dyDescent="0.2">
      <c r="B572" s="29"/>
      <c r="C572" s="29"/>
      <c r="D572" s="29"/>
      <c r="E572" s="14" t="s">
        <v>293</v>
      </c>
      <c r="F572" s="15">
        <v>3507.61</v>
      </c>
      <c r="G572" s="16">
        <v>-9.8562628336755706E-2</v>
      </c>
      <c r="H572" s="17">
        <v>270.69</v>
      </c>
      <c r="I572" s="16">
        <v>-0.152716914986854</v>
      </c>
      <c r="J572" s="17">
        <v>1131.3</v>
      </c>
      <c r="K572" s="16">
        <v>-0.127978232215396</v>
      </c>
      <c r="L572" s="18">
        <v>12.958033174480001</v>
      </c>
      <c r="M572" s="16">
        <v>6.3915222206115105E-2</v>
      </c>
      <c r="N572" s="18">
        <v>3.1005126845222302</v>
      </c>
      <c r="O572" s="16">
        <v>3.3732648616526799E-2</v>
      </c>
      <c r="P572" s="15">
        <v>12939.54</v>
      </c>
      <c r="Q572" s="16">
        <v>-7.7045871167000707E-2</v>
      </c>
      <c r="R572" s="17">
        <v>981.8</v>
      </c>
      <c r="S572" s="16">
        <v>-0.14423680357018301</v>
      </c>
      <c r="T572" s="17">
        <v>4054.69</v>
      </c>
      <c r="U572" s="16">
        <v>-0.133716905669407</v>
      </c>
      <c r="V572" s="18">
        <v>13.179405174169901</v>
      </c>
      <c r="W572" s="16">
        <v>7.85158004965609E-2</v>
      </c>
      <c r="X572" s="18">
        <v>3.1912525988423299</v>
      </c>
      <c r="Y572" s="16">
        <v>6.5418608389440996E-2</v>
      </c>
      <c r="Z572" s="15">
        <v>24023.34</v>
      </c>
      <c r="AA572" s="16">
        <v>-6.0663989292589003E-2</v>
      </c>
      <c r="AB572" s="17">
        <v>1847.35</v>
      </c>
      <c r="AC572" s="16">
        <v>-0.113121585420887</v>
      </c>
      <c r="AD572" s="17">
        <v>7598.9</v>
      </c>
      <c r="AE572" s="16">
        <v>-9.2302326192540904E-2</v>
      </c>
      <c r="AF572" s="18">
        <v>13.0042168511652</v>
      </c>
      <c r="AG572" s="16">
        <v>5.9148576925500303E-2</v>
      </c>
      <c r="AH572" s="18">
        <v>3.1614233639079301</v>
      </c>
      <c r="AI572" s="16">
        <v>3.4855588829748402E-2</v>
      </c>
      <c r="AJ572" s="15">
        <v>40403.370000000003</v>
      </c>
      <c r="AK572" s="16">
        <v>-4.9663858391026897E-2</v>
      </c>
      <c r="AL572" s="17">
        <v>3205.38</v>
      </c>
      <c r="AM572" s="16">
        <v>-0.102172177639595</v>
      </c>
      <c r="AN572" s="17">
        <v>13019.56</v>
      </c>
      <c r="AO572" s="16">
        <v>-9.4182465089711703E-2</v>
      </c>
      <c r="AP572" s="18">
        <v>12.604861202104001</v>
      </c>
      <c r="AQ572" s="16">
        <v>5.8483729219398699E-2</v>
      </c>
      <c r="AR572" s="18">
        <v>3.1032822921819201</v>
      </c>
      <c r="AS572" s="16">
        <v>4.91474331009654E-2</v>
      </c>
    </row>
    <row r="573" spans="2:45" x14ac:dyDescent="0.2">
      <c r="B573" s="29"/>
      <c r="C573" s="29"/>
      <c r="D573" s="29"/>
      <c r="E573" s="14" t="s">
        <v>294</v>
      </c>
      <c r="F573" s="15">
        <v>64561.78</v>
      </c>
      <c r="G573" s="16">
        <v>-3.0541020078179201E-2</v>
      </c>
      <c r="H573" s="17">
        <v>3872.18</v>
      </c>
      <c r="I573" s="16">
        <v>-1.6206932471538101E-2</v>
      </c>
      <c r="J573" s="17">
        <v>17529.580000000002</v>
      </c>
      <c r="K573" s="16">
        <v>-3.5594193840858601E-2</v>
      </c>
      <c r="L573" s="18">
        <v>16.673238330862699</v>
      </c>
      <c r="M573" s="16">
        <v>-1.4570226280057001E-2</v>
      </c>
      <c r="N573" s="18">
        <v>3.6830192166612101</v>
      </c>
      <c r="O573" s="16">
        <v>5.23967579872238E-3</v>
      </c>
      <c r="P573" s="15">
        <v>224686.7</v>
      </c>
      <c r="Q573" s="16">
        <v>-3.7986912234699599E-3</v>
      </c>
      <c r="R573" s="17">
        <v>13506.62</v>
      </c>
      <c r="S573" s="16">
        <v>1.25965243728728E-2</v>
      </c>
      <c r="T573" s="17">
        <v>60989.49</v>
      </c>
      <c r="U573" s="16">
        <v>-8.7920667597696407E-3</v>
      </c>
      <c r="V573" s="18">
        <v>16.635301800154298</v>
      </c>
      <c r="W573" s="16">
        <v>-1.6191261970306001E-2</v>
      </c>
      <c r="X573" s="18">
        <v>3.6840232636803498</v>
      </c>
      <c r="Y573" s="16">
        <v>5.0376670412397902E-3</v>
      </c>
      <c r="Z573" s="15">
        <v>439101.17</v>
      </c>
      <c r="AA573" s="16">
        <v>-1.13178919507306E-2</v>
      </c>
      <c r="AB573" s="17">
        <v>26872.29</v>
      </c>
      <c r="AC573" s="16">
        <v>6.4264232772923598E-3</v>
      </c>
      <c r="AD573" s="17">
        <v>121328.68</v>
      </c>
      <c r="AE573" s="16">
        <v>-9.0948166838134992E-3</v>
      </c>
      <c r="AF573" s="18">
        <v>16.340295895883798</v>
      </c>
      <c r="AG573" s="16">
        <v>-1.7631010889242099E-2</v>
      </c>
      <c r="AH573" s="18">
        <v>3.6191044854357601</v>
      </c>
      <c r="AI573" s="16">
        <v>-2.24347929988349E-3</v>
      </c>
      <c r="AJ573" s="15">
        <v>779071.07</v>
      </c>
      <c r="AK573" s="16">
        <v>7.9419355240198004E-3</v>
      </c>
      <c r="AL573" s="17">
        <v>47160.22</v>
      </c>
      <c r="AM573" s="16">
        <v>1.7025610767827E-2</v>
      </c>
      <c r="AN573" s="17">
        <v>214048.25</v>
      </c>
      <c r="AO573" s="16">
        <v>4.6533124518936299E-3</v>
      </c>
      <c r="AP573" s="18">
        <v>16.519665726750201</v>
      </c>
      <c r="AQ573" s="16">
        <v>-8.9316091430080499E-3</v>
      </c>
      <c r="AR573" s="18">
        <v>3.6396983857611498</v>
      </c>
      <c r="AS573" s="16">
        <v>3.2733909612064202E-3</v>
      </c>
    </row>
    <row r="574" spans="2:45" x14ac:dyDescent="0.2">
      <c r="B574" s="29"/>
      <c r="C574" s="29"/>
      <c r="D574" s="29"/>
      <c r="E574" s="14" t="s">
        <v>295</v>
      </c>
      <c r="F574" s="15">
        <v>9235.75</v>
      </c>
      <c r="G574" s="16">
        <v>-0.27070369996020199</v>
      </c>
      <c r="H574" s="17">
        <v>715.99</v>
      </c>
      <c r="I574" s="16">
        <v>-0.22420387686773399</v>
      </c>
      <c r="J574" s="17">
        <v>2383.63</v>
      </c>
      <c r="K574" s="16">
        <v>-0.25640761676586898</v>
      </c>
      <c r="L574" s="18">
        <v>12.899272336205801</v>
      </c>
      <c r="M574" s="16">
        <v>-5.9938199877469997E-2</v>
      </c>
      <c r="N574" s="18">
        <v>3.8746575601079001</v>
      </c>
      <c r="O574" s="16">
        <v>-1.92256988057815E-2</v>
      </c>
      <c r="P574" s="15">
        <v>35995.120000000003</v>
      </c>
      <c r="Q574" s="16">
        <v>-0.166203692550595</v>
      </c>
      <c r="R574" s="17">
        <v>2815.92</v>
      </c>
      <c r="S574" s="16">
        <v>-0.12492813703219199</v>
      </c>
      <c r="T574" s="17">
        <v>9500.5400000000009</v>
      </c>
      <c r="U574" s="16">
        <v>-0.14335693025428201</v>
      </c>
      <c r="V574" s="18">
        <v>12.782721100031299</v>
      </c>
      <c r="W574" s="16">
        <v>-4.7168189568360101E-2</v>
      </c>
      <c r="X574" s="18">
        <v>3.7887446397783702</v>
      </c>
      <c r="Y574" s="16">
        <v>-2.6670106959593501E-2</v>
      </c>
      <c r="Z574" s="15">
        <v>73140.97</v>
      </c>
      <c r="AA574" s="16">
        <v>-0.13232744441316599</v>
      </c>
      <c r="AB574" s="17">
        <v>5663.1</v>
      </c>
      <c r="AC574" s="16">
        <v>-8.7016452114753798E-2</v>
      </c>
      <c r="AD574" s="17">
        <v>18745.400000000001</v>
      </c>
      <c r="AE574" s="16">
        <v>-0.105531652147275</v>
      </c>
      <c r="AF574" s="18">
        <v>12.915359078949701</v>
      </c>
      <c r="AG574" s="16">
        <v>-4.9629582486306702E-2</v>
      </c>
      <c r="AH574" s="18">
        <v>3.9018089771357198</v>
      </c>
      <c r="AI574" s="16">
        <v>-2.9957228034080099E-2</v>
      </c>
      <c r="AJ574" s="15">
        <v>140907.57</v>
      </c>
      <c r="AK574" s="16">
        <v>-2.2687211928429599E-2</v>
      </c>
      <c r="AL574" s="17">
        <v>10517.97</v>
      </c>
      <c r="AM574" s="16">
        <v>1.4620297672965001E-2</v>
      </c>
      <c r="AN574" s="17">
        <v>34430.29</v>
      </c>
      <c r="AO574" s="16">
        <v>-2.3071633626397599E-3</v>
      </c>
      <c r="AP574" s="18">
        <v>13.396840835256199</v>
      </c>
      <c r="AQ574" s="16">
        <v>-3.6769922390631697E-2</v>
      </c>
      <c r="AR574" s="18">
        <v>4.0925467081456501</v>
      </c>
      <c r="AS574" s="16">
        <v>-2.0427177401091699E-2</v>
      </c>
    </row>
    <row r="575" spans="2:45" x14ac:dyDescent="0.2">
      <c r="B575" s="29"/>
      <c r="C575" s="29"/>
      <c r="D575" s="29"/>
      <c r="E575" s="14" t="s">
        <v>296</v>
      </c>
      <c r="F575" s="15">
        <v>19374.18</v>
      </c>
      <c r="G575" s="16">
        <v>7.01111250423231E-2</v>
      </c>
      <c r="H575" s="17">
        <v>1243.48</v>
      </c>
      <c r="I575" s="16">
        <v>9.2612118655982095E-2</v>
      </c>
      <c r="J575" s="17">
        <v>4914.42</v>
      </c>
      <c r="K575" s="16">
        <v>6.82476714234478E-2</v>
      </c>
      <c r="L575" s="18">
        <v>15.5806124746679</v>
      </c>
      <c r="M575" s="16">
        <v>-2.0593761710548601E-2</v>
      </c>
      <c r="N575" s="18">
        <v>3.9423126228527501</v>
      </c>
      <c r="O575" s="16">
        <v>1.7444022287380701E-3</v>
      </c>
      <c r="P575" s="15">
        <v>72048.929999999993</v>
      </c>
      <c r="Q575" s="16">
        <v>0.104969692247951</v>
      </c>
      <c r="R575" s="17">
        <v>4689.83</v>
      </c>
      <c r="S575" s="16">
        <v>0.12443835984290801</v>
      </c>
      <c r="T575" s="17">
        <v>18524.919999999998</v>
      </c>
      <c r="U575" s="16">
        <v>9.9506184563519604E-2</v>
      </c>
      <c r="V575" s="18">
        <v>15.3628020631878</v>
      </c>
      <c r="W575" s="16">
        <v>-1.73141261364268E-2</v>
      </c>
      <c r="X575" s="18">
        <v>3.8892977675477098</v>
      </c>
      <c r="Y575" s="16">
        <v>4.9690558917598196E-3</v>
      </c>
      <c r="Z575" s="15">
        <v>135607.79</v>
      </c>
      <c r="AA575" s="16">
        <v>9.2370840207248603E-2</v>
      </c>
      <c r="AB575" s="17">
        <v>8874.5</v>
      </c>
      <c r="AC575" s="16">
        <v>0.117985270737748</v>
      </c>
      <c r="AD575" s="17">
        <v>34737.15</v>
      </c>
      <c r="AE575" s="16">
        <v>9.2848115940752401E-2</v>
      </c>
      <c r="AF575" s="18">
        <v>15.2806118654572</v>
      </c>
      <c r="AG575" s="16">
        <v>-2.29112414992701E-2</v>
      </c>
      <c r="AH575" s="18">
        <v>3.9038260191178602</v>
      </c>
      <c r="AI575" s="16">
        <v>-4.3672650072966999E-4</v>
      </c>
      <c r="AJ575" s="15">
        <v>239926.33</v>
      </c>
      <c r="AK575" s="16">
        <v>0.15414950344306699</v>
      </c>
      <c r="AL575" s="17">
        <v>15704.66</v>
      </c>
      <c r="AM575" s="16">
        <v>0.18035509878594799</v>
      </c>
      <c r="AN575" s="17">
        <v>60974.58</v>
      </c>
      <c r="AO575" s="16">
        <v>0.15421956047925001</v>
      </c>
      <c r="AP575" s="18">
        <v>15.277397282080599</v>
      </c>
      <c r="AQ575" s="16">
        <v>-2.2201450537922301E-2</v>
      </c>
      <c r="AR575" s="18">
        <v>3.9348582638863601</v>
      </c>
      <c r="AS575" s="16">
        <v>-6.0696455493710603E-5</v>
      </c>
    </row>
    <row r="576" spans="2:45" x14ac:dyDescent="0.2">
      <c r="B576" s="29"/>
      <c r="C576" s="29"/>
      <c r="D576" s="29"/>
      <c r="E576" s="14" t="s">
        <v>297</v>
      </c>
      <c r="F576" s="15">
        <v>9485.86</v>
      </c>
      <c r="G576" s="16">
        <v>8.6908624189586305E-3</v>
      </c>
      <c r="H576" s="17">
        <v>578.92999999999995</v>
      </c>
      <c r="I576" s="16">
        <v>-2.1069006915909801E-2</v>
      </c>
      <c r="J576" s="17">
        <v>2520.5</v>
      </c>
      <c r="K576" s="16">
        <v>-3.3776608998662E-2</v>
      </c>
      <c r="L576" s="18">
        <v>16.385158827492099</v>
      </c>
      <c r="M576" s="16">
        <v>3.04003750469794E-2</v>
      </c>
      <c r="N576" s="18">
        <v>3.7634834358262301</v>
      </c>
      <c r="O576" s="16">
        <v>4.3952021668208399E-2</v>
      </c>
      <c r="P576" s="15">
        <v>33677.599999999999</v>
      </c>
      <c r="Q576" s="16">
        <v>8.2395326321058893E-3</v>
      </c>
      <c r="R576" s="17">
        <v>2069.41</v>
      </c>
      <c r="S576" s="16">
        <v>-1.41300671249648E-2</v>
      </c>
      <c r="T576" s="17">
        <v>9017.6200000000008</v>
      </c>
      <c r="U576" s="16">
        <v>-2.0797793498856999E-2</v>
      </c>
      <c r="V576" s="18">
        <v>16.274010466751399</v>
      </c>
      <c r="W576" s="16">
        <v>2.26902140040273E-2</v>
      </c>
      <c r="X576" s="18">
        <v>3.7346439526172102</v>
      </c>
      <c r="Y576" s="16">
        <v>2.9654065256570598E-2</v>
      </c>
      <c r="Z576" s="15">
        <v>65876.84</v>
      </c>
      <c r="AA576" s="16">
        <v>2.4998689127475399E-2</v>
      </c>
      <c r="AB576" s="17">
        <v>4116.3599999999997</v>
      </c>
      <c r="AC576" s="16">
        <v>1.22561797310722E-2</v>
      </c>
      <c r="AD576" s="17">
        <v>17901.86</v>
      </c>
      <c r="AE576" s="16">
        <v>1.2635128905240101E-2</v>
      </c>
      <c r="AF576" s="18">
        <v>16.003663430798099</v>
      </c>
      <c r="AG576" s="16">
        <v>1.2588225838037001E-2</v>
      </c>
      <c r="AH576" s="18">
        <v>3.67988801163678</v>
      </c>
      <c r="AI576" s="16">
        <v>1.2209294215974401E-2</v>
      </c>
      <c r="AJ576" s="15">
        <v>112981.52</v>
      </c>
      <c r="AK576" s="16">
        <v>6.2666974169394596E-2</v>
      </c>
      <c r="AL576" s="17">
        <v>7058.12</v>
      </c>
      <c r="AM576" s="16">
        <v>5.1490579501794399E-2</v>
      </c>
      <c r="AN576" s="17">
        <v>30596</v>
      </c>
      <c r="AO576" s="16">
        <v>4.2544085617008003E-2</v>
      </c>
      <c r="AP576" s="18">
        <v>16.007310728636</v>
      </c>
      <c r="AQ576" s="16">
        <v>1.0629096337597E-2</v>
      </c>
      <c r="AR576" s="18">
        <v>3.6926892404235798</v>
      </c>
      <c r="AS576" s="16">
        <v>1.9301714747609201E-2</v>
      </c>
    </row>
    <row r="577" spans="2:45" x14ac:dyDescent="0.2">
      <c r="B577" s="29"/>
      <c r="C577" s="29"/>
      <c r="D577" s="29"/>
      <c r="E577" s="14" t="s">
        <v>298</v>
      </c>
      <c r="F577" s="15">
        <v>4313.51</v>
      </c>
      <c r="G577" s="16">
        <v>-0.17779175601620201</v>
      </c>
      <c r="H577" s="17">
        <v>251.2</v>
      </c>
      <c r="I577" s="16">
        <v>-0.274763980714265</v>
      </c>
      <c r="J577" s="17">
        <v>1135.05</v>
      </c>
      <c r="K577" s="16">
        <v>-0.31373378880861003</v>
      </c>
      <c r="L577" s="18">
        <v>17.171616242038201</v>
      </c>
      <c r="M577" s="16">
        <v>0.13371126380839199</v>
      </c>
      <c r="N577" s="18">
        <v>3.8002819259063498</v>
      </c>
      <c r="O577" s="16">
        <v>0.19808935741773701</v>
      </c>
      <c r="P577" s="15">
        <v>16708.57</v>
      </c>
      <c r="Q577" s="16">
        <v>7.0365999631143497E-3</v>
      </c>
      <c r="R577" s="17">
        <v>977.61</v>
      </c>
      <c r="S577" s="16">
        <v>-9.3445724141768105E-2</v>
      </c>
      <c r="T577" s="17">
        <v>4432.46</v>
      </c>
      <c r="U577" s="16">
        <v>-0.12917928950604901</v>
      </c>
      <c r="V577" s="18">
        <v>17.0912429291844</v>
      </c>
      <c r="W577" s="16">
        <v>0.11083983251830801</v>
      </c>
      <c r="X577" s="18">
        <v>3.7695929574096598</v>
      </c>
      <c r="Y577" s="16">
        <v>0.15642242751886201</v>
      </c>
      <c r="Z577" s="15">
        <v>31997.52</v>
      </c>
      <c r="AA577" s="16">
        <v>0.10675170868037299</v>
      </c>
      <c r="AB577" s="17">
        <v>1914.52</v>
      </c>
      <c r="AC577" s="16">
        <v>2.9239891835516799E-2</v>
      </c>
      <c r="AD577" s="17">
        <v>8620.23</v>
      </c>
      <c r="AE577" s="16">
        <v>4.8047501984494001E-3</v>
      </c>
      <c r="AF577" s="18">
        <v>16.713076907005401</v>
      </c>
      <c r="AG577" s="16">
        <v>7.5309767392151894E-2</v>
      </c>
      <c r="AH577" s="18">
        <v>3.71191023905395</v>
      </c>
      <c r="AI577" s="16">
        <v>0.101459471068174</v>
      </c>
      <c r="AJ577" s="15">
        <v>55402.63</v>
      </c>
      <c r="AK577" s="16">
        <v>0.208442247927424</v>
      </c>
      <c r="AL577" s="17">
        <v>3315.56</v>
      </c>
      <c r="AM577" s="16">
        <v>0.13280056852542199</v>
      </c>
      <c r="AN577" s="17">
        <v>14973.91</v>
      </c>
      <c r="AO577" s="16">
        <v>0.127872801335318</v>
      </c>
      <c r="AP577" s="18">
        <v>16.7098861127532</v>
      </c>
      <c r="AQ577" s="16">
        <v>6.6774047880701196E-2</v>
      </c>
      <c r="AR577" s="18">
        <v>3.6999441027761</v>
      </c>
      <c r="AS577" s="16">
        <v>7.1434869691615402E-2</v>
      </c>
    </row>
    <row r="578" spans="2:45" x14ac:dyDescent="0.2">
      <c r="B578" s="29"/>
      <c r="C578" s="29"/>
      <c r="D578" s="29"/>
      <c r="E578" s="14" t="s">
        <v>299</v>
      </c>
      <c r="F578" s="15">
        <v>157937.71</v>
      </c>
      <c r="G578" s="16">
        <v>-4.5140402491260397E-3</v>
      </c>
      <c r="H578" s="17">
        <v>15489.2</v>
      </c>
      <c r="I578" s="16">
        <v>7.2003261702885697E-3</v>
      </c>
      <c r="J578" s="17">
        <v>42554.74</v>
      </c>
      <c r="K578" s="16">
        <v>-6.6976602028831198E-2</v>
      </c>
      <c r="L578" s="18">
        <v>10.196634429150601</v>
      </c>
      <c r="M578" s="16">
        <v>-1.16306221463972E-2</v>
      </c>
      <c r="N578" s="18">
        <v>3.7114011271129801</v>
      </c>
      <c r="O578" s="16">
        <v>6.6946404469092793E-2</v>
      </c>
      <c r="P578" s="15">
        <v>600753.17000000004</v>
      </c>
      <c r="Q578" s="16">
        <v>7.8351715745007697E-2</v>
      </c>
      <c r="R578" s="17">
        <v>57546.79</v>
      </c>
      <c r="S578" s="16">
        <v>3.1371944580604202E-2</v>
      </c>
      <c r="T578" s="17">
        <v>161760.35</v>
      </c>
      <c r="U578" s="16">
        <v>1.5679391095996999E-2</v>
      </c>
      <c r="V578" s="18">
        <v>10.439386280277301</v>
      </c>
      <c r="W578" s="16">
        <v>4.5550755390682297E-2</v>
      </c>
      <c r="X578" s="18">
        <v>3.7138468728585199</v>
      </c>
      <c r="Y578" s="16">
        <v>6.17048304794117E-2</v>
      </c>
      <c r="Z578" s="15">
        <v>1176412.53</v>
      </c>
      <c r="AA578" s="16">
        <v>0.10074144308024</v>
      </c>
      <c r="AB578" s="17">
        <v>111832.41</v>
      </c>
      <c r="AC578" s="16">
        <v>6.9226195410333397E-2</v>
      </c>
      <c r="AD578" s="17">
        <v>314005.99</v>
      </c>
      <c r="AE578" s="16">
        <v>2.6476340662038599E-2</v>
      </c>
      <c r="AF578" s="18">
        <v>10.519423930862301</v>
      </c>
      <c r="AG578" s="16">
        <v>2.9474818149037699E-2</v>
      </c>
      <c r="AH578" s="18">
        <v>3.74646525055143</v>
      </c>
      <c r="AI578" s="16">
        <v>7.2349551057653894E-2</v>
      </c>
      <c r="AJ578" s="15">
        <v>2030052.01</v>
      </c>
      <c r="AK578" s="16">
        <v>0.120038693641966</v>
      </c>
      <c r="AL578" s="17">
        <v>202869.64</v>
      </c>
      <c r="AM578" s="16">
        <v>0.170336365433116</v>
      </c>
      <c r="AN578" s="17">
        <v>563041.48</v>
      </c>
      <c r="AO578" s="16">
        <v>7.4290880968868003E-2</v>
      </c>
      <c r="AP578" s="18">
        <v>10.0066821728475</v>
      </c>
      <c r="AQ578" s="16">
        <v>-4.2977107502368703E-2</v>
      </c>
      <c r="AR578" s="18">
        <v>3.6055105744607001</v>
      </c>
      <c r="AS578" s="16">
        <v>4.2584195289677503E-2</v>
      </c>
    </row>
    <row r="579" spans="2:45" x14ac:dyDescent="0.2">
      <c r="B579" s="29"/>
      <c r="C579" s="29"/>
      <c r="D579" s="29"/>
      <c r="E579" s="14" t="s">
        <v>300</v>
      </c>
      <c r="F579" s="15">
        <v>81334.740000000005</v>
      </c>
      <c r="G579" s="16">
        <v>-4.11256832598179E-2</v>
      </c>
      <c r="H579" s="17">
        <v>10420.67</v>
      </c>
      <c r="I579" s="16">
        <v>5.4999179947800098E-2</v>
      </c>
      <c r="J579" s="17">
        <v>26233.91</v>
      </c>
      <c r="K579" s="16">
        <v>3.7892667904461601E-2</v>
      </c>
      <c r="L579" s="18">
        <v>7.8051353703744599</v>
      </c>
      <c r="M579" s="16">
        <v>-9.1113685237531897E-2</v>
      </c>
      <c r="N579" s="18">
        <v>3.1003666628421001</v>
      </c>
      <c r="O579" s="16">
        <v>-7.6133451567607702E-2</v>
      </c>
      <c r="P579" s="15">
        <v>289467.31</v>
      </c>
      <c r="Q579" s="16">
        <v>-3.0412608538223099E-2</v>
      </c>
      <c r="R579" s="17">
        <v>35974.400000000001</v>
      </c>
      <c r="S579" s="16">
        <v>4.2815727691704997E-2</v>
      </c>
      <c r="T579" s="17">
        <v>88872.6</v>
      </c>
      <c r="U579" s="16">
        <v>1.0841288343055901E-2</v>
      </c>
      <c r="V579" s="18">
        <v>8.0464805528375702</v>
      </c>
      <c r="W579" s="16">
        <v>-7.0221741277359195E-2</v>
      </c>
      <c r="X579" s="18">
        <v>3.25710410182666</v>
      </c>
      <c r="Y579" s="16">
        <v>-4.0811448203606E-2</v>
      </c>
      <c r="Z579" s="15">
        <v>549277.43000000005</v>
      </c>
      <c r="AA579" s="16">
        <v>-2.62560554364412E-2</v>
      </c>
      <c r="AB579" s="17">
        <v>67416.59</v>
      </c>
      <c r="AC579" s="16">
        <v>4.3736667184277898E-2</v>
      </c>
      <c r="AD579" s="17">
        <v>165331.35</v>
      </c>
      <c r="AE579" s="16">
        <v>5.6360290298162101E-3</v>
      </c>
      <c r="AF579" s="18">
        <v>8.1475113173181803</v>
      </c>
      <c r="AG579" s="16">
        <v>-6.7059752542315804E-2</v>
      </c>
      <c r="AH579" s="18">
        <v>3.3222823741534802</v>
      </c>
      <c r="AI579" s="16">
        <v>-3.1713347121249499E-2</v>
      </c>
      <c r="AJ579" s="15">
        <v>1019627.34</v>
      </c>
      <c r="AK579" s="16">
        <v>1.7215785847858999E-2</v>
      </c>
      <c r="AL579" s="17">
        <v>123177.06</v>
      </c>
      <c r="AM579" s="16">
        <v>6.5684335692867898E-2</v>
      </c>
      <c r="AN579" s="17">
        <v>305797.96999999997</v>
      </c>
      <c r="AO579" s="16">
        <v>3.6406546553874403E-2</v>
      </c>
      <c r="AP579" s="18">
        <v>8.2777372669878595</v>
      </c>
      <c r="AQ579" s="16">
        <v>-4.5481150676289599E-2</v>
      </c>
      <c r="AR579" s="18">
        <v>3.3343169021037</v>
      </c>
      <c r="AS579" s="16">
        <v>-1.8516634007982698E-2</v>
      </c>
    </row>
    <row r="580" spans="2:45" x14ac:dyDescent="0.2">
      <c r="B580" s="29"/>
      <c r="C580" s="29"/>
      <c r="D580" s="29"/>
      <c r="E580" s="14" t="s">
        <v>301</v>
      </c>
      <c r="F580" s="15">
        <v>1076.79</v>
      </c>
      <c r="G580" s="16">
        <v>-0.41635500341474502</v>
      </c>
      <c r="H580" s="17">
        <v>143.88</v>
      </c>
      <c r="I580" s="16">
        <v>-0.39640055376096001</v>
      </c>
      <c r="J580" s="17">
        <v>408.54</v>
      </c>
      <c r="K580" s="16">
        <v>-0.42113466334164601</v>
      </c>
      <c r="L580" s="18">
        <v>7.4839449541284404</v>
      </c>
      <c r="M580" s="16">
        <v>-3.3059092048740697E-2</v>
      </c>
      <c r="N580" s="18">
        <v>2.6357027463651002</v>
      </c>
      <c r="O580" s="16">
        <v>8.2569461742041505E-3</v>
      </c>
      <c r="P580" s="15">
        <v>4083.38</v>
      </c>
      <c r="Q580" s="16">
        <v>-0.38691394021653502</v>
      </c>
      <c r="R580" s="17">
        <v>545.35</v>
      </c>
      <c r="S580" s="16">
        <v>-0.32257182962125602</v>
      </c>
      <c r="T580" s="17">
        <v>1549.45</v>
      </c>
      <c r="U580" s="16">
        <v>-0.33764657099743101</v>
      </c>
      <c r="V580" s="18">
        <v>7.4876317960942496</v>
      </c>
      <c r="W580" s="16">
        <v>-9.4979974864796493E-2</v>
      </c>
      <c r="X580" s="18">
        <v>2.6353738423311501</v>
      </c>
      <c r="Y580" s="16">
        <v>-7.4382296613599297E-2</v>
      </c>
      <c r="Z580" s="15">
        <v>7874.54</v>
      </c>
      <c r="AA580" s="16">
        <v>-0.43779709250937798</v>
      </c>
      <c r="AB580" s="17">
        <v>995.59</v>
      </c>
      <c r="AC580" s="16">
        <v>-0.38354323785464001</v>
      </c>
      <c r="AD580" s="17">
        <v>2805.68</v>
      </c>
      <c r="AE580" s="16">
        <v>-0.41862758912216402</v>
      </c>
      <c r="AF580" s="18">
        <v>7.9094205446016899</v>
      </c>
      <c r="AG580" s="16">
        <v>-8.8009180831964004E-2</v>
      </c>
      <c r="AH580" s="18">
        <v>2.8066422400273701</v>
      </c>
      <c r="AI580" s="16">
        <v>-3.29728467132945E-2</v>
      </c>
      <c r="AJ580" s="15">
        <v>15330.46</v>
      </c>
      <c r="AK580" s="16">
        <v>-0.52207805325443202</v>
      </c>
      <c r="AL580" s="17">
        <v>1976.88</v>
      </c>
      <c r="AM580" s="16">
        <v>-0.36391980462754703</v>
      </c>
      <c r="AN580" s="17">
        <v>5616.24</v>
      </c>
      <c r="AO580" s="16">
        <v>-0.42948451618473898</v>
      </c>
      <c r="AP580" s="18">
        <v>7.7548763708469899</v>
      </c>
      <c r="AQ580" s="16">
        <v>-0.24864513905243801</v>
      </c>
      <c r="AR580" s="18">
        <v>2.7296661111348501</v>
      </c>
      <c r="AS580" s="16">
        <v>-0.16229802642775601</v>
      </c>
    </row>
    <row r="581" spans="2:45" x14ac:dyDescent="0.2">
      <c r="B581" s="29"/>
      <c r="C581" s="29"/>
      <c r="D581" s="29"/>
      <c r="E581" s="14" t="s">
        <v>302</v>
      </c>
      <c r="F581" s="15">
        <v>29013.88</v>
      </c>
      <c r="G581" s="16">
        <v>-5.3784242738903899E-2</v>
      </c>
      <c r="H581" s="17">
        <v>1736.46</v>
      </c>
      <c r="I581" s="16">
        <v>-5.4859164512178503E-2</v>
      </c>
      <c r="J581" s="17">
        <v>7864.69</v>
      </c>
      <c r="K581" s="16">
        <v>-7.2438727239060696E-2</v>
      </c>
      <c r="L581" s="18">
        <v>16.708637112285899</v>
      </c>
      <c r="M581" s="16">
        <v>1.13731386150483E-3</v>
      </c>
      <c r="N581" s="18">
        <v>3.6891320573347399</v>
      </c>
      <c r="O581" s="16">
        <v>2.01113231524108E-2</v>
      </c>
      <c r="P581" s="15">
        <v>102327.03999999999</v>
      </c>
      <c r="Q581" s="16">
        <v>-2.5836314632079999E-2</v>
      </c>
      <c r="R581" s="17">
        <v>6133.92</v>
      </c>
      <c r="S581" s="16">
        <v>-2.27258243368978E-2</v>
      </c>
      <c r="T581" s="17">
        <v>27735.9</v>
      </c>
      <c r="U581" s="16">
        <v>-4.2665662479061797E-2</v>
      </c>
      <c r="V581" s="18">
        <v>16.6821608367895</v>
      </c>
      <c r="W581" s="16">
        <v>-3.1828225616128401E-3</v>
      </c>
      <c r="X581" s="18">
        <v>3.6893354821729201</v>
      </c>
      <c r="Y581" s="16">
        <v>1.75793839073633E-2</v>
      </c>
      <c r="Z581" s="15">
        <v>198398.68</v>
      </c>
      <c r="AA581" s="16">
        <v>-5.3780624636759498E-2</v>
      </c>
      <c r="AB581" s="17">
        <v>12126.16</v>
      </c>
      <c r="AC581" s="16">
        <v>-5.1489976479201699E-2</v>
      </c>
      <c r="AD581" s="17">
        <v>54783.92</v>
      </c>
      <c r="AE581" s="16">
        <v>-5.9386447240214503E-2</v>
      </c>
      <c r="AF581" s="18">
        <v>16.3612124530767</v>
      </c>
      <c r="AG581" s="16">
        <v>-2.4149962580838698E-3</v>
      </c>
      <c r="AH581" s="18">
        <v>3.62147652084772</v>
      </c>
      <c r="AI581" s="16">
        <v>5.9597510444191499E-3</v>
      </c>
      <c r="AJ581" s="15">
        <v>352187.2</v>
      </c>
      <c r="AK581" s="16">
        <v>-1.14627057945182E-2</v>
      </c>
      <c r="AL581" s="17">
        <v>21347.52</v>
      </c>
      <c r="AM581" s="16">
        <v>-1.1317675293825699E-2</v>
      </c>
      <c r="AN581" s="17">
        <v>96765.83</v>
      </c>
      <c r="AO581" s="16">
        <v>-1.9490058141060598E-2</v>
      </c>
      <c r="AP581" s="18">
        <v>16.497803960366401</v>
      </c>
      <c r="AQ581" s="16">
        <v>-1.4669069838551201E-4</v>
      </c>
      <c r="AR581" s="18">
        <v>3.6395822781657499</v>
      </c>
      <c r="AS581" s="16">
        <v>8.1869158117086702E-3</v>
      </c>
    </row>
    <row r="582" spans="2:45" x14ac:dyDescent="0.2">
      <c r="B582" s="29"/>
      <c r="C582" s="29"/>
      <c r="D582" s="29"/>
      <c r="E582" s="14" t="s">
        <v>303</v>
      </c>
      <c r="F582" s="15">
        <v>11598.82</v>
      </c>
      <c r="G582" s="16">
        <v>8.2563735239710896E-3</v>
      </c>
      <c r="H582" s="17">
        <v>1016.6</v>
      </c>
      <c r="I582" s="16">
        <v>-2.3251345119139202E-2</v>
      </c>
      <c r="J582" s="17">
        <v>3801.54</v>
      </c>
      <c r="K582" s="16">
        <v>-2.7596627545211699E-3</v>
      </c>
      <c r="L582" s="18">
        <v>11.4094235687586</v>
      </c>
      <c r="M582" s="16">
        <v>3.2257754833512897E-2</v>
      </c>
      <c r="N582" s="18">
        <v>3.0510845604675998</v>
      </c>
      <c r="O582" s="16">
        <v>1.1046520950927501E-2</v>
      </c>
      <c r="P582" s="15">
        <v>39236.26</v>
      </c>
      <c r="Q582" s="16">
        <v>-3.13567655094589E-2</v>
      </c>
      <c r="R582" s="17">
        <v>3508.44</v>
      </c>
      <c r="S582" s="16">
        <v>-4.6544428772919699E-2</v>
      </c>
      <c r="T582" s="17">
        <v>13197.22</v>
      </c>
      <c r="U582" s="16">
        <v>-2.1441616325792199E-2</v>
      </c>
      <c r="V582" s="18">
        <v>11.1833920488878</v>
      </c>
      <c r="W582" s="16">
        <v>1.5929072860641599E-2</v>
      </c>
      <c r="X582" s="18">
        <v>2.9730700859726502</v>
      </c>
      <c r="Y582" s="16">
        <v>-1.01324043093251E-2</v>
      </c>
      <c r="Z582" s="15">
        <v>75129.52</v>
      </c>
      <c r="AA582" s="16">
        <v>-3.42657255464121E-2</v>
      </c>
      <c r="AB582" s="17">
        <v>6641.19</v>
      </c>
      <c r="AC582" s="16">
        <v>-7.5474534861868101E-2</v>
      </c>
      <c r="AD582" s="17">
        <v>24563.71</v>
      </c>
      <c r="AE582" s="16">
        <v>-5.8159455287352203E-2</v>
      </c>
      <c r="AF582" s="18">
        <v>11.3126593276205</v>
      </c>
      <c r="AG582" s="16">
        <v>4.4572930513383999E-2</v>
      </c>
      <c r="AH582" s="18">
        <v>3.0585575224589401</v>
      </c>
      <c r="AI582" s="16">
        <v>2.5369187889686898E-2</v>
      </c>
      <c r="AJ582" s="15">
        <v>130562.83</v>
      </c>
      <c r="AK582" s="16">
        <v>-3.5037233703284203E-2</v>
      </c>
      <c r="AL582" s="17">
        <v>11708.84</v>
      </c>
      <c r="AM582" s="16">
        <v>-8.2318179502553296E-2</v>
      </c>
      <c r="AN582" s="17">
        <v>43077.31</v>
      </c>
      <c r="AO582" s="16">
        <v>-7.7316614328745495E-2</v>
      </c>
      <c r="AP582" s="18">
        <v>11.1507911970784</v>
      </c>
      <c r="AQ582" s="16">
        <v>5.1522155874941002E-2</v>
      </c>
      <c r="AR582" s="18">
        <v>3.0308956153483102</v>
      </c>
      <c r="AS582" s="16">
        <v>4.58221978221739E-2</v>
      </c>
    </row>
    <row r="583" spans="2:45" x14ac:dyDescent="0.2">
      <c r="B583" s="29"/>
      <c r="C583" s="29"/>
      <c r="D583" s="29"/>
      <c r="E583" s="14" t="s">
        <v>304</v>
      </c>
      <c r="F583" s="15">
        <v>113749.52</v>
      </c>
      <c r="G583" s="16">
        <v>0.31434414816851902</v>
      </c>
      <c r="H583" s="17">
        <v>17081.240000000002</v>
      </c>
      <c r="I583" s="16">
        <v>0.42225856249073601</v>
      </c>
      <c r="J583" s="17">
        <v>33378.01</v>
      </c>
      <c r="K583" s="16">
        <v>0.30405112122655298</v>
      </c>
      <c r="L583" s="18">
        <v>6.6593244986897897</v>
      </c>
      <c r="M583" s="16">
        <v>-7.5875383821372294E-2</v>
      </c>
      <c r="N583" s="18">
        <v>3.4079179675481002</v>
      </c>
      <c r="O583" s="16">
        <v>7.8931161320456994E-3</v>
      </c>
      <c r="P583" s="15">
        <v>395347.89</v>
      </c>
      <c r="Q583" s="16">
        <v>0.27351461371858399</v>
      </c>
      <c r="R583" s="17">
        <v>59184.98</v>
      </c>
      <c r="S583" s="16">
        <v>0.38259889434100303</v>
      </c>
      <c r="T583" s="17">
        <v>116029.34</v>
      </c>
      <c r="U583" s="16">
        <v>0.29146993889886602</v>
      </c>
      <c r="V583" s="18">
        <v>6.6798686085557497</v>
      </c>
      <c r="W583" s="16">
        <v>-7.88979949780821E-2</v>
      </c>
      <c r="X583" s="18">
        <v>3.4073096511623699</v>
      </c>
      <c r="Y583" s="16">
        <v>-1.39030144175023E-2</v>
      </c>
      <c r="Z583" s="15">
        <v>733274.6</v>
      </c>
      <c r="AA583" s="16">
        <v>0.29481752567356501</v>
      </c>
      <c r="AB583" s="17">
        <v>106409.26</v>
      </c>
      <c r="AC583" s="16">
        <v>0.34221599497166899</v>
      </c>
      <c r="AD583" s="17">
        <v>213829.11</v>
      </c>
      <c r="AE583" s="16">
        <v>0.269089074185488</v>
      </c>
      <c r="AF583" s="18">
        <v>6.8910788403189702</v>
      </c>
      <c r="AG583" s="16">
        <v>-3.5313592950518502E-2</v>
      </c>
      <c r="AH583" s="18">
        <v>3.4292552590243699</v>
      </c>
      <c r="AI583" s="16">
        <v>2.0273164438508001E-2</v>
      </c>
      <c r="AJ583" s="15">
        <v>1256599.72</v>
      </c>
      <c r="AK583" s="16">
        <v>0.38111461953674403</v>
      </c>
      <c r="AL583" s="17">
        <v>201496.11</v>
      </c>
      <c r="AM583" s="16">
        <v>0.63445041861800699</v>
      </c>
      <c r="AN583" s="17">
        <v>394116.77</v>
      </c>
      <c r="AO583" s="16">
        <v>0.43291131812524403</v>
      </c>
      <c r="AP583" s="18">
        <v>6.2363472922628604</v>
      </c>
      <c r="AQ583" s="16">
        <v>-0.154997543024565</v>
      </c>
      <c r="AR583" s="18">
        <v>3.1883944446210699</v>
      </c>
      <c r="AS583" s="16">
        <v>-3.6147874563701797E-2</v>
      </c>
    </row>
    <row r="584" spans="2:45" x14ac:dyDescent="0.2">
      <c r="B584" s="29"/>
      <c r="C584" s="29"/>
      <c r="D584" s="29"/>
      <c r="E584" s="14" t="s">
        <v>305</v>
      </c>
      <c r="F584" s="15">
        <v>19817.25</v>
      </c>
      <c r="G584" s="16">
        <v>6.2119570955627403E-2</v>
      </c>
      <c r="H584" s="17">
        <v>1251.73</v>
      </c>
      <c r="I584" s="16">
        <v>-9.7227631370173206E-2</v>
      </c>
      <c r="J584" s="17">
        <v>4657.96</v>
      </c>
      <c r="K584" s="16">
        <v>-7.1462887101436195E-2</v>
      </c>
      <c r="L584" s="18">
        <v>15.831888666086099</v>
      </c>
      <c r="M584" s="16">
        <v>0.17650872785090699</v>
      </c>
      <c r="N584" s="18">
        <v>4.2544912365069703</v>
      </c>
      <c r="O584" s="16">
        <v>0.14386334827271099</v>
      </c>
      <c r="P584" s="15">
        <v>72074.070000000007</v>
      </c>
      <c r="Q584" s="16">
        <v>8.8653568518768697E-2</v>
      </c>
      <c r="R584" s="17">
        <v>4488.3500000000004</v>
      </c>
      <c r="S584" s="16">
        <v>-8.1146757343803902E-2</v>
      </c>
      <c r="T584" s="17">
        <v>16700</v>
      </c>
      <c r="U584" s="16">
        <v>-7.17426225772205E-2</v>
      </c>
      <c r="V584" s="18">
        <v>16.058032461817799</v>
      </c>
      <c r="W584" s="16">
        <v>0.184795915147144</v>
      </c>
      <c r="X584" s="18">
        <v>4.3158125748503</v>
      </c>
      <c r="Y584" s="16">
        <v>0.172792799709618</v>
      </c>
      <c r="Z584" s="15">
        <v>152130.01</v>
      </c>
      <c r="AA584" s="16">
        <v>0.16133049854610401</v>
      </c>
      <c r="AB584" s="17">
        <v>9605.7099999999991</v>
      </c>
      <c r="AC584" s="16">
        <v>1.8162334275986999E-2</v>
      </c>
      <c r="AD584" s="17">
        <v>34149.129999999997</v>
      </c>
      <c r="AE584" s="16">
        <v>1.7339299492658E-2</v>
      </c>
      <c r="AF584" s="18">
        <v>15.8374560547841</v>
      </c>
      <c r="AG584" s="16">
        <v>0.14061428070006499</v>
      </c>
      <c r="AH584" s="18">
        <v>4.4548722031864303</v>
      </c>
      <c r="AI584" s="16">
        <v>0.14153704582655399</v>
      </c>
      <c r="AJ584" s="15">
        <v>261407.86</v>
      </c>
      <c r="AK584" s="16">
        <v>0.186345007709422</v>
      </c>
      <c r="AL584" s="17">
        <v>17092.75</v>
      </c>
      <c r="AM584" s="16">
        <v>8.7798380465800796E-2</v>
      </c>
      <c r="AN584" s="17">
        <v>61189.75</v>
      </c>
      <c r="AO584" s="16">
        <v>0.110092448818796</v>
      </c>
      <c r="AP584" s="18">
        <v>15.293493440201299</v>
      </c>
      <c r="AQ584" s="16">
        <v>9.0592732084619695E-2</v>
      </c>
      <c r="AR584" s="18">
        <v>4.2720857659983897</v>
      </c>
      <c r="AS584" s="16">
        <v>6.86902779779857E-2</v>
      </c>
    </row>
    <row r="585" spans="2:45" x14ac:dyDescent="0.2">
      <c r="B585" s="29"/>
      <c r="C585" s="29"/>
      <c r="D585" s="29"/>
      <c r="E585" s="14" t="s">
        <v>306</v>
      </c>
      <c r="F585" s="15">
        <v>22939.69</v>
      </c>
      <c r="G585" s="16">
        <v>4.9117087896985698E-2</v>
      </c>
      <c r="H585" s="17">
        <v>2020.25</v>
      </c>
      <c r="I585" s="16">
        <v>-1.75314885960219E-2</v>
      </c>
      <c r="J585" s="17">
        <v>6372.82</v>
      </c>
      <c r="K585" s="16">
        <v>-8.7801570007172893E-3</v>
      </c>
      <c r="L585" s="18">
        <v>11.3548768716743</v>
      </c>
      <c r="M585" s="16">
        <v>6.7837875432531294E-2</v>
      </c>
      <c r="N585" s="18">
        <v>3.59961367181248</v>
      </c>
      <c r="O585" s="16">
        <v>5.8410094699592102E-2</v>
      </c>
      <c r="P585" s="15">
        <v>78355.759999999995</v>
      </c>
      <c r="Q585" s="16">
        <v>7.0089170728882794E-2</v>
      </c>
      <c r="R585" s="17">
        <v>7046.03</v>
      </c>
      <c r="S585" s="16">
        <v>1.0444272357023899E-2</v>
      </c>
      <c r="T585" s="17">
        <v>22191.91</v>
      </c>
      <c r="U585" s="16">
        <v>-3.77446748719128E-3</v>
      </c>
      <c r="V585" s="18">
        <v>11.1205544114913</v>
      </c>
      <c r="W585" s="16">
        <v>5.9028389792073803E-2</v>
      </c>
      <c r="X585" s="18">
        <v>3.53082542241745</v>
      </c>
      <c r="Y585" s="16">
        <v>7.4143490410013502E-2</v>
      </c>
      <c r="Z585" s="15">
        <v>165652.07999999999</v>
      </c>
      <c r="AA585" s="16">
        <v>8.6562490038055703E-2</v>
      </c>
      <c r="AB585" s="17">
        <v>14946.71</v>
      </c>
      <c r="AC585" s="16">
        <v>1.5253206902524401E-2</v>
      </c>
      <c r="AD585" s="17">
        <v>46257.19</v>
      </c>
      <c r="AE585" s="16">
        <v>-1.6881257768087299E-3</v>
      </c>
      <c r="AF585" s="18">
        <v>11.082845656335101</v>
      </c>
      <c r="AG585" s="16">
        <v>7.0237929464996796E-2</v>
      </c>
      <c r="AH585" s="18">
        <v>3.5811098771888199</v>
      </c>
      <c r="AI585" s="16">
        <v>8.8399845873349203E-2</v>
      </c>
      <c r="AJ585" s="15">
        <v>288646.71999999997</v>
      </c>
      <c r="AK585" s="16">
        <v>7.3992426267433506E-2</v>
      </c>
      <c r="AL585" s="17">
        <v>25735.66</v>
      </c>
      <c r="AM585" s="16">
        <v>-1.52229954743893E-2</v>
      </c>
      <c r="AN585" s="17">
        <v>79341.34</v>
      </c>
      <c r="AO585" s="16">
        <v>-1.4586212686808099E-2</v>
      </c>
      <c r="AP585" s="18">
        <v>11.215827377265599</v>
      </c>
      <c r="AQ585" s="16">
        <v>9.0594542045384002E-2</v>
      </c>
      <c r="AR585" s="18">
        <v>3.6380368670355199</v>
      </c>
      <c r="AS585" s="16">
        <v>8.9889790557688795E-2</v>
      </c>
    </row>
    <row r="586" spans="2:45" x14ac:dyDescent="0.2">
      <c r="B586" s="29"/>
      <c r="C586" s="29"/>
      <c r="D586" s="29"/>
      <c r="E586" s="14" t="s">
        <v>307</v>
      </c>
      <c r="F586" s="15">
        <v>27657.119999999999</v>
      </c>
      <c r="G586" s="16">
        <v>0.21404381460156</v>
      </c>
      <c r="H586" s="17">
        <v>1735.48</v>
      </c>
      <c r="I586" s="16">
        <v>0.15051311288483499</v>
      </c>
      <c r="J586" s="17">
        <v>6923.92</v>
      </c>
      <c r="K586" s="16">
        <v>0.18589515222931699</v>
      </c>
      <c r="L586" s="18">
        <v>15.9362942816973</v>
      </c>
      <c r="M586" s="16">
        <v>5.5219450352396802E-2</v>
      </c>
      <c r="N586" s="18">
        <v>3.9944309004147902</v>
      </c>
      <c r="O586" s="16">
        <v>2.3736215060267098E-2</v>
      </c>
      <c r="P586" s="15">
        <v>102428.27</v>
      </c>
      <c r="Q586" s="16">
        <v>0.44009379959061501</v>
      </c>
      <c r="R586" s="17">
        <v>6604.48</v>
      </c>
      <c r="S586" s="16">
        <v>0.34693769336349001</v>
      </c>
      <c r="T586" s="17">
        <v>25994.23</v>
      </c>
      <c r="U586" s="16">
        <v>0.44216894875835</v>
      </c>
      <c r="V586" s="18">
        <v>15.508907589999501</v>
      </c>
      <c r="W586" s="16">
        <v>6.91614071579668E-2</v>
      </c>
      <c r="X586" s="18">
        <v>3.9404233170207399</v>
      </c>
      <c r="Y586" s="16">
        <v>-1.43890850619261E-3</v>
      </c>
      <c r="Z586" s="15">
        <v>211115.33</v>
      </c>
      <c r="AA586" s="16">
        <v>0.40626580143969598</v>
      </c>
      <c r="AB586" s="17">
        <v>14049.82</v>
      </c>
      <c r="AC586" s="16">
        <v>0.31556440308660699</v>
      </c>
      <c r="AD586" s="17">
        <v>53889.94</v>
      </c>
      <c r="AE586" s="16">
        <v>0.478765869859129</v>
      </c>
      <c r="AF586" s="18">
        <v>15.026194641639499</v>
      </c>
      <c r="AG586" s="16">
        <v>6.8944856017906397E-2</v>
      </c>
      <c r="AH586" s="18">
        <v>3.91752764987306</v>
      </c>
      <c r="AI586" s="16">
        <v>-4.9027415290792298E-2</v>
      </c>
      <c r="AJ586" s="15">
        <v>345962.36</v>
      </c>
      <c r="AK586" s="16">
        <v>0.134612550298157</v>
      </c>
      <c r="AL586" s="17">
        <v>23442.93</v>
      </c>
      <c r="AM586" s="16">
        <v>1.3236995643712E-2</v>
      </c>
      <c r="AN586" s="17">
        <v>89452.87</v>
      </c>
      <c r="AO586" s="16">
        <v>0.24136339931429501</v>
      </c>
      <c r="AP586" s="18">
        <v>14.7576416429175</v>
      </c>
      <c r="AQ586" s="16">
        <v>0.11978989631871299</v>
      </c>
      <c r="AR586" s="18">
        <v>3.8675378442301498</v>
      </c>
      <c r="AS586" s="16">
        <v>-8.5994841699945104E-2</v>
      </c>
    </row>
    <row r="587" spans="2:45" x14ac:dyDescent="0.2">
      <c r="B587" s="29"/>
      <c r="C587" s="29"/>
      <c r="D587" s="29"/>
      <c r="E587" s="14" t="s">
        <v>308</v>
      </c>
      <c r="F587" s="15">
        <v>22969.4</v>
      </c>
      <c r="G587" s="16">
        <v>8.5567856143614604E-2</v>
      </c>
      <c r="H587" s="17">
        <v>1872.35</v>
      </c>
      <c r="I587" s="16">
        <v>0.125325303666841</v>
      </c>
      <c r="J587" s="17">
        <v>6783.31</v>
      </c>
      <c r="K587" s="16">
        <v>6.87662875815757E-2</v>
      </c>
      <c r="L587" s="18">
        <v>12.267684994792599</v>
      </c>
      <c r="M587" s="16">
        <v>-3.53297374489649E-2</v>
      </c>
      <c r="N587" s="18">
        <v>3.3861639818908502</v>
      </c>
      <c r="O587" s="16">
        <v>1.57205263276574E-2</v>
      </c>
      <c r="P587" s="15">
        <v>80099.600000000006</v>
      </c>
      <c r="Q587" s="16">
        <v>0.102679372826981</v>
      </c>
      <c r="R587" s="17">
        <v>6515.63</v>
      </c>
      <c r="S587" s="16">
        <v>0.148486840829651</v>
      </c>
      <c r="T587" s="17">
        <v>23746.41</v>
      </c>
      <c r="U587" s="16">
        <v>8.5093811973935701E-2</v>
      </c>
      <c r="V587" s="18">
        <v>12.293454355142901</v>
      </c>
      <c r="W587" s="16">
        <v>-3.9885061259891302E-2</v>
      </c>
      <c r="X587" s="18">
        <v>3.3731246112570301</v>
      </c>
      <c r="Y587" s="16">
        <v>1.6206488931178199E-2</v>
      </c>
      <c r="Z587" s="15">
        <v>153441.81</v>
      </c>
      <c r="AA587" s="16">
        <v>9.7156086845629694E-2</v>
      </c>
      <c r="AB587" s="17">
        <v>12327.82</v>
      </c>
      <c r="AC587" s="16">
        <v>0.111246122795932</v>
      </c>
      <c r="AD587" s="17">
        <v>45081.07</v>
      </c>
      <c r="AE587" s="16">
        <v>7.5684849954115105E-2</v>
      </c>
      <c r="AF587" s="18">
        <v>12.4467918902125</v>
      </c>
      <c r="AG587" s="16">
        <v>-1.2679491663692999E-2</v>
      </c>
      <c r="AH587" s="18">
        <v>3.4036860704504099</v>
      </c>
      <c r="AI587" s="16">
        <v>1.9960527372334499E-2</v>
      </c>
      <c r="AJ587" s="15">
        <v>261980.45</v>
      </c>
      <c r="AK587" s="16">
        <v>0.104425023568798</v>
      </c>
      <c r="AL587" s="17">
        <v>20831.93</v>
      </c>
      <c r="AM587" s="16">
        <v>9.7881017166569897E-2</v>
      </c>
      <c r="AN587" s="17">
        <v>77355.56</v>
      </c>
      <c r="AO587" s="16">
        <v>8.5693746334204804E-2</v>
      </c>
      <c r="AP587" s="18">
        <v>12.5759087132109</v>
      </c>
      <c r="AQ587" s="16">
        <v>5.9605788786808497E-3</v>
      </c>
      <c r="AR587" s="18">
        <v>3.3867048470724002</v>
      </c>
      <c r="AS587" s="16">
        <v>1.7252818575991601E-2</v>
      </c>
    </row>
    <row r="588" spans="2:45" x14ac:dyDescent="0.2">
      <c r="B588" s="29"/>
      <c r="C588" s="29"/>
      <c r="D588" s="29"/>
      <c r="E588" s="14" t="s">
        <v>309</v>
      </c>
      <c r="F588" s="15">
        <v>20336.05</v>
      </c>
      <c r="G588" s="16">
        <v>0.133402405910443</v>
      </c>
      <c r="H588" s="17">
        <v>1994.58</v>
      </c>
      <c r="I588" s="16">
        <v>0.22980263522970401</v>
      </c>
      <c r="J588" s="17">
        <v>6533.48</v>
      </c>
      <c r="K588" s="16">
        <v>9.6793796763075701E-2</v>
      </c>
      <c r="L588" s="18">
        <v>10.195655225661501</v>
      </c>
      <c r="M588" s="16">
        <v>-7.8386748050231103E-2</v>
      </c>
      <c r="N588" s="18">
        <v>3.1125908397974702</v>
      </c>
      <c r="O588" s="16">
        <v>3.3377841172523598E-2</v>
      </c>
      <c r="P588" s="15">
        <v>69332.77</v>
      </c>
      <c r="Q588" s="16">
        <v>0.140161586328475</v>
      </c>
      <c r="R588" s="17">
        <v>6785.71</v>
      </c>
      <c r="S588" s="16">
        <v>0.247886997587242</v>
      </c>
      <c r="T588" s="17">
        <v>22177.55</v>
      </c>
      <c r="U588" s="16">
        <v>0.10950659023666399</v>
      </c>
      <c r="V588" s="18">
        <v>10.2174672952425</v>
      </c>
      <c r="W588" s="16">
        <v>-8.6326255075220404E-2</v>
      </c>
      <c r="X588" s="18">
        <v>3.1262592125820898</v>
      </c>
      <c r="Y588" s="16">
        <v>2.76293952298848E-2</v>
      </c>
      <c r="Z588" s="15">
        <v>129151.91</v>
      </c>
      <c r="AA588" s="16">
        <v>0.17337107568145199</v>
      </c>
      <c r="AB588" s="17">
        <v>12428.27</v>
      </c>
      <c r="AC588" s="16">
        <v>0.217297829911104</v>
      </c>
      <c r="AD588" s="17">
        <v>41245.14</v>
      </c>
      <c r="AE588" s="16">
        <v>0.113828603032239</v>
      </c>
      <c r="AF588" s="18">
        <v>10.3917850191539</v>
      </c>
      <c r="AG588" s="16">
        <v>-3.6085461708956497E-2</v>
      </c>
      <c r="AH588" s="18">
        <v>3.1313243208775599</v>
      </c>
      <c r="AI588" s="16">
        <v>5.3457482136045599E-2</v>
      </c>
      <c r="AJ588" s="15">
        <v>223070.72</v>
      </c>
      <c r="AK588" s="16">
        <v>0.168248565539203</v>
      </c>
      <c r="AL588" s="17">
        <v>20837.03</v>
      </c>
      <c r="AM588" s="16">
        <v>0.133180770814152</v>
      </c>
      <c r="AN588" s="17">
        <v>72106.570000000007</v>
      </c>
      <c r="AO588" s="16">
        <v>8.85661900409042E-2</v>
      </c>
      <c r="AP588" s="18">
        <v>10.7054949769713</v>
      </c>
      <c r="AQ588" s="16">
        <v>3.0946337626128698E-2</v>
      </c>
      <c r="AR588" s="18">
        <v>3.0936254491095601</v>
      </c>
      <c r="AS588" s="16">
        <v>7.31993848672675E-2</v>
      </c>
    </row>
    <row r="589" spans="2:45" x14ac:dyDescent="0.2">
      <c r="B589" s="29"/>
      <c r="C589" s="29"/>
      <c r="D589" s="29"/>
      <c r="E589" s="14" t="s">
        <v>310</v>
      </c>
      <c r="F589" s="15">
        <v>9505.5300000000007</v>
      </c>
      <c r="G589" s="16">
        <v>7.9726022729209006E-2</v>
      </c>
      <c r="H589" s="17">
        <v>1089.31</v>
      </c>
      <c r="I589" s="16">
        <v>6.9114428446642895E-2</v>
      </c>
      <c r="J589" s="17">
        <v>3435.74</v>
      </c>
      <c r="K589" s="16">
        <v>2.00825391170096E-2</v>
      </c>
      <c r="L589" s="18">
        <v>8.7261936455187197</v>
      </c>
      <c r="M589" s="16">
        <v>9.92559262153455E-3</v>
      </c>
      <c r="N589" s="18">
        <v>2.76666162165938</v>
      </c>
      <c r="O589" s="16">
        <v>5.8469272166767297E-2</v>
      </c>
      <c r="P589" s="15">
        <v>29640.03</v>
      </c>
      <c r="Q589" s="16">
        <v>1.7644998815495399E-2</v>
      </c>
      <c r="R589" s="17">
        <v>3456.92</v>
      </c>
      <c r="S589" s="16">
        <v>1.35930756239446E-2</v>
      </c>
      <c r="T589" s="17">
        <v>10651.57</v>
      </c>
      <c r="U589" s="16">
        <v>-5.0389684026966697E-2</v>
      </c>
      <c r="V589" s="18">
        <v>8.5741151082466498</v>
      </c>
      <c r="W589" s="16">
        <v>3.9975837335476097E-3</v>
      </c>
      <c r="X589" s="18">
        <v>2.78269119012502</v>
      </c>
      <c r="Y589" s="16">
        <v>7.1644843888147097E-2</v>
      </c>
      <c r="Z589" s="15">
        <v>53959.19</v>
      </c>
      <c r="AA589" s="16">
        <v>-3.4639535503649899E-2</v>
      </c>
      <c r="AB589" s="17">
        <v>6273.14</v>
      </c>
      <c r="AC589" s="16">
        <v>-7.2581825493155699E-2</v>
      </c>
      <c r="AD589" s="17">
        <v>19387.36</v>
      </c>
      <c r="AE589" s="16">
        <v>-0.12414051078732399</v>
      </c>
      <c r="AF589" s="18">
        <v>8.6016237482345392</v>
      </c>
      <c r="AG589" s="16">
        <v>4.0911738665981599E-2</v>
      </c>
      <c r="AH589" s="18">
        <v>2.7832149400434099</v>
      </c>
      <c r="AI589" s="16">
        <v>0.102186453861598</v>
      </c>
      <c r="AJ589" s="15">
        <v>96983.34</v>
      </c>
      <c r="AK589" s="16">
        <v>-0.22447556546442701</v>
      </c>
      <c r="AL589" s="17">
        <v>11001.59</v>
      </c>
      <c r="AM589" s="16">
        <v>-0.24695437066120199</v>
      </c>
      <c r="AN589" s="17">
        <v>35162.01</v>
      </c>
      <c r="AO589" s="16">
        <v>-0.28185308076811999</v>
      </c>
      <c r="AP589" s="18">
        <v>8.81539304773219</v>
      </c>
      <c r="AQ589" s="16">
        <v>2.9850522094541001E-2</v>
      </c>
      <c r="AR589" s="18">
        <v>2.7581853255829198</v>
      </c>
      <c r="AS589" s="16">
        <v>7.9896625282559003E-2</v>
      </c>
    </row>
    <row r="590" spans="2:45" x14ac:dyDescent="0.2">
      <c r="B590" s="29"/>
      <c r="C590" s="29"/>
      <c r="D590" s="29"/>
      <c r="E590" s="14" t="s">
        <v>311</v>
      </c>
      <c r="F590" s="15">
        <v>17396.580000000002</v>
      </c>
      <c r="G590" s="16">
        <v>0.131021435119268</v>
      </c>
      <c r="H590" s="17">
        <v>1137.6400000000001</v>
      </c>
      <c r="I590" s="16">
        <v>-5.14686877277237E-2</v>
      </c>
      <c r="J590" s="17">
        <v>4348.54</v>
      </c>
      <c r="K590" s="16">
        <v>0.12609799047027101</v>
      </c>
      <c r="L590" s="18">
        <v>15.2918146338033</v>
      </c>
      <c r="M590" s="16">
        <v>0.19239230216852099</v>
      </c>
      <c r="N590" s="18">
        <v>4.0005565086212798</v>
      </c>
      <c r="O590" s="16">
        <v>4.3721280835789002E-3</v>
      </c>
      <c r="P590" s="15">
        <v>59466.89</v>
      </c>
      <c r="Q590" s="16">
        <v>0.31970015696531701</v>
      </c>
      <c r="R590" s="17">
        <v>3772.94</v>
      </c>
      <c r="S590" s="16">
        <v>5.4370972339438502E-2</v>
      </c>
      <c r="T590" s="17">
        <v>15050.56</v>
      </c>
      <c r="U590" s="16">
        <v>0.32287611572318198</v>
      </c>
      <c r="V590" s="18">
        <v>15.7614194765886</v>
      </c>
      <c r="W590" s="16">
        <v>0.25164689809049401</v>
      </c>
      <c r="X590" s="18">
        <v>3.95114135287989</v>
      </c>
      <c r="Y590" s="16">
        <v>-2.4007983212614098E-3</v>
      </c>
      <c r="Z590" s="15">
        <v>119180.99</v>
      </c>
      <c r="AA590" s="16">
        <v>0.387038478650923</v>
      </c>
      <c r="AB590" s="17">
        <v>7594.59</v>
      </c>
      <c r="AC590" s="16">
        <v>0.22764260497355401</v>
      </c>
      <c r="AD590" s="17">
        <v>30180.02</v>
      </c>
      <c r="AE590" s="16">
        <v>0.347315705146091</v>
      </c>
      <c r="AF590" s="18">
        <v>15.6928800633082</v>
      </c>
      <c r="AG590" s="16">
        <v>0.129838988180768</v>
      </c>
      <c r="AH590" s="18">
        <v>3.9490030159025702</v>
      </c>
      <c r="AI590" s="16">
        <v>2.94828994816215E-2</v>
      </c>
      <c r="AJ590" s="15">
        <v>208536.33</v>
      </c>
      <c r="AK590" s="16">
        <v>0.40855577263723902</v>
      </c>
      <c r="AL590" s="17">
        <v>14162.14</v>
      </c>
      <c r="AM590" s="16">
        <v>0.41788284811222798</v>
      </c>
      <c r="AN590" s="17">
        <v>53122.7</v>
      </c>
      <c r="AO590" s="16">
        <v>0.34941284981153098</v>
      </c>
      <c r="AP590" s="18">
        <v>14.7249165733427</v>
      </c>
      <c r="AQ590" s="16">
        <v>-6.5781707476099899E-3</v>
      </c>
      <c r="AR590" s="18">
        <v>3.92555969481973</v>
      </c>
      <c r="AS590" s="16">
        <v>4.3828634679125601E-2</v>
      </c>
    </row>
    <row r="591" spans="2:45" x14ac:dyDescent="0.2">
      <c r="B591" s="29"/>
      <c r="C591" s="29"/>
      <c r="D591" s="29"/>
      <c r="E591" s="14" t="s">
        <v>312</v>
      </c>
      <c r="F591" s="15">
        <v>5379.31</v>
      </c>
      <c r="G591" s="16">
        <v>0.230718369569445</v>
      </c>
      <c r="H591" s="17">
        <v>249.69</v>
      </c>
      <c r="I591" s="16">
        <v>0.207164958421969</v>
      </c>
      <c r="J591" s="17">
        <v>1078.6500000000001</v>
      </c>
      <c r="K591" s="16">
        <v>0.145988270791722</v>
      </c>
      <c r="L591" s="18">
        <v>21.543954503584398</v>
      </c>
      <c r="M591" s="16">
        <v>1.95113443139255E-2</v>
      </c>
      <c r="N591" s="18">
        <v>4.9870764381402699</v>
      </c>
      <c r="O591" s="16">
        <v>7.3936270498812601E-2</v>
      </c>
      <c r="P591" s="15">
        <v>18591.400000000001</v>
      </c>
      <c r="Q591" s="16">
        <v>0.35696419095916798</v>
      </c>
      <c r="R591" s="17">
        <v>931.6</v>
      </c>
      <c r="S591" s="16">
        <v>0.27187832782677601</v>
      </c>
      <c r="T591" s="17">
        <v>4106.47</v>
      </c>
      <c r="U591" s="16">
        <v>0.32834425603767903</v>
      </c>
      <c r="V591" s="18">
        <v>19.956419063976</v>
      </c>
      <c r="W591" s="16">
        <v>6.6897800890888995E-2</v>
      </c>
      <c r="X591" s="18">
        <v>4.5273434360898799</v>
      </c>
      <c r="Y591" s="16">
        <v>2.15455705788648E-2</v>
      </c>
      <c r="Z591" s="15">
        <v>37303.69</v>
      </c>
      <c r="AA591" s="16">
        <v>0.43833599829730202</v>
      </c>
      <c r="AB591" s="17">
        <v>1782.28</v>
      </c>
      <c r="AC591" s="16">
        <v>0.29365396200942201</v>
      </c>
      <c r="AD591" s="17">
        <v>7858.8</v>
      </c>
      <c r="AE591" s="16">
        <v>0.37596078088067902</v>
      </c>
      <c r="AF591" s="18">
        <v>20.930319590636699</v>
      </c>
      <c r="AG591" s="16">
        <v>0.11183982775668</v>
      </c>
      <c r="AH591" s="18">
        <v>4.7467412327581799</v>
      </c>
      <c r="AI591" s="16">
        <v>4.5332118679065697E-2</v>
      </c>
      <c r="AJ591" s="15">
        <v>62140.73</v>
      </c>
      <c r="AK591" s="16">
        <v>0.30232594693639497</v>
      </c>
      <c r="AL591" s="17">
        <v>2974.28</v>
      </c>
      <c r="AM591" s="16">
        <v>0.19304776154127001</v>
      </c>
      <c r="AN591" s="17">
        <v>12745</v>
      </c>
      <c r="AO591" s="16">
        <v>0.22313916339008699</v>
      </c>
      <c r="AP591" s="18">
        <v>20.892696719878401</v>
      </c>
      <c r="AQ591" s="16">
        <v>9.1595817801922205E-2</v>
      </c>
      <c r="AR591" s="18">
        <v>4.8756947822675603</v>
      </c>
      <c r="AS591" s="16">
        <v>6.4740616535269593E-2</v>
      </c>
    </row>
    <row r="592" spans="2:45" x14ac:dyDescent="0.2">
      <c r="B592" s="29"/>
      <c r="C592" s="29"/>
      <c r="D592" s="29"/>
      <c r="E592" s="14" t="s">
        <v>313</v>
      </c>
      <c r="F592" s="15">
        <v>14255.6</v>
      </c>
      <c r="G592" s="16">
        <v>-7.8988941548184498E-3</v>
      </c>
      <c r="H592" s="17">
        <v>989.5</v>
      </c>
      <c r="I592" s="16">
        <v>1.6195971252151299E-3</v>
      </c>
      <c r="J592" s="17">
        <v>3797.55</v>
      </c>
      <c r="K592" s="16">
        <v>5.18888045603869E-2</v>
      </c>
      <c r="L592" s="18">
        <v>14.4068721576554</v>
      </c>
      <c r="M592" s="16">
        <v>-9.5031000864528904E-3</v>
      </c>
      <c r="N592" s="18">
        <v>3.7538939579465702</v>
      </c>
      <c r="O592" s="16">
        <v>-5.6838420996592198E-2</v>
      </c>
      <c r="P592" s="15">
        <v>49060.87</v>
      </c>
      <c r="Q592" s="16">
        <v>3.27162756019529E-2</v>
      </c>
      <c r="R592" s="17">
        <v>3413.17</v>
      </c>
      <c r="S592" s="16">
        <v>-9.4465017470948699E-3</v>
      </c>
      <c r="T592" s="17">
        <v>12877.84</v>
      </c>
      <c r="U592" s="16">
        <v>2.1375550925459501E-2</v>
      </c>
      <c r="V592" s="18">
        <v>14.3739895756731</v>
      </c>
      <c r="W592" s="16">
        <v>4.25648664341833E-2</v>
      </c>
      <c r="X592" s="18">
        <v>3.8097126536748398</v>
      </c>
      <c r="Y592" s="16">
        <v>1.1103383732083401E-2</v>
      </c>
      <c r="Z592" s="15">
        <v>100299.97</v>
      </c>
      <c r="AA592" s="16">
        <v>0.13851988511275301</v>
      </c>
      <c r="AB592" s="17">
        <v>7011.98</v>
      </c>
      <c r="AC592" s="16">
        <v>8.7010712015750197E-2</v>
      </c>
      <c r="AD592" s="17">
        <v>26131.4</v>
      </c>
      <c r="AE592" s="16">
        <v>0.121352794821027</v>
      </c>
      <c r="AF592" s="18">
        <v>14.3040867201561</v>
      </c>
      <c r="AG592" s="16">
        <v>4.73860768138007E-2</v>
      </c>
      <c r="AH592" s="18">
        <v>3.83829301147279</v>
      </c>
      <c r="AI592" s="16">
        <v>1.5309267851306299E-2</v>
      </c>
      <c r="AJ592" s="15">
        <v>178009.69</v>
      </c>
      <c r="AK592" s="16">
        <v>8.3226188013853994E-2</v>
      </c>
      <c r="AL592" s="17">
        <v>12592.08</v>
      </c>
      <c r="AM592" s="16">
        <v>3.66334652990963E-2</v>
      </c>
      <c r="AN592" s="17">
        <v>46188.63</v>
      </c>
      <c r="AO592" s="16">
        <v>6.6109768015573805E-2</v>
      </c>
      <c r="AP592" s="18">
        <v>14.1366390620136</v>
      </c>
      <c r="AQ592" s="16">
        <v>4.4946188092928802E-2</v>
      </c>
      <c r="AR592" s="18">
        <v>3.8539720706156499</v>
      </c>
      <c r="AS592" s="16">
        <v>1.6055025956792601E-2</v>
      </c>
    </row>
    <row r="593" spans="2:45" x14ac:dyDescent="0.2">
      <c r="B593" s="29"/>
      <c r="C593" s="29"/>
      <c r="D593" s="29"/>
      <c r="E593" s="14" t="s">
        <v>314</v>
      </c>
      <c r="F593" s="15">
        <v>51804.01</v>
      </c>
      <c r="G593" s="16">
        <v>0.21101352583373401</v>
      </c>
      <c r="H593" s="17">
        <v>2945.39</v>
      </c>
      <c r="I593" s="16">
        <v>0.179547866482449</v>
      </c>
      <c r="J593" s="17">
        <v>12077.85</v>
      </c>
      <c r="K593" s="16">
        <v>0.146570735027611</v>
      </c>
      <c r="L593" s="18">
        <v>17.588166592539501</v>
      </c>
      <c r="M593" s="16">
        <v>2.66760343055172E-2</v>
      </c>
      <c r="N593" s="18">
        <v>4.2891748117421598</v>
      </c>
      <c r="O593" s="16">
        <v>5.6204810429399399E-2</v>
      </c>
      <c r="P593" s="15">
        <v>189474.63</v>
      </c>
      <c r="Q593" s="16">
        <v>0.29360540871832003</v>
      </c>
      <c r="R593" s="17">
        <v>10394.969999999999</v>
      </c>
      <c r="S593" s="16">
        <v>0.20034018397186201</v>
      </c>
      <c r="T593" s="17">
        <v>42764.63</v>
      </c>
      <c r="U593" s="16">
        <v>0.182007841424668</v>
      </c>
      <c r="V593" s="18">
        <v>18.227530238182499</v>
      </c>
      <c r="W593" s="16">
        <v>7.7698993995059695E-2</v>
      </c>
      <c r="X593" s="18">
        <v>4.43063882465486</v>
      </c>
      <c r="Y593" s="16">
        <v>9.4413559185143603E-2</v>
      </c>
      <c r="Z593" s="15">
        <v>387768.8</v>
      </c>
      <c r="AA593" s="16">
        <v>0.40782812513614702</v>
      </c>
      <c r="AB593" s="17">
        <v>21147.19</v>
      </c>
      <c r="AC593" s="16">
        <v>0.34465259479311899</v>
      </c>
      <c r="AD593" s="17">
        <v>86327.63</v>
      </c>
      <c r="AE593" s="16">
        <v>0.29699723300662401</v>
      </c>
      <c r="AF593" s="18">
        <v>18.3366584401994</v>
      </c>
      <c r="AG593" s="16">
        <v>4.6982789895071903E-2</v>
      </c>
      <c r="AH593" s="18">
        <v>4.4918272400157404</v>
      </c>
      <c r="AI593" s="16">
        <v>8.5451911005701597E-2</v>
      </c>
      <c r="AJ593" s="15">
        <v>648075.97</v>
      </c>
      <c r="AK593" s="16">
        <v>0.37983718893002899</v>
      </c>
      <c r="AL593" s="17">
        <v>35771.72</v>
      </c>
      <c r="AM593" s="16">
        <v>0.32997082904840802</v>
      </c>
      <c r="AN593" s="17">
        <v>147445.49</v>
      </c>
      <c r="AO593" s="16">
        <v>0.27932929338082801</v>
      </c>
      <c r="AP593" s="18">
        <v>18.1169921379235</v>
      </c>
      <c r="AQ593" s="16">
        <v>3.7494326035180797E-2</v>
      </c>
      <c r="AR593" s="18">
        <v>4.3953597359946404</v>
      </c>
      <c r="AS593" s="16">
        <v>7.8562959567347296E-2</v>
      </c>
    </row>
    <row r="594" spans="2:45" x14ac:dyDescent="0.2">
      <c r="B594" s="29"/>
      <c r="C594" s="29"/>
      <c r="D594" s="29"/>
      <c r="E594" s="14" t="s">
        <v>315</v>
      </c>
      <c r="F594" s="15">
        <v>45372.38</v>
      </c>
      <c r="G594" s="16">
        <v>0.31550559647670601</v>
      </c>
      <c r="H594" s="17">
        <v>3027.54</v>
      </c>
      <c r="I594" s="16">
        <v>0.256475275466374</v>
      </c>
      <c r="J594" s="17">
        <v>10647.25</v>
      </c>
      <c r="K594" s="16">
        <v>0.33195516469219499</v>
      </c>
      <c r="L594" s="18">
        <v>14.986550136414399</v>
      </c>
      <c r="M594" s="16">
        <v>4.6980885468217201E-2</v>
      </c>
      <c r="N594" s="18">
        <v>4.26141773697434</v>
      </c>
      <c r="O594" s="16">
        <v>-1.23499413880726E-2</v>
      </c>
      <c r="P594" s="15">
        <v>160030.39999999999</v>
      </c>
      <c r="Q594" s="16">
        <v>0.37333958312987497</v>
      </c>
      <c r="R594" s="17">
        <v>10721.14</v>
      </c>
      <c r="S594" s="16">
        <v>0.30038643569472301</v>
      </c>
      <c r="T594" s="17">
        <v>37580.120000000003</v>
      </c>
      <c r="U594" s="16">
        <v>0.428290940187182</v>
      </c>
      <c r="V594" s="18">
        <v>14.926621609269199</v>
      </c>
      <c r="W594" s="16">
        <v>5.61011291971657E-2</v>
      </c>
      <c r="X594" s="18">
        <v>4.2583791643028297</v>
      </c>
      <c r="Y594" s="16">
        <v>-3.8473503899776801E-2</v>
      </c>
      <c r="Z594" s="15">
        <v>338018.05</v>
      </c>
      <c r="AA594" s="16">
        <v>0.29006339368853801</v>
      </c>
      <c r="AB594" s="17">
        <v>22836.37</v>
      </c>
      <c r="AC594" s="16">
        <v>0.19723491238978599</v>
      </c>
      <c r="AD594" s="17">
        <v>78817.47</v>
      </c>
      <c r="AE594" s="16">
        <v>0.32765471244959699</v>
      </c>
      <c r="AF594" s="18">
        <v>14.801741695374499</v>
      </c>
      <c r="AG594" s="16">
        <v>7.7535728651161498E-2</v>
      </c>
      <c r="AH594" s="18">
        <v>4.2886183735661696</v>
      </c>
      <c r="AI594" s="16">
        <v>-2.8314077755729701E-2</v>
      </c>
      <c r="AJ594" s="15">
        <v>540052.16</v>
      </c>
      <c r="AK594" s="16">
        <v>0.16647704605692201</v>
      </c>
      <c r="AL594" s="17">
        <v>36958.239999999998</v>
      </c>
      <c r="AM594" s="16">
        <v>7.2082410397373897E-2</v>
      </c>
      <c r="AN594" s="17">
        <v>127770.09</v>
      </c>
      <c r="AO594" s="16">
        <v>0.21756012633952199</v>
      </c>
      <c r="AP594" s="18">
        <v>14.612496698977001</v>
      </c>
      <c r="AQ594" s="16">
        <v>8.8047928726448996E-2</v>
      </c>
      <c r="AR594" s="18">
        <v>4.2267494685180198</v>
      </c>
      <c r="AS594" s="16">
        <v>-4.1955283503063802E-2</v>
      </c>
    </row>
    <row r="595" spans="2:45" x14ac:dyDescent="0.2">
      <c r="B595" s="29"/>
      <c r="C595" s="29"/>
      <c r="D595" s="29"/>
      <c r="E595" s="14" t="s">
        <v>316</v>
      </c>
      <c r="F595" s="15">
        <v>33101.35</v>
      </c>
      <c r="G595" s="16">
        <v>-5.4130395523104398E-2</v>
      </c>
      <c r="H595" s="17">
        <v>2503.7399999999998</v>
      </c>
      <c r="I595" s="16">
        <v>0.11985579912065999</v>
      </c>
      <c r="J595" s="17">
        <v>8890.4699999999993</v>
      </c>
      <c r="K595" s="16">
        <v>-0.103419934287887</v>
      </c>
      <c r="L595" s="18">
        <v>13.2207617404363</v>
      </c>
      <c r="M595" s="16">
        <v>-0.155364819988773</v>
      </c>
      <c r="N595" s="18">
        <v>3.7232396037554798</v>
      </c>
      <c r="O595" s="16">
        <v>5.4975055379615403E-2</v>
      </c>
      <c r="P595" s="15">
        <v>114650.09</v>
      </c>
      <c r="Q595" s="16">
        <v>-1.7872816128631602E-2</v>
      </c>
      <c r="R595" s="17">
        <v>8486.6</v>
      </c>
      <c r="S595" s="16">
        <v>0.13061805237298399</v>
      </c>
      <c r="T595" s="17">
        <v>31055.27</v>
      </c>
      <c r="U595" s="16">
        <v>-6.1872384336863803E-2</v>
      </c>
      <c r="V595" s="18">
        <v>13.5095432799943</v>
      </c>
      <c r="W595" s="16">
        <v>-0.13133601412957999</v>
      </c>
      <c r="X595" s="18">
        <v>3.6918078638504799</v>
      </c>
      <c r="Y595" s="16">
        <v>4.6901474248927301E-2</v>
      </c>
      <c r="Z595" s="15">
        <v>216879.37</v>
      </c>
      <c r="AA595" s="16">
        <v>-1.3554073840658799E-2</v>
      </c>
      <c r="AB595" s="17">
        <v>15383.22</v>
      </c>
      <c r="AC595" s="16">
        <v>7.7680431654474705E-2</v>
      </c>
      <c r="AD595" s="17">
        <v>59465.59</v>
      </c>
      <c r="AE595" s="16">
        <v>-4.7521273388874997E-2</v>
      </c>
      <c r="AF595" s="18">
        <v>14.098437778306501</v>
      </c>
      <c r="AG595" s="16">
        <v>-8.4658218536146704E-2</v>
      </c>
      <c r="AH595" s="18">
        <v>3.6471406404947802</v>
      </c>
      <c r="AI595" s="16">
        <v>3.5661898370234299E-2</v>
      </c>
      <c r="AJ595" s="15">
        <v>385939.27</v>
      </c>
      <c r="AK595" s="16">
        <v>4.6925342043097402E-2</v>
      </c>
      <c r="AL595" s="17">
        <v>26070.57</v>
      </c>
      <c r="AM595" s="16">
        <v>0.105224668990965</v>
      </c>
      <c r="AN595" s="17">
        <v>105736.25</v>
      </c>
      <c r="AO595" s="16">
        <v>2.0629138730851801E-2</v>
      </c>
      <c r="AP595" s="18">
        <v>14.803637588284399</v>
      </c>
      <c r="AQ595" s="16">
        <v>-5.2748846984290602E-2</v>
      </c>
      <c r="AR595" s="18">
        <v>3.6500185130454299</v>
      </c>
      <c r="AS595" s="16">
        <v>2.5764699746809901E-2</v>
      </c>
    </row>
    <row r="596" spans="2:45" x14ac:dyDescent="0.2">
      <c r="B596" s="29"/>
      <c r="C596" s="29"/>
      <c r="D596" s="29"/>
      <c r="E596" s="14" t="s">
        <v>317</v>
      </c>
      <c r="F596" s="15">
        <v>20673.330000000002</v>
      </c>
      <c r="G596" s="16">
        <v>-1.5180084193198401E-3</v>
      </c>
      <c r="H596" s="17">
        <v>1950.41</v>
      </c>
      <c r="I596" s="16">
        <v>4.5112580510336397E-2</v>
      </c>
      <c r="J596" s="17">
        <v>5776.52</v>
      </c>
      <c r="K596" s="16">
        <v>-2.8007881581094799E-2</v>
      </c>
      <c r="L596" s="18">
        <v>10.5994790838849</v>
      </c>
      <c r="M596" s="16">
        <v>-4.4617766352870902E-2</v>
      </c>
      <c r="N596" s="18">
        <v>3.57885543545249</v>
      </c>
      <c r="O596" s="16">
        <v>2.7253176913476201E-2</v>
      </c>
      <c r="P596" s="15">
        <v>71496.399999999994</v>
      </c>
      <c r="Q596" s="16">
        <v>-1.41998222436949E-2</v>
      </c>
      <c r="R596" s="17">
        <v>6580.21</v>
      </c>
      <c r="S596" s="16">
        <v>-4.261262610901E-3</v>
      </c>
      <c r="T596" s="17">
        <v>19844.05</v>
      </c>
      <c r="U596" s="16">
        <v>-4.5722859265635303E-2</v>
      </c>
      <c r="V596" s="18">
        <v>10.865367518665799</v>
      </c>
      <c r="W596" s="16">
        <v>-9.9810916856097106E-3</v>
      </c>
      <c r="X596" s="18">
        <v>3.6029137197295902</v>
      </c>
      <c r="Y596" s="16">
        <v>3.3033419408623602E-2</v>
      </c>
      <c r="Z596" s="15">
        <v>141839.28</v>
      </c>
      <c r="AA596" s="16">
        <v>-3.4625762106050999E-2</v>
      </c>
      <c r="AB596" s="17">
        <v>12947.23</v>
      </c>
      <c r="AC596" s="16">
        <v>-3.9940352339413197E-2</v>
      </c>
      <c r="AD596" s="17">
        <v>39151.360000000001</v>
      </c>
      <c r="AE596" s="16">
        <v>-6.4796260461556496E-2</v>
      </c>
      <c r="AF596" s="18">
        <v>10.955183463953301</v>
      </c>
      <c r="AG596" s="16">
        <v>5.5356875443233304E-3</v>
      </c>
      <c r="AH596" s="18">
        <v>3.6228442639029699</v>
      </c>
      <c r="AI596" s="16">
        <v>3.2260882928457697E-2</v>
      </c>
      <c r="AJ596" s="15">
        <v>249009.96</v>
      </c>
      <c r="AK596" s="16">
        <v>2.9294917780606701E-2</v>
      </c>
      <c r="AL596" s="17">
        <v>22292.71</v>
      </c>
      <c r="AM596" s="16">
        <v>-3.7916334358740499E-2</v>
      </c>
      <c r="AN596" s="17">
        <v>67325.100000000006</v>
      </c>
      <c r="AO596" s="16">
        <v>-5.4269071533112903E-2</v>
      </c>
      <c r="AP596" s="18">
        <v>11.1700174631079</v>
      </c>
      <c r="AQ596" s="16">
        <v>6.9860090696528807E-2</v>
      </c>
      <c r="AR596" s="18">
        <v>3.6986199797697998</v>
      </c>
      <c r="AS596" s="16">
        <v>8.8359158824576206E-2</v>
      </c>
    </row>
    <row r="597" spans="2:45" x14ac:dyDescent="0.2">
      <c r="B597" s="135"/>
      <c r="C597" s="135"/>
      <c r="D597" s="135"/>
      <c r="E597" s="14" t="s">
        <v>318</v>
      </c>
      <c r="F597" s="15">
        <v>40204.400000000001</v>
      </c>
      <c r="G597" s="16">
        <v>3.29904522337174E-3</v>
      </c>
      <c r="H597" s="17">
        <v>2408.42</v>
      </c>
      <c r="I597" s="16">
        <v>1.74692831770814E-3</v>
      </c>
      <c r="J597" s="17">
        <v>10896</v>
      </c>
      <c r="K597" s="16">
        <v>-1.1044067353562699E-2</v>
      </c>
      <c r="L597" s="18">
        <v>16.693267785519101</v>
      </c>
      <c r="M597" s="16">
        <v>1.5494101971144101E-3</v>
      </c>
      <c r="N597" s="18">
        <v>3.6898311306901599</v>
      </c>
      <c r="O597" s="16">
        <v>1.4503287864963001E-2</v>
      </c>
      <c r="P597" s="15">
        <v>138435.5</v>
      </c>
      <c r="Q597" s="16">
        <v>7.0995405195414902E-3</v>
      </c>
      <c r="R597" s="17">
        <v>8304.06</v>
      </c>
      <c r="S597" s="16">
        <v>7.5664001358941397E-3</v>
      </c>
      <c r="T597" s="17">
        <v>37520.910000000003</v>
      </c>
      <c r="U597" s="16">
        <v>-5.9214066400826004E-3</v>
      </c>
      <c r="V597" s="18">
        <v>16.670821260925401</v>
      </c>
      <c r="W597" s="16">
        <v>-4.63353696877728E-4</v>
      </c>
      <c r="X597" s="18">
        <v>3.6895560368871601</v>
      </c>
      <c r="Y597" s="16">
        <v>1.30985087563491E-2</v>
      </c>
      <c r="Z597" s="15">
        <v>266351.24</v>
      </c>
      <c r="AA597" s="16">
        <v>-3.07536945724971E-2</v>
      </c>
      <c r="AB597" s="17">
        <v>16329.4</v>
      </c>
      <c r="AC597" s="16">
        <v>-2.97952335231432E-2</v>
      </c>
      <c r="AD597" s="17">
        <v>73542.84</v>
      </c>
      <c r="AE597" s="16">
        <v>-3.4741911714714802E-2</v>
      </c>
      <c r="AF597" s="18">
        <v>16.3111467659559</v>
      </c>
      <c r="AG597" s="16">
        <v>-9.8789563035684E-4</v>
      </c>
      <c r="AH597" s="18">
        <v>3.62171545183732</v>
      </c>
      <c r="AI597" s="16">
        <v>4.1317624691469398E-3</v>
      </c>
      <c r="AJ597" s="15">
        <v>464362.55</v>
      </c>
      <c r="AK597" s="16">
        <v>1.1010209980067799E-2</v>
      </c>
      <c r="AL597" s="17">
        <v>28280.35</v>
      </c>
      <c r="AM597" s="16">
        <v>1.1358328976345099E-2</v>
      </c>
      <c r="AN597" s="17">
        <v>127573.57</v>
      </c>
      <c r="AO597" s="16">
        <v>3.86086501632181E-3</v>
      </c>
      <c r="AP597" s="18">
        <v>16.419971817887699</v>
      </c>
      <c r="AQ597" s="16">
        <v>-3.4420935320681698E-4</v>
      </c>
      <c r="AR597" s="18">
        <v>3.63995888803613</v>
      </c>
      <c r="AS597" s="16">
        <v>7.1218484681438397E-3</v>
      </c>
    </row>
    <row r="598" spans="2:45" x14ac:dyDescent="0.2">
      <c r="C598" s="29"/>
      <c r="D598" s="29"/>
      <c r="E598" s="14" t="s">
        <v>344</v>
      </c>
      <c r="F598" s="18">
        <v>7699.24</v>
      </c>
      <c r="G598" s="16">
        <v>6.8095744120037896E-2</v>
      </c>
      <c r="H598" s="18">
        <v>780.51</v>
      </c>
      <c r="I598" s="16">
        <v>6.5571756225426103E-2</v>
      </c>
      <c r="J598" s="18">
        <v>3005.01</v>
      </c>
      <c r="K598" s="16">
        <v>4.0252983144842297E-2</v>
      </c>
      <c r="L598" s="18">
        <v>9.86437073195731</v>
      </c>
      <c r="M598" s="16">
        <v>2.36867004015989E-3</v>
      </c>
      <c r="N598" s="18">
        <v>2.56213456860376</v>
      </c>
      <c r="O598" s="16">
        <v>2.6765374794718501E-2</v>
      </c>
      <c r="P598" s="18">
        <v>24975.19</v>
      </c>
      <c r="Q598" s="16">
        <v>-1.7030529874566699E-2</v>
      </c>
      <c r="R598" s="18">
        <v>2533.69</v>
      </c>
      <c r="S598" s="16">
        <v>-1.6413234626179701E-2</v>
      </c>
      <c r="T598" s="18">
        <v>9736.36</v>
      </c>
      <c r="U598" s="16">
        <v>-4.4547221821514799E-2</v>
      </c>
      <c r="V598" s="18">
        <v>9.8572398359704607</v>
      </c>
      <c r="W598" s="16">
        <v>-6.2759613093447996E-4</v>
      </c>
      <c r="X598" s="18">
        <v>2.5651465229305401</v>
      </c>
      <c r="Y598" s="16">
        <v>2.87996357071745E-2</v>
      </c>
      <c r="Z598" s="18">
        <v>49186.51</v>
      </c>
      <c r="AA598" s="16">
        <v>-3.4647410320251301E-2</v>
      </c>
      <c r="AB598" s="18">
        <v>4932.58</v>
      </c>
      <c r="AC598" s="16">
        <v>-1.7533725981504399E-2</v>
      </c>
      <c r="AD598" s="18">
        <v>18871.52</v>
      </c>
      <c r="AE598" s="16">
        <v>-4.2288173439974097E-2</v>
      </c>
      <c r="AF598" s="18">
        <v>9.9717612284037997</v>
      </c>
      <c r="AG598" s="16">
        <v>-1.7419106173230999E-2</v>
      </c>
      <c r="AH598" s="18">
        <v>2.6063883566347599</v>
      </c>
      <c r="AI598" s="16">
        <v>7.9781442682685492E-3</v>
      </c>
      <c r="AJ598" s="18">
        <v>86473.26</v>
      </c>
      <c r="AK598" s="16">
        <v>-0.13389635793461099</v>
      </c>
      <c r="AL598" s="18">
        <v>8801.11</v>
      </c>
      <c r="AM598" s="16">
        <v>-0.10403398540574001</v>
      </c>
      <c r="AN598" s="18">
        <v>33752.65</v>
      </c>
      <c r="AO598" s="16">
        <v>-0.133490516509497</v>
      </c>
      <c r="AP598" s="18">
        <v>9.8252674946682905</v>
      </c>
      <c r="AQ598" s="16">
        <v>-3.3329804973008699E-2</v>
      </c>
      <c r="AR598" s="18">
        <v>2.5619695046166702</v>
      </c>
      <c r="AS598" s="16">
        <v>-4.6836351228294497E-4</v>
      </c>
    </row>
    <row r="599" spans="2:45" x14ac:dyDescent="0.2">
      <c r="C599" s="29"/>
      <c r="D599" s="29"/>
      <c r="E599" s="14" t="s">
        <v>345</v>
      </c>
      <c r="F599" s="18">
        <v>11315.84</v>
      </c>
      <c r="G599" s="16">
        <v>-7.7049812772878104E-2</v>
      </c>
      <c r="H599" s="18">
        <v>969.28</v>
      </c>
      <c r="I599" s="16">
        <v>1.2979955270363599E-2</v>
      </c>
      <c r="J599" s="18">
        <v>3463.5</v>
      </c>
      <c r="K599" s="16">
        <v>-0.13224413917165501</v>
      </c>
      <c r="L599" s="18">
        <v>11.6744800264114</v>
      </c>
      <c r="M599" s="16">
        <v>-8.8876159468735796E-2</v>
      </c>
      <c r="N599" s="18">
        <v>3.2671690486502101</v>
      </c>
      <c r="O599" s="16">
        <v>6.36058238155707E-2</v>
      </c>
      <c r="P599" s="18">
        <v>37431.53</v>
      </c>
      <c r="Q599" s="16">
        <v>-0.14471971122274699</v>
      </c>
      <c r="R599" s="18">
        <v>3098.76</v>
      </c>
      <c r="S599" s="16">
        <v>-8.6894641462731806E-2</v>
      </c>
      <c r="T599" s="18">
        <v>11279.17</v>
      </c>
      <c r="U599" s="16">
        <v>-0.19699263001418199</v>
      </c>
      <c r="V599" s="18">
        <v>12.079518904335901</v>
      </c>
      <c r="W599" s="16">
        <v>-6.3327927297072401E-2</v>
      </c>
      <c r="X599" s="18">
        <v>3.3186422405194702</v>
      </c>
      <c r="Y599" s="16">
        <v>6.5096437150206701E-2</v>
      </c>
      <c r="Z599" s="18">
        <v>76740.83</v>
      </c>
      <c r="AA599" s="16">
        <v>-2.46159164844355E-2</v>
      </c>
      <c r="AB599" s="18">
        <v>6496.48</v>
      </c>
      <c r="AC599" s="16">
        <v>5.7846718002745399E-2</v>
      </c>
      <c r="AD599" s="18">
        <v>23026.81</v>
      </c>
      <c r="AE599" s="16">
        <v>-7.8356180832116096E-2</v>
      </c>
      <c r="AF599" s="18">
        <v>11.8126785582346</v>
      </c>
      <c r="AG599" s="16">
        <v>-7.7953292366282997E-2</v>
      </c>
      <c r="AH599" s="18">
        <v>3.3326730884564602</v>
      </c>
      <c r="AI599" s="16">
        <v>5.8309146364373801E-2</v>
      </c>
      <c r="AJ599" s="18">
        <v>142694.57999999999</v>
      </c>
      <c r="AK599" s="16">
        <v>3.9767934218881799E-2</v>
      </c>
      <c r="AL599" s="18">
        <v>11956.09</v>
      </c>
      <c r="AM599" s="16">
        <v>9.9153852801276504E-2</v>
      </c>
      <c r="AN599" s="18">
        <v>43385.53</v>
      </c>
      <c r="AO599" s="16">
        <v>3.2164504677033101E-3</v>
      </c>
      <c r="AP599" s="18">
        <v>11.934886739728499</v>
      </c>
      <c r="AQ599" s="16">
        <v>-5.4028758968587699E-2</v>
      </c>
      <c r="AR599" s="18">
        <v>3.2889901310413898</v>
      </c>
      <c r="AS599" s="16">
        <v>3.6434294647120398E-2</v>
      </c>
    </row>
    <row r="600" spans="2:45" x14ac:dyDescent="0.2">
      <c r="B600" s="28" t="s">
        <v>19</v>
      </c>
      <c r="C600" s="28" t="s">
        <v>20</v>
      </c>
      <c r="D600" s="28" t="s">
        <v>24</v>
      </c>
      <c r="E600" s="14" t="s">
        <v>319</v>
      </c>
      <c r="F600" s="15">
        <v>185005.72</v>
      </c>
      <c r="G600" s="16">
        <v>0.10322319650051701</v>
      </c>
      <c r="H600" s="17">
        <v>11625.55</v>
      </c>
      <c r="I600" s="16">
        <v>4.6944103484515297E-2</v>
      </c>
      <c r="J600" s="17">
        <v>45352.52</v>
      </c>
      <c r="K600" s="16">
        <v>0.10606406474371</v>
      </c>
      <c r="L600" s="18">
        <v>15.913717630563699</v>
      </c>
      <c r="M600" s="16">
        <v>5.37555852587445E-2</v>
      </c>
      <c r="N600" s="18">
        <v>4.0792820332806201</v>
      </c>
      <c r="O600" s="16">
        <v>-2.5684481882622102E-3</v>
      </c>
      <c r="P600" s="15">
        <v>649320.24</v>
      </c>
      <c r="Q600" s="16">
        <v>0.157934611493037</v>
      </c>
      <c r="R600" s="17">
        <v>39858.370000000003</v>
      </c>
      <c r="S600" s="16">
        <v>5.7026610526516801E-2</v>
      </c>
      <c r="T600" s="17">
        <v>156448.29</v>
      </c>
      <c r="U600" s="16">
        <v>0.121019477505346</v>
      </c>
      <c r="V600" s="18">
        <v>16.2906872508836</v>
      </c>
      <c r="W600" s="16">
        <v>9.5464011938409601E-2</v>
      </c>
      <c r="X600" s="18">
        <v>4.1503824682264003</v>
      </c>
      <c r="Y600" s="16">
        <v>3.2929966631658598E-2</v>
      </c>
      <c r="Z600" s="15">
        <v>1308167.6000000001</v>
      </c>
      <c r="AA600" s="16">
        <v>0.25127661928095502</v>
      </c>
      <c r="AB600" s="17">
        <v>81305.72</v>
      </c>
      <c r="AC600" s="16">
        <v>0.19224814613323801</v>
      </c>
      <c r="AD600" s="17">
        <v>313025.14</v>
      </c>
      <c r="AE600" s="16">
        <v>0.19873815560876101</v>
      </c>
      <c r="AF600" s="18">
        <v>16.089490382718498</v>
      </c>
      <c r="AG600" s="16">
        <v>4.95102243095632E-2</v>
      </c>
      <c r="AH600" s="18">
        <v>4.1791135370149499</v>
      </c>
      <c r="AI600" s="16">
        <v>4.3828139970662101E-2</v>
      </c>
      <c r="AJ600" s="15">
        <v>2254032.69</v>
      </c>
      <c r="AK600" s="16">
        <v>0.214709471063941</v>
      </c>
      <c r="AL600" s="17">
        <v>142863.67999999999</v>
      </c>
      <c r="AM600" s="16">
        <v>0.185110858433336</v>
      </c>
      <c r="AN600" s="17">
        <v>542716.6</v>
      </c>
      <c r="AO600" s="16">
        <v>0.15297013187008601</v>
      </c>
      <c r="AP600" s="18">
        <v>15.7775068512865</v>
      </c>
      <c r="AQ600" s="16">
        <v>2.4975395693979802E-2</v>
      </c>
      <c r="AR600" s="18">
        <v>4.1532407337457498</v>
      </c>
      <c r="AS600" s="16">
        <v>5.3548082025087498E-2</v>
      </c>
    </row>
    <row r="601" spans="2:45" x14ac:dyDescent="0.2">
      <c r="B601" s="29"/>
      <c r="C601" s="29"/>
      <c r="D601" s="29"/>
      <c r="E601" s="14" t="s">
        <v>320</v>
      </c>
      <c r="F601" s="15">
        <v>218613.97</v>
      </c>
      <c r="G601" s="16">
        <v>-2.93941151299443E-2</v>
      </c>
      <c r="H601" s="17">
        <v>21105.69</v>
      </c>
      <c r="I601" s="16">
        <v>-1.5224444964954301E-2</v>
      </c>
      <c r="J601" s="17">
        <v>77779.199999999997</v>
      </c>
      <c r="K601" s="16">
        <v>-2.0319201878165102E-2</v>
      </c>
      <c r="L601" s="18">
        <v>10.358058419317301</v>
      </c>
      <c r="M601" s="16">
        <v>-1.43887306021581E-2</v>
      </c>
      <c r="N601" s="18">
        <v>2.8106996472064498</v>
      </c>
      <c r="O601" s="16">
        <v>-9.2631327154486E-3</v>
      </c>
      <c r="P601" s="15">
        <v>747630.03</v>
      </c>
      <c r="Q601" s="16">
        <v>-4.1714875406211799E-2</v>
      </c>
      <c r="R601" s="17">
        <v>71852.55</v>
      </c>
      <c r="S601" s="16">
        <v>3.9986652950728899E-3</v>
      </c>
      <c r="T601" s="17">
        <v>264919.89</v>
      </c>
      <c r="U601" s="16">
        <v>-2.55337698741794E-2</v>
      </c>
      <c r="V601" s="18">
        <v>10.405059110637</v>
      </c>
      <c r="W601" s="16">
        <v>-4.5531475570089103E-2</v>
      </c>
      <c r="X601" s="18">
        <v>2.82209852193431</v>
      </c>
      <c r="Y601" s="16">
        <v>-1.6605096238115E-2</v>
      </c>
      <c r="Z601" s="15">
        <v>1470748.43</v>
      </c>
      <c r="AA601" s="16">
        <v>-2.1989522605628399E-2</v>
      </c>
      <c r="AB601" s="17">
        <v>138323.34</v>
      </c>
      <c r="AC601" s="16">
        <v>2.1446687153690799E-2</v>
      </c>
      <c r="AD601" s="17">
        <v>510130.5</v>
      </c>
      <c r="AE601" s="16">
        <v>-9.9272104198108394E-3</v>
      </c>
      <c r="AF601" s="18">
        <v>10.632684476820801</v>
      </c>
      <c r="AG601" s="16">
        <v>-4.2524206408027398E-2</v>
      </c>
      <c r="AH601" s="18">
        <v>2.8830827209900201</v>
      </c>
      <c r="AI601" s="16">
        <v>-1.2183257951096999E-2</v>
      </c>
      <c r="AJ601" s="15">
        <v>2769919.71</v>
      </c>
      <c r="AK601" s="16">
        <v>-1.1986648559834201E-3</v>
      </c>
      <c r="AL601" s="17">
        <v>250595.94</v>
      </c>
      <c r="AM601" s="16">
        <v>5.57302677400631E-4</v>
      </c>
      <c r="AN601" s="17">
        <v>916946.84</v>
      </c>
      <c r="AO601" s="16">
        <v>-3.7991740748482203E-2</v>
      </c>
      <c r="AP601" s="18">
        <v>11.0533303532372</v>
      </c>
      <c r="AQ601" s="16">
        <v>-1.7549894730519301E-3</v>
      </c>
      <c r="AR601" s="18">
        <v>3.0208073021986701</v>
      </c>
      <c r="AS601" s="16">
        <v>3.82461122746756E-2</v>
      </c>
    </row>
    <row r="602" spans="2:45" x14ac:dyDescent="0.2">
      <c r="B602" s="29"/>
      <c r="C602" s="29"/>
      <c r="D602" s="29"/>
      <c r="E602" s="14" t="s">
        <v>321</v>
      </c>
      <c r="F602" s="15">
        <v>318022.09999999998</v>
      </c>
      <c r="G602" s="16">
        <v>0.157969825257747</v>
      </c>
      <c r="H602" s="17">
        <v>35580.32</v>
      </c>
      <c r="I602" s="16">
        <v>0.226087798537461</v>
      </c>
      <c r="J602" s="17">
        <v>91528.16</v>
      </c>
      <c r="K602" s="16">
        <v>0.113053782142309</v>
      </c>
      <c r="L602" s="18">
        <v>8.9381461437109095</v>
      </c>
      <c r="M602" s="16">
        <v>-5.5557174095500102E-2</v>
      </c>
      <c r="N602" s="18">
        <v>3.4745820302735302</v>
      </c>
      <c r="O602" s="16">
        <v>4.03538839147446E-2</v>
      </c>
      <c r="P602" s="15">
        <v>1105673.05</v>
      </c>
      <c r="Q602" s="16">
        <v>0.178305397177352</v>
      </c>
      <c r="R602" s="17">
        <v>123632.68</v>
      </c>
      <c r="S602" s="16">
        <v>0.24536541309516199</v>
      </c>
      <c r="T602" s="17">
        <v>319446.09000000003</v>
      </c>
      <c r="U602" s="16">
        <v>0.13447913399383599</v>
      </c>
      <c r="V602" s="18">
        <v>8.9432102418227899</v>
      </c>
      <c r="W602" s="16">
        <v>-5.3847662069836003E-2</v>
      </c>
      <c r="X602" s="18">
        <v>3.46121954411776</v>
      </c>
      <c r="Y602" s="16">
        <v>3.8631176079219197E-2</v>
      </c>
      <c r="Z602" s="15">
        <v>2072018.64</v>
      </c>
      <c r="AA602" s="16">
        <v>0.20014458600243901</v>
      </c>
      <c r="AB602" s="17">
        <v>227261.45</v>
      </c>
      <c r="AC602" s="16">
        <v>0.25802082801111698</v>
      </c>
      <c r="AD602" s="17">
        <v>596059.16</v>
      </c>
      <c r="AE602" s="16">
        <v>0.141176475993983</v>
      </c>
      <c r="AF602" s="18">
        <v>9.1173344181338294</v>
      </c>
      <c r="AG602" s="16">
        <v>-4.6005789983762202E-2</v>
      </c>
      <c r="AH602" s="18">
        <v>3.4761962889723899</v>
      </c>
      <c r="AI602" s="16">
        <v>5.16730858451089E-2</v>
      </c>
      <c r="AJ602" s="15">
        <v>3570617.82</v>
      </c>
      <c r="AK602" s="16">
        <v>0.23062072232533301</v>
      </c>
      <c r="AL602" s="17">
        <v>387907.51</v>
      </c>
      <c r="AM602" s="16">
        <v>0.368646589620306</v>
      </c>
      <c r="AN602" s="17">
        <v>1031893.98</v>
      </c>
      <c r="AO602" s="16">
        <v>0.162454027654649</v>
      </c>
      <c r="AP602" s="18">
        <v>9.2048174576460209</v>
      </c>
      <c r="AQ602" s="16">
        <v>-0.100848435484915</v>
      </c>
      <c r="AR602" s="18">
        <v>3.4602564693710098</v>
      </c>
      <c r="AS602" s="16">
        <v>5.8640335917814403E-2</v>
      </c>
    </row>
    <row r="603" spans="2:45" x14ac:dyDescent="0.2">
      <c r="B603" s="29"/>
      <c r="C603" s="29"/>
      <c r="D603" s="29"/>
      <c r="E603" s="14" t="s">
        <v>322</v>
      </c>
      <c r="F603" s="15">
        <v>765723.13</v>
      </c>
      <c r="G603" s="16">
        <v>0.1067695363205</v>
      </c>
      <c r="H603" s="17">
        <v>107818.1</v>
      </c>
      <c r="I603" s="16">
        <v>0.184379579363179</v>
      </c>
      <c r="J603" s="17">
        <v>229022.65</v>
      </c>
      <c r="K603" s="16">
        <v>0.109177721951996</v>
      </c>
      <c r="L603" s="18">
        <v>7.1019905748663703</v>
      </c>
      <c r="M603" s="16">
        <v>-6.5528015169265097E-2</v>
      </c>
      <c r="N603" s="18">
        <v>3.3434384328362299</v>
      </c>
      <c r="O603" s="16">
        <v>-2.1711449696790301E-3</v>
      </c>
      <c r="P603" s="15">
        <v>2805518.71</v>
      </c>
      <c r="Q603" s="16">
        <v>0.15594240067458601</v>
      </c>
      <c r="R603" s="17">
        <v>379352.28</v>
      </c>
      <c r="S603" s="16">
        <v>0.18676518411330301</v>
      </c>
      <c r="T603" s="17">
        <v>815338.54</v>
      </c>
      <c r="U603" s="16">
        <v>0.13476143586228101</v>
      </c>
      <c r="V603" s="18">
        <v>7.3955498830796502</v>
      </c>
      <c r="W603" s="16">
        <v>-2.5972099494767399E-2</v>
      </c>
      <c r="X603" s="18">
        <v>3.4409249316241102</v>
      </c>
      <c r="Y603" s="16">
        <v>1.8665566296946701E-2</v>
      </c>
      <c r="Z603" s="15">
        <v>5338257.25</v>
      </c>
      <c r="AA603" s="16">
        <v>0.16852889997175499</v>
      </c>
      <c r="AB603" s="17">
        <v>707699.21</v>
      </c>
      <c r="AC603" s="16">
        <v>0.20957052165500301</v>
      </c>
      <c r="AD603" s="17">
        <v>1533748.24</v>
      </c>
      <c r="AE603" s="16">
        <v>0.13002519095200499</v>
      </c>
      <c r="AF603" s="18">
        <v>7.5431160224129696</v>
      </c>
      <c r="AG603" s="16">
        <v>-3.3930739008993203E-2</v>
      </c>
      <c r="AH603" s="18">
        <v>3.4805303183265601</v>
      </c>
      <c r="AI603" s="16">
        <v>3.4073319186196403E-2</v>
      </c>
      <c r="AJ603" s="15">
        <v>9243118.1699999999</v>
      </c>
      <c r="AK603" s="16">
        <v>0.218915384002217</v>
      </c>
      <c r="AL603" s="17">
        <v>1267942.08</v>
      </c>
      <c r="AM603" s="16">
        <v>0.39399124289440202</v>
      </c>
      <c r="AN603" s="17">
        <v>2714591.07</v>
      </c>
      <c r="AO603" s="16">
        <v>0.18833292853886099</v>
      </c>
      <c r="AP603" s="18">
        <v>7.28985835851429</v>
      </c>
      <c r="AQ603" s="16">
        <v>-0.12559322720612501</v>
      </c>
      <c r="AR603" s="18">
        <v>3.4049762677514401</v>
      </c>
      <c r="AS603" s="16">
        <v>2.5735595411766399E-2</v>
      </c>
    </row>
    <row r="604" spans="2:45" x14ac:dyDescent="0.2">
      <c r="B604" s="29"/>
      <c r="C604" s="29"/>
      <c r="D604" s="29"/>
      <c r="E604" s="14" t="s">
        <v>323</v>
      </c>
      <c r="F604" s="15">
        <v>109916.53</v>
      </c>
      <c r="G604" s="16">
        <v>2.11900844812483E-2</v>
      </c>
      <c r="H604" s="17">
        <v>8980.2999999999993</v>
      </c>
      <c r="I604" s="16">
        <v>5.99038092708978E-2</v>
      </c>
      <c r="J604" s="17">
        <v>29639.71</v>
      </c>
      <c r="K604" s="16">
        <v>1.3380583861995501E-2</v>
      </c>
      <c r="L604" s="18">
        <v>12.2397392069307</v>
      </c>
      <c r="M604" s="16">
        <v>-3.6525696436812E-2</v>
      </c>
      <c r="N604" s="18">
        <v>3.7084212362401701</v>
      </c>
      <c r="O604" s="16">
        <v>7.70638469260055E-3</v>
      </c>
      <c r="P604" s="15">
        <v>401246.61</v>
      </c>
      <c r="Q604" s="16">
        <v>4.4503460075473601E-2</v>
      </c>
      <c r="R604" s="17">
        <v>32128.49</v>
      </c>
      <c r="S604" s="16">
        <v>5.86436401127821E-2</v>
      </c>
      <c r="T604" s="17">
        <v>107473.31</v>
      </c>
      <c r="U604" s="16">
        <v>2.9921720885147801E-2</v>
      </c>
      <c r="V604" s="18">
        <v>12.4888100872466</v>
      </c>
      <c r="W604" s="16">
        <v>-1.3356883753443301E-2</v>
      </c>
      <c r="X604" s="18">
        <v>3.73345354302384</v>
      </c>
      <c r="Y604" s="16">
        <v>1.41581043438853E-2</v>
      </c>
      <c r="Z604" s="15">
        <v>783580.53</v>
      </c>
      <c r="AA604" s="16">
        <v>2.9319750914194299E-2</v>
      </c>
      <c r="AB604" s="17">
        <v>62275.96</v>
      </c>
      <c r="AC604" s="16">
        <v>2.8049852096818002E-2</v>
      </c>
      <c r="AD604" s="17">
        <v>207753.06</v>
      </c>
      <c r="AE604" s="16">
        <v>7.7493938070431903E-3</v>
      </c>
      <c r="AF604" s="18">
        <v>12.582391825031699</v>
      </c>
      <c r="AG604" s="16">
        <v>1.2352502310915899E-3</v>
      </c>
      <c r="AH604" s="18">
        <v>3.7716918826610799</v>
      </c>
      <c r="AI604" s="16">
        <v>2.1404485321160401E-2</v>
      </c>
      <c r="AJ604" s="15">
        <v>1365697.62</v>
      </c>
      <c r="AK604" s="16">
        <v>5.0385237936898503E-2</v>
      </c>
      <c r="AL604" s="17">
        <v>108033.12</v>
      </c>
      <c r="AM604" s="16">
        <v>3.1746366763732603E-2</v>
      </c>
      <c r="AN604" s="17">
        <v>359945.28</v>
      </c>
      <c r="AO604" s="16">
        <v>1.2574315264892401E-2</v>
      </c>
      <c r="AP604" s="18">
        <v>12.6414716153713</v>
      </c>
      <c r="AQ604" s="16">
        <v>1.8065361578766901E-2</v>
      </c>
      <c r="AR604" s="18">
        <v>3.7941812155447598</v>
      </c>
      <c r="AS604" s="16">
        <v>3.7341380382648302E-2</v>
      </c>
    </row>
    <row r="605" spans="2:45" x14ac:dyDescent="0.2">
      <c r="B605" s="29"/>
      <c r="C605" s="29"/>
      <c r="D605" s="29"/>
      <c r="E605" s="14" t="s">
        <v>324</v>
      </c>
      <c r="F605" s="15">
        <v>128583.45</v>
      </c>
      <c r="G605" s="16">
        <v>0.127825771118558</v>
      </c>
      <c r="H605" s="17">
        <v>12474.82</v>
      </c>
      <c r="I605" s="16">
        <v>9.2288550461832194E-2</v>
      </c>
      <c r="J605" s="17">
        <v>40603.43</v>
      </c>
      <c r="K605" s="16">
        <v>0.15620686837070399</v>
      </c>
      <c r="L605" s="18">
        <v>10.3074393057375</v>
      </c>
      <c r="M605" s="16">
        <v>3.2534645393564501E-2</v>
      </c>
      <c r="N605" s="18">
        <v>3.1668125082043601</v>
      </c>
      <c r="O605" s="16">
        <v>-2.4546729507098498E-2</v>
      </c>
      <c r="P605" s="15">
        <v>414880.08</v>
      </c>
      <c r="Q605" s="16">
        <v>8.4371753867209701E-2</v>
      </c>
      <c r="R605" s="17">
        <v>40830.660000000003</v>
      </c>
      <c r="S605" s="16">
        <v>3.7341663774622898E-2</v>
      </c>
      <c r="T605" s="17">
        <v>129969.9</v>
      </c>
      <c r="U605" s="16">
        <v>9.5855979944901096E-2</v>
      </c>
      <c r="V605" s="18">
        <v>10.160993723834</v>
      </c>
      <c r="W605" s="16">
        <v>4.5337126363416601E-2</v>
      </c>
      <c r="X605" s="18">
        <v>3.1921243303257101</v>
      </c>
      <c r="Y605" s="16">
        <v>-1.0479685549800799E-2</v>
      </c>
      <c r="Z605" s="15">
        <v>792052.75</v>
      </c>
      <c r="AA605" s="16">
        <v>0.1062591114518</v>
      </c>
      <c r="AB605" s="17">
        <v>83566.559999999998</v>
      </c>
      <c r="AC605" s="16">
        <v>8.5362459355678599E-2</v>
      </c>
      <c r="AD605" s="17">
        <v>251577.29</v>
      </c>
      <c r="AE605" s="16">
        <v>0.110038041207837</v>
      </c>
      <c r="AF605" s="18">
        <v>9.4781064339611394</v>
      </c>
      <c r="AG605" s="16">
        <v>1.9253155400755801E-2</v>
      </c>
      <c r="AH605" s="18">
        <v>3.1483475714361999</v>
      </c>
      <c r="AI605" s="16">
        <v>-3.4043245508284001E-3</v>
      </c>
      <c r="AJ605" s="15">
        <v>1436342.25</v>
      </c>
      <c r="AK605" s="16">
        <v>0.15912332504424101</v>
      </c>
      <c r="AL605" s="17">
        <v>157512.49</v>
      </c>
      <c r="AM605" s="16">
        <v>0.197147124403213</v>
      </c>
      <c r="AN605" s="17">
        <v>460985.25</v>
      </c>
      <c r="AO605" s="16">
        <v>0.18844698214782099</v>
      </c>
      <c r="AP605" s="18">
        <v>9.1189101892808608</v>
      </c>
      <c r="AQ605" s="16">
        <v>-3.1762010352676798E-2</v>
      </c>
      <c r="AR605" s="18">
        <v>3.11580956223654</v>
      </c>
      <c r="AS605" s="16">
        <v>-2.4673929543398702E-2</v>
      </c>
    </row>
    <row r="606" spans="2:45" x14ac:dyDescent="0.2">
      <c r="B606" s="29"/>
      <c r="C606" s="29"/>
      <c r="D606" s="29"/>
      <c r="E606" s="14" t="s">
        <v>325</v>
      </c>
      <c r="F606" s="15">
        <v>328199.7</v>
      </c>
      <c r="G606" s="16">
        <v>-4.5618239444366597E-2</v>
      </c>
      <c r="H606" s="17">
        <v>20385.78</v>
      </c>
      <c r="I606" s="16">
        <v>-2.5870196495751702E-2</v>
      </c>
      <c r="J606" s="17">
        <v>89019.37</v>
      </c>
      <c r="K606" s="16">
        <v>-6.5204299250572598E-2</v>
      </c>
      <c r="L606" s="18">
        <v>16.099442846925701</v>
      </c>
      <c r="M606" s="16">
        <v>-2.0272496414312599E-2</v>
      </c>
      <c r="N606" s="18">
        <v>3.6868346742961702</v>
      </c>
      <c r="O606" s="16">
        <v>2.0952235649461901E-2</v>
      </c>
      <c r="P606" s="15">
        <v>1161084.1100000001</v>
      </c>
      <c r="Q606" s="16">
        <v>-1.30499347890871E-2</v>
      </c>
      <c r="R606" s="17">
        <v>72008.3</v>
      </c>
      <c r="S606" s="16">
        <v>5.52500229009856E-3</v>
      </c>
      <c r="T606" s="17">
        <v>314976.92</v>
      </c>
      <c r="U606" s="16">
        <v>-3.1935767212851497E-2</v>
      </c>
      <c r="V606" s="18">
        <v>16.124309419886298</v>
      </c>
      <c r="W606" s="16">
        <v>-1.8472874405789E-2</v>
      </c>
      <c r="X606" s="18">
        <v>3.68625139264172</v>
      </c>
      <c r="Y606" s="16">
        <v>1.95088629288473E-2</v>
      </c>
      <c r="Z606" s="15">
        <v>2233880.4</v>
      </c>
      <c r="AA606" s="16">
        <v>-2.89195967366212E-2</v>
      </c>
      <c r="AB606" s="17">
        <v>140158.48000000001</v>
      </c>
      <c r="AC606" s="16">
        <v>-1.6232618587509601E-2</v>
      </c>
      <c r="AD606" s="17">
        <v>615916.56000000006</v>
      </c>
      <c r="AE606" s="16">
        <v>-3.9560857676071197E-2</v>
      </c>
      <c r="AF606" s="18">
        <v>15.9382464764173</v>
      </c>
      <c r="AG606" s="16">
        <v>-1.28963191795357E-2</v>
      </c>
      <c r="AH606" s="18">
        <v>3.6269205036474399</v>
      </c>
      <c r="AI606" s="16">
        <v>1.1079578570384E-2</v>
      </c>
      <c r="AJ606" s="15">
        <v>3926696.89</v>
      </c>
      <c r="AK606" s="16">
        <v>1.0969773503997899E-2</v>
      </c>
      <c r="AL606" s="17">
        <v>243667.5</v>
      </c>
      <c r="AM606" s="16">
        <v>1.9976883579706499E-2</v>
      </c>
      <c r="AN606" s="17">
        <v>1078501.3700000001</v>
      </c>
      <c r="AO606" s="16">
        <v>-1.2566740231867699E-3</v>
      </c>
      <c r="AP606" s="18">
        <v>16.114980003488402</v>
      </c>
      <c r="AQ606" s="16">
        <v>-8.8307002057704601E-3</v>
      </c>
      <c r="AR606" s="18">
        <v>3.6408826165886099</v>
      </c>
      <c r="AS606" s="16">
        <v>1.22418315188506E-2</v>
      </c>
    </row>
    <row r="607" spans="2:45" x14ac:dyDescent="0.2">
      <c r="B607" s="29"/>
      <c r="C607" s="29"/>
      <c r="D607" s="29"/>
      <c r="E607" s="14" t="s">
        <v>326</v>
      </c>
      <c r="F607" s="15">
        <v>220976.23</v>
      </c>
      <c r="G607" s="16">
        <v>0.199102096076859</v>
      </c>
      <c r="H607" s="17">
        <v>16194.7</v>
      </c>
      <c r="I607" s="16">
        <v>9.8628029338898096E-2</v>
      </c>
      <c r="J607" s="17">
        <v>56219.15</v>
      </c>
      <c r="K607" s="16">
        <v>0.118035243103754</v>
      </c>
      <c r="L607" s="18">
        <v>13.6449721205086</v>
      </c>
      <c r="M607" s="16">
        <v>9.1454126469376104E-2</v>
      </c>
      <c r="N607" s="18">
        <v>3.93062203893157</v>
      </c>
      <c r="O607" s="16">
        <v>7.2508316238812501E-2</v>
      </c>
      <c r="P607" s="15">
        <v>765480.64</v>
      </c>
      <c r="Q607" s="16">
        <v>0.24070238205646499</v>
      </c>
      <c r="R607" s="17">
        <v>56496.79</v>
      </c>
      <c r="S607" s="16">
        <v>0.123559375830288</v>
      </c>
      <c r="T607" s="17">
        <v>196255.57</v>
      </c>
      <c r="U607" s="16">
        <v>0.164383639666805</v>
      </c>
      <c r="V607" s="18">
        <v>13.5490996922126</v>
      </c>
      <c r="W607" s="16">
        <v>0.104260628095076</v>
      </c>
      <c r="X607" s="18">
        <v>3.9004275904118302</v>
      </c>
      <c r="Y607" s="16">
        <v>6.5544327307362898E-2</v>
      </c>
      <c r="Z607" s="15">
        <v>1551772.24</v>
      </c>
      <c r="AA607" s="16">
        <v>0.266654753031494</v>
      </c>
      <c r="AB607" s="17">
        <v>114450.83</v>
      </c>
      <c r="AC607" s="16">
        <v>0.15150264219898099</v>
      </c>
      <c r="AD607" s="17">
        <v>393360.15</v>
      </c>
      <c r="AE607" s="16">
        <v>0.20834660120086301</v>
      </c>
      <c r="AF607" s="18">
        <v>13.5584184055284</v>
      </c>
      <c r="AG607" s="16">
        <v>0.100001603654692</v>
      </c>
      <c r="AH607" s="18">
        <v>3.9449147047559401</v>
      </c>
      <c r="AI607" s="16">
        <v>4.8254492355657E-2</v>
      </c>
      <c r="AJ607" s="15">
        <v>2624901.73</v>
      </c>
      <c r="AK607" s="16">
        <v>0.18741589953410501</v>
      </c>
      <c r="AL607" s="17">
        <v>199655.28</v>
      </c>
      <c r="AM607" s="16">
        <v>0.108704597484515</v>
      </c>
      <c r="AN607" s="17">
        <v>683489.5</v>
      </c>
      <c r="AO607" s="16">
        <v>0.179951496084089</v>
      </c>
      <c r="AP607" s="18">
        <v>13.147169110679201</v>
      </c>
      <c r="AQ607" s="16">
        <v>7.0993934929262703E-2</v>
      </c>
      <c r="AR607" s="18">
        <v>3.8404419233945801</v>
      </c>
      <c r="AS607" s="16">
        <v>6.3260256669766196E-3</v>
      </c>
    </row>
    <row r="608" spans="2:45" x14ac:dyDescent="0.2">
      <c r="B608" s="29"/>
      <c r="C608" s="29"/>
      <c r="D608" s="29"/>
      <c r="E608" s="14" t="s">
        <v>327</v>
      </c>
      <c r="F608" s="15">
        <v>2275040.7799999998</v>
      </c>
      <c r="G608" s="16">
        <v>7.8606938350668204E-2</v>
      </c>
      <c r="H608" s="17">
        <v>234165.42</v>
      </c>
      <c r="I608" s="16">
        <v>0.124981677914381</v>
      </c>
      <c r="J608" s="17">
        <v>659164.1</v>
      </c>
      <c r="K608" s="16">
        <v>6.4909992918415399E-2</v>
      </c>
      <c r="L608" s="18">
        <v>9.7155283645211199</v>
      </c>
      <c r="M608" s="16">
        <v>-4.1222662087873403E-2</v>
      </c>
      <c r="N608" s="18">
        <v>3.4514027387110402</v>
      </c>
      <c r="O608" s="16">
        <v>1.2862068647431901E-2</v>
      </c>
      <c r="P608" s="15">
        <v>8050833.21</v>
      </c>
      <c r="Q608" s="16">
        <v>0.10793952688213</v>
      </c>
      <c r="R608" s="17">
        <v>816160.17</v>
      </c>
      <c r="S608" s="16">
        <v>0.133859886589028</v>
      </c>
      <c r="T608" s="17">
        <v>2304828.35</v>
      </c>
      <c r="U608" s="16">
        <v>8.2902745244032502E-2</v>
      </c>
      <c r="V608" s="18">
        <v>9.8642809413255197</v>
      </c>
      <c r="W608" s="16">
        <v>-2.2860284602600998E-2</v>
      </c>
      <c r="X608" s="18">
        <v>3.4930294093267298</v>
      </c>
      <c r="Y608" s="16">
        <v>2.3120064796267499E-2</v>
      </c>
      <c r="Z608" s="15">
        <v>15550477.960000001</v>
      </c>
      <c r="AA608" s="16">
        <v>0.123033547993503</v>
      </c>
      <c r="AB608" s="17">
        <v>1555041.61</v>
      </c>
      <c r="AC608" s="16">
        <v>0.15292278977399501</v>
      </c>
      <c r="AD608" s="17">
        <v>4421569.55</v>
      </c>
      <c r="AE608" s="16">
        <v>9.0243640186634597E-2</v>
      </c>
      <c r="AF608" s="18">
        <v>10.000039780286</v>
      </c>
      <c r="AG608" s="16">
        <v>-2.5924755799433499E-2</v>
      </c>
      <c r="AH608" s="18">
        <v>3.5169588048207898</v>
      </c>
      <c r="AI608" s="16">
        <v>3.0075761598806299E-2</v>
      </c>
      <c r="AJ608" s="15">
        <v>27191327.039999999</v>
      </c>
      <c r="AK608" s="16">
        <v>0.14502126446848099</v>
      </c>
      <c r="AL608" s="17">
        <v>2758178.07</v>
      </c>
      <c r="AM608" s="16">
        <v>0.24283485612003899</v>
      </c>
      <c r="AN608" s="17">
        <v>7789069.5899999999</v>
      </c>
      <c r="AO608" s="16">
        <v>0.11297858249819299</v>
      </c>
      <c r="AP608" s="18">
        <v>9.8584378346536603</v>
      </c>
      <c r="AQ608" s="16">
        <v>-7.8702002257096795E-2</v>
      </c>
      <c r="AR608" s="18">
        <v>3.4909595717195301</v>
      </c>
      <c r="AS608" s="16">
        <v>2.87900256789894E-2</v>
      </c>
    </row>
    <row r="609" spans="2:45" x14ac:dyDescent="0.2">
      <c r="B609" s="28" t="s">
        <v>19</v>
      </c>
      <c r="C609" s="28" t="s">
        <v>12</v>
      </c>
      <c r="D609" s="28" t="s">
        <v>23</v>
      </c>
      <c r="E609" s="14" t="s">
        <v>271</v>
      </c>
      <c r="F609" s="15">
        <v>67413.59</v>
      </c>
      <c r="G609" s="16">
        <v>-0.17873225965492501</v>
      </c>
      <c r="H609" s="17">
        <v>13908.54</v>
      </c>
      <c r="I609" s="16">
        <v>-0.20486870381137101</v>
      </c>
      <c r="J609" s="17">
        <v>26909.72</v>
      </c>
      <c r="K609" s="16">
        <v>-0.185917158116439</v>
      </c>
      <c r="L609" s="18">
        <v>4.8469206688840103</v>
      </c>
      <c r="M609" s="16">
        <v>3.2870601725435898E-2</v>
      </c>
      <c r="N609" s="18">
        <v>2.5051761965564898</v>
      </c>
      <c r="O609" s="16">
        <v>8.8257583772310792E-3</v>
      </c>
      <c r="P609" s="15">
        <v>257576.17</v>
      </c>
      <c r="Q609" s="16">
        <v>-7.1875815584408906E-2</v>
      </c>
      <c r="R609" s="17">
        <v>59614.71</v>
      </c>
      <c r="S609" s="16">
        <v>-7.6870154183487194E-2</v>
      </c>
      <c r="T609" s="17">
        <v>122147.99</v>
      </c>
      <c r="U609" s="16">
        <v>-5.5724679313213796E-3</v>
      </c>
      <c r="V609" s="18">
        <v>4.3206814224207397</v>
      </c>
      <c r="W609" s="16">
        <v>5.4102232981760702E-3</v>
      </c>
      <c r="X609" s="18">
        <v>2.1087221328816002</v>
      </c>
      <c r="Y609" s="16">
        <v>-6.6674891346942697E-2</v>
      </c>
      <c r="Z609" s="15">
        <v>487973.78</v>
      </c>
      <c r="AA609" s="16">
        <v>-1.2120575461776899E-2</v>
      </c>
      <c r="AB609" s="17">
        <v>114123.91</v>
      </c>
      <c r="AC609" s="16">
        <v>3.65952265208144E-2</v>
      </c>
      <c r="AD609" s="17">
        <v>227886.65</v>
      </c>
      <c r="AE609" s="16">
        <v>9.9419280601889898E-2</v>
      </c>
      <c r="AF609" s="18">
        <v>4.2758242335019903</v>
      </c>
      <c r="AG609" s="16">
        <v>-4.69959736801982E-2</v>
      </c>
      <c r="AH609" s="18">
        <v>2.14130042281985</v>
      </c>
      <c r="AI609" s="16">
        <v>-0.101453429125422</v>
      </c>
      <c r="AJ609" s="15">
        <v>962296.24</v>
      </c>
      <c r="AK609" s="16">
        <v>1.7928689495522999E-2</v>
      </c>
      <c r="AL609" s="17">
        <v>219583.67</v>
      </c>
      <c r="AM609" s="16">
        <v>4.3158277786724902E-2</v>
      </c>
      <c r="AN609" s="17">
        <v>428809.96</v>
      </c>
      <c r="AO609" s="16">
        <v>0.1016577302925</v>
      </c>
      <c r="AP609" s="18">
        <v>4.3823670494258504</v>
      </c>
      <c r="AQ609" s="16">
        <v>-2.4185772023715801E-2</v>
      </c>
      <c r="AR609" s="18">
        <v>2.2441088821724202</v>
      </c>
      <c r="AS609" s="16">
        <v>-7.60027715457013E-2</v>
      </c>
    </row>
    <row r="610" spans="2:45" x14ac:dyDescent="0.2">
      <c r="B610" s="29"/>
      <c r="C610" s="29"/>
      <c r="D610" s="29"/>
      <c r="E610" s="14" t="s">
        <v>272</v>
      </c>
      <c r="F610" s="15">
        <v>450051.97</v>
      </c>
      <c r="G610" s="16">
        <v>-0.11846511629638</v>
      </c>
      <c r="H610" s="17">
        <v>112119.33</v>
      </c>
      <c r="I610" s="16">
        <v>-0.127155693871774</v>
      </c>
      <c r="J610" s="17">
        <v>193634.03</v>
      </c>
      <c r="K610" s="16">
        <v>-0.15573167257964801</v>
      </c>
      <c r="L610" s="18">
        <v>4.0140444114319997</v>
      </c>
      <c r="M610" s="16">
        <v>9.9566182816089501E-3</v>
      </c>
      <c r="N610" s="18">
        <v>2.3242400625551198</v>
      </c>
      <c r="O610" s="16">
        <v>4.4140654188859901E-2</v>
      </c>
      <c r="P610" s="15">
        <v>1504987.42</v>
      </c>
      <c r="Q610" s="16">
        <v>-8.1272728350458096E-2</v>
      </c>
      <c r="R610" s="17">
        <v>380120.24</v>
      </c>
      <c r="S610" s="16">
        <v>-7.4892798172021297E-2</v>
      </c>
      <c r="T610" s="17">
        <v>660250.36</v>
      </c>
      <c r="U610" s="16">
        <v>-0.106381414475977</v>
      </c>
      <c r="V610" s="18">
        <v>3.95924042350389</v>
      </c>
      <c r="W610" s="16">
        <v>-6.8964225614397603E-3</v>
      </c>
      <c r="X610" s="18">
        <v>2.2794193099720501</v>
      </c>
      <c r="Y610" s="16">
        <v>2.8097766241953499E-2</v>
      </c>
      <c r="Z610" s="15">
        <v>2901762.23</v>
      </c>
      <c r="AA610" s="16">
        <v>-5.4554480466086498E-2</v>
      </c>
      <c r="AB610" s="17">
        <v>734602.8</v>
      </c>
      <c r="AC610" s="16">
        <v>-5.04833804462054E-2</v>
      </c>
      <c r="AD610" s="17">
        <v>1272920.74</v>
      </c>
      <c r="AE610" s="16">
        <v>-8.5668591129694702E-2</v>
      </c>
      <c r="AF610" s="18">
        <v>3.9501104950866002</v>
      </c>
      <c r="AG610" s="16">
        <v>-4.2875500397183304E-3</v>
      </c>
      <c r="AH610" s="18">
        <v>2.2796095144148598</v>
      </c>
      <c r="AI610" s="16">
        <v>3.4029357803699402E-2</v>
      </c>
      <c r="AJ610" s="15">
        <v>5752542.1399999997</v>
      </c>
      <c r="AK610" s="16">
        <v>-1.4293776736871299E-2</v>
      </c>
      <c r="AL610" s="17">
        <v>1464632</v>
      </c>
      <c r="AM610" s="16">
        <v>-1.21936585810128E-2</v>
      </c>
      <c r="AN610" s="17">
        <v>2568240.27</v>
      </c>
      <c r="AO610" s="16">
        <v>-4.3602435363674301E-2</v>
      </c>
      <c r="AP610" s="18">
        <v>3.9276365257621002</v>
      </c>
      <c r="AQ610" s="16">
        <v>-2.1260423909018498E-3</v>
      </c>
      <c r="AR610" s="18">
        <v>2.2398769333213502</v>
      </c>
      <c r="AS610" s="16">
        <v>3.0644848659717901E-2</v>
      </c>
    </row>
    <row r="611" spans="2:45" x14ac:dyDescent="0.2">
      <c r="B611" s="29"/>
      <c r="C611" s="29"/>
      <c r="D611" s="29"/>
      <c r="E611" s="14" t="s">
        <v>273</v>
      </c>
      <c r="F611" s="15">
        <v>601844.01</v>
      </c>
      <c r="G611" s="16">
        <v>-1.0064170882865899E-2</v>
      </c>
      <c r="H611" s="17">
        <v>146294.51999999999</v>
      </c>
      <c r="I611" s="16">
        <v>-3.9356156713342902E-2</v>
      </c>
      <c r="J611" s="17">
        <v>283536.83</v>
      </c>
      <c r="K611" s="16">
        <v>-4.0879476739342099E-2</v>
      </c>
      <c r="L611" s="18">
        <v>4.1139203983853898</v>
      </c>
      <c r="M611" s="16">
        <v>3.04920351441176E-2</v>
      </c>
      <c r="N611" s="18">
        <v>2.12263080602263</v>
      </c>
      <c r="O611" s="16">
        <v>3.2128710739830098E-2</v>
      </c>
      <c r="P611" s="15">
        <v>2047894.79</v>
      </c>
      <c r="Q611" s="16">
        <v>-7.92226877045492E-3</v>
      </c>
      <c r="R611" s="17">
        <v>509370.73</v>
      </c>
      <c r="S611" s="16">
        <v>-3.1816225346983501E-2</v>
      </c>
      <c r="T611" s="17">
        <v>989610.25</v>
      </c>
      <c r="U611" s="16">
        <v>-3.2770908865151202E-2</v>
      </c>
      <c r="V611" s="18">
        <v>4.02044065233195</v>
      </c>
      <c r="W611" s="16">
        <v>2.4679154104903098E-2</v>
      </c>
      <c r="X611" s="18">
        <v>2.06939528971128</v>
      </c>
      <c r="Y611" s="16">
        <v>2.5690542522393799E-2</v>
      </c>
      <c r="Z611" s="15">
        <v>3928954.92</v>
      </c>
      <c r="AA611" s="16">
        <v>-6.4477890311100503E-2</v>
      </c>
      <c r="AB611" s="17">
        <v>978582.97</v>
      </c>
      <c r="AC611" s="16">
        <v>-9.5135055893535297E-2</v>
      </c>
      <c r="AD611" s="17">
        <v>1900381.13</v>
      </c>
      <c r="AE611" s="16">
        <v>-8.0497192936272999E-2</v>
      </c>
      <c r="AF611" s="18">
        <v>4.0149430763137</v>
      </c>
      <c r="AG611" s="16">
        <v>3.3880377156955903E-2</v>
      </c>
      <c r="AH611" s="18">
        <v>2.0674562896759601</v>
      </c>
      <c r="AI611" s="16">
        <v>1.7421700621368701E-2</v>
      </c>
      <c r="AJ611" s="15">
        <v>7417196.8099999996</v>
      </c>
      <c r="AK611" s="16">
        <v>-0.10319037633822201</v>
      </c>
      <c r="AL611" s="17">
        <v>1862691.45</v>
      </c>
      <c r="AM611" s="16">
        <v>-0.122147904265187</v>
      </c>
      <c r="AN611" s="17">
        <v>3616199.68</v>
      </c>
      <c r="AO611" s="16">
        <v>-0.105122312309906</v>
      </c>
      <c r="AP611" s="18">
        <v>3.9819782337004899</v>
      </c>
      <c r="AQ611" s="16">
        <v>2.1595355321327801E-2</v>
      </c>
      <c r="AR611" s="18">
        <v>2.0511026675385402</v>
      </c>
      <c r="AS611" s="16">
        <v>2.15888271465401E-3</v>
      </c>
    </row>
    <row r="612" spans="2:45" x14ac:dyDescent="0.2">
      <c r="B612" s="29"/>
      <c r="C612" s="29"/>
      <c r="D612" s="29"/>
      <c r="E612" s="14" t="s">
        <v>274</v>
      </c>
      <c r="F612" s="15">
        <v>264942.05</v>
      </c>
      <c r="G612" s="16">
        <v>-0.122641305432346</v>
      </c>
      <c r="H612" s="17">
        <v>66293.919999999998</v>
      </c>
      <c r="I612" s="16">
        <v>-0.158954856726301</v>
      </c>
      <c r="J612" s="17">
        <v>113425.77</v>
      </c>
      <c r="K612" s="16">
        <v>-0.176978677126192</v>
      </c>
      <c r="L612" s="18">
        <v>3.9964758457487499</v>
      </c>
      <c r="M612" s="16">
        <v>4.31766969756315E-2</v>
      </c>
      <c r="N612" s="18">
        <v>2.3358188355256502</v>
      </c>
      <c r="O612" s="16">
        <v>6.6021827361789506E-2</v>
      </c>
      <c r="P612" s="15">
        <v>897023.48</v>
      </c>
      <c r="Q612" s="16">
        <v>-6.4053441504360001E-2</v>
      </c>
      <c r="R612" s="17">
        <v>228211.18</v>
      </c>
      <c r="S612" s="16">
        <v>-7.6837760323953397E-2</v>
      </c>
      <c r="T612" s="17">
        <v>391825.28</v>
      </c>
      <c r="U612" s="16">
        <v>-9.6573955879915199E-2</v>
      </c>
      <c r="V612" s="18">
        <v>3.9306728092813001</v>
      </c>
      <c r="W612" s="16">
        <v>1.38483987647498E-2</v>
      </c>
      <c r="X612" s="18">
        <v>2.2893455981196502</v>
      </c>
      <c r="Y612" s="16">
        <v>3.5996874992938001E-2</v>
      </c>
      <c r="Z612" s="15">
        <v>1677767.88</v>
      </c>
      <c r="AA612" s="16">
        <v>-3.4403345754592599E-2</v>
      </c>
      <c r="AB612" s="17">
        <v>429340.58</v>
      </c>
      <c r="AC612" s="16">
        <v>-4.73330642834301E-2</v>
      </c>
      <c r="AD612" s="17">
        <v>732804.03</v>
      </c>
      <c r="AE612" s="16">
        <v>-7.1875489437968093E-2</v>
      </c>
      <c r="AF612" s="18">
        <v>3.9077784820619601</v>
      </c>
      <c r="AG612" s="16">
        <v>1.35721289824256E-2</v>
      </c>
      <c r="AH612" s="18">
        <v>2.2895178128319</v>
      </c>
      <c r="AI612" s="16">
        <v>4.0374048155116603E-2</v>
      </c>
      <c r="AJ612" s="15">
        <v>3339435.63</v>
      </c>
      <c r="AK612" s="16">
        <v>-3.1930049384135198E-3</v>
      </c>
      <c r="AL612" s="17">
        <v>862576.17</v>
      </c>
      <c r="AM612" s="16">
        <v>-1.45754216439351E-2</v>
      </c>
      <c r="AN612" s="17">
        <v>1485374.18</v>
      </c>
      <c r="AO612" s="16">
        <v>-3.2637851420972197E-2</v>
      </c>
      <c r="AP612" s="18">
        <v>3.8714675250071</v>
      </c>
      <c r="AQ612" s="16">
        <v>1.15507741084663E-2</v>
      </c>
      <c r="AR612" s="18">
        <v>2.2482117132263602</v>
      </c>
      <c r="AS612" s="16">
        <v>3.0438286763453101E-2</v>
      </c>
    </row>
    <row r="613" spans="2:45" x14ac:dyDescent="0.2">
      <c r="B613" s="29"/>
      <c r="C613" s="29"/>
      <c r="D613" s="29"/>
      <c r="E613" s="14" t="s">
        <v>275</v>
      </c>
      <c r="F613" s="15">
        <v>547683.65</v>
      </c>
      <c r="G613" s="16">
        <v>4.1495190561752403E-2</v>
      </c>
      <c r="H613" s="17">
        <v>153024.13</v>
      </c>
      <c r="I613" s="16">
        <v>3.8878478735168802E-2</v>
      </c>
      <c r="J613" s="17">
        <v>259980.64</v>
      </c>
      <c r="K613" s="16">
        <v>2.9549152198179801E-2</v>
      </c>
      <c r="L613" s="18">
        <v>3.5790672359973601</v>
      </c>
      <c r="M613" s="16">
        <v>2.5187852863883999E-3</v>
      </c>
      <c r="N613" s="18">
        <v>2.1066324400155301</v>
      </c>
      <c r="O613" s="16">
        <v>1.16031743973241E-2</v>
      </c>
      <c r="P613" s="15">
        <v>1786085.02</v>
      </c>
      <c r="Q613" s="16">
        <v>-7.9165160050941492E-3</v>
      </c>
      <c r="R613" s="17">
        <v>517800.01</v>
      </c>
      <c r="S613" s="16">
        <v>1.5476206165278001E-2</v>
      </c>
      <c r="T613" s="17">
        <v>901227.39</v>
      </c>
      <c r="U613" s="16">
        <v>3.6156413887481698E-2</v>
      </c>
      <c r="V613" s="18">
        <v>3.4493723165436001</v>
      </c>
      <c r="W613" s="16">
        <v>-2.3036209049850199E-2</v>
      </c>
      <c r="X613" s="18">
        <v>1.98183614903227</v>
      </c>
      <c r="Y613" s="16">
        <v>-4.2535016240667502E-2</v>
      </c>
      <c r="Z613" s="15">
        <v>3466173.17</v>
      </c>
      <c r="AA613" s="16">
        <v>-4.04172532397616E-2</v>
      </c>
      <c r="AB613" s="17">
        <v>1024330.5</v>
      </c>
      <c r="AC613" s="16">
        <v>-1.0437032886063499E-2</v>
      </c>
      <c r="AD613" s="17">
        <v>1789822.52</v>
      </c>
      <c r="AE613" s="16">
        <v>2.92347289261694E-2</v>
      </c>
      <c r="AF613" s="18">
        <v>3.38384258791474</v>
      </c>
      <c r="AG613" s="16">
        <v>-3.02964251392062E-2</v>
      </c>
      <c r="AH613" s="18">
        <v>1.93660160785104</v>
      </c>
      <c r="AI613" s="16">
        <v>-6.7673563870703196E-2</v>
      </c>
      <c r="AJ613" s="15">
        <v>6652586.7000000002</v>
      </c>
      <c r="AK613" s="16">
        <v>-5.52426003133955E-2</v>
      </c>
      <c r="AL613" s="17">
        <v>1936834.5</v>
      </c>
      <c r="AM613" s="16">
        <v>-4.1096719852703002E-2</v>
      </c>
      <c r="AN613" s="17">
        <v>3378933.78</v>
      </c>
      <c r="AO613" s="16">
        <v>-6.90402448936273E-3</v>
      </c>
      <c r="AP613" s="18">
        <v>3.4347729245838998</v>
      </c>
      <c r="AQ613" s="16">
        <v>-1.4752145240883301E-2</v>
      </c>
      <c r="AR613" s="18">
        <v>1.96884198778231</v>
      </c>
      <c r="AS613" s="16">
        <v>-4.8674626638354597E-2</v>
      </c>
    </row>
    <row r="614" spans="2:45" x14ac:dyDescent="0.2">
      <c r="B614" s="29"/>
      <c r="C614" s="29"/>
      <c r="D614" s="29"/>
      <c r="E614" s="14" t="s">
        <v>276</v>
      </c>
      <c r="F614" s="15">
        <v>213558.41</v>
      </c>
      <c r="G614" s="16">
        <v>0.23870439464919299</v>
      </c>
      <c r="H614" s="17">
        <v>52554.71</v>
      </c>
      <c r="I614" s="16">
        <v>0.20134030589257701</v>
      </c>
      <c r="J614" s="17">
        <v>102016.27</v>
      </c>
      <c r="K614" s="16">
        <v>0.17738749375334001</v>
      </c>
      <c r="L614" s="18">
        <v>4.0635446375786302</v>
      </c>
      <c r="M614" s="16">
        <v>3.1102002133238101E-2</v>
      </c>
      <c r="N614" s="18">
        <v>2.0933759879674101</v>
      </c>
      <c r="O614" s="16">
        <v>5.2078777141062002E-2</v>
      </c>
      <c r="P614" s="15">
        <v>767554.81</v>
      </c>
      <c r="Q614" s="16">
        <v>0.33459675991044302</v>
      </c>
      <c r="R614" s="17">
        <v>190439.02</v>
      </c>
      <c r="S614" s="16">
        <v>0.306857372020097</v>
      </c>
      <c r="T614" s="17">
        <v>381809.2</v>
      </c>
      <c r="U614" s="16">
        <v>0.37312899498801999</v>
      </c>
      <c r="V614" s="18">
        <v>4.0304492745236802</v>
      </c>
      <c r="W614" s="16">
        <v>2.1226025490040101E-2</v>
      </c>
      <c r="X614" s="18">
        <v>2.01030988776593</v>
      </c>
      <c r="Y614" s="16">
        <v>-2.80616280176311E-2</v>
      </c>
      <c r="Z614" s="15">
        <v>1459349.33</v>
      </c>
      <c r="AA614" s="16">
        <v>0.30436129870881401</v>
      </c>
      <c r="AB614" s="17">
        <v>360190.35</v>
      </c>
      <c r="AC614" s="16">
        <v>0.27074385277067903</v>
      </c>
      <c r="AD614" s="17">
        <v>715809.83</v>
      </c>
      <c r="AE614" s="16">
        <v>0.339900371033871</v>
      </c>
      <c r="AF614" s="18">
        <v>4.0516058522944904</v>
      </c>
      <c r="AG614" s="16">
        <v>2.6454934930306401E-2</v>
      </c>
      <c r="AH614" s="18">
        <v>2.0387388784532301</v>
      </c>
      <c r="AI614" s="16">
        <v>-2.6523667798998299E-2</v>
      </c>
      <c r="AJ614" s="15">
        <v>2827500.34</v>
      </c>
      <c r="AK614" s="16">
        <v>0.23087344889449499</v>
      </c>
      <c r="AL614" s="17">
        <v>706191.55</v>
      </c>
      <c r="AM614" s="16">
        <v>0.209780899239429</v>
      </c>
      <c r="AN614" s="17">
        <v>1390996.25</v>
      </c>
      <c r="AO614" s="16">
        <v>0.304245483327582</v>
      </c>
      <c r="AP614" s="18">
        <v>4.0038716690960099</v>
      </c>
      <c r="AQ614" s="16">
        <v>1.74350162647854E-2</v>
      </c>
      <c r="AR614" s="18">
        <v>2.0327160048059101</v>
      </c>
      <c r="AS614" s="16">
        <v>-5.62563070917362E-2</v>
      </c>
    </row>
    <row r="615" spans="2:45" x14ac:dyDescent="0.2">
      <c r="B615" s="29"/>
      <c r="C615" s="29"/>
      <c r="D615" s="29"/>
      <c r="E615" s="14" t="s">
        <v>277</v>
      </c>
      <c r="F615" s="15">
        <v>211717.31</v>
      </c>
      <c r="G615" s="16">
        <v>6.7110468354646693E-2</v>
      </c>
      <c r="H615" s="17">
        <v>69821.66</v>
      </c>
      <c r="I615" s="16">
        <v>0.28786893930227297</v>
      </c>
      <c r="J615" s="17">
        <v>107420.46</v>
      </c>
      <c r="K615" s="16">
        <v>8.8615363598710806E-2</v>
      </c>
      <c r="L615" s="18">
        <v>3.0322583278598598</v>
      </c>
      <c r="M615" s="16">
        <v>-0.17141377061801499</v>
      </c>
      <c r="N615" s="18">
        <v>1.9709216475148199</v>
      </c>
      <c r="O615" s="16">
        <v>-1.9754355820382499E-2</v>
      </c>
      <c r="P615" s="15">
        <v>693714.74</v>
      </c>
      <c r="Q615" s="16">
        <v>9.0371228542328999E-2</v>
      </c>
      <c r="R615" s="17">
        <v>231301.5</v>
      </c>
      <c r="S615" s="16">
        <v>0.33630160218229999</v>
      </c>
      <c r="T615" s="17">
        <v>354889.26</v>
      </c>
      <c r="U615" s="16">
        <v>9.2528446234999007E-2</v>
      </c>
      <c r="V615" s="18">
        <v>2.9991795989217498</v>
      </c>
      <c r="W615" s="16">
        <v>-0.184038074367601</v>
      </c>
      <c r="X615" s="18">
        <v>1.9547357956112801</v>
      </c>
      <c r="Y615" s="16">
        <v>-1.9745185583990698E-3</v>
      </c>
      <c r="Z615" s="15">
        <v>1257834.77</v>
      </c>
      <c r="AA615" s="16">
        <v>1.2741943062642201E-2</v>
      </c>
      <c r="AB615" s="17">
        <v>398620.44</v>
      </c>
      <c r="AC615" s="16">
        <v>0.180383843748645</v>
      </c>
      <c r="AD615" s="17">
        <v>645565.73</v>
      </c>
      <c r="AE615" s="16">
        <v>5.0944302559696904E-3</v>
      </c>
      <c r="AF615" s="18">
        <v>3.15546982487903</v>
      </c>
      <c r="AG615" s="16">
        <v>-0.14202320844515201</v>
      </c>
      <c r="AH615" s="18">
        <v>1.9484224635034499</v>
      </c>
      <c r="AI615" s="16">
        <v>7.6087505576216304E-3</v>
      </c>
      <c r="AJ615" s="15">
        <v>2468528.92</v>
      </c>
      <c r="AK615" s="16">
        <v>1.30382174931992E-2</v>
      </c>
      <c r="AL615" s="17">
        <v>733253.92</v>
      </c>
      <c r="AM615" s="16">
        <v>0.13428706784299799</v>
      </c>
      <c r="AN615" s="17">
        <v>1255223.5900000001</v>
      </c>
      <c r="AO615" s="16">
        <v>1.85876168592689E-2</v>
      </c>
      <c r="AP615" s="18">
        <v>3.3665403657166899</v>
      </c>
      <c r="AQ615" s="16">
        <v>-0.106894324891115</v>
      </c>
      <c r="AR615" s="18">
        <v>1.9666049456575301</v>
      </c>
      <c r="AS615" s="16">
        <v>-5.4481315835948696E-3</v>
      </c>
    </row>
    <row r="616" spans="2:45" x14ac:dyDescent="0.2">
      <c r="B616" s="29"/>
      <c r="C616" s="29"/>
      <c r="D616" s="29"/>
      <c r="E616" s="14" t="s">
        <v>278</v>
      </c>
      <c r="F616" s="15">
        <v>719352.9</v>
      </c>
      <c r="G616" s="16">
        <v>0.176278895836431</v>
      </c>
      <c r="H616" s="17">
        <v>196692.83</v>
      </c>
      <c r="I616" s="16">
        <v>0.23556725377409801</v>
      </c>
      <c r="J616" s="17">
        <v>323205.77</v>
      </c>
      <c r="K616" s="16">
        <v>9.6609765217055096E-2</v>
      </c>
      <c r="L616" s="18">
        <v>3.6572400732655099</v>
      </c>
      <c r="M616" s="16">
        <v>-4.7984727465516998E-2</v>
      </c>
      <c r="N616" s="18">
        <v>2.22568087197206</v>
      </c>
      <c r="O616" s="16">
        <v>7.26503931903313E-2</v>
      </c>
      <c r="P616" s="15">
        <v>2464180.69</v>
      </c>
      <c r="Q616" s="16">
        <v>0.16592440879322101</v>
      </c>
      <c r="R616" s="17">
        <v>678693.37</v>
      </c>
      <c r="S616" s="16">
        <v>0.17681018348343999</v>
      </c>
      <c r="T616" s="17">
        <v>1119118.18</v>
      </c>
      <c r="U616" s="16">
        <v>8.4110128261483993E-2</v>
      </c>
      <c r="V616" s="18">
        <v>3.6307717135943101</v>
      </c>
      <c r="W616" s="16">
        <v>-9.2502383502467804E-3</v>
      </c>
      <c r="X616" s="18">
        <v>2.2018949687690701</v>
      </c>
      <c r="Y616" s="16">
        <v>7.5466761539196306E-2</v>
      </c>
      <c r="Z616" s="15">
        <v>4728534.9400000004</v>
      </c>
      <c r="AA616" s="16">
        <v>0.114772939156999</v>
      </c>
      <c r="AB616" s="17">
        <v>1303423.5</v>
      </c>
      <c r="AC616" s="16">
        <v>0.12568782720974001</v>
      </c>
      <c r="AD616" s="17">
        <v>2174311.37</v>
      </c>
      <c r="AE616" s="16">
        <v>7.5483665124302296E-2</v>
      </c>
      <c r="AF616" s="18">
        <v>3.6277809476352099</v>
      </c>
      <c r="AG616" s="16">
        <v>-9.6961944412215003E-3</v>
      </c>
      <c r="AH616" s="18">
        <v>2.1747275966275201</v>
      </c>
      <c r="AI616" s="16">
        <v>3.6531725498736602E-2</v>
      </c>
      <c r="AJ616" s="15">
        <v>8758289.2599999998</v>
      </c>
      <c r="AK616" s="16">
        <v>7.7158769309195005E-2</v>
      </c>
      <c r="AL616" s="17">
        <v>2399785.42</v>
      </c>
      <c r="AM616" s="16">
        <v>8.30746159494858E-2</v>
      </c>
      <c r="AN616" s="17">
        <v>4054529.94</v>
      </c>
      <c r="AO616" s="16">
        <v>5.4446974589921801E-2</v>
      </c>
      <c r="AP616" s="18">
        <v>3.64961349752679</v>
      </c>
      <c r="AQ616" s="16">
        <v>-5.462085947887E-3</v>
      </c>
      <c r="AR616" s="18">
        <v>2.1601244508259798</v>
      </c>
      <c r="AS616" s="16">
        <v>2.1539058166586099E-2</v>
      </c>
    </row>
    <row r="617" spans="2:45" x14ac:dyDescent="0.2">
      <c r="B617" s="29"/>
      <c r="C617" s="29"/>
      <c r="D617" s="29"/>
      <c r="E617" s="14" t="s">
        <v>279</v>
      </c>
      <c r="F617" s="15">
        <v>251407.13</v>
      </c>
      <c r="G617" s="16">
        <v>3.3453044415351803E-2</v>
      </c>
      <c r="H617" s="17">
        <v>67389.820000000007</v>
      </c>
      <c r="I617" s="16">
        <v>-7.6391747999414394E-2</v>
      </c>
      <c r="J617" s="17">
        <v>111501.75</v>
      </c>
      <c r="K617" s="16">
        <v>-0.10161566448296901</v>
      </c>
      <c r="L617" s="18">
        <v>3.7306395832486299</v>
      </c>
      <c r="M617" s="16">
        <v>0.118930068215433</v>
      </c>
      <c r="N617" s="18">
        <v>2.2547370781176101</v>
      </c>
      <c r="O617" s="16">
        <v>0.15034624220221601</v>
      </c>
      <c r="P617" s="15">
        <v>836588.22</v>
      </c>
      <c r="Q617" s="16">
        <v>-2.12544468969657E-4</v>
      </c>
      <c r="R617" s="17">
        <v>224192.74</v>
      </c>
      <c r="S617" s="16">
        <v>-5.6051434652497199E-2</v>
      </c>
      <c r="T617" s="17">
        <v>374701.72</v>
      </c>
      <c r="U617" s="16">
        <v>-7.8007242002106403E-2</v>
      </c>
      <c r="V617" s="18">
        <v>3.7315580335027798</v>
      </c>
      <c r="W617" s="16">
        <v>5.9154589808578302E-2</v>
      </c>
      <c r="X617" s="18">
        <v>2.2326778217084202</v>
      </c>
      <c r="Y617" s="16">
        <v>8.4376690443933505E-2</v>
      </c>
      <c r="Z617" s="15">
        <v>1586763.02</v>
      </c>
      <c r="AA617" s="16">
        <v>-2.5686147110231299E-2</v>
      </c>
      <c r="AB617" s="17">
        <v>420934.99</v>
      </c>
      <c r="AC617" s="16">
        <v>-6.3200053145457694E-2</v>
      </c>
      <c r="AD617" s="17">
        <v>705198.02</v>
      </c>
      <c r="AE617" s="16">
        <v>-9.7701667474263398E-2</v>
      </c>
      <c r="AF617" s="18">
        <v>3.76961539833027</v>
      </c>
      <c r="AG617" s="16">
        <v>4.00447354434482E-2</v>
      </c>
      <c r="AH617" s="18">
        <v>2.2500956823446598</v>
      </c>
      <c r="AI617" s="16">
        <v>7.9813425081308106E-2</v>
      </c>
      <c r="AJ617" s="15">
        <v>3177086.09</v>
      </c>
      <c r="AK617" s="16">
        <v>-1.85109988247135E-2</v>
      </c>
      <c r="AL617" s="17">
        <v>845585.43</v>
      </c>
      <c r="AM617" s="16">
        <v>-4.2062583098056203E-2</v>
      </c>
      <c r="AN617" s="17">
        <v>1424904.53</v>
      </c>
      <c r="AO617" s="16">
        <v>-0.114212484811145</v>
      </c>
      <c r="AP617" s="18">
        <v>3.7572621018316301</v>
      </c>
      <c r="AQ617" s="16">
        <v>2.4585723302792201E-2</v>
      </c>
      <c r="AR617" s="18">
        <v>2.2296834792152702</v>
      </c>
      <c r="AS617" s="16">
        <v>0.108041132151233</v>
      </c>
    </row>
    <row r="618" spans="2:45" x14ac:dyDescent="0.2">
      <c r="B618" s="29"/>
      <c r="C618" s="29"/>
      <c r="D618" s="29"/>
      <c r="E618" s="14" t="s">
        <v>280</v>
      </c>
      <c r="F618" s="15">
        <v>154886</v>
      </c>
      <c r="G618" s="16">
        <v>-1.1012594350998699E-2</v>
      </c>
      <c r="H618" s="17">
        <v>32778.31</v>
      </c>
      <c r="I618" s="16">
        <v>1.35730930766523E-3</v>
      </c>
      <c r="J618" s="17">
        <v>61091.66</v>
      </c>
      <c r="K618" s="16">
        <v>-1.39105111156587E-3</v>
      </c>
      <c r="L618" s="18">
        <v>4.7252588678305898</v>
      </c>
      <c r="M618" s="16">
        <v>-1.23531366313354E-2</v>
      </c>
      <c r="N618" s="18">
        <v>2.5353051463980498</v>
      </c>
      <c r="O618" s="16">
        <v>-9.6349459416947905E-3</v>
      </c>
      <c r="P618" s="15">
        <v>527205.77</v>
      </c>
      <c r="Q618" s="16">
        <v>-4.2494698998462602E-2</v>
      </c>
      <c r="R618" s="17">
        <v>110212.37</v>
      </c>
      <c r="S618" s="16">
        <v>-4.3055581724343699E-2</v>
      </c>
      <c r="T618" s="17">
        <v>205152.02</v>
      </c>
      <c r="U618" s="16">
        <v>-5.0601493449538799E-2</v>
      </c>
      <c r="V618" s="18">
        <v>4.7835444424251099</v>
      </c>
      <c r="W618" s="16">
        <v>5.8611839430729E-4</v>
      </c>
      <c r="X618" s="18">
        <v>2.5698297779373598</v>
      </c>
      <c r="Y618" s="16">
        <v>8.5388742399978897E-3</v>
      </c>
      <c r="Z618" s="15">
        <v>1086530.19</v>
      </c>
      <c r="AA618" s="16">
        <v>4.6210765044990602E-2</v>
      </c>
      <c r="AB618" s="17">
        <v>226920.59</v>
      </c>
      <c r="AC618" s="16">
        <v>5.2618007068831997E-2</v>
      </c>
      <c r="AD618" s="17">
        <v>423971.12</v>
      </c>
      <c r="AE618" s="16">
        <v>5.2899276171842501E-2</v>
      </c>
      <c r="AF618" s="18">
        <v>4.7881516172684</v>
      </c>
      <c r="AG618" s="16">
        <v>-6.0869584035364898E-3</v>
      </c>
      <c r="AH618" s="18">
        <v>2.56274575966401</v>
      </c>
      <c r="AI618" s="16">
        <v>-6.3524700588362196E-3</v>
      </c>
      <c r="AJ618" s="15">
        <v>2178949.86</v>
      </c>
      <c r="AK618" s="16">
        <v>2.2626793140962699E-2</v>
      </c>
      <c r="AL618" s="17">
        <v>450795.11</v>
      </c>
      <c r="AM618" s="16">
        <v>1.01734171505509E-2</v>
      </c>
      <c r="AN618" s="17">
        <v>842035.9</v>
      </c>
      <c r="AO618" s="16">
        <v>4.91345927759455E-3</v>
      </c>
      <c r="AP618" s="18">
        <v>4.83357031091131</v>
      </c>
      <c r="AQ618" s="16">
        <v>1.2327958525714999E-2</v>
      </c>
      <c r="AR618" s="18">
        <v>2.5877161056909799</v>
      </c>
      <c r="AS618" s="16">
        <v>1.76267256646177E-2</v>
      </c>
    </row>
    <row r="619" spans="2:45" x14ac:dyDescent="0.2">
      <c r="B619" s="29"/>
      <c r="C619" s="29"/>
      <c r="D619" s="29"/>
      <c r="E619" s="14" t="s">
        <v>281</v>
      </c>
      <c r="F619" s="15">
        <v>171567.69</v>
      </c>
      <c r="G619" s="16">
        <v>-5.1853538827333102E-2</v>
      </c>
      <c r="H619" s="17">
        <v>43668.1</v>
      </c>
      <c r="I619" s="16">
        <v>-4.8447193058570301E-2</v>
      </c>
      <c r="J619" s="17">
        <v>78195.34</v>
      </c>
      <c r="K619" s="16">
        <v>-8.8315011298222404E-2</v>
      </c>
      <c r="L619" s="18">
        <v>3.9289021047400698</v>
      </c>
      <c r="M619" s="16">
        <v>-3.57977586100748E-3</v>
      </c>
      <c r="N619" s="18">
        <v>2.1940909777999602</v>
      </c>
      <c r="O619" s="16">
        <v>3.9993498766289597E-2</v>
      </c>
      <c r="P619" s="15">
        <v>582768.85</v>
      </c>
      <c r="Q619" s="16">
        <v>-3.16191744201927E-2</v>
      </c>
      <c r="R619" s="17">
        <v>146737.19</v>
      </c>
      <c r="S619" s="16">
        <v>-2.6078227181526199E-2</v>
      </c>
      <c r="T619" s="17">
        <v>264011.98</v>
      </c>
      <c r="U619" s="16">
        <v>-6.3099613436117599E-2</v>
      </c>
      <c r="V619" s="18">
        <v>3.9715143107210902</v>
      </c>
      <c r="W619" s="16">
        <v>-5.6893144740272203E-3</v>
      </c>
      <c r="X619" s="18">
        <v>2.2073575979393101</v>
      </c>
      <c r="Y619" s="16">
        <v>3.3600625495929799E-2</v>
      </c>
      <c r="Z619" s="15">
        <v>1108086.68</v>
      </c>
      <c r="AA619" s="16">
        <v>-2.6997307627653198E-2</v>
      </c>
      <c r="AB619" s="17">
        <v>278255.77</v>
      </c>
      <c r="AC619" s="16">
        <v>-2.8689423591400198E-2</v>
      </c>
      <c r="AD619" s="17">
        <v>502222.05</v>
      </c>
      <c r="AE619" s="16">
        <v>-5.9261295168366902E-2</v>
      </c>
      <c r="AF619" s="18">
        <v>3.98225948737739</v>
      </c>
      <c r="AG619" s="16">
        <v>1.7420956847844899E-3</v>
      </c>
      <c r="AH619" s="18">
        <v>2.2063680397943499</v>
      </c>
      <c r="AI619" s="16">
        <v>3.4296438931454599E-2</v>
      </c>
      <c r="AJ619" s="15">
        <v>2169966.84</v>
      </c>
      <c r="AK619" s="16">
        <v>-6.2836417985300805E-2</v>
      </c>
      <c r="AL619" s="17">
        <v>544116.75</v>
      </c>
      <c r="AM619" s="16">
        <v>-7.0809592119314493E-2</v>
      </c>
      <c r="AN619" s="17">
        <v>986016.9</v>
      </c>
      <c r="AO619" s="16">
        <v>-9.9036562214904394E-2</v>
      </c>
      <c r="AP619" s="18">
        <v>3.9880537403048102</v>
      </c>
      <c r="AQ619" s="16">
        <v>8.5807753355945093E-3</v>
      </c>
      <c r="AR619" s="18">
        <v>2.2007400076002801</v>
      </c>
      <c r="AS619" s="16">
        <v>4.0179371005994502E-2</v>
      </c>
    </row>
    <row r="620" spans="2:45" x14ac:dyDescent="0.2">
      <c r="B620" s="29"/>
      <c r="C620" s="29"/>
      <c r="D620" s="29"/>
      <c r="E620" s="14" t="s">
        <v>282</v>
      </c>
      <c r="F620" s="15">
        <v>425575.91</v>
      </c>
      <c r="G620" s="16">
        <v>-3.4820438090228001E-2</v>
      </c>
      <c r="H620" s="17">
        <v>103475.72</v>
      </c>
      <c r="I620" s="16">
        <v>-9.48251828510389E-2</v>
      </c>
      <c r="J620" s="17">
        <v>169882.81</v>
      </c>
      <c r="K620" s="16">
        <v>-0.14146157533029499</v>
      </c>
      <c r="L620" s="18">
        <v>4.1128093624282096</v>
      </c>
      <c r="M620" s="16">
        <v>6.6290780105668995E-2</v>
      </c>
      <c r="N620" s="18">
        <v>2.5051146140095</v>
      </c>
      <c r="O620" s="16">
        <v>0.124212422153492</v>
      </c>
      <c r="P620" s="15">
        <v>1420012.78</v>
      </c>
      <c r="Q620" s="16">
        <v>-3.5105855783177202E-2</v>
      </c>
      <c r="R620" s="17">
        <v>343111.36</v>
      </c>
      <c r="S620" s="16">
        <v>-8.9897437410040595E-2</v>
      </c>
      <c r="T620" s="17">
        <v>568402.76</v>
      </c>
      <c r="U620" s="16">
        <v>-0.12798786970127901</v>
      </c>
      <c r="V620" s="18">
        <v>4.1386352815598997</v>
      </c>
      <c r="W620" s="16">
        <v>6.02037439285283E-2</v>
      </c>
      <c r="X620" s="18">
        <v>2.4982510289006998</v>
      </c>
      <c r="Y620" s="16">
        <v>0.106514589293939</v>
      </c>
      <c r="Z620" s="15">
        <v>2747633.77</v>
      </c>
      <c r="AA620" s="16">
        <v>-3.1559623357737702E-2</v>
      </c>
      <c r="AB620" s="17">
        <v>666131.31999999995</v>
      </c>
      <c r="AC620" s="16">
        <v>-7.6211620606010902E-2</v>
      </c>
      <c r="AD620" s="17">
        <v>1103240.3799999999</v>
      </c>
      <c r="AE620" s="16">
        <v>-0.104272671632819</v>
      </c>
      <c r="AF620" s="18">
        <v>4.1247629221217199</v>
      </c>
      <c r="AG620" s="16">
        <v>4.8335742518827801E-2</v>
      </c>
      <c r="AH620" s="18">
        <v>2.4905123305947199</v>
      </c>
      <c r="AI620" s="16">
        <v>8.1177659732264207E-2</v>
      </c>
      <c r="AJ620" s="15">
        <v>5297143.01</v>
      </c>
      <c r="AK620" s="16">
        <v>-6.3217393714077294E-2</v>
      </c>
      <c r="AL620" s="17">
        <v>1332046.31</v>
      </c>
      <c r="AM620" s="16">
        <v>-8.4852211724693899E-2</v>
      </c>
      <c r="AN620" s="17">
        <v>2224640.71</v>
      </c>
      <c r="AO620" s="16">
        <v>-9.4262271554679394E-2</v>
      </c>
      <c r="AP620" s="18">
        <v>3.9766958327447299</v>
      </c>
      <c r="AQ620" s="16">
        <v>2.3640791452263301E-2</v>
      </c>
      <c r="AR620" s="18">
        <v>2.3811229319812299</v>
      </c>
      <c r="AS620" s="16">
        <v>3.4275791838648498E-2</v>
      </c>
    </row>
    <row r="621" spans="2:45" x14ac:dyDescent="0.2">
      <c r="B621" s="29"/>
      <c r="C621" s="29"/>
      <c r="D621" s="29"/>
      <c r="E621" s="14" t="s">
        <v>283</v>
      </c>
      <c r="F621" s="15">
        <v>448619.71</v>
      </c>
      <c r="G621" s="16">
        <v>0.111831230740372</v>
      </c>
      <c r="H621" s="17">
        <v>118508.91</v>
      </c>
      <c r="I621" s="16">
        <v>6.90300648189444E-2</v>
      </c>
      <c r="J621" s="17">
        <v>192680.91</v>
      </c>
      <c r="K621" s="16">
        <v>3.19469294287777E-2</v>
      </c>
      <c r="L621" s="18">
        <v>3.78553570360237</v>
      </c>
      <c r="M621" s="16">
        <v>4.0037382792107098E-2</v>
      </c>
      <c r="N621" s="18">
        <v>2.3283038781579299</v>
      </c>
      <c r="O621" s="16">
        <v>7.7411249584136102E-2</v>
      </c>
      <c r="P621" s="15">
        <v>1468167.94</v>
      </c>
      <c r="Q621" s="16">
        <v>0.11066565669181599</v>
      </c>
      <c r="R621" s="17">
        <v>386581.58</v>
      </c>
      <c r="S621" s="16">
        <v>7.8011242748523099E-2</v>
      </c>
      <c r="T621" s="17">
        <v>627140.56000000006</v>
      </c>
      <c r="U621" s="16">
        <v>3.84350611818257E-2</v>
      </c>
      <c r="V621" s="18">
        <v>3.7978217689523599</v>
      </c>
      <c r="W621" s="16">
        <v>3.02913482238239E-2</v>
      </c>
      <c r="X621" s="18">
        <v>2.3410508483138099</v>
      </c>
      <c r="Y621" s="16">
        <v>6.9557161742772503E-2</v>
      </c>
      <c r="Z621" s="15">
        <v>2834078.19</v>
      </c>
      <c r="AA621" s="16">
        <v>7.6745612269655705E-2</v>
      </c>
      <c r="AB621" s="17">
        <v>747042.15</v>
      </c>
      <c r="AC621" s="16">
        <v>5.5698357277656499E-2</v>
      </c>
      <c r="AD621" s="17">
        <v>1217260.8899999999</v>
      </c>
      <c r="AE621" s="16">
        <v>2.0507699484603899E-2</v>
      </c>
      <c r="AF621" s="18">
        <v>3.7937326427966598</v>
      </c>
      <c r="AG621" s="16">
        <v>1.9936807561464799E-2</v>
      </c>
      <c r="AH621" s="18">
        <v>2.3282422143703299</v>
      </c>
      <c r="AI621" s="16">
        <v>5.5107779013773402E-2</v>
      </c>
      <c r="AJ621" s="15">
        <v>5441557.3700000001</v>
      </c>
      <c r="AK621" s="16">
        <v>8.2122348810299201E-2</v>
      </c>
      <c r="AL621" s="17">
        <v>1453681.35</v>
      </c>
      <c r="AM621" s="16">
        <v>9.5301972796243806E-2</v>
      </c>
      <c r="AN621" s="17">
        <v>2399253.23</v>
      </c>
      <c r="AO621" s="16">
        <v>4.9228483447869599E-2</v>
      </c>
      <c r="AP621" s="18">
        <v>3.7432944778441302</v>
      </c>
      <c r="AQ621" s="16">
        <v>-1.20328679334867E-2</v>
      </c>
      <c r="AR621" s="18">
        <v>2.2680212751031701</v>
      </c>
      <c r="AS621" s="16">
        <v>3.1350526488126897E-2</v>
      </c>
    </row>
    <row r="622" spans="2:45" x14ac:dyDescent="0.2">
      <c r="B622" s="29"/>
      <c r="C622" s="29"/>
      <c r="D622" s="29"/>
      <c r="E622" s="14" t="s">
        <v>284</v>
      </c>
      <c r="F622" s="15">
        <v>373616.94</v>
      </c>
      <c r="G622" s="16">
        <v>-4.2493743751728402E-2</v>
      </c>
      <c r="H622" s="17">
        <v>98791.62</v>
      </c>
      <c r="I622" s="16">
        <v>-2.8937177914978799E-2</v>
      </c>
      <c r="J622" s="17">
        <v>183037.96</v>
      </c>
      <c r="K622" s="16">
        <v>-7.6313578079320502E-2</v>
      </c>
      <c r="L622" s="18">
        <v>3.7818687455474498</v>
      </c>
      <c r="M622" s="16">
        <v>-1.39605445996187E-2</v>
      </c>
      <c r="N622" s="18">
        <v>2.0411992135401902</v>
      </c>
      <c r="O622" s="16">
        <v>3.6613977996199698E-2</v>
      </c>
      <c r="P622" s="15">
        <v>1319639.75</v>
      </c>
      <c r="Q622" s="16">
        <v>1.49802917392823E-2</v>
      </c>
      <c r="R622" s="17">
        <v>348187.02</v>
      </c>
      <c r="S622" s="16">
        <v>1.80362278860518E-2</v>
      </c>
      <c r="T622" s="17">
        <v>646648.16</v>
      </c>
      <c r="U622" s="16">
        <v>-3.0529553055985901E-2</v>
      </c>
      <c r="V622" s="18">
        <v>3.7900314319586101</v>
      </c>
      <c r="W622" s="16">
        <v>-3.0017950865217501E-3</v>
      </c>
      <c r="X622" s="18">
        <v>2.0407384287616299</v>
      </c>
      <c r="Y622" s="16">
        <v>4.6942993402970999E-2</v>
      </c>
      <c r="Z622" s="15">
        <v>2552257.85</v>
      </c>
      <c r="AA622" s="16">
        <v>4.5398469506941798E-2</v>
      </c>
      <c r="AB622" s="17">
        <v>669190.25</v>
      </c>
      <c r="AC622" s="16">
        <v>1.0373952820163601E-2</v>
      </c>
      <c r="AD622" s="17">
        <v>1239418.04</v>
      </c>
      <c r="AE622" s="16">
        <v>-4.1560951401390399E-2</v>
      </c>
      <c r="AF622" s="18">
        <v>3.8139495457382999</v>
      </c>
      <c r="AG622" s="16">
        <v>3.4664904601922397E-2</v>
      </c>
      <c r="AH622" s="18">
        <v>2.0592389069954198</v>
      </c>
      <c r="AI622" s="16">
        <v>9.0730256697575798E-2</v>
      </c>
      <c r="AJ622" s="15">
        <v>4884212.84</v>
      </c>
      <c r="AK622" s="16">
        <v>2.5775975895835902E-2</v>
      </c>
      <c r="AL622" s="17">
        <v>1276401.56</v>
      </c>
      <c r="AM622" s="16">
        <v>-2.28381676469114E-3</v>
      </c>
      <c r="AN622" s="17">
        <v>2362469.59</v>
      </c>
      <c r="AO622" s="16">
        <v>-5.1157388415435698E-2</v>
      </c>
      <c r="AP622" s="18">
        <v>3.8265487861045901</v>
      </c>
      <c r="AQ622" s="16">
        <v>2.81240227752317E-2</v>
      </c>
      <c r="AR622" s="18">
        <v>2.0674182900276001</v>
      </c>
      <c r="AS622" s="16">
        <v>8.10812703518798E-2</v>
      </c>
    </row>
    <row r="623" spans="2:45" x14ac:dyDescent="0.2">
      <c r="B623" s="29"/>
      <c r="C623" s="29"/>
      <c r="D623" s="29"/>
      <c r="E623" s="14" t="s">
        <v>285</v>
      </c>
      <c r="F623" s="15">
        <v>177498.71</v>
      </c>
      <c r="G623" s="16">
        <v>-0.16428878811106201</v>
      </c>
      <c r="H623" s="17">
        <v>53962.99</v>
      </c>
      <c r="I623" s="16">
        <v>-0.16574980497622199</v>
      </c>
      <c r="J623" s="17">
        <v>104367.22</v>
      </c>
      <c r="K623" s="16">
        <v>-0.20561895136016201</v>
      </c>
      <c r="L623" s="18">
        <v>3.2892675146429098</v>
      </c>
      <c r="M623" s="16">
        <v>1.7512934055921999E-3</v>
      </c>
      <c r="N623" s="18">
        <v>1.70071321244352</v>
      </c>
      <c r="O623" s="16">
        <v>5.2028133500749897E-2</v>
      </c>
      <c r="P623" s="15">
        <v>662929.61</v>
      </c>
      <c r="Q623" s="16">
        <v>-0.117615907068035</v>
      </c>
      <c r="R623" s="17">
        <v>188860.75</v>
      </c>
      <c r="S623" s="16">
        <v>-0.176572880815</v>
      </c>
      <c r="T623" s="17">
        <v>365658.86</v>
      </c>
      <c r="U623" s="16">
        <v>-0.23063815214724001</v>
      </c>
      <c r="V623" s="18">
        <v>3.5101502562072899</v>
      </c>
      <c r="W623" s="16">
        <v>7.1599504526058497E-2</v>
      </c>
      <c r="X623" s="18">
        <v>1.8129729168876201</v>
      </c>
      <c r="Y623" s="16">
        <v>0.14690388585636699</v>
      </c>
      <c r="Z623" s="15">
        <v>1274370.94</v>
      </c>
      <c r="AA623" s="16">
        <v>-6.9250332993073205E-2</v>
      </c>
      <c r="AB623" s="17">
        <v>366298.91</v>
      </c>
      <c r="AC623" s="16">
        <v>-0.12635671803273599</v>
      </c>
      <c r="AD623" s="17">
        <v>708485.96</v>
      </c>
      <c r="AE623" s="16">
        <v>-0.18986927055275499</v>
      </c>
      <c r="AF623" s="18">
        <v>3.4790464978451601</v>
      </c>
      <c r="AG623" s="16">
        <v>6.5365791986714106E-2</v>
      </c>
      <c r="AH623" s="18">
        <v>1.7987243388704599</v>
      </c>
      <c r="AI623" s="16">
        <v>0.14888823886730099</v>
      </c>
      <c r="AJ623" s="15">
        <v>2512969.0299999998</v>
      </c>
      <c r="AK623" s="16">
        <v>-4.2629399974544402E-2</v>
      </c>
      <c r="AL623" s="17">
        <v>712556.51</v>
      </c>
      <c r="AM623" s="16">
        <v>-6.6569706779415205E-2</v>
      </c>
      <c r="AN623" s="17">
        <v>1374804.47</v>
      </c>
      <c r="AO623" s="16">
        <v>-0.13590861311715499</v>
      </c>
      <c r="AP623" s="18">
        <v>3.5266943670194002</v>
      </c>
      <c r="AQ623" s="16">
        <v>2.5647664296677499E-2</v>
      </c>
      <c r="AR623" s="18">
        <v>1.8278737702969501</v>
      </c>
      <c r="AS623" s="16">
        <v>0.10795063410955801</v>
      </c>
    </row>
    <row r="624" spans="2:45" x14ac:dyDescent="0.2">
      <c r="B624" s="29"/>
      <c r="C624" s="29"/>
      <c r="D624" s="29"/>
      <c r="E624" s="14" t="s">
        <v>286</v>
      </c>
      <c r="F624" s="15">
        <v>266521.99</v>
      </c>
      <c r="G624" s="16">
        <v>-2.7913504059703699E-2</v>
      </c>
      <c r="H624" s="17">
        <v>65947.41</v>
      </c>
      <c r="I624" s="16">
        <v>-3.9916580833245299E-2</v>
      </c>
      <c r="J624" s="17">
        <v>126144.44</v>
      </c>
      <c r="K624" s="16">
        <v>-2.7430220921464701E-2</v>
      </c>
      <c r="L624" s="18">
        <v>4.0414322563994496</v>
      </c>
      <c r="M624" s="16">
        <v>1.2502118601276299E-2</v>
      </c>
      <c r="N624" s="18">
        <v>2.11283184577933</v>
      </c>
      <c r="O624" s="16">
        <v>-4.9691358772932601E-4</v>
      </c>
      <c r="P624" s="15">
        <v>929577.99</v>
      </c>
      <c r="Q624" s="16">
        <v>-1.7288520022718398E-2</v>
      </c>
      <c r="R624" s="17">
        <v>246263.14</v>
      </c>
      <c r="S624" s="16">
        <v>2.17403543832979E-2</v>
      </c>
      <c r="T624" s="17">
        <v>474577.57</v>
      </c>
      <c r="U624" s="16">
        <v>3.9334129828823297E-2</v>
      </c>
      <c r="V624" s="18">
        <v>3.7747345786299999</v>
      </c>
      <c r="W624" s="16">
        <v>-3.8198427064744203E-2</v>
      </c>
      <c r="X624" s="18">
        <v>1.9587482611114599</v>
      </c>
      <c r="Y624" s="16">
        <v>-5.4479736810786002E-2</v>
      </c>
      <c r="Z624" s="15">
        <v>1737159.2</v>
      </c>
      <c r="AA624" s="16">
        <v>-6.9055711309346499E-2</v>
      </c>
      <c r="AB624" s="17">
        <v>450260.84</v>
      </c>
      <c r="AC624" s="16">
        <v>-5.5889255634669503E-2</v>
      </c>
      <c r="AD624" s="17">
        <v>863807.59</v>
      </c>
      <c r="AE624" s="16">
        <v>-2.3759714454824998E-2</v>
      </c>
      <c r="AF624" s="18">
        <v>3.8581174414368302</v>
      </c>
      <c r="AG624" s="16">
        <v>-1.39458805582474E-2</v>
      </c>
      <c r="AH624" s="18">
        <v>2.0110487799719401</v>
      </c>
      <c r="AI624" s="16">
        <v>-4.6398409823075797E-2</v>
      </c>
      <c r="AJ624" s="15">
        <v>3425533.68</v>
      </c>
      <c r="AK624" s="16">
        <v>-8.6018335191095197E-2</v>
      </c>
      <c r="AL624" s="17">
        <v>882351.22</v>
      </c>
      <c r="AM624" s="16">
        <v>-8.9311674569540297E-2</v>
      </c>
      <c r="AN624" s="17">
        <v>1680592.15</v>
      </c>
      <c r="AO624" s="16">
        <v>-6.3792348685511494E-2</v>
      </c>
      <c r="AP624" s="18">
        <v>3.8822790770323898</v>
      </c>
      <c r="AQ624" s="16">
        <v>3.6163188727476501E-3</v>
      </c>
      <c r="AR624" s="18">
        <v>2.03828970639902</v>
      </c>
      <c r="AS624" s="16">
        <v>-2.3740445268073999E-2</v>
      </c>
    </row>
    <row r="625" spans="2:45" x14ac:dyDescent="0.2">
      <c r="B625" s="29"/>
      <c r="C625" s="29"/>
      <c r="D625" s="29"/>
      <c r="E625" s="14" t="s">
        <v>287</v>
      </c>
      <c r="F625" s="15">
        <v>273069.63</v>
      </c>
      <c r="G625" s="16">
        <v>9.6598019599201307E-2</v>
      </c>
      <c r="H625" s="17">
        <v>64958.25</v>
      </c>
      <c r="I625" s="16">
        <v>5.4508314947392403E-2</v>
      </c>
      <c r="J625" s="17">
        <v>127153.4</v>
      </c>
      <c r="K625" s="16">
        <v>5.69837408410006E-2</v>
      </c>
      <c r="L625" s="18">
        <v>4.2037713454411101</v>
      </c>
      <c r="M625" s="16">
        <v>3.9914056679494797E-2</v>
      </c>
      <c r="N625" s="18">
        <v>2.1475605843021102</v>
      </c>
      <c r="O625" s="16">
        <v>3.7478607501266803E-2</v>
      </c>
      <c r="P625" s="15">
        <v>1016598.79</v>
      </c>
      <c r="Q625" s="16">
        <v>1.3226993475651601E-2</v>
      </c>
      <c r="R625" s="17">
        <v>260080.41</v>
      </c>
      <c r="S625" s="16">
        <v>4.0309572408960097E-2</v>
      </c>
      <c r="T625" s="17">
        <v>512033.23</v>
      </c>
      <c r="U625" s="16">
        <v>6.0078053533158801E-2</v>
      </c>
      <c r="V625" s="18">
        <v>3.90878647876632</v>
      </c>
      <c r="W625" s="16">
        <v>-2.6033192091653602E-2</v>
      </c>
      <c r="X625" s="18">
        <v>1.98541565358951</v>
      </c>
      <c r="Y625" s="16">
        <v>-4.4195858881670297E-2</v>
      </c>
      <c r="Z625" s="15">
        <v>1845885.84</v>
      </c>
      <c r="AA625" s="16">
        <v>-9.6228650588226203E-2</v>
      </c>
      <c r="AB625" s="17">
        <v>469939.64</v>
      </c>
      <c r="AC625" s="16">
        <v>-9.3272351218331495E-2</v>
      </c>
      <c r="AD625" s="17">
        <v>922596.16</v>
      </c>
      <c r="AE625" s="16">
        <v>-3.9237521727760898E-2</v>
      </c>
      <c r="AF625" s="18">
        <v>3.9279211262110199</v>
      </c>
      <c r="AG625" s="16">
        <v>-3.2604050112147401E-3</v>
      </c>
      <c r="AH625" s="18">
        <v>2.0007517048412602</v>
      </c>
      <c r="AI625" s="16">
        <v>-5.9318645502219901E-2</v>
      </c>
      <c r="AJ625" s="15">
        <v>3675944.92</v>
      </c>
      <c r="AK625" s="16">
        <v>-9.6618790562540802E-2</v>
      </c>
      <c r="AL625" s="17">
        <v>922565.23</v>
      </c>
      <c r="AM625" s="16">
        <v>-0.119654511012677</v>
      </c>
      <c r="AN625" s="17">
        <v>1810567.91</v>
      </c>
      <c r="AO625" s="16">
        <v>-5.8214261550977101E-2</v>
      </c>
      <c r="AP625" s="18">
        <v>3.9844823980630601</v>
      </c>
      <c r="AQ625" s="16">
        <v>2.61666819882669E-2</v>
      </c>
      <c r="AR625" s="18">
        <v>2.03027177257328</v>
      </c>
      <c r="AS625" s="16">
        <v>-4.0778414286470402E-2</v>
      </c>
    </row>
    <row r="626" spans="2:45" x14ac:dyDescent="0.2">
      <c r="B626" s="29"/>
      <c r="C626" s="29"/>
      <c r="D626" s="29"/>
      <c r="E626" s="14" t="s">
        <v>288</v>
      </c>
      <c r="F626" s="15">
        <v>355457.24</v>
      </c>
      <c r="G626" s="16">
        <v>3.2724872386481398E-2</v>
      </c>
      <c r="H626" s="17">
        <v>87960.16</v>
      </c>
      <c r="I626" s="16">
        <v>-6.1437830666236003E-2</v>
      </c>
      <c r="J626" s="17">
        <v>131790.54999999999</v>
      </c>
      <c r="K626" s="16">
        <v>-0.110917008473204</v>
      </c>
      <c r="L626" s="18">
        <v>4.0411163417619997</v>
      </c>
      <c r="M626" s="16">
        <v>0.10032654855411299</v>
      </c>
      <c r="N626" s="18">
        <v>2.6971375413487499</v>
      </c>
      <c r="O626" s="16">
        <v>0.161561836441178</v>
      </c>
      <c r="P626" s="15">
        <v>1210670.83</v>
      </c>
      <c r="Q626" s="16">
        <v>7.7016008239998102E-2</v>
      </c>
      <c r="R626" s="17">
        <v>295797.65000000002</v>
      </c>
      <c r="S626" s="16">
        <v>1.5785214733824202E-2</v>
      </c>
      <c r="T626" s="17">
        <v>450999.17</v>
      </c>
      <c r="U626" s="16">
        <v>-5.5847616455706198E-2</v>
      </c>
      <c r="V626" s="18">
        <v>4.0929021241379004</v>
      </c>
      <c r="W626" s="16">
        <v>6.0279272249713599E-2</v>
      </c>
      <c r="X626" s="18">
        <v>2.6844191974898801</v>
      </c>
      <c r="Y626" s="16">
        <v>0.14072264923691899</v>
      </c>
      <c r="Z626" s="15">
        <v>2295389.98</v>
      </c>
      <c r="AA626" s="16">
        <v>8.3742346266435702E-2</v>
      </c>
      <c r="AB626" s="17">
        <v>561376.44999999995</v>
      </c>
      <c r="AC626" s="16">
        <v>4.1398012489954103E-2</v>
      </c>
      <c r="AD626" s="17">
        <v>858686.74</v>
      </c>
      <c r="AE626" s="16">
        <v>-1.6077543499451601E-2</v>
      </c>
      <c r="AF626" s="18">
        <v>4.0888604785612204</v>
      </c>
      <c r="AG626" s="16">
        <v>4.06610472351846E-2</v>
      </c>
      <c r="AH626" s="18">
        <v>2.6731401255829299</v>
      </c>
      <c r="AI626" s="16">
        <v>0.101450972184241</v>
      </c>
      <c r="AJ626" s="15">
        <v>4276032.6900000004</v>
      </c>
      <c r="AK626" s="16">
        <v>6.3661817310479707E-2</v>
      </c>
      <c r="AL626" s="17">
        <v>1095772.01</v>
      </c>
      <c r="AM626" s="16">
        <v>6.0574152292098303E-2</v>
      </c>
      <c r="AN626" s="17">
        <v>1671953.72</v>
      </c>
      <c r="AO626" s="16">
        <v>1.0654973870914099E-2</v>
      </c>
      <c r="AP626" s="18">
        <v>3.9023014376868401</v>
      </c>
      <c r="AQ626" s="16">
        <v>2.9113146041777399E-3</v>
      </c>
      <c r="AR626" s="18">
        <v>2.5575066096925201</v>
      </c>
      <c r="AS626" s="16">
        <v>5.2448011250114397E-2</v>
      </c>
    </row>
    <row r="627" spans="2:45" x14ac:dyDescent="0.2">
      <c r="B627" s="29"/>
      <c r="C627" s="29"/>
      <c r="D627" s="29"/>
      <c r="E627" s="14" t="s">
        <v>289</v>
      </c>
      <c r="F627" s="15">
        <v>171964.57</v>
      </c>
      <c r="G627" s="16">
        <v>-8.5653818572612506E-2</v>
      </c>
      <c r="H627" s="17">
        <v>44216.92</v>
      </c>
      <c r="I627" s="16">
        <v>-7.8196750531866699E-2</v>
      </c>
      <c r="J627" s="17">
        <v>73263.03</v>
      </c>
      <c r="K627" s="16">
        <v>-0.12700638131227501</v>
      </c>
      <c r="L627" s="18">
        <v>3.8891123578937701</v>
      </c>
      <c r="M627" s="16">
        <v>-8.0896525858944399E-3</v>
      </c>
      <c r="N627" s="18">
        <v>2.3472216478079102</v>
      </c>
      <c r="O627" s="16">
        <v>4.73686884467985E-2</v>
      </c>
      <c r="P627" s="15">
        <v>578138</v>
      </c>
      <c r="Q627" s="16">
        <v>-5.8243340343944801E-2</v>
      </c>
      <c r="R627" s="17">
        <v>147782.51999999999</v>
      </c>
      <c r="S627" s="16">
        <v>-7.4847029647898897E-2</v>
      </c>
      <c r="T627" s="17">
        <v>247612.73</v>
      </c>
      <c r="U627" s="16">
        <v>-0.116630999563404</v>
      </c>
      <c r="V627" s="18">
        <v>3.9120864903372898</v>
      </c>
      <c r="W627" s="16">
        <v>1.79469664326267E-2</v>
      </c>
      <c r="X627" s="18">
        <v>2.3348476469687198</v>
      </c>
      <c r="Y627" s="16">
        <v>6.6096568014727394E-2</v>
      </c>
      <c r="Z627" s="15">
        <v>1087182.68</v>
      </c>
      <c r="AA627" s="16">
        <v>-5.2755510333223801E-2</v>
      </c>
      <c r="AB627" s="17">
        <v>278378.19</v>
      </c>
      <c r="AC627" s="16">
        <v>-7.7259241256744104E-2</v>
      </c>
      <c r="AD627" s="17">
        <v>469515.05</v>
      </c>
      <c r="AE627" s="16">
        <v>-0.12352276550972</v>
      </c>
      <c r="AF627" s="18">
        <v>3.90541615347093</v>
      </c>
      <c r="AG627" s="16">
        <v>2.6555379386181702E-2</v>
      </c>
      <c r="AH627" s="18">
        <v>2.3155438361347498</v>
      </c>
      <c r="AI627" s="16">
        <v>8.0740551370567806E-2</v>
      </c>
      <c r="AJ627" s="15">
        <v>2165814.83</v>
      </c>
      <c r="AK627" s="16">
        <v>-4.7744136783420502E-2</v>
      </c>
      <c r="AL627" s="17">
        <v>558857.91</v>
      </c>
      <c r="AM627" s="16">
        <v>-5.6994681127057897E-2</v>
      </c>
      <c r="AN627" s="17">
        <v>948612.04</v>
      </c>
      <c r="AO627" s="16">
        <v>-0.123668962105667</v>
      </c>
      <c r="AP627" s="18">
        <v>3.8754302144529</v>
      </c>
      <c r="AQ627" s="16">
        <v>9.8096417469771199E-3</v>
      </c>
      <c r="AR627" s="18">
        <v>2.2831407769186698</v>
      </c>
      <c r="AS627" s="16">
        <v>8.66394342310189E-2</v>
      </c>
    </row>
    <row r="628" spans="2:45" x14ac:dyDescent="0.2">
      <c r="B628" s="29"/>
      <c r="C628" s="29"/>
      <c r="D628" s="29"/>
      <c r="E628" s="14" t="s">
        <v>290</v>
      </c>
      <c r="F628" s="15">
        <v>167651.74</v>
      </c>
      <c r="G628" s="16">
        <v>-0.14991284732278801</v>
      </c>
      <c r="H628" s="17">
        <v>44067.72</v>
      </c>
      <c r="I628" s="16">
        <v>-0.178112911531316</v>
      </c>
      <c r="J628" s="17">
        <v>73616.53</v>
      </c>
      <c r="K628" s="16">
        <v>-0.19699829880401401</v>
      </c>
      <c r="L628" s="18">
        <v>3.8044114830538098</v>
      </c>
      <c r="M628" s="16">
        <v>3.4311360531371203E-2</v>
      </c>
      <c r="N628" s="18">
        <v>2.2773654232276401</v>
      </c>
      <c r="O628" s="16">
        <v>5.8636801654463798E-2</v>
      </c>
      <c r="P628" s="15">
        <v>596232.84</v>
      </c>
      <c r="Q628" s="16">
        <v>-3.1624111933149603E-2</v>
      </c>
      <c r="R628" s="17">
        <v>159174.95000000001</v>
      </c>
      <c r="S628" s="16">
        <v>-4.18362678705793E-2</v>
      </c>
      <c r="T628" s="17">
        <v>268390.68</v>
      </c>
      <c r="U628" s="16">
        <v>-5.86248739586816E-2</v>
      </c>
      <c r="V628" s="18">
        <v>3.7457705499514802</v>
      </c>
      <c r="W628" s="16">
        <v>1.0658048927331401E-2</v>
      </c>
      <c r="X628" s="18">
        <v>2.2215109705001699</v>
      </c>
      <c r="Y628" s="16">
        <v>2.86822556477309E-2</v>
      </c>
      <c r="Z628" s="15">
        <v>1159141.5900000001</v>
      </c>
      <c r="AA628" s="16">
        <v>3.01856128609479E-2</v>
      </c>
      <c r="AB628" s="17">
        <v>310998.93</v>
      </c>
      <c r="AC628" s="16">
        <v>1.6371613407902701E-2</v>
      </c>
      <c r="AD628" s="17">
        <v>520844.67</v>
      </c>
      <c r="AE628" s="16">
        <v>-3.9789616633058196E-3</v>
      </c>
      <c r="AF628" s="18">
        <v>3.7271561995406199</v>
      </c>
      <c r="AG628" s="16">
        <v>1.35914849163553E-2</v>
      </c>
      <c r="AH628" s="18">
        <v>2.2255034116025398</v>
      </c>
      <c r="AI628" s="16">
        <v>3.4301057115527202E-2</v>
      </c>
      <c r="AJ628" s="15">
        <v>2252729.98</v>
      </c>
      <c r="AK628" s="16">
        <v>4.4353187416043001E-2</v>
      </c>
      <c r="AL628" s="17">
        <v>609773.73</v>
      </c>
      <c r="AM628" s="16">
        <v>3.5133798504953198E-2</v>
      </c>
      <c r="AN628" s="17">
        <v>1028599.14</v>
      </c>
      <c r="AO628" s="16">
        <v>2.38184606507299E-2</v>
      </c>
      <c r="AP628" s="18">
        <v>3.6943703363541101</v>
      </c>
      <c r="AQ628" s="16">
        <v>8.9064707619491701E-3</v>
      </c>
      <c r="AR628" s="18">
        <v>2.1900951424089299</v>
      </c>
      <c r="AS628" s="16">
        <v>2.0056999902367E-2</v>
      </c>
    </row>
    <row r="629" spans="2:45" x14ac:dyDescent="0.2">
      <c r="B629" s="29"/>
      <c r="C629" s="29"/>
      <c r="D629" s="29"/>
      <c r="E629" s="14" t="s">
        <v>291</v>
      </c>
      <c r="F629" s="15">
        <v>135984.26</v>
      </c>
      <c r="G629" s="16">
        <v>0.30974952667782202</v>
      </c>
      <c r="H629" s="17">
        <v>32643.1</v>
      </c>
      <c r="I629" s="16">
        <v>0.34584082325972598</v>
      </c>
      <c r="J629" s="17">
        <v>55313.38</v>
      </c>
      <c r="K629" s="16">
        <v>0.32066139341677002</v>
      </c>
      <c r="L629" s="18">
        <v>4.1657887884422804</v>
      </c>
      <c r="M629" s="16">
        <v>-2.6816913232344902E-2</v>
      </c>
      <c r="N629" s="18">
        <v>2.4584333844722601</v>
      </c>
      <c r="O629" s="16">
        <v>-8.2624257764644608E-3</v>
      </c>
      <c r="P629" s="15">
        <v>426011.59</v>
      </c>
      <c r="Q629" s="16">
        <v>0.15744807899819199</v>
      </c>
      <c r="R629" s="17">
        <v>97534.5</v>
      </c>
      <c r="S629" s="16">
        <v>0.13843185183723999</v>
      </c>
      <c r="T629" s="17">
        <v>168747.11</v>
      </c>
      <c r="U629" s="16">
        <v>0.11617788482685799</v>
      </c>
      <c r="V629" s="18">
        <v>4.3678041103404404</v>
      </c>
      <c r="W629" s="16">
        <v>1.6703878348328999E-2</v>
      </c>
      <c r="X629" s="18">
        <v>2.5245563612911699</v>
      </c>
      <c r="Y629" s="16">
        <v>3.6974567165641598E-2</v>
      </c>
      <c r="Z629" s="15">
        <v>841645.28</v>
      </c>
      <c r="AA629" s="16">
        <v>0.141028264675195</v>
      </c>
      <c r="AB629" s="17">
        <v>194938.32</v>
      </c>
      <c r="AC629" s="16">
        <v>0.122290344091981</v>
      </c>
      <c r="AD629" s="17">
        <v>343960.44</v>
      </c>
      <c r="AE629" s="16">
        <v>0.107587197665968</v>
      </c>
      <c r="AF629" s="18">
        <v>4.3174952979999004</v>
      </c>
      <c r="AG629" s="16">
        <v>1.66961434550832E-2</v>
      </c>
      <c r="AH629" s="18">
        <v>2.4469246521489501</v>
      </c>
      <c r="AI629" s="16">
        <v>3.0192717178112598E-2</v>
      </c>
      <c r="AJ629" s="15">
        <v>1516092.12</v>
      </c>
      <c r="AK629" s="16">
        <v>9.1324488844159807E-2</v>
      </c>
      <c r="AL629" s="17">
        <v>353115.07</v>
      </c>
      <c r="AM629" s="16">
        <v>8.1719418736792504E-2</v>
      </c>
      <c r="AN629" s="17">
        <v>620595.30000000005</v>
      </c>
      <c r="AO629" s="16">
        <v>6.2362758202881501E-2</v>
      </c>
      <c r="AP629" s="18">
        <v>4.2934789500771</v>
      </c>
      <c r="AQ629" s="16">
        <v>8.8794468704128798E-3</v>
      </c>
      <c r="AR629" s="18">
        <v>2.4429642312792299</v>
      </c>
      <c r="AS629" s="16">
        <v>2.7261620776570301E-2</v>
      </c>
    </row>
    <row r="630" spans="2:45" x14ac:dyDescent="0.2">
      <c r="B630" s="29"/>
      <c r="C630" s="29"/>
      <c r="D630" s="29"/>
      <c r="E630" s="14" t="s">
        <v>292</v>
      </c>
      <c r="F630" s="15">
        <v>1119260.02</v>
      </c>
      <c r="G630" s="16">
        <v>3.0776818505187001E-2</v>
      </c>
      <c r="H630" s="17">
        <v>271817.53000000003</v>
      </c>
      <c r="I630" s="16">
        <v>5.4280379614200999E-2</v>
      </c>
      <c r="J630" s="17">
        <v>477109.66</v>
      </c>
      <c r="K630" s="16">
        <v>-3.9386200545724698E-2</v>
      </c>
      <c r="L630" s="18">
        <v>4.1176888775348699</v>
      </c>
      <c r="M630" s="16">
        <v>-2.2293463450031002E-2</v>
      </c>
      <c r="N630" s="18">
        <v>2.3459177498103898</v>
      </c>
      <c r="O630" s="16">
        <v>7.3039778411231895E-2</v>
      </c>
      <c r="P630" s="15">
        <v>3668108.17</v>
      </c>
      <c r="Q630" s="16">
        <v>-8.8734258608629806E-3</v>
      </c>
      <c r="R630" s="17">
        <v>893021.38</v>
      </c>
      <c r="S630" s="16">
        <v>2.9675660508727102E-2</v>
      </c>
      <c r="T630" s="17">
        <v>1596272.99</v>
      </c>
      <c r="U630" s="16">
        <v>-4.8070918228927999E-2</v>
      </c>
      <c r="V630" s="18">
        <v>4.1075255891409901</v>
      </c>
      <c r="W630" s="16">
        <v>-3.7438086426695001E-2</v>
      </c>
      <c r="X630" s="18">
        <v>2.2979203388011999</v>
      </c>
      <c r="Y630" s="16">
        <v>4.11769039508047E-2</v>
      </c>
      <c r="Z630" s="15">
        <v>7303207.3099999996</v>
      </c>
      <c r="AA630" s="16">
        <v>-4.6591057614060504E-3</v>
      </c>
      <c r="AB630" s="17">
        <v>1739304.78</v>
      </c>
      <c r="AC630" s="16">
        <v>1.54903925548814E-2</v>
      </c>
      <c r="AD630" s="17">
        <v>3221619.69</v>
      </c>
      <c r="AE630" s="16">
        <v>-2.72068876858273E-2</v>
      </c>
      <c r="AF630" s="18">
        <v>4.1989232674908203</v>
      </c>
      <c r="AG630" s="16">
        <v>-1.9842135842952802E-2</v>
      </c>
      <c r="AH630" s="18">
        <v>2.2669365141606801</v>
      </c>
      <c r="AI630" s="16">
        <v>2.3178393883548799E-2</v>
      </c>
      <c r="AJ630" s="15">
        <v>13860904.470000001</v>
      </c>
      <c r="AK630" s="16">
        <v>-9.3832790160598006E-3</v>
      </c>
      <c r="AL630" s="17">
        <v>3301161.84</v>
      </c>
      <c r="AM630" s="16">
        <v>1.6093460354650899E-2</v>
      </c>
      <c r="AN630" s="17">
        <v>6241005.5300000003</v>
      </c>
      <c r="AO630" s="16">
        <v>-8.0005156421784508E-3</v>
      </c>
      <c r="AP630" s="18">
        <v>4.1987958003295001</v>
      </c>
      <c r="AQ630" s="16">
        <v>-2.5073224427424701E-2</v>
      </c>
      <c r="AR630" s="18">
        <v>2.22094090501471</v>
      </c>
      <c r="AS630" s="16">
        <v>-1.3939154159705099E-3</v>
      </c>
    </row>
    <row r="631" spans="2:45" x14ac:dyDescent="0.2">
      <c r="B631" s="29"/>
      <c r="C631" s="29"/>
      <c r="D631" s="29"/>
      <c r="E631" s="14" t="s">
        <v>293</v>
      </c>
      <c r="F631" s="15">
        <v>96854.73</v>
      </c>
      <c r="G631" s="16">
        <v>-3.3313963473597099E-3</v>
      </c>
      <c r="H631" s="17">
        <v>23735.58</v>
      </c>
      <c r="I631" s="16">
        <v>-6.2324375296534798E-2</v>
      </c>
      <c r="J631" s="17">
        <v>38043.550000000003</v>
      </c>
      <c r="K631" s="16">
        <v>-0.116153619726428</v>
      </c>
      <c r="L631" s="18">
        <v>4.0805714459052602</v>
      </c>
      <c r="M631" s="16">
        <v>6.2914058332092598E-2</v>
      </c>
      <c r="N631" s="18">
        <v>2.5458909591770502</v>
      </c>
      <c r="O631" s="16">
        <v>0.127649132131024</v>
      </c>
      <c r="P631" s="15">
        <v>312728.21000000002</v>
      </c>
      <c r="Q631" s="16">
        <v>1.8910537852500499E-2</v>
      </c>
      <c r="R631" s="17">
        <v>76107.17</v>
      </c>
      <c r="S631" s="16">
        <v>-5.2311581554167201E-2</v>
      </c>
      <c r="T631" s="17">
        <v>123302.09</v>
      </c>
      <c r="U631" s="16">
        <v>-0.113477487742758</v>
      </c>
      <c r="V631" s="18">
        <v>4.1090505664577996</v>
      </c>
      <c r="W631" s="16">
        <v>7.5153518836358596E-2</v>
      </c>
      <c r="X631" s="18">
        <v>2.5362766357001698</v>
      </c>
      <c r="Y631" s="16">
        <v>0.149334082062028</v>
      </c>
      <c r="Z631" s="15">
        <v>582935.38</v>
      </c>
      <c r="AA631" s="16">
        <v>4.7295502407411802E-2</v>
      </c>
      <c r="AB631" s="17">
        <v>148067.74</v>
      </c>
      <c r="AC631" s="16">
        <v>9.0297513286691708E-3</v>
      </c>
      <c r="AD631" s="17">
        <v>243617</v>
      </c>
      <c r="AE631" s="16">
        <v>-5.7777674640769001E-2</v>
      </c>
      <c r="AF631" s="18">
        <v>3.93695061463084</v>
      </c>
      <c r="AG631" s="16">
        <v>3.7923312992857901E-2</v>
      </c>
      <c r="AH631" s="18">
        <v>2.39283539326073</v>
      </c>
      <c r="AI631" s="16">
        <v>0.11151633135854699</v>
      </c>
      <c r="AJ631" s="15">
        <v>1145992.96</v>
      </c>
      <c r="AK631" s="16">
        <v>8.1327907512342396E-2</v>
      </c>
      <c r="AL631" s="17">
        <v>298315.34000000003</v>
      </c>
      <c r="AM631" s="16">
        <v>6.9341644542804295E-2</v>
      </c>
      <c r="AN631" s="17">
        <v>497181.2</v>
      </c>
      <c r="AO631" s="16">
        <v>-1.49901698364202E-2</v>
      </c>
      <c r="AP631" s="18">
        <v>3.8415488791156398</v>
      </c>
      <c r="AQ631" s="16">
        <v>1.12090116668587E-2</v>
      </c>
      <c r="AR631" s="18">
        <v>2.3049804779424501</v>
      </c>
      <c r="AS631" s="16">
        <v>9.7783874230744805E-2</v>
      </c>
    </row>
    <row r="632" spans="2:45" x14ac:dyDescent="0.2">
      <c r="B632" s="29"/>
      <c r="C632" s="29"/>
      <c r="D632" s="29"/>
      <c r="E632" s="14" t="s">
        <v>294</v>
      </c>
      <c r="F632" s="15">
        <v>461443.81</v>
      </c>
      <c r="G632" s="16">
        <v>-0.114884880166522</v>
      </c>
      <c r="H632" s="17">
        <v>119177.16</v>
      </c>
      <c r="I632" s="16">
        <v>-0.14588040879748401</v>
      </c>
      <c r="J632" s="17">
        <v>197799.63</v>
      </c>
      <c r="K632" s="16">
        <v>-0.163472355775788</v>
      </c>
      <c r="L632" s="18">
        <v>3.8719148031384498</v>
      </c>
      <c r="M632" s="16">
        <v>3.62894481641882E-2</v>
      </c>
      <c r="N632" s="18">
        <v>2.3328851019589898</v>
      </c>
      <c r="O632" s="16">
        <v>5.8082331103744E-2</v>
      </c>
      <c r="P632" s="15">
        <v>1629970.7</v>
      </c>
      <c r="Q632" s="16">
        <v>5.8274555906083101E-3</v>
      </c>
      <c r="R632" s="17">
        <v>429228.32</v>
      </c>
      <c r="S632" s="16">
        <v>-4.4530391681524301E-3</v>
      </c>
      <c r="T632" s="17">
        <v>719462.31</v>
      </c>
      <c r="U632" s="16">
        <v>-1.8252119949648898E-2</v>
      </c>
      <c r="V632" s="18">
        <v>3.7974444463496702</v>
      </c>
      <c r="W632" s="16">
        <v>1.03264789741016E-2</v>
      </c>
      <c r="X632" s="18">
        <v>2.26554008089736</v>
      </c>
      <c r="Y632" s="16">
        <v>2.45272498464904E-2</v>
      </c>
      <c r="Z632" s="15">
        <v>3151998.57</v>
      </c>
      <c r="AA632" s="16">
        <v>5.1565972940406102E-2</v>
      </c>
      <c r="AB632" s="17">
        <v>834297.23</v>
      </c>
      <c r="AC632" s="16">
        <v>4.4634044059136603E-2</v>
      </c>
      <c r="AD632" s="17">
        <v>1386420.93</v>
      </c>
      <c r="AE632" s="16">
        <v>2.1140711117282801E-2</v>
      </c>
      <c r="AF632" s="18">
        <v>3.7780283293041701</v>
      </c>
      <c r="AG632" s="16">
        <v>6.6357485864945599E-3</v>
      </c>
      <c r="AH632" s="18">
        <v>2.2734787839649799</v>
      </c>
      <c r="AI632" s="16">
        <v>2.97953665855057E-2</v>
      </c>
      <c r="AJ632" s="15">
        <v>6075394.2999999998</v>
      </c>
      <c r="AK632" s="16">
        <v>7.1731618054970095E-2</v>
      </c>
      <c r="AL632" s="17">
        <v>1622902.49</v>
      </c>
      <c r="AM632" s="16">
        <v>6.9415164635648605E-2</v>
      </c>
      <c r="AN632" s="17">
        <v>2717758.92</v>
      </c>
      <c r="AO632" s="16">
        <v>5.1493992117134603E-2</v>
      </c>
      <c r="AP632" s="18">
        <v>3.74353624905708</v>
      </c>
      <c r="AQ632" s="16">
        <v>2.1660936705631302E-3</v>
      </c>
      <c r="AR632" s="18">
        <v>2.2354426859907099</v>
      </c>
      <c r="AS632" s="16">
        <v>1.92465445257449E-2</v>
      </c>
    </row>
    <row r="633" spans="2:45" x14ac:dyDescent="0.2">
      <c r="B633" s="29"/>
      <c r="C633" s="29"/>
      <c r="D633" s="29"/>
      <c r="E633" s="14" t="s">
        <v>295</v>
      </c>
      <c r="F633" s="15">
        <v>328848.06</v>
      </c>
      <c r="G633" s="16">
        <v>2.3405103132207599E-2</v>
      </c>
      <c r="H633" s="17">
        <v>98153.29</v>
      </c>
      <c r="I633" s="16">
        <v>7.5836888645900394E-2</v>
      </c>
      <c r="J633" s="17">
        <v>157052.10999999999</v>
      </c>
      <c r="K633" s="16">
        <v>7.6274875279097902E-4</v>
      </c>
      <c r="L633" s="18">
        <v>3.3503518832634098</v>
      </c>
      <c r="M633" s="16">
        <v>-4.8735813083789999E-2</v>
      </c>
      <c r="N633" s="18">
        <v>2.09387864957688</v>
      </c>
      <c r="O633" s="16">
        <v>2.2625097114810599E-2</v>
      </c>
      <c r="P633" s="15">
        <v>1138156.6100000001</v>
      </c>
      <c r="Q633" s="16">
        <v>0.12300387381052</v>
      </c>
      <c r="R633" s="17">
        <v>335984.08</v>
      </c>
      <c r="S633" s="16">
        <v>0.104128997296563</v>
      </c>
      <c r="T633" s="17">
        <v>525725.88</v>
      </c>
      <c r="U633" s="16">
        <v>6.7491264596899594E-2</v>
      </c>
      <c r="V633" s="18">
        <v>3.3875313675576502</v>
      </c>
      <c r="W633" s="16">
        <v>1.7094810986914601E-2</v>
      </c>
      <c r="X633" s="18">
        <v>2.1649240665116198</v>
      </c>
      <c r="Y633" s="16">
        <v>5.2002869770163898E-2</v>
      </c>
      <c r="Z633" s="15">
        <v>2156539.7799999998</v>
      </c>
      <c r="AA633" s="16">
        <v>0.11383336409898</v>
      </c>
      <c r="AB633" s="17">
        <v>629519.55000000005</v>
      </c>
      <c r="AC633" s="16">
        <v>0.119371253312267</v>
      </c>
      <c r="AD633" s="17">
        <v>1006103.28</v>
      </c>
      <c r="AE633" s="16">
        <v>0.10687349698351301</v>
      </c>
      <c r="AF633" s="18">
        <v>3.4256915134724601</v>
      </c>
      <c r="AG633" s="16">
        <v>-4.9473212724556997E-3</v>
      </c>
      <c r="AH633" s="18">
        <v>2.1434576577466302</v>
      </c>
      <c r="AI633" s="16">
        <v>6.2878613811192903E-3</v>
      </c>
      <c r="AJ633" s="15">
        <v>4149758.52</v>
      </c>
      <c r="AK633" s="16">
        <v>0.145810119031445</v>
      </c>
      <c r="AL633" s="17">
        <v>1236661.25</v>
      </c>
      <c r="AM633" s="16">
        <v>0.16871202878151501</v>
      </c>
      <c r="AN633" s="17">
        <v>1988916.93</v>
      </c>
      <c r="AO633" s="16">
        <v>0.138430570993713</v>
      </c>
      <c r="AP633" s="18">
        <v>3.3556145791743699</v>
      </c>
      <c r="AQ633" s="16">
        <v>-1.9595853543107101E-2</v>
      </c>
      <c r="AR633" s="18">
        <v>2.0864413477540298</v>
      </c>
      <c r="AS633" s="16">
        <v>6.4822117621901902E-3</v>
      </c>
    </row>
    <row r="634" spans="2:45" x14ac:dyDescent="0.2">
      <c r="B634" s="29"/>
      <c r="C634" s="29"/>
      <c r="D634" s="29"/>
      <c r="E634" s="14" t="s">
        <v>296</v>
      </c>
      <c r="F634" s="15">
        <v>266798.84999999998</v>
      </c>
      <c r="G634" s="16">
        <v>5.4892776290083399E-2</v>
      </c>
      <c r="H634" s="17">
        <v>78558.570000000007</v>
      </c>
      <c r="I634" s="16">
        <v>9.4988191307509004E-2</v>
      </c>
      <c r="J634" s="17">
        <v>138185.72</v>
      </c>
      <c r="K634" s="16">
        <v>6.7221102330898896E-2</v>
      </c>
      <c r="L634" s="18">
        <v>3.3961775271622199</v>
      </c>
      <c r="M634" s="16">
        <v>-3.6617212254634698E-2</v>
      </c>
      <c r="N634" s="18">
        <v>1.93072663369269</v>
      </c>
      <c r="O634" s="16">
        <v>-1.1551801228338999E-2</v>
      </c>
      <c r="P634" s="15">
        <v>893169.04</v>
      </c>
      <c r="Q634" s="16">
        <v>-3.3941487813910001E-2</v>
      </c>
      <c r="R634" s="17">
        <v>261816.75</v>
      </c>
      <c r="S634" s="16">
        <v>-5.8097797298633298E-2</v>
      </c>
      <c r="T634" s="17">
        <v>463391.92</v>
      </c>
      <c r="U634" s="16">
        <v>-6.9289959694973299E-2</v>
      </c>
      <c r="V634" s="18">
        <v>3.4114281840256599</v>
      </c>
      <c r="W634" s="16">
        <v>2.56463032100821E-2</v>
      </c>
      <c r="X634" s="18">
        <v>1.92745924443396</v>
      </c>
      <c r="Y634" s="16">
        <v>3.79801123338891E-2</v>
      </c>
      <c r="Z634" s="15">
        <v>1749599.2</v>
      </c>
      <c r="AA634" s="16">
        <v>-1.2141529197255699E-2</v>
      </c>
      <c r="AB634" s="17">
        <v>511992.75</v>
      </c>
      <c r="AC634" s="16">
        <v>-1.87137389707469E-2</v>
      </c>
      <c r="AD634" s="17">
        <v>915135.72</v>
      </c>
      <c r="AE634" s="16">
        <v>-2.42994541482516E-2</v>
      </c>
      <c r="AF634" s="18">
        <v>3.4172343260720002</v>
      </c>
      <c r="AG634" s="16">
        <v>6.6975458991932703E-3</v>
      </c>
      <c r="AH634" s="18">
        <v>1.9118466930784901</v>
      </c>
      <c r="AI634" s="16">
        <v>1.2460713487028501E-2</v>
      </c>
      <c r="AJ634" s="15">
        <v>3455235.77</v>
      </c>
      <c r="AK634" s="16">
        <v>2.9607985377119599E-2</v>
      </c>
      <c r="AL634" s="17">
        <v>1023038.8</v>
      </c>
      <c r="AM634" s="16">
        <v>3.6615928960354802E-2</v>
      </c>
      <c r="AN634" s="17">
        <v>1820067.14</v>
      </c>
      <c r="AO634" s="16">
        <v>2.1554974611562801E-2</v>
      </c>
      <c r="AP634" s="18">
        <v>3.3774239745354699</v>
      </c>
      <c r="AQ634" s="16">
        <v>-6.76040507139768E-3</v>
      </c>
      <c r="AR634" s="18">
        <v>1.89841115971139</v>
      </c>
      <c r="AS634" s="16">
        <v>7.8830909404741401E-3</v>
      </c>
    </row>
    <row r="635" spans="2:45" x14ac:dyDescent="0.2">
      <c r="B635" s="29"/>
      <c r="C635" s="29"/>
      <c r="D635" s="29"/>
      <c r="E635" s="14" t="s">
        <v>297</v>
      </c>
      <c r="F635" s="15">
        <v>135161.59</v>
      </c>
      <c r="G635" s="16">
        <v>-7.1105373663673005E-2</v>
      </c>
      <c r="H635" s="17">
        <v>34751.64</v>
      </c>
      <c r="I635" s="16">
        <v>-9.0856435608596395E-2</v>
      </c>
      <c r="J635" s="17">
        <v>54418.54</v>
      </c>
      <c r="K635" s="16">
        <v>-0.14398006153064</v>
      </c>
      <c r="L635" s="18">
        <v>3.8893586029321199</v>
      </c>
      <c r="M635" s="16">
        <v>2.1724909814595801E-2</v>
      </c>
      <c r="N635" s="18">
        <v>2.4837415704280201</v>
      </c>
      <c r="O635" s="16">
        <v>8.5131998207043494E-2</v>
      </c>
      <c r="P635" s="15">
        <v>438667.64</v>
      </c>
      <c r="Q635" s="16">
        <v>-4.4071323162158497E-2</v>
      </c>
      <c r="R635" s="17">
        <v>113256.99</v>
      </c>
      <c r="S635" s="16">
        <v>-6.0756629322056499E-2</v>
      </c>
      <c r="T635" s="17">
        <v>178421.42</v>
      </c>
      <c r="U635" s="16">
        <v>-0.124740850887187</v>
      </c>
      <c r="V635" s="18">
        <v>3.87320588336314</v>
      </c>
      <c r="W635" s="16">
        <v>1.77646248893455E-2</v>
      </c>
      <c r="X635" s="18">
        <v>2.4586041294817602</v>
      </c>
      <c r="Y635" s="16">
        <v>9.2166448996046396E-2</v>
      </c>
      <c r="Z635" s="15">
        <v>825744.03</v>
      </c>
      <c r="AA635" s="16">
        <v>2.4973320873422798E-3</v>
      </c>
      <c r="AB635" s="17">
        <v>218016.26</v>
      </c>
      <c r="AC635" s="16">
        <v>4.2664783577138696E-3</v>
      </c>
      <c r="AD635" s="17">
        <v>349881.69</v>
      </c>
      <c r="AE635" s="16">
        <v>-5.6734167846911501E-2</v>
      </c>
      <c r="AF635" s="18">
        <v>3.78753414997579</v>
      </c>
      <c r="AG635" s="16">
        <v>-1.7616303127679499E-3</v>
      </c>
      <c r="AH635" s="18">
        <v>2.3600664270256599</v>
      </c>
      <c r="AI635" s="16">
        <v>6.2794069195798802E-2</v>
      </c>
      <c r="AJ635" s="15">
        <v>1646758.31</v>
      </c>
      <c r="AK635" s="16">
        <v>5.59409931800951E-2</v>
      </c>
      <c r="AL635" s="17">
        <v>440037.49</v>
      </c>
      <c r="AM635" s="16">
        <v>7.4868023558904304E-2</v>
      </c>
      <c r="AN635" s="17">
        <v>718218.16</v>
      </c>
      <c r="AO635" s="16">
        <v>1.0942236978433899E-2</v>
      </c>
      <c r="AP635" s="18">
        <v>3.74231366059287</v>
      </c>
      <c r="AQ635" s="16">
        <v>-1.7608701686130199E-2</v>
      </c>
      <c r="AR635" s="18">
        <v>2.2928385854236799</v>
      </c>
      <c r="AS635" s="16">
        <v>4.45116986467557E-2</v>
      </c>
    </row>
    <row r="636" spans="2:45" x14ac:dyDescent="0.2">
      <c r="B636" s="29"/>
      <c r="C636" s="29"/>
      <c r="D636" s="29"/>
      <c r="E636" s="14" t="s">
        <v>298</v>
      </c>
      <c r="F636" s="15">
        <v>249724.4</v>
      </c>
      <c r="G636" s="16">
        <v>-6.71458958934186E-2</v>
      </c>
      <c r="H636" s="17">
        <v>64084.800000000003</v>
      </c>
      <c r="I636" s="16">
        <v>-0.109326190686651</v>
      </c>
      <c r="J636" s="17">
        <v>104476.2</v>
      </c>
      <c r="K636" s="16">
        <v>-0.15681713686232099</v>
      </c>
      <c r="L636" s="18">
        <v>3.8967805158165398</v>
      </c>
      <c r="M636" s="16">
        <v>4.7357735629108597E-2</v>
      </c>
      <c r="N636" s="18">
        <v>2.39025155968536</v>
      </c>
      <c r="O636" s="16">
        <v>0.10634850978258099</v>
      </c>
      <c r="P636" s="15">
        <v>812599.26</v>
      </c>
      <c r="Q636" s="16">
        <v>-2.5946222305310001E-2</v>
      </c>
      <c r="R636" s="17">
        <v>211185.8</v>
      </c>
      <c r="S636" s="16">
        <v>-4.3317526776905799E-2</v>
      </c>
      <c r="T636" s="17">
        <v>346300.15999999997</v>
      </c>
      <c r="U636" s="16">
        <v>-8.5089297938062303E-2</v>
      </c>
      <c r="V636" s="18">
        <v>3.8477930807847902</v>
      </c>
      <c r="W636" s="16">
        <v>1.8157857970441699E-2</v>
      </c>
      <c r="X636" s="18">
        <v>2.3465171370408799</v>
      </c>
      <c r="Y636" s="16">
        <v>6.4643549910894396E-2</v>
      </c>
      <c r="Z636" s="15">
        <v>1530266.02</v>
      </c>
      <c r="AA636" s="16">
        <v>-2.2601854688432299E-3</v>
      </c>
      <c r="AB636" s="17">
        <v>399191.21</v>
      </c>
      <c r="AC636" s="16">
        <v>-2.3825801889007101E-2</v>
      </c>
      <c r="AD636" s="17">
        <v>657109.99</v>
      </c>
      <c r="AE636" s="16">
        <v>-6.3163985440269896E-2</v>
      </c>
      <c r="AF636" s="18">
        <v>3.8334161215623999</v>
      </c>
      <c r="AG636" s="16">
        <v>2.2091975450586401E-2</v>
      </c>
      <c r="AH636" s="18">
        <v>2.32878215715454</v>
      </c>
      <c r="AI636" s="16">
        <v>6.5010096777768006E-2</v>
      </c>
      <c r="AJ636" s="15">
        <v>3019675.59</v>
      </c>
      <c r="AK636" s="16">
        <v>4.0685237335178004E-3</v>
      </c>
      <c r="AL636" s="17">
        <v>794518.46</v>
      </c>
      <c r="AM636" s="16">
        <v>-1.02728426897063E-2</v>
      </c>
      <c r="AN636" s="17">
        <v>1332119.6200000001</v>
      </c>
      <c r="AO636" s="16">
        <v>-3.7621321610744898E-2</v>
      </c>
      <c r="AP636" s="18">
        <v>3.8006361614304098</v>
      </c>
      <c r="AQ636" s="16">
        <v>1.44902221963865E-2</v>
      </c>
      <c r="AR636" s="18">
        <v>2.26682014487558</v>
      </c>
      <c r="AS636" s="16">
        <v>4.3319585398586997E-2</v>
      </c>
    </row>
    <row r="637" spans="2:45" x14ac:dyDescent="0.2">
      <c r="B637" s="29"/>
      <c r="C637" s="29"/>
      <c r="D637" s="29"/>
      <c r="E637" s="14" t="s">
        <v>299</v>
      </c>
      <c r="F637" s="15">
        <v>1094594.43</v>
      </c>
      <c r="G637" s="16">
        <v>9.5402500239774105E-3</v>
      </c>
      <c r="H637" s="17">
        <v>298917.45</v>
      </c>
      <c r="I637" s="16">
        <v>1.53130430898632E-2</v>
      </c>
      <c r="J637" s="17">
        <v>496320.1</v>
      </c>
      <c r="K637" s="16">
        <v>9.4751360865037298E-3</v>
      </c>
      <c r="L637" s="18">
        <v>3.6618619287699699</v>
      </c>
      <c r="M637" s="16">
        <v>-5.6857272790642299E-3</v>
      </c>
      <c r="N637" s="18">
        <v>2.2054203124153098</v>
      </c>
      <c r="O637" s="16">
        <v>6.4502764997411894E-5</v>
      </c>
      <c r="P637" s="15">
        <v>3737915.56</v>
      </c>
      <c r="Q637" s="16">
        <v>1.6713504725762902E-2</v>
      </c>
      <c r="R637" s="17">
        <v>1063862.57</v>
      </c>
      <c r="S637" s="16">
        <v>9.0676860618301006E-2</v>
      </c>
      <c r="T637" s="17">
        <v>1772141.41</v>
      </c>
      <c r="U637" s="16">
        <v>3.4022085101010603E-2</v>
      </c>
      <c r="V637" s="18">
        <v>3.5135323540896799</v>
      </c>
      <c r="W637" s="16">
        <v>-6.7814179032466698E-2</v>
      </c>
      <c r="X637" s="18">
        <v>2.1092648356995398</v>
      </c>
      <c r="Y637" s="16">
        <v>-1.6739081906124699E-2</v>
      </c>
      <c r="Z637" s="15">
        <v>7346912.9199999999</v>
      </c>
      <c r="AA637" s="16">
        <v>-4.1029971340396598E-2</v>
      </c>
      <c r="AB637" s="17">
        <v>2021827.2</v>
      </c>
      <c r="AC637" s="16">
        <v>5.6791083195085398E-2</v>
      </c>
      <c r="AD637" s="17">
        <v>3393762.49</v>
      </c>
      <c r="AE637" s="16">
        <v>-1.4934744684840399E-2</v>
      </c>
      <c r="AF637" s="18">
        <v>3.63379863521472</v>
      </c>
      <c r="AG637" s="16">
        <v>-9.2564231560065297E-2</v>
      </c>
      <c r="AH637" s="18">
        <v>2.1648282523153202</v>
      </c>
      <c r="AI637" s="16">
        <v>-2.64908608995729E-2</v>
      </c>
      <c r="AJ637" s="15">
        <v>13827966.109999999</v>
      </c>
      <c r="AK637" s="16">
        <v>-6.9694549892607802E-2</v>
      </c>
      <c r="AL637" s="17">
        <v>3788702.93</v>
      </c>
      <c r="AM637" s="16">
        <v>4.20584527366775E-2</v>
      </c>
      <c r="AN637" s="17">
        <v>6382051.0300000003</v>
      </c>
      <c r="AO637" s="16">
        <v>-3.7412061179603197E-2</v>
      </c>
      <c r="AP637" s="18">
        <v>3.6497889556096701</v>
      </c>
      <c r="AQ637" s="16">
        <v>-0.107242547033515</v>
      </c>
      <c r="AR637" s="18">
        <v>2.1666962619068899</v>
      </c>
      <c r="AS637" s="16">
        <v>-3.3537183888430099E-2</v>
      </c>
    </row>
    <row r="638" spans="2:45" x14ac:dyDescent="0.2">
      <c r="B638" s="29"/>
      <c r="C638" s="29"/>
      <c r="D638" s="29"/>
      <c r="E638" s="14" t="s">
        <v>300</v>
      </c>
      <c r="F638" s="15">
        <v>302327.84000000003</v>
      </c>
      <c r="G638" s="16">
        <v>7.2088112634134394E-2</v>
      </c>
      <c r="H638" s="17">
        <v>85000.43</v>
      </c>
      <c r="I638" s="16">
        <v>6.9581593122398602E-2</v>
      </c>
      <c r="J638" s="17">
        <v>139425.69</v>
      </c>
      <c r="K638" s="16">
        <v>5.7448942931714098E-2</v>
      </c>
      <c r="L638" s="18">
        <v>3.5567801245240802</v>
      </c>
      <c r="M638" s="16">
        <v>2.34345797258777E-3</v>
      </c>
      <c r="N638" s="18">
        <v>2.1683797297327301</v>
      </c>
      <c r="O638" s="16">
        <v>1.38438548738194E-2</v>
      </c>
      <c r="P638" s="15">
        <v>973774.57</v>
      </c>
      <c r="Q638" s="16">
        <v>3.1011438046103301E-2</v>
      </c>
      <c r="R638" s="17">
        <v>278003.43</v>
      </c>
      <c r="S638" s="16">
        <v>2.5749045843775201E-2</v>
      </c>
      <c r="T638" s="17">
        <v>466805.37</v>
      </c>
      <c r="U638" s="16">
        <v>4.1675627993974097E-2</v>
      </c>
      <c r="V638" s="18">
        <v>3.5027430057247901</v>
      </c>
      <c r="W638" s="16">
        <v>5.1302920764593604E-3</v>
      </c>
      <c r="X638" s="18">
        <v>2.08603977713453</v>
      </c>
      <c r="Y638" s="16">
        <v>-1.0237534277736399E-2</v>
      </c>
      <c r="Z638" s="15">
        <v>1865186.06</v>
      </c>
      <c r="AA638" s="16">
        <v>7.0672569538599295E-2</v>
      </c>
      <c r="AB638" s="17">
        <v>554679.02</v>
      </c>
      <c r="AC638" s="16">
        <v>0.101612886216363</v>
      </c>
      <c r="AD638" s="17">
        <v>936047.1</v>
      </c>
      <c r="AE638" s="16">
        <v>0.12671922563425</v>
      </c>
      <c r="AF638" s="18">
        <v>3.36264036090639</v>
      </c>
      <c r="AG638" s="16">
        <v>-2.80863786770255E-2</v>
      </c>
      <c r="AH638" s="18">
        <v>1.99261987991844</v>
      </c>
      <c r="AI638" s="16">
        <v>-4.9743232227266503E-2</v>
      </c>
      <c r="AJ638" s="15">
        <v>3613464.57</v>
      </c>
      <c r="AK638" s="16">
        <v>6.8896293691553201E-2</v>
      </c>
      <c r="AL638" s="17">
        <v>1059144.08</v>
      </c>
      <c r="AM638" s="16">
        <v>9.2362529586853301E-2</v>
      </c>
      <c r="AN638" s="17">
        <v>1781132.54</v>
      </c>
      <c r="AO638" s="16">
        <v>0.108790526919804</v>
      </c>
      <c r="AP638" s="18">
        <v>3.4116836776352502</v>
      </c>
      <c r="AQ638" s="16">
        <v>-2.1482095238267999E-2</v>
      </c>
      <c r="AR638" s="18">
        <v>2.0287454688801501</v>
      </c>
      <c r="AS638" s="16">
        <v>-3.5979954968659598E-2</v>
      </c>
    </row>
    <row r="639" spans="2:45" x14ac:dyDescent="0.2">
      <c r="B639" s="29"/>
      <c r="C639" s="29"/>
      <c r="D639" s="29"/>
      <c r="E639" s="14" t="s">
        <v>301</v>
      </c>
      <c r="F639" s="15">
        <v>105530.93</v>
      </c>
      <c r="G639" s="16">
        <v>0.18593160157904101</v>
      </c>
      <c r="H639" s="17">
        <v>26988.880000000001</v>
      </c>
      <c r="I639" s="16">
        <v>0.206396715818533</v>
      </c>
      <c r="J639" s="17">
        <v>43811.67</v>
      </c>
      <c r="K639" s="16">
        <v>0.22867588227260199</v>
      </c>
      <c r="L639" s="18">
        <v>3.9101633709883501</v>
      </c>
      <c r="M639" s="16">
        <v>-1.6963834509120999E-2</v>
      </c>
      <c r="N639" s="18">
        <v>2.4087401826956198</v>
      </c>
      <c r="O639" s="16">
        <v>-3.4788898610510703E-2</v>
      </c>
      <c r="P639" s="15">
        <v>346733.48</v>
      </c>
      <c r="Q639" s="16">
        <v>0.19863829584818901</v>
      </c>
      <c r="R639" s="17">
        <v>88347.98</v>
      </c>
      <c r="S639" s="16">
        <v>0.202190145244491</v>
      </c>
      <c r="T639" s="17">
        <v>142339.67000000001</v>
      </c>
      <c r="U639" s="16">
        <v>0.21620384765272699</v>
      </c>
      <c r="V639" s="18">
        <v>3.9246339305097901</v>
      </c>
      <c r="W639" s="16">
        <v>-2.9544822092842601E-3</v>
      </c>
      <c r="X639" s="18">
        <v>2.4359581555865599</v>
      </c>
      <c r="Y639" s="16">
        <v>-1.44429339197039E-2</v>
      </c>
      <c r="Z639" s="15">
        <v>664207.71</v>
      </c>
      <c r="AA639" s="16">
        <v>0.14191433888560501</v>
      </c>
      <c r="AB639" s="17">
        <v>169727.42</v>
      </c>
      <c r="AC639" s="16">
        <v>0.13704939470443001</v>
      </c>
      <c r="AD639" s="17">
        <v>274869.03999999998</v>
      </c>
      <c r="AE639" s="16">
        <v>0.15110342487025299</v>
      </c>
      <c r="AF639" s="18">
        <v>3.9133789342935899</v>
      </c>
      <c r="AG639" s="16">
        <v>4.2785689028397196E-3</v>
      </c>
      <c r="AH639" s="18">
        <v>2.4164515217865201</v>
      </c>
      <c r="AI639" s="16">
        <v>-7.9828500081850808E-3</v>
      </c>
      <c r="AJ639" s="15">
        <v>1256505.46</v>
      </c>
      <c r="AK639" s="16">
        <v>3.9940674394251599E-2</v>
      </c>
      <c r="AL639" s="17">
        <v>322507.94</v>
      </c>
      <c r="AM639" s="16">
        <v>2.5715142795751302E-2</v>
      </c>
      <c r="AN639" s="17">
        <v>520077.47</v>
      </c>
      <c r="AO639" s="16">
        <v>3.4154840990052999E-3</v>
      </c>
      <c r="AP639" s="18">
        <v>3.8960450400073898</v>
      </c>
      <c r="AQ639" s="16">
        <v>1.3868891083860101E-2</v>
      </c>
      <c r="AR639" s="18">
        <v>2.4159967167968301</v>
      </c>
      <c r="AS639" s="16">
        <v>3.6400863724007103E-2</v>
      </c>
    </row>
    <row r="640" spans="2:45" x14ac:dyDescent="0.2">
      <c r="B640" s="29"/>
      <c r="C640" s="29"/>
      <c r="D640" s="29"/>
      <c r="E640" s="14" t="s">
        <v>302</v>
      </c>
      <c r="F640" s="15">
        <v>320300.65999999997</v>
      </c>
      <c r="G640" s="16">
        <v>-0.153620071534944</v>
      </c>
      <c r="H640" s="17">
        <v>84678.69</v>
      </c>
      <c r="I640" s="16">
        <v>-0.17922828042369099</v>
      </c>
      <c r="J640" s="17">
        <v>138521.42000000001</v>
      </c>
      <c r="K640" s="16">
        <v>-0.19182793089184499</v>
      </c>
      <c r="L640" s="18">
        <v>3.7825415107390099</v>
      </c>
      <c r="M640" s="16">
        <v>3.12001598958189E-2</v>
      </c>
      <c r="N640" s="18">
        <v>2.3122825336327</v>
      </c>
      <c r="O640" s="16">
        <v>4.7276886714316797E-2</v>
      </c>
      <c r="P640" s="15">
        <v>1132191.08</v>
      </c>
      <c r="Q640" s="16">
        <v>-3.9610419079075601E-2</v>
      </c>
      <c r="R640" s="17">
        <v>303180.12</v>
      </c>
      <c r="S640" s="16">
        <v>-5.0051321585261301E-2</v>
      </c>
      <c r="T640" s="17">
        <v>501173.14</v>
      </c>
      <c r="U640" s="16">
        <v>-6.2738490154981896E-2</v>
      </c>
      <c r="V640" s="18">
        <v>3.7343842993399399</v>
      </c>
      <c r="W640" s="16">
        <v>1.09910174553948E-2</v>
      </c>
      <c r="X640" s="18">
        <v>2.2590817217379202</v>
      </c>
      <c r="Y640" s="16">
        <v>2.46762198521632E-2</v>
      </c>
      <c r="Z640" s="15">
        <v>2173083.35</v>
      </c>
      <c r="AA640" s="16">
        <v>6.7146216294490003E-3</v>
      </c>
      <c r="AB640" s="17">
        <v>584638.75</v>
      </c>
      <c r="AC640" s="16">
        <v>-6.6556456814123796E-3</v>
      </c>
      <c r="AD640" s="17">
        <v>958899</v>
      </c>
      <c r="AE640" s="16">
        <v>-2.4807195821878701E-2</v>
      </c>
      <c r="AF640" s="18">
        <v>3.71696770013962</v>
      </c>
      <c r="AG640" s="16">
        <v>1.3459851312119299E-2</v>
      </c>
      <c r="AH640" s="18">
        <v>2.2662275693269098</v>
      </c>
      <c r="AI640" s="16">
        <v>3.2323677242362202E-2</v>
      </c>
      <c r="AJ640" s="15">
        <v>4193430.33</v>
      </c>
      <c r="AK640" s="16">
        <v>2.52554802582317E-2</v>
      </c>
      <c r="AL640" s="17">
        <v>1137557.3600000001</v>
      </c>
      <c r="AM640" s="16">
        <v>1.5639596850963701E-2</v>
      </c>
      <c r="AN640" s="17">
        <v>1880329.16</v>
      </c>
      <c r="AO640" s="16">
        <v>5.0801381428966499E-3</v>
      </c>
      <c r="AP640" s="18">
        <v>3.68634626916747</v>
      </c>
      <c r="AQ640" s="16">
        <v>9.4678106653998499E-3</v>
      </c>
      <c r="AR640" s="18">
        <v>2.2301575804951099</v>
      </c>
      <c r="AS640" s="16">
        <v>2.0073366639811699E-2</v>
      </c>
    </row>
    <row r="641" spans="2:45" x14ac:dyDescent="0.2">
      <c r="B641" s="29"/>
      <c r="C641" s="29"/>
      <c r="D641" s="29"/>
      <c r="E641" s="14" t="s">
        <v>303</v>
      </c>
      <c r="F641" s="15">
        <v>154172.19</v>
      </c>
      <c r="G641" s="16">
        <v>-6.2756659959486996E-2</v>
      </c>
      <c r="H641" s="17">
        <v>42175.79</v>
      </c>
      <c r="I641" s="16">
        <v>-8.2238386806588806E-2</v>
      </c>
      <c r="J641" s="17">
        <v>61083.88</v>
      </c>
      <c r="K641" s="16">
        <v>-0.11917441834308</v>
      </c>
      <c r="L641" s="18">
        <v>3.65546656031814</v>
      </c>
      <c r="M641" s="16">
        <v>2.12274370239935E-2</v>
      </c>
      <c r="N641" s="18">
        <v>2.52394232324469</v>
      </c>
      <c r="O641" s="16">
        <v>6.4050998924742905E-2</v>
      </c>
      <c r="P641" s="15">
        <v>503972.98</v>
      </c>
      <c r="Q641" s="16">
        <v>-6.83856907387453E-2</v>
      </c>
      <c r="R641" s="17">
        <v>139269.21</v>
      </c>
      <c r="S641" s="16">
        <v>-7.1375657382015303E-2</v>
      </c>
      <c r="T641" s="17">
        <v>201730.54</v>
      </c>
      <c r="U641" s="16">
        <v>-0.12799637246078699</v>
      </c>
      <c r="V641" s="18">
        <v>3.6186963363976901</v>
      </c>
      <c r="W641" s="16">
        <v>3.21978060023773E-3</v>
      </c>
      <c r="X641" s="18">
        <v>2.4982483068750998</v>
      </c>
      <c r="Y641" s="16">
        <v>6.8360589152894793E-2</v>
      </c>
      <c r="Z641" s="15">
        <v>938028.66</v>
      </c>
      <c r="AA641" s="16">
        <v>-8.5284921043290204E-2</v>
      </c>
      <c r="AB641" s="17">
        <v>259591.95</v>
      </c>
      <c r="AC641" s="16">
        <v>-9.6316281564551895E-2</v>
      </c>
      <c r="AD641" s="17">
        <v>375268.19</v>
      </c>
      <c r="AE641" s="16">
        <v>-0.15826050611561099</v>
      </c>
      <c r="AF641" s="18">
        <v>3.6134736073287299</v>
      </c>
      <c r="AG641" s="16">
        <v>1.22071033219016E-2</v>
      </c>
      <c r="AH641" s="18">
        <v>2.49962209693286</v>
      </c>
      <c r="AI641" s="16">
        <v>8.6696163839906401E-2</v>
      </c>
      <c r="AJ641" s="15">
        <v>1918428.97</v>
      </c>
      <c r="AK641" s="16">
        <v>-3.0921091198500499E-2</v>
      </c>
      <c r="AL641" s="17">
        <v>532522.06000000006</v>
      </c>
      <c r="AM641" s="16">
        <v>-3.6712277641702998E-2</v>
      </c>
      <c r="AN641" s="17">
        <v>778761.35</v>
      </c>
      <c r="AO641" s="16">
        <v>-0.109189473180903</v>
      </c>
      <c r="AP641" s="18">
        <v>3.6025342687211901</v>
      </c>
      <c r="AQ641" s="16">
        <v>6.0118968702566099E-3</v>
      </c>
      <c r="AR641" s="18">
        <v>2.4634362889221499</v>
      </c>
      <c r="AS641" s="16">
        <v>8.7861985939796605E-2</v>
      </c>
    </row>
    <row r="642" spans="2:45" x14ac:dyDescent="0.2">
      <c r="B642" s="29"/>
      <c r="C642" s="29"/>
      <c r="D642" s="29"/>
      <c r="E642" s="14" t="s">
        <v>304</v>
      </c>
      <c r="F642" s="15">
        <v>558651.65</v>
      </c>
      <c r="G642" s="16">
        <v>1.12270030933155E-2</v>
      </c>
      <c r="H642" s="17">
        <v>146914.67000000001</v>
      </c>
      <c r="I642" s="16">
        <v>3.0847251480633799E-2</v>
      </c>
      <c r="J642" s="17">
        <v>268170.76</v>
      </c>
      <c r="K642" s="16">
        <v>1.9386147829464798E-2</v>
      </c>
      <c r="L642" s="18">
        <v>3.8025586553065098</v>
      </c>
      <c r="M642" s="16">
        <v>-1.9033128680449301E-2</v>
      </c>
      <c r="N642" s="18">
        <v>2.0831937456566898</v>
      </c>
      <c r="O642" s="16">
        <v>-8.0039784271368902E-3</v>
      </c>
      <c r="P642" s="15">
        <v>1854086.74</v>
      </c>
      <c r="Q642" s="16">
        <v>-3.1908494503853302E-4</v>
      </c>
      <c r="R642" s="17">
        <v>500594.82</v>
      </c>
      <c r="S642" s="16">
        <v>4.37050486532959E-2</v>
      </c>
      <c r="T642" s="17">
        <v>930415.57</v>
      </c>
      <c r="U642" s="16">
        <v>2.7179856889656E-2</v>
      </c>
      <c r="V642" s="18">
        <v>3.7037673302332599</v>
      </c>
      <c r="W642" s="16">
        <v>-4.2180627232894299E-2</v>
      </c>
      <c r="X642" s="18">
        <v>1.9927511961133699</v>
      </c>
      <c r="Y642" s="16">
        <v>-2.6771301686115901E-2</v>
      </c>
      <c r="Z642" s="15">
        <v>3600356.54</v>
      </c>
      <c r="AA642" s="16">
        <v>-4.7892369390909302E-2</v>
      </c>
      <c r="AB642" s="17">
        <v>948598.21</v>
      </c>
      <c r="AC642" s="16">
        <v>-9.2819573099563596E-3</v>
      </c>
      <c r="AD642" s="17">
        <v>1776933.2</v>
      </c>
      <c r="AE642" s="16">
        <v>-3.5411950167670903E-2</v>
      </c>
      <c r="AF642" s="18">
        <v>3.79544943480338</v>
      </c>
      <c r="AG642" s="16">
        <v>-3.8972149912720098E-2</v>
      </c>
      <c r="AH642" s="18">
        <v>2.0261631332005101</v>
      </c>
      <c r="AI642" s="16">
        <v>-1.29386002920189E-2</v>
      </c>
      <c r="AJ642" s="15">
        <v>6827615.4400000004</v>
      </c>
      <c r="AK642" s="16">
        <v>-4.5985608572586503E-2</v>
      </c>
      <c r="AL642" s="17">
        <v>1789360.08</v>
      </c>
      <c r="AM642" s="16">
        <v>-7.8024157505980204E-3</v>
      </c>
      <c r="AN642" s="17">
        <v>3353806.95</v>
      </c>
      <c r="AO642" s="16">
        <v>-3.8033356808315003E-2</v>
      </c>
      <c r="AP642" s="18">
        <v>3.8156743946137399</v>
      </c>
      <c r="AQ642" s="16">
        <v>-3.8483456751080503E-2</v>
      </c>
      <c r="AR642" s="18">
        <v>2.0357806939364802</v>
      </c>
      <c r="AS642" s="16">
        <v>-8.2666606171363198E-3</v>
      </c>
    </row>
    <row r="643" spans="2:45" x14ac:dyDescent="0.2">
      <c r="B643" s="29"/>
      <c r="C643" s="29"/>
      <c r="D643" s="29"/>
      <c r="E643" s="14" t="s">
        <v>305</v>
      </c>
      <c r="F643" s="15">
        <v>495037.56</v>
      </c>
      <c r="G643" s="16">
        <v>-1.68775221632614E-2</v>
      </c>
      <c r="H643" s="17">
        <v>125397.92</v>
      </c>
      <c r="I643" s="16">
        <v>4.3200098498357598E-2</v>
      </c>
      <c r="J643" s="17">
        <v>217916.5</v>
      </c>
      <c r="K643" s="16">
        <v>-6.3557017539336305E-2</v>
      </c>
      <c r="L643" s="18">
        <v>3.94773342332951</v>
      </c>
      <c r="M643" s="16">
        <v>-5.75897382947895E-2</v>
      </c>
      <c r="N643" s="18">
        <v>2.2716846131431101</v>
      </c>
      <c r="O643" s="16">
        <v>4.98476642469107E-2</v>
      </c>
      <c r="P643" s="15">
        <v>1655144.48</v>
      </c>
      <c r="Q643" s="16">
        <v>-2.78073002913704E-2</v>
      </c>
      <c r="R643" s="17">
        <v>418078.13</v>
      </c>
      <c r="S643" s="16">
        <v>2.74199832409475E-2</v>
      </c>
      <c r="T643" s="17">
        <v>725882.51</v>
      </c>
      <c r="U643" s="16">
        <v>-9.3433524227270803E-2</v>
      </c>
      <c r="V643" s="18">
        <v>3.9589358094382998</v>
      </c>
      <c r="W643" s="16">
        <v>-5.37533671070968E-2</v>
      </c>
      <c r="X643" s="18">
        <v>2.2801823397012302</v>
      </c>
      <c r="Y643" s="16">
        <v>7.2389864052674904E-2</v>
      </c>
      <c r="Z643" s="15">
        <v>3218935.76</v>
      </c>
      <c r="AA643" s="16">
        <v>-2.2953110644737099E-2</v>
      </c>
      <c r="AB643" s="17">
        <v>811240.56</v>
      </c>
      <c r="AC643" s="16">
        <v>2.89394277967331E-2</v>
      </c>
      <c r="AD643" s="17">
        <v>1411412.37</v>
      </c>
      <c r="AE643" s="16">
        <v>-9.7597982759796906E-2</v>
      </c>
      <c r="AF643" s="18">
        <v>3.9679176790667401</v>
      </c>
      <c r="AG643" s="16">
        <v>-5.0433035259021597E-2</v>
      </c>
      <c r="AH643" s="18">
        <v>2.2806486810087998</v>
      </c>
      <c r="AI643" s="16">
        <v>8.2717980111951403E-2</v>
      </c>
      <c r="AJ643" s="15">
        <v>6046339.9800000004</v>
      </c>
      <c r="AK643" s="16">
        <v>-7.1752578695503597E-3</v>
      </c>
      <c r="AL643" s="17">
        <v>1494491.6</v>
      </c>
      <c r="AM643" s="16">
        <v>3.0538215036960401E-2</v>
      </c>
      <c r="AN643" s="17">
        <v>2731315.37</v>
      </c>
      <c r="AO643" s="16">
        <v>-5.3117861524572402E-2</v>
      </c>
      <c r="AP643" s="18">
        <v>4.0457503943147</v>
      </c>
      <c r="AQ643" s="16">
        <v>-3.6595899459350198E-2</v>
      </c>
      <c r="AR643" s="18">
        <v>2.2137099385927002</v>
      </c>
      <c r="AS643" s="16">
        <v>4.8519875693287598E-2</v>
      </c>
    </row>
    <row r="644" spans="2:45" x14ac:dyDescent="0.2">
      <c r="B644" s="29"/>
      <c r="C644" s="29"/>
      <c r="D644" s="29"/>
      <c r="E644" s="14" t="s">
        <v>306</v>
      </c>
      <c r="F644" s="15">
        <v>242375.44</v>
      </c>
      <c r="G644" s="16">
        <v>-3.3371716565599799E-2</v>
      </c>
      <c r="H644" s="17">
        <v>55428.54</v>
      </c>
      <c r="I644" s="16">
        <v>-3.9223024171552899E-2</v>
      </c>
      <c r="J644" s="17">
        <v>100209.73</v>
      </c>
      <c r="K644" s="16">
        <v>-3.8546235007526901E-2</v>
      </c>
      <c r="L644" s="18">
        <v>4.3727552629024702</v>
      </c>
      <c r="M644" s="16">
        <v>6.0901830010108302E-3</v>
      </c>
      <c r="N644" s="18">
        <v>2.41868169887295</v>
      </c>
      <c r="O644" s="16">
        <v>5.3819732475306999E-3</v>
      </c>
      <c r="P644" s="15">
        <v>807071.07</v>
      </c>
      <c r="Q644" s="16">
        <v>-2.2257623259681E-2</v>
      </c>
      <c r="R644" s="17">
        <v>183380.31</v>
      </c>
      <c r="S644" s="16">
        <v>-1.67606688632683E-2</v>
      </c>
      <c r="T644" s="17">
        <v>330625.42</v>
      </c>
      <c r="U644" s="16">
        <v>-3.0946765492727301E-2</v>
      </c>
      <c r="V644" s="18">
        <v>4.4010781201100597</v>
      </c>
      <c r="W644" s="16">
        <v>-5.5906575564442004E-3</v>
      </c>
      <c r="X644" s="18">
        <v>2.4410436136459199</v>
      </c>
      <c r="Y644" s="16">
        <v>8.9666304426137995E-3</v>
      </c>
      <c r="Z644" s="15">
        <v>1616964.45</v>
      </c>
      <c r="AA644" s="16">
        <v>4.17680002140021E-2</v>
      </c>
      <c r="AB644" s="17">
        <v>366550.91</v>
      </c>
      <c r="AC644" s="16">
        <v>5.8691755418348097E-2</v>
      </c>
      <c r="AD644" s="17">
        <v>663055.53</v>
      </c>
      <c r="AE644" s="16">
        <v>4.9207890648463898E-2</v>
      </c>
      <c r="AF644" s="18">
        <v>4.4112956915043497</v>
      </c>
      <c r="AG644" s="16">
        <v>-1.5985536033251299E-2</v>
      </c>
      <c r="AH644" s="18">
        <v>2.4386561559934501</v>
      </c>
      <c r="AI644" s="16">
        <v>-7.09095928535536E-3</v>
      </c>
      <c r="AJ644" s="15">
        <v>3211480.21</v>
      </c>
      <c r="AK644" s="16">
        <v>4.5178973495204403E-2</v>
      </c>
      <c r="AL644" s="17">
        <v>726949.82</v>
      </c>
      <c r="AM644" s="16">
        <v>5.9575748942562803E-2</v>
      </c>
      <c r="AN644" s="17">
        <v>1314044.46</v>
      </c>
      <c r="AO644" s="16">
        <v>4.9341003804451E-2</v>
      </c>
      <c r="AP644" s="18">
        <v>4.41774675726586</v>
      </c>
      <c r="AQ644" s="16">
        <v>-1.35873017683976E-2</v>
      </c>
      <c r="AR644" s="18">
        <v>2.44396617295582</v>
      </c>
      <c r="AS644" s="16">
        <v>-3.9663277182125402E-3</v>
      </c>
    </row>
    <row r="645" spans="2:45" x14ac:dyDescent="0.2">
      <c r="B645" s="29"/>
      <c r="C645" s="29"/>
      <c r="D645" s="29"/>
      <c r="E645" s="14" t="s">
        <v>307</v>
      </c>
      <c r="F645" s="15">
        <v>254358.15</v>
      </c>
      <c r="G645" s="16">
        <v>-2.3366911387296001E-2</v>
      </c>
      <c r="H645" s="17">
        <v>66276.960000000006</v>
      </c>
      <c r="I645" s="16">
        <v>-5.5748848446579999E-2</v>
      </c>
      <c r="J645" s="17">
        <v>120149.18</v>
      </c>
      <c r="K645" s="16">
        <v>-9.1176943345860698E-2</v>
      </c>
      <c r="L645" s="18">
        <v>3.8378065318626602</v>
      </c>
      <c r="M645" s="16">
        <v>3.4293775555381899E-2</v>
      </c>
      <c r="N645" s="18">
        <v>2.1170194419970199</v>
      </c>
      <c r="O645" s="16">
        <v>7.46130189612592E-2</v>
      </c>
      <c r="P645" s="15">
        <v>864324.04</v>
      </c>
      <c r="Q645" s="16">
        <v>3.0158195502902399E-2</v>
      </c>
      <c r="R645" s="17">
        <v>223861.12</v>
      </c>
      <c r="S645" s="16">
        <v>1.02333335800313E-2</v>
      </c>
      <c r="T645" s="17">
        <v>405725</v>
      </c>
      <c r="U645" s="16">
        <v>-3.7869353175258698E-2</v>
      </c>
      <c r="V645" s="18">
        <v>3.8609832739155401</v>
      </c>
      <c r="W645" s="16">
        <v>1.9723029581950199E-2</v>
      </c>
      <c r="X645" s="18">
        <v>2.1303198964816099</v>
      </c>
      <c r="Y645" s="16">
        <v>7.0705105281354694E-2</v>
      </c>
      <c r="Z645" s="15">
        <v>1703389.16</v>
      </c>
      <c r="AA645" s="16">
        <v>4.2292342565234099E-2</v>
      </c>
      <c r="AB645" s="17">
        <v>439110.11</v>
      </c>
      <c r="AC645" s="16">
        <v>3.5749054467328498E-2</v>
      </c>
      <c r="AD645" s="17">
        <v>801370.82</v>
      </c>
      <c r="AE645" s="16">
        <v>-1.8135143095166902E-2</v>
      </c>
      <c r="AF645" s="18">
        <v>3.8791845626146002</v>
      </c>
      <c r="AG645" s="16">
        <v>6.31744539826845E-3</v>
      </c>
      <c r="AH645" s="18">
        <v>2.1255941912135001</v>
      </c>
      <c r="AI645" s="16">
        <v>6.15435874249423E-2</v>
      </c>
      <c r="AJ645" s="15">
        <v>3275719.16</v>
      </c>
      <c r="AK645" s="16">
        <v>3.6558620447242701E-2</v>
      </c>
      <c r="AL645" s="17">
        <v>863367.09</v>
      </c>
      <c r="AM645" s="16">
        <v>7.1331615571958107E-2</v>
      </c>
      <c r="AN645" s="17">
        <v>1597863.55</v>
      </c>
      <c r="AO645" s="16">
        <v>2.1648979323556299E-2</v>
      </c>
      <c r="AP645" s="18">
        <v>3.7941209457034102</v>
      </c>
      <c r="AQ645" s="16">
        <v>-3.2457732619186302E-2</v>
      </c>
      <c r="AR645" s="18">
        <v>2.0500618841953102</v>
      </c>
      <c r="AS645" s="16">
        <v>1.45937023629762E-2</v>
      </c>
    </row>
    <row r="646" spans="2:45" x14ac:dyDescent="0.2">
      <c r="B646" s="29"/>
      <c r="C646" s="29"/>
      <c r="D646" s="29"/>
      <c r="E646" s="14" t="s">
        <v>308</v>
      </c>
      <c r="F646" s="15">
        <v>277893.69</v>
      </c>
      <c r="G646" s="16">
        <v>8.9249459507946702E-2</v>
      </c>
      <c r="H646" s="17">
        <v>81376.66</v>
      </c>
      <c r="I646" s="16">
        <v>0.222798785445603</v>
      </c>
      <c r="J646" s="17">
        <v>139614.67000000001</v>
      </c>
      <c r="K646" s="16">
        <v>0.13811442244601899</v>
      </c>
      <c r="L646" s="18">
        <v>3.4149065592026</v>
      </c>
      <c r="M646" s="16">
        <v>-0.109216109410012</v>
      </c>
      <c r="N646" s="18">
        <v>1.9904333119148601</v>
      </c>
      <c r="O646" s="16">
        <v>-4.2935017757750799E-2</v>
      </c>
      <c r="P646" s="15">
        <v>907626.96</v>
      </c>
      <c r="Q646" s="16">
        <v>8.8085766807944194E-2</v>
      </c>
      <c r="R646" s="17">
        <v>268155.15000000002</v>
      </c>
      <c r="S646" s="16">
        <v>0.24358117602538401</v>
      </c>
      <c r="T646" s="17">
        <v>457421.97</v>
      </c>
      <c r="U646" s="16">
        <v>0.10173483349621699</v>
      </c>
      <c r="V646" s="18">
        <v>3.3847082929416001</v>
      </c>
      <c r="W646" s="16">
        <v>-0.125038406993599</v>
      </c>
      <c r="X646" s="18">
        <v>1.9842224893570399</v>
      </c>
      <c r="Y646" s="16">
        <v>-1.2388703954253099E-2</v>
      </c>
      <c r="Z646" s="15">
        <v>1681721.26</v>
      </c>
      <c r="AA646" s="16">
        <v>6.3871178943387896E-2</v>
      </c>
      <c r="AB646" s="17">
        <v>483918.13</v>
      </c>
      <c r="AC646" s="16">
        <v>0.17872587892047501</v>
      </c>
      <c r="AD646" s="17">
        <v>850485.05</v>
      </c>
      <c r="AE646" s="16">
        <v>6.6545147354988093E-2</v>
      </c>
      <c r="AF646" s="18">
        <v>3.47521854574864</v>
      </c>
      <c r="AG646" s="16">
        <v>-9.7439703353484799E-2</v>
      </c>
      <c r="AH646" s="18">
        <v>1.9773672212110001</v>
      </c>
      <c r="AI646" s="16">
        <v>-2.5071310091574601E-3</v>
      </c>
      <c r="AJ646" s="15">
        <v>3259255.9</v>
      </c>
      <c r="AK646" s="16">
        <v>5.8535062615828401E-2</v>
      </c>
      <c r="AL646" s="17">
        <v>909097.54</v>
      </c>
      <c r="AM646" s="16">
        <v>0.159534348316592</v>
      </c>
      <c r="AN646" s="17">
        <v>1642474.41</v>
      </c>
      <c r="AO646" s="16">
        <v>7.1757623623735695E-2</v>
      </c>
      <c r="AP646" s="18">
        <v>3.58515533987695</v>
      </c>
      <c r="AQ646" s="16">
        <v>-8.7103315091436095E-2</v>
      </c>
      <c r="AR646" s="18">
        <v>1.9843571870322201</v>
      </c>
      <c r="AS646" s="16">
        <v>-1.2337267975944199E-2</v>
      </c>
    </row>
    <row r="647" spans="2:45" x14ac:dyDescent="0.2">
      <c r="B647" s="29"/>
      <c r="C647" s="29"/>
      <c r="D647" s="29"/>
      <c r="E647" s="14" t="s">
        <v>309</v>
      </c>
      <c r="F647" s="15">
        <v>249528.02</v>
      </c>
      <c r="G647" s="16">
        <v>4.3061130522038402E-2</v>
      </c>
      <c r="H647" s="17">
        <v>64967.8</v>
      </c>
      <c r="I647" s="16">
        <v>2.08759465656977E-2</v>
      </c>
      <c r="J647" s="17">
        <v>119979.93</v>
      </c>
      <c r="K647" s="16">
        <v>2.39509766328584E-2</v>
      </c>
      <c r="L647" s="18">
        <v>3.8407952862802799</v>
      </c>
      <c r="M647" s="16">
        <v>2.1731517948849002E-2</v>
      </c>
      <c r="N647" s="18">
        <v>2.07974800452042</v>
      </c>
      <c r="O647" s="16">
        <v>1.86631531443248E-2</v>
      </c>
      <c r="P647" s="15">
        <v>823963.43</v>
      </c>
      <c r="Q647" s="16">
        <v>8.2429210848334794E-2</v>
      </c>
      <c r="R647" s="17">
        <v>219142.23</v>
      </c>
      <c r="S647" s="16">
        <v>0.10289702039151</v>
      </c>
      <c r="T647" s="17">
        <v>406108.74</v>
      </c>
      <c r="U647" s="16">
        <v>5.0117288155420499E-2</v>
      </c>
      <c r="V647" s="18">
        <v>3.7599481852493701</v>
      </c>
      <c r="W647" s="16">
        <v>-1.85582236280857E-2</v>
      </c>
      <c r="X647" s="18">
        <v>2.0289231647661699</v>
      </c>
      <c r="Y647" s="16">
        <v>3.0769822625881699E-2</v>
      </c>
      <c r="Z647" s="15">
        <v>1541000.53</v>
      </c>
      <c r="AA647" s="16">
        <v>6.6837417363484003E-2</v>
      </c>
      <c r="AB647" s="17">
        <v>408865.06</v>
      </c>
      <c r="AC647" s="16">
        <v>8.4523913793219593E-2</v>
      </c>
      <c r="AD647" s="17">
        <v>756813.98</v>
      </c>
      <c r="AE647" s="16">
        <v>2.7633976628738201E-2</v>
      </c>
      <c r="AF647" s="18">
        <v>3.76897094117066</v>
      </c>
      <c r="AG647" s="16">
        <v>-1.6308074174109701E-2</v>
      </c>
      <c r="AH647" s="18">
        <v>2.0361681611642499</v>
      </c>
      <c r="AI647" s="16">
        <v>3.81492259173416E-2</v>
      </c>
      <c r="AJ647" s="15">
        <v>2977800.84</v>
      </c>
      <c r="AK647" s="16">
        <v>4.0911050620820497E-2</v>
      </c>
      <c r="AL647" s="17">
        <v>794142.9</v>
      </c>
      <c r="AM647" s="16">
        <v>5.9636725289081399E-2</v>
      </c>
      <c r="AN647" s="17">
        <v>1464115.47</v>
      </c>
      <c r="AO647" s="16">
        <v>-2.4165371085782001E-3</v>
      </c>
      <c r="AP647" s="18">
        <v>3.7497040394115499</v>
      </c>
      <c r="AQ647" s="16">
        <v>-1.7671787152481199E-2</v>
      </c>
      <c r="AR647" s="18">
        <v>2.0338565509454001</v>
      </c>
      <c r="AS647" s="16">
        <v>4.3432544083897497E-2</v>
      </c>
    </row>
    <row r="648" spans="2:45" x14ac:dyDescent="0.2">
      <c r="B648" s="29"/>
      <c r="C648" s="29"/>
      <c r="D648" s="29"/>
      <c r="E648" s="14" t="s">
        <v>310</v>
      </c>
      <c r="F648" s="15">
        <v>187126.05</v>
      </c>
      <c r="G648" s="16">
        <v>3.0486705846143301E-2</v>
      </c>
      <c r="H648" s="17">
        <v>52130.67</v>
      </c>
      <c r="I648" s="16">
        <v>9.1137141596510096E-2</v>
      </c>
      <c r="J648" s="17">
        <v>86600.85</v>
      </c>
      <c r="K648" s="16">
        <v>3.1750929668755298E-2</v>
      </c>
      <c r="L648" s="18">
        <v>3.58955774019402</v>
      </c>
      <c r="M648" s="16">
        <v>-5.5584613004397702E-2</v>
      </c>
      <c r="N648" s="18">
        <v>2.1607876827998802</v>
      </c>
      <c r="O648" s="16">
        <v>-1.22531881121528E-3</v>
      </c>
      <c r="P648" s="15">
        <v>599201.65</v>
      </c>
      <c r="Q648" s="16">
        <v>2.0832037491827299E-2</v>
      </c>
      <c r="R648" s="17">
        <v>169604.63</v>
      </c>
      <c r="S648" s="16">
        <v>0.115666823618811</v>
      </c>
      <c r="T648" s="17">
        <v>279690.76</v>
      </c>
      <c r="U648" s="16">
        <v>1.4555047414875901E-2</v>
      </c>
      <c r="V648" s="18">
        <v>3.5329321493169101</v>
      </c>
      <c r="W648" s="16">
        <v>-8.5002784092275005E-2</v>
      </c>
      <c r="X648" s="18">
        <v>2.1423719896931899</v>
      </c>
      <c r="Y648" s="16">
        <v>6.1869388880823502E-3</v>
      </c>
      <c r="Z648" s="15">
        <v>1085280.02</v>
      </c>
      <c r="AA648" s="16">
        <v>-7.6219657160681098E-3</v>
      </c>
      <c r="AB648" s="17">
        <v>297904.5</v>
      </c>
      <c r="AC648" s="16">
        <v>4.6025515965623001E-2</v>
      </c>
      <c r="AD648" s="17">
        <v>502515.1</v>
      </c>
      <c r="AE648" s="16">
        <v>-3.1582956225723699E-2</v>
      </c>
      <c r="AF648" s="18">
        <v>3.6430467482028601</v>
      </c>
      <c r="AG648" s="16">
        <v>-5.1286972318421102E-2</v>
      </c>
      <c r="AH648" s="18">
        <v>2.1596963354932002</v>
      </c>
      <c r="AI648" s="16">
        <v>2.4742429579998799E-2</v>
      </c>
      <c r="AJ648" s="15">
        <v>2211164.1600000001</v>
      </c>
      <c r="AK648" s="16">
        <v>1.76638033391995E-3</v>
      </c>
      <c r="AL648" s="17">
        <v>591681.93000000005</v>
      </c>
      <c r="AM648" s="16">
        <v>3.6411162697559701E-2</v>
      </c>
      <c r="AN648" s="17">
        <v>1020609.24</v>
      </c>
      <c r="AO648" s="16">
        <v>-2.5884754638854899E-2</v>
      </c>
      <c r="AP648" s="18">
        <v>3.7370824557714699</v>
      </c>
      <c r="AQ648" s="16">
        <v>-3.3427643015216703E-2</v>
      </c>
      <c r="AR648" s="18">
        <v>2.1665139539595</v>
      </c>
      <c r="AS648" s="16">
        <v>2.8385896950543499E-2</v>
      </c>
    </row>
    <row r="649" spans="2:45" x14ac:dyDescent="0.2">
      <c r="B649" s="29"/>
      <c r="C649" s="29"/>
      <c r="D649" s="29"/>
      <c r="E649" s="14" t="s">
        <v>311</v>
      </c>
      <c r="F649" s="15">
        <v>342387.71</v>
      </c>
      <c r="G649" s="16">
        <v>-7.3007762496534404E-3</v>
      </c>
      <c r="H649" s="17">
        <v>72601.88</v>
      </c>
      <c r="I649" s="16">
        <v>-0.127135966813751</v>
      </c>
      <c r="J649" s="17">
        <v>121888.22</v>
      </c>
      <c r="K649" s="16">
        <v>-3.3423619287845797E-2</v>
      </c>
      <c r="L649" s="18">
        <v>4.7159620384485903</v>
      </c>
      <c r="M649" s="16">
        <v>0.13728964192356399</v>
      </c>
      <c r="N649" s="18">
        <v>2.8090303558457101</v>
      </c>
      <c r="O649" s="16">
        <v>2.70261549521266E-2</v>
      </c>
      <c r="P649" s="15">
        <v>1144520.3999999999</v>
      </c>
      <c r="Q649" s="16">
        <v>-3.3533346284065298E-2</v>
      </c>
      <c r="R649" s="17">
        <v>244442.87</v>
      </c>
      <c r="S649" s="16">
        <v>-0.15665530329036501</v>
      </c>
      <c r="T649" s="17">
        <v>410836.18</v>
      </c>
      <c r="U649" s="16">
        <v>-6.9187005318330302E-2</v>
      </c>
      <c r="V649" s="18">
        <v>4.6821590664518098</v>
      </c>
      <c r="W649" s="16">
        <v>0.14599244826779401</v>
      </c>
      <c r="X649" s="18">
        <v>2.7858315691670601</v>
      </c>
      <c r="Y649" s="16">
        <v>3.8303783077779402E-2</v>
      </c>
      <c r="Z649" s="15">
        <v>2204573.39</v>
      </c>
      <c r="AA649" s="16">
        <v>-2.51179624378094E-2</v>
      </c>
      <c r="AB649" s="17">
        <v>471552.32</v>
      </c>
      <c r="AC649" s="16">
        <v>-0.17393028965938001</v>
      </c>
      <c r="AD649" s="17">
        <v>782833.28</v>
      </c>
      <c r="AE649" s="16">
        <v>-9.7102966726856005E-2</v>
      </c>
      <c r="AF649" s="18">
        <v>4.6751405867327698</v>
      </c>
      <c r="AG649" s="16">
        <v>0.18014499909482201</v>
      </c>
      <c r="AH649" s="18">
        <v>2.8161467407210901</v>
      </c>
      <c r="AI649" s="16">
        <v>7.9726703750581301E-2</v>
      </c>
      <c r="AJ649" s="15">
        <v>4212917.51</v>
      </c>
      <c r="AK649" s="16">
        <v>-4.0146866572045199E-3</v>
      </c>
      <c r="AL649" s="17">
        <v>955978.42</v>
      </c>
      <c r="AM649" s="16">
        <v>-9.9558726720924695E-2</v>
      </c>
      <c r="AN649" s="17">
        <v>1525153.9</v>
      </c>
      <c r="AO649" s="16">
        <v>-5.3935770656281003E-2</v>
      </c>
      <c r="AP649" s="18">
        <v>4.4069169573932401</v>
      </c>
      <c r="AQ649" s="16">
        <v>0.106108019366753</v>
      </c>
      <c r="AR649" s="18">
        <v>2.76229009413411</v>
      </c>
      <c r="AS649" s="16">
        <v>5.27671192406318E-2</v>
      </c>
    </row>
    <row r="650" spans="2:45" x14ac:dyDescent="0.2">
      <c r="B650" s="29"/>
      <c r="C650" s="29"/>
      <c r="D650" s="29"/>
      <c r="E650" s="14" t="s">
        <v>312</v>
      </c>
      <c r="F650" s="15">
        <v>225935.79</v>
      </c>
      <c r="G650" s="16">
        <v>3.8997961283751603E-2</v>
      </c>
      <c r="H650" s="17">
        <v>61311.43</v>
      </c>
      <c r="I650" s="16">
        <v>5.3237500289887003E-2</v>
      </c>
      <c r="J650" s="17">
        <v>100957.38</v>
      </c>
      <c r="K650" s="16">
        <v>3.0555918500673799E-2</v>
      </c>
      <c r="L650" s="18">
        <v>3.6850517105864302</v>
      </c>
      <c r="M650" s="16">
        <v>-1.35197797288989E-2</v>
      </c>
      <c r="N650" s="18">
        <v>2.2379323829520898</v>
      </c>
      <c r="O650" s="16">
        <v>8.1917367427863201E-3</v>
      </c>
      <c r="P650" s="15">
        <v>734290.24</v>
      </c>
      <c r="Q650" s="16">
        <v>3.8129154144647598E-2</v>
      </c>
      <c r="R650" s="17">
        <v>197201.34</v>
      </c>
      <c r="S650" s="16">
        <v>3.7076658534365002E-2</v>
      </c>
      <c r="T650" s="17">
        <v>324780.84999999998</v>
      </c>
      <c r="U650" s="16">
        <v>2.92895373396282E-3</v>
      </c>
      <c r="V650" s="18">
        <v>3.7235560366881901</v>
      </c>
      <c r="W650" s="16">
        <v>1.01486770685795E-3</v>
      </c>
      <c r="X650" s="18">
        <v>2.2608791127925199</v>
      </c>
      <c r="Y650" s="16">
        <v>3.5097401744791902E-2</v>
      </c>
      <c r="Z650" s="15">
        <v>1430179.7</v>
      </c>
      <c r="AA650" s="16">
        <v>3.0965809748814702E-2</v>
      </c>
      <c r="AB650" s="17">
        <v>382720.82</v>
      </c>
      <c r="AC650" s="16">
        <v>2.8013495764059999E-2</v>
      </c>
      <c r="AD650" s="17">
        <v>631341.41</v>
      </c>
      <c r="AE650" s="16">
        <v>-3.1382513576861899E-2</v>
      </c>
      <c r="AF650" s="18">
        <v>3.7368745708686602</v>
      </c>
      <c r="AG650" s="16">
        <v>2.8718630610586201E-3</v>
      </c>
      <c r="AH650" s="18">
        <v>2.2653031740781899</v>
      </c>
      <c r="AI650" s="16">
        <v>6.4368364395230304E-2</v>
      </c>
      <c r="AJ650" s="15">
        <v>2725853.02</v>
      </c>
      <c r="AK650" s="16">
        <v>3.188357142441E-2</v>
      </c>
      <c r="AL650" s="17">
        <v>735044.2</v>
      </c>
      <c r="AM650" s="16">
        <v>2.46044163565762E-2</v>
      </c>
      <c r="AN650" s="17">
        <v>1215443.1599999999</v>
      </c>
      <c r="AO650" s="16">
        <v>-4.7576316682903803E-2</v>
      </c>
      <c r="AP650" s="18">
        <v>3.7084205548455502</v>
      </c>
      <c r="AQ650" s="16">
        <v>7.1043565220203601E-3</v>
      </c>
      <c r="AR650" s="18">
        <v>2.2426824303326498</v>
      </c>
      <c r="AS650" s="16">
        <v>8.3429139257196194E-2</v>
      </c>
    </row>
    <row r="651" spans="2:45" x14ac:dyDescent="0.2">
      <c r="B651" s="29"/>
      <c r="C651" s="29"/>
      <c r="D651" s="29"/>
      <c r="E651" s="14" t="s">
        <v>313</v>
      </c>
      <c r="F651" s="15">
        <v>269916.24</v>
      </c>
      <c r="G651" s="16">
        <v>3.8688851017572898E-2</v>
      </c>
      <c r="H651" s="17">
        <v>66321.820000000007</v>
      </c>
      <c r="I651" s="16">
        <v>5.5752451309689303E-2</v>
      </c>
      <c r="J651" s="17">
        <v>119420.83</v>
      </c>
      <c r="K651" s="16">
        <v>-1.3130022893208E-2</v>
      </c>
      <c r="L651" s="18">
        <v>4.0697954308250299</v>
      </c>
      <c r="M651" s="16">
        <v>-1.61625012292878E-2</v>
      </c>
      <c r="N651" s="18">
        <v>2.26021071868283</v>
      </c>
      <c r="O651" s="16">
        <v>5.2508309212829098E-2</v>
      </c>
      <c r="P651" s="15">
        <v>888884.84</v>
      </c>
      <c r="Q651" s="16">
        <v>-2.2950244851921299E-2</v>
      </c>
      <c r="R651" s="17">
        <v>217853.56</v>
      </c>
      <c r="S651" s="16">
        <v>2.0675325903511902E-3</v>
      </c>
      <c r="T651" s="17">
        <v>397393.4</v>
      </c>
      <c r="U651" s="16">
        <v>-5.0968767064009303E-2</v>
      </c>
      <c r="V651" s="18">
        <v>4.0801942368993203</v>
      </c>
      <c r="W651" s="16">
        <v>-2.4966159094688401E-2</v>
      </c>
      <c r="X651" s="18">
        <v>2.23678812984816</v>
      </c>
      <c r="Y651" s="16">
        <v>2.95232877904428E-2</v>
      </c>
      <c r="Z651" s="15">
        <v>1745478.56</v>
      </c>
      <c r="AA651" s="16">
        <v>-2.0436108772447201E-2</v>
      </c>
      <c r="AB651" s="17">
        <v>420893.14</v>
      </c>
      <c r="AC651" s="16">
        <v>-5.3748913964636099E-3</v>
      </c>
      <c r="AD651" s="17">
        <v>784153.76</v>
      </c>
      <c r="AE651" s="16">
        <v>-3.5421350203622103E-2</v>
      </c>
      <c r="AF651" s="18">
        <v>4.1470824637341401</v>
      </c>
      <c r="AG651" s="16">
        <v>-1.5142607245387E-2</v>
      </c>
      <c r="AH651" s="18">
        <v>2.2259391576468399</v>
      </c>
      <c r="AI651" s="16">
        <v>1.5535530912215699E-2</v>
      </c>
      <c r="AJ651" s="15">
        <v>3286822.47</v>
      </c>
      <c r="AK651" s="16">
        <v>-4.1749634605406198E-2</v>
      </c>
      <c r="AL651" s="17">
        <v>794836.42</v>
      </c>
      <c r="AM651" s="16">
        <v>-3.6583043023805301E-3</v>
      </c>
      <c r="AN651" s="17">
        <v>1502564.31</v>
      </c>
      <c r="AO651" s="16">
        <v>-1.67184991440909E-2</v>
      </c>
      <c r="AP651" s="18">
        <v>4.13521875356441</v>
      </c>
      <c r="AQ651" s="16">
        <v>-3.8231191635872297E-2</v>
      </c>
      <c r="AR651" s="18">
        <v>2.18747540329904</v>
      </c>
      <c r="AS651" s="16">
        <v>-2.54567338443028E-2</v>
      </c>
    </row>
    <row r="652" spans="2:45" x14ac:dyDescent="0.2">
      <c r="B652" s="29"/>
      <c r="C652" s="29"/>
      <c r="D652" s="29"/>
      <c r="E652" s="14" t="s">
        <v>314</v>
      </c>
      <c r="F652" s="15">
        <v>689746.45</v>
      </c>
      <c r="G652" s="16">
        <v>-0.10299220192872401</v>
      </c>
      <c r="H652" s="17">
        <v>142698.6</v>
      </c>
      <c r="I652" s="16">
        <v>-8.66820227625138E-2</v>
      </c>
      <c r="J652" s="17">
        <v>244351.87</v>
      </c>
      <c r="K652" s="16">
        <v>-9.2185776266800801E-2</v>
      </c>
      <c r="L652" s="18">
        <v>4.8335894675911302</v>
      </c>
      <c r="M652" s="16">
        <v>-1.7858160654566399E-2</v>
      </c>
      <c r="N652" s="18">
        <v>2.8227590400679201</v>
      </c>
      <c r="O652" s="16">
        <v>-1.1903785355427E-2</v>
      </c>
      <c r="P652" s="15">
        <v>2354201.84</v>
      </c>
      <c r="Q652" s="16">
        <v>-8.2856802912138997E-2</v>
      </c>
      <c r="R652" s="17">
        <v>472542.89</v>
      </c>
      <c r="S652" s="16">
        <v>-0.11787239081236101</v>
      </c>
      <c r="T652" s="17">
        <v>806945.45</v>
      </c>
      <c r="U652" s="16">
        <v>-0.13289060699192501</v>
      </c>
      <c r="V652" s="18">
        <v>4.9819855293981901</v>
      </c>
      <c r="W652" s="16">
        <v>3.96944699786334E-2</v>
      </c>
      <c r="X652" s="18">
        <v>2.91742377381272</v>
      </c>
      <c r="Y652" s="16">
        <v>5.7701836104225301E-2</v>
      </c>
      <c r="Z652" s="15">
        <v>4731167.5999999996</v>
      </c>
      <c r="AA652" s="16">
        <v>-4.8305527687422301E-2</v>
      </c>
      <c r="AB652" s="17">
        <v>935210.18</v>
      </c>
      <c r="AC652" s="16">
        <v>-0.124188790101898</v>
      </c>
      <c r="AD652" s="17">
        <v>1590945.93</v>
      </c>
      <c r="AE652" s="16">
        <v>-0.14346025209042201</v>
      </c>
      <c r="AF652" s="18">
        <v>5.0589350941410798</v>
      </c>
      <c r="AG652" s="16">
        <v>8.6643401633674094E-2</v>
      </c>
      <c r="AH652" s="18">
        <v>2.9738079156467601</v>
      </c>
      <c r="AI652" s="16">
        <v>0.11109201252508</v>
      </c>
      <c r="AJ652" s="15">
        <v>9104472.6999999993</v>
      </c>
      <c r="AK652" s="16">
        <v>-1.26675657113918E-2</v>
      </c>
      <c r="AL652" s="17">
        <v>1855574.8</v>
      </c>
      <c r="AM652" s="16">
        <v>-6.8457561746825796E-2</v>
      </c>
      <c r="AN652" s="17">
        <v>3167927.81</v>
      </c>
      <c r="AO652" s="16">
        <v>-8.6130025007865901E-2</v>
      </c>
      <c r="AP652" s="18">
        <v>4.9065511667867003</v>
      </c>
      <c r="AQ652" s="16">
        <v>5.9889913485907602E-2</v>
      </c>
      <c r="AR652" s="18">
        <v>2.8739520740531002</v>
      </c>
      <c r="AS652" s="16">
        <v>8.0386117617122194E-2</v>
      </c>
    </row>
    <row r="653" spans="2:45" x14ac:dyDescent="0.2">
      <c r="B653" s="29"/>
      <c r="C653" s="29"/>
      <c r="D653" s="29"/>
      <c r="E653" s="14" t="s">
        <v>315</v>
      </c>
      <c r="F653" s="15">
        <v>370597.71</v>
      </c>
      <c r="G653" s="16">
        <v>-3.4737350305877601E-2</v>
      </c>
      <c r="H653" s="17">
        <v>94754.29</v>
      </c>
      <c r="I653" s="16">
        <v>-2.5663128330140401E-2</v>
      </c>
      <c r="J653" s="17">
        <v>174243.01</v>
      </c>
      <c r="K653" s="16">
        <v>-5.60517043297733E-2</v>
      </c>
      <c r="L653" s="18">
        <v>3.9111443925124698</v>
      </c>
      <c r="M653" s="16">
        <v>-9.3132285553203104E-3</v>
      </c>
      <c r="N653" s="18">
        <v>2.1269014464339202</v>
      </c>
      <c r="O653" s="16">
        <v>2.2580001597187201E-2</v>
      </c>
      <c r="P653" s="15">
        <v>1231976.21</v>
      </c>
      <c r="Q653" s="16">
        <v>-1.3069376738632701E-2</v>
      </c>
      <c r="R653" s="17">
        <v>313877.55</v>
      </c>
      <c r="S653" s="16">
        <v>8.4547257708170107E-3</v>
      </c>
      <c r="T653" s="17">
        <v>575632.68000000005</v>
      </c>
      <c r="U653" s="16">
        <v>-3.2581107569898703E-2</v>
      </c>
      <c r="V653" s="18">
        <v>3.9250217481307601</v>
      </c>
      <c r="W653" s="16">
        <v>-2.1343647820181302E-2</v>
      </c>
      <c r="X653" s="18">
        <v>2.1402124180996802</v>
      </c>
      <c r="Y653" s="16">
        <v>2.01688544475844E-2</v>
      </c>
      <c r="Z653" s="15">
        <v>2392831.69</v>
      </c>
      <c r="AA653" s="16">
        <v>-1.1303811163016301E-2</v>
      </c>
      <c r="AB653" s="17">
        <v>607689.77</v>
      </c>
      <c r="AC653" s="16">
        <v>1.9272764734266101E-2</v>
      </c>
      <c r="AD653" s="17">
        <v>1118256.8600000001</v>
      </c>
      <c r="AE653" s="16">
        <v>-2.93085813299785E-2</v>
      </c>
      <c r="AF653" s="18">
        <v>3.9375875786093899</v>
      </c>
      <c r="AG653" s="16">
        <v>-2.99984233418168E-2</v>
      </c>
      <c r="AH653" s="18">
        <v>2.13978717733956</v>
      </c>
      <c r="AI653" s="16">
        <v>1.85483973801179E-2</v>
      </c>
      <c r="AJ653" s="15">
        <v>4558609.3600000003</v>
      </c>
      <c r="AK653" s="16">
        <v>-4.2629403598531602E-2</v>
      </c>
      <c r="AL653" s="17">
        <v>1174053.3999999999</v>
      </c>
      <c r="AM653" s="16">
        <v>3.4014600238589397E-2</v>
      </c>
      <c r="AN653" s="17">
        <v>2176953.42</v>
      </c>
      <c r="AO653" s="16">
        <v>-1.23197889671047E-2</v>
      </c>
      <c r="AP653" s="18">
        <v>3.8827955866402699</v>
      </c>
      <c r="AQ653" s="16">
        <v>-7.4122748188890197E-2</v>
      </c>
      <c r="AR653" s="18">
        <v>2.0940316490556801</v>
      </c>
      <c r="AS653" s="16">
        <v>-3.06876803775686E-2</v>
      </c>
    </row>
    <row r="654" spans="2:45" x14ac:dyDescent="0.2">
      <c r="B654" s="29"/>
      <c r="C654" s="29"/>
      <c r="D654" s="29"/>
      <c r="E654" s="14" t="s">
        <v>316</v>
      </c>
      <c r="F654" s="15">
        <v>462588.86</v>
      </c>
      <c r="G654" s="16">
        <v>-4.0088655944424303E-2</v>
      </c>
      <c r="H654" s="17">
        <v>120169.24</v>
      </c>
      <c r="I654" s="16">
        <v>-5.4929047663350897E-2</v>
      </c>
      <c r="J654" s="17">
        <v>209665.53</v>
      </c>
      <c r="K654" s="16">
        <v>-4.41785645806154E-2</v>
      </c>
      <c r="L654" s="18">
        <v>3.849478119359</v>
      </c>
      <c r="M654" s="16">
        <v>1.5702939215552401E-2</v>
      </c>
      <c r="N654" s="18">
        <v>2.20631812964201</v>
      </c>
      <c r="O654" s="16">
        <v>4.2789463435673704E-3</v>
      </c>
      <c r="P654" s="15">
        <v>1486074.36</v>
      </c>
      <c r="Q654" s="16">
        <v>-1.2195471895313E-2</v>
      </c>
      <c r="R654" s="17">
        <v>389853.8</v>
      </c>
      <c r="S654" s="16">
        <v>2.2083845604599799E-3</v>
      </c>
      <c r="T654" s="17">
        <v>683048.19</v>
      </c>
      <c r="U654" s="16">
        <v>4.7082780120851798E-3</v>
      </c>
      <c r="V654" s="18">
        <v>3.8118760417366699</v>
      </c>
      <c r="W654" s="16">
        <v>-1.4372117293840201E-2</v>
      </c>
      <c r="X654" s="18">
        <v>2.1756508277988398</v>
      </c>
      <c r="Y654" s="16">
        <v>-1.68245353176983E-2</v>
      </c>
      <c r="Z654" s="15">
        <v>2772271.2</v>
      </c>
      <c r="AA654" s="16">
        <v>2.5124221088430598E-3</v>
      </c>
      <c r="AB654" s="17">
        <v>729727.91</v>
      </c>
      <c r="AC654" s="16">
        <v>1.8159492260755999E-2</v>
      </c>
      <c r="AD654" s="17">
        <v>1269324.67</v>
      </c>
      <c r="AE654" s="16">
        <v>8.8848014645418402E-3</v>
      </c>
      <c r="AF654" s="18">
        <v>3.7990477848106399</v>
      </c>
      <c r="AG654" s="16">
        <v>-1.53679951626927E-2</v>
      </c>
      <c r="AH654" s="18">
        <v>2.1840520912588901</v>
      </c>
      <c r="AI654" s="16">
        <v>-6.3162606339676602E-3</v>
      </c>
      <c r="AJ654" s="15">
        <v>5513792.5300000003</v>
      </c>
      <c r="AK654" s="16">
        <v>1.60173365540613E-2</v>
      </c>
      <c r="AL654" s="17">
        <v>1459143.55</v>
      </c>
      <c r="AM654" s="16">
        <v>3.3187723898306702E-2</v>
      </c>
      <c r="AN654" s="17">
        <v>2525124.58</v>
      </c>
      <c r="AO654" s="16">
        <v>7.9059354428381995E-3</v>
      </c>
      <c r="AP654" s="18">
        <v>3.7787868986570898</v>
      </c>
      <c r="AQ654" s="16">
        <v>-1.66188456822348E-2</v>
      </c>
      <c r="AR654" s="18">
        <v>2.18357247546178</v>
      </c>
      <c r="AS654" s="16">
        <v>8.0477759143855101E-3</v>
      </c>
    </row>
    <row r="655" spans="2:45" x14ac:dyDescent="0.2">
      <c r="B655" s="29"/>
      <c r="C655" s="29"/>
      <c r="D655" s="29"/>
      <c r="E655" s="14" t="s">
        <v>317</v>
      </c>
      <c r="F655" s="15">
        <v>229651.43</v>
      </c>
      <c r="G655" s="16">
        <v>-3.1518734481834398E-2</v>
      </c>
      <c r="H655" s="17">
        <v>62470.44</v>
      </c>
      <c r="I655" s="16">
        <v>-0.16346593427489101</v>
      </c>
      <c r="J655" s="17">
        <v>76517.72</v>
      </c>
      <c r="K655" s="16">
        <v>-0.160817198890605</v>
      </c>
      <c r="L655" s="18">
        <v>3.67616155737017</v>
      </c>
      <c r="M655" s="16">
        <v>0.15773081479794099</v>
      </c>
      <c r="N655" s="18">
        <v>3.00128427768104</v>
      </c>
      <c r="O655" s="16">
        <v>0.15407663769781599</v>
      </c>
      <c r="P655" s="15">
        <v>830508.54</v>
      </c>
      <c r="Q655" s="16">
        <v>0.100448910962302</v>
      </c>
      <c r="R655" s="17">
        <v>242063.35999999999</v>
      </c>
      <c r="S655" s="16">
        <v>8.32930523911216E-2</v>
      </c>
      <c r="T655" s="17">
        <v>295218.42</v>
      </c>
      <c r="U655" s="16">
        <v>5.8435549169007901E-2</v>
      </c>
      <c r="V655" s="18">
        <v>3.4309551846260402</v>
      </c>
      <c r="W655" s="16">
        <v>1.5836765991725898E-2</v>
      </c>
      <c r="X655" s="18">
        <v>2.8132002738853501</v>
      </c>
      <c r="Y655" s="16">
        <v>3.96938309812815E-2</v>
      </c>
      <c r="Z655" s="15">
        <v>1588011.64</v>
      </c>
      <c r="AA655" s="16">
        <v>5.4357227446969497E-2</v>
      </c>
      <c r="AB655" s="17">
        <v>466476.84</v>
      </c>
      <c r="AC655" s="16">
        <v>5.2366127532171597E-2</v>
      </c>
      <c r="AD655" s="17">
        <v>570015.09</v>
      </c>
      <c r="AE655" s="16">
        <v>3.3894199437554597E-2</v>
      </c>
      <c r="AF655" s="18">
        <v>3.4042668442017399</v>
      </c>
      <c r="AG655" s="16">
        <v>1.89202204699142E-3</v>
      </c>
      <c r="AH655" s="18">
        <v>2.7859115799899299</v>
      </c>
      <c r="AI655" s="16">
        <v>1.9792187653772501E-2</v>
      </c>
      <c r="AJ655" s="15">
        <v>2985155.86</v>
      </c>
      <c r="AK655" s="16">
        <v>6.5399094241057595E-2</v>
      </c>
      <c r="AL655" s="17">
        <v>885398.61</v>
      </c>
      <c r="AM655" s="16">
        <v>6.8383608720480701E-2</v>
      </c>
      <c r="AN655" s="17">
        <v>1085998.27</v>
      </c>
      <c r="AO655" s="16">
        <v>4.4268004752407802E-2</v>
      </c>
      <c r="AP655" s="18">
        <v>3.3715389049458802</v>
      </c>
      <c r="AQ655" s="16">
        <v>-2.79348583698073E-3</v>
      </c>
      <c r="AR655" s="18">
        <v>2.7487666808161699</v>
      </c>
      <c r="AS655" s="16">
        <v>2.0235312575395702E-2</v>
      </c>
    </row>
    <row r="656" spans="2:45" x14ac:dyDescent="0.2">
      <c r="B656" s="135"/>
      <c r="C656" s="135"/>
      <c r="D656" s="135"/>
      <c r="E656" s="14" t="s">
        <v>318</v>
      </c>
      <c r="F656" s="15">
        <v>426534.31</v>
      </c>
      <c r="G656" s="16">
        <v>-0.153872955505411</v>
      </c>
      <c r="H656" s="17">
        <v>113457.97</v>
      </c>
      <c r="I656" s="16">
        <v>-0.180908118135579</v>
      </c>
      <c r="J656" s="17">
        <v>185620.06</v>
      </c>
      <c r="K656" s="16">
        <v>-0.19525552081327299</v>
      </c>
      <c r="L656" s="18">
        <v>3.7594036804994801</v>
      </c>
      <c r="M656" s="16">
        <v>3.3006263679027703E-2</v>
      </c>
      <c r="N656" s="18">
        <v>2.2978890859102199</v>
      </c>
      <c r="O656" s="16">
        <v>5.1423236043424803E-2</v>
      </c>
      <c r="P656" s="15">
        <v>1519083.36</v>
      </c>
      <c r="Q656" s="16">
        <v>-2.4405329005518499E-2</v>
      </c>
      <c r="R656" s="17">
        <v>409420.67</v>
      </c>
      <c r="S656" s="16">
        <v>-3.5780873967049397E-2</v>
      </c>
      <c r="T656" s="17">
        <v>676296.4</v>
      </c>
      <c r="U656" s="16">
        <v>-5.1067196586416799E-2</v>
      </c>
      <c r="V656" s="18">
        <v>3.7103240537416</v>
      </c>
      <c r="W656" s="16">
        <v>1.1797676124028799E-2</v>
      </c>
      <c r="X656" s="18">
        <v>2.2461798702462401</v>
      </c>
      <c r="Y656" s="16">
        <v>2.80966865988697E-2</v>
      </c>
      <c r="Z656" s="15">
        <v>2919811.51</v>
      </c>
      <c r="AA656" s="16">
        <v>2.3205123482338101E-2</v>
      </c>
      <c r="AB656" s="17">
        <v>790569.23</v>
      </c>
      <c r="AC656" s="16">
        <v>8.9957656009311496E-3</v>
      </c>
      <c r="AD656" s="17">
        <v>1294210.73</v>
      </c>
      <c r="AE656" s="16">
        <v>-1.33313217921398E-2</v>
      </c>
      <c r="AF656" s="18">
        <v>3.6933027484512602</v>
      </c>
      <c r="AG656" s="16">
        <v>1.40826734519983E-2</v>
      </c>
      <c r="AH656" s="18">
        <v>2.25605571204003</v>
      </c>
      <c r="AI656" s="16">
        <v>3.7030105527258703E-2</v>
      </c>
      <c r="AJ656" s="15">
        <v>5539225.9400000004</v>
      </c>
      <c r="AK656" s="16">
        <v>2.8471493537259002E-2</v>
      </c>
      <c r="AL656" s="17">
        <v>1512302.47</v>
      </c>
      <c r="AM656" s="16">
        <v>2.3525495086419001E-2</v>
      </c>
      <c r="AN656" s="17">
        <v>2492307.92</v>
      </c>
      <c r="AO656" s="16">
        <v>4.7460281384513704E-3</v>
      </c>
      <c r="AP656" s="18">
        <v>3.6627764947047901</v>
      </c>
      <c r="AQ656" s="16">
        <v>4.83231582855927E-3</v>
      </c>
      <c r="AR656" s="18">
        <v>2.2225287234973798</v>
      </c>
      <c r="AS656" s="16">
        <v>2.3613395559040198E-2</v>
      </c>
    </row>
    <row r="657" spans="2:45" x14ac:dyDescent="0.2">
      <c r="C657" s="29"/>
      <c r="D657" s="29"/>
      <c r="E657" s="14" t="s">
        <v>344</v>
      </c>
      <c r="F657" s="18">
        <v>138856.24</v>
      </c>
      <c r="G657" s="16">
        <v>-9.7627565748378498E-2</v>
      </c>
      <c r="H657" s="18">
        <v>36852.75</v>
      </c>
      <c r="I657" s="16">
        <v>-9.5729240560031903E-2</v>
      </c>
      <c r="J657" s="18">
        <v>64325.17</v>
      </c>
      <c r="K657" s="16">
        <v>-0.155790689665672</v>
      </c>
      <c r="L657" s="18">
        <v>3.7678664414460199</v>
      </c>
      <c r="M657" s="16">
        <v>-2.0992884802802998E-3</v>
      </c>
      <c r="N657" s="18">
        <v>2.15866106533415</v>
      </c>
      <c r="O657" s="16">
        <v>6.8896567717618498E-2</v>
      </c>
      <c r="P657" s="18">
        <v>485044.39</v>
      </c>
      <c r="Q657" s="16">
        <v>-5.8134264440664898E-2</v>
      </c>
      <c r="R657" s="18">
        <v>127333.08</v>
      </c>
      <c r="S657" s="16">
        <v>-5.7109160540887702E-2</v>
      </c>
      <c r="T657" s="18">
        <v>224015.56</v>
      </c>
      <c r="U657" s="16">
        <v>-0.11769629805173699</v>
      </c>
      <c r="V657" s="18">
        <v>3.8092567147515801</v>
      </c>
      <c r="W657" s="16">
        <v>-1.08719255387532E-3</v>
      </c>
      <c r="X657" s="18">
        <v>2.16522633517065</v>
      </c>
      <c r="Y657" s="16">
        <v>6.7507405306755405E-2</v>
      </c>
      <c r="Z657" s="18">
        <v>901378.9</v>
      </c>
      <c r="AA657" s="16">
        <v>-8.3333234179681401E-2</v>
      </c>
      <c r="AB657" s="18">
        <v>236453.89</v>
      </c>
      <c r="AC657" s="16">
        <v>-9.4038449609385399E-2</v>
      </c>
      <c r="AD657" s="18">
        <v>416605.92</v>
      </c>
      <c r="AE657" s="16">
        <v>-0.15063083113669701</v>
      </c>
      <c r="AF657" s="18">
        <v>3.8120705055856798</v>
      </c>
      <c r="AG657" s="16">
        <v>1.1816412545420299E-2</v>
      </c>
      <c r="AH657" s="18">
        <v>2.1636247991867199</v>
      </c>
      <c r="AI657" s="16">
        <v>7.9232446177766397E-2</v>
      </c>
      <c r="AJ657" s="18">
        <v>1810308.07</v>
      </c>
      <c r="AK657" s="16">
        <v>-0.100891315548278</v>
      </c>
      <c r="AL657" s="18">
        <v>475190.67</v>
      </c>
      <c r="AM657" s="16">
        <v>-0.11251227066456899</v>
      </c>
      <c r="AN657" s="18">
        <v>840753.02</v>
      </c>
      <c r="AO657" s="16">
        <v>-0.16775188164857599</v>
      </c>
      <c r="AP657" s="18">
        <v>3.8096456523441402</v>
      </c>
      <c r="AQ657" s="16">
        <v>1.3094214975786099E-2</v>
      </c>
      <c r="AR657" s="18">
        <v>2.15319841491619</v>
      </c>
      <c r="AS657" s="16">
        <v>8.03372992092065E-2</v>
      </c>
    </row>
    <row r="658" spans="2:45" x14ac:dyDescent="0.2">
      <c r="C658" s="29"/>
      <c r="D658" s="29"/>
      <c r="E658" s="14" t="s">
        <v>345</v>
      </c>
      <c r="F658" s="18">
        <v>371316.8</v>
      </c>
      <c r="G658" s="16">
        <v>4.8558619374816803E-3</v>
      </c>
      <c r="H658" s="18">
        <v>97616.92</v>
      </c>
      <c r="I658" s="16">
        <v>2.4262525026339299E-2</v>
      </c>
      <c r="J658" s="18">
        <v>154681.1</v>
      </c>
      <c r="K658" s="16">
        <v>-1.5377080588343001E-2</v>
      </c>
      <c r="L658" s="18">
        <v>3.8038159778038501</v>
      </c>
      <c r="M658" s="16">
        <v>-1.89469619503638E-2</v>
      </c>
      <c r="N658" s="18">
        <v>2.4005311573295001</v>
      </c>
      <c r="O658" s="16">
        <v>2.05489250015779E-2</v>
      </c>
      <c r="P658" s="18">
        <v>1174961.8</v>
      </c>
      <c r="Q658" s="16">
        <v>-4.0174339415272403E-2</v>
      </c>
      <c r="R658" s="18">
        <v>307352.46000000002</v>
      </c>
      <c r="S658" s="16">
        <v>-2.24549850246137E-2</v>
      </c>
      <c r="T658" s="18">
        <v>485834.89</v>
      </c>
      <c r="U658" s="16">
        <v>-7.4750804845192198E-2</v>
      </c>
      <c r="V658" s="18">
        <v>3.8228482049566201</v>
      </c>
      <c r="W658" s="16">
        <v>-1.81263820276398E-2</v>
      </c>
      <c r="X658" s="18">
        <v>2.4184384946087301</v>
      </c>
      <c r="Y658" s="16">
        <v>3.7369895170927099E-2</v>
      </c>
      <c r="Z658" s="18">
        <v>2270532.11</v>
      </c>
      <c r="AA658" s="16">
        <v>-4.3586260113158401E-2</v>
      </c>
      <c r="AB658" s="18">
        <v>593561.22</v>
      </c>
      <c r="AC658" s="16">
        <v>-2.06791594878524E-2</v>
      </c>
      <c r="AD658" s="18">
        <v>939696.67</v>
      </c>
      <c r="AE658" s="16">
        <v>-6.9134755757657596E-2</v>
      </c>
      <c r="AF658" s="18">
        <v>3.8252703065742701</v>
      </c>
      <c r="AG658" s="16">
        <v>-2.3390802766258399E-2</v>
      </c>
      <c r="AH658" s="18">
        <v>2.41623939137722</v>
      </c>
      <c r="AI658" s="16">
        <v>2.7445965785621199E-2</v>
      </c>
      <c r="AJ658" s="18">
        <v>4410283.12</v>
      </c>
      <c r="AK658" s="16">
        <v>-1.7853171852125701E-2</v>
      </c>
      <c r="AL658" s="18">
        <v>1148240.04</v>
      </c>
      <c r="AM658" s="16">
        <v>6.9118554475061499E-3</v>
      </c>
      <c r="AN658" s="18">
        <v>1852274.68</v>
      </c>
      <c r="AO658" s="16">
        <v>-3.6634508449340103E-2</v>
      </c>
      <c r="AP658" s="18">
        <v>3.8409069239564202</v>
      </c>
      <c r="AQ658" s="16">
        <v>-2.4595030007493E-2</v>
      </c>
      <c r="AR658" s="18">
        <v>2.3810092356280599</v>
      </c>
      <c r="AS658" s="16">
        <v>1.9495546354876599E-2</v>
      </c>
    </row>
    <row r="659" spans="2:45" x14ac:dyDescent="0.2">
      <c r="B659" s="28" t="s">
        <v>19</v>
      </c>
      <c r="C659" s="28" t="s">
        <v>12</v>
      </c>
      <c r="D659" s="28" t="s">
        <v>23</v>
      </c>
      <c r="E659" s="14" t="s">
        <v>319</v>
      </c>
      <c r="F659" s="15">
        <v>3309033.95</v>
      </c>
      <c r="G659" s="16">
        <v>-1.6512680752987102E-2</v>
      </c>
      <c r="H659" s="17">
        <v>754379.5</v>
      </c>
      <c r="I659" s="16">
        <v>-2.5383065934924499E-2</v>
      </c>
      <c r="J659" s="17">
        <v>1289834.71</v>
      </c>
      <c r="K659" s="16">
        <v>-5.0111556233016698E-2</v>
      </c>
      <c r="L659" s="18">
        <v>4.3864314313949402</v>
      </c>
      <c r="M659" s="16">
        <v>9.1014067906036705E-3</v>
      </c>
      <c r="N659" s="18">
        <v>2.56547131531295</v>
      </c>
      <c r="O659" s="16">
        <v>3.5371390925429298E-2</v>
      </c>
      <c r="P659" s="15">
        <v>10987693.49</v>
      </c>
      <c r="Q659" s="16">
        <v>-3.9186487145447098E-2</v>
      </c>
      <c r="R659" s="17">
        <v>2487993.83</v>
      </c>
      <c r="S659" s="16">
        <v>-5.8870707261476501E-2</v>
      </c>
      <c r="T659" s="17">
        <v>4288144.07</v>
      </c>
      <c r="U659" s="16">
        <v>-7.9065962952953303E-2</v>
      </c>
      <c r="V659" s="18">
        <v>4.4162864704531799</v>
      </c>
      <c r="W659" s="16">
        <v>2.0915532294985401E-2</v>
      </c>
      <c r="X659" s="18">
        <v>2.56234242848095</v>
      </c>
      <c r="Y659" s="16">
        <v>4.33032923132897E-2</v>
      </c>
      <c r="Z659" s="15">
        <v>21688405.559999999</v>
      </c>
      <c r="AA659" s="16">
        <v>-2.45261619077978E-2</v>
      </c>
      <c r="AB659" s="17">
        <v>4846103.96</v>
      </c>
      <c r="AC659" s="16">
        <v>-6.7299897556466301E-2</v>
      </c>
      <c r="AD659" s="17">
        <v>8453471.0099999998</v>
      </c>
      <c r="AE659" s="16">
        <v>-7.6901300822786803E-2</v>
      </c>
      <c r="AF659" s="18">
        <v>4.4754313442338898</v>
      </c>
      <c r="AG659" s="16">
        <v>4.5860116812046797E-2</v>
      </c>
      <c r="AH659" s="18">
        <v>2.5656213328635999</v>
      </c>
      <c r="AI659" s="16">
        <v>5.6738395321835701E-2</v>
      </c>
      <c r="AJ659" s="15">
        <v>41373944.700000003</v>
      </c>
      <c r="AK659" s="16">
        <v>-1.2082951301538299E-2</v>
      </c>
      <c r="AL659" s="17">
        <v>9429135.1899999995</v>
      </c>
      <c r="AM659" s="16">
        <v>-3.2843888070319197E-2</v>
      </c>
      <c r="AN659" s="17">
        <v>16516735.220000001</v>
      </c>
      <c r="AO659" s="16">
        <v>-4.0546460658568297E-2</v>
      </c>
      <c r="AP659" s="18">
        <v>4.3878832858265602</v>
      </c>
      <c r="AQ659" s="16">
        <v>2.1465962436362399E-2</v>
      </c>
      <c r="AR659" s="18">
        <v>2.50497111862038</v>
      </c>
      <c r="AS659" s="16">
        <v>2.96663759003561E-2</v>
      </c>
    </row>
    <row r="660" spans="2:45" x14ac:dyDescent="0.2">
      <c r="B660" s="29"/>
      <c r="C660" s="29"/>
      <c r="D660" s="29"/>
      <c r="E660" s="14" t="s">
        <v>320</v>
      </c>
      <c r="F660" s="15">
        <v>3785615.6</v>
      </c>
      <c r="G660" s="16">
        <v>-1.23273463361144E-2</v>
      </c>
      <c r="H660" s="17">
        <v>1021287.68</v>
      </c>
      <c r="I660" s="16">
        <v>-8.9443631849238092E-3</v>
      </c>
      <c r="J660" s="17">
        <v>1735261.47</v>
      </c>
      <c r="K660" s="16">
        <v>-6.79962106300354E-2</v>
      </c>
      <c r="L660" s="18">
        <v>3.70670837819174</v>
      </c>
      <c r="M660" s="16">
        <v>-3.4135148679062602E-3</v>
      </c>
      <c r="N660" s="18">
        <v>2.1815822372867002</v>
      </c>
      <c r="O660" s="16">
        <v>5.97302982336083E-2</v>
      </c>
      <c r="P660" s="15">
        <v>13037511.25</v>
      </c>
      <c r="Q660" s="16">
        <v>9.2117377446674798E-3</v>
      </c>
      <c r="R660" s="17">
        <v>3504806.11</v>
      </c>
      <c r="S660" s="16">
        <v>-3.6288027053944798E-3</v>
      </c>
      <c r="T660" s="17">
        <v>5964339.75</v>
      </c>
      <c r="U660" s="16">
        <v>-5.8186324274723498E-2</v>
      </c>
      <c r="V660" s="18">
        <v>3.7198951499202901</v>
      </c>
      <c r="W660" s="16">
        <v>1.2887305940724901E-2</v>
      </c>
      <c r="X660" s="18">
        <v>2.1859102258552601</v>
      </c>
      <c r="Y660" s="16">
        <v>7.1561991247885398E-2</v>
      </c>
      <c r="Z660" s="15">
        <v>24934990.190000001</v>
      </c>
      <c r="AA660" s="16">
        <v>1.20616836443832E-2</v>
      </c>
      <c r="AB660" s="17">
        <v>6689806.1299999999</v>
      </c>
      <c r="AC660" s="16">
        <v>-5.80924277396165E-3</v>
      </c>
      <c r="AD660" s="17">
        <v>11450715.32</v>
      </c>
      <c r="AE660" s="16">
        <v>-5.2869358534784403E-2</v>
      </c>
      <c r="AF660" s="18">
        <v>3.7273113309189401</v>
      </c>
      <c r="AG660" s="16">
        <v>1.7975349588048601E-2</v>
      </c>
      <c r="AH660" s="18">
        <v>2.1775923593566402</v>
      </c>
      <c r="AI660" s="16">
        <v>6.8555529022605602E-2</v>
      </c>
      <c r="AJ660" s="15">
        <v>48804535.039999999</v>
      </c>
      <c r="AK660" s="16">
        <v>8.5715807311351495E-3</v>
      </c>
      <c r="AL660" s="17">
        <v>13091142.560000001</v>
      </c>
      <c r="AM660" s="16">
        <v>1.0423144963309101E-3</v>
      </c>
      <c r="AN660" s="17">
        <v>22479555.210000001</v>
      </c>
      <c r="AO660" s="16">
        <v>-5.06217718656507E-2</v>
      </c>
      <c r="AP660" s="18">
        <v>3.7280577166062101</v>
      </c>
      <c r="AQ660" s="16">
        <v>7.5214265428855797E-3</v>
      </c>
      <c r="AR660" s="18">
        <v>2.17106319871887</v>
      </c>
      <c r="AS660" s="16">
        <v>6.2349599814510701E-2</v>
      </c>
    </row>
    <row r="661" spans="2:45" x14ac:dyDescent="0.2">
      <c r="B661" s="29"/>
      <c r="C661" s="29"/>
      <c r="D661" s="29"/>
      <c r="E661" s="14" t="s">
        <v>321</v>
      </c>
      <c r="F661" s="15">
        <v>2881577.53</v>
      </c>
      <c r="G661" s="16">
        <v>2.2149673008520498E-2</v>
      </c>
      <c r="H661" s="17">
        <v>767208.47</v>
      </c>
      <c r="I661" s="16">
        <v>4.2679009102737198E-2</v>
      </c>
      <c r="J661" s="17">
        <v>1337186.01</v>
      </c>
      <c r="K661" s="16">
        <v>2.9132414418587098E-3</v>
      </c>
      <c r="L661" s="18">
        <v>3.75592507470623</v>
      </c>
      <c r="M661" s="16">
        <v>-1.9689027893524901E-2</v>
      </c>
      <c r="N661" s="18">
        <v>2.1549563848637598</v>
      </c>
      <c r="O661" s="16">
        <v>1.9180553981923799E-2</v>
      </c>
      <c r="P661" s="15">
        <v>9478981.9399999995</v>
      </c>
      <c r="Q661" s="16">
        <v>2.88061629138316E-2</v>
      </c>
      <c r="R661" s="17">
        <v>2561087.7999999998</v>
      </c>
      <c r="S661" s="16">
        <v>7.2170747766403698E-2</v>
      </c>
      <c r="T661" s="17">
        <v>4476062.01</v>
      </c>
      <c r="U661" s="16">
        <v>4.7570546924719098E-3</v>
      </c>
      <c r="V661" s="18">
        <v>3.7011546187522399</v>
      </c>
      <c r="W661" s="16">
        <v>-4.0445595949069997E-2</v>
      </c>
      <c r="X661" s="18">
        <v>2.1177056794170701</v>
      </c>
      <c r="Y661" s="16">
        <v>2.3935246942576201E-2</v>
      </c>
      <c r="Z661" s="15">
        <v>17626748.710000001</v>
      </c>
      <c r="AA661" s="16">
        <v>-1.7396721830271699E-4</v>
      </c>
      <c r="AB661" s="17">
        <v>4711042.2699999996</v>
      </c>
      <c r="AC661" s="16">
        <v>2.7950417117960001E-2</v>
      </c>
      <c r="AD661" s="17">
        <v>8355385.7999999998</v>
      </c>
      <c r="AE661" s="16">
        <v>-2.7167852669915601E-2</v>
      </c>
      <c r="AF661" s="18">
        <v>3.7415815226807601</v>
      </c>
      <c r="AG661" s="16">
        <v>-2.7359670143540901E-2</v>
      </c>
      <c r="AH661" s="18">
        <v>2.1096271473185602</v>
      </c>
      <c r="AI661" s="16">
        <v>2.7747731739434199E-2</v>
      </c>
      <c r="AJ661" s="15">
        <v>34460042.310000002</v>
      </c>
      <c r="AK661" s="16">
        <v>-8.7380921465525195E-3</v>
      </c>
      <c r="AL661" s="17">
        <v>9153472.1600000001</v>
      </c>
      <c r="AM661" s="16">
        <v>2.0266891283673101E-2</v>
      </c>
      <c r="AN661" s="17">
        <v>16423886.710000001</v>
      </c>
      <c r="AO661" s="16">
        <v>-3.1045647871212698E-2</v>
      </c>
      <c r="AP661" s="18">
        <v>3.7646962494284799</v>
      </c>
      <c r="AQ661" s="16">
        <v>-2.8428819633392399E-2</v>
      </c>
      <c r="AR661" s="18">
        <v>2.0981660990768001</v>
      </c>
      <c r="AS661" s="16">
        <v>2.30222978777593E-2</v>
      </c>
    </row>
    <row r="662" spans="2:45" x14ac:dyDescent="0.2">
      <c r="B662" s="29"/>
      <c r="C662" s="29"/>
      <c r="D662" s="29"/>
      <c r="E662" s="14" t="s">
        <v>322</v>
      </c>
      <c r="F662" s="15">
        <v>4090858.72</v>
      </c>
      <c r="G662" s="16">
        <v>2.68181430769973E-2</v>
      </c>
      <c r="H662" s="17">
        <v>1064798.6599999999</v>
      </c>
      <c r="I662" s="16">
        <v>2.3723672251415698E-2</v>
      </c>
      <c r="J662" s="17">
        <v>1888845.05</v>
      </c>
      <c r="K662" s="16">
        <v>2.0170589107782601E-2</v>
      </c>
      <c r="L662" s="18">
        <v>3.8419082157747999</v>
      </c>
      <c r="M662" s="16">
        <v>3.0227598613365202E-3</v>
      </c>
      <c r="N662" s="18">
        <v>2.16579899976443</v>
      </c>
      <c r="O662" s="16">
        <v>6.5161199903130303E-3</v>
      </c>
      <c r="P662" s="15">
        <v>13997173.890000001</v>
      </c>
      <c r="Q662" s="16">
        <v>2.4703769448794401E-2</v>
      </c>
      <c r="R662" s="17">
        <v>3778992.73</v>
      </c>
      <c r="S662" s="16">
        <v>5.6177814760934697E-2</v>
      </c>
      <c r="T662" s="17">
        <v>6822786.6100000003</v>
      </c>
      <c r="U662" s="16">
        <v>5.7250283382697199E-2</v>
      </c>
      <c r="V662" s="18">
        <v>3.70394305839271</v>
      </c>
      <c r="W662" s="16">
        <v>-2.9799949281517898E-2</v>
      </c>
      <c r="X662" s="18">
        <v>2.0515332942532098</v>
      </c>
      <c r="Y662" s="16">
        <v>-3.0784114646694099E-2</v>
      </c>
      <c r="Z662" s="15">
        <v>26874885.280000001</v>
      </c>
      <c r="AA662" s="16">
        <v>-8.9575270442400993E-3</v>
      </c>
      <c r="AB662" s="17">
        <v>7206207.1100000003</v>
      </c>
      <c r="AC662" s="16">
        <v>3.0401329067981601E-2</v>
      </c>
      <c r="AD662" s="17">
        <v>13015336.83</v>
      </c>
      <c r="AE662" s="16">
        <v>3.3852410985883298E-2</v>
      </c>
      <c r="AF662" s="18">
        <v>3.7294078382379401</v>
      </c>
      <c r="AG662" s="16">
        <v>-3.8197598355024003E-2</v>
      </c>
      <c r="AH662" s="18">
        <v>2.06486283305816</v>
      </c>
      <c r="AI662" s="16">
        <v>-4.1408171587373699E-2</v>
      </c>
      <c r="AJ662" s="15">
        <v>51937103.359999999</v>
      </c>
      <c r="AK662" s="16">
        <v>-2.41459340924913E-2</v>
      </c>
      <c r="AL662" s="17">
        <v>13809597.01</v>
      </c>
      <c r="AM662" s="16">
        <v>1.08553891982579E-2</v>
      </c>
      <c r="AN662" s="17">
        <v>24903221.210000001</v>
      </c>
      <c r="AO662" s="16">
        <v>1.18373011406822E-2</v>
      </c>
      <c r="AP662" s="18">
        <v>3.76094272138358</v>
      </c>
      <c r="AQ662" s="16">
        <v>-3.4625450548876197E-2</v>
      </c>
      <c r="AR662" s="18">
        <v>2.08555764421128</v>
      </c>
      <c r="AS662" s="16">
        <v>-3.55622738879149E-2</v>
      </c>
    </row>
    <row r="663" spans="2:45" x14ac:dyDescent="0.2">
      <c r="B663" s="29"/>
      <c r="C663" s="29"/>
      <c r="D663" s="29"/>
      <c r="E663" s="14" t="s">
        <v>323</v>
      </c>
      <c r="F663" s="15">
        <v>1744706.91</v>
      </c>
      <c r="G663" s="16">
        <v>7.9506739332582704E-2</v>
      </c>
      <c r="H663" s="17">
        <v>474119.28</v>
      </c>
      <c r="I663" s="16">
        <v>3.95762262334605E-2</v>
      </c>
      <c r="J663" s="17">
        <v>743285.4</v>
      </c>
      <c r="K663" s="16">
        <v>5.0436914307734899E-2</v>
      </c>
      <c r="L663" s="18">
        <v>3.6798902377477698</v>
      </c>
      <c r="M663" s="16">
        <v>3.8410375392862101E-2</v>
      </c>
      <c r="N663" s="18">
        <v>2.3472907042167099</v>
      </c>
      <c r="O663" s="16">
        <v>2.7674032232583499E-2</v>
      </c>
      <c r="P663" s="15">
        <v>5865715.5099999998</v>
      </c>
      <c r="Q663" s="16">
        <v>6.9167830583806794E-2</v>
      </c>
      <c r="R663" s="17">
        <v>1623348.59</v>
      </c>
      <c r="S663" s="16">
        <v>4.6680177568848402E-2</v>
      </c>
      <c r="T663" s="17">
        <v>2523614.63</v>
      </c>
      <c r="U663" s="16">
        <v>2.6214183549485098E-2</v>
      </c>
      <c r="V663" s="18">
        <v>3.6133431513930101</v>
      </c>
      <c r="W663" s="16">
        <v>2.1484741468201899E-2</v>
      </c>
      <c r="X663" s="18">
        <v>2.3243309181481502</v>
      </c>
      <c r="Y663" s="16">
        <v>4.1856415281411298E-2</v>
      </c>
      <c r="Z663" s="15">
        <v>11302432.140000001</v>
      </c>
      <c r="AA663" s="16">
        <v>4.8636080752794499E-2</v>
      </c>
      <c r="AB663" s="17">
        <v>3135344.88</v>
      </c>
      <c r="AC663" s="16">
        <v>3.8144800442108898E-2</v>
      </c>
      <c r="AD663" s="17">
        <v>4913619.41</v>
      </c>
      <c r="AE663" s="16">
        <v>2.3258838075395201E-2</v>
      </c>
      <c r="AF663" s="18">
        <v>3.6048449445216999</v>
      </c>
      <c r="AG663" s="16">
        <v>1.01057967118054E-2</v>
      </c>
      <c r="AH663" s="18">
        <v>2.3002253933216199</v>
      </c>
      <c r="AI663" s="16">
        <v>2.4800413867062499E-2</v>
      </c>
      <c r="AJ663" s="15">
        <v>21687100.449999999</v>
      </c>
      <c r="AK663" s="16">
        <v>4.0844050361871102E-2</v>
      </c>
      <c r="AL663" s="17">
        <v>6076267.4400000004</v>
      </c>
      <c r="AM663" s="16">
        <v>4.0416316148041198E-2</v>
      </c>
      <c r="AN663" s="17">
        <v>9544606.5700000003</v>
      </c>
      <c r="AO663" s="16">
        <v>1.44996092431779E-2</v>
      </c>
      <c r="AP663" s="18">
        <v>3.5691484392596098</v>
      </c>
      <c r="AQ663" s="16">
        <v>4.11118325607866E-4</v>
      </c>
      <c r="AR663" s="18">
        <v>2.2721838025430499</v>
      </c>
      <c r="AS663" s="16">
        <v>2.5967916476918301E-2</v>
      </c>
    </row>
    <row r="664" spans="2:45" x14ac:dyDescent="0.2">
      <c r="B664" s="29"/>
      <c r="C664" s="29"/>
      <c r="D664" s="29"/>
      <c r="E664" s="14" t="s">
        <v>324</v>
      </c>
      <c r="F664" s="15">
        <v>2345456.2400000002</v>
      </c>
      <c r="G664" s="16">
        <v>1.51605753219465E-2</v>
      </c>
      <c r="H664" s="17">
        <v>580369.01</v>
      </c>
      <c r="I664" s="16">
        <v>-4.8270996182549597E-2</v>
      </c>
      <c r="J664" s="17">
        <v>924324.78</v>
      </c>
      <c r="K664" s="16">
        <v>-8.3910071459342706E-2</v>
      </c>
      <c r="L664" s="18">
        <v>4.0413188843422203</v>
      </c>
      <c r="M664" s="16">
        <v>6.6648774230970695E-2</v>
      </c>
      <c r="N664" s="18">
        <v>2.5374806461425798</v>
      </c>
      <c r="O664" s="16">
        <v>0.108145110752511</v>
      </c>
      <c r="P664" s="15">
        <v>7703401.4500000002</v>
      </c>
      <c r="Q664" s="16">
        <v>5.1447524755573503E-3</v>
      </c>
      <c r="R664" s="17">
        <v>1897708.11</v>
      </c>
      <c r="S664" s="16">
        <v>-4.3924891358702797E-2</v>
      </c>
      <c r="T664" s="17">
        <v>3040454.73</v>
      </c>
      <c r="U664" s="16">
        <v>-8.5891172733162102E-2</v>
      </c>
      <c r="V664" s="18">
        <v>4.0593184006575198</v>
      </c>
      <c r="W664" s="16">
        <v>5.13240470238727E-2</v>
      </c>
      <c r="X664" s="18">
        <v>2.5336346481304099</v>
      </c>
      <c r="Y664" s="16">
        <v>9.9589810855360006E-2</v>
      </c>
      <c r="Z664" s="15">
        <v>14652358.49</v>
      </c>
      <c r="AA664" s="16">
        <v>3.7485205809591501E-3</v>
      </c>
      <c r="AB664" s="17">
        <v>3612007.92</v>
      </c>
      <c r="AC664" s="16">
        <v>-3.5382614233167999E-2</v>
      </c>
      <c r="AD664" s="17">
        <v>5810986.8899999997</v>
      </c>
      <c r="AE664" s="16">
        <v>-6.66650083644095E-2</v>
      </c>
      <c r="AF664" s="18">
        <v>4.0565687602368303</v>
      </c>
      <c r="AG664" s="16">
        <v>4.0566483034119701E-2</v>
      </c>
      <c r="AH664" s="18">
        <v>2.52149226411351</v>
      </c>
      <c r="AI664" s="16">
        <v>7.5442932683767505E-2</v>
      </c>
      <c r="AJ664" s="15">
        <v>27988337.960000001</v>
      </c>
      <c r="AK664" s="16">
        <v>-1.9788481874283202E-2</v>
      </c>
      <c r="AL664" s="17">
        <v>7112592.4400000004</v>
      </c>
      <c r="AM664" s="16">
        <v>-3.3625404330631201E-2</v>
      </c>
      <c r="AN664" s="17">
        <v>11522969.52</v>
      </c>
      <c r="AO664" s="16">
        <v>-5.45808888397653E-2</v>
      </c>
      <c r="AP664" s="18">
        <v>3.9350403099998199</v>
      </c>
      <c r="AQ664" s="16">
        <v>1.43183839044981E-2</v>
      </c>
      <c r="AR664" s="18">
        <v>2.4289171217038898</v>
      </c>
      <c r="AS664" s="16">
        <v>3.6801040464249E-2</v>
      </c>
    </row>
    <row r="665" spans="2:45" x14ac:dyDescent="0.2">
      <c r="B665" s="29"/>
      <c r="C665" s="29"/>
      <c r="D665" s="29"/>
      <c r="E665" s="14" t="s">
        <v>325</v>
      </c>
      <c r="F665" s="15">
        <v>3663814.7</v>
      </c>
      <c r="G665" s="16">
        <v>-0.118108680520744</v>
      </c>
      <c r="H665" s="17">
        <v>947012.84</v>
      </c>
      <c r="I665" s="16">
        <v>-0.144881279075561</v>
      </c>
      <c r="J665" s="17">
        <v>1584780.29</v>
      </c>
      <c r="K665" s="16">
        <v>-0.15868014341794001</v>
      </c>
      <c r="L665" s="18">
        <v>3.8688120638364301</v>
      </c>
      <c r="M665" s="16">
        <v>3.1308633409258699E-2</v>
      </c>
      <c r="N665" s="18">
        <v>2.3118754840142501</v>
      </c>
      <c r="O665" s="16">
        <v>4.8223588899971297E-2</v>
      </c>
      <c r="P665" s="15">
        <v>12597579.529999999</v>
      </c>
      <c r="Q665" s="16">
        <v>-3.0504088354418101E-2</v>
      </c>
      <c r="R665" s="17">
        <v>3304906.67</v>
      </c>
      <c r="S665" s="16">
        <v>-3.7422860952664901E-2</v>
      </c>
      <c r="T665" s="17">
        <v>5566688.1299999999</v>
      </c>
      <c r="U665" s="16">
        <v>-5.3740039486494001E-2</v>
      </c>
      <c r="V665" s="18">
        <v>3.81178072117843</v>
      </c>
      <c r="W665" s="16">
        <v>7.1877591079030599E-3</v>
      </c>
      <c r="X665" s="18">
        <v>2.26302951338501</v>
      </c>
      <c r="Y665" s="16">
        <v>2.4555568344523899E-2</v>
      </c>
      <c r="Z665" s="15">
        <v>23928157.690000001</v>
      </c>
      <c r="AA665" s="16">
        <v>4.9771311417700602E-3</v>
      </c>
      <c r="AB665" s="17">
        <v>6303838.7699999996</v>
      </c>
      <c r="AC665" s="16">
        <v>-2.4681348184682999E-3</v>
      </c>
      <c r="AD665" s="17">
        <v>10555008.130000001</v>
      </c>
      <c r="AE665" s="16">
        <v>-2.4811300901092001E-2</v>
      </c>
      <c r="AF665" s="18">
        <v>3.7958073743691298</v>
      </c>
      <c r="AG665" s="16">
        <v>7.4636873468532199E-3</v>
      </c>
      <c r="AH665" s="18">
        <v>2.2669956664448301</v>
      </c>
      <c r="AI665" s="16">
        <v>3.0546326131944801E-2</v>
      </c>
      <c r="AJ665" s="15">
        <v>46391094.729999997</v>
      </c>
      <c r="AK665" s="16">
        <v>2.3784517717425499E-2</v>
      </c>
      <c r="AL665" s="17">
        <v>12317863.859999999</v>
      </c>
      <c r="AM665" s="16">
        <v>2.0150000578406099E-2</v>
      </c>
      <c r="AN665" s="17">
        <v>20766900.579999998</v>
      </c>
      <c r="AO665" s="16">
        <v>7.9728026921481096E-4</v>
      </c>
      <c r="AP665" s="18">
        <v>3.7661639434615402</v>
      </c>
      <c r="AQ665" s="16">
        <v>3.5627281644452398E-3</v>
      </c>
      <c r="AR665" s="18">
        <v>2.2338959321969298</v>
      </c>
      <c r="AS665" s="16">
        <v>2.2968924777680401E-2</v>
      </c>
    </row>
    <row r="666" spans="2:45" x14ac:dyDescent="0.2">
      <c r="B666" s="29"/>
      <c r="C666" s="29"/>
      <c r="D666" s="29"/>
      <c r="E666" s="14" t="s">
        <v>326</v>
      </c>
      <c r="F666" s="15">
        <v>3375366.54</v>
      </c>
      <c r="G666" s="16">
        <v>9.0168509756420896E-3</v>
      </c>
      <c r="H666" s="17">
        <v>862365.08</v>
      </c>
      <c r="I666" s="16">
        <v>8.4981690584792508E-3</v>
      </c>
      <c r="J666" s="17">
        <v>1486179.3</v>
      </c>
      <c r="K666" s="16">
        <v>-3.48825275535719E-2</v>
      </c>
      <c r="L666" s="18">
        <v>3.9140807278513599</v>
      </c>
      <c r="M666" s="16">
        <v>5.1431121352168204E-4</v>
      </c>
      <c r="N666" s="18">
        <v>2.2711704704809201</v>
      </c>
      <c r="O666" s="16">
        <v>4.5486046810380203E-2</v>
      </c>
      <c r="P666" s="15">
        <v>11162466.449999999</v>
      </c>
      <c r="Q666" s="16">
        <v>1.83045716246307E-2</v>
      </c>
      <c r="R666" s="17">
        <v>2836664.43</v>
      </c>
      <c r="S666" s="16">
        <v>2.2094345027374999E-2</v>
      </c>
      <c r="T666" s="17">
        <v>4877713.57</v>
      </c>
      <c r="U666" s="16">
        <v>-3.2698727663155597E-2</v>
      </c>
      <c r="V666" s="18">
        <v>3.93506765620493</v>
      </c>
      <c r="W666" s="16">
        <v>-3.7078508663921901E-3</v>
      </c>
      <c r="X666" s="18">
        <v>2.2884628811855401</v>
      </c>
      <c r="Y666" s="16">
        <v>5.2727418795356903E-2</v>
      </c>
      <c r="Z666" s="15">
        <v>21505316.93</v>
      </c>
      <c r="AA666" s="16">
        <v>1.3928987069006599E-2</v>
      </c>
      <c r="AB666" s="17">
        <v>5459274.0599999996</v>
      </c>
      <c r="AC666" s="16">
        <v>2.2636316876460501E-2</v>
      </c>
      <c r="AD666" s="17">
        <v>9408242.1199999992</v>
      </c>
      <c r="AE666" s="16">
        <v>-3.4813783304671699E-2</v>
      </c>
      <c r="AF666" s="18">
        <v>3.93922647840105</v>
      </c>
      <c r="AG666" s="16">
        <v>-8.5145908313227596E-3</v>
      </c>
      <c r="AH666" s="18">
        <v>2.2857954393291098</v>
      </c>
      <c r="AI666" s="16">
        <v>5.0500897682280603E-2</v>
      </c>
      <c r="AJ666" s="15">
        <v>41225091.659999996</v>
      </c>
      <c r="AK666" s="16">
        <v>1.1060169970405201E-2</v>
      </c>
      <c r="AL666" s="17">
        <v>10530243.300000001</v>
      </c>
      <c r="AM666" s="16">
        <v>4.0279891220771198E-2</v>
      </c>
      <c r="AN666" s="17">
        <v>18471272.66</v>
      </c>
      <c r="AO666" s="16">
        <v>-8.0414440450224008E-3</v>
      </c>
      <c r="AP666" s="18">
        <v>3.9149229970783299</v>
      </c>
      <c r="AQ666" s="16">
        <v>-2.8088326513816E-2</v>
      </c>
      <c r="AR666" s="18">
        <v>2.2318490132666402</v>
      </c>
      <c r="AS666" s="16">
        <v>1.9256463791512E-2</v>
      </c>
    </row>
    <row r="667" spans="2:45" x14ac:dyDescent="0.2">
      <c r="B667" s="29"/>
      <c r="C667" s="29"/>
      <c r="D667" s="29"/>
      <c r="E667" s="14" t="s">
        <v>327</v>
      </c>
      <c r="F667" s="15">
        <v>25196430.34</v>
      </c>
      <c r="G667" s="16">
        <v>-9.0656871156991406E-3</v>
      </c>
      <c r="H667" s="17">
        <v>6471540.5700000003</v>
      </c>
      <c r="I667" s="16">
        <v>-2.0783437488270998E-2</v>
      </c>
      <c r="J667" s="17">
        <v>10989697.130000001</v>
      </c>
      <c r="K667" s="16">
        <v>-4.80747529680274E-2</v>
      </c>
      <c r="L667" s="18">
        <v>3.8934207500456099</v>
      </c>
      <c r="M667" s="16">
        <v>1.1966454430177799E-2</v>
      </c>
      <c r="N667" s="18">
        <v>2.29273200543608</v>
      </c>
      <c r="O667" s="16">
        <v>4.0979127272814303E-2</v>
      </c>
      <c r="P667" s="15">
        <v>84830523.540000007</v>
      </c>
      <c r="Q667" s="16">
        <v>5.8921935034547098E-3</v>
      </c>
      <c r="R667" s="17">
        <v>21995508.27</v>
      </c>
      <c r="S667" s="16">
        <v>5.6255859636766097E-3</v>
      </c>
      <c r="T667" s="17">
        <v>37559803.600000001</v>
      </c>
      <c r="U667" s="16">
        <v>-2.7150901049232699E-2</v>
      </c>
      <c r="V667" s="18">
        <v>3.85672031301507</v>
      </c>
      <c r="W667" s="16">
        <v>2.6511610633154099E-4</v>
      </c>
      <c r="X667" s="18">
        <v>2.25854545043468</v>
      </c>
      <c r="Y667" s="16">
        <v>3.3965282579101697E-2</v>
      </c>
      <c r="Z667" s="15">
        <v>162513295.13</v>
      </c>
      <c r="AA667" s="16">
        <v>3.0784653223669702E-3</v>
      </c>
      <c r="AB667" s="17">
        <v>41963624.850000001</v>
      </c>
      <c r="AC667" s="16">
        <v>9.5178809903553299E-4</v>
      </c>
      <c r="AD667" s="17">
        <v>71962765.469999999</v>
      </c>
      <c r="AE667" s="16">
        <v>-2.7853678696620698E-2</v>
      </c>
      <c r="AF667" s="18">
        <v>3.87271823420659</v>
      </c>
      <c r="AG667" s="16">
        <v>2.1246550019859999E-3</v>
      </c>
      <c r="AH667" s="18">
        <v>2.2582969688365999</v>
      </c>
      <c r="AI667" s="16">
        <v>3.1818403609773699E-2</v>
      </c>
      <c r="AJ667" s="15">
        <v>313867250.45999998</v>
      </c>
      <c r="AK667" s="16">
        <v>4.2902783570587902E-4</v>
      </c>
      <c r="AL667" s="17">
        <v>81520313.349999994</v>
      </c>
      <c r="AM667" s="16">
        <v>8.2013889641560905E-3</v>
      </c>
      <c r="AN667" s="17">
        <v>140629147.58000001</v>
      </c>
      <c r="AO667" s="16">
        <v>-1.9477682409711101E-2</v>
      </c>
      <c r="AP667" s="18">
        <v>3.8501722768463802</v>
      </c>
      <c r="AQ667" s="16">
        <v>-7.7091355095589504E-3</v>
      </c>
      <c r="AR667" s="18">
        <v>2.2318790653370701</v>
      </c>
      <c r="AS667" s="16">
        <v>2.0302149056983399E-2</v>
      </c>
    </row>
    <row r="668" spans="2:45" x14ac:dyDescent="0.2">
      <c r="B668" s="28" t="s">
        <v>19</v>
      </c>
      <c r="C668" s="28" t="s">
        <v>12</v>
      </c>
      <c r="D668" s="28" t="s">
        <v>24</v>
      </c>
      <c r="E668" s="14" t="s">
        <v>271</v>
      </c>
      <c r="F668" s="15">
        <v>293043.05</v>
      </c>
      <c r="G668" s="16">
        <v>0.14394566111672999</v>
      </c>
      <c r="H668" s="17">
        <v>69549.77</v>
      </c>
      <c r="I668" s="16">
        <v>6.7954040511139499E-2</v>
      </c>
      <c r="J668" s="17">
        <v>112197.58</v>
      </c>
      <c r="K668" s="16">
        <v>8.1498657881340794E-2</v>
      </c>
      <c r="L668" s="18">
        <v>4.2134294620959896</v>
      </c>
      <c r="M668" s="16">
        <v>7.1156264898084604E-2</v>
      </c>
      <c r="N668" s="18">
        <v>2.6118482234643601</v>
      </c>
      <c r="O668" s="16">
        <v>5.7741174970778797E-2</v>
      </c>
      <c r="P668" s="15">
        <v>971815.85</v>
      </c>
      <c r="Q668" s="16">
        <v>3.4958138926412301E-2</v>
      </c>
      <c r="R668" s="17">
        <v>253968.31</v>
      </c>
      <c r="S668" s="16">
        <v>4.2253681235607202E-2</v>
      </c>
      <c r="T668" s="17">
        <v>395601.47</v>
      </c>
      <c r="U668" s="16">
        <v>5.03133259388647E-2</v>
      </c>
      <c r="V668" s="18">
        <v>3.82652406514813</v>
      </c>
      <c r="W668" s="16">
        <v>-6.9997760051523803E-3</v>
      </c>
      <c r="X668" s="18">
        <v>2.4565526766116399</v>
      </c>
      <c r="Y668" s="16">
        <v>-1.46196250521019E-2</v>
      </c>
      <c r="Z668" s="15">
        <v>1863111.73</v>
      </c>
      <c r="AA668" s="16">
        <v>-2.3253154568747599E-3</v>
      </c>
      <c r="AB668" s="17">
        <v>498929.38</v>
      </c>
      <c r="AC668" s="16">
        <v>2.6564501016772001E-2</v>
      </c>
      <c r="AD668" s="17">
        <v>758441.8</v>
      </c>
      <c r="AE668" s="16">
        <v>2.73120035618023E-2</v>
      </c>
      <c r="AF668" s="18">
        <v>3.7342193197762801</v>
      </c>
      <c r="AG668" s="16">
        <v>-2.81422321198838E-2</v>
      </c>
      <c r="AH668" s="18">
        <v>2.4564992725875601</v>
      </c>
      <c r="AI668" s="16">
        <v>-2.8849384525753901E-2</v>
      </c>
      <c r="AJ668" s="15">
        <v>3533822.58</v>
      </c>
      <c r="AK668" s="16">
        <v>1.66690160456868E-2</v>
      </c>
      <c r="AL668" s="17">
        <v>934763.13</v>
      </c>
      <c r="AM668" s="16">
        <v>3.9225356124380502E-2</v>
      </c>
      <c r="AN668" s="17">
        <v>1453472.66</v>
      </c>
      <c r="AO668" s="16">
        <v>4.5507695138924199E-2</v>
      </c>
      <c r="AP668" s="18">
        <v>3.7804471171215299</v>
      </c>
      <c r="AQ668" s="16">
        <v>-2.1704955470692101E-2</v>
      </c>
      <c r="AR668" s="18">
        <v>2.4312962171576</v>
      </c>
      <c r="AS668" s="16">
        <v>-2.75834211716687E-2</v>
      </c>
    </row>
    <row r="669" spans="2:45" x14ac:dyDescent="0.2">
      <c r="B669" s="29"/>
      <c r="C669" s="29"/>
      <c r="D669" s="29"/>
      <c r="E669" s="14" t="s">
        <v>272</v>
      </c>
      <c r="F669" s="15">
        <v>317708</v>
      </c>
      <c r="G669" s="16">
        <v>3.7503046796744E-3</v>
      </c>
      <c r="H669" s="17">
        <v>89042.66</v>
      </c>
      <c r="I669" s="16">
        <v>-5.9172060052238001E-3</v>
      </c>
      <c r="J669" s="17">
        <v>128331.71</v>
      </c>
      <c r="K669" s="16">
        <v>-2.7183539434056301E-2</v>
      </c>
      <c r="L669" s="18">
        <v>3.5680425539848</v>
      </c>
      <c r="M669" s="16">
        <v>9.7250558437379092E-3</v>
      </c>
      <c r="N669" s="18">
        <v>2.4756780689667401</v>
      </c>
      <c r="O669" s="16">
        <v>3.1798232624204101E-2</v>
      </c>
      <c r="P669" s="15">
        <v>1129468.1399999999</v>
      </c>
      <c r="Q669" s="16">
        <v>5.1995146211750602E-2</v>
      </c>
      <c r="R669" s="17">
        <v>315228.39</v>
      </c>
      <c r="S669" s="16">
        <v>4.57103100603466E-2</v>
      </c>
      <c r="T669" s="17">
        <v>461693.38</v>
      </c>
      <c r="U669" s="16">
        <v>3.8440902913582597E-2</v>
      </c>
      <c r="V669" s="18">
        <v>3.5830152861548998</v>
      </c>
      <c r="W669" s="16">
        <v>6.01011206539738E-3</v>
      </c>
      <c r="X669" s="18">
        <v>2.4463598330129801</v>
      </c>
      <c r="Y669" s="16">
        <v>1.3052493656729501E-2</v>
      </c>
      <c r="Z669" s="15">
        <v>2157593.5</v>
      </c>
      <c r="AA669" s="16">
        <v>5.5999023890278797E-3</v>
      </c>
      <c r="AB669" s="17">
        <v>604265.13</v>
      </c>
      <c r="AC669" s="16">
        <v>-6.9401191750484304E-3</v>
      </c>
      <c r="AD669" s="17">
        <v>876559.26</v>
      </c>
      <c r="AE669" s="16">
        <v>-4.4571410010201696E-3</v>
      </c>
      <c r="AF669" s="18">
        <v>3.57060732595972</v>
      </c>
      <c r="AG669" s="16">
        <v>1.2627659022595E-2</v>
      </c>
      <c r="AH669" s="18">
        <v>2.4614348378454198</v>
      </c>
      <c r="AI669" s="16">
        <v>1.0102069739278199E-2</v>
      </c>
      <c r="AJ669" s="15">
        <v>4180333.02</v>
      </c>
      <c r="AK669" s="16">
        <v>8.6256390732874395E-3</v>
      </c>
      <c r="AL669" s="17">
        <v>1180129.18</v>
      </c>
      <c r="AM669" s="16">
        <v>3.3078414199324401E-3</v>
      </c>
      <c r="AN669" s="17">
        <v>1731645.66</v>
      </c>
      <c r="AO669" s="16">
        <v>6.9274795538665501E-3</v>
      </c>
      <c r="AP669" s="18">
        <v>3.5422673134817302</v>
      </c>
      <c r="AQ669" s="16">
        <v>5.3002652165351502E-3</v>
      </c>
      <c r="AR669" s="18">
        <v>2.4140810770720802</v>
      </c>
      <c r="AS669" s="16">
        <v>1.6864764880319E-3</v>
      </c>
    </row>
    <row r="670" spans="2:45" x14ac:dyDescent="0.2">
      <c r="B670" s="29"/>
      <c r="C670" s="29"/>
      <c r="D670" s="29"/>
      <c r="E670" s="14" t="s">
        <v>273</v>
      </c>
      <c r="F670" s="15">
        <v>762686.19</v>
      </c>
      <c r="G670" s="16">
        <v>1.42003519061021E-2</v>
      </c>
      <c r="H670" s="17">
        <v>226599.5</v>
      </c>
      <c r="I670" s="16">
        <v>3.3075823647276299E-2</v>
      </c>
      <c r="J670" s="17">
        <v>370976.24</v>
      </c>
      <c r="K670" s="16">
        <v>2.7122732830897001E-2</v>
      </c>
      <c r="L670" s="18">
        <v>3.36578937729342</v>
      </c>
      <c r="M670" s="16">
        <v>-1.8271138777146499E-2</v>
      </c>
      <c r="N670" s="18">
        <v>2.0558895901257701</v>
      </c>
      <c r="O670" s="16">
        <v>-1.25811458667446E-2</v>
      </c>
      <c r="P670" s="15">
        <v>2618488.29</v>
      </c>
      <c r="Q670" s="16">
        <v>3.3281052274610798E-2</v>
      </c>
      <c r="R670" s="17">
        <v>753113.11</v>
      </c>
      <c r="S670" s="16">
        <v>1.7915776214240502E-2</v>
      </c>
      <c r="T670" s="17">
        <v>1212967.1100000001</v>
      </c>
      <c r="U670" s="16">
        <v>1.4544046356937099E-2</v>
      </c>
      <c r="V670" s="18">
        <v>3.4768858159964799</v>
      </c>
      <c r="W670" s="16">
        <v>1.5094840279925401E-2</v>
      </c>
      <c r="X670" s="18">
        <v>2.15874632412745</v>
      </c>
      <c r="Y670" s="16">
        <v>1.8468400642589301E-2</v>
      </c>
      <c r="Z670" s="15">
        <v>5083186.03</v>
      </c>
      <c r="AA670" s="16">
        <v>5.6414866114853003E-2</v>
      </c>
      <c r="AB670" s="17">
        <v>1481159.84</v>
      </c>
      <c r="AC670" s="16">
        <v>6.9969532275478197E-2</v>
      </c>
      <c r="AD670" s="17">
        <v>2386047.33</v>
      </c>
      <c r="AE670" s="16">
        <v>5.4439620009948599E-2</v>
      </c>
      <c r="AF670" s="18">
        <v>3.43189566225344</v>
      </c>
      <c r="AG670" s="16">
        <v>-1.26682730225027E-2</v>
      </c>
      <c r="AH670" s="18">
        <v>2.13037937935623</v>
      </c>
      <c r="AI670" s="16">
        <v>1.87326620455107E-3</v>
      </c>
      <c r="AJ670" s="15">
        <v>9514688.0099999998</v>
      </c>
      <c r="AK670" s="16">
        <v>7.1953859240648496E-2</v>
      </c>
      <c r="AL670" s="17">
        <v>2772529.6</v>
      </c>
      <c r="AM670" s="16">
        <v>0.112555301935337</v>
      </c>
      <c r="AN670" s="17">
        <v>4504147.32</v>
      </c>
      <c r="AO670" s="16">
        <v>8.2430479499384507E-2</v>
      </c>
      <c r="AP670" s="18">
        <v>3.43177148045597</v>
      </c>
      <c r="AQ670" s="16">
        <v>-3.6493864731092902E-2</v>
      </c>
      <c r="AR670" s="18">
        <v>2.1124282431330399</v>
      </c>
      <c r="AS670" s="16">
        <v>-9.6787927327964506E-3</v>
      </c>
    </row>
    <row r="671" spans="2:45" x14ac:dyDescent="0.2">
      <c r="B671" s="29"/>
      <c r="C671" s="29"/>
      <c r="D671" s="29"/>
      <c r="E671" s="14" t="s">
        <v>274</v>
      </c>
      <c r="F671" s="15">
        <v>214448.64000000001</v>
      </c>
      <c r="G671" s="16">
        <v>3.6871319947737E-2</v>
      </c>
      <c r="H671" s="17">
        <v>60244.45</v>
      </c>
      <c r="I671" s="16">
        <v>1.25638394176237E-2</v>
      </c>
      <c r="J671" s="17">
        <v>87848.39</v>
      </c>
      <c r="K671" s="16">
        <v>-6.7710399653941201E-3</v>
      </c>
      <c r="L671" s="18">
        <v>3.5596414275505901</v>
      </c>
      <c r="M671" s="16">
        <v>2.4005874576849998E-2</v>
      </c>
      <c r="N671" s="18">
        <v>2.4411220285312001</v>
      </c>
      <c r="O671" s="16">
        <v>4.3939878587119001E-2</v>
      </c>
      <c r="P671" s="15">
        <v>725469</v>
      </c>
      <c r="Q671" s="16">
        <v>3.86300115252056E-2</v>
      </c>
      <c r="R671" s="17">
        <v>202818.16</v>
      </c>
      <c r="S671" s="16">
        <v>2.22560703620166E-2</v>
      </c>
      <c r="T671" s="17">
        <v>303507.89</v>
      </c>
      <c r="U671" s="16">
        <v>3.37624863170531E-2</v>
      </c>
      <c r="V671" s="18">
        <v>3.5769430114147598</v>
      </c>
      <c r="W671" s="16">
        <v>1.6017455545546701E-2</v>
      </c>
      <c r="X671" s="18">
        <v>2.3902805294452101</v>
      </c>
      <c r="Y671" s="16">
        <v>4.7085527600192103E-3</v>
      </c>
      <c r="Z671" s="15">
        <v>1357414.79</v>
      </c>
      <c r="AA671" s="16">
        <v>8.1876137828781892E-3</v>
      </c>
      <c r="AB671" s="17">
        <v>381423.3</v>
      </c>
      <c r="AC671" s="16">
        <v>-1.3626305491477199E-2</v>
      </c>
      <c r="AD671" s="17">
        <v>565730.31999999995</v>
      </c>
      <c r="AE671" s="16">
        <v>5.9767678942995901E-3</v>
      </c>
      <c r="AF671" s="18">
        <v>3.55881455065802</v>
      </c>
      <c r="AG671" s="16">
        <v>2.2115268681434801E-2</v>
      </c>
      <c r="AH671" s="18">
        <v>2.39940258107432</v>
      </c>
      <c r="AI671" s="16">
        <v>2.1977106819338599E-3</v>
      </c>
      <c r="AJ671" s="15">
        <v>2695204.4</v>
      </c>
      <c r="AK671" s="16">
        <v>3.1465744599105802E-3</v>
      </c>
      <c r="AL671" s="17">
        <v>765572.41</v>
      </c>
      <c r="AM671" s="16">
        <v>-1.02850038489226E-2</v>
      </c>
      <c r="AN671" s="17">
        <v>1133218.72</v>
      </c>
      <c r="AO671" s="16">
        <v>-2.05348848579678E-3</v>
      </c>
      <c r="AP671" s="18">
        <v>3.5205087915851099</v>
      </c>
      <c r="AQ671" s="16">
        <v>1.3571157718199301E-2</v>
      </c>
      <c r="AR671" s="18">
        <v>2.3783620517670201</v>
      </c>
      <c r="AS671" s="16">
        <v>5.21076318791594E-3</v>
      </c>
    </row>
    <row r="672" spans="2:45" x14ac:dyDescent="0.2">
      <c r="B672" s="29"/>
      <c r="C672" s="29"/>
      <c r="D672" s="29"/>
      <c r="E672" s="14" t="s">
        <v>275</v>
      </c>
      <c r="F672" s="15">
        <v>783829.09</v>
      </c>
      <c r="G672" s="16">
        <v>-8.3828892608348807E-3</v>
      </c>
      <c r="H672" s="17">
        <v>233565.84</v>
      </c>
      <c r="I672" s="16">
        <v>-2.2720714991045901E-2</v>
      </c>
      <c r="J672" s="17">
        <v>370939.34</v>
      </c>
      <c r="K672" s="16">
        <v>-4.1508314182113003E-2</v>
      </c>
      <c r="L672" s="18">
        <v>3.3559234946343199</v>
      </c>
      <c r="M672" s="16">
        <v>1.46711650908263E-2</v>
      </c>
      <c r="N672" s="18">
        <v>2.1130923724617601</v>
      </c>
      <c r="O672" s="16">
        <v>3.4559950191964499E-2</v>
      </c>
      <c r="P672" s="15">
        <v>2813703.82</v>
      </c>
      <c r="Q672" s="16">
        <v>2.6059150280571899E-2</v>
      </c>
      <c r="R672" s="17">
        <v>839368.87</v>
      </c>
      <c r="S672" s="16">
        <v>3.1780015359022001E-2</v>
      </c>
      <c r="T672" s="17">
        <v>1299741.1200000001</v>
      </c>
      <c r="U672" s="16">
        <v>3.4247476156324903E-2</v>
      </c>
      <c r="V672" s="18">
        <v>3.3521660387524301</v>
      </c>
      <c r="W672" s="16">
        <v>-5.5446558309810998E-3</v>
      </c>
      <c r="X672" s="18">
        <v>2.1648186525021198</v>
      </c>
      <c r="Y672" s="16">
        <v>-7.91718236159898E-3</v>
      </c>
      <c r="Z672" s="15">
        <v>5572892.5999999996</v>
      </c>
      <c r="AA672" s="16">
        <v>4.6011191439298799E-2</v>
      </c>
      <c r="AB672" s="17">
        <v>1704195.08</v>
      </c>
      <c r="AC672" s="16">
        <v>8.5729131779240797E-2</v>
      </c>
      <c r="AD672" s="17">
        <v>2648137.2000000002</v>
      </c>
      <c r="AE672" s="16">
        <v>9.06939184225211E-2</v>
      </c>
      <c r="AF672" s="18">
        <v>3.2701025049315402</v>
      </c>
      <c r="AG672" s="16">
        <v>-3.65818132510215E-2</v>
      </c>
      <c r="AH672" s="18">
        <v>2.10445765423332</v>
      </c>
      <c r="AI672" s="16">
        <v>-4.09672468402935E-2</v>
      </c>
      <c r="AJ672" s="15">
        <v>10199215.75</v>
      </c>
      <c r="AK672" s="16">
        <v>6.5600196137334005E-2</v>
      </c>
      <c r="AL672" s="17">
        <v>3092270.41</v>
      </c>
      <c r="AM672" s="16">
        <v>0.106132799747956</v>
      </c>
      <c r="AN672" s="17">
        <v>4822636.7300000004</v>
      </c>
      <c r="AO672" s="16">
        <v>9.8243770238823497E-2</v>
      </c>
      <c r="AP672" s="18">
        <v>3.2982936152728</v>
      </c>
      <c r="AQ672" s="16">
        <v>-3.6643523833537299E-2</v>
      </c>
      <c r="AR672" s="18">
        <v>2.11486295174466</v>
      </c>
      <c r="AS672" s="16">
        <v>-2.9723432070450799E-2</v>
      </c>
    </row>
    <row r="673" spans="2:45" x14ac:dyDescent="0.2">
      <c r="B673" s="29"/>
      <c r="C673" s="29"/>
      <c r="D673" s="29"/>
      <c r="E673" s="14" t="s">
        <v>276</v>
      </c>
      <c r="F673" s="15">
        <v>321222.21999999997</v>
      </c>
      <c r="G673" s="16">
        <v>-0.13684838172953701</v>
      </c>
      <c r="H673" s="17">
        <v>97862.1</v>
      </c>
      <c r="I673" s="16">
        <v>-7.3507893096503699E-2</v>
      </c>
      <c r="J673" s="17">
        <v>135341.57</v>
      </c>
      <c r="K673" s="16">
        <v>-8.1893797631633597E-2</v>
      </c>
      <c r="L673" s="18">
        <v>3.2823965559700801</v>
      </c>
      <c r="M673" s="16">
        <v>-6.8365923639359505E-2</v>
      </c>
      <c r="N673" s="18">
        <v>2.37341875079475</v>
      </c>
      <c r="O673" s="16">
        <v>-5.9856456645365902E-2</v>
      </c>
      <c r="P673" s="15">
        <v>1121530.72</v>
      </c>
      <c r="Q673" s="16">
        <v>-0.15929348645031899</v>
      </c>
      <c r="R673" s="17">
        <v>335835.95</v>
      </c>
      <c r="S673" s="16">
        <v>-0.126105028329069</v>
      </c>
      <c r="T673" s="17">
        <v>457868.03</v>
      </c>
      <c r="U673" s="16">
        <v>-0.10324146691031599</v>
      </c>
      <c r="V673" s="18">
        <v>3.3395195481603399</v>
      </c>
      <c r="W673" s="16">
        <v>-3.7977627972605899E-2</v>
      </c>
      <c r="X673" s="18">
        <v>2.4494628288417499</v>
      </c>
      <c r="Y673" s="16">
        <v>-6.2505142099826896E-2</v>
      </c>
      <c r="Z673" s="15">
        <v>2101860.86</v>
      </c>
      <c r="AA673" s="16">
        <v>-0.17319308396080299</v>
      </c>
      <c r="AB673" s="17">
        <v>623929.81999999995</v>
      </c>
      <c r="AC673" s="16">
        <v>-0.15269626824340499</v>
      </c>
      <c r="AD673" s="17">
        <v>816271.93</v>
      </c>
      <c r="AE673" s="16">
        <v>-0.16975029312748599</v>
      </c>
      <c r="AF673" s="18">
        <v>3.3687456387322499</v>
      </c>
      <c r="AG673" s="16">
        <v>-2.4190635481923999E-2</v>
      </c>
      <c r="AH673" s="18">
        <v>2.57495178108109</v>
      </c>
      <c r="AI673" s="16">
        <v>-4.14669322351885E-3</v>
      </c>
      <c r="AJ673" s="15">
        <v>3974002.16</v>
      </c>
      <c r="AK673" s="16">
        <v>-0.123337396157121</v>
      </c>
      <c r="AL673" s="17">
        <v>1189305.17</v>
      </c>
      <c r="AM673" s="16">
        <v>-8.0511985833281896E-2</v>
      </c>
      <c r="AN673" s="17">
        <v>1557711.86</v>
      </c>
      <c r="AO673" s="16">
        <v>-0.125629836275784</v>
      </c>
      <c r="AP673" s="18">
        <v>3.3414486544273601</v>
      </c>
      <c r="AQ673" s="16">
        <v>-4.6575278485439998E-2</v>
      </c>
      <c r="AR673" s="18">
        <v>2.5511792405560798</v>
      </c>
      <c r="AS673" s="16">
        <v>2.6218187831330499E-3</v>
      </c>
    </row>
    <row r="674" spans="2:45" x14ac:dyDescent="0.2">
      <c r="B674" s="29"/>
      <c r="C674" s="29"/>
      <c r="D674" s="29"/>
      <c r="E674" s="14" t="s">
        <v>277</v>
      </c>
      <c r="F674" s="15">
        <v>183460.52</v>
      </c>
      <c r="G674" s="16">
        <v>4.5746521018784202E-2</v>
      </c>
      <c r="H674" s="17">
        <v>56602.04</v>
      </c>
      <c r="I674" s="16">
        <v>3.8586882826851E-2</v>
      </c>
      <c r="J674" s="17">
        <v>90270.87</v>
      </c>
      <c r="K674" s="16">
        <v>8.5660519500449395E-2</v>
      </c>
      <c r="L674" s="18">
        <v>3.2412351215609898</v>
      </c>
      <c r="M674" s="16">
        <v>6.8936343317238403E-3</v>
      </c>
      <c r="N674" s="18">
        <v>2.0323335756041798</v>
      </c>
      <c r="O674" s="16">
        <v>-3.6764713982627803E-2</v>
      </c>
      <c r="P674" s="15">
        <v>608495.94999999995</v>
      </c>
      <c r="Q674" s="16">
        <v>6.0151923049545897E-5</v>
      </c>
      <c r="R674" s="17">
        <v>182383.76</v>
      </c>
      <c r="S674" s="16">
        <v>-4.4788782894414597E-2</v>
      </c>
      <c r="T674" s="17">
        <v>285557.84000000003</v>
      </c>
      <c r="U674" s="16">
        <v>-1.8849495095017699E-2</v>
      </c>
      <c r="V674" s="18">
        <v>3.33634940961849</v>
      </c>
      <c r="W674" s="16">
        <v>4.6951851082069798E-2</v>
      </c>
      <c r="X674" s="18">
        <v>2.13090262203972</v>
      </c>
      <c r="Y674" s="16">
        <v>1.9272932056329701E-2</v>
      </c>
      <c r="Z674" s="15">
        <v>1172377.1000000001</v>
      </c>
      <c r="AA674" s="16">
        <v>-1.1065018582707699E-2</v>
      </c>
      <c r="AB674" s="17">
        <v>351756.86</v>
      </c>
      <c r="AC674" s="16">
        <v>-5.6339345718301397E-2</v>
      </c>
      <c r="AD674" s="17">
        <v>548200.25</v>
      </c>
      <c r="AE674" s="16">
        <v>-3.4498538548121398E-2</v>
      </c>
      <c r="AF674" s="18">
        <v>3.3329189372454602</v>
      </c>
      <c r="AG674" s="16">
        <v>4.7977339025601098E-2</v>
      </c>
      <c r="AH674" s="18">
        <v>2.1385927861214999</v>
      </c>
      <c r="AI674" s="16">
        <v>2.4270828062937799E-2</v>
      </c>
      <c r="AJ674" s="15">
        <v>2233835.1</v>
      </c>
      <c r="AK674" s="16">
        <v>-4.54530852092754E-2</v>
      </c>
      <c r="AL674" s="17">
        <v>668608.97</v>
      </c>
      <c r="AM674" s="16">
        <v>-8.2918587937422197E-2</v>
      </c>
      <c r="AN674" s="17">
        <v>1045689.35</v>
      </c>
      <c r="AO674" s="16">
        <v>-5.7122885189714902E-2</v>
      </c>
      <c r="AP674" s="18">
        <v>3.3410187422403301</v>
      </c>
      <c r="AQ674" s="16">
        <v>4.0852973613197903E-2</v>
      </c>
      <c r="AR674" s="18">
        <v>2.1362320463529598</v>
      </c>
      <c r="AS674" s="16">
        <v>1.23767984153349E-2</v>
      </c>
    </row>
    <row r="675" spans="2:45" x14ac:dyDescent="0.2">
      <c r="B675" s="29"/>
      <c r="C675" s="29"/>
      <c r="D675" s="29"/>
      <c r="E675" s="14" t="s">
        <v>278</v>
      </c>
      <c r="F675" s="15">
        <v>620219.76</v>
      </c>
      <c r="G675" s="16">
        <v>8.3168293107947405E-2</v>
      </c>
      <c r="H675" s="17">
        <v>180674.43</v>
      </c>
      <c r="I675" s="16">
        <v>6.27184892223729E-3</v>
      </c>
      <c r="J675" s="17">
        <v>283382.45</v>
      </c>
      <c r="K675" s="16">
        <v>3.4397737028816801E-3</v>
      </c>
      <c r="L675" s="18">
        <v>3.4328031919071198</v>
      </c>
      <c r="M675" s="16">
        <v>7.6417167257605098E-2</v>
      </c>
      <c r="N675" s="18">
        <v>2.1886315119373099</v>
      </c>
      <c r="O675" s="16">
        <v>7.9455211458135194E-2</v>
      </c>
      <c r="P675" s="15">
        <v>2210289.37</v>
      </c>
      <c r="Q675" s="16">
        <v>0.102105139640654</v>
      </c>
      <c r="R675" s="17">
        <v>668083.35</v>
      </c>
      <c r="S675" s="16">
        <v>6.7389539005480295E-2</v>
      </c>
      <c r="T675" s="17">
        <v>1057776.57</v>
      </c>
      <c r="U675" s="16">
        <v>8.5324337452684404E-2</v>
      </c>
      <c r="V675" s="18">
        <v>3.3084036146088698</v>
      </c>
      <c r="W675" s="16">
        <v>3.2523834426482302E-2</v>
      </c>
      <c r="X675" s="18">
        <v>2.0895616642368999</v>
      </c>
      <c r="Y675" s="16">
        <v>1.5461555231825901E-2</v>
      </c>
      <c r="Z675" s="15">
        <v>4233814.8899999997</v>
      </c>
      <c r="AA675" s="16">
        <v>6.0452314559156999E-2</v>
      </c>
      <c r="AB675" s="17">
        <v>1285254.72</v>
      </c>
      <c r="AC675" s="16">
        <v>4.7679372830332502E-2</v>
      </c>
      <c r="AD675" s="17">
        <v>2023413.83</v>
      </c>
      <c r="AE675" s="16">
        <v>7.9466517998564801E-2</v>
      </c>
      <c r="AF675" s="18">
        <v>3.2941445957109599</v>
      </c>
      <c r="AG675" s="16">
        <v>1.2191651434654E-2</v>
      </c>
      <c r="AH675" s="18">
        <v>2.09241175839942</v>
      </c>
      <c r="AI675" s="16">
        <v>-1.7614444841385201E-2</v>
      </c>
      <c r="AJ675" s="15">
        <v>8051004.0800000001</v>
      </c>
      <c r="AK675" s="16">
        <v>3.5232663189762002E-2</v>
      </c>
      <c r="AL675" s="17">
        <v>2434637.25</v>
      </c>
      <c r="AM675" s="16">
        <v>2.9894059973207099E-2</v>
      </c>
      <c r="AN675" s="17">
        <v>3779586.31</v>
      </c>
      <c r="AO675" s="16">
        <v>5.42280753049032E-2</v>
      </c>
      <c r="AP675" s="18">
        <v>3.3068598124833599</v>
      </c>
      <c r="AQ675" s="16">
        <v>5.1836430794579098E-3</v>
      </c>
      <c r="AR675" s="18">
        <v>2.1301283843416199</v>
      </c>
      <c r="AS675" s="16">
        <v>-1.8018313645884802E-2</v>
      </c>
    </row>
    <row r="676" spans="2:45" x14ac:dyDescent="0.2">
      <c r="B676" s="29"/>
      <c r="C676" s="29"/>
      <c r="D676" s="29"/>
      <c r="E676" s="14" t="s">
        <v>279</v>
      </c>
      <c r="F676" s="15">
        <v>255671.82</v>
      </c>
      <c r="G676" s="16">
        <v>8.7870569895963105E-2</v>
      </c>
      <c r="H676" s="17">
        <v>76916.210000000006</v>
      </c>
      <c r="I676" s="16">
        <v>-1.7837998109130001E-2</v>
      </c>
      <c r="J676" s="17">
        <v>111151.54</v>
      </c>
      <c r="K676" s="16">
        <v>-5.6524798199689301E-2</v>
      </c>
      <c r="L676" s="18">
        <v>3.3240303961934701</v>
      </c>
      <c r="M676" s="16">
        <v>0.10762844398539299</v>
      </c>
      <c r="N676" s="18">
        <v>2.3002094257983301</v>
      </c>
      <c r="O676" s="16">
        <v>0.15304627807929799</v>
      </c>
      <c r="P676" s="15">
        <v>908410.79</v>
      </c>
      <c r="Q676" s="16">
        <v>0.105044240779516</v>
      </c>
      <c r="R676" s="17">
        <v>278492.26</v>
      </c>
      <c r="S676" s="16">
        <v>0.106353302155153</v>
      </c>
      <c r="T676" s="17">
        <v>404723.81</v>
      </c>
      <c r="U676" s="16">
        <v>0.10866900213990401</v>
      </c>
      <c r="V676" s="18">
        <v>3.2618888223320801</v>
      </c>
      <c r="W676" s="16">
        <v>-1.1832218271381699E-3</v>
      </c>
      <c r="X676" s="18">
        <v>2.2445202569129798</v>
      </c>
      <c r="Y676" s="16">
        <v>-3.2694711887777598E-3</v>
      </c>
      <c r="Z676" s="15">
        <v>1720831.88</v>
      </c>
      <c r="AA676" s="16">
        <v>4.75721151891099E-2</v>
      </c>
      <c r="AB676" s="17">
        <v>525075.26</v>
      </c>
      <c r="AC676" s="16">
        <v>7.4798838777736298E-2</v>
      </c>
      <c r="AD676" s="17">
        <v>761372.46</v>
      </c>
      <c r="AE676" s="16">
        <v>7.4501023063868299E-2</v>
      </c>
      <c r="AF676" s="18">
        <v>3.27730520002028</v>
      </c>
      <c r="AG676" s="16">
        <v>-2.5331925013604099E-2</v>
      </c>
      <c r="AH676" s="18">
        <v>2.2601709024253398</v>
      </c>
      <c r="AI676" s="16">
        <v>-2.5061779650960601E-2</v>
      </c>
      <c r="AJ676" s="15">
        <v>3434507.53</v>
      </c>
      <c r="AK676" s="16">
        <v>3.4651479038502499E-2</v>
      </c>
      <c r="AL676" s="17">
        <v>1017237.94</v>
      </c>
      <c r="AM676" s="16">
        <v>3.2670362098569702E-2</v>
      </c>
      <c r="AN676" s="17">
        <v>1489757.97</v>
      </c>
      <c r="AO676" s="16">
        <v>1.8946099308475999E-2</v>
      </c>
      <c r="AP676" s="18">
        <v>3.3763069533171399</v>
      </c>
      <c r="AQ676" s="16">
        <v>1.91844078482787E-3</v>
      </c>
      <c r="AR676" s="18">
        <v>2.3054130933765</v>
      </c>
      <c r="AS676" s="16">
        <v>1.54133567425061E-2</v>
      </c>
    </row>
    <row r="677" spans="2:45" x14ac:dyDescent="0.2">
      <c r="B677" s="29"/>
      <c r="C677" s="29"/>
      <c r="D677" s="29"/>
      <c r="E677" s="14" t="s">
        <v>280</v>
      </c>
      <c r="F677" s="15">
        <v>219518.85</v>
      </c>
      <c r="G677" s="16">
        <v>-6.3104055942409401E-3</v>
      </c>
      <c r="H677" s="17">
        <v>73667.350000000006</v>
      </c>
      <c r="I677" s="16">
        <v>0.16279145018426699</v>
      </c>
      <c r="J677" s="17">
        <v>134964.48000000001</v>
      </c>
      <c r="K677" s="16">
        <v>0.180410833355855</v>
      </c>
      <c r="L677" s="18">
        <v>2.9798662501094402</v>
      </c>
      <c r="M677" s="16">
        <v>-0.14542750185487699</v>
      </c>
      <c r="N677" s="18">
        <v>1.6264935040686299</v>
      </c>
      <c r="O677" s="16">
        <v>-0.15818326439724001</v>
      </c>
      <c r="P677" s="15">
        <v>806203.69</v>
      </c>
      <c r="Q677" s="16">
        <v>2.36061257835781E-2</v>
      </c>
      <c r="R677" s="17">
        <v>242111.33</v>
      </c>
      <c r="S677" s="16">
        <v>7.5639795797053003E-2</v>
      </c>
      <c r="T677" s="17">
        <v>424631.85</v>
      </c>
      <c r="U677" s="16">
        <v>6.9713512607162298E-2</v>
      </c>
      <c r="V677" s="18">
        <v>3.3298883203854999</v>
      </c>
      <c r="W677" s="16">
        <v>-4.8374623379304899E-2</v>
      </c>
      <c r="X677" s="18">
        <v>1.8985944883785799</v>
      </c>
      <c r="Y677" s="16">
        <v>-4.3102556226674998E-2</v>
      </c>
      <c r="Z677" s="15">
        <v>1616629.92</v>
      </c>
      <c r="AA677" s="16">
        <v>-5.2434339108834403E-2</v>
      </c>
      <c r="AB677" s="17">
        <v>489546.07</v>
      </c>
      <c r="AC677" s="16">
        <v>-4.1307081314653799E-2</v>
      </c>
      <c r="AD677" s="17">
        <v>861533.24</v>
      </c>
      <c r="AE677" s="16">
        <v>-5.0530492725685598E-2</v>
      </c>
      <c r="AF677" s="18">
        <v>3.3023039486355201</v>
      </c>
      <c r="AG677" s="16">
        <v>-1.1606696552467899E-2</v>
      </c>
      <c r="AH677" s="18">
        <v>1.8764568155257699</v>
      </c>
      <c r="AI677" s="16">
        <v>-2.0051685373384601E-3</v>
      </c>
      <c r="AJ677" s="15">
        <v>3094489.32</v>
      </c>
      <c r="AK677" s="16">
        <v>-6.6915125908908399E-2</v>
      </c>
      <c r="AL677" s="17">
        <v>895811.66</v>
      </c>
      <c r="AM677" s="16">
        <v>-9.5666324478714801E-2</v>
      </c>
      <c r="AN677" s="17">
        <v>1555915.42</v>
      </c>
      <c r="AO677" s="16">
        <v>-0.10828651177078499</v>
      </c>
      <c r="AP677" s="18">
        <v>3.4543972334541801</v>
      </c>
      <c r="AQ677" s="16">
        <v>3.1792688194690402E-2</v>
      </c>
      <c r="AR677" s="18">
        <v>1.9888544584255099</v>
      </c>
      <c r="AS677" s="16">
        <v>4.6395379690883698E-2</v>
      </c>
    </row>
    <row r="678" spans="2:45" x14ac:dyDescent="0.2">
      <c r="B678" s="29"/>
      <c r="C678" s="29"/>
      <c r="D678" s="29"/>
      <c r="E678" s="14" t="s">
        <v>281</v>
      </c>
      <c r="F678" s="15">
        <v>197136.43</v>
      </c>
      <c r="G678" s="16">
        <v>-8.8430121914159401E-2</v>
      </c>
      <c r="H678" s="17">
        <v>58199.75</v>
      </c>
      <c r="I678" s="16">
        <v>-8.8803095452512998E-2</v>
      </c>
      <c r="J678" s="17">
        <v>95045.99</v>
      </c>
      <c r="K678" s="16">
        <v>-0.10655527511832399</v>
      </c>
      <c r="L678" s="18">
        <v>3.38723843315478</v>
      </c>
      <c r="M678" s="16">
        <v>4.09322657366618E-4</v>
      </c>
      <c r="N678" s="18">
        <v>2.0741162252084502</v>
      </c>
      <c r="O678" s="16">
        <v>2.0286820996749499E-2</v>
      </c>
      <c r="P678" s="15">
        <v>699923.28</v>
      </c>
      <c r="Q678" s="16">
        <v>-4.7470548201456499E-2</v>
      </c>
      <c r="R678" s="17">
        <v>202069.51</v>
      </c>
      <c r="S678" s="16">
        <v>-2.4804587633032699E-2</v>
      </c>
      <c r="T678" s="17">
        <v>325877.42</v>
      </c>
      <c r="U678" s="16">
        <v>-3.3633486199247102E-2</v>
      </c>
      <c r="V678" s="18">
        <v>3.4637748168934501</v>
      </c>
      <c r="W678" s="16">
        <v>-2.32424807182076E-2</v>
      </c>
      <c r="X678" s="18">
        <v>2.1478115298691098</v>
      </c>
      <c r="Y678" s="16">
        <v>-1.4318648053922901E-2</v>
      </c>
      <c r="Z678" s="15">
        <v>1358778.38</v>
      </c>
      <c r="AA678" s="16">
        <v>-3.9702549563158503E-2</v>
      </c>
      <c r="AB678" s="17">
        <v>394060</v>
      </c>
      <c r="AC678" s="16">
        <v>-2.83106905427477E-2</v>
      </c>
      <c r="AD678" s="17">
        <v>632565.93999999994</v>
      </c>
      <c r="AE678" s="16">
        <v>-4.3665751861380497E-2</v>
      </c>
      <c r="AF678" s="18">
        <v>3.4481509922346798</v>
      </c>
      <c r="AG678" s="16">
        <v>-1.1723766958776E-2</v>
      </c>
      <c r="AH678" s="18">
        <v>2.1480422736639899</v>
      </c>
      <c r="AI678" s="16">
        <v>4.14416016778204E-3</v>
      </c>
      <c r="AJ678" s="15">
        <v>2729355.71</v>
      </c>
      <c r="AK678" s="16">
        <v>-2.00887436883261E-2</v>
      </c>
      <c r="AL678" s="17">
        <v>779365.62</v>
      </c>
      <c r="AM678" s="16">
        <v>-3.36689714938741E-2</v>
      </c>
      <c r="AN678" s="17">
        <v>1237020.43</v>
      </c>
      <c r="AO678" s="16">
        <v>-5.7487210514587397E-2</v>
      </c>
      <c r="AP678" s="18">
        <v>3.5020222087805202</v>
      </c>
      <c r="AQ678" s="16">
        <v>1.40533910274433E-2</v>
      </c>
      <c r="AR678" s="18">
        <v>2.20639501483415</v>
      </c>
      <c r="AS678" s="16">
        <v>3.9679532462026303E-2</v>
      </c>
    </row>
    <row r="679" spans="2:45" x14ac:dyDescent="0.2">
      <c r="B679" s="29"/>
      <c r="C679" s="29"/>
      <c r="D679" s="29"/>
      <c r="E679" s="14" t="s">
        <v>282</v>
      </c>
      <c r="F679" s="15">
        <v>519475.05</v>
      </c>
      <c r="G679" s="16">
        <v>1.85578586787504E-2</v>
      </c>
      <c r="H679" s="17">
        <v>141915.60999999999</v>
      </c>
      <c r="I679" s="16">
        <v>-1.7912713461980801E-2</v>
      </c>
      <c r="J679" s="17">
        <v>230719.89</v>
      </c>
      <c r="K679" s="16">
        <v>4.4501096680503302E-3</v>
      </c>
      <c r="L679" s="18">
        <v>3.6604503902002001</v>
      </c>
      <c r="M679" s="16">
        <v>3.7135774630882898E-2</v>
      </c>
      <c r="N679" s="18">
        <v>2.25153995175708</v>
      </c>
      <c r="O679" s="16">
        <v>1.40452461251285E-2</v>
      </c>
      <c r="P679" s="15">
        <v>1770326.91</v>
      </c>
      <c r="Q679" s="16">
        <v>2.7935223309131101E-2</v>
      </c>
      <c r="R679" s="17">
        <v>477409.03</v>
      </c>
      <c r="S679" s="16">
        <v>5.7150244726031797E-3</v>
      </c>
      <c r="T679" s="17">
        <v>771347.62</v>
      </c>
      <c r="U679" s="16">
        <v>1.8348159596211298E-2</v>
      </c>
      <c r="V679" s="18">
        <v>3.7081973711305798</v>
      </c>
      <c r="W679" s="16">
        <v>2.2093931477438301E-2</v>
      </c>
      <c r="X679" s="18">
        <v>2.2951090586109499</v>
      </c>
      <c r="Y679" s="16">
        <v>9.4143281181174494E-3</v>
      </c>
      <c r="Z679" s="15">
        <v>3450141.93</v>
      </c>
      <c r="AA679" s="16">
        <v>1.12917154961242E-2</v>
      </c>
      <c r="AB679" s="17">
        <v>925652.1</v>
      </c>
      <c r="AC679" s="16">
        <v>-2.1847005235508098E-2</v>
      </c>
      <c r="AD679" s="17">
        <v>1494477.82</v>
      </c>
      <c r="AE679" s="16">
        <v>-4.0734168389127802E-3</v>
      </c>
      <c r="AF679" s="18">
        <v>3.7272555531392402</v>
      </c>
      <c r="AG679" s="16">
        <v>3.3878872639561901E-2</v>
      </c>
      <c r="AH679" s="18">
        <v>2.3085935996025699</v>
      </c>
      <c r="AI679" s="16">
        <v>1.5427976915997E-2</v>
      </c>
      <c r="AJ679" s="15">
        <v>6641661.54</v>
      </c>
      <c r="AK679" s="16">
        <v>-2.3493599152920899E-2</v>
      </c>
      <c r="AL679" s="17">
        <v>1810956.83</v>
      </c>
      <c r="AM679" s="16">
        <v>-4.6205819796870898E-2</v>
      </c>
      <c r="AN679" s="17">
        <v>2916932.59</v>
      </c>
      <c r="AO679" s="16">
        <v>-3.4094071755601099E-2</v>
      </c>
      <c r="AP679" s="18">
        <v>3.6674875016208999</v>
      </c>
      <c r="AQ679" s="16">
        <v>2.3812496569346801E-2</v>
      </c>
      <c r="AR679" s="18">
        <v>2.2769335029439302</v>
      </c>
      <c r="AS679" s="16">
        <v>1.0974642863976701E-2</v>
      </c>
    </row>
    <row r="680" spans="2:45" x14ac:dyDescent="0.2">
      <c r="B680" s="29"/>
      <c r="C680" s="29"/>
      <c r="D680" s="29"/>
      <c r="E680" s="14" t="s">
        <v>283</v>
      </c>
      <c r="F680" s="15">
        <v>457707.43</v>
      </c>
      <c r="G680" s="16">
        <v>-0.12514526041902199</v>
      </c>
      <c r="H680" s="17">
        <v>123145.45</v>
      </c>
      <c r="I680" s="16">
        <v>-0.128195345828269</v>
      </c>
      <c r="J680" s="17">
        <v>197251.5</v>
      </c>
      <c r="K680" s="16">
        <v>-0.22892519048041601</v>
      </c>
      <c r="L680" s="18">
        <v>3.7168034222945301</v>
      </c>
      <c r="M680" s="16">
        <v>3.4985881236722E-3</v>
      </c>
      <c r="N680" s="18">
        <v>2.32042559879139</v>
      </c>
      <c r="O680" s="16">
        <v>0.13459125986239101</v>
      </c>
      <c r="P680" s="15">
        <v>1610037.77</v>
      </c>
      <c r="Q680" s="16">
        <v>-0.116915074091446</v>
      </c>
      <c r="R680" s="17">
        <v>430204.58</v>
      </c>
      <c r="S680" s="16">
        <v>-0.112653026791426</v>
      </c>
      <c r="T680" s="17">
        <v>682915.49</v>
      </c>
      <c r="U680" s="16">
        <v>-0.23458134168626901</v>
      </c>
      <c r="V680" s="18">
        <v>3.7424933272444498</v>
      </c>
      <c r="W680" s="16">
        <v>-4.8031349953314298E-3</v>
      </c>
      <c r="X680" s="18">
        <v>2.3575944514013001</v>
      </c>
      <c r="Y680" s="16">
        <v>0.153727984439326</v>
      </c>
      <c r="Z680" s="15">
        <v>3209313.9</v>
      </c>
      <c r="AA680" s="16">
        <v>-0.12272965287219</v>
      </c>
      <c r="AB680" s="17">
        <v>862104.37</v>
      </c>
      <c r="AC680" s="16">
        <v>-0.110339370632019</v>
      </c>
      <c r="AD680" s="17">
        <v>1379162.92</v>
      </c>
      <c r="AE680" s="16">
        <v>-0.217396637372991</v>
      </c>
      <c r="AF680" s="18">
        <v>3.7226512376917902</v>
      </c>
      <c r="AG680" s="16">
        <v>-1.39269760076642E-2</v>
      </c>
      <c r="AH680" s="18">
        <v>2.3270012943793499</v>
      </c>
      <c r="AI680" s="16">
        <v>0.120964193385302</v>
      </c>
      <c r="AJ680" s="15">
        <v>6291760.5800000001</v>
      </c>
      <c r="AK680" s="16">
        <v>-0.11956167627204201</v>
      </c>
      <c r="AL680" s="17">
        <v>1714490.15</v>
      </c>
      <c r="AM680" s="16">
        <v>-0.101418316479803</v>
      </c>
      <c r="AN680" s="17">
        <v>2788206.58</v>
      </c>
      <c r="AO680" s="16">
        <v>-0.17628646898707301</v>
      </c>
      <c r="AP680" s="18">
        <v>3.6697560379684901</v>
      </c>
      <c r="AQ680" s="16">
        <v>-2.01911079704662E-2</v>
      </c>
      <c r="AR680" s="18">
        <v>2.25656184341979</v>
      </c>
      <c r="AS680" s="16">
        <v>6.8864709124390897E-2</v>
      </c>
    </row>
    <row r="681" spans="2:45" x14ac:dyDescent="0.2">
      <c r="B681" s="29"/>
      <c r="C681" s="29"/>
      <c r="D681" s="29"/>
      <c r="E681" s="14" t="s">
        <v>284</v>
      </c>
      <c r="F681" s="15">
        <v>496630.15</v>
      </c>
      <c r="G681" s="16">
        <v>-5.5179081207355297E-2</v>
      </c>
      <c r="H681" s="17">
        <v>133295.19</v>
      </c>
      <c r="I681" s="16">
        <v>-0.157949274120396</v>
      </c>
      <c r="J681" s="17">
        <v>207563.28</v>
      </c>
      <c r="K681" s="16">
        <v>-0.21021279626825701</v>
      </c>
      <c r="L681" s="18">
        <v>3.7257919809409499</v>
      </c>
      <c r="M681" s="16">
        <v>0.122047508249206</v>
      </c>
      <c r="N681" s="18">
        <v>2.39266863580109</v>
      </c>
      <c r="O681" s="16">
        <v>0.19629808425404699</v>
      </c>
      <c r="P681" s="15">
        <v>1743376.47</v>
      </c>
      <c r="Q681" s="16">
        <v>9.6361556687462099E-3</v>
      </c>
      <c r="R681" s="17">
        <v>493822.33</v>
      </c>
      <c r="S681" s="16">
        <v>2.3579358169314401E-2</v>
      </c>
      <c r="T681" s="17">
        <v>781005.16</v>
      </c>
      <c r="U681" s="16">
        <v>1.7035002363125901E-2</v>
      </c>
      <c r="V681" s="18">
        <v>3.5303718849651902</v>
      </c>
      <c r="W681" s="16">
        <v>-1.36220043803011E-2</v>
      </c>
      <c r="X681" s="18">
        <v>2.2322214490874801</v>
      </c>
      <c r="Y681" s="16">
        <v>-7.2749184415364402E-3</v>
      </c>
      <c r="Z681" s="15">
        <v>3358388.12</v>
      </c>
      <c r="AA681" s="16">
        <v>1.2729580002423401E-2</v>
      </c>
      <c r="AB681" s="17">
        <v>948528.37</v>
      </c>
      <c r="AC681" s="16">
        <v>1.9393945920366602E-2</v>
      </c>
      <c r="AD681" s="17">
        <v>1497065.31</v>
      </c>
      <c r="AE681" s="16">
        <v>1.3330995937248E-2</v>
      </c>
      <c r="AF681" s="18">
        <v>3.5406301236936102</v>
      </c>
      <c r="AG681" s="16">
        <v>-6.5375765126073999E-3</v>
      </c>
      <c r="AH681" s="18">
        <v>2.24331436816207</v>
      </c>
      <c r="AI681" s="16">
        <v>-5.9350393626154702E-4</v>
      </c>
      <c r="AJ681" s="15">
        <v>6766400.04</v>
      </c>
      <c r="AK681" s="16">
        <v>2.0849697777632799E-2</v>
      </c>
      <c r="AL681" s="17">
        <v>1891041.52</v>
      </c>
      <c r="AM681" s="16">
        <v>1.6260870232537899E-2</v>
      </c>
      <c r="AN681" s="17">
        <v>2987760.59</v>
      </c>
      <c r="AO681" s="16">
        <v>8.9421386473831806E-3</v>
      </c>
      <c r="AP681" s="18">
        <v>3.5781340432969402</v>
      </c>
      <c r="AQ681" s="16">
        <v>4.5154031602583399E-3</v>
      </c>
      <c r="AR681" s="18">
        <v>2.2647062360508601</v>
      </c>
      <c r="AS681" s="16">
        <v>1.1802023797135901E-2</v>
      </c>
    </row>
    <row r="682" spans="2:45" x14ac:dyDescent="0.2">
      <c r="B682" s="29"/>
      <c r="C682" s="29"/>
      <c r="D682" s="29"/>
      <c r="E682" s="14" t="s">
        <v>285</v>
      </c>
      <c r="F682" s="15">
        <v>189880.63</v>
      </c>
      <c r="G682" s="16">
        <v>-9.5105402857614096E-2</v>
      </c>
      <c r="H682" s="17">
        <v>52599.34</v>
      </c>
      <c r="I682" s="16">
        <v>-0.23911281176514201</v>
      </c>
      <c r="J682" s="17">
        <v>87903.39</v>
      </c>
      <c r="K682" s="16">
        <v>-0.280234511678011</v>
      </c>
      <c r="L682" s="18">
        <v>3.6099432046105502</v>
      </c>
      <c r="M682" s="16">
        <v>0.18926249664106301</v>
      </c>
      <c r="N682" s="18">
        <v>2.1601058844260699</v>
      </c>
      <c r="O682" s="16">
        <v>0.25720753748834801</v>
      </c>
      <c r="P682" s="15">
        <v>698193</v>
      </c>
      <c r="Q682" s="16">
        <v>-2.0992627237775299E-2</v>
      </c>
      <c r="R682" s="17">
        <v>212165.12</v>
      </c>
      <c r="S682" s="16">
        <v>-8.0585351029448908E-3</v>
      </c>
      <c r="T682" s="17">
        <v>363923.37</v>
      </c>
      <c r="U682" s="16">
        <v>-1.55863332556186E-2</v>
      </c>
      <c r="V682" s="18">
        <v>3.2908001088963199</v>
      </c>
      <c r="W682" s="16">
        <v>-1.3039168733784801E-2</v>
      </c>
      <c r="X682" s="18">
        <v>1.9185165272568201</v>
      </c>
      <c r="Y682" s="16">
        <v>-5.4918924480561598E-3</v>
      </c>
      <c r="Z682" s="15">
        <v>1334664.04</v>
      </c>
      <c r="AA682" s="16">
        <v>-1.3539886464820201E-2</v>
      </c>
      <c r="AB682" s="17">
        <v>398893.75</v>
      </c>
      <c r="AC682" s="16">
        <v>-1.35235209329064E-2</v>
      </c>
      <c r="AD682" s="17">
        <v>683543.45</v>
      </c>
      <c r="AE682" s="16">
        <v>-1.40148270050043E-2</v>
      </c>
      <c r="AF682" s="18">
        <v>3.3459136424173099</v>
      </c>
      <c r="AG682" s="16">
        <v>-1.6589885578785101E-5</v>
      </c>
      <c r="AH682" s="18">
        <v>1.95256649741871</v>
      </c>
      <c r="AI682" s="16">
        <v>4.8169136128238402E-4</v>
      </c>
      <c r="AJ682" s="15">
        <v>2798729.22</v>
      </c>
      <c r="AK682" s="16">
        <v>-1.05183834657554E-2</v>
      </c>
      <c r="AL682" s="17">
        <v>821418.06</v>
      </c>
      <c r="AM682" s="16">
        <v>-1.7415549656350601E-2</v>
      </c>
      <c r="AN682" s="17">
        <v>1397690.51</v>
      </c>
      <c r="AO682" s="16">
        <v>-8.1719536231482405E-3</v>
      </c>
      <c r="AP682" s="18">
        <v>3.4071922158614298</v>
      </c>
      <c r="AQ682" s="16">
        <v>7.0194131284927897E-3</v>
      </c>
      <c r="AR682" s="18">
        <v>2.0023955231691501</v>
      </c>
      <c r="AS682" s="16">
        <v>-2.36576274605137E-3</v>
      </c>
    </row>
    <row r="683" spans="2:45" x14ac:dyDescent="0.2">
      <c r="B683" s="29"/>
      <c r="C683" s="29"/>
      <c r="D683" s="29"/>
      <c r="E683" s="14" t="s">
        <v>286</v>
      </c>
      <c r="F683" s="15">
        <v>375030.01</v>
      </c>
      <c r="G683" s="16">
        <v>-1.9089957024575599E-3</v>
      </c>
      <c r="H683" s="17">
        <v>114610.49</v>
      </c>
      <c r="I683" s="16">
        <v>-1.8684948857843899E-3</v>
      </c>
      <c r="J683" s="17">
        <v>179379.88</v>
      </c>
      <c r="K683" s="16">
        <v>1.5981585675431599E-2</v>
      </c>
      <c r="L683" s="18">
        <v>3.2722136516474198</v>
      </c>
      <c r="M683" s="16">
        <v>-4.0576633906157403E-5</v>
      </c>
      <c r="N683" s="18">
        <v>2.0907027588601399</v>
      </c>
      <c r="O683" s="16">
        <v>-1.7609159093169301E-2</v>
      </c>
      <c r="P683" s="15">
        <v>1331051.18</v>
      </c>
      <c r="Q683" s="16">
        <v>2.20015026146031E-2</v>
      </c>
      <c r="R683" s="17">
        <v>402680.89</v>
      </c>
      <c r="S683" s="16">
        <v>1.89123097178889E-2</v>
      </c>
      <c r="T683" s="17">
        <v>603500.39</v>
      </c>
      <c r="U683" s="16">
        <v>2.3594334511633501E-2</v>
      </c>
      <c r="V683" s="18">
        <v>3.30547392005615</v>
      </c>
      <c r="W683" s="16">
        <v>3.0318535434805702E-3</v>
      </c>
      <c r="X683" s="18">
        <v>2.20555148274221</v>
      </c>
      <c r="Y683" s="16">
        <v>-1.5561163669299599E-3</v>
      </c>
      <c r="Z683" s="15">
        <v>2577265.19</v>
      </c>
      <c r="AA683" s="16">
        <v>5.2098848187462202E-2</v>
      </c>
      <c r="AB683" s="17">
        <v>794984.53</v>
      </c>
      <c r="AC683" s="16">
        <v>8.2646261751264494E-2</v>
      </c>
      <c r="AD683" s="17">
        <v>1178476.71</v>
      </c>
      <c r="AE683" s="16">
        <v>8.36622652771951E-2</v>
      </c>
      <c r="AF683" s="18">
        <v>3.2419060909273298</v>
      </c>
      <c r="AG683" s="16">
        <v>-2.82155073573057E-2</v>
      </c>
      <c r="AH683" s="18">
        <v>2.1869462231459802</v>
      </c>
      <c r="AI683" s="16">
        <v>-2.9126618228843701E-2</v>
      </c>
      <c r="AJ683" s="15">
        <v>4872194.0599999996</v>
      </c>
      <c r="AK683" s="16">
        <v>7.3056425281380205E-2</v>
      </c>
      <c r="AL683" s="17">
        <v>1473776.45</v>
      </c>
      <c r="AM683" s="16">
        <v>9.9086063788863005E-2</v>
      </c>
      <c r="AN683" s="17">
        <v>2225294.85</v>
      </c>
      <c r="AO683" s="16">
        <v>9.98784194853376E-2</v>
      </c>
      <c r="AP683" s="18">
        <v>3.3059247621985</v>
      </c>
      <c r="AQ683" s="16">
        <v>-2.36829847680456E-2</v>
      </c>
      <c r="AR683" s="18">
        <v>2.1894599989749701</v>
      </c>
      <c r="AS683" s="16">
        <v>-2.4386326460072001E-2</v>
      </c>
    </row>
    <row r="684" spans="2:45" x14ac:dyDescent="0.2">
      <c r="B684" s="29"/>
      <c r="C684" s="29"/>
      <c r="D684" s="29"/>
      <c r="E684" s="14" t="s">
        <v>287</v>
      </c>
      <c r="F684" s="15">
        <v>579948.37</v>
      </c>
      <c r="G684" s="16">
        <v>0.35578405355954701</v>
      </c>
      <c r="H684" s="17">
        <v>160945.71</v>
      </c>
      <c r="I684" s="16">
        <v>0.18620109544666499</v>
      </c>
      <c r="J684" s="17">
        <v>260596.65</v>
      </c>
      <c r="K684" s="16">
        <v>0.20568607195382699</v>
      </c>
      <c r="L684" s="18">
        <v>3.60337886607851</v>
      </c>
      <c r="M684" s="16">
        <v>0.14296307663501701</v>
      </c>
      <c r="N684" s="18">
        <v>2.2254636427598</v>
      </c>
      <c r="O684" s="16">
        <v>0.12449176041528399</v>
      </c>
      <c r="P684" s="15">
        <v>1790176.57</v>
      </c>
      <c r="Q684" s="16">
        <v>9.6694333658100595E-2</v>
      </c>
      <c r="R684" s="17">
        <v>533533.87</v>
      </c>
      <c r="S684" s="16">
        <v>6.7811043267218304E-2</v>
      </c>
      <c r="T684" s="17">
        <v>815480.85</v>
      </c>
      <c r="U684" s="16">
        <v>7.4147757018146396E-2</v>
      </c>
      <c r="V684" s="18">
        <v>3.3553194476669299</v>
      </c>
      <c r="W684" s="16">
        <v>2.7049065069140999E-2</v>
      </c>
      <c r="X684" s="18">
        <v>2.19524047683033</v>
      </c>
      <c r="Y684" s="16">
        <v>2.0990200363629599E-2</v>
      </c>
      <c r="Z684" s="15">
        <v>3464693.95</v>
      </c>
      <c r="AA684" s="16">
        <v>9.2541435810768902E-2</v>
      </c>
      <c r="AB684" s="17">
        <v>1080248.75</v>
      </c>
      <c r="AC684" s="16">
        <v>0.13232302923600101</v>
      </c>
      <c r="AD684" s="17">
        <v>1634317.75</v>
      </c>
      <c r="AE684" s="16">
        <v>0.12169027492602499</v>
      </c>
      <c r="AF684" s="18">
        <v>3.2073112327137601</v>
      </c>
      <c r="AG684" s="16">
        <v>-3.5132724848026597E-2</v>
      </c>
      <c r="AH684" s="18">
        <v>2.1199634832332901</v>
      </c>
      <c r="AI684" s="16">
        <v>-2.5986531012029E-2</v>
      </c>
      <c r="AJ684" s="15">
        <v>6083100.2199999997</v>
      </c>
      <c r="AK684" s="16">
        <v>0.104973967175025</v>
      </c>
      <c r="AL684" s="17">
        <v>1881626.08</v>
      </c>
      <c r="AM684" s="16">
        <v>0.15050982788731401</v>
      </c>
      <c r="AN684" s="17">
        <v>2905824.58</v>
      </c>
      <c r="AO684" s="16">
        <v>0.12321584404809099</v>
      </c>
      <c r="AP684" s="18">
        <v>3.2328953582531099</v>
      </c>
      <c r="AQ684" s="16">
        <v>-3.9578854181460101E-2</v>
      </c>
      <c r="AR684" s="18">
        <v>2.0934161896311001</v>
      </c>
      <c r="AS684" s="16">
        <v>-1.6240758149673299E-2</v>
      </c>
    </row>
    <row r="685" spans="2:45" x14ac:dyDescent="0.2">
      <c r="B685" s="29"/>
      <c r="C685" s="29"/>
      <c r="D685" s="29"/>
      <c r="E685" s="14" t="s">
        <v>288</v>
      </c>
      <c r="F685" s="15">
        <v>500882.57</v>
      </c>
      <c r="G685" s="16">
        <v>5.2371076222702297E-2</v>
      </c>
      <c r="H685" s="17">
        <v>136557.62</v>
      </c>
      <c r="I685" s="16">
        <v>-2.2106955120543701E-2</v>
      </c>
      <c r="J685" s="17">
        <v>216279.49</v>
      </c>
      <c r="K685" s="16">
        <v>-1.33850679391907E-2</v>
      </c>
      <c r="L685" s="18">
        <v>3.6679210577923098</v>
      </c>
      <c r="M685" s="16">
        <v>7.6161735409854395E-2</v>
      </c>
      <c r="N685" s="18">
        <v>2.3159041571625698</v>
      </c>
      <c r="O685" s="16">
        <v>6.6648235319674107E-2</v>
      </c>
      <c r="P685" s="15">
        <v>1667377.5</v>
      </c>
      <c r="Q685" s="16">
        <v>1.79361686557277E-2</v>
      </c>
      <c r="R685" s="17">
        <v>452387.9</v>
      </c>
      <c r="S685" s="16">
        <v>-5.6974461772643099E-2</v>
      </c>
      <c r="T685" s="17">
        <v>719607.06</v>
      </c>
      <c r="U685" s="16">
        <v>-2.13634693853237E-2</v>
      </c>
      <c r="V685" s="18">
        <v>3.6857252371250402</v>
      </c>
      <c r="W685" s="16">
        <v>7.9436481189240599E-2</v>
      </c>
      <c r="X685" s="18">
        <v>2.31706662244253</v>
      </c>
      <c r="Y685" s="16">
        <v>4.0157542470203603E-2</v>
      </c>
      <c r="Z685" s="15">
        <v>3197008.44</v>
      </c>
      <c r="AA685" s="16">
        <v>-2.5411053021281402E-4</v>
      </c>
      <c r="AB685" s="17">
        <v>872831.35</v>
      </c>
      <c r="AC685" s="16">
        <v>-7.4582023339097997E-2</v>
      </c>
      <c r="AD685" s="17">
        <v>1400090.55</v>
      </c>
      <c r="AE685" s="16">
        <v>-2.9542274469796501E-2</v>
      </c>
      <c r="AF685" s="18">
        <v>3.6628020292809098</v>
      </c>
      <c r="AG685" s="16">
        <v>8.0318207213863999E-2</v>
      </c>
      <c r="AH685" s="18">
        <v>2.28342976816749</v>
      </c>
      <c r="AI685" s="16">
        <v>3.0179742166081699E-2</v>
      </c>
      <c r="AJ685" s="15">
        <v>6230408.3600000003</v>
      </c>
      <c r="AK685" s="16">
        <v>-5.3079772823041403E-2</v>
      </c>
      <c r="AL685" s="17">
        <v>1745709.91</v>
      </c>
      <c r="AM685" s="16">
        <v>-0.10236099417483099</v>
      </c>
      <c r="AN685" s="17">
        <v>2802928.9</v>
      </c>
      <c r="AO685" s="16">
        <v>-6.3211615232688603E-2</v>
      </c>
      <c r="AP685" s="18">
        <v>3.5689826381291501</v>
      </c>
      <c r="AQ685" s="16">
        <v>5.4900935712443297E-2</v>
      </c>
      <c r="AR685" s="18">
        <v>2.2228206930257799</v>
      </c>
      <c r="AS685" s="16">
        <v>1.0815508149328501E-2</v>
      </c>
    </row>
    <row r="686" spans="2:45" x14ac:dyDescent="0.2">
      <c r="B686" s="29"/>
      <c r="C686" s="29"/>
      <c r="D686" s="29"/>
      <c r="E686" s="14" t="s">
        <v>289</v>
      </c>
      <c r="F686" s="15">
        <v>194594.7</v>
      </c>
      <c r="G686" s="16">
        <v>1.91988030739581E-2</v>
      </c>
      <c r="H686" s="17">
        <v>55046.2</v>
      </c>
      <c r="I686" s="16">
        <v>-1.2036576374396001E-2</v>
      </c>
      <c r="J686" s="17">
        <v>87177.88</v>
      </c>
      <c r="K686" s="16">
        <v>-3.0453918304803301E-2</v>
      </c>
      <c r="L686" s="18">
        <v>3.5351159571414601</v>
      </c>
      <c r="M686" s="16">
        <v>3.1615926967951E-2</v>
      </c>
      <c r="N686" s="18">
        <v>2.2321568269382102</v>
      </c>
      <c r="O686" s="16">
        <v>5.1212337728132003E-2</v>
      </c>
      <c r="P686" s="15">
        <v>659773.98</v>
      </c>
      <c r="Q686" s="16">
        <v>4.8135512141066601E-2</v>
      </c>
      <c r="R686" s="17">
        <v>187987.25</v>
      </c>
      <c r="S686" s="16">
        <v>6.3234986287580397E-2</v>
      </c>
      <c r="T686" s="17">
        <v>292572.74</v>
      </c>
      <c r="U686" s="16">
        <v>5.6914208609436898E-2</v>
      </c>
      <c r="V686" s="18">
        <v>3.5096740869394099</v>
      </c>
      <c r="W686" s="16">
        <v>-1.42014459091828E-2</v>
      </c>
      <c r="X686" s="18">
        <v>2.2550767374978302</v>
      </c>
      <c r="Y686" s="16">
        <v>-8.3059688259089198E-3</v>
      </c>
      <c r="Z686" s="15">
        <v>1233334.3799999999</v>
      </c>
      <c r="AA686" s="16">
        <v>3.2985482188670701E-2</v>
      </c>
      <c r="AB686" s="17">
        <v>351338.04</v>
      </c>
      <c r="AC686" s="16">
        <v>4.52181493770068E-2</v>
      </c>
      <c r="AD686" s="17">
        <v>544595.65</v>
      </c>
      <c r="AE686" s="16">
        <v>3.07787192273377E-2</v>
      </c>
      <c r="AF686" s="18">
        <v>3.51039238449671</v>
      </c>
      <c r="AG686" s="16">
        <v>-1.17034584556604E-2</v>
      </c>
      <c r="AH686" s="18">
        <v>2.26467908805368</v>
      </c>
      <c r="AI686" s="16">
        <v>2.1408697329212199E-3</v>
      </c>
      <c r="AJ686" s="15">
        <v>2493147.4</v>
      </c>
      <c r="AK686" s="16">
        <v>2.7663473177229801E-2</v>
      </c>
      <c r="AL686" s="17">
        <v>703909.66</v>
      </c>
      <c r="AM686" s="16">
        <v>2.8543074044675099E-2</v>
      </c>
      <c r="AN686" s="17">
        <v>1090602.44</v>
      </c>
      <c r="AO686" s="16">
        <v>7.61424274420498E-3</v>
      </c>
      <c r="AP686" s="18">
        <v>3.5418570616007701</v>
      </c>
      <c r="AQ686" s="16">
        <v>-8.5519108498413501E-4</v>
      </c>
      <c r="AR686" s="18">
        <v>2.2860277114362599</v>
      </c>
      <c r="AS686" s="16">
        <v>1.9897724329919601E-2</v>
      </c>
    </row>
    <row r="687" spans="2:45" x14ac:dyDescent="0.2">
      <c r="B687" s="29"/>
      <c r="C687" s="29"/>
      <c r="D687" s="29"/>
      <c r="E687" s="14" t="s">
        <v>290</v>
      </c>
      <c r="F687" s="15">
        <v>144396.84</v>
      </c>
      <c r="G687" s="16">
        <v>-5.4765679204671402E-2</v>
      </c>
      <c r="H687" s="17">
        <v>40639.49</v>
      </c>
      <c r="I687" s="16">
        <v>-7.4346151962654594E-2</v>
      </c>
      <c r="J687" s="17">
        <v>57469.62</v>
      </c>
      <c r="K687" s="16">
        <v>-0.123667537362934</v>
      </c>
      <c r="L687" s="18">
        <v>3.55311643920728</v>
      </c>
      <c r="M687" s="16">
        <v>2.1153126300397899E-2</v>
      </c>
      <c r="N687" s="18">
        <v>2.5125769058504299</v>
      </c>
      <c r="O687" s="16">
        <v>7.8625249087455398E-2</v>
      </c>
      <c r="P687" s="15">
        <v>502017.74</v>
      </c>
      <c r="Q687" s="16">
        <v>6.8761393769786903E-3</v>
      </c>
      <c r="R687" s="17">
        <v>139708.99</v>
      </c>
      <c r="S687" s="16">
        <v>-1.24548502841466E-2</v>
      </c>
      <c r="T687" s="17">
        <v>207107.02</v>
      </c>
      <c r="U687" s="16">
        <v>-1.99811081854025E-2</v>
      </c>
      <c r="V687" s="18">
        <v>3.5933102085986</v>
      </c>
      <c r="W687" s="16">
        <v>1.9574790749250701E-2</v>
      </c>
      <c r="X687" s="18">
        <v>2.4239532778753698</v>
      </c>
      <c r="Y687" s="16">
        <v>2.7404826362737299E-2</v>
      </c>
      <c r="Z687" s="15">
        <v>974144.47</v>
      </c>
      <c r="AA687" s="16">
        <v>-2.6104224025352899E-2</v>
      </c>
      <c r="AB687" s="17">
        <v>274053.86</v>
      </c>
      <c r="AC687" s="16">
        <v>-4.7096186053161702E-2</v>
      </c>
      <c r="AD687" s="17">
        <v>399947.05</v>
      </c>
      <c r="AE687" s="16">
        <v>-4.25213893130282E-2</v>
      </c>
      <c r="AF687" s="18">
        <v>3.5545730682282701</v>
      </c>
      <c r="AG687" s="16">
        <v>2.2029465850138701E-2</v>
      </c>
      <c r="AH687" s="18">
        <v>2.4356835986163698</v>
      </c>
      <c r="AI687" s="16">
        <v>1.71462475552287E-2</v>
      </c>
      <c r="AJ687" s="15">
        <v>1870213.14</v>
      </c>
      <c r="AK687" s="16">
        <v>-9.0203261898323707E-3</v>
      </c>
      <c r="AL687" s="17">
        <v>530812.99</v>
      </c>
      <c r="AM687" s="16">
        <v>-2.0888359748687298E-2</v>
      </c>
      <c r="AN687" s="17">
        <v>782384.59</v>
      </c>
      <c r="AO687" s="16">
        <v>-1.6064002172348199E-2</v>
      </c>
      <c r="AP687" s="18">
        <v>3.5232994957414299</v>
      </c>
      <c r="AQ687" s="16">
        <v>1.2121226090018301E-2</v>
      </c>
      <c r="AR687" s="18">
        <v>2.39040129867589</v>
      </c>
      <c r="AS687" s="16">
        <v>7.1586729198514602E-3</v>
      </c>
    </row>
    <row r="688" spans="2:45" x14ac:dyDescent="0.2">
      <c r="B688" s="29"/>
      <c r="C688" s="29"/>
      <c r="D688" s="29"/>
      <c r="E688" s="14" t="s">
        <v>291</v>
      </c>
      <c r="F688" s="15">
        <v>194900.91</v>
      </c>
      <c r="G688" s="16">
        <v>-9.6935902533289195E-2</v>
      </c>
      <c r="H688" s="17">
        <v>52232.74</v>
      </c>
      <c r="I688" s="16">
        <v>-0.110441200063082</v>
      </c>
      <c r="J688" s="17">
        <v>85236.17</v>
      </c>
      <c r="K688" s="16">
        <v>-0.13748992014947101</v>
      </c>
      <c r="L688" s="18">
        <v>3.7313935665638098</v>
      </c>
      <c r="M688" s="16">
        <v>1.5182017794383201E-2</v>
      </c>
      <c r="N688" s="18">
        <v>2.2865986352976702</v>
      </c>
      <c r="O688" s="16">
        <v>4.7018601363139401E-2</v>
      </c>
      <c r="P688" s="15">
        <v>684833.83</v>
      </c>
      <c r="Q688" s="16">
        <v>-7.2833331868912096E-2</v>
      </c>
      <c r="R688" s="17">
        <v>183047.75</v>
      </c>
      <c r="S688" s="16">
        <v>-0.105647467158097</v>
      </c>
      <c r="T688" s="17">
        <v>305789.15000000002</v>
      </c>
      <c r="U688" s="16">
        <v>-0.13765451245618801</v>
      </c>
      <c r="V688" s="18">
        <v>3.7412851564687402</v>
      </c>
      <c r="W688" s="16">
        <v>3.6690381124000603E-2</v>
      </c>
      <c r="X688" s="18">
        <v>2.2395622277638001</v>
      </c>
      <c r="Y688" s="16">
        <v>7.5168458029395396E-2</v>
      </c>
      <c r="Z688" s="15">
        <v>1377030.23</v>
      </c>
      <c r="AA688" s="16">
        <v>-3.4232385967195397E-2</v>
      </c>
      <c r="AB688" s="17">
        <v>371221.1</v>
      </c>
      <c r="AC688" s="16">
        <v>-4.2857660371209499E-2</v>
      </c>
      <c r="AD688" s="17">
        <v>623414.36</v>
      </c>
      <c r="AE688" s="16">
        <v>-6.7319113334439698E-2</v>
      </c>
      <c r="AF688" s="18">
        <v>3.7094611001368198</v>
      </c>
      <c r="AG688" s="16">
        <v>9.0114855929988493E-3</v>
      </c>
      <c r="AH688" s="18">
        <v>2.2088522792448999</v>
      </c>
      <c r="AI688" s="16">
        <v>3.5474863739872603E-2</v>
      </c>
      <c r="AJ688" s="15">
        <v>2748557.23</v>
      </c>
      <c r="AK688" s="16">
        <v>7.0035575007740001E-3</v>
      </c>
      <c r="AL688" s="17">
        <v>752021.78</v>
      </c>
      <c r="AM688" s="16">
        <v>-4.4668358785744499E-3</v>
      </c>
      <c r="AN688" s="17">
        <v>1259556.69</v>
      </c>
      <c r="AO688" s="16">
        <v>-3.0380413257209402E-2</v>
      </c>
      <c r="AP688" s="18">
        <v>3.65489046075235</v>
      </c>
      <c r="AQ688" s="16">
        <v>1.15218596353555E-2</v>
      </c>
      <c r="AR688" s="18">
        <v>2.18216238444972</v>
      </c>
      <c r="AS688" s="16">
        <v>3.8555296602006801E-2</v>
      </c>
    </row>
    <row r="689" spans="2:45" x14ac:dyDescent="0.2">
      <c r="B689" s="29"/>
      <c r="C689" s="29"/>
      <c r="D689" s="29"/>
      <c r="E689" s="14" t="s">
        <v>292</v>
      </c>
      <c r="F689" s="15">
        <v>1450949.72</v>
      </c>
      <c r="G689" s="16">
        <v>9.4918548405238098E-2</v>
      </c>
      <c r="H689" s="17">
        <v>379359.55</v>
      </c>
      <c r="I689" s="16">
        <v>6.4806563186223007E-2</v>
      </c>
      <c r="J689" s="17">
        <v>669221.54</v>
      </c>
      <c r="K689" s="16">
        <v>5.8863008865239902E-2</v>
      </c>
      <c r="L689" s="18">
        <v>3.82473492495444</v>
      </c>
      <c r="M689" s="16">
        <v>2.8279300917258499E-2</v>
      </c>
      <c r="N689" s="18">
        <v>2.1681156885655501</v>
      </c>
      <c r="O689" s="16">
        <v>3.4051184372413001E-2</v>
      </c>
      <c r="P689" s="15">
        <v>4786214</v>
      </c>
      <c r="Q689" s="16">
        <v>3.6257886650303398E-2</v>
      </c>
      <c r="R689" s="17">
        <v>1254702.67</v>
      </c>
      <c r="S689" s="16">
        <v>2.2293137382852699E-2</v>
      </c>
      <c r="T689" s="17">
        <v>2213363.02</v>
      </c>
      <c r="U689" s="16">
        <v>2.0840318558603702E-2</v>
      </c>
      <c r="V689" s="18">
        <v>3.8146200804689498</v>
      </c>
      <c r="W689" s="16">
        <v>1.36602201039923E-2</v>
      </c>
      <c r="X689" s="18">
        <v>2.16241708059259</v>
      </c>
      <c r="Y689" s="16">
        <v>1.5102820501318901E-2</v>
      </c>
      <c r="Z689" s="15">
        <v>9470896.6300000008</v>
      </c>
      <c r="AA689" s="16">
        <v>4.3886111322305701E-2</v>
      </c>
      <c r="AB689" s="17">
        <v>2477373.39</v>
      </c>
      <c r="AC689" s="16">
        <v>3.6348331584879399E-2</v>
      </c>
      <c r="AD689" s="17">
        <v>4373229.7</v>
      </c>
      <c r="AE689" s="16">
        <v>3.6810154453293699E-2</v>
      </c>
      <c r="AF689" s="18">
        <v>3.82295889195774</v>
      </c>
      <c r="AG689" s="16">
        <v>7.2734036498121601E-3</v>
      </c>
      <c r="AH689" s="18">
        <v>2.1656526822727802</v>
      </c>
      <c r="AI689" s="16">
        <v>6.82473723720739E-3</v>
      </c>
      <c r="AJ689" s="15">
        <v>17931934.52</v>
      </c>
      <c r="AK689" s="16">
        <v>3.6371120716727101E-2</v>
      </c>
      <c r="AL689" s="17">
        <v>4747609.2300000004</v>
      </c>
      <c r="AM689" s="16">
        <v>5.6206668533245199E-2</v>
      </c>
      <c r="AN689" s="17">
        <v>8368302.6100000003</v>
      </c>
      <c r="AO689" s="16">
        <v>5.6764952170638497E-2</v>
      </c>
      <c r="AP689" s="18">
        <v>3.7770451718495801</v>
      </c>
      <c r="AQ689" s="16">
        <v>-1.8779987295539199E-2</v>
      </c>
      <c r="AR689" s="18">
        <v>2.1428401141435298</v>
      </c>
      <c r="AS689" s="16">
        <v>-1.9298360919352799E-2</v>
      </c>
    </row>
    <row r="690" spans="2:45" x14ac:dyDescent="0.2">
      <c r="B690" s="29"/>
      <c r="C690" s="29"/>
      <c r="D690" s="29"/>
      <c r="E690" s="14" t="s">
        <v>293</v>
      </c>
      <c r="F690" s="15">
        <v>102737.87</v>
      </c>
      <c r="G690" s="16">
        <v>1.53017867764724E-2</v>
      </c>
      <c r="H690" s="17">
        <v>27591.14</v>
      </c>
      <c r="I690" s="16">
        <v>-7.5503978619860607E-2</v>
      </c>
      <c r="J690" s="17">
        <v>38476.11</v>
      </c>
      <c r="K690" s="16">
        <v>-0.13846538634038499</v>
      </c>
      <c r="L690" s="18">
        <v>3.7235819179635201</v>
      </c>
      <c r="M690" s="16">
        <v>9.8221910420742603E-2</v>
      </c>
      <c r="N690" s="18">
        <v>2.6701729982578799</v>
      </c>
      <c r="O690" s="16">
        <v>0.17848055165617499</v>
      </c>
      <c r="P690" s="15">
        <v>356601.65</v>
      </c>
      <c r="Q690" s="16">
        <v>2.7475773682652398E-2</v>
      </c>
      <c r="R690" s="17">
        <v>97622.71</v>
      </c>
      <c r="S690" s="16">
        <v>-1.1386362006856301E-2</v>
      </c>
      <c r="T690" s="17">
        <v>137537.25</v>
      </c>
      <c r="U690" s="16">
        <v>-4.0578334815557997E-2</v>
      </c>
      <c r="V690" s="18">
        <v>3.65285546774926</v>
      </c>
      <c r="W690" s="16">
        <v>3.9309730511504701E-2</v>
      </c>
      <c r="X690" s="18">
        <v>2.5927641420778702</v>
      </c>
      <c r="Y690" s="16">
        <v>7.0932428324023203E-2</v>
      </c>
      <c r="Z690" s="15">
        <v>646849.89</v>
      </c>
      <c r="AA690" s="16">
        <v>-2.8074066944184101E-2</v>
      </c>
      <c r="AB690" s="17">
        <v>180196.38</v>
      </c>
      <c r="AC690" s="16">
        <v>-4.7386143175981103E-2</v>
      </c>
      <c r="AD690" s="17">
        <v>252756.52</v>
      </c>
      <c r="AE690" s="16">
        <v>-7.3786816619797205E-2</v>
      </c>
      <c r="AF690" s="18">
        <v>3.58969414368923</v>
      </c>
      <c r="AG690" s="16">
        <v>2.0272722355921601E-2</v>
      </c>
      <c r="AH690" s="18">
        <v>2.55918181655611</v>
      </c>
      <c r="AI690" s="16">
        <v>4.9354458018817098E-2</v>
      </c>
      <c r="AJ690" s="15">
        <v>1289964.58</v>
      </c>
      <c r="AK690" s="16">
        <v>-3.9843766828781602E-2</v>
      </c>
      <c r="AL690" s="17">
        <v>363891.12</v>
      </c>
      <c r="AM690" s="16">
        <v>-5.0876801011087401E-2</v>
      </c>
      <c r="AN690" s="17">
        <v>515171.24</v>
      </c>
      <c r="AO690" s="16">
        <v>-7.8223573250372602E-2</v>
      </c>
      <c r="AP690" s="18">
        <v>3.5449190955800201</v>
      </c>
      <c r="AQ690" s="16">
        <v>1.16244489588486E-2</v>
      </c>
      <c r="AR690" s="18">
        <v>2.5039530157001799</v>
      </c>
      <c r="AS690" s="16">
        <v>4.1636784482465002E-2</v>
      </c>
    </row>
    <row r="691" spans="2:45" x14ac:dyDescent="0.2">
      <c r="B691" s="29"/>
      <c r="C691" s="29"/>
      <c r="D691" s="29"/>
      <c r="E691" s="14" t="s">
        <v>294</v>
      </c>
      <c r="F691" s="15">
        <v>501673.26</v>
      </c>
      <c r="G691" s="16">
        <v>-7.9763937421786293E-2</v>
      </c>
      <c r="H691" s="17">
        <v>137355.59</v>
      </c>
      <c r="I691" s="16">
        <v>-0.100305235309568</v>
      </c>
      <c r="J691" s="17">
        <v>195735.9</v>
      </c>
      <c r="K691" s="16">
        <v>-0.13220069274659099</v>
      </c>
      <c r="L691" s="18">
        <v>3.65236871684654</v>
      </c>
      <c r="M691" s="16">
        <v>2.28314075994984E-2</v>
      </c>
      <c r="N691" s="18">
        <v>2.5630109755032202</v>
      </c>
      <c r="O691" s="16">
        <v>6.0424979469927198E-2</v>
      </c>
      <c r="P691" s="15">
        <v>1759256.45</v>
      </c>
      <c r="Q691" s="16">
        <v>-1.07068150407373E-2</v>
      </c>
      <c r="R691" s="17">
        <v>475728.21</v>
      </c>
      <c r="S691" s="16">
        <v>-2.8828309088654198E-2</v>
      </c>
      <c r="T691" s="17">
        <v>711954.69</v>
      </c>
      <c r="U691" s="16">
        <v>-2.0085196352051599E-2</v>
      </c>
      <c r="V691" s="18">
        <v>3.6980284393897902</v>
      </c>
      <c r="W691" s="16">
        <v>1.8659413384374501E-2</v>
      </c>
      <c r="X691" s="18">
        <v>2.47102305063824</v>
      </c>
      <c r="Y691" s="16">
        <v>9.5706088696701705E-3</v>
      </c>
      <c r="Z691" s="15">
        <v>3446776.02</v>
      </c>
      <c r="AA691" s="16">
        <v>-2.6559171217760601E-2</v>
      </c>
      <c r="AB691" s="17">
        <v>937308.41</v>
      </c>
      <c r="AC691" s="16">
        <v>-5.3946699009630401E-2</v>
      </c>
      <c r="AD691" s="17">
        <v>1389192.14</v>
      </c>
      <c r="AE691" s="16">
        <v>-2.27545971524321E-2</v>
      </c>
      <c r="AF691" s="18">
        <v>3.67731259340776</v>
      </c>
      <c r="AG691" s="16">
        <v>2.8949243941329101E-2</v>
      </c>
      <c r="AH691" s="18">
        <v>2.4811370009622999</v>
      </c>
      <c r="AI691" s="16">
        <v>-3.8931613842772802E-3</v>
      </c>
      <c r="AJ691" s="15">
        <v>6415452.0999999996</v>
      </c>
      <c r="AK691" s="16">
        <v>-5.6064791845502103E-3</v>
      </c>
      <c r="AL691" s="17">
        <v>1762469.1</v>
      </c>
      <c r="AM691" s="16">
        <v>-1.90788747042888E-2</v>
      </c>
      <c r="AN691" s="17">
        <v>2625417.4700000002</v>
      </c>
      <c r="AO691" s="16">
        <v>1.0516946530476299E-2</v>
      </c>
      <c r="AP691" s="18">
        <v>3.6400366395076098</v>
      </c>
      <c r="AQ691" s="16">
        <v>1.37344330469763E-2</v>
      </c>
      <c r="AR691" s="18">
        <v>2.44359313263806</v>
      </c>
      <c r="AS691" s="16">
        <v>-1.59556212989647E-2</v>
      </c>
    </row>
    <row r="692" spans="2:45" x14ac:dyDescent="0.2">
      <c r="B692" s="29"/>
      <c r="C692" s="29"/>
      <c r="D692" s="29"/>
      <c r="E692" s="14" t="s">
        <v>295</v>
      </c>
      <c r="F692" s="15">
        <v>293168.21999999997</v>
      </c>
      <c r="G692" s="16">
        <v>-9.9825165377463596E-2</v>
      </c>
      <c r="H692" s="17">
        <v>115224.01</v>
      </c>
      <c r="I692" s="16">
        <v>-8.7545468698799006E-2</v>
      </c>
      <c r="J692" s="17">
        <v>198337.67</v>
      </c>
      <c r="K692" s="16">
        <v>-0.13651649928513801</v>
      </c>
      <c r="L692" s="18">
        <v>2.5443327306522301</v>
      </c>
      <c r="M692" s="16">
        <v>-1.34578724280685E-2</v>
      </c>
      <c r="N692" s="18">
        <v>1.4781267723877201</v>
      </c>
      <c r="O692" s="16">
        <v>4.2492223507801401E-2</v>
      </c>
      <c r="P692" s="15">
        <v>1001431.78</v>
      </c>
      <c r="Q692" s="16">
        <v>-0.13616828488076099</v>
      </c>
      <c r="R692" s="17">
        <v>355572.57</v>
      </c>
      <c r="S692" s="16">
        <v>-0.22444292122628801</v>
      </c>
      <c r="T692" s="17">
        <v>585379.77</v>
      </c>
      <c r="U692" s="16">
        <v>-0.27638695356983001</v>
      </c>
      <c r="V692" s="18">
        <v>2.8163921080863998</v>
      </c>
      <c r="W692" s="16">
        <v>0.113820940794073</v>
      </c>
      <c r="X692" s="18">
        <v>1.7107386201610599</v>
      </c>
      <c r="Y692" s="16">
        <v>0.19377576092749499</v>
      </c>
      <c r="Z692" s="15">
        <v>1835051.57</v>
      </c>
      <c r="AA692" s="16">
        <v>-0.12043746226794701</v>
      </c>
      <c r="AB692" s="17">
        <v>639113.81000000006</v>
      </c>
      <c r="AC692" s="16">
        <v>-0.16706322731901599</v>
      </c>
      <c r="AD692" s="17">
        <v>1066468.58</v>
      </c>
      <c r="AE692" s="16">
        <v>-0.204827024837343</v>
      </c>
      <c r="AF692" s="18">
        <v>2.8712438086731402</v>
      </c>
      <c r="AG692" s="16">
        <v>5.5977556256754102E-2</v>
      </c>
      <c r="AH692" s="18">
        <v>1.7206803879773001</v>
      </c>
      <c r="AI692" s="16">
        <v>0.106127302115786</v>
      </c>
      <c r="AJ692" s="15">
        <v>3674528.68</v>
      </c>
      <c r="AK692" s="16">
        <v>-0.104929903599596</v>
      </c>
      <c r="AL692" s="17">
        <v>1291337.95</v>
      </c>
      <c r="AM692" s="16">
        <v>-0.141918758527359</v>
      </c>
      <c r="AN692" s="17">
        <v>2162169.5699999998</v>
      </c>
      <c r="AO692" s="16">
        <v>-0.174261861174272</v>
      </c>
      <c r="AP692" s="18">
        <v>2.84552055486327</v>
      </c>
      <c r="AQ692" s="16">
        <v>4.3106471905018297E-2</v>
      </c>
      <c r="AR692" s="18">
        <v>1.6994636919249599</v>
      </c>
      <c r="AS692" s="16">
        <v>8.3963613056885295E-2</v>
      </c>
    </row>
    <row r="693" spans="2:45" x14ac:dyDescent="0.2">
      <c r="B693" s="29"/>
      <c r="C693" s="29"/>
      <c r="D693" s="29"/>
      <c r="E693" s="14" t="s">
        <v>296</v>
      </c>
      <c r="F693" s="15">
        <v>366205.8</v>
      </c>
      <c r="G693" s="16">
        <v>-0.14240745084839601</v>
      </c>
      <c r="H693" s="17">
        <v>133519.39000000001</v>
      </c>
      <c r="I693" s="16">
        <v>-0.21970372800636501</v>
      </c>
      <c r="J693" s="17">
        <v>246275.96</v>
      </c>
      <c r="K693" s="16">
        <v>-0.239633984645406</v>
      </c>
      <c r="L693" s="18">
        <v>2.7427162451835598</v>
      </c>
      <c r="M693" s="16">
        <v>9.9060164622444505E-2</v>
      </c>
      <c r="N693" s="18">
        <v>1.4869733935866101</v>
      </c>
      <c r="O693" s="16">
        <v>0.12786806857966801</v>
      </c>
      <c r="P693" s="15">
        <v>1225346.53</v>
      </c>
      <c r="Q693" s="16">
        <v>-3.2843652298956097E-2</v>
      </c>
      <c r="R693" s="17">
        <v>431875.74</v>
      </c>
      <c r="S693" s="16">
        <v>-6.0624856810109602E-2</v>
      </c>
      <c r="T693" s="17">
        <v>786238.86</v>
      </c>
      <c r="U693" s="16">
        <v>-6.5171828786657102E-2</v>
      </c>
      <c r="V693" s="18">
        <v>2.8372664090833202</v>
      </c>
      <c r="W693" s="16">
        <v>2.95741320308043E-2</v>
      </c>
      <c r="X693" s="18">
        <v>1.5584914360503599</v>
      </c>
      <c r="Y693" s="16">
        <v>3.4581945092370503E-2</v>
      </c>
      <c r="Z693" s="15">
        <v>2311420.71</v>
      </c>
      <c r="AA693" s="16">
        <v>1.4206016531671699E-3</v>
      </c>
      <c r="AB693" s="17">
        <v>800974.43</v>
      </c>
      <c r="AC693" s="16">
        <v>1.7386405848393099E-2</v>
      </c>
      <c r="AD693" s="17">
        <v>1460423.46</v>
      </c>
      <c r="AE693" s="16">
        <v>2.0737004311244599E-2</v>
      </c>
      <c r="AF693" s="18">
        <v>2.88576092248038</v>
      </c>
      <c r="AG693" s="16">
        <v>-1.56929600232984E-2</v>
      </c>
      <c r="AH693" s="18">
        <v>1.58270582013247</v>
      </c>
      <c r="AI693" s="16">
        <v>-1.8923976084428799E-2</v>
      </c>
      <c r="AJ693" s="15">
        <v>4442151.3499999996</v>
      </c>
      <c r="AK693" s="16">
        <v>-2.3538795708604201E-2</v>
      </c>
      <c r="AL693" s="17">
        <v>1487703.58</v>
      </c>
      <c r="AM693" s="16">
        <v>-3.3450001447839897E-2</v>
      </c>
      <c r="AN693" s="17">
        <v>2667978.79</v>
      </c>
      <c r="AO693" s="16">
        <v>-3.9889531575040202E-2</v>
      </c>
      <c r="AP693" s="18">
        <v>2.9859115819295101</v>
      </c>
      <c r="AQ693" s="16">
        <v>1.02542090466941E-2</v>
      </c>
      <c r="AR693" s="18">
        <v>1.6649875053916701</v>
      </c>
      <c r="AS693" s="16">
        <v>1.7030056857164601E-2</v>
      </c>
    </row>
    <row r="694" spans="2:45" x14ac:dyDescent="0.2">
      <c r="B694" s="29"/>
      <c r="C694" s="29"/>
      <c r="D694" s="29"/>
      <c r="E694" s="14" t="s">
        <v>297</v>
      </c>
      <c r="F694" s="15">
        <v>129969.72</v>
      </c>
      <c r="G694" s="16">
        <v>6.3384113300029105E-2</v>
      </c>
      <c r="H694" s="17">
        <v>35998.92</v>
      </c>
      <c r="I694" s="16">
        <v>3.4443995533366599E-2</v>
      </c>
      <c r="J694" s="17">
        <v>52005.51</v>
      </c>
      <c r="K694" s="16">
        <v>3.7694447326623602E-2</v>
      </c>
      <c r="L694" s="18">
        <v>3.61037831134934</v>
      </c>
      <c r="M694" s="16">
        <v>2.7976495481266499E-2</v>
      </c>
      <c r="N694" s="18">
        <v>2.4991528782238701</v>
      </c>
      <c r="O694" s="16">
        <v>2.4756483991591999E-2</v>
      </c>
      <c r="P694" s="15">
        <v>437262.33</v>
      </c>
      <c r="Q694" s="16">
        <v>2.1132658147620699E-2</v>
      </c>
      <c r="R694" s="17">
        <v>120213.79</v>
      </c>
      <c r="S694" s="16">
        <v>-1.5655182787503701E-2</v>
      </c>
      <c r="T694" s="17">
        <v>173679.85</v>
      </c>
      <c r="U694" s="16">
        <v>-1.4397593421064199E-2</v>
      </c>
      <c r="V694" s="18">
        <v>3.6373724678341799</v>
      </c>
      <c r="W694" s="16">
        <v>3.7372920842212103E-2</v>
      </c>
      <c r="X694" s="18">
        <v>2.5176341987858701</v>
      </c>
      <c r="Y694" s="16">
        <v>3.6049274364103802E-2</v>
      </c>
      <c r="Z694" s="15">
        <v>809293.02</v>
      </c>
      <c r="AA694" s="16">
        <v>-3.75496814408246E-2</v>
      </c>
      <c r="AB694" s="17">
        <v>227522.67</v>
      </c>
      <c r="AC694" s="16">
        <v>-5.3089343001874602E-2</v>
      </c>
      <c r="AD694" s="17">
        <v>325209.98</v>
      </c>
      <c r="AE694" s="16">
        <v>-5.2921043180699102E-2</v>
      </c>
      <c r="AF694" s="18">
        <v>3.5569775090983198</v>
      </c>
      <c r="AG694" s="16">
        <v>1.6410905766245699E-2</v>
      </c>
      <c r="AH694" s="18">
        <v>2.4885245526597899</v>
      </c>
      <c r="AI694" s="16">
        <v>1.62302853729305E-2</v>
      </c>
      <c r="AJ694" s="15">
        <v>1593965.29</v>
      </c>
      <c r="AK694" s="16">
        <v>-6.4755876723268796E-2</v>
      </c>
      <c r="AL694" s="17">
        <v>453877.66</v>
      </c>
      <c r="AM694" s="16">
        <v>-6.6924884290626693E-2</v>
      </c>
      <c r="AN694" s="17">
        <v>649427.53</v>
      </c>
      <c r="AO694" s="16">
        <v>-7.3138688339896799E-2</v>
      </c>
      <c r="AP694" s="18">
        <v>3.51188311405325</v>
      </c>
      <c r="AQ694" s="16">
        <v>2.3245798016046401E-3</v>
      </c>
      <c r="AR694" s="18">
        <v>2.4544159530779401</v>
      </c>
      <c r="AS694" s="16">
        <v>9.0442998441842698E-3</v>
      </c>
    </row>
    <row r="695" spans="2:45" x14ac:dyDescent="0.2">
      <c r="B695" s="29"/>
      <c r="C695" s="29"/>
      <c r="D695" s="29"/>
      <c r="E695" s="14" t="s">
        <v>298</v>
      </c>
      <c r="F695" s="15">
        <v>264456</v>
      </c>
      <c r="G695" s="16">
        <v>-0.21231837604196399</v>
      </c>
      <c r="H695" s="17">
        <v>75351.33</v>
      </c>
      <c r="I695" s="16">
        <v>-0.25018262482398002</v>
      </c>
      <c r="J695" s="17">
        <v>105760.2</v>
      </c>
      <c r="K695" s="16">
        <v>-0.235704278819408</v>
      </c>
      <c r="L695" s="18">
        <v>3.5096394449839199</v>
      </c>
      <c r="M695" s="16">
        <v>5.0497961284409101E-2</v>
      </c>
      <c r="N695" s="18">
        <v>2.50052477207872</v>
      </c>
      <c r="O695" s="16">
        <v>3.0597976842419199E-2</v>
      </c>
      <c r="P695" s="15">
        <v>787033.07</v>
      </c>
      <c r="Q695" s="16">
        <v>-0.17478370149487801</v>
      </c>
      <c r="R695" s="17">
        <v>224761.46</v>
      </c>
      <c r="S695" s="16">
        <v>-0.187708544519849</v>
      </c>
      <c r="T695" s="17">
        <v>319708.93</v>
      </c>
      <c r="U695" s="16">
        <v>-0.17416596191608799</v>
      </c>
      <c r="V695" s="18">
        <v>3.5016371134090298</v>
      </c>
      <c r="W695" s="16">
        <v>1.59115831365375E-2</v>
      </c>
      <c r="X695" s="18">
        <v>2.4617175066082799</v>
      </c>
      <c r="Y695" s="16">
        <v>-7.4801903324681995E-4</v>
      </c>
      <c r="Z695" s="15">
        <v>1463682.48</v>
      </c>
      <c r="AA695" s="16">
        <v>-0.112132299585034</v>
      </c>
      <c r="AB695" s="17">
        <v>420671.14</v>
      </c>
      <c r="AC695" s="16">
        <v>-0.119407990567411</v>
      </c>
      <c r="AD695" s="17">
        <v>596817.15</v>
      </c>
      <c r="AE695" s="16">
        <v>-0.116013312682094</v>
      </c>
      <c r="AF695" s="18">
        <v>3.47939837280019</v>
      </c>
      <c r="AG695" s="16">
        <v>8.2622723173075095E-3</v>
      </c>
      <c r="AH695" s="18">
        <v>2.4524805964439902</v>
      </c>
      <c r="AI695" s="16">
        <v>4.3903524258215101E-3</v>
      </c>
      <c r="AJ695" s="15">
        <v>3492021.21</v>
      </c>
      <c r="AK695" s="16">
        <v>-3.9337746904002102E-2</v>
      </c>
      <c r="AL695" s="17">
        <v>1007261.05</v>
      </c>
      <c r="AM695" s="16">
        <v>-4.0378258209946699E-2</v>
      </c>
      <c r="AN695" s="17">
        <v>1396458.87</v>
      </c>
      <c r="AO695" s="16">
        <v>-5.8752638300034903E-2</v>
      </c>
      <c r="AP695" s="18">
        <v>3.46684825150342</v>
      </c>
      <c r="AQ695" s="16">
        <v>1.0842931757712999E-3</v>
      </c>
      <c r="AR695" s="18">
        <v>2.5006258938367401</v>
      </c>
      <c r="AS695" s="16">
        <v>2.0626768462827801E-2</v>
      </c>
    </row>
    <row r="696" spans="2:45" x14ac:dyDescent="0.2">
      <c r="B696" s="29"/>
      <c r="C696" s="29"/>
      <c r="D696" s="29"/>
      <c r="E696" s="14" t="s">
        <v>299</v>
      </c>
      <c r="F696" s="15">
        <v>1508879.61</v>
      </c>
      <c r="G696" s="16">
        <v>-6.8125624885054206E-2</v>
      </c>
      <c r="H696" s="17">
        <v>450753.71</v>
      </c>
      <c r="I696" s="16">
        <v>-8.9597547461620894E-2</v>
      </c>
      <c r="J696" s="17">
        <v>642654.99</v>
      </c>
      <c r="K696" s="16">
        <v>-6.1308158913503302E-2</v>
      </c>
      <c r="L696" s="18">
        <v>3.34745910355347</v>
      </c>
      <c r="M696" s="16">
        <v>2.35850886788571E-2</v>
      </c>
      <c r="N696" s="18">
        <v>2.3478843757207901</v>
      </c>
      <c r="O696" s="16">
        <v>-7.2627306141917801E-3</v>
      </c>
      <c r="P696" s="15">
        <v>5982907.5300000003</v>
      </c>
      <c r="Q696" s="16">
        <v>-7.1493503977995898E-3</v>
      </c>
      <c r="R696" s="17">
        <v>1805049.61</v>
      </c>
      <c r="S696" s="16">
        <v>-2.0883307029629702E-2</v>
      </c>
      <c r="T696" s="17">
        <v>2316168.9500000002</v>
      </c>
      <c r="U696" s="16">
        <v>-2.0623438579697301E-2</v>
      </c>
      <c r="V696" s="18">
        <v>3.3145391111992799</v>
      </c>
      <c r="W696" s="16">
        <v>1.4026884364686999E-2</v>
      </c>
      <c r="X696" s="18">
        <v>2.5831049716817902</v>
      </c>
      <c r="Y696" s="16">
        <v>1.3757821774249401E-2</v>
      </c>
      <c r="Z696" s="15">
        <v>12772349.720000001</v>
      </c>
      <c r="AA696" s="16">
        <v>1.2183449819340299E-2</v>
      </c>
      <c r="AB696" s="17">
        <v>4047853.38</v>
      </c>
      <c r="AC696" s="16">
        <v>4.8797058359703098E-2</v>
      </c>
      <c r="AD696" s="17">
        <v>4836886.88</v>
      </c>
      <c r="AE696" s="16">
        <v>4.1831854025660802E-2</v>
      </c>
      <c r="AF696" s="18">
        <v>3.15533902070336</v>
      </c>
      <c r="AG696" s="16">
        <v>-3.4910098429934401E-2</v>
      </c>
      <c r="AH696" s="18">
        <v>2.6406136915899898</v>
      </c>
      <c r="AI696" s="16">
        <v>-2.8457955179387501E-2</v>
      </c>
      <c r="AJ696" s="15">
        <v>22865312.600000001</v>
      </c>
      <c r="AK696" s="16">
        <v>3.5495971998155199E-2</v>
      </c>
      <c r="AL696" s="17">
        <v>7074087.75</v>
      </c>
      <c r="AM696" s="16">
        <v>9.2707292482305997E-2</v>
      </c>
      <c r="AN696" s="17">
        <v>8814094.3300000001</v>
      </c>
      <c r="AO696" s="16">
        <v>4.4367733489211997E-2</v>
      </c>
      <c r="AP696" s="18">
        <v>3.2322630716589602</v>
      </c>
      <c r="AQ696" s="16">
        <v>-5.2357407036411098E-2</v>
      </c>
      <c r="AR696" s="18">
        <v>2.5941760711789401</v>
      </c>
      <c r="AS696" s="16">
        <v>-8.4948636448355895E-3</v>
      </c>
    </row>
    <row r="697" spans="2:45" x14ac:dyDescent="0.2">
      <c r="B697" s="29"/>
      <c r="C697" s="29"/>
      <c r="D697" s="29"/>
      <c r="E697" s="14" t="s">
        <v>300</v>
      </c>
      <c r="F697" s="15">
        <v>1022084.01</v>
      </c>
      <c r="G697" s="16">
        <v>-1.51299546767682E-2</v>
      </c>
      <c r="H697" s="17">
        <v>275454.31</v>
      </c>
      <c r="I697" s="16">
        <v>-3.5428782053632299E-2</v>
      </c>
      <c r="J697" s="17">
        <v>449919.48</v>
      </c>
      <c r="K697" s="16">
        <v>-5.6205847045637997E-2</v>
      </c>
      <c r="L697" s="18">
        <v>3.7105391816159998</v>
      </c>
      <c r="M697" s="16">
        <v>2.1044405015610501E-2</v>
      </c>
      <c r="N697" s="18">
        <v>2.2717042836198198</v>
      </c>
      <c r="O697" s="16">
        <v>4.35220882014258E-2</v>
      </c>
      <c r="P697" s="15">
        <v>3502090.92</v>
      </c>
      <c r="Q697" s="16">
        <v>-1.80557668551658E-2</v>
      </c>
      <c r="R697" s="17">
        <v>966938.7</v>
      </c>
      <c r="S697" s="16">
        <v>-6.7384077097682703E-3</v>
      </c>
      <c r="T697" s="17">
        <v>1566358.31</v>
      </c>
      <c r="U697" s="16">
        <v>-1.42993640425514E-2</v>
      </c>
      <c r="V697" s="18">
        <v>3.6218334419751699</v>
      </c>
      <c r="W697" s="16">
        <v>-1.13941374893017E-2</v>
      </c>
      <c r="X697" s="18">
        <v>2.2358172441400099</v>
      </c>
      <c r="Y697" s="16">
        <v>-3.8108962047748401E-3</v>
      </c>
      <c r="Z697" s="15">
        <v>6623437</v>
      </c>
      <c r="AA697" s="16">
        <v>-1.0246678057916399E-2</v>
      </c>
      <c r="AB697" s="17">
        <v>1849939.46</v>
      </c>
      <c r="AC697" s="16">
        <v>-4.8472303900639196E-3</v>
      </c>
      <c r="AD697" s="17">
        <v>2998813.92</v>
      </c>
      <c r="AE697" s="16">
        <v>-3.5117574001420101E-3</v>
      </c>
      <c r="AF697" s="18">
        <v>3.5803533808614501</v>
      </c>
      <c r="AG697" s="16">
        <v>-5.4257475161014201E-3</v>
      </c>
      <c r="AH697" s="18">
        <v>2.2086855592560402</v>
      </c>
      <c r="AI697" s="16">
        <v>-6.7586554159463101E-3</v>
      </c>
      <c r="AJ697" s="15">
        <v>12893490.619999999</v>
      </c>
      <c r="AK697" s="16">
        <v>-6.97593958931733E-4</v>
      </c>
      <c r="AL697" s="17">
        <v>3573761.44</v>
      </c>
      <c r="AM697" s="16">
        <v>1.73608471591113E-3</v>
      </c>
      <c r="AN697" s="17">
        <v>5813394.3899999997</v>
      </c>
      <c r="AO697" s="16">
        <v>1.0880467171841999E-3</v>
      </c>
      <c r="AP697" s="18">
        <v>3.60782073355182</v>
      </c>
      <c r="AQ697" s="16">
        <v>-2.4294609248633799E-3</v>
      </c>
      <c r="AR697" s="18">
        <v>2.2178936702073599</v>
      </c>
      <c r="AS697" s="16">
        <v>-1.7836999272656199E-3</v>
      </c>
    </row>
    <row r="698" spans="2:45" x14ac:dyDescent="0.2">
      <c r="B698" s="29"/>
      <c r="C698" s="29"/>
      <c r="D698" s="29"/>
      <c r="E698" s="14" t="s">
        <v>301</v>
      </c>
      <c r="F698" s="15">
        <v>100631.97</v>
      </c>
      <c r="G698" s="16">
        <v>0.20986801599836699</v>
      </c>
      <c r="H698" s="17">
        <v>28233.53</v>
      </c>
      <c r="I698" s="16">
        <v>0.20632397050152501</v>
      </c>
      <c r="J698" s="17">
        <v>45194.12</v>
      </c>
      <c r="K698" s="16">
        <v>0.20207549909912401</v>
      </c>
      <c r="L698" s="18">
        <v>3.5642716302212301</v>
      </c>
      <c r="M698" s="16">
        <v>2.9378886464206098E-3</v>
      </c>
      <c r="N698" s="18">
        <v>2.2266606806372198</v>
      </c>
      <c r="O698" s="16">
        <v>6.4825519737175402E-3</v>
      </c>
      <c r="P698" s="15">
        <v>337068.33</v>
      </c>
      <c r="Q698" s="16">
        <v>7.5842260003192996E-2</v>
      </c>
      <c r="R698" s="17">
        <v>94489.12</v>
      </c>
      <c r="S698" s="16">
        <v>8.8259107819621596E-2</v>
      </c>
      <c r="T698" s="17">
        <v>148720.01999999999</v>
      </c>
      <c r="U698" s="16">
        <v>5.36283435621418E-2</v>
      </c>
      <c r="V698" s="18">
        <v>3.5672713429863698</v>
      </c>
      <c r="W698" s="16">
        <v>-1.14098266921986E-2</v>
      </c>
      <c r="X698" s="18">
        <v>2.2664623767533101</v>
      </c>
      <c r="Y698" s="16">
        <v>2.1083256327320901E-2</v>
      </c>
      <c r="Z698" s="15">
        <v>639197.80000000005</v>
      </c>
      <c r="AA698" s="16">
        <v>5.0119128637982499E-2</v>
      </c>
      <c r="AB698" s="17">
        <v>178439.06</v>
      </c>
      <c r="AC698" s="16">
        <v>5.9283816125075002E-2</v>
      </c>
      <c r="AD698" s="17">
        <v>280719.03000000003</v>
      </c>
      <c r="AE698" s="16">
        <v>3.41662111105542E-2</v>
      </c>
      <c r="AF698" s="18">
        <v>3.58216300848032</v>
      </c>
      <c r="AG698" s="16">
        <v>-8.6517771229787099E-3</v>
      </c>
      <c r="AH698" s="18">
        <v>2.27700202583345</v>
      </c>
      <c r="AI698" s="16">
        <v>1.5425873864412101E-2</v>
      </c>
      <c r="AJ698" s="15">
        <v>1276814.26</v>
      </c>
      <c r="AK698" s="16">
        <v>3.5390497527635498E-2</v>
      </c>
      <c r="AL698" s="17">
        <v>356274.84</v>
      </c>
      <c r="AM698" s="16">
        <v>4.4241141246533999E-2</v>
      </c>
      <c r="AN698" s="17">
        <v>561891.64</v>
      </c>
      <c r="AO698" s="16">
        <v>3.62262068070138E-2</v>
      </c>
      <c r="AP698" s="18">
        <v>3.5837901435869002</v>
      </c>
      <c r="AQ698" s="16">
        <v>-8.4756703880995102E-3</v>
      </c>
      <c r="AR698" s="18">
        <v>2.2723496295477901</v>
      </c>
      <c r="AS698" s="16">
        <v>-8.0649309377482995E-4</v>
      </c>
    </row>
    <row r="699" spans="2:45" x14ac:dyDescent="0.2">
      <c r="B699" s="29"/>
      <c r="C699" s="29"/>
      <c r="D699" s="29"/>
      <c r="E699" s="14" t="s">
        <v>302</v>
      </c>
      <c r="F699" s="15">
        <v>297375.88</v>
      </c>
      <c r="G699" s="16">
        <v>-5.7733193669658803E-2</v>
      </c>
      <c r="H699" s="17">
        <v>84231.69</v>
      </c>
      <c r="I699" s="16">
        <v>-7.7268932970514306E-2</v>
      </c>
      <c r="J699" s="17">
        <v>118282.58</v>
      </c>
      <c r="K699" s="16">
        <v>-0.111773786904551</v>
      </c>
      <c r="L699" s="18">
        <v>3.5304513063907401</v>
      </c>
      <c r="M699" s="16">
        <v>2.1171650114421899E-2</v>
      </c>
      <c r="N699" s="18">
        <v>2.5141139126319398</v>
      </c>
      <c r="O699" s="16">
        <v>6.0841024998082298E-2</v>
      </c>
      <c r="P699" s="15">
        <v>1035726.22</v>
      </c>
      <c r="Q699" s="16">
        <v>-1.1581118778058499E-2</v>
      </c>
      <c r="R699" s="17">
        <v>290535.8</v>
      </c>
      <c r="S699" s="16">
        <v>-3.26525600284156E-2</v>
      </c>
      <c r="T699" s="17">
        <v>425298.94</v>
      </c>
      <c r="U699" s="16">
        <v>-2.7352369480047999E-2</v>
      </c>
      <c r="V699" s="18">
        <v>3.5648832949330198</v>
      </c>
      <c r="W699" s="16">
        <v>2.1782702242925198E-2</v>
      </c>
      <c r="X699" s="18">
        <v>2.4352899163115702</v>
      </c>
      <c r="Y699" s="16">
        <v>1.62147628875202E-2</v>
      </c>
      <c r="Z699" s="15">
        <v>2015636.2</v>
      </c>
      <c r="AA699" s="16">
        <v>-3.0973242688363899E-2</v>
      </c>
      <c r="AB699" s="17">
        <v>568965.59</v>
      </c>
      <c r="AC699" s="16">
        <v>-5.9443586403439802E-2</v>
      </c>
      <c r="AD699" s="17">
        <v>823680.52</v>
      </c>
      <c r="AE699" s="16">
        <v>-3.6667453459481802E-2</v>
      </c>
      <c r="AF699" s="18">
        <v>3.5426328681845201</v>
      </c>
      <c r="AG699" s="16">
        <v>3.0269682183346299E-2</v>
      </c>
      <c r="AH699" s="18">
        <v>2.4471092262810799</v>
      </c>
      <c r="AI699" s="16">
        <v>5.9109502648558897E-3</v>
      </c>
      <c r="AJ699" s="15">
        <v>3825653.33</v>
      </c>
      <c r="AK699" s="16">
        <v>-1.54085107492826E-2</v>
      </c>
      <c r="AL699" s="17">
        <v>1091013.73</v>
      </c>
      <c r="AM699" s="16">
        <v>-3.4292855901755202E-2</v>
      </c>
      <c r="AN699" s="17">
        <v>1589417.12</v>
      </c>
      <c r="AO699" s="16">
        <v>-1.5710921263289001E-2</v>
      </c>
      <c r="AP699" s="18">
        <v>3.5065125440722</v>
      </c>
      <c r="AQ699" s="16">
        <v>1.9554939888226999E-2</v>
      </c>
      <c r="AR699" s="18">
        <v>2.40695364474242</v>
      </c>
      <c r="AS699" s="16">
        <v>3.0723749814888399E-4</v>
      </c>
    </row>
    <row r="700" spans="2:45" x14ac:dyDescent="0.2">
      <c r="B700" s="29"/>
      <c r="C700" s="29"/>
      <c r="D700" s="29"/>
      <c r="E700" s="14" t="s">
        <v>303</v>
      </c>
      <c r="F700" s="15">
        <v>184100.95</v>
      </c>
      <c r="G700" s="16">
        <v>2.1204160456361199E-2</v>
      </c>
      <c r="H700" s="17">
        <v>50946.01</v>
      </c>
      <c r="I700" s="16">
        <v>-4.8622822702253501E-2</v>
      </c>
      <c r="J700" s="17">
        <v>76237.66</v>
      </c>
      <c r="K700" s="16">
        <v>-7.00511792500874E-2</v>
      </c>
      <c r="L700" s="18">
        <v>3.6136480560499198</v>
      </c>
      <c r="M700" s="16">
        <v>7.3395688718272997E-2</v>
      </c>
      <c r="N700" s="18">
        <v>2.4148294950291</v>
      </c>
      <c r="O700" s="16">
        <v>9.8129421394244201E-2</v>
      </c>
      <c r="P700" s="15">
        <v>644330.02</v>
      </c>
      <c r="Q700" s="16">
        <v>1.27480380315932E-2</v>
      </c>
      <c r="R700" s="17">
        <v>185122.22</v>
      </c>
      <c r="S700" s="16">
        <v>-4.0834134696210601E-3</v>
      </c>
      <c r="T700" s="17">
        <v>280312.78000000003</v>
      </c>
      <c r="U700" s="16">
        <v>2.5036055224094498E-3</v>
      </c>
      <c r="V700" s="18">
        <v>3.4805655420510799</v>
      </c>
      <c r="W700" s="16">
        <v>1.69004630797971E-2</v>
      </c>
      <c r="X700" s="18">
        <v>2.2986109302615501</v>
      </c>
      <c r="Y700" s="16">
        <v>1.0218848543537599E-2</v>
      </c>
      <c r="Z700" s="15">
        <v>1226796.7</v>
      </c>
      <c r="AA700" s="16">
        <v>4.8135679223855797E-3</v>
      </c>
      <c r="AB700" s="17">
        <v>355779.21</v>
      </c>
      <c r="AC700" s="16">
        <v>1.1254113931453501E-2</v>
      </c>
      <c r="AD700" s="17">
        <v>535214.57999999996</v>
      </c>
      <c r="AE700" s="16">
        <v>1.8065297218463401E-2</v>
      </c>
      <c r="AF700" s="18">
        <v>3.4481967060413701</v>
      </c>
      <c r="AG700" s="16">
        <v>-6.36887002024539E-3</v>
      </c>
      <c r="AH700" s="18">
        <v>2.2921585955300401</v>
      </c>
      <c r="AI700" s="16">
        <v>-1.3016580893469199E-2</v>
      </c>
      <c r="AJ700" s="15">
        <v>2494206.4700000002</v>
      </c>
      <c r="AK700" s="16">
        <v>-1.5106758940075401E-2</v>
      </c>
      <c r="AL700" s="17">
        <v>713099.6</v>
      </c>
      <c r="AM700" s="16">
        <v>-2.0799663147205501E-2</v>
      </c>
      <c r="AN700" s="17">
        <v>1061749.25</v>
      </c>
      <c r="AO700" s="16">
        <v>-3.7034548268120603E-2</v>
      </c>
      <c r="AP700" s="18">
        <v>3.4976971940525599</v>
      </c>
      <c r="AQ700" s="16">
        <v>5.8138299108713301E-3</v>
      </c>
      <c r="AR700" s="18">
        <v>2.3491483229208798</v>
      </c>
      <c r="AS700" s="16">
        <v>2.27711069889458E-2</v>
      </c>
    </row>
    <row r="701" spans="2:45" x14ac:dyDescent="0.2">
      <c r="B701" s="29"/>
      <c r="C701" s="29"/>
      <c r="D701" s="29"/>
      <c r="E701" s="14" t="s">
        <v>304</v>
      </c>
      <c r="F701" s="15">
        <v>576166.98</v>
      </c>
      <c r="G701" s="16">
        <v>2.1347383662185099E-2</v>
      </c>
      <c r="H701" s="17">
        <v>216306.29</v>
      </c>
      <c r="I701" s="16">
        <v>0.261469841979108</v>
      </c>
      <c r="J701" s="17">
        <v>297719.87</v>
      </c>
      <c r="K701" s="16">
        <v>0.170832486171767</v>
      </c>
      <c r="L701" s="18">
        <v>2.6636626239579102</v>
      </c>
      <c r="M701" s="16">
        <v>-0.19035132694111601</v>
      </c>
      <c r="N701" s="18">
        <v>1.9352654560812499</v>
      </c>
      <c r="O701" s="16">
        <v>-0.12767420128420601</v>
      </c>
      <c r="P701" s="15">
        <v>2001841.71</v>
      </c>
      <c r="Q701" s="16">
        <v>7.21625878226683E-3</v>
      </c>
      <c r="R701" s="17">
        <v>684828.19</v>
      </c>
      <c r="S701" s="16">
        <v>0.13416430966286799</v>
      </c>
      <c r="T701" s="17">
        <v>941110.52</v>
      </c>
      <c r="U701" s="16">
        <v>8.6126778788258501E-2</v>
      </c>
      <c r="V701" s="18">
        <v>2.9231298291035599</v>
      </c>
      <c r="W701" s="16">
        <v>-0.11193091671024</v>
      </c>
      <c r="X701" s="18">
        <v>2.1271058685009701</v>
      </c>
      <c r="Y701" s="16">
        <v>-7.2653139161183905E-2</v>
      </c>
      <c r="Z701" s="15">
        <v>3912010.98</v>
      </c>
      <c r="AA701" s="16">
        <v>-2.34846953185321E-2</v>
      </c>
      <c r="AB701" s="17">
        <v>1289792.69</v>
      </c>
      <c r="AC701" s="16">
        <v>6.7408945189241301E-2</v>
      </c>
      <c r="AD701" s="17">
        <v>1788270.2</v>
      </c>
      <c r="AE701" s="16">
        <v>5.37788743567226E-2</v>
      </c>
      <c r="AF701" s="18">
        <v>3.0330540794117899</v>
      </c>
      <c r="AG701" s="16">
        <v>-8.5153530816306805E-2</v>
      </c>
      <c r="AH701" s="18">
        <v>2.1875950177998802</v>
      </c>
      <c r="AI701" s="16">
        <v>-7.3320476957198594E-2</v>
      </c>
      <c r="AJ701" s="15">
        <v>7304073.3200000003</v>
      </c>
      <c r="AK701" s="16">
        <v>-2.26652472274653E-3</v>
      </c>
      <c r="AL701" s="17">
        <v>2309772.8199999998</v>
      </c>
      <c r="AM701" s="16">
        <v>6.90794871525824E-2</v>
      </c>
      <c r="AN701" s="17">
        <v>3297658.87</v>
      </c>
      <c r="AO701" s="16">
        <v>5.38964314107854E-2</v>
      </c>
      <c r="AP701" s="18">
        <v>3.16224749756991</v>
      </c>
      <c r="AQ701" s="16">
        <v>-6.6735928181873405E-2</v>
      </c>
      <c r="AR701" s="18">
        <v>2.214926894485</v>
      </c>
      <c r="AS701" s="16">
        <v>-5.32907736088927E-2</v>
      </c>
    </row>
    <row r="702" spans="2:45" x14ac:dyDescent="0.2">
      <c r="B702" s="29"/>
      <c r="C702" s="29"/>
      <c r="D702" s="29"/>
      <c r="E702" s="14" t="s">
        <v>305</v>
      </c>
      <c r="F702" s="15">
        <v>527113.05000000005</v>
      </c>
      <c r="G702" s="16">
        <v>9.6194840263140194E-2</v>
      </c>
      <c r="H702" s="17">
        <v>136453.32999999999</v>
      </c>
      <c r="I702" s="16">
        <v>4.1301059613393198E-2</v>
      </c>
      <c r="J702" s="17">
        <v>232237.23</v>
      </c>
      <c r="K702" s="16">
        <v>2.2484492603189202E-2</v>
      </c>
      <c r="L702" s="18">
        <v>3.86295482858498</v>
      </c>
      <c r="M702" s="16">
        <v>5.2716532018249898E-2</v>
      </c>
      <c r="N702" s="18">
        <v>2.2697181240062201</v>
      </c>
      <c r="O702" s="16">
        <v>7.2089452889684894E-2</v>
      </c>
      <c r="P702" s="15">
        <v>1847540.64</v>
      </c>
      <c r="Q702" s="16">
        <v>0.109695841072804</v>
      </c>
      <c r="R702" s="17">
        <v>479462.85</v>
      </c>
      <c r="S702" s="16">
        <v>5.5322137775969699E-2</v>
      </c>
      <c r="T702" s="17">
        <v>810190.81</v>
      </c>
      <c r="U702" s="16">
        <v>2.59178897265302E-2</v>
      </c>
      <c r="V702" s="18">
        <v>3.8533551452422201</v>
      </c>
      <c r="W702" s="16">
        <v>5.15233229271806E-2</v>
      </c>
      <c r="X702" s="18">
        <v>2.2803771867024798</v>
      </c>
      <c r="Y702" s="16">
        <v>8.1661458665668707E-2</v>
      </c>
      <c r="Z702" s="15">
        <v>3636671.94</v>
      </c>
      <c r="AA702" s="16">
        <v>0.12785045374706999</v>
      </c>
      <c r="AB702" s="17">
        <v>940390.04</v>
      </c>
      <c r="AC702" s="16">
        <v>6.1883736885232798E-2</v>
      </c>
      <c r="AD702" s="17">
        <v>1595260.56</v>
      </c>
      <c r="AE702" s="16">
        <v>3.7673838488672999E-2</v>
      </c>
      <c r="AF702" s="18">
        <v>3.8671952969642298</v>
      </c>
      <c r="AG702" s="16">
        <v>6.2122353484133898E-2</v>
      </c>
      <c r="AH702" s="18">
        <v>2.2796726949734198</v>
      </c>
      <c r="AI702" s="16">
        <v>8.6902658536458399E-2</v>
      </c>
      <c r="AJ702" s="15">
        <v>6620206.3499999996</v>
      </c>
      <c r="AK702" s="16">
        <v>0.110177632309018</v>
      </c>
      <c r="AL702" s="17">
        <v>1738707.73</v>
      </c>
      <c r="AM702" s="16">
        <v>5.97651041425021E-2</v>
      </c>
      <c r="AN702" s="17">
        <v>2978505.82</v>
      </c>
      <c r="AO702" s="16">
        <v>3.8179156454540897E-2</v>
      </c>
      <c r="AP702" s="18">
        <v>3.8075440948318602</v>
      </c>
      <c r="AQ702" s="16">
        <v>4.7569530237841197E-2</v>
      </c>
      <c r="AR702" s="18">
        <v>2.22266020282613</v>
      </c>
      <c r="AS702" s="16">
        <v>6.9350723723212701E-2</v>
      </c>
    </row>
    <row r="703" spans="2:45" x14ac:dyDescent="0.2">
      <c r="B703" s="29"/>
      <c r="C703" s="29"/>
      <c r="D703" s="29"/>
      <c r="E703" s="14" t="s">
        <v>306</v>
      </c>
      <c r="F703" s="15">
        <v>403092.73</v>
      </c>
      <c r="G703" s="16">
        <v>1.3690143610621699E-2</v>
      </c>
      <c r="H703" s="17">
        <v>138522.73000000001</v>
      </c>
      <c r="I703" s="16">
        <v>0.18334366417894901</v>
      </c>
      <c r="J703" s="17">
        <v>247891.68</v>
      </c>
      <c r="K703" s="16">
        <v>0.23129950167701299</v>
      </c>
      <c r="L703" s="18">
        <v>2.90993925690029</v>
      </c>
      <c r="M703" s="16">
        <v>-0.143367920667442</v>
      </c>
      <c r="N703" s="18">
        <v>1.62608414288047</v>
      </c>
      <c r="O703" s="16">
        <v>-0.17673145954336</v>
      </c>
      <c r="P703" s="15">
        <v>1412262.03</v>
      </c>
      <c r="Q703" s="16">
        <v>8.4645174005508993E-3</v>
      </c>
      <c r="R703" s="17">
        <v>435739.3</v>
      </c>
      <c r="S703" s="16">
        <v>6.7047464832545603E-2</v>
      </c>
      <c r="T703" s="17">
        <v>747229.11</v>
      </c>
      <c r="U703" s="16">
        <v>7.9842327196155499E-2</v>
      </c>
      <c r="V703" s="18">
        <v>3.2410710486752099</v>
      </c>
      <c r="W703" s="16">
        <v>-5.4901913328839702E-2</v>
      </c>
      <c r="X703" s="18">
        <v>1.88999867791553</v>
      </c>
      <c r="Y703" s="16">
        <v>-6.6100214816490199E-2</v>
      </c>
      <c r="Z703" s="15">
        <v>2869684.26</v>
      </c>
      <c r="AA703" s="16">
        <v>-4.0206658282501299E-2</v>
      </c>
      <c r="AB703" s="17">
        <v>888368.6</v>
      </c>
      <c r="AC703" s="16">
        <v>-1.8085017500291099E-2</v>
      </c>
      <c r="AD703" s="17">
        <v>1522693.34</v>
      </c>
      <c r="AE703" s="16">
        <v>-1.45774320380003E-2</v>
      </c>
      <c r="AF703" s="18">
        <v>3.2302855593950501</v>
      </c>
      <c r="AG703" s="16">
        <v>-2.2529079580692401E-2</v>
      </c>
      <c r="AH703" s="18">
        <v>1.8846107647650201</v>
      </c>
      <c r="AI703" s="16">
        <v>-2.6008361364714901E-2</v>
      </c>
      <c r="AJ703" s="15">
        <v>5397757.9299999997</v>
      </c>
      <c r="AK703" s="16">
        <v>-4.98769485302707E-2</v>
      </c>
      <c r="AL703" s="17">
        <v>1603219.05</v>
      </c>
      <c r="AM703" s="16">
        <v>-6.7431764120556806E-2</v>
      </c>
      <c r="AN703" s="17">
        <v>2695410.68</v>
      </c>
      <c r="AO703" s="16">
        <v>-7.8849207737760302E-2</v>
      </c>
      <c r="AP703" s="18">
        <v>3.3668249700501001</v>
      </c>
      <c r="AQ703" s="16">
        <v>1.8824162045076899E-2</v>
      </c>
      <c r="AR703" s="18">
        <v>2.0025734742580998</v>
      </c>
      <c r="AS703" s="16">
        <v>3.1452243705221199E-2</v>
      </c>
    </row>
    <row r="704" spans="2:45" x14ac:dyDescent="0.2">
      <c r="B704" s="29"/>
      <c r="C704" s="29"/>
      <c r="D704" s="29"/>
      <c r="E704" s="14" t="s">
        <v>307</v>
      </c>
      <c r="F704" s="15">
        <v>361179.61</v>
      </c>
      <c r="G704" s="16">
        <v>-1.7906382867644201E-2</v>
      </c>
      <c r="H704" s="17">
        <v>109554.83</v>
      </c>
      <c r="I704" s="16">
        <v>-2.5606258756260498E-2</v>
      </c>
      <c r="J704" s="17">
        <v>197940.78</v>
      </c>
      <c r="K704" s="16">
        <v>-5.7397297235261997E-2</v>
      </c>
      <c r="L704" s="18">
        <v>3.29679312176378</v>
      </c>
      <c r="M704" s="16">
        <v>7.9022222359392304E-3</v>
      </c>
      <c r="N704" s="18">
        <v>1.8246851911970801</v>
      </c>
      <c r="O704" s="16">
        <v>4.1895609095738202E-2</v>
      </c>
      <c r="P704" s="15">
        <v>1267064.3899999999</v>
      </c>
      <c r="Q704" s="16">
        <v>-2.2141013544016999E-2</v>
      </c>
      <c r="R704" s="17">
        <v>382246.29</v>
      </c>
      <c r="S704" s="16">
        <v>-3.7170273272494198E-2</v>
      </c>
      <c r="T704" s="17">
        <v>680413.49</v>
      </c>
      <c r="U704" s="16">
        <v>-8.0937987655285898E-2</v>
      </c>
      <c r="V704" s="18">
        <v>3.3147853181256499</v>
      </c>
      <c r="W704" s="16">
        <v>1.56094679165744E-2</v>
      </c>
      <c r="X704" s="18">
        <v>1.8621976322074401</v>
      </c>
      <c r="Y704" s="16">
        <v>6.3974980275015303E-2</v>
      </c>
      <c r="Z704" s="15">
        <v>2530363.4700000002</v>
      </c>
      <c r="AA704" s="16">
        <v>-3.1909009794510397E-2</v>
      </c>
      <c r="AB704" s="17">
        <v>752982.09</v>
      </c>
      <c r="AC704" s="16">
        <v>-5.3646023497560501E-2</v>
      </c>
      <c r="AD704" s="17">
        <v>1345713.68</v>
      </c>
      <c r="AE704" s="16">
        <v>-8.7514609737993701E-2</v>
      </c>
      <c r="AF704" s="18">
        <v>3.3604563821697302</v>
      </c>
      <c r="AG704" s="16">
        <v>2.2969221076648502E-2</v>
      </c>
      <c r="AH704" s="18">
        <v>1.8803134036654801</v>
      </c>
      <c r="AI704" s="16">
        <v>6.0938619441914602E-2</v>
      </c>
      <c r="AJ704" s="15">
        <v>4874091.53</v>
      </c>
      <c r="AK704" s="16">
        <v>-2.66026244465274E-2</v>
      </c>
      <c r="AL704" s="17">
        <v>1457598.29</v>
      </c>
      <c r="AM704" s="16">
        <v>-2.7297613852675699E-2</v>
      </c>
      <c r="AN704" s="17">
        <v>2633964.92</v>
      </c>
      <c r="AO704" s="16">
        <v>-5.6907304150059602E-2</v>
      </c>
      <c r="AP704" s="18">
        <v>3.3439196268541198</v>
      </c>
      <c r="AQ704" s="16">
        <v>7.1449337027001904E-4</v>
      </c>
      <c r="AR704" s="18">
        <v>1.8504770101493999</v>
      </c>
      <c r="AS704" s="16">
        <v>3.2133299130496097E-2</v>
      </c>
    </row>
    <row r="705" spans="2:45" x14ac:dyDescent="0.2">
      <c r="B705" s="29"/>
      <c r="C705" s="29"/>
      <c r="D705" s="29"/>
      <c r="E705" s="14" t="s">
        <v>308</v>
      </c>
      <c r="F705" s="15">
        <v>270343.39</v>
      </c>
      <c r="G705" s="16">
        <v>-7.2827969965044096E-3</v>
      </c>
      <c r="H705" s="17">
        <v>82059.539999999994</v>
      </c>
      <c r="I705" s="16">
        <v>-1.61827220048406E-2</v>
      </c>
      <c r="J705" s="17">
        <v>133829.63</v>
      </c>
      <c r="K705" s="16">
        <v>3.6079399064545402E-2</v>
      </c>
      <c r="L705" s="18">
        <v>3.29447849695477</v>
      </c>
      <c r="M705" s="16">
        <v>9.0463190750955502E-3</v>
      </c>
      <c r="N705" s="18">
        <v>2.0200563208610798</v>
      </c>
      <c r="O705" s="16">
        <v>-4.1852194050186302E-2</v>
      </c>
      <c r="P705" s="15">
        <v>903428.73</v>
      </c>
      <c r="Q705" s="16">
        <v>-3.4381880672057899E-2</v>
      </c>
      <c r="R705" s="17">
        <v>266650.90999999997</v>
      </c>
      <c r="S705" s="16">
        <v>-7.9509753366069399E-2</v>
      </c>
      <c r="T705" s="17">
        <v>425158.8</v>
      </c>
      <c r="U705" s="16">
        <v>-4.7457693344498501E-2</v>
      </c>
      <c r="V705" s="18">
        <v>3.3880579293728998</v>
      </c>
      <c r="W705" s="16">
        <v>4.9025910767698098E-2</v>
      </c>
      <c r="X705" s="18">
        <v>2.12492068845805</v>
      </c>
      <c r="Y705" s="16">
        <v>1.37272776033973E-2</v>
      </c>
      <c r="Z705" s="15">
        <v>1729028.03</v>
      </c>
      <c r="AA705" s="16">
        <v>-5.8278900621129899E-2</v>
      </c>
      <c r="AB705" s="17">
        <v>508016.5</v>
      </c>
      <c r="AC705" s="16">
        <v>-0.110413127186093</v>
      </c>
      <c r="AD705" s="17">
        <v>809289.2</v>
      </c>
      <c r="AE705" s="16">
        <v>-7.8111358161376293E-2</v>
      </c>
      <c r="AF705" s="18">
        <v>3.4034879378917799</v>
      </c>
      <c r="AG705" s="16">
        <v>5.8604986379862299E-2</v>
      </c>
      <c r="AH705" s="18">
        <v>2.13647733097143</v>
      </c>
      <c r="AI705" s="16">
        <v>2.1512855935281301E-2</v>
      </c>
      <c r="AJ705" s="15">
        <v>3338469.35</v>
      </c>
      <c r="AK705" s="16">
        <v>-6.8153838687929305E-2</v>
      </c>
      <c r="AL705" s="17">
        <v>980166.27</v>
      </c>
      <c r="AM705" s="16">
        <v>-0.11329974033136</v>
      </c>
      <c r="AN705" s="17">
        <v>1563187.64</v>
      </c>
      <c r="AO705" s="16">
        <v>-8.4589012645900893E-2</v>
      </c>
      <c r="AP705" s="18">
        <v>3.4060235004822199</v>
      </c>
      <c r="AQ705" s="16">
        <v>5.0914501435131397E-2</v>
      </c>
      <c r="AR705" s="18">
        <v>2.1356804932260101</v>
      </c>
      <c r="AS705" s="16">
        <v>1.7953874472793702E-2</v>
      </c>
    </row>
    <row r="706" spans="2:45" x14ac:dyDescent="0.2">
      <c r="B706" s="29"/>
      <c r="C706" s="29"/>
      <c r="D706" s="29"/>
      <c r="E706" s="14" t="s">
        <v>309</v>
      </c>
      <c r="F706" s="15">
        <v>252079.57</v>
      </c>
      <c r="G706" s="16">
        <v>-4.3516905700577597E-2</v>
      </c>
      <c r="H706" s="17">
        <v>72768.58</v>
      </c>
      <c r="I706" s="16">
        <v>-6.7934157491844699E-2</v>
      </c>
      <c r="J706" s="17">
        <v>127775.95</v>
      </c>
      <c r="K706" s="16">
        <v>-4.0907514297709099E-2</v>
      </c>
      <c r="L706" s="18">
        <v>3.4641265502226402</v>
      </c>
      <c r="M706" s="16">
        <v>2.6196917296702201E-2</v>
      </c>
      <c r="N706" s="18">
        <v>1.97282485475553</v>
      </c>
      <c r="O706" s="16">
        <v>-2.7206879855364401E-3</v>
      </c>
      <c r="P706" s="15">
        <v>854691.1</v>
      </c>
      <c r="Q706" s="16">
        <v>-1.6000264797350901E-2</v>
      </c>
      <c r="R706" s="17">
        <v>238175.72</v>
      </c>
      <c r="S706" s="16">
        <v>-4.7935993031236399E-2</v>
      </c>
      <c r="T706" s="17">
        <v>411528.28</v>
      </c>
      <c r="U706" s="16">
        <v>-1.6431162931309799E-2</v>
      </c>
      <c r="V706" s="18">
        <v>3.5884896243832101</v>
      </c>
      <c r="W706" s="16">
        <v>3.35436777360845E-2</v>
      </c>
      <c r="X706" s="18">
        <v>2.0768708775008098</v>
      </c>
      <c r="Y706" s="16">
        <v>4.3809657008150502E-4</v>
      </c>
      <c r="Z706" s="15">
        <v>1633226.44</v>
      </c>
      <c r="AA706" s="16">
        <v>-2.0984884052306901E-2</v>
      </c>
      <c r="AB706" s="17">
        <v>452379.44</v>
      </c>
      <c r="AC706" s="16">
        <v>-4.8887291574854497E-2</v>
      </c>
      <c r="AD706" s="17">
        <v>781167.49</v>
      </c>
      <c r="AE706" s="16">
        <v>-1.57715316623298E-2</v>
      </c>
      <c r="AF706" s="18">
        <v>3.6103020950731102</v>
      </c>
      <c r="AG706" s="16">
        <v>2.93365941548068E-2</v>
      </c>
      <c r="AH706" s="18">
        <v>2.09075065323059</v>
      </c>
      <c r="AI706" s="16">
        <v>-5.2968924977167802E-3</v>
      </c>
      <c r="AJ706" s="15">
        <v>3173506.44</v>
      </c>
      <c r="AK706" s="16">
        <v>-2.2251757919836301E-2</v>
      </c>
      <c r="AL706" s="17">
        <v>875564.34</v>
      </c>
      <c r="AM706" s="16">
        <v>-5.2372133294071699E-2</v>
      </c>
      <c r="AN706" s="17">
        <v>1515310.87</v>
      </c>
      <c r="AO706" s="16">
        <v>-1.78212154980983E-2</v>
      </c>
      <c r="AP706" s="18">
        <v>3.6245268280341301</v>
      </c>
      <c r="AQ706" s="16">
        <v>3.1785024936990799E-2</v>
      </c>
      <c r="AR706" s="18">
        <v>2.0942939847055899</v>
      </c>
      <c r="AS706" s="16">
        <v>-4.5109327259446599E-3</v>
      </c>
    </row>
    <row r="707" spans="2:45" x14ac:dyDescent="0.2">
      <c r="B707" s="29"/>
      <c r="C707" s="29"/>
      <c r="D707" s="29"/>
      <c r="E707" s="14" t="s">
        <v>310</v>
      </c>
      <c r="F707" s="15">
        <v>201530.77</v>
      </c>
      <c r="G707" s="16">
        <v>-3.9926629930893296E-3</v>
      </c>
      <c r="H707" s="17">
        <v>55707.87</v>
      </c>
      <c r="I707" s="16">
        <v>-3.4412356527793599E-2</v>
      </c>
      <c r="J707" s="17">
        <v>97542.71</v>
      </c>
      <c r="K707" s="16">
        <v>-1.24308358841114E-2</v>
      </c>
      <c r="L707" s="18">
        <v>3.6176355333635999</v>
      </c>
      <c r="M707" s="16">
        <v>3.1503814014558602E-2</v>
      </c>
      <c r="N707" s="18">
        <v>2.06607720864019</v>
      </c>
      <c r="O707" s="16">
        <v>8.5443867605730899E-3</v>
      </c>
      <c r="P707" s="15">
        <v>664058.36</v>
      </c>
      <c r="Q707" s="16">
        <v>-2.3820077862323302E-2</v>
      </c>
      <c r="R707" s="17">
        <v>179605.9</v>
      </c>
      <c r="S707" s="16">
        <v>-6.8841993224440901E-2</v>
      </c>
      <c r="T707" s="17">
        <v>310103.65000000002</v>
      </c>
      <c r="U707" s="16">
        <v>-5.6533341478915401E-2</v>
      </c>
      <c r="V707" s="18">
        <v>3.69730816192564</v>
      </c>
      <c r="W707" s="16">
        <v>4.83504572097498E-2</v>
      </c>
      <c r="X707" s="18">
        <v>2.1414077518919901</v>
      </c>
      <c r="Y707" s="16">
        <v>3.4673470780484501E-2</v>
      </c>
      <c r="Z707" s="15">
        <v>1231530.1200000001</v>
      </c>
      <c r="AA707" s="16">
        <v>-3.4141733140115101E-2</v>
      </c>
      <c r="AB707" s="17">
        <v>330318.69</v>
      </c>
      <c r="AC707" s="16">
        <v>-8.8706668736525301E-2</v>
      </c>
      <c r="AD707" s="17">
        <v>568559.29</v>
      </c>
      <c r="AE707" s="16">
        <v>-7.9546075255393894E-2</v>
      </c>
      <c r="AF707" s="18">
        <v>3.7283089249354902</v>
      </c>
      <c r="AG707" s="16">
        <v>5.98763688095445E-2</v>
      </c>
      <c r="AH707" s="18">
        <v>2.1660539923637501</v>
      </c>
      <c r="AI707" s="16">
        <v>4.9328207414485098E-2</v>
      </c>
      <c r="AJ707" s="15">
        <v>2469320.4300000002</v>
      </c>
      <c r="AK707" s="16">
        <v>-2.2818528082773199E-2</v>
      </c>
      <c r="AL707" s="17">
        <v>662217.42000000004</v>
      </c>
      <c r="AM707" s="16">
        <v>-6.3902998022699095E-2</v>
      </c>
      <c r="AN707" s="17">
        <v>1140589.78</v>
      </c>
      <c r="AO707" s="16">
        <v>-5.78856638772723E-2</v>
      </c>
      <c r="AP707" s="18">
        <v>3.7288666160428101</v>
      </c>
      <c r="AQ707" s="16">
        <v>4.3889116035137198E-2</v>
      </c>
      <c r="AR707" s="18">
        <v>2.1649505135843001</v>
      </c>
      <c r="AS707" s="16">
        <v>3.72217409819047E-2</v>
      </c>
    </row>
    <row r="708" spans="2:45" x14ac:dyDescent="0.2">
      <c r="B708" s="29"/>
      <c r="C708" s="29"/>
      <c r="D708" s="29"/>
      <c r="E708" s="14" t="s">
        <v>311</v>
      </c>
      <c r="F708" s="15">
        <v>423121.78</v>
      </c>
      <c r="G708" s="16">
        <v>0.275966873612352</v>
      </c>
      <c r="H708" s="17">
        <v>157812.35999999999</v>
      </c>
      <c r="I708" s="16">
        <v>0.12538470808965599</v>
      </c>
      <c r="J708" s="17">
        <v>157123.29</v>
      </c>
      <c r="K708" s="16">
        <v>0.20029834183997999</v>
      </c>
      <c r="L708" s="18">
        <v>2.68117009339446</v>
      </c>
      <c r="M708" s="16">
        <v>0.13380505745302901</v>
      </c>
      <c r="N708" s="18">
        <v>2.6929284640106501</v>
      </c>
      <c r="O708" s="16">
        <v>6.3041436561827993E-2</v>
      </c>
      <c r="P708" s="15">
        <v>1425642.27</v>
      </c>
      <c r="Q708" s="16">
        <v>0.21558089589134599</v>
      </c>
      <c r="R708" s="17">
        <v>532375.89</v>
      </c>
      <c r="S708" s="16">
        <v>6.0507142582100902E-2</v>
      </c>
      <c r="T708" s="17">
        <v>538331.78</v>
      </c>
      <c r="U708" s="16">
        <v>0.17098896981763201</v>
      </c>
      <c r="V708" s="18">
        <v>2.6778866150381102</v>
      </c>
      <c r="W708" s="16">
        <v>0.14622603383101701</v>
      </c>
      <c r="X708" s="18">
        <v>2.6482595361544501</v>
      </c>
      <c r="Y708" s="16">
        <v>3.8080568838029502E-2</v>
      </c>
      <c r="Z708" s="15">
        <v>2679262.5499999998</v>
      </c>
      <c r="AA708" s="16">
        <v>0.19749922392536101</v>
      </c>
      <c r="AB708" s="17">
        <v>1040233.01</v>
      </c>
      <c r="AC708" s="16">
        <v>7.4761707412157194E-2</v>
      </c>
      <c r="AD708" s="17">
        <v>1006296.36</v>
      </c>
      <c r="AE708" s="16">
        <v>0.137594670082334</v>
      </c>
      <c r="AF708" s="18">
        <v>2.5756369238849701</v>
      </c>
      <c r="AG708" s="16">
        <v>0.11419974834117901</v>
      </c>
      <c r="AH708" s="18">
        <v>2.6624985009386299</v>
      </c>
      <c r="AI708" s="16">
        <v>5.2658961419616498E-2</v>
      </c>
      <c r="AJ708" s="15">
        <v>4767953.38</v>
      </c>
      <c r="AK708" s="16">
        <v>0.13551668717388299</v>
      </c>
      <c r="AL708" s="17">
        <v>1913896.98</v>
      </c>
      <c r="AM708" s="16">
        <v>5.0239258368692599E-2</v>
      </c>
      <c r="AN708" s="17">
        <v>1804592.37</v>
      </c>
      <c r="AO708" s="16">
        <v>9.2862756647679595E-2</v>
      </c>
      <c r="AP708" s="18">
        <v>2.4912278089283602</v>
      </c>
      <c r="AQ708" s="16">
        <v>8.1198096648613993E-2</v>
      </c>
      <c r="AR708" s="18">
        <v>2.6421220987430001</v>
      </c>
      <c r="AS708" s="16">
        <v>3.9029539863763403E-2</v>
      </c>
    </row>
    <row r="709" spans="2:45" x14ac:dyDescent="0.2">
      <c r="B709" s="29"/>
      <c r="C709" s="29"/>
      <c r="D709" s="29"/>
      <c r="E709" s="14" t="s">
        <v>312</v>
      </c>
      <c r="F709" s="15">
        <v>171131.34</v>
      </c>
      <c r="G709" s="16">
        <v>2.6290596947659398E-2</v>
      </c>
      <c r="H709" s="17">
        <v>49327.35</v>
      </c>
      <c r="I709" s="16">
        <v>4.5760910906051097E-2</v>
      </c>
      <c r="J709" s="17">
        <v>78215.929999999993</v>
      </c>
      <c r="K709" s="16">
        <v>5.0755671279332698E-2</v>
      </c>
      <c r="L709" s="18">
        <v>3.4692992832576701</v>
      </c>
      <c r="M709" s="16">
        <v>-1.8618322558569E-2</v>
      </c>
      <c r="N709" s="18">
        <v>2.1879346061601499</v>
      </c>
      <c r="O709" s="16">
        <v>-2.32833140951656E-2</v>
      </c>
      <c r="P709" s="15">
        <v>603293.26</v>
      </c>
      <c r="Q709" s="16">
        <v>3.3802728083882801E-2</v>
      </c>
      <c r="R709" s="17">
        <v>171354.47</v>
      </c>
      <c r="S709" s="16">
        <v>4.06580285295014E-2</v>
      </c>
      <c r="T709" s="17">
        <v>268189.32</v>
      </c>
      <c r="U709" s="16">
        <v>2.65200651900648E-2</v>
      </c>
      <c r="V709" s="18">
        <v>3.5207325493172101</v>
      </c>
      <c r="W709" s="16">
        <v>-6.5874670234423501E-3</v>
      </c>
      <c r="X709" s="18">
        <v>2.2495051629945602</v>
      </c>
      <c r="Y709" s="16">
        <v>7.0945158704419304E-3</v>
      </c>
      <c r="Z709" s="15">
        <v>1151148.56</v>
      </c>
      <c r="AA709" s="16">
        <v>9.4107380427010303E-3</v>
      </c>
      <c r="AB709" s="17">
        <v>326568.17</v>
      </c>
      <c r="AC709" s="16">
        <v>1.9883801239438899E-2</v>
      </c>
      <c r="AD709" s="17">
        <v>510444.92</v>
      </c>
      <c r="AE709" s="16">
        <v>-3.0343058830955899E-3</v>
      </c>
      <c r="AF709" s="18">
        <v>3.5249870187899801</v>
      </c>
      <c r="AG709" s="16">
        <v>-1.02688788507183E-2</v>
      </c>
      <c r="AH709" s="18">
        <v>2.2551866320855898</v>
      </c>
      <c r="AI709" s="16">
        <v>1.2482920926201201E-2</v>
      </c>
      <c r="AJ709" s="15">
        <v>2253827.88</v>
      </c>
      <c r="AK709" s="16">
        <v>-1.0361229051339E-2</v>
      </c>
      <c r="AL709" s="17">
        <v>642731.4</v>
      </c>
      <c r="AM709" s="16">
        <v>-6.7556632134966998E-3</v>
      </c>
      <c r="AN709" s="17">
        <v>1003460.7</v>
      </c>
      <c r="AO709" s="16">
        <v>-4.4257214809589301E-2</v>
      </c>
      <c r="AP709" s="18">
        <v>3.5066403788581</v>
      </c>
      <c r="AQ709" s="16">
        <v>-3.6300894999387501E-3</v>
      </c>
      <c r="AR709" s="18">
        <v>2.2460549576082101</v>
      </c>
      <c r="AS709" s="16">
        <v>3.5465594178142101E-2</v>
      </c>
    </row>
    <row r="710" spans="2:45" x14ac:dyDescent="0.2">
      <c r="B710" s="29"/>
      <c r="C710" s="29"/>
      <c r="D710" s="29"/>
      <c r="E710" s="14" t="s">
        <v>313</v>
      </c>
      <c r="F710" s="15">
        <v>318028.7</v>
      </c>
      <c r="G710" s="16">
        <v>6.7974613780679802E-2</v>
      </c>
      <c r="H710" s="17">
        <v>82385.39</v>
      </c>
      <c r="I710" s="16">
        <v>3.1717928388833201E-2</v>
      </c>
      <c r="J710" s="17">
        <v>146832.23000000001</v>
      </c>
      <c r="K710" s="16">
        <v>1.32030434133972E-2</v>
      </c>
      <c r="L710" s="18">
        <v>3.8602560478259602</v>
      </c>
      <c r="M710" s="16">
        <v>3.5142052293756602E-2</v>
      </c>
      <c r="N710" s="18">
        <v>2.1659325067800199</v>
      </c>
      <c r="O710" s="16">
        <v>5.4057842328188999E-2</v>
      </c>
      <c r="P710" s="15">
        <v>1051685.29</v>
      </c>
      <c r="Q710" s="16">
        <v>6.4409774065243104E-3</v>
      </c>
      <c r="R710" s="17">
        <v>272116.05</v>
      </c>
      <c r="S710" s="16">
        <v>-1.47953371612486E-2</v>
      </c>
      <c r="T710" s="17">
        <v>489587.63</v>
      </c>
      <c r="U710" s="16">
        <v>-2.14925517632726E-2</v>
      </c>
      <c r="V710" s="18">
        <v>3.86484108526491</v>
      </c>
      <c r="W710" s="16">
        <v>2.15552314851849E-2</v>
      </c>
      <c r="X710" s="18">
        <v>2.1481042934030001</v>
      </c>
      <c r="Y710" s="16">
        <v>2.8547078737247399E-2</v>
      </c>
      <c r="Z710" s="15">
        <v>2101975.35</v>
      </c>
      <c r="AA710" s="16">
        <v>2.58103599140313E-2</v>
      </c>
      <c r="AB710" s="17">
        <v>542219.29</v>
      </c>
      <c r="AC710" s="16">
        <v>1.0029128114339699E-2</v>
      </c>
      <c r="AD710" s="17">
        <v>978748.83</v>
      </c>
      <c r="AE710" s="16">
        <v>8.9553385063381296E-3</v>
      </c>
      <c r="AF710" s="18">
        <v>3.8766148471036499</v>
      </c>
      <c r="AG710" s="16">
        <v>1.56245313728269E-2</v>
      </c>
      <c r="AH710" s="18">
        <v>2.1476146745432101</v>
      </c>
      <c r="AI710" s="16">
        <v>1.6705418728092999E-2</v>
      </c>
      <c r="AJ710" s="15">
        <v>3976883.74</v>
      </c>
      <c r="AK710" s="16">
        <v>1.08002782702428E-2</v>
      </c>
      <c r="AL710" s="17">
        <v>1043140.74</v>
      </c>
      <c r="AM710" s="16">
        <v>3.0746986694634298E-2</v>
      </c>
      <c r="AN710" s="17">
        <v>1886683.82</v>
      </c>
      <c r="AO710" s="16">
        <v>3.5637431111021703E-2</v>
      </c>
      <c r="AP710" s="18">
        <v>3.8124134045421298</v>
      </c>
      <c r="AQ710" s="16">
        <v>-1.9351701903447701E-2</v>
      </c>
      <c r="AR710" s="18">
        <v>2.10786974364364</v>
      </c>
      <c r="AS710" s="16">
        <v>-2.3982478901070501E-2</v>
      </c>
    </row>
    <row r="711" spans="2:45" x14ac:dyDescent="0.2">
      <c r="B711" s="29"/>
      <c r="C711" s="29"/>
      <c r="D711" s="29"/>
      <c r="E711" s="14" t="s">
        <v>314</v>
      </c>
      <c r="F711" s="15">
        <v>861352.79</v>
      </c>
      <c r="G711" s="16">
        <v>5.9625141797522999E-2</v>
      </c>
      <c r="H711" s="17">
        <v>230808.39</v>
      </c>
      <c r="I711" s="16">
        <v>7.7063670908345205E-2</v>
      </c>
      <c r="J711" s="17">
        <v>341042.47</v>
      </c>
      <c r="K711" s="16">
        <v>2.3509516807909799E-2</v>
      </c>
      <c r="L711" s="18">
        <v>3.7318954913207398</v>
      </c>
      <c r="M711" s="16">
        <v>-1.6190806153656E-2</v>
      </c>
      <c r="N711" s="18">
        <v>2.5256467031804002</v>
      </c>
      <c r="O711" s="16">
        <v>3.5286066613478703E-2</v>
      </c>
      <c r="P711" s="15">
        <v>2891972.32</v>
      </c>
      <c r="Q711" s="16">
        <v>4.1637633411078699E-2</v>
      </c>
      <c r="R711" s="17">
        <v>754395.97</v>
      </c>
      <c r="S711" s="16">
        <v>1.8337172861147801E-2</v>
      </c>
      <c r="T711" s="17">
        <v>1131333.28</v>
      </c>
      <c r="U711" s="16">
        <v>-6.5276405947718198E-3</v>
      </c>
      <c r="V711" s="18">
        <v>3.8334938613206</v>
      </c>
      <c r="W711" s="16">
        <v>2.2880889719919899E-2</v>
      </c>
      <c r="X711" s="18">
        <v>2.5562514345905201</v>
      </c>
      <c r="Y711" s="16">
        <v>4.8481745415329E-2</v>
      </c>
      <c r="Z711" s="15">
        <v>5712027.2199999997</v>
      </c>
      <c r="AA711" s="16">
        <v>7.4744663701324904E-2</v>
      </c>
      <c r="AB711" s="17">
        <v>1473681.53</v>
      </c>
      <c r="AC711" s="16">
        <v>3.0926777852432301E-2</v>
      </c>
      <c r="AD711" s="17">
        <v>2222243.58</v>
      </c>
      <c r="AE711" s="16">
        <v>7.1556183041719601E-3</v>
      </c>
      <c r="AF711" s="18">
        <v>3.87602552092785</v>
      </c>
      <c r="AG711" s="16">
        <v>4.25033928599386E-2</v>
      </c>
      <c r="AH711" s="18">
        <v>2.5703875450053002</v>
      </c>
      <c r="AI711" s="16">
        <v>6.7108840152188196E-2</v>
      </c>
      <c r="AJ711" s="15">
        <v>10738320.41</v>
      </c>
      <c r="AK711" s="16">
        <v>7.5740229897921799E-2</v>
      </c>
      <c r="AL711" s="17">
        <v>2810254.76</v>
      </c>
      <c r="AM711" s="16">
        <v>4.3598521991451297E-2</v>
      </c>
      <c r="AN711" s="17">
        <v>4282680.34</v>
      </c>
      <c r="AO711" s="16">
        <v>2.51727271492308E-2</v>
      </c>
      <c r="AP711" s="18">
        <v>3.8211199080043601</v>
      </c>
      <c r="AQ711" s="16">
        <v>3.07989204939998E-2</v>
      </c>
      <c r="AR711" s="18">
        <v>2.5073831239994</v>
      </c>
      <c r="AS711" s="16">
        <v>4.9325836914631598E-2</v>
      </c>
    </row>
    <row r="712" spans="2:45" x14ac:dyDescent="0.2">
      <c r="B712" s="29"/>
      <c r="C712" s="29"/>
      <c r="D712" s="29"/>
      <c r="E712" s="14" t="s">
        <v>315</v>
      </c>
      <c r="F712" s="15">
        <v>475569.09</v>
      </c>
      <c r="G712" s="16">
        <v>-2.5829526990034799E-2</v>
      </c>
      <c r="H712" s="17">
        <v>137380.69</v>
      </c>
      <c r="I712" s="16">
        <v>-1.8212221888640499E-2</v>
      </c>
      <c r="J712" s="17">
        <v>237825.89</v>
      </c>
      <c r="K712" s="16">
        <v>-7.3615659971535199E-2</v>
      </c>
      <c r="L712" s="18">
        <v>3.4616880290818202</v>
      </c>
      <c r="M712" s="16">
        <v>-7.7586065657158096E-3</v>
      </c>
      <c r="N712" s="18">
        <v>1.99965230867001</v>
      </c>
      <c r="O712" s="16">
        <v>5.1583485295133701E-2</v>
      </c>
      <c r="P712" s="15">
        <v>1635576.3</v>
      </c>
      <c r="Q712" s="16">
        <v>-3.8324330301314199E-2</v>
      </c>
      <c r="R712" s="17">
        <v>468605.67</v>
      </c>
      <c r="S712" s="16">
        <v>-3.8790409287363103E-2</v>
      </c>
      <c r="T712" s="17">
        <v>809927.22</v>
      </c>
      <c r="U712" s="16">
        <v>-9.1209822422599895E-2</v>
      </c>
      <c r="V712" s="18">
        <v>3.49030411859933</v>
      </c>
      <c r="W712" s="16">
        <v>4.8488798962499603E-4</v>
      </c>
      <c r="X712" s="18">
        <v>2.0194114478582401</v>
      </c>
      <c r="Y712" s="16">
        <v>5.8193291945853598E-2</v>
      </c>
      <c r="Z712" s="15">
        <v>3191002.16</v>
      </c>
      <c r="AA712" s="16">
        <v>-4.7911450322935201E-2</v>
      </c>
      <c r="AB712" s="17">
        <v>918980.25</v>
      </c>
      <c r="AC712" s="16">
        <v>-4.0220492514075903E-2</v>
      </c>
      <c r="AD712" s="17">
        <v>1594253.38</v>
      </c>
      <c r="AE712" s="16">
        <v>-8.5101662937613898E-2</v>
      </c>
      <c r="AF712" s="18">
        <v>3.4723294216605902</v>
      </c>
      <c r="AG712" s="16">
        <v>-8.0132548662194998E-3</v>
      </c>
      <c r="AH712" s="18">
        <v>2.0015652467991001</v>
      </c>
      <c r="AI712" s="16">
        <v>4.06495575607791E-2</v>
      </c>
      <c r="AJ712" s="15">
        <v>6206393.7599999998</v>
      </c>
      <c r="AK712" s="16">
        <v>-5.5175954451092898E-2</v>
      </c>
      <c r="AL712" s="17">
        <v>1813603.12</v>
      </c>
      <c r="AM712" s="16">
        <v>-6.40252925564539E-3</v>
      </c>
      <c r="AN712" s="17">
        <v>3167679.28</v>
      </c>
      <c r="AO712" s="16">
        <v>-5.2182612084275999E-2</v>
      </c>
      <c r="AP712" s="18">
        <v>3.4221344744929598</v>
      </c>
      <c r="AQ712" s="16">
        <v>-4.9087710699292297E-2</v>
      </c>
      <c r="AR712" s="18">
        <v>1.95928729249383</v>
      </c>
      <c r="AS712" s="16">
        <v>-3.1581424913498502E-3</v>
      </c>
    </row>
    <row r="713" spans="2:45" x14ac:dyDescent="0.2">
      <c r="B713" s="29"/>
      <c r="C713" s="29"/>
      <c r="D713" s="29"/>
      <c r="E713" s="14" t="s">
        <v>316</v>
      </c>
      <c r="F713" s="15">
        <v>330614.28999999998</v>
      </c>
      <c r="G713" s="16">
        <v>-6.1667901690036801E-3</v>
      </c>
      <c r="H713" s="17">
        <v>95635.3</v>
      </c>
      <c r="I713" s="16">
        <v>1.2214371165080401E-3</v>
      </c>
      <c r="J713" s="17">
        <v>153144.62</v>
      </c>
      <c r="K713" s="16">
        <v>2.0464853895817099E-2</v>
      </c>
      <c r="L713" s="18">
        <v>3.4570319745951501</v>
      </c>
      <c r="M713" s="16">
        <v>-7.37921403959306E-3</v>
      </c>
      <c r="N713" s="18">
        <v>2.15883711749064</v>
      </c>
      <c r="O713" s="16">
        <v>-2.60975612860644E-2</v>
      </c>
      <c r="P713" s="15">
        <v>1102352.71</v>
      </c>
      <c r="Q713" s="16">
        <v>1.30745989436707E-3</v>
      </c>
      <c r="R713" s="17">
        <v>311848.51</v>
      </c>
      <c r="S713" s="16">
        <v>-1.2329236815854501E-2</v>
      </c>
      <c r="T713" s="17">
        <v>500105.5</v>
      </c>
      <c r="U713" s="16">
        <v>8.6190908095703598E-3</v>
      </c>
      <c r="V713" s="18">
        <v>3.5348981144723099</v>
      </c>
      <c r="W713" s="16">
        <v>1.3806925565214E-2</v>
      </c>
      <c r="X713" s="18">
        <v>2.20424032529136</v>
      </c>
      <c r="Y713" s="16">
        <v>-7.2491498344875501E-3</v>
      </c>
      <c r="Z713" s="15">
        <v>2085219.44</v>
      </c>
      <c r="AA713" s="16">
        <v>-9.1802688177398603E-3</v>
      </c>
      <c r="AB713" s="17">
        <v>590388.06999999995</v>
      </c>
      <c r="AC713" s="16">
        <v>-3.1078998871030099E-2</v>
      </c>
      <c r="AD713" s="17">
        <v>939435.74</v>
      </c>
      <c r="AE713" s="16">
        <v>-5.6866021599784704E-3</v>
      </c>
      <c r="AF713" s="18">
        <v>3.5319471140397498</v>
      </c>
      <c r="AG713" s="16">
        <v>2.2601151206108901E-2</v>
      </c>
      <c r="AH713" s="18">
        <v>2.2196509577121302</v>
      </c>
      <c r="AI713" s="16">
        <v>-3.5136473724992501E-3</v>
      </c>
      <c r="AJ713" s="15">
        <v>4030189.86</v>
      </c>
      <c r="AK713" s="16">
        <v>-2.8954677320143101E-2</v>
      </c>
      <c r="AL713" s="17">
        <v>1144252.93</v>
      </c>
      <c r="AM713" s="16">
        <v>-4.3242526014539102E-2</v>
      </c>
      <c r="AN713" s="17">
        <v>1821715.14</v>
      </c>
      <c r="AO713" s="16">
        <v>-2.24029551015309E-2</v>
      </c>
      <c r="AP713" s="18">
        <v>3.5221145206069102</v>
      </c>
      <c r="AQ713" s="16">
        <v>1.49336159715363E-2</v>
      </c>
      <c r="AR713" s="18">
        <v>2.2123051905908802</v>
      </c>
      <c r="AS713" s="16">
        <v>-6.7018637717881999E-3</v>
      </c>
    </row>
    <row r="714" spans="2:45" x14ac:dyDescent="0.2">
      <c r="B714" s="29"/>
      <c r="C714" s="29"/>
      <c r="D714" s="29"/>
      <c r="E714" s="14" t="s">
        <v>317</v>
      </c>
      <c r="F714" s="15">
        <v>280017.62</v>
      </c>
      <c r="G714" s="16">
        <v>-4.3447044153824103E-2</v>
      </c>
      <c r="H714" s="17">
        <v>84608.99</v>
      </c>
      <c r="I714" s="16">
        <v>-4.9455528457805403E-2</v>
      </c>
      <c r="J714" s="17">
        <v>134981.12</v>
      </c>
      <c r="K714" s="16">
        <v>-0.10737393083984299</v>
      </c>
      <c r="L714" s="18">
        <v>3.3095492571179501</v>
      </c>
      <c r="M714" s="16">
        <v>6.3210975223842499E-3</v>
      </c>
      <c r="N714" s="18">
        <v>2.0744947145200801</v>
      </c>
      <c r="O714" s="16">
        <v>7.1616647658705804E-2</v>
      </c>
      <c r="P714" s="15">
        <v>968446.79</v>
      </c>
      <c r="Q714" s="16">
        <v>-8.7258886329250995E-2</v>
      </c>
      <c r="R714" s="17">
        <v>290708.33</v>
      </c>
      <c r="S714" s="16">
        <v>-0.14386476525471001</v>
      </c>
      <c r="T714" s="17">
        <v>467007.98</v>
      </c>
      <c r="U714" s="16">
        <v>-0.19153611986970501</v>
      </c>
      <c r="V714" s="18">
        <v>3.33133484685492</v>
      </c>
      <c r="W714" s="16">
        <v>6.6117917623493505E-2</v>
      </c>
      <c r="X714" s="18">
        <v>2.0737264275441301</v>
      </c>
      <c r="Y714" s="16">
        <v>0.128981932406984</v>
      </c>
      <c r="Z714" s="15">
        <v>1977133.54</v>
      </c>
      <c r="AA714" s="16">
        <v>-2.9839583941268E-2</v>
      </c>
      <c r="AB714" s="17">
        <v>613847.89</v>
      </c>
      <c r="AC714" s="16">
        <v>-4.07854640558079E-3</v>
      </c>
      <c r="AD714" s="17">
        <v>965818.85</v>
      </c>
      <c r="AE714" s="16">
        <v>-3.9027555063477201E-2</v>
      </c>
      <c r="AF714" s="18">
        <v>3.2208851283988298</v>
      </c>
      <c r="AG714" s="16">
        <v>-2.58665354006705E-2</v>
      </c>
      <c r="AH714" s="18">
        <v>2.0471059764468298</v>
      </c>
      <c r="AI714" s="16">
        <v>9.5611181887904993E-3</v>
      </c>
      <c r="AJ714" s="15">
        <v>3814444.11</v>
      </c>
      <c r="AK714" s="16">
        <v>-3.4132223910893003E-2</v>
      </c>
      <c r="AL714" s="17">
        <v>1154368.43</v>
      </c>
      <c r="AM714" s="16">
        <v>-3.2120996233310002E-2</v>
      </c>
      <c r="AN714" s="17">
        <v>1831772.43</v>
      </c>
      <c r="AO714" s="16">
        <v>-4.9507656183697797E-2</v>
      </c>
      <c r="AP714" s="18">
        <v>3.30435588055713</v>
      </c>
      <c r="AQ714" s="16">
        <v>-2.0779742816569801E-3</v>
      </c>
      <c r="AR714" s="18">
        <v>2.0823788192947101</v>
      </c>
      <c r="AS714" s="16">
        <v>1.6176282084578601E-2</v>
      </c>
    </row>
    <row r="715" spans="2:45" x14ac:dyDescent="0.2">
      <c r="B715" s="135"/>
      <c r="C715" s="135"/>
      <c r="D715" s="135"/>
      <c r="E715" s="14" t="s">
        <v>318</v>
      </c>
      <c r="F715" s="15">
        <v>390203.05</v>
      </c>
      <c r="G715" s="16">
        <v>-6.03909605115652E-2</v>
      </c>
      <c r="H715" s="17">
        <v>110837.87</v>
      </c>
      <c r="I715" s="16">
        <v>-8.1397959494043104E-2</v>
      </c>
      <c r="J715" s="17">
        <v>158339.12</v>
      </c>
      <c r="K715" s="16">
        <v>-0.114159038595948</v>
      </c>
      <c r="L715" s="18">
        <v>3.5204849209029399</v>
      </c>
      <c r="M715" s="16">
        <v>2.2868443630832101E-2</v>
      </c>
      <c r="N715" s="18">
        <v>2.4643502502729602</v>
      </c>
      <c r="O715" s="16">
        <v>6.06972136388466E-2</v>
      </c>
      <c r="P715" s="15">
        <v>1353148.53</v>
      </c>
      <c r="Q715" s="16">
        <v>-8.1145502676239194E-3</v>
      </c>
      <c r="R715" s="17">
        <v>379460.63</v>
      </c>
      <c r="S715" s="16">
        <v>-3.2729187308804003E-2</v>
      </c>
      <c r="T715" s="17">
        <v>569618.04</v>
      </c>
      <c r="U715" s="16">
        <v>-2.3964795031644601E-2</v>
      </c>
      <c r="V715" s="18">
        <v>3.56597871563118</v>
      </c>
      <c r="W715" s="16">
        <v>2.5447513476288802E-2</v>
      </c>
      <c r="X715" s="18">
        <v>2.3755366490850598</v>
      </c>
      <c r="Y715" s="16">
        <v>1.6239419114533499E-2</v>
      </c>
      <c r="Z715" s="15">
        <v>2630210.77</v>
      </c>
      <c r="AA715" s="16">
        <v>-2.0869681564165399E-2</v>
      </c>
      <c r="AB715" s="17">
        <v>751906.23</v>
      </c>
      <c r="AC715" s="16">
        <v>-3.9388439810857601E-2</v>
      </c>
      <c r="AD715" s="17">
        <v>1110643.77</v>
      </c>
      <c r="AE715" s="16">
        <v>-1.9251287296752E-2</v>
      </c>
      <c r="AF715" s="18">
        <v>3.49805689201431</v>
      </c>
      <c r="AG715" s="16">
        <v>1.92780922218403E-2</v>
      </c>
      <c r="AH715" s="18">
        <v>2.3681857685115402</v>
      </c>
      <c r="AI715" s="16">
        <v>-1.65016201036098E-3</v>
      </c>
      <c r="AJ715" s="15">
        <v>4834424.49</v>
      </c>
      <c r="AK715" s="16">
        <v>-1.67613837487234E-2</v>
      </c>
      <c r="AL715" s="17">
        <v>1392602.48</v>
      </c>
      <c r="AM715" s="16">
        <v>-2.5149106209766701E-2</v>
      </c>
      <c r="AN715" s="17">
        <v>2065429.45</v>
      </c>
      <c r="AO715" s="16">
        <v>-7.3655034278274798E-3</v>
      </c>
      <c r="AP715" s="18">
        <v>3.4715035765267301</v>
      </c>
      <c r="AQ715" s="16">
        <v>8.6041080892193707E-3</v>
      </c>
      <c r="AR715" s="18">
        <v>2.3406388874720498</v>
      </c>
      <c r="AS715" s="16">
        <v>-9.4655992244298305E-3</v>
      </c>
    </row>
    <row r="716" spans="2:45" x14ac:dyDescent="0.2">
      <c r="C716" s="29"/>
      <c r="D716" s="29"/>
      <c r="E716" s="14" t="s">
        <v>344</v>
      </c>
      <c r="F716" s="18">
        <v>158041.07</v>
      </c>
      <c r="G716" s="16">
        <v>-0.15368851471412101</v>
      </c>
      <c r="H716" s="18">
        <v>43781.39</v>
      </c>
      <c r="I716" s="16">
        <v>-0.23157960138535899</v>
      </c>
      <c r="J716" s="18">
        <v>68922.240000000005</v>
      </c>
      <c r="K716" s="16">
        <v>-0.289066032086918</v>
      </c>
      <c r="L716" s="18">
        <v>3.6097773506049</v>
      </c>
      <c r="M716" s="16">
        <v>0.101365199065076</v>
      </c>
      <c r="N716" s="18">
        <v>2.2930344399717701</v>
      </c>
      <c r="O716" s="16">
        <v>0.19042206939442299</v>
      </c>
      <c r="P716" s="18">
        <v>576974.12</v>
      </c>
      <c r="Q716" s="16">
        <v>-6.9342797665226399E-2</v>
      </c>
      <c r="R716" s="18">
        <v>165916.10999999999</v>
      </c>
      <c r="S716" s="16">
        <v>-4.9532480119026702E-2</v>
      </c>
      <c r="T716" s="18">
        <v>264167.67999999999</v>
      </c>
      <c r="U716" s="16">
        <v>-7.6639845516438404E-2</v>
      </c>
      <c r="V716" s="18">
        <v>3.4775051078524002</v>
      </c>
      <c r="W716" s="16">
        <v>-2.0842708595324302E-2</v>
      </c>
      <c r="X716" s="18">
        <v>2.1841207826786402</v>
      </c>
      <c r="Y716" s="16">
        <v>7.9027103517295208E-3</v>
      </c>
      <c r="Z716" s="18">
        <v>1094865.55</v>
      </c>
      <c r="AA716" s="16">
        <v>-6.4558291228374406E-2</v>
      </c>
      <c r="AB716" s="18">
        <v>315362.02</v>
      </c>
      <c r="AC716" s="16">
        <v>-4.3126337706030297E-2</v>
      </c>
      <c r="AD716" s="18">
        <v>501694.64</v>
      </c>
      <c r="AE716" s="16">
        <v>-6.5338910856132804E-2</v>
      </c>
      <c r="AF716" s="18">
        <v>3.4717736460465298</v>
      </c>
      <c r="AG716" s="16">
        <v>-2.2397892602628599E-2</v>
      </c>
      <c r="AH716" s="18">
        <v>2.1823345571321999</v>
      </c>
      <c r="AI716" s="16">
        <v>8.3519003500344001E-4</v>
      </c>
      <c r="AJ716" s="18">
        <v>2272920.02</v>
      </c>
      <c r="AK716" s="16">
        <v>-2.6358245057658301E-2</v>
      </c>
      <c r="AL716" s="18">
        <v>647236.52</v>
      </c>
      <c r="AM716" s="16">
        <v>-2.9548156457697899E-2</v>
      </c>
      <c r="AN716" s="18">
        <v>1029162.37</v>
      </c>
      <c r="AO716" s="16">
        <v>-5.43286637526453E-2</v>
      </c>
      <c r="AP716" s="18">
        <v>3.5117301786370199</v>
      </c>
      <c r="AQ716" s="16">
        <v>3.2870372922328599E-3</v>
      </c>
      <c r="AR716" s="18">
        <v>2.2085145029156101</v>
      </c>
      <c r="AS716" s="16">
        <v>2.9577314678882201E-2</v>
      </c>
    </row>
    <row r="717" spans="2:45" x14ac:dyDescent="0.2">
      <c r="C717" s="29"/>
      <c r="D717" s="29"/>
      <c r="E717" s="14" t="s">
        <v>345</v>
      </c>
      <c r="F717" s="18">
        <v>350239.79</v>
      </c>
      <c r="G717" s="16">
        <v>4.5499681475244302E-2</v>
      </c>
      <c r="H717" s="18">
        <v>93399.46</v>
      </c>
      <c r="I717" s="16">
        <v>4.7919598296660801E-2</v>
      </c>
      <c r="J717" s="18">
        <v>159185.76999999999</v>
      </c>
      <c r="K717" s="16">
        <v>2.6319452561782399E-2</v>
      </c>
      <c r="L717" s="18">
        <v>3.7499123656603599</v>
      </c>
      <c r="M717" s="16">
        <v>-2.3092581008599599E-3</v>
      </c>
      <c r="N717" s="18">
        <v>2.20019534409388</v>
      </c>
      <c r="O717" s="16">
        <v>1.8688361470287199E-2</v>
      </c>
      <c r="P717" s="18">
        <v>1172837.52</v>
      </c>
      <c r="Q717" s="16">
        <v>3.74731027912679E-2</v>
      </c>
      <c r="R717" s="18">
        <v>312258.05</v>
      </c>
      <c r="S717" s="16">
        <v>3.7595545216234497E-2</v>
      </c>
      <c r="T717" s="18">
        <v>529170.52</v>
      </c>
      <c r="U717" s="16">
        <v>1.3521575383736601E-2</v>
      </c>
      <c r="V717" s="18">
        <v>3.7559881002267201</v>
      </c>
      <c r="W717" s="16">
        <v>-1.18005927773266E-4</v>
      </c>
      <c r="X717" s="18">
        <v>2.2163697252069099</v>
      </c>
      <c r="Y717" s="16">
        <v>2.3631985731002302E-2</v>
      </c>
      <c r="Z717" s="18">
        <v>2282968.83</v>
      </c>
      <c r="AA717" s="16">
        <v>5.1506852691868797E-2</v>
      </c>
      <c r="AB717" s="18">
        <v>605511.12</v>
      </c>
      <c r="AC717" s="16">
        <v>5.4910139334780901E-2</v>
      </c>
      <c r="AD717" s="18">
        <v>1029050.99</v>
      </c>
      <c r="AE717" s="16">
        <v>2.8306896846373001E-2</v>
      </c>
      <c r="AF717" s="18">
        <v>3.7703169348896499</v>
      </c>
      <c r="AG717" s="16">
        <v>-3.2261389060666301E-3</v>
      </c>
      <c r="AH717" s="18">
        <v>2.2185186664073901</v>
      </c>
      <c r="AI717" s="16">
        <v>2.2561315028272001E-2</v>
      </c>
      <c r="AJ717" s="18">
        <v>4493371.6100000003</v>
      </c>
      <c r="AK717" s="16">
        <v>3.5784365298442998E-2</v>
      </c>
      <c r="AL717" s="18">
        <v>1196918.3600000001</v>
      </c>
      <c r="AM717" s="16">
        <v>4.4169589174204597E-2</v>
      </c>
      <c r="AN717" s="18">
        <v>2045926.26</v>
      </c>
      <c r="AO717" s="16">
        <v>2.7582699958452198E-2</v>
      </c>
      <c r="AP717" s="18">
        <v>3.7541170393609802</v>
      </c>
      <c r="AQ717" s="16">
        <v>-8.0305191443021708E-3</v>
      </c>
      <c r="AR717" s="18">
        <v>2.1962529627045302</v>
      </c>
      <c r="AS717" s="16">
        <v>7.9815136439360702E-3</v>
      </c>
    </row>
    <row r="718" spans="2:45" x14ac:dyDescent="0.2">
      <c r="B718" s="28" t="s">
        <v>19</v>
      </c>
      <c r="C718" s="28" t="s">
        <v>12</v>
      </c>
      <c r="D718" s="28" t="s">
        <v>24</v>
      </c>
      <c r="E718" s="14" t="s">
        <v>319</v>
      </c>
      <c r="F718" s="15">
        <v>4161970.99</v>
      </c>
      <c r="G718" s="16">
        <v>0.11437873492011399</v>
      </c>
      <c r="H718" s="17">
        <v>1174728.8799999999</v>
      </c>
      <c r="I718" s="16">
        <v>7.7551661378794504E-2</v>
      </c>
      <c r="J718" s="17">
        <v>1756872.97</v>
      </c>
      <c r="K718" s="16">
        <v>6.4372376680666796E-2</v>
      </c>
      <c r="L718" s="18">
        <v>3.54292046518853</v>
      </c>
      <c r="M718" s="16">
        <v>3.4176619888643997E-2</v>
      </c>
      <c r="N718" s="18">
        <v>2.3689652360011002</v>
      </c>
      <c r="O718" s="16">
        <v>4.6982014316640203E-2</v>
      </c>
      <c r="P718" s="15">
        <v>13853507.630000001</v>
      </c>
      <c r="Q718" s="16">
        <v>6.7369327754733505E-2</v>
      </c>
      <c r="R718" s="17">
        <v>3890983.08</v>
      </c>
      <c r="S718" s="16">
        <v>2.7187815614629501E-2</v>
      </c>
      <c r="T718" s="17">
        <v>5865332.96</v>
      </c>
      <c r="U718" s="16">
        <v>3.01064403444226E-2</v>
      </c>
      <c r="V718" s="18">
        <v>3.5604132285252699</v>
      </c>
      <c r="W718" s="16">
        <v>3.9117979720252903E-2</v>
      </c>
      <c r="X718" s="18">
        <v>2.36193029866799</v>
      </c>
      <c r="Y718" s="16">
        <v>3.6173822384657599E-2</v>
      </c>
      <c r="Z718" s="15">
        <v>27072589.440000001</v>
      </c>
      <c r="AA718" s="16">
        <v>7.7316373996512894E-2</v>
      </c>
      <c r="AB718" s="17">
        <v>7628809</v>
      </c>
      <c r="AC718" s="16">
        <v>4.0240283222536699E-2</v>
      </c>
      <c r="AD718" s="17">
        <v>11453980.42</v>
      </c>
      <c r="AE718" s="16">
        <v>3.7438811464010499E-2</v>
      </c>
      <c r="AF718" s="18">
        <v>3.5487307966420398</v>
      </c>
      <c r="AG718" s="16">
        <v>3.5641852533454102E-2</v>
      </c>
      <c r="AH718" s="18">
        <v>2.36359662294586</v>
      </c>
      <c r="AI718" s="16">
        <v>3.8438471832597298E-2</v>
      </c>
      <c r="AJ718" s="15">
        <v>50517089.390000001</v>
      </c>
      <c r="AK718" s="16">
        <v>5.9849286433661303E-2</v>
      </c>
      <c r="AL718" s="17">
        <v>14457883.58</v>
      </c>
      <c r="AM718" s="16">
        <v>4.3937835116951499E-2</v>
      </c>
      <c r="AN718" s="17">
        <v>21748735.739999998</v>
      </c>
      <c r="AO718" s="16">
        <v>4.4107468276008401E-2</v>
      </c>
      <c r="AP718" s="18">
        <v>3.4940860541913401</v>
      </c>
      <c r="AQ718" s="16">
        <v>1.52417613209002E-2</v>
      </c>
      <c r="AR718" s="18">
        <v>2.3227598143596699</v>
      </c>
      <c r="AS718" s="16">
        <v>1.50768178908301E-2</v>
      </c>
    </row>
    <row r="719" spans="2:45" x14ac:dyDescent="0.2">
      <c r="B719" s="29"/>
      <c r="C719" s="29"/>
      <c r="D719" s="29"/>
      <c r="E719" s="14" t="s">
        <v>320</v>
      </c>
      <c r="F719" s="15">
        <v>4108993.29</v>
      </c>
      <c r="G719" s="16">
        <v>-2.9942892982449901E-2</v>
      </c>
      <c r="H719" s="17">
        <v>1220678.08</v>
      </c>
      <c r="I719" s="16">
        <v>-8.3531042394083599E-2</v>
      </c>
      <c r="J719" s="17">
        <v>1960260.98</v>
      </c>
      <c r="K719" s="16">
        <v>-0.113170953782294</v>
      </c>
      <c r="L719" s="18">
        <v>3.3661563661403702</v>
      </c>
      <c r="M719" s="16">
        <v>5.8472410840429999E-2</v>
      </c>
      <c r="N719" s="18">
        <v>2.0961460396972198</v>
      </c>
      <c r="O719" s="16">
        <v>9.3849046955338994E-2</v>
      </c>
      <c r="P719" s="15">
        <v>14538865.24</v>
      </c>
      <c r="Q719" s="16">
        <v>5.7068711333410401E-3</v>
      </c>
      <c r="R719" s="17">
        <v>4355888.28</v>
      </c>
      <c r="S719" s="16">
        <v>-6.3119425041175603E-3</v>
      </c>
      <c r="T719" s="17">
        <v>6963590.25</v>
      </c>
      <c r="U719" s="16">
        <v>-1.7654929348615601E-2</v>
      </c>
      <c r="V719" s="18">
        <v>3.3377498010578002</v>
      </c>
      <c r="W719" s="16">
        <v>1.2095157576660701E-2</v>
      </c>
      <c r="X719" s="18">
        <v>2.0878404268545201</v>
      </c>
      <c r="Y719" s="16">
        <v>2.3781664081100801E-2</v>
      </c>
      <c r="Z719" s="15">
        <v>27741965.449999999</v>
      </c>
      <c r="AA719" s="16">
        <v>-7.7345776752577597E-3</v>
      </c>
      <c r="AB719" s="17">
        <v>8305446.0199999996</v>
      </c>
      <c r="AC719" s="16">
        <v>-1.11221000773634E-2</v>
      </c>
      <c r="AD719" s="17">
        <v>13256933.119999999</v>
      </c>
      <c r="AE719" s="16">
        <v>-1.86682899684005E-2</v>
      </c>
      <c r="AF719" s="18">
        <v>3.3402138046765599</v>
      </c>
      <c r="AG719" s="16">
        <v>3.4256225185845101E-3</v>
      </c>
      <c r="AH719" s="18">
        <v>2.0926382594589099</v>
      </c>
      <c r="AI719" s="16">
        <v>1.11417089464994E-2</v>
      </c>
      <c r="AJ719" s="15">
        <v>55581669.810000002</v>
      </c>
      <c r="AK719" s="16">
        <v>-9.3111611657105704E-3</v>
      </c>
      <c r="AL719" s="17">
        <v>16412374.34</v>
      </c>
      <c r="AM719" s="16">
        <v>-2.28734243791472E-2</v>
      </c>
      <c r="AN719" s="17">
        <v>26048482.030000001</v>
      </c>
      <c r="AO719" s="16">
        <v>-3.4556539299000801E-2</v>
      </c>
      <c r="AP719" s="18">
        <v>3.3865709286521199</v>
      </c>
      <c r="AQ719" s="16">
        <v>1.38797404060159E-2</v>
      </c>
      <c r="AR719" s="18">
        <v>2.1337776898472098</v>
      </c>
      <c r="AS719" s="16">
        <v>2.61489969748822E-2</v>
      </c>
    </row>
    <row r="720" spans="2:45" x14ac:dyDescent="0.2">
      <c r="B720" s="29"/>
      <c r="C720" s="29"/>
      <c r="D720" s="29"/>
      <c r="E720" s="14" t="s">
        <v>321</v>
      </c>
      <c r="F720" s="15">
        <v>3085225.88</v>
      </c>
      <c r="G720" s="16">
        <v>1.2165884513280999E-2</v>
      </c>
      <c r="H720" s="17">
        <v>915535.84</v>
      </c>
      <c r="I720" s="16">
        <v>1.7595770630732602E-2</v>
      </c>
      <c r="J720" s="17">
        <v>1480022.39</v>
      </c>
      <c r="K720" s="16">
        <v>2.7843769249425498E-2</v>
      </c>
      <c r="L720" s="18">
        <v>3.3698581150028999</v>
      </c>
      <c r="M720" s="16">
        <v>-5.3359951703475898E-3</v>
      </c>
      <c r="N720" s="18">
        <v>2.08458054475784</v>
      </c>
      <c r="O720" s="16">
        <v>-1.5253178746798201E-2</v>
      </c>
      <c r="P720" s="15">
        <v>10444409.66</v>
      </c>
      <c r="Q720" s="16">
        <v>7.2688716859759398E-3</v>
      </c>
      <c r="R720" s="17">
        <v>3001221.88</v>
      </c>
      <c r="S720" s="16">
        <v>-1.38522810576872E-2</v>
      </c>
      <c r="T720" s="17">
        <v>4786007.1900000004</v>
      </c>
      <c r="U720" s="16">
        <v>-5.3649403967082204E-3</v>
      </c>
      <c r="V720" s="18">
        <v>3.4800524844900802</v>
      </c>
      <c r="W720" s="16">
        <v>2.1417838664491901E-2</v>
      </c>
      <c r="X720" s="18">
        <v>2.1822803947772602</v>
      </c>
      <c r="Y720" s="16">
        <v>1.27019573266632E-2</v>
      </c>
      <c r="Z720" s="15">
        <v>19767222.030000001</v>
      </c>
      <c r="AA720" s="16">
        <v>-4.7750449632519296E-3</v>
      </c>
      <c r="AB720" s="17">
        <v>5685481.96</v>
      </c>
      <c r="AC720" s="16">
        <v>-2.0334560729107099E-2</v>
      </c>
      <c r="AD720" s="17">
        <v>9055252.3000000007</v>
      </c>
      <c r="AE720" s="16">
        <v>-1.4725302943588999E-2</v>
      </c>
      <c r="AF720" s="18">
        <v>3.4767891568510101</v>
      </c>
      <c r="AG720" s="16">
        <v>1.58824789996013E-2</v>
      </c>
      <c r="AH720" s="18">
        <v>2.1829565179536701</v>
      </c>
      <c r="AI720" s="16">
        <v>1.0098968348688999E-2</v>
      </c>
      <c r="AJ720" s="15">
        <v>38321171.539999999</v>
      </c>
      <c r="AK720" s="16">
        <v>-1.0178169040835801E-2</v>
      </c>
      <c r="AL720" s="17">
        <v>11007904.119999999</v>
      </c>
      <c r="AM720" s="16">
        <v>-1.5396820706352499E-2</v>
      </c>
      <c r="AN720" s="17">
        <v>17604385.329999998</v>
      </c>
      <c r="AO720" s="16">
        <v>-1.48207979145057E-2</v>
      </c>
      <c r="AP720" s="18">
        <v>3.4812413991120401</v>
      </c>
      <c r="AQ720" s="16">
        <v>5.3002587999567696E-3</v>
      </c>
      <c r="AR720" s="18">
        <v>2.17679690722834</v>
      </c>
      <c r="AS720" s="16">
        <v>4.7124714608694001E-3</v>
      </c>
    </row>
    <row r="721" spans="1:45" x14ac:dyDescent="0.2">
      <c r="B721" s="29"/>
      <c r="C721" s="29"/>
      <c r="D721" s="29"/>
      <c r="E721" s="14" t="s">
        <v>322</v>
      </c>
      <c r="F721" s="15">
        <v>6922120.8399999999</v>
      </c>
      <c r="G721" s="16">
        <v>5.0019520029058401E-3</v>
      </c>
      <c r="H721" s="17">
        <v>2048996.84</v>
      </c>
      <c r="I721" s="16">
        <v>1.29968336903432E-2</v>
      </c>
      <c r="J721" s="17">
        <v>3149140.99</v>
      </c>
      <c r="K721" s="16">
        <v>1.1963706545592199E-2</v>
      </c>
      <c r="L721" s="18">
        <v>3.3782974697023</v>
      </c>
      <c r="M721" s="16">
        <v>-7.8923066899549092E-3</v>
      </c>
      <c r="N721" s="18">
        <v>2.1980981042071401</v>
      </c>
      <c r="O721" s="16">
        <v>-6.8794508119769896E-3</v>
      </c>
      <c r="P721" s="15">
        <v>24601223.510000002</v>
      </c>
      <c r="Q721" s="16">
        <v>-3.7336004578939598E-3</v>
      </c>
      <c r="R721" s="17">
        <v>7301242.3099999996</v>
      </c>
      <c r="S721" s="16">
        <v>9.9572182985835193E-3</v>
      </c>
      <c r="T721" s="17">
        <v>10722879.68</v>
      </c>
      <c r="U721" s="16">
        <v>1.1555704123747601E-2</v>
      </c>
      <c r="V721" s="18">
        <v>3.3694572054272802</v>
      </c>
      <c r="W721" s="16">
        <v>-1.35558402954351E-2</v>
      </c>
      <c r="X721" s="18">
        <v>2.29427394917855</v>
      </c>
      <c r="Y721" s="16">
        <v>-1.5114644225041199E-2</v>
      </c>
      <c r="Z721" s="15">
        <v>48706767.299999997</v>
      </c>
      <c r="AA721" s="16">
        <v>-5.8786323639610104E-4</v>
      </c>
      <c r="AB721" s="17">
        <v>14770322.24</v>
      </c>
      <c r="AC721" s="16">
        <v>3.3463651399450602E-2</v>
      </c>
      <c r="AD721" s="17">
        <v>21186483.149999999</v>
      </c>
      <c r="AE721" s="16">
        <v>3.0857194315555201E-2</v>
      </c>
      <c r="AF721" s="18">
        <v>3.2976103370375802</v>
      </c>
      <c r="AG721" s="16">
        <v>-3.2948923350846801E-2</v>
      </c>
      <c r="AH721" s="18">
        <v>2.2989548078912798</v>
      </c>
      <c r="AI721" s="16">
        <v>-3.0503795991674E-2</v>
      </c>
      <c r="AJ721" s="15">
        <v>90491169.75</v>
      </c>
      <c r="AK721" s="16">
        <v>1.7779804212770998E-2</v>
      </c>
      <c r="AL721" s="17">
        <v>26932544.469999999</v>
      </c>
      <c r="AM721" s="16">
        <v>5.3442458320948898E-2</v>
      </c>
      <c r="AN721" s="17">
        <v>39376070.450000003</v>
      </c>
      <c r="AO721" s="16">
        <v>3.3641255578219703E-2</v>
      </c>
      <c r="AP721" s="18">
        <v>3.3599190693177001</v>
      </c>
      <c r="AQ721" s="16">
        <v>-3.3853442897127502E-2</v>
      </c>
      <c r="AR721" s="18">
        <v>2.2981259611698999</v>
      </c>
      <c r="AS721" s="16">
        <v>-1.5345218933406299E-2</v>
      </c>
    </row>
    <row r="722" spans="1:45" x14ac:dyDescent="0.2">
      <c r="B722" s="29"/>
      <c r="C722" s="29"/>
      <c r="D722" s="29"/>
      <c r="E722" s="14" t="s">
        <v>323</v>
      </c>
      <c r="F722" s="15">
        <v>2176954.29</v>
      </c>
      <c r="G722" s="16">
        <v>-6.6844226034637605E-2</v>
      </c>
      <c r="H722" s="17">
        <v>684154.6</v>
      </c>
      <c r="I722" s="16">
        <v>-0.123441659448119</v>
      </c>
      <c r="J722" s="17">
        <v>1180470.3899999999</v>
      </c>
      <c r="K722" s="16">
        <v>-0.15160457016963599</v>
      </c>
      <c r="L722" s="18">
        <v>3.1819625125665998</v>
      </c>
      <c r="M722" s="16">
        <v>6.4567788354905703E-2</v>
      </c>
      <c r="N722" s="18">
        <v>1.8441413765575301</v>
      </c>
      <c r="O722" s="16">
        <v>9.9906648662576605E-2</v>
      </c>
      <c r="P722" s="15">
        <v>7404362.1299999999</v>
      </c>
      <c r="Q722" s="16">
        <v>-2.9472822627971299E-2</v>
      </c>
      <c r="R722" s="17">
        <v>2293932.79</v>
      </c>
      <c r="S722" s="16">
        <v>-5.9217269786079198E-2</v>
      </c>
      <c r="T722" s="17">
        <v>3931880.52</v>
      </c>
      <c r="U722" s="16">
        <v>-7.7049322558146699E-2</v>
      </c>
      <c r="V722" s="18">
        <v>3.2278025591150801</v>
      </c>
      <c r="W722" s="16">
        <v>3.16167019257938E-2</v>
      </c>
      <c r="X722" s="18">
        <v>1.88316051119478</v>
      </c>
      <c r="Y722" s="16">
        <v>5.1548258312181398E-2</v>
      </c>
      <c r="Z722" s="15">
        <v>14382397.65</v>
      </c>
      <c r="AA722" s="16">
        <v>1.4858639530684801E-3</v>
      </c>
      <c r="AB722" s="17">
        <v>4459671.12</v>
      </c>
      <c r="AC722" s="16">
        <v>1.60222092224061E-2</v>
      </c>
      <c r="AD722" s="17">
        <v>7594995.8099999996</v>
      </c>
      <c r="AE722" s="16">
        <v>6.7426169975807696E-3</v>
      </c>
      <c r="AF722" s="18">
        <v>3.22499064684393</v>
      </c>
      <c r="AG722" s="16">
        <v>-1.4307113700263401E-2</v>
      </c>
      <c r="AH722" s="18">
        <v>1.8936676213913499</v>
      </c>
      <c r="AI722" s="16">
        <v>-5.2215461586294504E-3</v>
      </c>
      <c r="AJ722" s="15">
        <v>28108401.260000002</v>
      </c>
      <c r="AK722" s="16">
        <v>-5.3419149647022596E-3</v>
      </c>
      <c r="AL722" s="17">
        <v>8536150.3699999992</v>
      </c>
      <c r="AM722" s="16">
        <v>-9.3999178067080101E-3</v>
      </c>
      <c r="AN722" s="17">
        <v>14430471.01</v>
      </c>
      <c r="AO722" s="16">
        <v>-2.09735426491604E-2</v>
      </c>
      <c r="AP722" s="18">
        <v>3.29286622676962</v>
      </c>
      <c r="AQ722" s="16">
        <v>4.0965096964467197E-3</v>
      </c>
      <c r="AR722" s="18">
        <v>1.94785057539158</v>
      </c>
      <c r="AS722" s="16">
        <v>1.59665017907238E-2</v>
      </c>
    </row>
    <row r="723" spans="1:45" x14ac:dyDescent="0.2">
      <c r="B723" s="29"/>
      <c r="C723" s="29"/>
      <c r="D723" s="29"/>
      <c r="E723" s="14" t="s">
        <v>324</v>
      </c>
      <c r="F723" s="15">
        <v>2935883.43</v>
      </c>
      <c r="G723" s="16">
        <v>-1.2249264945997001E-2</v>
      </c>
      <c r="H723" s="17">
        <v>788288.15</v>
      </c>
      <c r="I723" s="16">
        <v>-5.8274611299182898E-2</v>
      </c>
      <c r="J723" s="17">
        <v>1253594.8500000001</v>
      </c>
      <c r="K723" s="16">
        <v>-4.3060565950168703E-2</v>
      </c>
      <c r="L723" s="18">
        <v>3.7243784902766799</v>
      </c>
      <c r="M723" s="16">
        <v>4.8873426272048798E-2</v>
      </c>
      <c r="N723" s="18">
        <v>2.3419715149595599</v>
      </c>
      <c r="O723" s="16">
        <v>3.21977545368533E-2</v>
      </c>
      <c r="P723" s="15">
        <v>9675134.5899999999</v>
      </c>
      <c r="Q723" s="16">
        <v>-7.3245032900722002E-3</v>
      </c>
      <c r="R723" s="17">
        <v>2584829.36</v>
      </c>
      <c r="S723" s="16">
        <v>-5.0036739727841499E-2</v>
      </c>
      <c r="T723" s="17">
        <v>4110294.64</v>
      </c>
      <c r="U723" s="16">
        <v>-3.0714973564233299E-2</v>
      </c>
      <c r="V723" s="18">
        <v>3.7430457653111802</v>
      </c>
      <c r="W723" s="16">
        <v>4.4961987714695999E-2</v>
      </c>
      <c r="X723" s="18">
        <v>2.35387859932105</v>
      </c>
      <c r="Y723" s="16">
        <v>2.4131674003231102E-2</v>
      </c>
      <c r="Z723" s="15">
        <v>18505131.329999998</v>
      </c>
      <c r="AA723" s="16">
        <v>-5.8780629634407697E-3</v>
      </c>
      <c r="AB723" s="17">
        <v>4944003.51</v>
      </c>
      <c r="AC723" s="16">
        <v>-5.2248128050005199E-2</v>
      </c>
      <c r="AD723" s="17">
        <v>7883739.3899999997</v>
      </c>
      <c r="AE723" s="16">
        <v>-2.89699936119042E-2</v>
      </c>
      <c r="AF723" s="18">
        <v>3.7429446181764501</v>
      </c>
      <c r="AG723" s="16">
        <v>4.8926376680383799E-2</v>
      </c>
      <c r="AH723" s="18">
        <v>2.3472530501797801</v>
      </c>
      <c r="AI723" s="16">
        <v>2.37808620707383E-2</v>
      </c>
      <c r="AJ723" s="15">
        <v>37149216.560000002</v>
      </c>
      <c r="AK723" s="16">
        <v>-2.47646370696194E-2</v>
      </c>
      <c r="AL723" s="17">
        <v>10116089.6</v>
      </c>
      <c r="AM723" s="16">
        <v>-5.75458181114923E-2</v>
      </c>
      <c r="AN723" s="17">
        <v>16034579.380000001</v>
      </c>
      <c r="AO723" s="16">
        <v>-4.2210955842714303E-2</v>
      </c>
      <c r="AP723" s="18">
        <v>3.6722901861209301</v>
      </c>
      <c r="AQ723" s="16">
        <v>3.47827848524003E-2</v>
      </c>
      <c r="AR723" s="18">
        <v>2.31681889992926</v>
      </c>
      <c r="AS723" s="16">
        <v>1.82151997660875E-2</v>
      </c>
    </row>
    <row r="724" spans="1:45" x14ac:dyDescent="0.2">
      <c r="B724" s="29"/>
      <c r="C724" s="29"/>
      <c r="D724" s="29"/>
      <c r="E724" s="14" t="s">
        <v>325</v>
      </c>
      <c r="F724" s="15">
        <v>3250478.22</v>
      </c>
      <c r="G724" s="16">
        <v>-4.3901456708617899E-2</v>
      </c>
      <c r="H724" s="17">
        <v>914789.72</v>
      </c>
      <c r="I724" s="16">
        <v>-6.0868103325339401E-2</v>
      </c>
      <c r="J724" s="17">
        <v>1327609.2</v>
      </c>
      <c r="K724" s="16">
        <v>-8.44350730796916E-2</v>
      </c>
      <c r="L724" s="18">
        <v>3.55325180086195</v>
      </c>
      <c r="M724" s="16">
        <v>1.8066308552396201E-2</v>
      </c>
      <c r="N724" s="18">
        <v>2.4483697612219002</v>
      </c>
      <c r="O724" s="16">
        <v>4.4271700650894197E-2</v>
      </c>
      <c r="P724" s="15">
        <v>11233745.34</v>
      </c>
      <c r="Q724" s="16">
        <v>1.82189552789599E-3</v>
      </c>
      <c r="R724" s="17">
        <v>3125965.75</v>
      </c>
      <c r="S724" s="16">
        <v>-1.6304221832210301E-2</v>
      </c>
      <c r="T724" s="17">
        <v>4688256.2300000004</v>
      </c>
      <c r="U724" s="16">
        <v>-1.18775084752058E-2</v>
      </c>
      <c r="V724" s="18">
        <v>3.5936879154865999</v>
      </c>
      <c r="W724" s="16">
        <v>1.8426547884415698E-2</v>
      </c>
      <c r="X724" s="18">
        <v>2.3961457712391301</v>
      </c>
      <c r="Y724" s="16">
        <v>1.38640746674655E-2</v>
      </c>
      <c r="Z724" s="15">
        <v>21483029.420000002</v>
      </c>
      <c r="AA724" s="16">
        <v>-1.7598768178920501E-2</v>
      </c>
      <c r="AB724" s="17">
        <v>6024488.0300000003</v>
      </c>
      <c r="AC724" s="16">
        <v>-3.9618776437935099E-2</v>
      </c>
      <c r="AD724" s="17">
        <v>8940571.4600000009</v>
      </c>
      <c r="AE724" s="16">
        <v>-2.2310131457714901E-2</v>
      </c>
      <c r="AF724" s="18">
        <v>3.56595105061567</v>
      </c>
      <c r="AG724" s="16">
        <v>2.29284035534787E-2</v>
      </c>
      <c r="AH724" s="18">
        <v>2.40286982953101</v>
      </c>
      <c r="AI724" s="16">
        <v>4.8188729681930198E-3</v>
      </c>
      <c r="AJ724" s="15">
        <v>40742541.460000001</v>
      </c>
      <c r="AK724" s="16">
        <v>-1.00133940963235E-2</v>
      </c>
      <c r="AL724" s="17">
        <v>11525650.34</v>
      </c>
      <c r="AM724" s="16">
        <v>-2.21614280292948E-2</v>
      </c>
      <c r="AN724" s="17">
        <v>17175743.489999998</v>
      </c>
      <c r="AO724" s="16">
        <v>-8.6444150369577293E-3</v>
      </c>
      <c r="AP724" s="18">
        <v>3.5349451231053099</v>
      </c>
      <c r="AQ724" s="16">
        <v>1.2423353180360299E-2</v>
      </c>
      <c r="AR724" s="18">
        <v>2.3720976901943698</v>
      </c>
      <c r="AS724" s="16">
        <v>-1.38091627275878E-3</v>
      </c>
    </row>
    <row r="725" spans="1:45" x14ac:dyDescent="0.2">
      <c r="B725" s="29"/>
      <c r="C725" s="29"/>
      <c r="D725" s="29"/>
      <c r="E725" s="14" t="s">
        <v>326</v>
      </c>
      <c r="F725" s="15">
        <v>4192089.88</v>
      </c>
      <c r="G725" s="16">
        <v>1.22676505877572E-2</v>
      </c>
      <c r="H725" s="17">
        <v>1149988.68</v>
      </c>
      <c r="I725" s="16">
        <v>2.0487043857602099E-3</v>
      </c>
      <c r="J725" s="17">
        <v>1894097.09</v>
      </c>
      <c r="K725" s="16">
        <v>-4.7165289996728303E-2</v>
      </c>
      <c r="L725" s="18">
        <v>3.6453314305667801</v>
      </c>
      <c r="M725" s="16">
        <v>1.01980534052593E-2</v>
      </c>
      <c r="N725" s="18">
        <v>2.2132391745557198</v>
      </c>
      <c r="O725" s="16">
        <v>6.2374869387662499E-2</v>
      </c>
      <c r="P725" s="15">
        <v>14422003.310000001</v>
      </c>
      <c r="Q725" s="16">
        <v>7.8037372845186897E-3</v>
      </c>
      <c r="R725" s="17">
        <v>3934102.5</v>
      </c>
      <c r="S725" s="16">
        <v>-5.8798250449670101E-3</v>
      </c>
      <c r="T725" s="17">
        <v>6453478.0300000003</v>
      </c>
      <c r="U725" s="16">
        <v>-6.0502172942783802E-2</v>
      </c>
      <c r="V725" s="18">
        <v>3.6658941423107301</v>
      </c>
      <c r="W725" s="16">
        <v>1.37644951528166E-2</v>
      </c>
      <c r="X725" s="18">
        <v>2.2347644546021601</v>
      </c>
      <c r="Y725" s="16">
        <v>7.2704702725345197E-2</v>
      </c>
      <c r="Z725" s="15">
        <v>27950247.75</v>
      </c>
      <c r="AA725" s="16">
        <v>-2.2111629279463001E-3</v>
      </c>
      <c r="AB725" s="17">
        <v>7627897.4100000001</v>
      </c>
      <c r="AC725" s="16">
        <v>-1.29754379166819E-2</v>
      </c>
      <c r="AD725" s="17">
        <v>12550346.16</v>
      </c>
      <c r="AE725" s="16">
        <v>-6.0372178321105502E-2</v>
      </c>
      <c r="AF725" s="18">
        <v>3.6642139042611999</v>
      </c>
      <c r="AG725" s="16">
        <v>1.09057822897693E-2</v>
      </c>
      <c r="AH725" s="18">
        <v>2.2270499469633802</v>
      </c>
      <c r="AI725" s="16">
        <v>6.1897928149082598E-2</v>
      </c>
      <c r="AJ725" s="15">
        <v>53873069.07</v>
      </c>
      <c r="AK725" s="16">
        <v>-1.11279472512897E-2</v>
      </c>
      <c r="AL725" s="17">
        <v>14852160.859999999</v>
      </c>
      <c r="AM725" s="16">
        <v>-6.8906844306688099E-3</v>
      </c>
      <c r="AN725" s="17">
        <v>24625963.449999999</v>
      </c>
      <c r="AO725" s="16">
        <v>-4.6089269759787999E-2</v>
      </c>
      <c r="AP725" s="18">
        <v>3.6272882833562301</v>
      </c>
      <c r="AQ725" s="16">
        <v>-4.2666630492653604E-3</v>
      </c>
      <c r="AR725" s="18">
        <v>2.1876532538263</v>
      </c>
      <c r="AS725" s="16">
        <v>3.6650518125207102E-2</v>
      </c>
    </row>
    <row r="726" spans="1:45" x14ac:dyDescent="0.2">
      <c r="B726" s="29"/>
      <c r="C726" s="29"/>
      <c r="D726" s="29"/>
      <c r="E726" s="14" t="s">
        <v>327</v>
      </c>
      <c r="F726" s="15">
        <v>30833716.609999999</v>
      </c>
      <c r="G726" s="16">
        <v>2.63666470543289E-3</v>
      </c>
      <c r="H726" s="17">
        <v>8897160.8499999996</v>
      </c>
      <c r="I726" s="16">
        <v>-2.0548384681810101E-2</v>
      </c>
      <c r="J726" s="17">
        <v>14002068.810000001</v>
      </c>
      <c r="K726" s="16">
        <v>-3.7803524209583703E-2</v>
      </c>
      <c r="L726" s="18">
        <v>3.4655680761352099</v>
      </c>
      <c r="M726" s="16">
        <v>2.36714596460295E-2</v>
      </c>
      <c r="N726" s="18">
        <v>2.20208292277347</v>
      </c>
      <c r="O726" s="16">
        <v>4.2029034539745401E-2</v>
      </c>
      <c r="P726" s="15">
        <v>106173251.54000001</v>
      </c>
      <c r="Q726" s="16">
        <v>7.3619652666970601E-3</v>
      </c>
      <c r="R726" s="17">
        <v>30488165.879999999</v>
      </c>
      <c r="S726" s="16">
        <v>-8.1485411253524008E-3</v>
      </c>
      <c r="T726" s="17">
        <v>47521719.57</v>
      </c>
      <c r="U726" s="16">
        <v>-1.6300890264042901E-2</v>
      </c>
      <c r="V726" s="18">
        <v>3.48244141539681</v>
      </c>
      <c r="W726" s="16">
        <v>1.56379327300155E-2</v>
      </c>
      <c r="X726" s="18">
        <v>2.2342047489170902</v>
      </c>
      <c r="Y726" s="16">
        <v>2.4054973006015602E-2</v>
      </c>
      <c r="Z726" s="15">
        <v>205609350.44</v>
      </c>
      <c r="AA726" s="16">
        <v>5.2230638229941104E-3</v>
      </c>
      <c r="AB726" s="17">
        <v>59446119.170000002</v>
      </c>
      <c r="AC726" s="16">
        <v>1.83676669308866E-4</v>
      </c>
      <c r="AD726" s="17">
        <v>91922301.890000001</v>
      </c>
      <c r="AE726" s="16">
        <v>-5.7834596077767104E-3</v>
      </c>
      <c r="AF726" s="18">
        <v>3.45875144266377</v>
      </c>
      <c r="AG726" s="16">
        <v>5.0384617058206902E-3</v>
      </c>
      <c r="AH726" s="18">
        <v>2.23677329888937</v>
      </c>
      <c r="AI726" s="16">
        <v>1.1070549506678601E-2</v>
      </c>
      <c r="AJ726" s="15">
        <v>394784329.13</v>
      </c>
      <c r="AK726" s="16">
        <v>3.5700787112808502E-3</v>
      </c>
      <c r="AL726" s="17">
        <v>113840756.13</v>
      </c>
      <c r="AM726" s="16">
        <v>3.1330213606128002E-3</v>
      </c>
      <c r="AN726" s="17">
        <v>177044431.25</v>
      </c>
      <c r="AO726" s="16">
        <v>-7.5803010705360902E-3</v>
      </c>
      <c r="AP726" s="18">
        <v>3.4678646079895801</v>
      </c>
      <c r="AQ726" s="16">
        <v>4.35692317331209E-4</v>
      </c>
      <c r="AR726" s="18">
        <v>2.2298601901380102</v>
      </c>
      <c r="AS726" s="16">
        <v>1.12355486230725E-2</v>
      </c>
    </row>
    <row r="728" spans="1:45" s="27" customFormat="1" x14ac:dyDescent="0.2">
      <c r="A728" s="26" t="s">
        <v>112</v>
      </c>
      <c r="E728" s="30">
        <v>1</v>
      </c>
      <c r="F728" s="30">
        <v>2</v>
      </c>
      <c r="G728" s="30">
        <v>3</v>
      </c>
      <c r="H728" s="30">
        <v>4</v>
      </c>
      <c r="I728" s="30">
        <v>5</v>
      </c>
      <c r="J728" s="30">
        <v>6</v>
      </c>
      <c r="K728" s="30">
        <v>7</v>
      </c>
      <c r="L728" s="30">
        <v>8</v>
      </c>
      <c r="M728" s="30">
        <v>9</v>
      </c>
      <c r="N728" s="30">
        <v>10</v>
      </c>
      <c r="O728" s="30">
        <v>11</v>
      </c>
      <c r="P728" s="30">
        <v>12</v>
      </c>
      <c r="Q728" s="30">
        <v>13</v>
      </c>
      <c r="R728" s="30">
        <v>14</v>
      </c>
      <c r="S728" s="30">
        <v>15</v>
      </c>
      <c r="T728" s="30">
        <v>16</v>
      </c>
      <c r="U728" s="30">
        <v>17</v>
      </c>
      <c r="V728" s="30">
        <v>18</v>
      </c>
      <c r="W728" s="30">
        <v>19</v>
      </c>
      <c r="X728" s="30">
        <v>20</v>
      </c>
      <c r="Y728" s="30">
        <v>21</v>
      </c>
      <c r="Z728" s="30">
        <v>22</v>
      </c>
      <c r="AA728" s="30">
        <v>23</v>
      </c>
      <c r="AB728" s="30">
        <v>24</v>
      </c>
      <c r="AC728" s="30">
        <v>25</v>
      </c>
      <c r="AD728" s="30">
        <v>26</v>
      </c>
      <c r="AE728" s="30">
        <v>27</v>
      </c>
      <c r="AF728" s="30">
        <v>28</v>
      </c>
      <c r="AG728" s="30">
        <v>29</v>
      </c>
      <c r="AH728" s="30">
        <v>30</v>
      </c>
      <c r="AI728" s="30">
        <v>31</v>
      </c>
      <c r="AJ728" s="30">
        <v>32</v>
      </c>
      <c r="AK728" s="30">
        <v>33</v>
      </c>
      <c r="AL728" s="30">
        <v>34</v>
      </c>
      <c r="AM728" s="30">
        <v>35</v>
      </c>
      <c r="AN728" s="30">
        <v>36</v>
      </c>
      <c r="AO728" s="30">
        <v>37</v>
      </c>
      <c r="AP728" s="30">
        <v>38</v>
      </c>
      <c r="AQ728" s="30">
        <v>39</v>
      </c>
      <c r="AR728" s="30">
        <v>40</v>
      </c>
      <c r="AS728" s="30">
        <v>41</v>
      </c>
    </row>
    <row r="729" spans="1:45" x14ac:dyDescent="0.2">
      <c r="B729" s="5" t="s">
        <v>107</v>
      </c>
      <c r="C729" s="6"/>
      <c r="D729" s="6"/>
      <c r="E729" s="7"/>
      <c r="F729" s="8" t="s">
        <v>69</v>
      </c>
      <c r="G729" s="9"/>
      <c r="N729" s="9"/>
      <c r="P729" s="8" t="s">
        <v>70</v>
      </c>
      <c r="Q729" s="9"/>
      <c r="Z729" s="8" t="s">
        <v>71</v>
      </c>
      <c r="AA729" s="9"/>
      <c r="AJ729" s="8" t="s">
        <v>72</v>
      </c>
      <c r="AK729" s="9"/>
    </row>
    <row r="730" spans="1:45" ht="56.25" x14ac:dyDescent="0.2">
      <c r="B730" s="10"/>
      <c r="C730" s="11"/>
      <c r="D730" s="11"/>
      <c r="E730" s="12"/>
      <c r="F730" s="140" t="s">
        <v>406</v>
      </c>
      <c r="G730" s="140" t="s">
        <v>407</v>
      </c>
      <c r="H730" s="140" t="s">
        <v>408</v>
      </c>
      <c r="I730" s="140" t="s">
        <v>409</v>
      </c>
      <c r="J730" s="140" t="s">
        <v>410</v>
      </c>
      <c r="K730" s="140" t="s">
        <v>411</v>
      </c>
      <c r="L730" s="140" t="s">
        <v>412</v>
      </c>
      <c r="M730" s="140" t="s">
        <v>413</v>
      </c>
      <c r="N730" s="140" t="s">
        <v>414</v>
      </c>
      <c r="O730" s="140" t="s">
        <v>415</v>
      </c>
      <c r="P730" s="140" t="s">
        <v>406</v>
      </c>
      <c r="Q730" s="140" t="s">
        <v>407</v>
      </c>
      <c r="R730" s="140" t="s">
        <v>408</v>
      </c>
      <c r="S730" s="140" t="s">
        <v>409</v>
      </c>
      <c r="T730" s="140" t="s">
        <v>410</v>
      </c>
      <c r="U730" s="140" t="s">
        <v>411</v>
      </c>
      <c r="V730" s="140" t="s">
        <v>412</v>
      </c>
      <c r="W730" s="140" t="s">
        <v>413</v>
      </c>
      <c r="X730" s="140" t="s">
        <v>414</v>
      </c>
      <c r="Y730" s="140" t="s">
        <v>415</v>
      </c>
      <c r="Z730" s="140" t="s">
        <v>406</v>
      </c>
      <c r="AA730" s="140" t="s">
        <v>407</v>
      </c>
      <c r="AB730" s="140" t="s">
        <v>408</v>
      </c>
      <c r="AC730" s="140" t="s">
        <v>409</v>
      </c>
      <c r="AD730" s="140" t="s">
        <v>410</v>
      </c>
      <c r="AE730" s="140" t="s">
        <v>411</v>
      </c>
      <c r="AF730" s="140" t="s">
        <v>412</v>
      </c>
      <c r="AG730" s="140" t="s">
        <v>413</v>
      </c>
      <c r="AH730" s="140" t="s">
        <v>414</v>
      </c>
      <c r="AI730" s="140" t="s">
        <v>415</v>
      </c>
      <c r="AJ730" s="140" t="s">
        <v>406</v>
      </c>
      <c r="AK730" s="140" t="s">
        <v>407</v>
      </c>
      <c r="AL730" s="140" t="s">
        <v>408</v>
      </c>
      <c r="AM730" s="140" t="s">
        <v>409</v>
      </c>
      <c r="AN730" s="140" t="s">
        <v>410</v>
      </c>
      <c r="AO730" s="140" t="s">
        <v>411</v>
      </c>
      <c r="AP730" s="140" t="s">
        <v>412</v>
      </c>
      <c r="AQ730" s="140" t="s">
        <v>413</v>
      </c>
      <c r="AR730" s="140" t="s">
        <v>414</v>
      </c>
      <c r="AS730" s="140" t="s">
        <v>415</v>
      </c>
    </row>
    <row r="731" spans="1:45" x14ac:dyDescent="0.2">
      <c r="B731" s="28" t="s">
        <v>19</v>
      </c>
      <c r="C731" s="28" t="s">
        <v>11</v>
      </c>
      <c r="D731" s="28" t="s">
        <v>110</v>
      </c>
      <c r="E731" s="14" t="s">
        <v>271</v>
      </c>
      <c r="F731" s="15">
        <v>110833.62</v>
      </c>
      <c r="G731" s="16">
        <v>0.13941382604680899</v>
      </c>
      <c r="H731" s="17">
        <v>23014.77</v>
      </c>
      <c r="I731" s="16">
        <v>4.77236877146738E-2</v>
      </c>
      <c r="J731" s="17">
        <v>37817.760000000002</v>
      </c>
      <c r="K731" s="16">
        <v>4.6779591958750602E-2</v>
      </c>
      <c r="L731" s="18">
        <v>4.8157604877215796</v>
      </c>
      <c r="M731" s="16">
        <v>8.7513663580645704E-2</v>
      </c>
      <c r="N731" s="18">
        <v>2.9307293715968399</v>
      </c>
      <c r="O731" s="16">
        <v>8.8494497599747896E-2</v>
      </c>
      <c r="P731" s="15">
        <v>353662.06</v>
      </c>
      <c r="Q731" s="16">
        <v>0.17264397945686699</v>
      </c>
      <c r="R731" s="17">
        <v>76871.740000000005</v>
      </c>
      <c r="S731" s="16">
        <v>0.174222795750958</v>
      </c>
      <c r="T731" s="17">
        <v>126719.36</v>
      </c>
      <c r="U731" s="16">
        <v>0.15917622696111899</v>
      </c>
      <c r="V731" s="18">
        <v>4.6006771799363504</v>
      </c>
      <c r="W731" s="16">
        <v>-1.34456280341765E-3</v>
      </c>
      <c r="X731" s="18">
        <v>2.79090787705998</v>
      </c>
      <c r="Y731" s="16">
        <v>1.1618382246377E-2</v>
      </c>
      <c r="Z731" s="15">
        <v>653259.34</v>
      </c>
      <c r="AA731" s="16">
        <v>0.124880008057349</v>
      </c>
      <c r="AB731" s="17">
        <v>144979.85999999999</v>
      </c>
      <c r="AC731" s="16">
        <v>0.155376538517875</v>
      </c>
      <c r="AD731" s="17">
        <v>239467.38</v>
      </c>
      <c r="AE731" s="16">
        <v>0.148115908092573</v>
      </c>
      <c r="AF731" s="18">
        <v>4.5058626763745</v>
      </c>
      <c r="AG731" s="16">
        <v>-2.6395317408510401E-2</v>
      </c>
      <c r="AH731" s="18">
        <v>2.7279679595609201</v>
      </c>
      <c r="AI731" s="16">
        <v>-2.0238287677614802E-2</v>
      </c>
      <c r="AJ731" s="15">
        <v>1177929.71</v>
      </c>
      <c r="AK731" s="16">
        <v>0.146682787509609</v>
      </c>
      <c r="AL731" s="17">
        <v>260775.69</v>
      </c>
      <c r="AM731" s="16">
        <v>0.171173537705401</v>
      </c>
      <c r="AN731" s="17">
        <v>430489.23</v>
      </c>
      <c r="AO731" s="16">
        <v>0.15668198988456999</v>
      </c>
      <c r="AP731" s="18">
        <v>4.5170226948685297</v>
      </c>
      <c r="AQ731" s="16">
        <v>-2.09112906049553E-2</v>
      </c>
      <c r="AR731" s="18">
        <v>2.7362582566815901</v>
      </c>
      <c r="AS731" s="16">
        <v>-8.6447290287268008E-3</v>
      </c>
    </row>
    <row r="732" spans="1:45" x14ac:dyDescent="0.2">
      <c r="B732" s="29"/>
      <c r="C732" s="29"/>
      <c r="D732" s="29"/>
      <c r="E732" s="14" t="s">
        <v>272</v>
      </c>
      <c r="F732" s="15">
        <v>345628.18</v>
      </c>
      <c r="G732" s="16">
        <v>0.24136932560711</v>
      </c>
      <c r="H732" s="17">
        <v>81385.89</v>
      </c>
      <c r="I732" s="16">
        <v>0.32604215003362902</v>
      </c>
      <c r="J732" s="17">
        <v>153750.32</v>
      </c>
      <c r="K732" s="16">
        <v>0.275634136114152</v>
      </c>
      <c r="L732" s="18">
        <v>4.2467825811083504</v>
      </c>
      <c r="M732" s="16">
        <v>-6.3853795616053505E-2</v>
      </c>
      <c r="N732" s="18">
        <v>2.2479834838717698</v>
      </c>
      <c r="O732" s="16">
        <v>-2.68610015497232E-2</v>
      </c>
      <c r="P732" s="15">
        <v>1082165.1599999999</v>
      </c>
      <c r="Q732" s="16">
        <v>0.15889432481823099</v>
      </c>
      <c r="R732" s="17">
        <v>250582.43</v>
      </c>
      <c r="S732" s="16">
        <v>0.199547404784395</v>
      </c>
      <c r="T732" s="17">
        <v>468933.29</v>
      </c>
      <c r="U732" s="16">
        <v>0.141457318198523</v>
      </c>
      <c r="V732" s="18">
        <v>4.3185995123441003</v>
      </c>
      <c r="W732" s="16">
        <v>-3.3890348813243397E-2</v>
      </c>
      <c r="X732" s="18">
        <v>2.3077166477133702</v>
      </c>
      <c r="Y732" s="16">
        <v>1.52760916608141E-2</v>
      </c>
      <c r="Z732" s="15">
        <v>1996509.07</v>
      </c>
      <c r="AA732" s="16">
        <v>0.109962054036132</v>
      </c>
      <c r="AB732" s="17">
        <v>462173.42</v>
      </c>
      <c r="AC732" s="16">
        <v>0.13593608741007401</v>
      </c>
      <c r="AD732" s="17">
        <v>871963.44</v>
      </c>
      <c r="AE732" s="16">
        <v>9.1273281092107805E-2</v>
      </c>
      <c r="AF732" s="18">
        <v>4.3198266789120003</v>
      </c>
      <c r="AG732" s="16">
        <v>-2.2865752450177398E-2</v>
      </c>
      <c r="AH732" s="18">
        <v>2.28967061967644</v>
      </c>
      <c r="AI732" s="16">
        <v>1.7125657951893501E-2</v>
      </c>
      <c r="AJ732" s="15">
        <v>3664448.57</v>
      </c>
      <c r="AK732" s="16">
        <v>-3.2185455191542402E-2</v>
      </c>
      <c r="AL732" s="17">
        <v>844397.73</v>
      </c>
      <c r="AM732" s="16">
        <v>-2.4462522924152599E-2</v>
      </c>
      <c r="AN732" s="17">
        <v>1619452.27</v>
      </c>
      <c r="AO732" s="16">
        <v>-5.1871243891429497E-2</v>
      </c>
      <c r="AP732" s="18">
        <v>4.3397186418300802</v>
      </c>
      <c r="AQ732" s="16">
        <v>-7.9165920826938605E-3</v>
      </c>
      <c r="AR732" s="18">
        <v>2.2627703439509199</v>
      </c>
      <c r="AS732" s="16">
        <v>2.0762779921035101E-2</v>
      </c>
    </row>
    <row r="733" spans="1:45" x14ac:dyDescent="0.2">
      <c r="B733" s="29"/>
      <c r="C733" s="29"/>
      <c r="D733" s="29"/>
      <c r="E733" s="14" t="s">
        <v>273</v>
      </c>
      <c r="F733" s="15">
        <v>617414.63</v>
      </c>
      <c r="G733" s="16">
        <v>0.10333025573317001</v>
      </c>
      <c r="H733" s="17">
        <v>144249.92000000001</v>
      </c>
      <c r="I733" s="16">
        <v>8.8531669195759194E-2</v>
      </c>
      <c r="J733" s="17">
        <v>273187.95</v>
      </c>
      <c r="K733" s="16">
        <v>8.0236696151997203E-2</v>
      </c>
      <c r="L733" s="18">
        <v>4.2801731189868297</v>
      </c>
      <c r="M733" s="16">
        <v>1.3594998617122401E-2</v>
      </c>
      <c r="N733" s="18">
        <v>2.2600361033493601</v>
      </c>
      <c r="O733" s="16">
        <v>2.1378240216645E-2</v>
      </c>
      <c r="P733" s="15">
        <v>2046870.42</v>
      </c>
      <c r="Q733" s="16">
        <v>6.2873586134806106E-2</v>
      </c>
      <c r="R733" s="17">
        <v>472284.17</v>
      </c>
      <c r="S733" s="16">
        <v>2.82269850899695E-2</v>
      </c>
      <c r="T733" s="17">
        <v>894738.26</v>
      </c>
      <c r="U733" s="16">
        <v>1.9128544874011801E-2</v>
      </c>
      <c r="V733" s="18">
        <v>4.3339805778372797</v>
      </c>
      <c r="W733" s="16">
        <v>3.3695479254325297E-2</v>
      </c>
      <c r="X733" s="18">
        <v>2.2876750794137299</v>
      </c>
      <c r="Y733" s="16">
        <v>4.2923968208742801E-2</v>
      </c>
      <c r="Z733" s="15">
        <v>3867717.73</v>
      </c>
      <c r="AA733" s="16">
        <v>1.7431574173348199E-2</v>
      </c>
      <c r="AB733" s="17">
        <v>894149.52</v>
      </c>
      <c r="AC733" s="16">
        <v>-3.0964386515919901E-2</v>
      </c>
      <c r="AD733" s="17">
        <v>1698621.74</v>
      </c>
      <c r="AE733" s="16">
        <v>-3.8288251997185101E-2</v>
      </c>
      <c r="AF733" s="18">
        <v>4.3255827392268804</v>
      </c>
      <c r="AG733" s="16">
        <v>4.9942396353488801E-2</v>
      </c>
      <c r="AH733" s="18">
        <v>2.2769741131418701</v>
      </c>
      <c r="AI733" s="16">
        <v>5.7938177719308002E-2</v>
      </c>
      <c r="AJ733" s="15">
        <v>7079810.8099999996</v>
      </c>
      <c r="AK733" s="16">
        <v>-8.1266481386310391E-3</v>
      </c>
      <c r="AL733" s="17">
        <v>1657756.85</v>
      </c>
      <c r="AM733" s="16">
        <v>-5.0790424203799998E-2</v>
      </c>
      <c r="AN733" s="17">
        <v>3158476.38</v>
      </c>
      <c r="AO733" s="16">
        <v>-5.4438067560879898E-2</v>
      </c>
      <c r="AP733" s="18">
        <v>4.2707172707505299</v>
      </c>
      <c r="AQ733" s="16">
        <v>4.4946634708549302E-2</v>
      </c>
      <c r="AR733" s="18">
        <v>2.2415272296574802</v>
      </c>
      <c r="AS733" s="16">
        <v>4.8977669080634799E-2</v>
      </c>
    </row>
    <row r="734" spans="1:45" x14ac:dyDescent="0.2">
      <c r="B734" s="29"/>
      <c r="C734" s="29"/>
      <c r="D734" s="29"/>
      <c r="E734" s="14" t="s">
        <v>274</v>
      </c>
      <c r="F734" s="15">
        <v>278932.82</v>
      </c>
      <c r="G734" s="16">
        <v>0.23979498541712199</v>
      </c>
      <c r="H734" s="17">
        <v>64738.57</v>
      </c>
      <c r="I734" s="16">
        <v>0.30445515327585898</v>
      </c>
      <c r="J734" s="17">
        <v>124728.66</v>
      </c>
      <c r="K734" s="16">
        <v>0.30583925702988901</v>
      </c>
      <c r="L734" s="18">
        <v>4.3086033565461799</v>
      </c>
      <c r="M734" s="16">
        <v>-4.9568716637254102E-2</v>
      </c>
      <c r="N734" s="18">
        <v>2.2363169779904601</v>
      </c>
      <c r="O734" s="16">
        <v>-5.0576111307132902E-2</v>
      </c>
      <c r="P734" s="15">
        <v>855975.65</v>
      </c>
      <c r="Q734" s="16">
        <v>0.116813888278458</v>
      </c>
      <c r="R734" s="17">
        <v>194566.61</v>
      </c>
      <c r="S734" s="16">
        <v>0.13069083234753801</v>
      </c>
      <c r="T734" s="17">
        <v>372333.89</v>
      </c>
      <c r="U734" s="16">
        <v>0.12161870122170899</v>
      </c>
      <c r="V734" s="18">
        <v>4.3993964329234103</v>
      </c>
      <c r="W734" s="16">
        <v>-1.2272978317396E-2</v>
      </c>
      <c r="X734" s="18">
        <v>2.2989463838491799</v>
      </c>
      <c r="Y734" s="16">
        <v>-4.2838202840391202E-3</v>
      </c>
      <c r="Z734" s="15">
        <v>1540413.23</v>
      </c>
      <c r="AA734" s="16">
        <v>0.101039262348342</v>
      </c>
      <c r="AB734" s="17">
        <v>350808.58</v>
      </c>
      <c r="AC734" s="16">
        <v>9.5651674741330406E-2</v>
      </c>
      <c r="AD734" s="17">
        <v>672040.78</v>
      </c>
      <c r="AE734" s="16">
        <v>9.1677137819627899E-2</v>
      </c>
      <c r="AF734" s="18">
        <v>4.3910363594869901</v>
      </c>
      <c r="AG734" s="16">
        <v>4.9172448974562797E-3</v>
      </c>
      <c r="AH734" s="18">
        <v>2.29214249468611</v>
      </c>
      <c r="AI734" s="16">
        <v>8.5759096754672894E-3</v>
      </c>
      <c r="AJ734" s="15">
        <v>2899660.66</v>
      </c>
      <c r="AK734" s="16">
        <v>8.3696531882618497E-2</v>
      </c>
      <c r="AL734" s="17">
        <v>660284.43000000005</v>
      </c>
      <c r="AM734" s="16">
        <v>7.6600242251364803E-2</v>
      </c>
      <c r="AN734" s="17">
        <v>1266897.98</v>
      </c>
      <c r="AO734" s="16">
        <v>6.5474885958304599E-2</v>
      </c>
      <c r="AP734" s="18">
        <v>4.39153269144935</v>
      </c>
      <c r="AQ734" s="16">
        <v>6.59138773405265E-3</v>
      </c>
      <c r="AR734" s="18">
        <v>2.2887878154166801</v>
      </c>
      <c r="AS734" s="16">
        <v>1.71019009124041E-2</v>
      </c>
    </row>
    <row r="735" spans="1:45" x14ac:dyDescent="0.2">
      <c r="B735" s="29"/>
      <c r="C735" s="29"/>
      <c r="D735" s="29"/>
      <c r="E735" s="14" t="s">
        <v>275</v>
      </c>
      <c r="F735" s="15">
        <v>466825.32</v>
      </c>
      <c r="G735" s="16">
        <v>-6.7170678904052095E-2</v>
      </c>
      <c r="H735" s="17">
        <v>119690.01</v>
      </c>
      <c r="I735" s="16">
        <v>-0.124947269468697</v>
      </c>
      <c r="J735" s="17">
        <v>202477.42</v>
      </c>
      <c r="K735" s="16">
        <v>-4.54176233554557E-3</v>
      </c>
      <c r="L735" s="18">
        <v>3.9002864148812399</v>
      </c>
      <c r="M735" s="16">
        <v>6.6026410236517702E-2</v>
      </c>
      <c r="N735" s="18">
        <v>2.3055673072088698</v>
      </c>
      <c r="O735" s="16">
        <v>-6.2914660001655603E-2</v>
      </c>
      <c r="P735" s="15">
        <v>1511318.65</v>
      </c>
      <c r="Q735" s="16">
        <v>-0.13196370693894099</v>
      </c>
      <c r="R735" s="17">
        <v>387004.57</v>
      </c>
      <c r="S735" s="16">
        <v>-0.18743442862239601</v>
      </c>
      <c r="T735" s="17">
        <v>652481.12</v>
      </c>
      <c r="U735" s="16">
        <v>-9.6841342005531503E-2</v>
      </c>
      <c r="V735" s="18">
        <v>3.9051700345554101</v>
      </c>
      <c r="W735" s="16">
        <v>6.8266148157631906E-2</v>
      </c>
      <c r="X735" s="18">
        <v>2.31626418554456</v>
      </c>
      <c r="Y735" s="16">
        <v>-3.8888366537283198E-2</v>
      </c>
      <c r="Z735" s="15">
        <v>2867566.48</v>
      </c>
      <c r="AA735" s="16">
        <v>-0.168943480271047</v>
      </c>
      <c r="AB735" s="17">
        <v>751419.97</v>
      </c>
      <c r="AC735" s="16">
        <v>-0.20235617130522299</v>
      </c>
      <c r="AD735" s="17">
        <v>1268409.06</v>
      </c>
      <c r="AE735" s="16">
        <v>-0.13236346526029699</v>
      </c>
      <c r="AF735" s="18">
        <v>3.8161967933857301</v>
      </c>
      <c r="AG735" s="16">
        <v>4.1889236564208801E-2</v>
      </c>
      <c r="AH735" s="18">
        <v>2.2607584338762101</v>
      </c>
      <c r="AI735" s="16">
        <v>-4.2160528684656598E-2</v>
      </c>
      <c r="AJ735" s="15">
        <v>5406486.6299999999</v>
      </c>
      <c r="AK735" s="16">
        <v>-0.142818881665492</v>
      </c>
      <c r="AL735" s="17">
        <v>1408572.97</v>
      </c>
      <c r="AM735" s="16">
        <v>-0.17000242215924599</v>
      </c>
      <c r="AN735" s="17">
        <v>2306320.23</v>
      </c>
      <c r="AO735" s="16">
        <v>-0.131837164194818</v>
      </c>
      <c r="AP735" s="18">
        <v>3.8382723118703601</v>
      </c>
      <c r="AQ735" s="16">
        <v>3.27513491840217E-2</v>
      </c>
      <c r="AR735" s="18">
        <v>2.3442046597319202</v>
      </c>
      <c r="AS735" s="16">
        <v>-1.2649375229807301E-2</v>
      </c>
    </row>
    <row r="736" spans="1:45" x14ac:dyDescent="0.2">
      <c r="B736" s="29"/>
      <c r="C736" s="29"/>
      <c r="D736" s="29"/>
      <c r="E736" s="14" t="s">
        <v>276</v>
      </c>
      <c r="F736" s="15">
        <v>256046.56</v>
      </c>
      <c r="G736" s="16">
        <v>-3.2682290741868701E-2</v>
      </c>
      <c r="H736" s="17">
        <v>62363.34</v>
      </c>
      <c r="I736" s="16">
        <v>-3.6293296678588702E-2</v>
      </c>
      <c r="J736" s="17">
        <v>118844.98</v>
      </c>
      <c r="K736" s="16">
        <v>-3.9479892559449302E-2</v>
      </c>
      <c r="L736" s="18">
        <v>4.1057223683016302</v>
      </c>
      <c r="M736" s="16">
        <v>3.74699680335808E-3</v>
      </c>
      <c r="N736" s="18">
        <v>2.1544583540676299</v>
      </c>
      <c r="O736" s="16">
        <v>7.0770010590343498E-3</v>
      </c>
      <c r="P736" s="15">
        <v>899748.19</v>
      </c>
      <c r="Q736" s="16">
        <v>-1.7718108340599399E-2</v>
      </c>
      <c r="R736" s="17">
        <v>219959.78</v>
      </c>
      <c r="S736" s="16">
        <v>-1.8147330184759499E-2</v>
      </c>
      <c r="T736" s="17">
        <v>417239.78</v>
      </c>
      <c r="U736" s="16">
        <v>-2.2280253891390499E-2</v>
      </c>
      <c r="V736" s="18">
        <v>4.0905123200250504</v>
      </c>
      <c r="W736" s="16">
        <v>4.3715504103163902E-4</v>
      </c>
      <c r="X736" s="18">
        <v>2.1564295475373898</v>
      </c>
      <c r="Y736" s="16">
        <v>4.66610761309557E-3</v>
      </c>
      <c r="Z736" s="15">
        <v>1737440.2</v>
      </c>
      <c r="AA736" s="16">
        <v>-1.8300325391954399E-2</v>
      </c>
      <c r="AB736" s="17">
        <v>423638.47</v>
      </c>
      <c r="AC736" s="16">
        <v>-2.2210944971308599E-2</v>
      </c>
      <c r="AD736" s="17">
        <v>803163.24</v>
      </c>
      <c r="AE736" s="16">
        <v>-2.22627402275089E-2</v>
      </c>
      <c r="AF736" s="18">
        <v>4.1012332992327201</v>
      </c>
      <c r="AG736" s="16">
        <v>3.9994511691885601E-3</v>
      </c>
      <c r="AH736" s="18">
        <v>2.1632466645261301</v>
      </c>
      <c r="AI736" s="16">
        <v>4.05263765490191E-3</v>
      </c>
      <c r="AJ736" s="15">
        <v>3276785.93</v>
      </c>
      <c r="AK736" s="16">
        <v>-4.9336381113792203E-2</v>
      </c>
      <c r="AL736" s="17">
        <v>798310.77</v>
      </c>
      <c r="AM736" s="16">
        <v>-5.8059528277195301E-2</v>
      </c>
      <c r="AN736" s="17">
        <v>1516585.35</v>
      </c>
      <c r="AO736" s="16">
        <v>-3.6822921524157698E-2</v>
      </c>
      <c r="AP736" s="18">
        <v>4.1046495339152198</v>
      </c>
      <c r="AQ736" s="16">
        <v>9.2608263741428103E-3</v>
      </c>
      <c r="AR736" s="18">
        <v>2.1606340388294001</v>
      </c>
      <c r="AS736" s="16">
        <v>-1.29918577479399E-2</v>
      </c>
    </row>
    <row r="737" spans="2:45" x14ac:dyDescent="0.2">
      <c r="B737" s="29"/>
      <c r="C737" s="29"/>
      <c r="D737" s="29"/>
      <c r="E737" s="14" t="s">
        <v>277</v>
      </c>
      <c r="F737" s="15">
        <v>169459.05</v>
      </c>
      <c r="G737" s="16">
        <v>0.11244699008731</v>
      </c>
      <c r="H737" s="17">
        <v>37086.14</v>
      </c>
      <c r="I737" s="16">
        <v>0.16590304486726101</v>
      </c>
      <c r="J737" s="17">
        <v>69738.259999999995</v>
      </c>
      <c r="K737" s="16">
        <v>0.177907285877833</v>
      </c>
      <c r="L737" s="18">
        <v>4.5693364151675002</v>
      </c>
      <c r="M737" s="16">
        <v>-4.5849485525647701E-2</v>
      </c>
      <c r="N737" s="18">
        <v>2.4299294246802301</v>
      </c>
      <c r="O737" s="16">
        <v>-5.5573385592685799E-2</v>
      </c>
      <c r="P737" s="15">
        <v>549846.43999999994</v>
      </c>
      <c r="Q737" s="16">
        <v>9.0194149201306695E-2</v>
      </c>
      <c r="R737" s="17">
        <v>118306.2</v>
      </c>
      <c r="S737" s="16">
        <v>0.126577542515599</v>
      </c>
      <c r="T737" s="17">
        <v>220870.86</v>
      </c>
      <c r="U737" s="16">
        <v>0.13148968564104399</v>
      </c>
      <c r="V737" s="18">
        <v>4.6476553215300598</v>
      </c>
      <c r="W737" s="16">
        <v>-3.2295507358551898E-2</v>
      </c>
      <c r="X737" s="18">
        <v>2.4894476346947698</v>
      </c>
      <c r="Y737" s="16">
        <v>-3.64966088191436E-2</v>
      </c>
      <c r="Z737" s="15">
        <v>1034018.48</v>
      </c>
      <c r="AA737" s="16">
        <v>0.13492876440691701</v>
      </c>
      <c r="AB737" s="17">
        <v>223354.62</v>
      </c>
      <c r="AC737" s="16">
        <v>0.182650956699033</v>
      </c>
      <c r="AD737" s="17">
        <v>417814.32</v>
      </c>
      <c r="AE737" s="16">
        <v>0.18994953738808401</v>
      </c>
      <c r="AF737" s="18">
        <v>4.6294922397396601</v>
      </c>
      <c r="AG737" s="16">
        <v>-4.03518823722223E-2</v>
      </c>
      <c r="AH737" s="18">
        <v>2.4748277655969302</v>
      </c>
      <c r="AI737" s="16">
        <v>-4.6237904425708999E-2</v>
      </c>
      <c r="AJ737" s="15">
        <v>1885240.28</v>
      </c>
      <c r="AK737" s="16">
        <v>0.116871975976889</v>
      </c>
      <c r="AL737" s="17">
        <v>401263.07</v>
      </c>
      <c r="AM737" s="16">
        <v>0.153940912730198</v>
      </c>
      <c r="AN737" s="17">
        <v>758229.55</v>
      </c>
      <c r="AO737" s="16">
        <v>0.152126441359308</v>
      </c>
      <c r="AP737" s="18">
        <v>4.6982651057322604</v>
      </c>
      <c r="AQ737" s="16">
        <v>-3.2123773708313097E-2</v>
      </c>
      <c r="AR737" s="18">
        <v>2.48637141614963</v>
      </c>
      <c r="AS737" s="16">
        <v>-3.05994759922576E-2</v>
      </c>
    </row>
    <row r="738" spans="2:45" x14ac:dyDescent="0.2">
      <c r="B738" s="29"/>
      <c r="C738" s="29"/>
      <c r="D738" s="29"/>
      <c r="E738" s="14" t="s">
        <v>278</v>
      </c>
      <c r="F738" s="15">
        <v>377604.36</v>
      </c>
      <c r="G738" s="16">
        <v>6.4769946786649601E-2</v>
      </c>
      <c r="H738" s="17">
        <v>91488.19</v>
      </c>
      <c r="I738" s="16">
        <v>9.8786314921582796E-2</v>
      </c>
      <c r="J738" s="17">
        <v>166793.73000000001</v>
      </c>
      <c r="K738" s="16">
        <v>9.5864696357525495E-2</v>
      </c>
      <c r="L738" s="18">
        <v>4.1273563287239599</v>
      </c>
      <c r="M738" s="16">
        <v>-3.0958128685249199E-2</v>
      </c>
      <c r="N738" s="18">
        <v>2.26390020775961</v>
      </c>
      <c r="O738" s="16">
        <v>-2.8374624781900198E-2</v>
      </c>
      <c r="P738" s="15">
        <v>1310963.01</v>
      </c>
      <c r="Q738" s="16">
        <v>0.116453622540736</v>
      </c>
      <c r="R738" s="17">
        <v>314390.71000000002</v>
      </c>
      <c r="S738" s="16">
        <v>0.15507990053086701</v>
      </c>
      <c r="T738" s="17">
        <v>575129.68000000005</v>
      </c>
      <c r="U738" s="16">
        <v>0.15678455029128299</v>
      </c>
      <c r="V738" s="18">
        <v>4.1698528878286503</v>
      </c>
      <c r="W738" s="16">
        <v>-3.3440351591590201E-2</v>
      </c>
      <c r="X738" s="18">
        <v>2.2794215906228299</v>
      </c>
      <c r="Y738" s="16">
        <v>-3.4864683955531502E-2</v>
      </c>
      <c r="Z738" s="15">
        <v>2473296.89</v>
      </c>
      <c r="AA738" s="16">
        <v>0.11974241554879</v>
      </c>
      <c r="AB738" s="17">
        <v>577803.78</v>
      </c>
      <c r="AC738" s="16">
        <v>0.13176267847964801</v>
      </c>
      <c r="AD738" s="17">
        <v>1062055.05</v>
      </c>
      <c r="AE738" s="16">
        <v>0.13850778309828099</v>
      </c>
      <c r="AF738" s="18">
        <v>4.2805135161974901</v>
      </c>
      <c r="AG738" s="16">
        <v>-1.0620833465727401E-2</v>
      </c>
      <c r="AH738" s="18">
        <v>2.3287840776238502</v>
      </c>
      <c r="AI738" s="16">
        <v>-1.6482423596985499E-2</v>
      </c>
      <c r="AJ738" s="15">
        <v>4496715.16</v>
      </c>
      <c r="AK738" s="16">
        <v>0.138324578791961</v>
      </c>
      <c r="AL738" s="17">
        <v>1037272.48</v>
      </c>
      <c r="AM738" s="16">
        <v>0.14705666551655699</v>
      </c>
      <c r="AN738" s="17">
        <v>1932116.76</v>
      </c>
      <c r="AO738" s="16">
        <v>0.152890017979224</v>
      </c>
      <c r="AP738" s="18">
        <v>4.33513396595656</v>
      </c>
      <c r="AQ738" s="16">
        <v>-7.6126027484994096E-3</v>
      </c>
      <c r="AR738" s="18">
        <v>2.3273516658486</v>
      </c>
      <c r="AS738" s="16">
        <v>-1.26338496822041E-2</v>
      </c>
    </row>
    <row r="739" spans="2:45" x14ac:dyDescent="0.2">
      <c r="B739" s="29"/>
      <c r="C739" s="29"/>
      <c r="D739" s="29"/>
      <c r="E739" s="14" t="s">
        <v>279</v>
      </c>
      <c r="F739" s="15">
        <v>115575.47</v>
      </c>
      <c r="G739" s="16">
        <v>0.16556326454008399</v>
      </c>
      <c r="H739" s="17">
        <v>27629.69</v>
      </c>
      <c r="I739" s="16">
        <v>1.4505423974761501E-2</v>
      </c>
      <c r="J739" s="17">
        <v>42730.92</v>
      </c>
      <c r="K739" s="16">
        <v>3.1616568472467799E-2</v>
      </c>
      <c r="L739" s="18">
        <v>4.1830172542652502</v>
      </c>
      <c r="M739" s="16">
        <v>0.14889801177552001</v>
      </c>
      <c r="N739" s="18">
        <v>2.7047269284162399</v>
      </c>
      <c r="O739" s="16">
        <v>0.12984155175595299</v>
      </c>
      <c r="P739" s="15">
        <v>408791.26</v>
      </c>
      <c r="Q739" s="16">
        <v>0.172183132526251</v>
      </c>
      <c r="R739" s="17">
        <v>97762.93</v>
      </c>
      <c r="S739" s="16">
        <v>7.3422960439466695E-2</v>
      </c>
      <c r="T739" s="17">
        <v>149644.6</v>
      </c>
      <c r="U739" s="16">
        <v>6.4391652791378207E-2</v>
      </c>
      <c r="V739" s="18">
        <v>4.1814546679400904</v>
      </c>
      <c r="W739" s="16">
        <v>9.2004899957004199E-2</v>
      </c>
      <c r="X739" s="18">
        <v>2.7317474870459701</v>
      </c>
      <c r="Y739" s="16">
        <v>0.10127050456679999</v>
      </c>
      <c r="Z739" s="15">
        <v>771371.44</v>
      </c>
      <c r="AA739" s="16">
        <v>0.134897124696267</v>
      </c>
      <c r="AB739" s="17">
        <v>185401.61</v>
      </c>
      <c r="AC739" s="16">
        <v>7.0263085007129703E-2</v>
      </c>
      <c r="AD739" s="17">
        <v>283814.40999999997</v>
      </c>
      <c r="AE739" s="16">
        <v>4.11988968988082E-2</v>
      </c>
      <c r="AF739" s="18">
        <v>4.1605433739221596</v>
      </c>
      <c r="AG739" s="16">
        <v>6.0390796052455301E-2</v>
      </c>
      <c r="AH739" s="18">
        <v>2.7178727112552199</v>
      </c>
      <c r="AI739" s="16">
        <v>8.9990709821665293E-2</v>
      </c>
      <c r="AJ739" s="15">
        <v>1475547.64</v>
      </c>
      <c r="AK739" s="16">
        <v>-7.7601225746188607E-2</v>
      </c>
      <c r="AL739" s="17">
        <v>350805.22</v>
      </c>
      <c r="AM739" s="16">
        <v>-0.12706013107539599</v>
      </c>
      <c r="AN739" s="17">
        <v>549764.18000000005</v>
      </c>
      <c r="AO739" s="16">
        <v>-0.200635340018636</v>
      </c>
      <c r="AP739" s="18">
        <v>4.2061735569385199</v>
      </c>
      <c r="AQ739" s="16">
        <v>5.6657860512359E-2</v>
      </c>
      <c r="AR739" s="18">
        <v>2.6839646773640302</v>
      </c>
      <c r="AS739" s="16">
        <v>0.15391487819253399</v>
      </c>
    </row>
    <row r="740" spans="2:45" x14ac:dyDescent="0.2">
      <c r="B740" s="29"/>
      <c r="C740" s="29"/>
      <c r="D740" s="29"/>
      <c r="E740" s="14" t="s">
        <v>280</v>
      </c>
      <c r="F740" s="15">
        <v>129709.78</v>
      </c>
      <c r="G740" s="16">
        <v>9.1141832948097704E-2</v>
      </c>
      <c r="H740" s="17">
        <v>25752.400000000001</v>
      </c>
      <c r="I740" s="16">
        <v>0.114373384579635</v>
      </c>
      <c r="J740" s="17">
        <v>46712.06</v>
      </c>
      <c r="K740" s="16">
        <v>0.11779899744719501</v>
      </c>
      <c r="L740" s="18">
        <v>5.0368035600565397</v>
      </c>
      <c r="M740" s="16">
        <v>-2.08471881624313E-2</v>
      </c>
      <c r="N740" s="18">
        <v>2.7767942582707801</v>
      </c>
      <c r="O740" s="16">
        <v>-2.3847905177921899E-2</v>
      </c>
      <c r="P740" s="15">
        <v>482604.01</v>
      </c>
      <c r="Q740" s="16">
        <v>0.14226612259968699</v>
      </c>
      <c r="R740" s="17">
        <v>97276.7</v>
      </c>
      <c r="S740" s="16">
        <v>0.16877374677864401</v>
      </c>
      <c r="T740" s="17">
        <v>175117.02</v>
      </c>
      <c r="U740" s="16">
        <v>0.16600437485468</v>
      </c>
      <c r="V740" s="18">
        <v>4.9611470167059499</v>
      </c>
      <c r="W740" s="16">
        <v>-2.2679859341482599E-2</v>
      </c>
      <c r="X740" s="18">
        <v>2.75589437280283</v>
      </c>
      <c r="Y740" s="16">
        <v>-2.0358630522249399E-2</v>
      </c>
      <c r="Z740" s="15">
        <v>935346.23</v>
      </c>
      <c r="AA740" s="16">
        <v>0.11901840915031101</v>
      </c>
      <c r="AB740" s="17">
        <v>186930.83</v>
      </c>
      <c r="AC740" s="16">
        <v>0.15426736796346499</v>
      </c>
      <c r="AD740" s="17">
        <v>339231.29</v>
      </c>
      <c r="AE740" s="16">
        <v>0.158935533905184</v>
      </c>
      <c r="AF740" s="18">
        <v>5.0037023320337299</v>
      </c>
      <c r="AG740" s="16">
        <v>-3.0537949691279001E-2</v>
      </c>
      <c r="AH740" s="18">
        <v>2.7572522275288902</v>
      </c>
      <c r="AI740" s="16">
        <v>-3.4442920755364599E-2</v>
      </c>
      <c r="AJ740" s="15">
        <v>1801682.55</v>
      </c>
      <c r="AK740" s="16">
        <v>0.146305887406947</v>
      </c>
      <c r="AL740" s="17">
        <v>356136.53</v>
      </c>
      <c r="AM740" s="16">
        <v>0.18478903553460299</v>
      </c>
      <c r="AN740" s="17">
        <v>646086.88</v>
      </c>
      <c r="AO740" s="16">
        <v>0.16426837707729799</v>
      </c>
      <c r="AP740" s="18">
        <v>5.0589658690727397</v>
      </c>
      <c r="AQ740" s="16">
        <v>-3.24810130524976E-2</v>
      </c>
      <c r="AR740" s="18">
        <v>2.7886072380853801</v>
      </c>
      <c r="AS740" s="16">
        <v>-1.54281349764409E-2</v>
      </c>
    </row>
    <row r="741" spans="2:45" x14ac:dyDescent="0.2">
      <c r="B741" s="29"/>
      <c r="C741" s="29"/>
      <c r="D741" s="29"/>
      <c r="E741" s="14" t="s">
        <v>281</v>
      </c>
      <c r="F741" s="15">
        <v>104835.96</v>
      </c>
      <c r="G741" s="16">
        <v>-0.217683482269483</v>
      </c>
      <c r="H741" s="17">
        <v>22958.7</v>
      </c>
      <c r="I741" s="16">
        <v>-0.20327052371272</v>
      </c>
      <c r="J741" s="17">
        <v>42464.29</v>
      </c>
      <c r="K741" s="16">
        <v>-0.19444702648950599</v>
      </c>
      <c r="L741" s="18">
        <v>4.5662846763971796</v>
      </c>
      <c r="M741" s="16">
        <v>-1.80901535411075E-2</v>
      </c>
      <c r="N741" s="18">
        <v>2.4688028458735598</v>
      </c>
      <c r="O741" s="16">
        <v>-2.8845347908922101E-2</v>
      </c>
      <c r="P741" s="15">
        <v>362387.57</v>
      </c>
      <c r="Q741" s="16">
        <v>-0.20831634963644399</v>
      </c>
      <c r="R741" s="17">
        <v>79455.44</v>
      </c>
      <c r="S741" s="16">
        <v>-0.20435899307684499</v>
      </c>
      <c r="T741" s="17">
        <v>147291.71</v>
      </c>
      <c r="U741" s="16">
        <v>-0.198374464444002</v>
      </c>
      <c r="V741" s="18">
        <v>4.5608906073643301</v>
      </c>
      <c r="W741" s="16">
        <v>-4.9737966308485999E-3</v>
      </c>
      <c r="X741" s="18">
        <v>2.46033921393132</v>
      </c>
      <c r="Y741" s="16">
        <v>-1.2402156307991401E-2</v>
      </c>
      <c r="Z741" s="15">
        <v>695742.74</v>
      </c>
      <c r="AA741" s="16">
        <v>-0.18102266034772499</v>
      </c>
      <c r="AB741" s="17">
        <v>151840.42000000001</v>
      </c>
      <c r="AC741" s="16">
        <v>-0.182597316758221</v>
      </c>
      <c r="AD741" s="17">
        <v>284008.76</v>
      </c>
      <c r="AE741" s="16">
        <v>-0.17144671735272499</v>
      </c>
      <c r="AF741" s="18">
        <v>4.5820654342236402</v>
      </c>
      <c r="AG741" s="16">
        <v>1.92641453567456E-3</v>
      </c>
      <c r="AH741" s="18">
        <v>2.4497228184088402</v>
      </c>
      <c r="AI741" s="16">
        <v>-1.1557425690721899E-2</v>
      </c>
      <c r="AJ741" s="15">
        <v>1365000.32</v>
      </c>
      <c r="AK741" s="16">
        <v>-0.13045412172548801</v>
      </c>
      <c r="AL741" s="17">
        <v>295008.36</v>
      </c>
      <c r="AM741" s="16">
        <v>-0.13879436086850899</v>
      </c>
      <c r="AN741" s="17">
        <v>556512.94999999995</v>
      </c>
      <c r="AO741" s="16">
        <v>-0.13023950130515699</v>
      </c>
      <c r="AP741" s="18">
        <v>4.6269886046619204</v>
      </c>
      <c r="AQ741" s="16">
        <v>9.6843759075139098E-3</v>
      </c>
      <c r="AR741" s="18">
        <v>2.4527736865781802</v>
      </c>
      <c r="AS741" s="16">
        <v>-2.4675806805800701E-4</v>
      </c>
    </row>
    <row r="742" spans="2:45" x14ac:dyDescent="0.2">
      <c r="B742" s="29"/>
      <c r="C742" s="29"/>
      <c r="D742" s="29"/>
      <c r="E742" s="14" t="s">
        <v>282</v>
      </c>
      <c r="F742" s="15">
        <v>333649.40000000002</v>
      </c>
      <c r="G742" s="16">
        <v>0.112565412728331</v>
      </c>
      <c r="H742" s="17">
        <v>69685.94</v>
      </c>
      <c r="I742" s="16">
        <v>8.0475374843225894E-2</v>
      </c>
      <c r="J742" s="17">
        <v>113705.93</v>
      </c>
      <c r="K742" s="16">
        <v>0.10490673499304901</v>
      </c>
      <c r="L742" s="18">
        <v>4.7879012610004299</v>
      </c>
      <c r="M742" s="16">
        <v>2.96999252664705E-2</v>
      </c>
      <c r="N742" s="18">
        <v>2.9343183772385499</v>
      </c>
      <c r="O742" s="16">
        <v>6.9315151159166904E-3</v>
      </c>
      <c r="P742" s="15">
        <v>1130556.24</v>
      </c>
      <c r="Q742" s="16">
        <v>0.14037452252659699</v>
      </c>
      <c r="R742" s="17">
        <v>235542.9</v>
      </c>
      <c r="S742" s="16">
        <v>9.9218637560613998E-2</v>
      </c>
      <c r="T742" s="17">
        <v>381027.95</v>
      </c>
      <c r="U742" s="16">
        <v>0.102751730997863</v>
      </c>
      <c r="V742" s="18">
        <v>4.79978908300781</v>
      </c>
      <c r="W742" s="16">
        <v>3.7441036350435698E-2</v>
      </c>
      <c r="X742" s="18">
        <v>2.9671215458078599</v>
      </c>
      <c r="Y742" s="16">
        <v>3.4117191087689201E-2</v>
      </c>
      <c r="Z742" s="15">
        <v>2133078.12</v>
      </c>
      <c r="AA742" s="16">
        <v>0.163924856423832</v>
      </c>
      <c r="AB742" s="17">
        <v>446500.99</v>
      </c>
      <c r="AC742" s="16">
        <v>0.12264371372834799</v>
      </c>
      <c r="AD742" s="17">
        <v>715036.53</v>
      </c>
      <c r="AE742" s="16">
        <v>9.8425173807686395E-2</v>
      </c>
      <c r="AF742" s="18">
        <v>4.7773200234113702</v>
      </c>
      <c r="AG742" s="16">
        <v>3.6771365831094499E-2</v>
      </c>
      <c r="AH742" s="18">
        <v>2.9831736289053699</v>
      </c>
      <c r="AI742" s="16">
        <v>5.9630536679245401E-2</v>
      </c>
      <c r="AJ742" s="15">
        <v>4008974.67</v>
      </c>
      <c r="AK742" s="16">
        <v>0.14947127628606399</v>
      </c>
      <c r="AL742" s="17">
        <v>852695.56</v>
      </c>
      <c r="AM742" s="16">
        <v>0.157700449266687</v>
      </c>
      <c r="AN742" s="17">
        <v>1358599.92</v>
      </c>
      <c r="AO742" s="16">
        <v>7.0227310354523703E-2</v>
      </c>
      <c r="AP742" s="18">
        <v>4.70153107165235</v>
      </c>
      <c r="AQ742" s="16">
        <v>-7.1082057416803198E-3</v>
      </c>
      <c r="AR742" s="18">
        <v>2.95081326811796</v>
      </c>
      <c r="AS742" s="16">
        <v>7.4044051356986704E-2</v>
      </c>
    </row>
    <row r="743" spans="2:45" x14ac:dyDescent="0.2">
      <c r="B743" s="29"/>
      <c r="C743" s="29"/>
      <c r="D743" s="29"/>
      <c r="E743" s="14" t="s">
        <v>283</v>
      </c>
      <c r="F743" s="15">
        <v>282195.59000000003</v>
      </c>
      <c r="G743" s="16">
        <v>0.25536866443190998</v>
      </c>
      <c r="H743" s="17">
        <v>61255.95</v>
      </c>
      <c r="I743" s="16">
        <v>0.190542780355795</v>
      </c>
      <c r="J743" s="17">
        <v>103976.29</v>
      </c>
      <c r="K743" s="16">
        <v>0.14796921548552899</v>
      </c>
      <c r="L743" s="18">
        <v>4.60682741839772</v>
      </c>
      <c r="M743" s="16">
        <v>5.4450696897041802E-2</v>
      </c>
      <c r="N743" s="18">
        <v>2.7140378830596901</v>
      </c>
      <c r="O743" s="16">
        <v>9.3556035734770407E-2</v>
      </c>
      <c r="P743" s="15">
        <v>934442.1</v>
      </c>
      <c r="Q743" s="16">
        <v>0.263287853774962</v>
      </c>
      <c r="R743" s="17">
        <v>200269.17</v>
      </c>
      <c r="S743" s="16">
        <v>0.19626267760261701</v>
      </c>
      <c r="T743" s="17">
        <v>343202.71</v>
      </c>
      <c r="U743" s="16">
        <v>0.15697938934354899</v>
      </c>
      <c r="V743" s="18">
        <v>4.6659308569561704</v>
      </c>
      <c r="W743" s="16">
        <v>5.6028811587324902E-2</v>
      </c>
      <c r="X743" s="18">
        <v>2.7227118923390798</v>
      </c>
      <c r="Y743" s="16">
        <v>9.1884492853180094E-2</v>
      </c>
      <c r="Z743" s="15">
        <v>1799175.45</v>
      </c>
      <c r="AA743" s="16">
        <v>0.25873151084312501</v>
      </c>
      <c r="AB743" s="17">
        <v>385413.18</v>
      </c>
      <c r="AC743" s="16">
        <v>0.20002536967394899</v>
      </c>
      <c r="AD743" s="17">
        <v>661888.38</v>
      </c>
      <c r="AE743" s="16">
        <v>0.161638285181186</v>
      </c>
      <c r="AF743" s="18">
        <v>4.6681731278624197</v>
      </c>
      <c r="AG743" s="16">
        <v>4.8920750054747997E-2</v>
      </c>
      <c r="AH743" s="18">
        <v>2.7182460130211101</v>
      </c>
      <c r="AI743" s="16">
        <v>8.3583011080591796E-2</v>
      </c>
      <c r="AJ743" s="15">
        <v>3208648.29</v>
      </c>
      <c r="AK743" s="16">
        <v>0.20922463818380899</v>
      </c>
      <c r="AL743" s="17">
        <v>699252.6</v>
      </c>
      <c r="AM743" s="16">
        <v>0.19964497160193101</v>
      </c>
      <c r="AN743" s="17">
        <v>1206193.73</v>
      </c>
      <c r="AO743" s="16">
        <v>0.142855414366309</v>
      </c>
      <c r="AP743" s="18">
        <v>4.5886826734716504</v>
      </c>
      <c r="AQ743" s="16">
        <v>7.9854180267059805E-3</v>
      </c>
      <c r="AR743" s="18">
        <v>2.6601434000158499</v>
      </c>
      <c r="AS743" s="16">
        <v>5.8073158671869199E-2</v>
      </c>
    </row>
    <row r="744" spans="2:45" x14ac:dyDescent="0.2">
      <c r="B744" s="29"/>
      <c r="C744" s="29"/>
      <c r="D744" s="29"/>
      <c r="E744" s="14" t="s">
        <v>284</v>
      </c>
      <c r="F744" s="15">
        <v>134414.23000000001</v>
      </c>
      <c r="G744" s="16">
        <v>-0.29437485737408098</v>
      </c>
      <c r="H744" s="17">
        <v>30870.1</v>
      </c>
      <c r="I744" s="16">
        <v>-0.25990044770243798</v>
      </c>
      <c r="J744" s="17">
        <v>56396.14</v>
      </c>
      <c r="K744" s="16">
        <v>-0.23669832104094399</v>
      </c>
      <c r="L744" s="18">
        <v>4.3541883570186002</v>
      </c>
      <c r="M744" s="16">
        <v>-4.6580773579203399E-2</v>
      </c>
      <c r="N744" s="18">
        <v>2.3833941471880902</v>
      </c>
      <c r="O744" s="16">
        <v>-7.5561914670215904E-2</v>
      </c>
      <c r="P744" s="15">
        <v>484488.11</v>
      </c>
      <c r="Q744" s="16">
        <v>-0.26681404999143399</v>
      </c>
      <c r="R744" s="17">
        <v>110469.23</v>
      </c>
      <c r="S744" s="16">
        <v>-0.26380889419953102</v>
      </c>
      <c r="T744" s="17">
        <v>202949.99</v>
      </c>
      <c r="U744" s="16">
        <v>-0.24430608155834899</v>
      </c>
      <c r="V744" s="18">
        <v>4.38572903966109</v>
      </c>
      <c r="W744" s="16">
        <v>-4.0820321900460199E-3</v>
      </c>
      <c r="X744" s="18">
        <v>2.3872290410065999</v>
      </c>
      <c r="Y744" s="16">
        <v>-2.9784503863017901E-2</v>
      </c>
      <c r="Z744" s="15">
        <v>930117.24</v>
      </c>
      <c r="AA744" s="16">
        <v>-0.25401595006405903</v>
      </c>
      <c r="AB744" s="17">
        <v>210450.26</v>
      </c>
      <c r="AC744" s="16">
        <v>-0.27013960483267202</v>
      </c>
      <c r="AD744" s="17">
        <v>388963.75</v>
      </c>
      <c r="AE744" s="16">
        <v>-0.25137108093767702</v>
      </c>
      <c r="AF744" s="18">
        <v>4.4196535561419603</v>
      </c>
      <c r="AG744" s="16">
        <v>2.2091423065800201E-2</v>
      </c>
      <c r="AH744" s="18">
        <v>2.39126972629197</v>
      </c>
      <c r="AI744" s="16">
        <v>-3.5329507838065799E-3</v>
      </c>
      <c r="AJ744" s="15">
        <v>1806023.7</v>
      </c>
      <c r="AK744" s="16">
        <v>-0.232871494052105</v>
      </c>
      <c r="AL744" s="17">
        <v>400997.16</v>
      </c>
      <c r="AM744" s="16">
        <v>-0.260936439604459</v>
      </c>
      <c r="AN744" s="17">
        <v>752430.59</v>
      </c>
      <c r="AO744" s="16">
        <v>-0.247000654534383</v>
      </c>
      <c r="AP744" s="18">
        <v>4.50383164808449</v>
      </c>
      <c r="AQ744" s="16">
        <v>3.7973656199926903E-2</v>
      </c>
      <c r="AR744" s="18">
        <v>2.4002528924295898</v>
      </c>
      <c r="AS744" s="16">
        <v>1.8763841651868798E-2</v>
      </c>
    </row>
    <row r="745" spans="2:45" x14ac:dyDescent="0.2">
      <c r="B745" s="29"/>
      <c r="C745" s="29"/>
      <c r="D745" s="29"/>
      <c r="E745" s="14" t="s">
        <v>285</v>
      </c>
      <c r="F745" s="15">
        <v>94956.11</v>
      </c>
      <c r="G745" s="16">
        <v>7.3257947708143699E-3</v>
      </c>
      <c r="H745" s="17">
        <v>23995.08</v>
      </c>
      <c r="I745" s="16">
        <v>0.14960479023555501</v>
      </c>
      <c r="J745" s="17">
        <v>45261.919999999998</v>
      </c>
      <c r="K745" s="16">
        <v>0.16887635873530199</v>
      </c>
      <c r="L745" s="18">
        <v>3.9573158330791101</v>
      </c>
      <c r="M745" s="16">
        <v>-0.12376339823322</v>
      </c>
      <c r="N745" s="18">
        <v>2.0979249223188101</v>
      </c>
      <c r="O745" s="16">
        <v>-0.13821013895711001</v>
      </c>
      <c r="P745" s="15">
        <v>378464.48</v>
      </c>
      <c r="Q745" s="16">
        <v>0.112554095119809</v>
      </c>
      <c r="R745" s="17">
        <v>95638.1</v>
      </c>
      <c r="S745" s="16">
        <v>0.19499869864505401</v>
      </c>
      <c r="T745" s="17">
        <v>181678.4</v>
      </c>
      <c r="U745" s="16">
        <v>0.21378975650767601</v>
      </c>
      <c r="V745" s="18">
        <v>3.9572563654024902</v>
      </c>
      <c r="W745" s="16">
        <v>-6.89913751527296E-2</v>
      </c>
      <c r="X745" s="18">
        <v>2.0831561704638499</v>
      </c>
      <c r="Y745" s="16">
        <v>-8.3404610102446597E-2</v>
      </c>
      <c r="Z745" s="15">
        <v>743011.38</v>
      </c>
      <c r="AA745" s="16">
        <v>0.13073561229833799</v>
      </c>
      <c r="AB745" s="17">
        <v>197884.7</v>
      </c>
      <c r="AC745" s="16">
        <v>0.236385586190798</v>
      </c>
      <c r="AD745" s="17">
        <v>378570.72</v>
      </c>
      <c r="AE745" s="16">
        <v>0.25214236762515102</v>
      </c>
      <c r="AF745" s="18">
        <v>3.7547692166195801</v>
      </c>
      <c r="AG745" s="16">
        <v>-8.5450667714397494E-2</v>
      </c>
      <c r="AH745" s="18">
        <v>1.9626752433468699</v>
      </c>
      <c r="AI745" s="16">
        <v>-9.6959226415345295E-2</v>
      </c>
      <c r="AJ745" s="15">
        <v>1397007.67</v>
      </c>
      <c r="AK745" s="16">
        <v>6.7794627149870695E-2</v>
      </c>
      <c r="AL745" s="17">
        <v>365881.3</v>
      </c>
      <c r="AM745" s="16">
        <v>0.10810201165168699</v>
      </c>
      <c r="AN745" s="17">
        <v>702793.08</v>
      </c>
      <c r="AO745" s="16">
        <v>0.10444437948881399</v>
      </c>
      <c r="AP745" s="18">
        <v>3.8181991536599398</v>
      </c>
      <c r="AQ745" s="16">
        <v>-3.63751568700212E-2</v>
      </c>
      <c r="AR745" s="18">
        <v>1.98779371874293</v>
      </c>
      <c r="AS745" s="16">
        <v>-3.3183882339014897E-2</v>
      </c>
    </row>
    <row r="746" spans="2:45" x14ac:dyDescent="0.2">
      <c r="B746" s="29"/>
      <c r="C746" s="29"/>
      <c r="D746" s="29"/>
      <c r="E746" s="14" t="s">
        <v>286</v>
      </c>
      <c r="F746" s="15">
        <v>343438.97</v>
      </c>
      <c r="G746" s="16">
        <v>4.6639568055698903E-2</v>
      </c>
      <c r="H746" s="17">
        <v>87198.64</v>
      </c>
      <c r="I746" s="16">
        <v>4.84805992592948E-2</v>
      </c>
      <c r="J746" s="17">
        <v>157619.01</v>
      </c>
      <c r="K746" s="16">
        <v>3.5064219105072902E-2</v>
      </c>
      <c r="L746" s="18">
        <v>3.9385817255865399</v>
      </c>
      <c r="M746" s="16">
        <v>-1.7559039288820499E-3</v>
      </c>
      <c r="N746" s="18">
        <v>2.1789184565998698</v>
      </c>
      <c r="O746" s="16">
        <v>1.11832181394833E-2</v>
      </c>
      <c r="P746" s="15">
        <v>1124033.2</v>
      </c>
      <c r="Q746" s="16">
        <v>-1.30173632777244E-2</v>
      </c>
      <c r="R746" s="17">
        <v>280939.56</v>
      </c>
      <c r="S746" s="16">
        <v>-2.8621682405401E-2</v>
      </c>
      <c r="T746" s="17">
        <v>506602.34</v>
      </c>
      <c r="U746" s="16">
        <v>-4.5633683120348302E-2</v>
      </c>
      <c r="V746" s="18">
        <v>4.00097871584906</v>
      </c>
      <c r="W746" s="16">
        <v>1.6064100716513E-2</v>
      </c>
      <c r="X746" s="18">
        <v>2.2187682749353299</v>
      </c>
      <c r="Y746" s="16">
        <v>3.4175891652656699E-2</v>
      </c>
      <c r="Z746" s="15">
        <v>2108749.35</v>
      </c>
      <c r="AA746" s="16">
        <v>-8.8749228018573198E-2</v>
      </c>
      <c r="AB746" s="17">
        <v>528501.85</v>
      </c>
      <c r="AC746" s="16">
        <v>-0.10778583031776701</v>
      </c>
      <c r="AD746" s="17">
        <v>956369.52</v>
      </c>
      <c r="AE746" s="16">
        <v>-0.12512905649598799</v>
      </c>
      <c r="AF746" s="18">
        <v>3.9900510282035899</v>
      </c>
      <c r="AG746" s="16">
        <v>2.1336359526742E-2</v>
      </c>
      <c r="AH746" s="18">
        <v>2.2049524853113298</v>
      </c>
      <c r="AI746" s="16">
        <v>4.1583080050306601E-2</v>
      </c>
      <c r="AJ746" s="15">
        <v>4062986.84</v>
      </c>
      <c r="AK746" s="16">
        <v>-7.8825228152581597E-2</v>
      </c>
      <c r="AL746" s="17">
        <v>1024541.08</v>
      </c>
      <c r="AM746" s="16">
        <v>-9.4979198032138598E-2</v>
      </c>
      <c r="AN746" s="17">
        <v>1863954.43</v>
      </c>
      <c r="AO746" s="16">
        <v>-0.11042432079188701</v>
      </c>
      <c r="AP746" s="18">
        <v>3.9656651346766898</v>
      </c>
      <c r="AQ746" s="16">
        <v>1.7849280198236301E-2</v>
      </c>
      <c r="AR746" s="18">
        <v>2.1797672596534499</v>
      </c>
      <c r="AS746" s="16">
        <v>3.5521533892916499E-2</v>
      </c>
    </row>
    <row r="747" spans="2:45" x14ac:dyDescent="0.2">
      <c r="B747" s="29"/>
      <c r="C747" s="29"/>
      <c r="D747" s="29"/>
      <c r="E747" s="14" t="s">
        <v>287</v>
      </c>
      <c r="F747" s="15">
        <v>374341.69</v>
      </c>
      <c r="G747" s="16">
        <v>1.1776327032828399E-2</v>
      </c>
      <c r="H747" s="17">
        <v>91996.99</v>
      </c>
      <c r="I747" s="16">
        <v>-2.2106536475025199E-2</v>
      </c>
      <c r="J747" s="17">
        <v>162491.32999999999</v>
      </c>
      <c r="K747" s="16">
        <v>-2.9420404642783601E-2</v>
      </c>
      <c r="L747" s="18">
        <v>4.0690645422203504</v>
      </c>
      <c r="M747" s="16">
        <v>3.46488291124449E-2</v>
      </c>
      <c r="N747" s="18">
        <v>2.3037640839052802</v>
      </c>
      <c r="O747" s="16">
        <v>4.2445495323286501E-2</v>
      </c>
      <c r="P747" s="15">
        <v>1103254.46</v>
      </c>
      <c r="Q747" s="16">
        <v>-1.11746448439597E-2</v>
      </c>
      <c r="R747" s="17">
        <v>275072.84999999998</v>
      </c>
      <c r="S747" s="16">
        <v>-1.8673584505627699E-2</v>
      </c>
      <c r="T747" s="17">
        <v>482050.85</v>
      </c>
      <c r="U747" s="16">
        <v>-4.9670587879972902E-2</v>
      </c>
      <c r="V747" s="18">
        <v>4.0107719100594599</v>
      </c>
      <c r="W747" s="16">
        <v>7.6416364048349401E-3</v>
      </c>
      <c r="X747" s="18">
        <v>2.2886682183010398</v>
      </c>
      <c r="Y747" s="16">
        <v>4.05079991685569E-2</v>
      </c>
      <c r="Z747" s="15">
        <v>2040503.31</v>
      </c>
      <c r="AA747" s="16">
        <v>-0.115561274285806</v>
      </c>
      <c r="AB747" s="17">
        <v>508417.7</v>
      </c>
      <c r="AC747" s="16">
        <v>-0.12533376026019699</v>
      </c>
      <c r="AD747" s="17">
        <v>896668.92</v>
      </c>
      <c r="AE747" s="16">
        <v>-0.15983580221989799</v>
      </c>
      <c r="AF747" s="18">
        <v>4.0134387728830099</v>
      </c>
      <c r="AG747" s="16">
        <v>1.1172817162004699E-2</v>
      </c>
      <c r="AH747" s="18">
        <v>2.2756485303404999</v>
      </c>
      <c r="AI747" s="16">
        <v>5.2697470388615698E-2</v>
      </c>
      <c r="AJ747" s="15">
        <v>3789608.4</v>
      </c>
      <c r="AK747" s="16">
        <v>-0.114448192278726</v>
      </c>
      <c r="AL747" s="17">
        <v>947484.08</v>
      </c>
      <c r="AM747" s="16">
        <v>-0.125603472941721</v>
      </c>
      <c r="AN747" s="17">
        <v>1673401.5</v>
      </c>
      <c r="AO747" s="16">
        <v>-0.15891483282972299</v>
      </c>
      <c r="AP747" s="18">
        <v>3.9996539044751001</v>
      </c>
      <c r="AQ747" s="16">
        <v>1.27576909534681E-2</v>
      </c>
      <c r="AR747" s="18">
        <v>2.2646139614431999</v>
      </c>
      <c r="AS747" s="16">
        <v>5.2868178261423399E-2</v>
      </c>
    </row>
    <row r="748" spans="2:45" x14ac:dyDescent="0.2">
      <c r="B748" s="29"/>
      <c r="C748" s="29"/>
      <c r="D748" s="29"/>
      <c r="E748" s="14" t="s">
        <v>288</v>
      </c>
      <c r="F748" s="15">
        <v>211687.47</v>
      </c>
      <c r="G748" s="16">
        <v>0.15904050076141499</v>
      </c>
      <c r="H748" s="17">
        <v>44457.48</v>
      </c>
      <c r="I748" s="16">
        <v>0.10766015578381601</v>
      </c>
      <c r="J748" s="17">
        <v>71563.03</v>
      </c>
      <c r="K748" s="16">
        <v>0.14492641167481099</v>
      </c>
      <c r="L748" s="18">
        <v>4.7615715060772699</v>
      </c>
      <c r="M748" s="16">
        <v>4.6386380072722201E-2</v>
      </c>
      <c r="N748" s="18">
        <v>2.95805627570549</v>
      </c>
      <c r="O748" s="16">
        <v>1.2327507639514901E-2</v>
      </c>
      <c r="P748" s="15">
        <v>713569.1</v>
      </c>
      <c r="Q748" s="16">
        <v>0.210417292808246</v>
      </c>
      <c r="R748" s="17">
        <v>150183.57</v>
      </c>
      <c r="S748" s="16">
        <v>0.14805638475562899</v>
      </c>
      <c r="T748" s="17">
        <v>238900.19</v>
      </c>
      <c r="U748" s="16">
        <v>0.158252230288286</v>
      </c>
      <c r="V748" s="18">
        <v>4.7513126768793699</v>
      </c>
      <c r="W748" s="16">
        <v>5.4318680581085702E-2</v>
      </c>
      <c r="X748" s="18">
        <v>2.9868921410234099</v>
      </c>
      <c r="Y748" s="16">
        <v>4.50377397563708E-2</v>
      </c>
      <c r="Z748" s="15">
        <v>1336226.73</v>
      </c>
      <c r="AA748" s="16">
        <v>0.20022817891481801</v>
      </c>
      <c r="AB748" s="17">
        <v>283633.36</v>
      </c>
      <c r="AC748" s="16">
        <v>0.15474935990399299</v>
      </c>
      <c r="AD748" s="17">
        <v>447825</v>
      </c>
      <c r="AE748" s="16">
        <v>0.118433664902014</v>
      </c>
      <c r="AF748" s="18">
        <v>4.7111056682472103</v>
      </c>
      <c r="AG748" s="16">
        <v>3.9384147408929003E-2</v>
      </c>
      <c r="AH748" s="18">
        <v>2.9838145034332602</v>
      </c>
      <c r="AI748" s="16">
        <v>7.3133093700259499E-2</v>
      </c>
      <c r="AJ748" s="15">
        <v>2546120.25</v>
      </c>
      <c r="AK748" s="16">
        <v>0.102503123344294</v>
      </c>
      <c r="AL748" s="17">
        <v>551306.23999999999</v>
      </c>
      <c r="AM748" s="16">
        <v>0.11815453734897099</v>
      </c>
      <c r="AN748" s="17">
        <v>865074.73</v>
      </c>
      <c r="AO748" s="16">
        <v>2.4200258677612899E-2</v>
      </c>
      <c r="AP748" s="18">
        <v>4.6183410693846003</v>
      </c>
      <c r="AQ748" s="16">
        <v>-1.3997541021284201E-2</v>
      </c>
      <c r="AR748" s="18">
        <v>2.9432373432061798</v>
      </c>
      <c r="AS748" s="16">
        <v>7.64526897969941E-2</v>
      </c>
    </row>
    <row r="749" spans="2:45" x14ac:dyDescent="0.2">
      <c r="B749" s="29"/>
      <c r="C749" s="29"/>
      <c r="D749" s="29"/>
      <c r="E749" s="14" t="s">
        <v>289</v>
      </c>
      <c r="F749" s="15">
        <v>114440.5</v>
      </c>
      <c r="G749" s="16">
        <v>1.29518122411204E-2</v>
      </c>
      <c r="H749" s="17">
        <v>26916.34</v>
      </c>
      <c r="I749" s="16">
        <v>3.5799193875485802E-2</v>
      </c>
      <c r="J749" s="17">
        <v>43375.61</v>
      </c>
      <c r="K749" s="16">
        <v>1.9432998752490199E-2</v>
      </c>
      <c r="L749" s="18">
        <v>4.25171104243742</v>
      </c>
      <c r="M749" s="16">
        <v>-2.20577325889596E-2</v>
      </c>
      <c r="N749" s="18">
        <v>2.6383605902026499</v>
      </c>
      <c r="O749" s="16">
        <v>-6.3576385297523796E-3</v>
      </c>
      <c r="P749" s="15">
        <v>406835.69</v>
      </c>
      <c r="Q749" s="16">
        <v>8.1752868753435196E-2</v>
      </c>
      <c r="R749" s="17">
        <v>95103.77</v>
      </c>
      <c r="S749" s="16">
        <v>4.8621701507055297E-2</v>
      </c>
      <c r="T749" s="17">
        <v>154267.4</v>
      </c>
      <c r="U749" s="16">
        <v>3.0111452498988799E-2</v>
      </c>
      <c r="V749" s="18">
        <v>4.2778082298945703</v>
      </c>
      <c r="W749" s="16">
        <v>3.1594966229255603E-2</v>
      </c>
      <c r="X749" s="18">
        <v>2.6372110374583402</v>
      </c>
      <c r="Y749" s="16">
        <v>5.0131872749465498E-2</v>
      </c>
      <c r="Z749" s="15">
        <v>756897.62</v>
      </c>
      <c r="AA749" s="16">
        <v>7.27738080565353E-2</v>
      </c>
      <c r="AB749" s="17">
        <v>176359.91</v>
      </c>
      <c r="AC749" s="16">
        <v>1.8685871450510899E-2</v>
      </c>
      <c r="AD749" s="17">
        <v>286777.43</v>
      </c>
      <c r="AE749" s="16">
        <v>-3.05070331130694E-3</v>
      </c>
      <c r="AF749" s="18">
        <v>4.2917782164892202</v>
      </c>
      <c r="AG749" s="16">
        <v>5.3095795398642801E-2</v>
      </c>
      <c r="AH749" s="18">
        <v>2.6393207443138</v>
      </c>
      <c r="AI749" s="16">
        <v>7.6056537298023696E-2</v>
      </c>
      <c r="AJ749" s="15">
        <v>1457471.43</v>
      </c>
      <c r="AK749" s="16">
        <v>1.00463360822887E-2</v>
      </c>
      <c r="AL749" s="17">
        <v>336715.96</v>
      </c>
      <c r="AM749" s="16">
        <v>-3.0251186445979301E-2</v>
      </c>
      <c r="AN749" s="17">
        <v>557694.46</v>
      </c>
      <c r="AO749" s="16">
        <v>-7.0581557578461199E-2</v>
      </c>
      <c r="AP749" s="18">
        <v>4.3284893000022899</v>
      </c>
      <c r="AQ749" s="16">
        <v>4.15545984331573E-2</v>
      </c>
      <c r="AR749" s="18">
        <v>2.6133869610252201</v>
      </c>
      <c r="AS749" s="16">
        <v>8.6750907858767407E-2</v>
      </c>
    </row>
    <row r="750" spans="2:45" x14ac:dyDescent="0.2">
      <c r="B750" s="29"/>
      <c r="C750" s="29"/>
      <c r="D750" s="29"/>
      <c r="E750" s="14" t="s">
        <v>290</v>
      </c>
      <c r="F750" s="15">
        <v>213798.12</v>
      </c>
      <c r="G750" s="16">
        <v>0.26905186805424702</v>
      </c>
      <c r="H750" s="17">
        <v>51277.34</v>
      </c>
      <c r="I750" s="16">
        <v>0.33335014842350702</v>
      </c>
      <c r="J750" s="17">
        <v>100311.92</v>
      </c>
      <c r="K750" s="16">
        <v>0.37190926288402099</v>
      </c>
      <c r="L750" s="18">
        <v>4.1694463870395797</v>
      </c>
      <c r="M750" s="16">
        <v>-4.8223102120087097E-2</v>
      </c>
      <c r="N750" s="18">
        <v>2.1313331456520799</v>
      </c>
      <c r="O750" s="16">
        <v>-7.4973905062458504E-2</v>
      </c>
      <c r="P750" s="15">
        <v>624672.65</v>
      </c>
      <c r="Q750" s="16">
        <v>6.4422933461980803E-2</v>
      </c>
      <c r="R750" s="17">
        <v>146348.29</v>
      </c>
      <c r="S750" s="16">
        <v>6.9568829001754401E-2</v>
      </c>
      <c r="T750" s="17">
        <v>284939.06</v>
      </c>
      <c r="U750" s="16">
        <v>9.1423050437516695E-2</v>
      </c>
      <c r="V750" s="18">
        <v>4.2683973280453102</v>
      </c>
      <c r="W750" s="16">
        <v>-4.8111869009649696E-3</v>
      </c>
      <c r="X750" s="18">
        <v>2.1923026277969799</v>
      </c>
      <c r="Y750" s="16">
        <v>-2.4738452211278E-2</v>
      </c>
      <c r="Z750" s="15">
        <v>1151675.52</v>
      </c>
      <c r="AA750" s="16">
        <v>5.4376439121224203E-2</v>
      </c>
      <c r="AB750" s="17">
        <v>270699.08</v>
      </c>
      <c r="AC750" s="16">
        <v>3.4991867237964797E-2</v>
      </c>
      <c r="AD750" s="17">
        <v>527066.93000000005</v>
      </c>
      <c r="AE750" s="16">
        <v>5.6649912505661898E-2</v>
      </c>
      <c r="AF750" s="18">
        <v>4.25444933170811</v>
      </c>
      <c r="AG750" s="16">
        <v>1.8729202128892199E-2</v>
      </c>
      <c r="AH750" s="18">
        <v>2.1850650352887802</v>
      </c>
      <c r="AI750" s="16">
        <v>-2.1515862136840202E-3</v>
      </c>
      <c r="AJ750" s="15">
        <v>2160575.04</v>
      </c>
      <c r="AK750" s="16">
        <v>8.1268262752364304E-2</v>
      </c>
      <c r="AL750" s="17">
        <v>506624.88</v>
      </c>
      <c r="AM750" s="16">
        <v>6.0038635736595902E-2</v>
      </c>
      <c r="AN750" s="17">
        <v>981089.44</v>
      </c>
      <c r="AO750" s="16">
        <v>6.1967964397333E-2</v>
      </c>
      <c r="AP750" s="18">
        <v>4.2646445630542296</v>
      </c>
      <c r="AQ750" s="16">
        <v>2.0027220046575499E-2</v>
      </c>
      <c r="AR750" s="18">
        <v>2.2022202583283299</v>
      </c>
      <c r="AS750" s="16">
        <v>1.8174087168424499E-2</v>
      </c>
    </row>
    <row r="751" spans="2:45" x14ac:dyDescent="0.2">
      <c r="B751" s="29"/>
      <c r="C751" s="29"/>
      <c r="D751" s="29"/>
      <c r="E751" s="14" t="s">
        <v>291</v>
      </c>
      <c r="F751" s="15">
        <v>170004.04</v>
      </c>
      <c r="G751" s="16">
        <v>0.37714583587322997</v>
      </c>
      <c r="H751" s="17">
        <v>33953.24</v>
      </c>
      <c r="I751" s="16">
        <v>0.49117392719285902</v>
      </c>
      <c r="J751" s="17">
        <v>58857.32</v>
      </c>
      <c r="K751" s="16">
        <v>0.45407426146661201</v>
      </c>
      <c r="L751" s="18">
        <v>5.0070049279538598</v>
      </c>
      <c r="M751" s="16">
        <v>-7.6468672929581205E-2</v>
      </c>
      <c r="N751" s="18">
        <v>2.8884094620686098</v>
      </c>
      <c r="O751" s="16">
        <v>-5.2905431058101797E-2</v>
      </c>
      <c r="P751" s="15">
        <v>578854.98</v>
      </c>
      <c r="Q751" s="16">
        <v>0.31670974569056798</v>
      </c>
      <c r="R751" s="17">
        <v>110636.06</v>
      </c>
      <c r="S751" s="16">
        <v>0.35506304439765501</v>
      </c>
      <c r="T751" s="17">
        <v>201434.62</v>
      </c>
      <c r="U751" s="16">
        <v>0.37034865637753001</v>
      </c>
      <c r="V751" s="18">
        <v>5.23206430163909</v>
      </c>
      <c r="W751" s="16">
        <v>-2.83037006031963E-2</v>
      </c>
      <c r="X751" s="18">
        <v>2.8736618362821602</v>
      </c>
      <c r="Y751" s="16">
        <v>-3.9142528025498703E-2</v>
      </c>
      <c r="Z751" s="15">
        <v>1109124.28</v>
      </c>
      <c r="AA751" s="16">
        <v>0.28052804213626698</v>
      </c>
      <c r="AB751" s="17">
        <v>208582.6</v>
      </c>
      <c r="AC751" s="16">
        <v>0.28754611879869202</v>
      </c>
      <c r="AD751" s="17">
        <v>385078.36</v>
      </c>
      <c r="AE751" s="16">
        <v>0.30375033975252902</v>
      </c>
      <c r="AF751" s="18">
        <v>5.3174343401606796</v>
      </c>
      <c r="AG751" s="16">
        <v>-5.4507380822780898E-3</v>
      </c>
      <c r="AH751" s="18">
        <v>2.8802560600912499</v>
      </c>
      <c r="AI751" s="16">
        <v>-1.7811920663177001E-2</v>
      </c>
      <c r="AJ751" s="15">
        <v>2013013.65</v>
      </c>
      <c r="AK751" s="16">
        <v>0.29199033169049898</v>
      </c>
      <c r="AL751" s="17">
        <v>380905.2</v>
      </c>
      <c r="AM751" s="16">
        <v>0.315376360160532</v>
      </c>
      <c r="AN751" s="17">
        <v>720930.34</v>
      </c>
      <c r="AO751" s="16">
        <v>0.348064810897036</v>
      </c>
      <c r="AP751" s="18">
        <v>5.2848153556317996</v>
      </c>
      <c r="AQ751" s="16">
        <v>-1.77789636322634E-2</v>
      </c>
      <c r="AR751" s="18">
        <v>2.7922443241881001</v>
      </c>
      <c r="AS751" s="16">
        <v>-4.1596278423159397E-2</v>
      </c>
    </row>
    <row r="752" spans="2:45" x14ac:dyDescent="0.2">
      <c r="B752" s="29"/>
      <c r="C752" s="29"/>
      <c r="D752" s="29"/>
      <c r="E752" s="14" t="s">
        <v>292</v>
      </c>
      <c r="F752" s="15">
        <v>637072.16</v>
      </c>
      <c r="G752" s="16">
        <v>5.2946116949791497E-2</v>
      </c>
      <c r="H752" s="17">
        <v>124913.49</v>
      </c>
      <c r="I752" s="16">
        <v>-2.1751577265017301E-2</v>
      </c>
      <c r="J752" s="17">
        <v>249857.23</v>
      </c>
      <c r="K752" s="16">
        <v>-2.1958244950583501E-3</v>
      </c>
      <c r="L752" s="18">
        <v>5.1001069620262802</v>
      </c>
      <c r="M752" s="16">
        <v>7.6358614518354503E-2</v>
      </c>
      <c r="N752" s="18">
        <v>2.54974474823082</v>
      </c>
      <c r="O752" s="16">
        <v>5.5263289930557E-2</v>
      </c>
      <c r="P752" s="15">
        <v>2148195.4900000002</v>
      </c>
      <c r="Q752" s="16">
        <v>-8.5726143319158704E-2</v>
      </c>
      <c r="R752" s="17">
        <v>420960.73</v>
      </c>
      <c r="S752" s="16">
        <v>-0.1209486045668</v>
      </c>
      <c r="T752" s="17">
        <v>841844.37</v>
      </c>
      <c r="U752" s="16">
        <v>-0.11001322847294601</v>
      </c>
      <c r="V752" s="18">
        <v>5.1030781184743796</v>
      </c>
      <c r="W752" s="16">
        <v>4.0068716608183098E-2</v>
      </c>
      <c r="X752" s="18">
        <v>2.5517727106733501</v>
      </c>
      <c r="Y752" s="16">
        <v>2.7289265336062601E-2</v>
      </c>
      <c r="Z752" s="15">
        <v>4120351.36</v>
      </c>
      <c r="AA752" s="16">
        <v>-0.13022196508165601</v>
      </c>
      <c r="AB752" s="17">
        <v>806600.8</v>
      </c>
      <c r="AC752" s="16">
        <v>-0.15459699429239299</v>
      </c>
      <c r="AD752" s="17">
        <v>1617800.05</v>
      </c>
      <c r="AE752" s="16">
        <v>-0.14403772693019201</v>
      </c>
      <c r="AF752" s="18">
        <v>5.1082906934880299</v>
      </c>
      <c r="AG752" s="16">
        <v>2.8832437365579298E-2</v>
      </c>
      <c r="AH752" s="18">
        <v>2.54688542011109</v>
      </c>
      <c r="AI752" s="16">
        <v>1.6140620075447198E-2</v>
      </c>
      <c r="AJ752" s="15">
        <v>7723539.8499999996</v>
      </c>
      <c r="AK752" s="16">
        <v>-0.13102034641426499</v>
      </c>
      <c r="AL752" s="17">
        <v>1542718.28</v>
      </c>
      <c r="AM752" s="16">
        <v>-0.12694093325971201</v>
      </c>
      <c r="AN752" s="17">
        <v>3109349.48</v>
      </c>
      <c r="AO752" s="16">
        <v>-0.119822133130971</v>
      </c>
      <c r="AP752" s="18">
        <v>5.0064486498468197</v>
      </c>
      <c r="AQ752" s="16">
        <v>-4.6725511594356804E-3</v>
      </c>
      <c r="AR752" s="18">
        <v>2.4839729016244299</v>
      </c>
      <c r="AS752" s="16">
        <v>-1.2722670842802699E-2</v>
      </c>
    </row>
    <row r="753" spans="2:45" x14ac:dyDescent="0.2">
      <c r="B753" s="29"/>
      <c r="C753" s="29"/>
      <c r="D753" s="29"/>
      <c r="E753" s="14" t="s">
        <v>293</v>
      </c>
      <c r="F753" s="15">
        <v>48174.76</v>
      </c>
      <c r="G753" s="16">
        <v>0.21489913828105101</v>
      </c>
      <c r="H753" s="17">
        <v>10953.72</v>
      </c>
      <c r="I753" s="16">
        <v>0.323953978309033</v>
      </c>
      <c r="J753" s="17">
        <v>17114.400000000001</v>
      </c>
      <c r="K753" s="16">
        <v>0.34539765893386398</v>
      </c>
      <c r="L753" s="18">
        <v>4.3980273368316896</v>
      </c>
      <c r="M753" s="16">
        <v>-8.2370567115382695E-2</v>
      </c>
      <c r="N753" s="18">
        <v>2.8148670125742101</v>
      </c>
      <c r="O753" s="16">
        <v>-9.6996244780315793E-2</v>
      </c>
      <c r="P753" s="15">
        <v>168822.3</v>
      </c>
      <c r="Q753" s="16">
        <v>0.33263442417313199</v>
      </c>
      <c r="R753" s="17">
        <v>39212.76</v>
      </c>
      <c r="S753" s="16">
        <v>0.48842706992951301</v>
      </c>
      <c r="T753" s="17">
        <v>60391.54</v>
      </c>
      <c r="U753" s="16">
        <v>0.45035198777691199</v>
      </c>
      <c r="V753" s="18">
        <v>4.3052899107331397</v>
      </c>
      <c r="W753" s="16">
        <v>-0.10466931763325101</v>
      </c>
      <c r="X753" s="18">
        <v>2.7954627419668401</v>
      </c>
      <c r="Y753" s="16">
        <v>-8.1164823846807205E-2</v>
      </c>
      <c r="Z753" s="15">
        <v>299032.58</v>
      </c>
      <c r="AA753" s="16">
        <v>0.26685745127578497</v>
      </c>
      <c r="AB753" s="17">
        <v>69149.460000000006</v>
      </c>
      <c r="AC753" s="16">
        <v>0.41908504726216</v>
      </c>
      <c r="AD753" s="17">
        <v>108202.57</v>
      </c>
      <c r="AE753" s="16">
        <v>0.35649546562669499</v>
      </c>
      <c r="AF753" s="18">
        <v>4.3244383976389704</v>
      </c>
      <c r="AG753" s="16">
        <v>-0.107271651040272</v>
      </c>
      <c r="AH753" s="18">
        <v>2.7636365753604601</v>
      </c>
      <c r="AI753" s="16">
        <v>-6.6080585318799498E-2</v>
      </c>
      <c r="AJ753" s="15">
        <v>548735.56000000006</v>
      </c>
      <c r="AK753" s="16">
        <v>-2.1875119817880501E-2</v>
      </c>
      <c r="AL753" s="17">
        <v>123910.32</v>
      </c>
      <c r="AM753" s="16">
        <v>3.05210076541623E-2</v>
      </c>
      <c r="AN753" s="17">
        <v>200115.25</v>
      </c>
      <c r="AO753" s="16">
        <v>-7.4900619491981194E-2</v>
      </c>
      <c r="AP753" s="18">
        <v>4.42848957213572</v>
      </c>
      <c r="AQ753" s="16">
        <v>-5.0844307959636299E-2</v>
      </c>
      <c r="AR753" s="18">
        <v>2.74209766621984</v>
      </c>
      <c r="AS753" s="16">
        <v>5.7318706283190503E-2</v>
      </c>
    </row>
    <row r="754" spans="2:45" x14ac:dyDescent="0.2">
      <c r="B754" s="29"/>
      <c r="C754" s="29"/>
      <c r="D754" s="29"/>
      <c r="E754" s="14" t="s">
        <v>294</v>
      </c>
      <c r="F754" s="15">
        <v>585713.59</v>
      </c>
      <c r="G754" s="16">
        <v>0.20398891574772701</v>
      </c>
      <c r="H754" s="17">
        <v>142242.47</v>
      </c>
      <c r="I754" s="16">
        <v>0.28403500270631998</v>
      </c>
      <c r="J754" s="17">
        <v>272422.94</v>
      </c>
      <c r="K754" s="16">
        <v>0.30066168694601803</v>
      </c>
      <c r="L754" s="18">
        <v>4.1177124525466997</v>
      </c>
      <c r="M754" s="16">
        <v>-6.2339489803535202E-2</v>
      </c>
      <c r="N754" s="18">
        <v>2.1500156704864901</v>
      </c>
      <c r="O754" s="16">
        <v>-7.4325839046801095E-2</v>
      </c>
      <c r="P754" s="15">
        <v>1744380.82</v>
      </c>
      <c r="Q754" s="16">
        <v>4.8992171373866397E-2</v>
      </c>
      <c r="R754" s="17">
        <v>413154.76</v>
      </c>
      <c r="S754" s="16">
        <v>6.7706738618477993E-2</v>
      </c>
      <c r="T754" s="17">
        <v>787562.48</v>
      </c>
      <c r="U754" s="16">
        <v>7.0925516274328707E-2</v>
      </c>
      <c r="V754" s="18">
        <v>4.22210026092886</v>
      </c>
      <c r="W754" s="16">
        <v>-1.7527815988898299E-2</v>
      </c>
      <c r="X754" s="18">
        <v>2.21491102521796</v>
      </c>
      <c r="Y754" s="16">
        <v>-2.0480737985183801E-2</v>
      </c>
      <c r="Z754" s="15">
        <v>3362004.77</v>
      </c>
      <c r="AA754" s="16">
        <v>7.1895038681869597E-2</v>
      </c>
      <c r="AB754" s="17">
        <v>799766.7</v>
      </c>
      <c r="AC754" s="16">
        <v>6.7421185220782096E-2</v>
      </c>
      <c r="AD754" s="17">
        <v>1528180.08</v>
      </c>
      <c r="AE754" s="16">
        <v>7.1178600962370095E-2</v>
      </c>
      <c r="AF754" s="18">
        <v>4.2037318758082796</v>
      </c>
      <c r="AG754" s="16">
        <v>4.1912728761910904E-3</v>
      </c>
      <c r="AH754" s="18">
        <v>2.2000056236827801</v>
      </c>
      <c r="AI754" s="16">
        <v>6.6883124705431499E-4</v>
      </c>
      <c r="AJ754" s="15">
        <v>6314661.0999999996</v>
      </c>
      <c r="AK754" s="16">
        <v>0.10676475763569999</v>
      </c>
      <c r="AL754" s="17">
        <v>1493138.42</v>
      </c>
      <c r="AM754" s="16">
        <v>9.4566379051111801E-2</v>
      </c>
      <c r="AN754" s="17">
        <v>2855469.13</v>
      </c>
      <c r="AO754" s="16">
        <v>8.9632376804604605E-2</v>
      </c>
      <c r="AP754" s="18">
        <v>4.2291196954131003</v>
      </c>
      <c r="AQ754" s="16">
        <v>1.11444849924616E-2</v>
      </c>
      <c r="AR754" s="18">
        <v>2.2114268487994502</v>
      </c>
      <c r="AS754" s="16">
        <v>1.57230834874207E-2</v>
      </c>
    </row>
    <row r="755" spans="2:45" x14ac:dyDescent="0.2">
      <c r="B755" s="29"/>
      <c r="C755" s="29"/>
      <c r="D755" s="29"/>
      <c r="E755" s="14" t="s">
        <v>295</v>
      </c>
      <c r="F755" s="15">
        <v>234475.41</v>
      </c>
      <c r="G755" s="16">
        <v>0.26711649966805601</v>
      </c>
      <c r="H755" s="17">
        <v>60168.21</v>
      </c>
      <c r="I755" s="16">
        <v>0.19856944280101901</v>
      </c>
      <c r="J755" s="17">
        <v>115523.24</v>
      </c>
      <c r="K755" s="16">
        <v>0.205492643121888</v>
      </c>
      <c r="L755" s="18">
        <v>3.8969982653630502</v>
      </c>
      <c r="M755" s="16">
        <v>5.7190726226796502E-2</v>
      </c>
      <c r="N755" s="18">
        <v>2.0296817333031898</v>
      </c>
      <c r="O755" s="16">
        <v>5.1119230712664998E-2</v>
      </c>
      <c r="P755" s="15">
        <v>772116.27</v>
      </c>
      <c r="Q755" s="16">
        <v>0.225375206711252</v>
      </c>
      <c r="R755" s="17">
        <v>195719.35</v>
      </c>
      <c r="S755" s="16">
        <v>0.167430780048201</v>
      </c>
      <c r="T755" s="17">
        <v>374580.54</v>
      </c>
      <c r="U755" s="16">
        <v>0.167239742807516</v>
      </c>
      <c r="V755" s="18">
        <v>3.9450175468087298</v>
      </c>
      <c r="W755" s="16">
        <v>4.9634143328530902E-2</v>
      </c>
      <c r="X755" s="18">
        <v>2.0612823880279501</v>
      </c>
      <c r="Y755" s="16">
        <v>4.9805932553242699E-2</v>
      </c>
      <c r="Z755" s="15">
        <v>1469831.26</v>
      </c>
      <c r="AA755" s="16">
        <v>0.194229205507777</v>
      </c>
      <c r="AB755" s="17">
        <v>383257.67</v>
      </c>
      <c r="AC755" s="16">
        <v>0.180968881684447</v>
      </c>
      <c r="AD755" s="17">
        <v>737658.71</v>
      </c>
      <c r="AE755" s="16">
        <v>0.183200313022682</v>
      </c>
      <c r="AF755" s="18">
        <v>3.8350993993153502</v>
      </c>
      <c r="AG755" s="16">
        <v>1.1228343124855799E-2</v>
      </c>
      <c r="AH755" s="18">
        <v>1.99256273948151</v>
      </c>
      <c r="AI755" s="16">
        <v>9.3212386471739697E-3</v>
      </c>
      <c r="AJ755" s="15">
        <v>2657580.29</v>
      </c>
      <c r="AK755" s="16">
        <v>0.21620927100559401</v>
      </c>
      <c r="AL755" s="17">
        <v>689295.6</v>
      </c>
      <c r="AM755" s="16">
        <v>0.18849175381811301</v>
      </c>
      <c r="AN755" s="17">
        <v>1335156.04</v>
      </c>
      <c r="AO755" s="16">
        <v>0.190015427571326</v>
      </c>
      <c r="AP755" s="18">
        <v>3.85550160192521</v>
      </c>
      <c r="AQ755" s="16">
        <v>2.3321589820406E-2</v>
      </c>
      <c r="AR755" s="18">
        <v>1.99046419323392</v>
      </c>
      <c r="AS755" s="16">
        <v>2.2011347775318799E-2</v>
      </c>
    </row>
    <row r="756" spans="2:45" x14ac:dyDescent="0.2">
      <c r="B756" s="29"/>
      <c r="C756" s="29"/>
      <c r="D756" s="29"/>
      <c r="E756" s="14" t="s">
        <v>296</v>
      </c>
      <c r="F756" s="15">
        <v>253326.71</v>
      </c>
      <c r="G756" s="16">
        <v>8.3120266605052603E-2</v>
      </c>
      <c r="H756" s="17">
        <v>61042.5</v>
      </c>
      <c r="I756" s="16">
        <v>2.7431153654923199E-2</v>
      </c>
      <c r="J756" s="17">
        <v>111290.22</v>
      </c>
      <c r="K756" s="16">
        <v>2.1388356709702398E-2</v>
      </c>
      <c r="L756" s="18">
        <v>4.1500054879796897</v>
      </c>
      <c r="M756" s="16">
        <v>5.4202281828835103E-2</v>
      </c>
      <c r="N756" s="18">
        <v>2.2762710865339302</v>
      </c>
      <c r="O756" s="16">
        <v>6.0439214418121098E-2</v>
      </c>
      <c r="P756" s="15">
        <v>869895.28</v>
      </c>
      <c r="Q756" s="16">
        <v>8.79171654700346E-2</v>
      </c>
      <c r="R756" s="17">
        <v>210691.89</v>
      </c>
      <c r="S756" s="16">
        <v>4.73610853444731E-2</v>
      </c>
      <c r="T756" s="17">
        <v>384470.7</v>
      </c>
      <c r="U756" s="16">
        <v>4.4580212485708898E-2</v>
      </c>
      <c r="V756" s="18">
        <v>4.12875540676957</v>
      </c>
      <c r="W756" s="16">
        <v>3.8722156754776499E-2</v>
      </c>
      <c r="X756" s="18">
        <v>2.2625788649173999</v>
      </c>
      <c r="Y756" s="16">
        <v>4.1487434345707203E-2</v>
      </c>
      <c r="Z756" s="15">
        <v>1696738.56</v>
      </c>
      <c r="AA756" s="16">
        <v>1.28898603092639E-2</v>
      </c>
      <c r="AB756" s="17">
        <v>418883.71</v>
      </c>
      <c r="AC756" s="16">
        <v>-4.04607552657823E-2</v>
      </c>
      <c r="AD756" s="17">
        <v>772476.59</v>
      </c>
      <c r="AE756" s="16">
        <v>-4.5363749184332697E-2</v>
      </c>
      <c r="AF756" s="18">
        <v>4.0506195860421501</v>
      </c>
      <c r="AG756" s="16">
        <v>5.5600243416645198E-2</v>
      </c>
      <c r="AH756" s="18">
        <v>2.1964918833333198</v>
      </c>
      <c r="AI756" s="16">
        <v>6.1021786511693002E-2</v>
      </c>
      <c r="AJ756" s="15">
        <v>3140397.77</v>
      </c>
      <c r="AK756" s="16">
        <v>6.6655380798924593E-2</v>
      </c>
      <c r="AL756" s="17">
        <v>773226.69</v>
      </c>
      <c r="AM756" s="16">
        <v>1.6315079396217801E-2</v>
      </c>
      <c r="AN756" s="17">
        <v>1451706.18</v>
      </c>
      <c r="AO756" s="16">
        <v>1.1954486653679401E-2</v>
      </c>
      <c r="AP756" s="18">
        <v>4.0614192585618101</v>
      </c>
      <c r="AQ756" s="16">
        <v>4.9532179954088103E-2</v>
      </c>
      <c r="AR756" s="18">
        <v>2.1632461260170399</v>
      </c>
      <c r="AS756" s="16">
        <v>5.4054697979678497E-2</v>
      </c>
    </row>
    <row r="757" spans="2:45" x14ac:dyDescent="0.2">
      <c r="B757" s="29"/>
      <c r="C757" s="29"/>
      <c r="D757" s="29"/>
      <c r="E757" s="14" t="s">
        <v>297</v>
      </c>
      <c r="F757" s="15">
        <v>110647.82</v>
      </c>
      <c r="G757" s="16">
        <v>0.277643307291913</v>
      </c>
      <c r="H757" s="17">
        <v>25773.26</v>
      </c>
      <c r="I757" s="16">
        <v>0.36512863266582701</v>
      </c>
      <c r="J757" s="17">
        <v>45871.06</v>
      </c>
      <c r="K757" s="16">
        <v>0.38035167309983298</v>
      </c>
      <c r="L757" s="18">
        <v>4.2931247347056596</v>
      </c>
      <c r="M757" s="16">
        <v>-6.40857742490335E-2</v>
      </c>
      <c r="N757" s="18">
        <v>2.4121487491241802</v>
      </c>
      <c r="O757" s="16">
        <v>-7.44073903842703E-2</v>
      </c>
      <c r="P757" s="15">
        <v>350114.08</v>
      </c>
      <c r="Q757" s="16">
        <v>0.20081801880334799</v>
      </c>
      <c r="R757" s="17">
        <v>81505.820000000007</v>
      </c>
      <c r="S757" s="16">
        <v>0.28328945793945198</v>
      </c>
      <c r="T757" s="17">
        <v>141540.18</v>
      </c>
      <c r="U757" s="16">
        <v>0.24475738738473299</v>
      </c>
      <c r="V757" s="18">
        <v>4.2955715309655202</v>
      </c>
      <c r="W757" s="16">
        <v>-6.4265656221104694E-2</v>
      </c>
      <c r="X757" s="18">
        <v>2.4736020542011499</v>
      </c>
      <c r="Y757" s="16">
        <v>-3.5299544334260601E-2</v>
      </c>
      <c r="Z757" s="15">
        <v>636441.13</v>
      </c>
      <c r="AA757" s="16">
        <v>0.17915965551420601</v>
      </c>
      <c r="AB757" s="17">
        <v>148445.38</v>
      </c>
      <c r="AC757" s="16">
        <v>0.259055537315386</v>
      </c>
      <c r="AD757" s="17">
        <v>260106.21</v>
      </c>
      <c r="AE757" s="16">
        <v>0.215337018786391</v>
      </c>
      <c r="AF757" s="18">
        <v>4.2873758011195804</v>
      </c>
      <c r="AG757" s="16">
        <v>-6.3456995687051099E-2</v>
      </c>
      <c r="AH757" s="18">
        <v>2.44685096138228</v>
      </c>
      <c r="AI757" s="16">
        <v>-2.97673507125709E-2</v>
      </c>
      <c r="AJ757" s="15">
        <v>1189581.93</v>
      </c>
      <c r="AK757" s="16">
        <v>1.3681750087113399E-2</v>
      </c>
      <c r="AL757" s="17">
        <v>273623.03000000003</v>
      </c>
      <c r="AM757" s="16">
        <v>5.7868214632673901E-2</v>
      </c>
      <c r="AN757" s="17">
        <v>488221.79</v>
      </c>
      <c r="AO757" s="16">
        <v>2.8194359587565701E-3</v>
      </c>
      <c r="AP757" s="18">
        <v>4.3475212229029099</v>
      </c>
      <c r="AQ757" s="16">
        <v>-4.1769347007843897E-2</v>
      </c>
      <c r="AR757" s="18">
        <v>2.4365605025535602</v>
      </c>
      <c r="AS757" s="16">
        <v>1.0831774633458101E-2</v>
      </c>
    </row>
    <row r="758" spans="2:45" x14ac:dyDescent="0.2">
      <c r="B758" s="29"/>
      <c r="C758" s="29"/>
      <c r="D758" s="29"/>
      <c r="E758" s="14" t="s">
        <v>298</v>
      </c>
      <c r="F758" s="15">
        <v>214435.95</v>
      </c>
      <c r="G758" s="16">
        <v>0.18412490555923</v>
      </c>
      <c r="H758" s="17">
        <v>48614.9</v>
      </c>
      <c r="I758" s="16">
        <v>0.220768908962067</v>
      </c>
      <c r="J758" s="17">
        <v>83379.87</v>
      </c>
      <c r="K758" s="16">
        <v>0.230566232548749</v>
      </c>
      <c r="L758" s="18">
        <v>4.4109100296411201</v>
      </c>
      <c r="M758" s="16">
        <v>-3.0017149956737099E-2</v>
      </c>
      <c r="N758" s="18">
        <v>2.5717952066847798</v>
      </c>
      <c r="O758" s="16">
        <v>-3.7739802833147103E-2</v>
      </c>
      <c r="P758" s="15">
        <v>668520.9</v>
      </c>
      <c r="Q758" s="16">
        <v>0.14212218049643999</v>
      </c>
      <c r="R758" s="17">
        <v>149243.6</v>
      </c>
      <c r="S758" s="16">
        <v>0.14968297047372001</v>
      </c>
      <c r="T758" s="17">
        <v>255115.95</v>
      </c>
      <c r="U758" s="16">
        <v>0.14684249406598901</v>
      </c>
      <c r="V758" s="18">
        <v>4.47939409127091</v>
      </c>
      <c r="W758" s="16">
        <v>-6.5764129516198396E-3</v>
      </c>
      <c r="X758" s="18">
        <v>2.6204590500907501</v>
      </c>
      <c r="Y758" s="16">
        <v>-4.1159214050521297E-3</v>
      </c>
      <c r="Z758" s="15">
        <v>1217555.25</v>
      </c>
      <c r="AA758" s="16">
        <v>0.13949626873319401</v>
      </c>
      <c r="AB758" s="17">
        <v>271909.67</v>
      </c>
      <c r="AC758" s="16">
        <v>0.137593838217652</v>
      </c>
      <c r="AD758" s="17">
        <v>463897.26</v>
      </c>
      <c r="AE758" s="16">
        <v>0.13615292282515101</v>
      </c>
      <c r="AF758" s="18">
        <v>4.47779312151716</v>
      </c>
      <c r="AG758" s="16">
        <v>1.6723284283279901E-3</v>
      </c>
      <c r="AH758" s="18">
        <v>2.6246226373486201</v>
      </c>
      <c r="AI758" s="16">
        <v>2.9426900559562201E-3</v>
      </c>
      <c r="AJ758" s="15">
        <v>2248439.5</v>
      </c>
      <c r="AK758" s="16">
        <v>0.16857347630848599</v>
      </c>
      <c r="AL758" s="17">
        <v>495709.83</v>
      </c>
      <c r="AM758" s="16">
        <v>0.19293561723953001</v>
      </c>
      <c r="AN758" s="17">
        <v>867003.72</v>
      </c>
      <c r="AO758" s="16">
        <v>0.161274809602311</v>
      </c>
      <c r="AP758" s="18">
        <v>4.5357976863198397</v>
      </c>
      <c r="AQ758" s="16">
        <v>-2.04220081779589E-2</v>
      </c>
      <c r="AR758" s="18">
        <v>2.5933446975290999</v>
      </c>
      <c r="AS758" s="16">
        <v>6.2850469551424502E-3</v>
      </c>
    </row>
    <row r="759" spans="2:45" x14ac:dyDescent="0.2">
      <c r="B759" s="29"/>
      <c r="C759" s="29"/>
      <c r="D759" s="29"/>
      <c r="E759" s="14" t="s">
        <v>299</v>
      </c>
      <c r="F759" s="15">
        <v>1019914.52</v>
      </c>
      <c r="G759" s="16">
        <v>5.24144136601302E-2</v>
      </c>
      <c r="H759" s="17">
        <v>275839.38</v>
      </c>
      <c r="I759" s="16">
        <v>5.0437927810029599E-2</v>
      </c>
      <c r="J759" s="17">
        <v>406571.76</v>
      </c>
      <c r="K759" s="16">
        <v>2.7433001964438701E-2</v>
      </c>
      <c r="L759" s="18">
        <v>3.6974942446578898</v>
      </c>
      <c r="M759" s="16">
        <v>1.8815827168590701E-3</v>
      </c>
      <c r="N759" s="18">
        <v>2.50857196771365</v>
      </c>
      <c r="O759" s="16">
        <v>2.4314394853900401E-2</v>
      </c>
      <c r="P759" s="15">
        <v>3346565.67</v>
      </c>
      <c r="Q759" s="16">
        <v>1.7958070568652E-2</v>
      </c>
      <c r="R759" s="17">
        <v>889918.96</v>
      </c>
      <c r="S759" s="16">
        <v>4.1534928784006303E-2</v>
      </c>
      <c r="T759" s="17">
        <v>1310873.79</v>
      </c>
      <c r="U759" s="16">
        <v>-2.9041563088721099E-2</v>
      </c>
      <c r="V759" s="18">
        <v>3.7605285654325198</v>
      </c>
      <c r="W759" s="16">
        <v>-2.26366467064914E-2</v>
      </c>
      <c r="X759" s="18">
        <v>2.5529274408637002</v>
      </c>
      <c r="Y759" s="16">
        <v>4.8405402199175399E-2</v>
      </c>
      <c r="Z759" s="15">
        <v>6317340.8200000003</v>
      </c>
      <c r="AA759" s="16">
        <v>-4.3073329469953403E-2</v>
      </c>
      <c r="AB759" s="17">
        <v>1675651.17</v>
      </c>
      <c r="AC759" s="16">
        <v>2.31240091193004E-2</v>
      </c>
      <c r="AD759" s="17">
        <v>2485763.75</v>
      </c>
      <c r="AE759" s="16">
        <v>-9.05574142261176E-2</v>
      </c>
      <c r="AF759" s="18">
        <v>3.7700811082297001</v>
      </c>
      <c r="AG759" s="16">
        <v>-6.4701187734061805E-2</v>
      </c>
      <c r="AH759" s="18">
        <v>2.5414083780085699</v>
      </c>
      <c r="AI759" s="16">
        <v>5.2212295200315499E-2</v>
      </c>
      <c r="AJ759" s="15">
        <v>11746367.859999999</v>
      </c>
      <c r="AK759" s="16">
        <v>-2.4718787660894501E-2</v>
      </c>
      <c r="AL759" s="17">
        <v>3133324.01</v>
      </c>
      <c r="AM759" s="16">
        <v>6.3469554289249899E-2</v>
      </c>
      <c r="AN759" s="17">
        <v>4658520.13</v>
      </c>
      <c r="AO759" s="16">
        <v>-7.0748098784956498E-2</v>
      </c>
      <c r="AP759" s="18">
        <v>3.74885196121163</v>
      </c>
      <c r="AQ759" s="16">
        <v>-8.2925121452191802E-2</v>
      </c>
      <c r="AR759" s="18">
        <v>2.52148054150407</v>
      </c>
      <c r="AS759" s="16">
        <v>4.9533728221461203E-2</v>
      </c>
    </row>
    <row r="760" spans="2:45" x14ac:dyDescent="0.2">
      <c r="B760" s="29"/>
      <c r="C760" s="29"/>
      <c r="D760" s="29"/>
      <c r="E760" s="14" t="s">
        <v>300</v>
      </c>
      <c r="F760" s="15">
        <v>381898.03</v>
      </c>
      <c r="G760" s="16">
        <v>2.71830509349863E-2</v>
      </c>
      <c r="H760" s="17">
        <v>87053.87</v>
      </c>
      <c r="I760" s="16">
        <v>-6.2557631836173605E-2</v>
      </c>
      <c r="J760" s="17">
        <v>147134.06</v>
      </c>
      <c r="K760" s="16">
        <v>5.2790253662285902E-2</v>
      </c>
      <c r="L760" s="18">
        <v>4.3869161704126398</v>
      </c>
      <c r="M760" s="16">
        <v>9.5729279813686396E-2</v>
      </c>
      <c r="N760" s="18">
        <v>2.5955786851800302</v>
      </c>
      <c r="O760" s="16">
        <v>-2.43231760915542E-2</v>
      </c>
      <c r="P760" s="15">
        <v>1261188.03</v>
      </c>
      <c r="Q760" s="16">
        <v>-2.4306955449999001E-2</v>
      </c>
      <c r="R760" s="17">
        <v>291123.49</v>
      </c>
      <c r="S760" s="16">
        <v>-9.6617566574704605E-2</v>
      </c>
      <c r="T760" s="17">
        <v>496543.3</v>
      </c>
      <c r="U760" s="16">
        <v>1.1832455646070701E-2</v>
      </c>
      <c r="V760" s="18">
        <v>4.3321410786879504</v>
      </c>
      <c r="W760" s="16">
        <v>8.0044296246197896E-2</v>
      </c>
      <c r="X760" s="18">
        <v>2.5399356511305302</v>
      </c>
      <c r="Y760" s="16">
        <v>-3.5716793718574801E-2</v>
      </c>
      <c r="Z760" s="15">
        <v>2341345.5499999998</v>
      </c>
      <c r="AA760" s="16">
        <v>-4.6545195332379601E-3</v>
      </c>
      <c r="AB760" s="17">
        <v>552096.18999999994</v>
      </c>
      <c r="AC760" s="16">
        <v>-5.52686538628476E-2</v>
      </c>
      <c r="AD760" s="17">
        <v>944158.07</v>
      </c>
      <c r="AE760" s="16">
        <v>5.70763031940986E-2</v>
      </c>
      <c r="AF760" s="18">
        <v>4.2408290301731704</v>
      </c>
      <c r="AG760" s="16">
        <v>5.3575161379541603E-2</v>
      </c>
      <c r="AH760" s="18">
        <v>2.4798236909631002</v>
      </c>
      <c r="AI760" s="16">
        <v>-5.8397698009886798E-2</v>
      </c>
      <c r="AJ760" s="15">
        <v>4318740.5599999996</v>
      </c>
      <c r="AK760" s="16">
        <v>-3.2582678680229501E-4</v>
      </c>
      <c r="AL760" s="17">
        <v>1016200.34</v>
      </c>
      <c r="AM760" s="16">
        <v>-4.4731840750364703E-2</v>
      </c>
      <c r="AN760" s="17">
        <v>1691504.69</v>
      </c>
      <c r="AO760" s="16">
        <v>3.2244960820172398E-2</v>
      </c>
      <c r="AP760" s="18">
        <v>4.2498908827367599</v>
      </c>
      <c r="AQ760" s="16">
        <v>4.6485391074317303E-2</v>
      </c>
      <c r="AR760" s="18">
        <v>2.5531945524786002</v>
      </c>
      <c r="AS760" s="16">
        <v>-3.1553351038977703E-2</v>
      </c>
    </row>
    <row r="761" spans="2:45" x14ac:dyDescent="0.2">
      <c r="B761" s="29"/>
      <c r="C761" s="29"/>
      <c r="D761" s="29"/>
      <c r="E761" s="14" t="s">
        <v>301</v>
      </c>
      <c r="F761" s="15">
        <v>44549.61</v>
      </c>
      <c r="G761" s="16">
        <v>0.41204767723255298</v>
      </c>
      <c r="H761" s="17">
        <v>9819.57</v>
      </c>
      <c r="I761" s="16">
        <v>0.36561774657641899</v>
      </c>
      <c r="J761" s="17">
        <v>16322.57</v>
      </c>
      <c r="K761" s="16">
        <v>0.43017348637518599</v>
      </c>
      <c r="L761" s="18">
        <v>4.53681882200544</v>
      </c>
      <c r="M761" s="16">
        <v>3.3999214474572201E-2</v>
      </c>
      <c r="N761" s="18">
        <v>2.7293257128013502</v>
      </c>
      <c r="O761" s="16">
        <v>-1.2673853427792099E-2</v>
      </c>
      <c r="P761" s="15">
        <v>145441.19</v>
      </c>
      <c r="Q761" s="16">
        <v>0.34422000294646499</v>
      </c>
      <c r="R761" s="17">
        <v>32285.99</v>
      </c>
      <c r="S761" s="16">
        <v>0.32456213045911297</v>
      </c>
      <c r="T761" s="17">
        <v>52923.31</v>
      </c>
      <c r="U761" s="16">
        <v>0.36076365640963898</v>
      </c>
      <c r="V761" s="18">
        <v>4.5047771494694802</v>
      </c>
      <c r="W761" s="16">
        <v>1.4841034659913099E-2</v>
      </c>
      <c r="X761" s="18">
        <v>2.74814991730487</v>
      </c>
      <c r="Y761" s="16">
        <v>-1.2157624423057199E-2</v>
      </c>
      <c r="Z761" s="15">
        <v>265534.34000000003</v>
      </c>
      <c r="AA761" s="16">
        <v>0.18373259787054599</v>
      </c>
      <c r="AB761" s="17">
        <v>58312.98</v>
      </c>
      <c r="AC761" s="16">
        <v>0.19404013784715199</v>
      </c>
      <c r="AD761" s="17">
        <v>96459.64</v>
      </c>
      <c r="AE761" s="16">
        <v>0.219205529040608</v>
      </c>
      <c r="AF761" s="18">
        <v>4.5536060753540601</v>
      </c>
      <c r="AG761" s="16">
        <v>-8.6324903576440893E-3</v>
      </c>
      <c r="AH761" s="18">
        <v>2.75280251927127</v>
      </c>
      <c r="AI761" s="16">
        <v>-2.9095119998328301E-2</v>
      </c>
      <c r="AJ761" s="15">
        <v>469056.36</v>
      </c>
      <c r="AK761" s="16">
        <v>-7.9116313895415402E-2</v>
      </c>
      <c r="AL761" s="17">
        <v>100979.25</v>
      </c>
      <c r="AM761" s="16">
        <v>-3.3352182052783501E-2</v>
      </c>
      <c r="AN761" s="17">
        <v>173057.01</v>
      </c>
      <c r="AO761" s="16">
        <v>-3.5157696960911602E-2</v>
      </c>
      <c r="AP761" s="18">
        <v>4.6450766865469904</v>
      </c>
      <c r="AQ761" s="16">
        <v>-4.7343128482736301E-2</v>
      </c>
      <c r="AR761" s="18">
        <v>2.71041525564321</v>
      </c>
      <c r="AS761" s="16">
        <v>-4.5560416242158702E-2</v>
      </c>
    </row>
    <row r="762" spans="2:45" x14ac:dyDescent="0.2">
      <c r="B762" s="29"/>
      <c r="C762" s="29"/>
      <c r="D762" s="29"/>
      <c r="E762" s="14" t="s">
        <v>302</v>
      </c>
      <c r="F762" s="15">
        <v>372205.21</v>
      </c>
      <c r="G762" s="16">
        <v>0.24288837873224001</v>
      </c>
      <c r="H762" s="17">
        <v>90029.38</v>
      </c>
      <c r="I762" s="16">
        <v>0.29964229636523498</v>
      </c>
      <c r="J762" s="17">
        <v>170581.07</v>
      </c>
      <c r="K762" s="16">
        <v>0.32456314654842799</v>
      </c>
      <c r="L762" s="18">
        <v>4.1342638369829903</v>
      </c>
      <c r="M762" s="16">
        <v>-4.3668875498836399E-2</v>
      </c>
      <c r="N762" s="18">
        <v>2.1819842612078801</v>
      </c>
      <c r="O762" s="16">
        <v>-6.1661664095832201E-2</v>
      </c>
      <c r="P762" s="15">
        <v>1120964.3999999999</v>
      </c>
      <c r="Q762" s="16">
        <v>6.9192791320961705E-2</v>
      </c>
      <c r="R762" s="17">
        <v>264492.64</v>
      </c>
      <c r="S762" s="16">
        <v>6.9402948051972696E-2</v>
      </c>
      <c r="T762" s="17">
        <v>497788.94</v>
      </c>
      <c r="U762" s="16">
        <v>7.6587213644525906E-2</v>
      </c>
      <c r="V762" s="18">
        <v>4.23816859327352</v>
      </c>
      <c r="W762" s="16">
        <v>-1.9651781528549201E-4</v>
      </c>
      <c r="X762" s="18">
        <v>2.25188691416085</v>
      </c>
      <c r="Y762" s="16">
        <v>-6.8683913665778598E-3</v>
      </c>
      <c r="Z762" s="15">
        <v>2113480.96</v>
      </c>
      <c r="AA762" s="16">
        <v>7.1773627037754903E-2</v>
      </c>
      <c r="AB762" s="17">
        <v>500197.6</v>
      </c>
      <c r="AC762" s="16">
        <v>4.7237351789922999E-2</v>
      </c>
      <c r="AD762" s="17">
        <v>943428.94</v>
      </c>
      <c r="AE762" s="16">
        <v>5.6755423297036901E-2</v>
      </c>
      <c r="AF762" s="18">
        <v>4.2252920845681796</v>
      </c>
      <c r="AG762" s="16">
        <v>2.3429526463981599E-2</v>
      </c>
      <c r="AH762" s="18">
        <v>2.2402121351079201</v>
      </c>
      <c r="AI762" s="16">
        <v>1.42116173805494E-2</v>
      </c>
      <c r="AJ762" s="15">
        <v>3968873.09</v>
      </c>
      <c r="AK762" s="16">
        <v>0.10820187755896001</v>
      </c>
      <c r="AL762" s="17">
        <v>939742.77</v>
      </c>
      <c r="AM762" s="16">
        <v>8.8902016453479504E-2</v>
      </c>
      <c r="AN762" s="17">
        <v>1767388.58</v>
      </c>
      <c r="AO762" s="16">
        <v>7.6548790573615993E-2</v>
      </c>
      <c r="AP762" s="18">
        <v>4.2233611331747696</v>
      </c>
      <c r="AQ762" s="16">
        <v>1.7724148558691401E-2</v>
      </c>
      <c r="AR762" s="18">
        <v>2.24561431193586</v>
      </c>
      <c r="AS762" s="16">
        <v>2.9402371042075801E-2</v>
      </c>
    </row>
    <row r="763" spans="2:45" x14ac:dyDescent="0.2">
      <c r="B763" s="29"/>
      <c r="C763" s="29"/>
      <c r="D763" s="29"/>
      <c r="E763" s="14" t="s">
        <v>303</v>
      </c>
      <c r="F763" s="15">
        <v>92502.27</v>
      </c>
      <c r="G763" s="16">
        <v>7.94497531971642E-2</v>
      </c>
      <c r="H763" s="17">
        <v>21026.080000000002</v>
      </c>
      <c r="I763" s="16">
        <v>0.10365881503838301</v>
      </c>
      <c r="J763" s="17">
        <v>32486.080000000002</v>
      </c>
      <c r="K763" s="16">
        <v>8.3030343844451404E-2</v>
      </c>
      <c r="L763" s="18">
        <v>4.3994063562965602</v>
      </c>
      <c r="M763" s="16">
        <v>-2.1935277017995199E-2</v>
      </c>
      <c r="N763" s="18">
        <v>2.8474432741654301</v>
      </c>
      <c r="O763" s="16">
        <v>-3.3060852520319498E-3</v>
      </c>
      <c r="P763" s="15">
        <v>320647.73</v>
      </c>
      <c r="Q763" s="16">
        <v>0.10116685362996999</v>
      </c>
      <c r="R763" s="17">
        <v>72835.83</v>
      </c>
      <c r="S763" s="16">
        <v>0.102854154329382</v>
      </c>
      <c r="T763" s="17">
        <v>112393.91</v>
      </c>
      <c r="U763" s="16">
        <v>7.45711521288943E-2</v>
      </c>
      <c r="V763" s="18">
        <v>4.4023350870032001</v>
      </c>
      <c r="W763" s="16">
        <v>-1.52994001318167E-3</v>
      </c>
      <c r="X763" s="18">
        <v>2.8528923853614501</v>
      </c>
      <c r="Y763" s="16">
        <v>2.47500609414141E-2</v>
      </c>
      <c r="Z763" s="15">
        <v>582802.71</v>
      </c>
      <c r="AA763" s="16">
        <v>9.0342888419377598E-2</v>
      </c>
      <c r="AB763" s="17">
        <v>131641.38</v>
      </c>
      <c r="AC763" s="16">
        <v>7.2137202151940402E-2</v>
      </c>
      <c r="AD763" s="17">
        <v>203850.55</v>
      </c>
      <c r="AE763" s="16">
        <v>4.05010296262025E-2</v>
      </c>
      <c r="AF763" s="18">
        <v>4.4271999427535604</v>
      </c>
      <c r="AG763" s="16">
        <v>1.6980742978506599E-2</v>
      </c>
      <c r="AH763" s="18">
        <v>2.8589705055983399</v>
      </c>
      <c r="AI763" s="16">
        <v>4.7901787094896703E-2</v>
      </c>
      <c r="AJ763" s="15">
        <v>1108367.6200000001</v>
      </c>
      <c r="AK763" s="16">
        <v>6.5544156871678499E-2</v>
      </c>
      <c r="AL763" s="17">
        <v>246876.71</v>
      </c>
      <c r="AM763" s="16">
        <v>4.6879967344780199E-2</v>
      </c>
      <c r="AN763" s="17">
        <v>392959.85</v>
      </c>
      <c r="AO763" s="16">
        <v>6.4778829405634899E-4</v>
      </c>
      <c r="AP763" s="18">
        <v>4.4895592621920501</v>
      </c>
      <c r="AQ763" s="16">
        <v>1.7828394953660901E-2</v>
      </c>
      <c r="AR763" s="18">
        <v>2.82056199889124</v>
      </c>
      <c r="AS763" s="16">
        <v>6.4854356684543299E-2</v>
      </c>
    </row>
    <row r="764" spans="2:45" x14ac:dyDescent="0.2">
      <c r="B764" s="29"/>
      <c r="C764" s="29"/>
      <c r="D764" s="29"/>
      <c r="E764" s="14" t="s">
        <v>304</v>
      </c>
      <c r="F764" s="15">
        <v>453721.31</v>
      </c>
      <c r="G764" s="16">
        <v>2.8517475633872E-2</v>
      </c>
      <c r="H764" s="17">
        <v>115887.86</v>
      </c>
      <c r="I764" s="16">
        <v>3.05360522653003E-2</v>
      </c>
      <c r="J764" s="17">
        <v>193920.2</v>
      </c>
      <c r="K764" s="16">
        <v>4.49811845865432E-3</v>
      </c>
      <c r="L764" s="18">
        <v>3.9151754981065299</v>
      </c>
      <c r="M764" s="16">
        <v>-1.95876372009612E-3</v>
      </c>
      <c r="N764" s="18">
        <v>2.3397320650453102</v>
      </c>
      <c r="O764" s="16">
        <v>2.3911799070439301E-2</v>
      </c>
      <c r="P764" s="15">
        <v>1499907.42</v>
      </c>
      <c r="Q764" s="16">
        <v>1.9635288415768E-3</v>
      </c>
      <c r="R764" s="17">
        <v>376853.1</v>
      </c>
      <c r="S764" s="16">
        <v>6.4793393938995204E-3</v>
      </c>
      <c r="T764" s="17">
        <v>632644.4</v>
      </c>
      <c r="U764" s="16">
        <v>-3.3391888520840102E-2</v>
      </c>
      <c r="V764" s="18">
        <v>3.9800851313150898</v>
      </c>
      <c r="W764" s="16">
        <v>-4.4867394446886097E-3</v>
      </c>
      <c r="X764" s="18">
        <v>2.3708538635606402</v>
      </c>
      <c r="Y764" s="16">
        <v>3.6576785299591699E-2</v>
      </c>
      <c r="Z764" s="15">
        <v>2842038.31</v>
      </c>
      <c r="AA764" s="16">
        <v>-4.0542997134881201E-2</v>
      </c>
      <c r="AB764" s="17">
        <v>712335.33</v>
      </c>
      <c r="AC764" s="16">
        <v>-2.3663506794673099E-2</v>
      </c>
      <c r="AD764" s="17">
        <v>1204162.9099999999</v>
      </c>
      <c r="AE764" s="16">
        <v>-7.6760108674555197E-2</v>
      </c>
      <c r="AF764" s="18">
        <v>3.9897477919563502</v>
      </c>
      <c r="AG764" s="16">
        <v>-1.72885992254499E-2</v>
      </c>
      <c r="AH764" s="18">
        <v>2.3601775859381</v>
      </c>
      <c r="AI764" s="16">
        <v>3.9228278457161397E-2</v>
      </c>
      <c r="AJ764" s="15">
        <v>5303752.41</v>
      </c>
      <c r="AK764" s="16">
        <v>-4.8373896683908098E-3</v>
      </c>
      <c r="AL764" s="17">
        <v>1333927.19</v>
      </c>
      <c r="AM764" s="16">
        <v>1.7979871836817402E-2</v>
      </c>
      <c r="AN764" s="17">
        <v>2270591.58</v>
      </c>
      <c r="AO764" s="16">
        <v>-3.4942824251785597E-2</v>
      </c>
      <c r="AP764" s="18">
        <v>3.97604340758659</v>
      </c>
      <c r="AQ764" s="16">
        <v>-2.2414256054038899E-2</v>
      </c>
      <c r="AR764" s="18">
        <v>2.3358460661604301</v>
      </c>
      <c r="AS764" s="16">
        <v>3.11954932204444E-2</v>
      </c>
    </row>
    <row r="765" spans="2:45" x14ac:dyDescent="0.2">
      <c r="B765" s="29"/>
      <c r="C765" s="29"/>
      <c r="D765" s="29"/>
      <c r="E765" s="14" t="s">
        <v>305</v>
      </c>
      <c r="F765" s="15">
        <v>217813.38</v>
      </c>
      <c r="G765" s="16">
        <v>-0.13887704049982599</v>
      </c>
      <c r="H765" s="17">
        <v>43746.79</v>
      </c>
      <c r="I765" s="16">
        <v>-0.21580385017474099</v>
      </c>
      <c r="J765" s="17">
        <v>72512.97</v>
      </c>
      <c r="K765" s="16">
        <v>-0.25298831068850502</v>
      </c>
      <c r="L765" s="18">
        <v>4.9789568560344701</v>
      </c>
      <c r="M765" s="16">
        <v>9.8096387864256396E-2</v>
      </c>
      <c r="N765" s="18">
        <v>3.0037851159592601</v>
      </c>
      <c r="O765" s="16">
        <v>0.152757007449045</v>
      </c>
      <c r="P765" s="15">
        <v>777163.5</v>
      </c>
      <c r="Q765" s="16">
        <v>-6.2962384130496096E-2</v>
      </c>
      <c r="R765" s="17">
        <v>155080.81</v>
      </c>
      <c r="S765" s="16">
        <v>-0.135573506190974</v>
      </c>
      <c r="T765" s="17">
        <v>258924.79999999999</v>
      </c>
      <c r="U765" s="16">
        <v>-0.1688002708893</v>
      </c>
      <c r="V765" s="18">
        <v>5.0113453753562398</v>
      </c>
      <c r="W765" s="16">
        <v>8.3999186258767206E-2</v>
      </c>
      <c r="X765" s="18">
        <v>3.00150275292286</v>
      </c>
      <c r="Y765" s="16">
        <v>0.12733147407547901</v>
      </c>
      <c r="Z765" s="15">
        <v>1486668.26</v>
      </c>
      <c r="AA765" s="16">
        <v>-8.5091838782810694E-2</v>
      </c>
      <c r="AB765" s="17">
        <v>297547.06</v>
      </c>
      <c r="AC765" s="16">
        <v>-0.11034543485791</v>
      </c>
      <c r="AD765" s="17">
        <v>495546.75</v>
      </c>
      <c r="AE765" s="16">
        <v>-0.150020999618909</v>
      </c>
      <c r="AF765" s="18">
        <v>4.9964138781946001</v>
      </c>
      <c r="AG765" s="16">
        <v>2.8385844421611101E-2</v>
      </c>
      <c r="AH765" s="18">
        <v>3.00005652342589</v>
      </c>
      <c r="AI765" s="16">
        <v>7.6389135269209402E-2</v>
      </c>
      <c r="AJ765" s="15">
        <v>2839335.4</v>
      </c>
      <c r="AK765" s="16">
        <v>-1.11122459667566E-2</v>
      </c>
      <c r="AL765" s="17">
        <v>583824.74</v>
      </c>
      <c r="AM765" s="16">
        <v>2.18096441187856E-3</v>
      </c>
      <c r="AN765" s="17">
        <v>998207.87</v>
      </c>
      <c r="AO765" s="16">
        <v>-6.6105974786444602E-2</v>
      </c>
      <c r="AP765" s="18">
        <v>4.8633351851447699</v>
      </c>
      <c r="AQ765" s="16">
        <v>-1.3264281452837499E-2</v>
      </c>
      <c r="AR765" s="18">
        <v>2.844432993701</v>
      </c>
      <c r="AS765" s="16">
        <v>5.8886476768188402E-2</v>
      </c>
    </row>
    <row r="766" spans="2:45" x14ac:dyDescent="0.2">
      <c r="B766" s="29"/>
      <c r="C766" s="29"/>
      <c r="D766" s="29"/>
      <c r="E766" s="14" t="s">
        <v>306</v>
      </c>
      <c r="F766" s="15">
        <v>227871.2</v>
      </c>
      <c r="G766" s="16">
        <v>2.5603495864099199E-2</v>
      </c>
      <c r="H766" s="17">
        <v>45763.79</v>
      </c>
      <c r="I766" s="16">
        <v>2.0297694465320901E-2</v>
      </c>
      <c r="J766" s="17">
        <v>81752.41</v>
      </c>
      <c r="K766" s="16">
        <v>1.38388960134551E-2</v>
      </c>
      <c r="L766" s="18">
        <v>4.9792903953103496</v>
      </c>
      <c r="M766" s="16">
        <v>5.2002483466932203E-3</v>
      </c>
      <c r="N766" s="18">
        <v>2.78733311959855</v>
      </c>
      <c r="O766" s="16">
        <v>1.1604013119741101E-2</v>
      </c>
      <c r="P766" s="15">
        <v>826831.31</v>
      </c>
      <c r="Q766" s="16">
        <v>7.5396877370184495E-2</v>
      </c>
      <c r="R766" s="17">
        <v>168323.72</v>
      </c>
      <c r="S766" s="16">
        <v>7.9000141795126294E-2</v>
      </c>
      <c r="T766" s="17">
        <v>299358.33</v>
      </c>
      <c r="U766" s="16">
        <v>6.8733674909223302E-2</v>
      </c>
      <c r="V766" s="18">
        <v>4.9121496958360904</v>
      </c>
      <c r="W766" s="16">
        <v>-3.3394475916815802E-3</v>
      </c>
      <c r="X766" s="18">
        <v>2.7620120342066299</v>
      </c>
      <c r="Y766" s="16">
        <v>6.2346706362809501E-3</v>
      </c>
      <c r="Z766" s="15">
        <v>1600742.71</v>
      </c>
      <c r="AA766" s="16">
        <v>9.4492862209131098E-2</v>
      </c>
      <c r="AB766" s="17">
        <v>324416.28000000003</v>
      </c>
      <c r="AC766" s="16">
        <v>0.112357181225368</v>
      </c>
      <c r="AD766" s="17">
        <v>580550.73</v>
      </c>
      <c r="AE766" s="16">
        <v>0.108360671621239</v>
      </c>
      <c r="AF766" s="18">
        <v>4.9342243552019003</v>
      </c>
      <c r="AG766" s="16">
        <v>-1.6059876555620401E-2</v>
      </c>
      <c r="AH766" s="18">
        <v>2.7572830887664201</v>
      </c>
      <c r="AI766" s="16">
        <v>-1.2512000621443101E-2</v>
      </c>
      <c r="AJ766" s="15">
        <v>3057712.9</v>
      </c>
      <c r="AK766" s="16">
        <v>0.12537723045416099</v>
      </c>
      <c r="AL766" s="17">
        <v>618931.55000000005</v>
      </c>
      <c r="AM766" s="16">
        <v>0.13875644347086499</v>
      </c>
      <c r="AN766" s="17">
        <v>1099372.94</v>
      </c>
      <c r="AO766" s="16">
        <v>0.12870003193887</v>
      </c>
      <c r="AP766" s="18">
        <v>4.9403086657967297</v>
      </c>
      <c r="AQ766" s="16">
        <v>-1.1748968002257301E-2</v>
      </c>
      <c r="AR766" s="18">
        <v>2.7813245066774201</v>
      </c>
      <c r="AS766" s="16">
        <v>-2.9439190136292502E-3</v>
      </c>
    </row>
    <row r="767" spans="2:45" x14ac:dyDescent="0.2">
      <c r="B767" s="29"/>
      <c r="C767" s="29"/>
      <c r="D767" s="29"/>
      <c r="E767" s="14" t="s">
        <v>307</v>
      </c>
      <c r="F767" s="15">
        <v>249978.84</v>
      </c>
      <c r="G767" s="16">
        <v>8.9237211893612098E-2</v>
      </c>
      <c r="H767" s="17">
        <v>69343.7</v>
      </c>
      <c r="I767" s="16">
        <v>7.7347529822399202E-2</v>
      </c>
      <c r="J767" s="17">
        <v>145395.65</v>
      </c>
      <c r="K767" s="16">
        <v>5.50720550871487E-2</v>
      </c>
      <c r="L767" s="18">
        <v>3.6049250328436502</v>
      </c>
      <c r="M767" s="16">
        <v>1.10360693667465E-2</v>
      </c>
      <c r="N767" s="18">
        <v>1.7193006805911999</v>
      </c>
      <c r="O767" s="16">
        <v>3.2381823252480603E-2</v>
      </c>
      <c r="P767" s="15">
        <v>870253.72</v>
      </c>
      <c r="Q767" s="16">
        <v>9.7775026095145601E-2</v>
      </c>
      <c r="R767" s="17">
        <v>239687.34</v>
      </c>
      <c r="S767" s="16">
        <v>9.0771846715570204E-2</v>
      </c>
      <c r="T767" s="17">
        <v>504992.12</v>
      </c>
      <c r="U767" s="16">
        <v>7.9509256412588103E-2</v>
      </c>
      <c r="V767" s="18">
        <v>3.6307871746584501</v>
      </c>
      <c r="W767" s="16">
        <v>6.4203888289403998E-3</v>
      </c>
      <c r="X767" s="18">
        <v>1.72330158339896</v>
      </c>
      <c r="Y767" s="16">
        <v>1.6920438221398899E-2</v>
      </c>
      <c r="Z767" s="15">
        <v>1660124.99</v>
      </c>
      <c r="AA767" s="16">
        <v>-3.3934718782344803E-2</v>
      </c>
      <c r="AB767" s="17">
        <v>456921.06</v>
      </c>
      <c r="AC767" s="16">
        <v>-3.8227626777868201E-2</v>
      </c>
      <c r="AD767" s="17">
        <v>963317.91</v>
      </c>
      <c r="AE767" s="16">
        <v>-4.4816622677950099E-2</v>
      </c>
      <c r="AF767" s="18">
        <v>3.6332862179738399</v>
      </c>
      <c r="AG767" s="16">
        <v>4.4635384785916598E-3</v>
      </c>
      <c r="AH767" s="18">
        <v>1.7233407297493299</v>
      </c>
      <c r="AI767" s="16">
        <v>1.1392476202961001E-2</v>
      </c>
      <c r="AJ767" s="15">
        <v>3143345.04</v>
      </c>
      <c r="AK767" s="16">
        <v>-7.9382750985051903E-2</v>
      </c>
      <c r="AL767" s="17">
        <v>879452.39</v>
      </c>
      <c r="AM767" s="16">
        <v>-1.2906162139192399E-2</v>
      </c>
      <c r="AN767" s="17">
        <v>1856913.99</v>
      </c>
      <c r="AO767" s="16">
        <v>1.3554947756804199E-3</v>
      </c>
      <c r="AP767" s="18">
        <v>3.5742071722609099</v>
      </c>
      <c r="AQ767" s="16">
        <v>-6.7345764197986602E-2</v>
      </c>
      <c r="AR767" s="18">
        <v>1.6927790177293001</v>
      </c>
      <c r="AS767" s="16">
        <v>-8.0628953635311099E-2</v>
      </c>
    </row>
    <row r="768" spans="2:45" x14ac:dyDescent="0.2">
      <c r="B768" s="29"/>
      <c r="C768" s="29"/>
      <c r="D768" s="29"/>
      <c r="E768" s="14" t="s">
        <v>308</v>
      </c>
      <c r="F768" s="15">
        <v>224631.19</v>
      </c>
      <c r="G768" s="16">
        <v>3.5616670892004702E-2</v>
      </c>
      <c r="H768" s="17">
        <v>48477.91</v>
      </c>
      <c r="I768" s="16">
        <v>8.2106350104175094E-2</v>
      </c>
      <c r="J768" s="17">
        <v>89705.31</v>
      </c>
      <c r="K768" s="16">
        <v>7.9837261184411507E-2</v>
      </c>
      <c r="L768" s="18">
        <v>4.6336814025192101</v>
      </c>
      <c r="M768" s="16">
        <v>-4.2962209035826003E-2</v>
      </c>
      <c r="N768" s="18">
        <v>2.5041013737090898</v>
      </c>
      <c r="O768" s="16">
        <v>-4.0951161699961901E-2</v>
      </c>
      <c r="P768" s="15">
        <v>732598.9</v>
      </c>
      <c r="Q768" s="16">
        <v>2.93945415675297E-2</v>
      </c>
      <c r="R768" s="17">
        <v>156246.85999999999</v>
      </c>
      <c r="S768" s="16">
        <v>6.7085915220932393E-2</v>
      </c>
      <c r="T768" s="17">
        <v>287375.74</v>
      </c>
      <c r="U768" s="16">
        <v>6.2250431857517101E-2</v>
      </c>
      <c r="V768" s="18">
        <v>4.6887271846615004</v>
      </c>
      <c r="W768" s="16">
        <v>-3.5321779732795801E-2</v>
      </c>
      <c r="X768" s="18">
        <v>2.5492719044412002</v>
      </c>
      <c r="Y768" s="16">
        <v>-3.0930456043716099E-2</v>
      </c>
      <c r="Z768" s="15">
        <v>1360715.09</v>
      </c>
      <c r="AA768" s="16">
        <v>3.5141441224522701E-2</v>
      </c>
      <c r="AB768" s="17">
        <v>291335.46999999997</v>
      </c>
      <c r="AC768" s="16">
        <v>8.1545708545962298E-2</v>
      </c>
      <c r="AD768" s="17">
        <v>536476.77</v>
      </c>
      <c r="AE768" s="16">
        <v>8.4658831013471394E-2</v>
      </c>
      <c r="AF768" s="18">
        <v>4.6706125072927103</v>
      </c>
      <c r="AG768" s="16">
        <v>-4.2905507326015599E-2</v>
      </c>
      <c r="AH768" s="18">
        <v>2.5363914452437499</v>
      </c>
      <c r="AI768" s="16">
        <v>-4.5652502310501802E-2</v>
      </c>
      <c r="AJ768" s="15">
        <v>2496717.2000000002</v>
      </c>
      <c r="AK768" s="16">
        <v>3.4136020369145897E-2</v>
      </c>
      <c r="AL768" s="17">
        <v>525380.55000000005</v>
      </c>
      <c r="AM768" s="16">
        <v>6.7356378317203605E-2</v>
      </c>
      <c r="AN768" s="17">
        <v>978351.55</v>
      </c>
      <c r="AO768" s="16">
        <v>6.1953822172366703E-2</v>
      </c>
      <c r="AP768" s="18">
        <v>4.7522071382353204</v>
      </c>
      <c r="AQ768" s="16">
        <v>-3.1123960677906799E-2</v>
      </c>
      <c r="AR768" s="18">
        <v>2.5519632487933399</v>
      </c>
      <c r="AS768" s="16">
        <v>-2.6194926015065099E-2</v>
      </c>
    </row>
    <row r="769" spans="2:45" x14ac:dyDescent="0.2">
      <c r="B769" s="29"/>
      <c r="C769" s="29"/>
      <c r="D769" s="29"/>
      <c r="E769" s="14" t="s">
        <v>309</v>
      </c>
      <c r="F769" s="15">
        <v>188999.05</v>
      </c>
      <c r="G769" s="16">
        <v>-3.87125132234915E-2</v>
      </c>
      <c r="H769" s="17">
        <v>42473.17</v>
      </c>
      <c r="I769" s="16">
        <v>-2.0216814196038001E-2</v>
      </c>
      <c r="J769" s="17">
        <v>78501.149999999994</v>
      </c>
      <c r="K769" s="16">
        <v>-2.02406578195071E-2</v>
      </c>
      <c r="L769" s="18">
        <v>4.4498456319601303</v>
      </c>
      <c r="M769" s="16">
        <v>-1.88773386759815E-2</v>
      </c>
      <c r="N769" s="18">
        <v>2.4075959396773201</v>
      </c>
      <c r="O769" s="16">
        <v>-1.8853461874499301E-2</v>
      </c>
      <c r="P769" s="15">
        <v>619315.02</v>
      </c>
      <c r="Q769" s="16">
        <v>-3.1972396329930999E-2</v>
      </c>
      <c r="R769" s="17">
        <v>137891.9</v>
      </c>
      <c r="S769" s="16">
        <v>-2.92954580044603E-2</v>
      </c>
      <c r="T769" s="17">
        <v>253813.47</v>
      </c>
      <c r="U769" s="16">
        <v>-2.9737168677892799E-2</v>
      </c>
      <c r="V769" s="18">
        <v>4.4913081914166098</v>
      </c>
      <c r="W769" s="16">
        <v>-2.7577272070526599E-3</v>
      </c>
      <c r="X769" s="18">
        <v>2.4400400026050599</v>
      </c>
      <c r="Y769" s="16">
        <v>-2.3037341840586498E-3</v>
      </c>
      <c r="Z769" s="15">
        <v>1157891.06</v>
      </c>
      <c r="AA769" s="16">
        <v>-3.5378055786836303E-2</v>
      </c>
      <c r="AB769" s="17">
        <v>259840.21</v>
      </c>
      <c r="AC769" s="16">
        <v>-2.8684148070073901E-2</v>
      </c>
      <c r="AD769" s="17">
        <v>479111.71</v>
      </c>
      <c r="AE769" s="16">
        <v>-2.95854561687569E-2</v>
      </c>
      <c r="AF769" s="18">
        <v>4.4561658105186996</v>
      </c>
      <c r="AG769" s="16">
        <v>-6.8915870192607703E-3</v>
      </c>
      <c r="AH769" s="18">
        <v>2.4167454809234399</v>
      </c>
      <c r="AI769" s="16">
        <v>-5.9692011572805102E-3</v>
      </c>
      <c r="AJ769" s="15">
        <v>2182573.0499999998</v>
      </c>
      <c r="AK769" s="16">
        <v>-1.0129651668006201E-2</v>
      </c>
      <c r="AL769" s="17">
        <v>481657.12</v>
      </c>
      <c r="AM769" s="16">
        <v>-8.1111278030897103E-3</v>
      </c>
      <c r="AN769" s="17">
        <v>899812.21</v>
      </c>
      <c r="AO769" s="16">
        <v>-1.12922235287854E-2</v>
      </c>
      <c r="AP769" s="18">
        <v>4.5313833417431901</v>
      </c>
      <c r="AQ769" s="16">
        <v>-2.03503025540116E-3</v>
      </c>
      <c r="AR769" s="18">
        <v>2.4255872789279</v>
      </c>
      <c r="AS769" s="16">
        <v>1.17584981978034E-3</v>
      </c>
    </row>
    <row r="770" spans="2:45" x14ac:dyDescent="0.2">
      <c r="B770" s="29"/>
      <c r="C770" s="29"/>
      <c r="D770" s="29"/>
      <c r="E770" s="14" t="s">
        <v>310</v>
      </c>
      <c r="F770" s="15">
        <v>81353.789999999994</v>
      </c>
      <c r="G770" s="16">
        <v>-0.23929034285041001</v>
      </c>
      <c r="H770" s="17">
        <v>17743.55</v>
      </c>
      <c r="I770" s="16">
        <v>-0.17749065243370499</v>
      </c>
      <c r="J770" s="17">
        <v>29154.959999999999</v>
      </c>
      <c r="K770" s="16">
        <v>-0.20197405967342599</v>
      </c>
      <c r="L770" s="18">
        <v>4.5849782033471298</v>
      </c>
      <c r="M770" s="16">
        <v>-7.5135547820293302E-2</v>
      </c>
      <c r="N770" s="18">
        <v>2.7903927839379699</v>
      </c>
      <c r="O770" s="16">
        <v>-4.6760739584120803E-2</v>
      </c>
      <c r="P770" s="15">
        <v>267513.5</v>
      </c>
      <c r="Q770" s="16">
        <v>-0.21848184598652601</v>
      </c>
      <c r="R770" s="17">
        <v>57826.75</v>
      </c>
      <c r="S770" s="16">
        <v>-0.16244740741684899</v>
      </c>
      <c r="T770" s="17">
        <v>94889.71</v>
      </c>
      <c r="U770" s="16">
        <v>-0.18921238180463701</v>
      </c>
      <c r="V770" s="18">
        <v>4.6261202644104999</v>
      </c>
      <c r="W770" s="16">
        <v>-6.6902591032352202E-2</v>
      </c>
      <c r="X770" s="18">
        <v>2.81920452702406</v>
      </c>
      <c r="Y770" s="16">
        <v>-3.6100038437977697E-2</v>
      </c>
      <c r="Z770" s="15">
        <v>490822.81</v>
      </c>
      <c r="AA770" s="16">
        <v>-0.228253013950172</v>
      </c>
      <c r="AB770" s="17">
        <v>106970.73</v>
      </c>
      <c r="AC770" s="16">
        <v>-0.17004618831746199</v>
      </c>
      <c r="AD770" s="17">
        <v>176577.92000000001</v>
      </c>
      <c r="AE770" s="16">
        <v>-0.18711189349226601</v>
      </c>
      <c r="AF770" s="18">
        <v>4.5883842243574504</v>
      </c>
      <c r="AG770" s="16">
        <v>-7.0132608361313395E-2</v>
      </c>
      <c r="AH770" s="18">
        <v>2.7796386433819098</v>
      </c>
      <c r="AI770" s="16">
        <v>-5.0611049821670903E-2</v>
      </c>
      <c r="AJ770" s="15">
        <v>959030.35</v>
      </c>
      <c r="AK770" s="16">
        <v>-0.21610043922079999</v>
      </c>
      <c r="AL770" s="17">
        <v>202092.34</v>
      </c>
      <c r="AM770" s="16">
        <v>-0.16844037117027799</v>
      </c>
      <c r="AN770" s="17">
        <v>341148.65</v>
      </c>
      <c r="AO770" s="16">
        <v>-0.189191748960128</v>
      </c>
      <c r="AP770" s="18">
        <v>4.7455056930905899</v>
      </c>
      <c r="AQ770" s="16">
        <v>-5.73140715327837E-2</v>
      </c>
      <c r="AR770" s="18">
        <v>2.8111802582246801</v>
      </c>
      <c r="AS770" s="16">
        <v>-3.3187489429419098E-2</v>
      </c>
    </row>
    <row r="771" spans="2:45" x14ac:dyDescent="0.2">
      <c r="B771" s="29"/>
      <c r="C771" s="29"/>
      <c r="D771" s="29"/>
      <c r="E771" s="14" t="s">
        <v>311</v>
      </c>
      <c r="F771" s="15">
        <v>186890.42</v>
      </c>
      <c r="G771" s="16">
        <v>-0.24008532949580499</v>
      </c>
      <c r="H771" s="17">
        <v>38157.31</v>
      </c>
      <c r="I771" s="16">
        <v>-0.23679488056478001</v>
      </c>
      <c r="J771" s="17">
        <v>69355.199999999997</v>
      </c>
      <c r="K771" s="16">
        <v>-0.25495591732274298</v>
      </c>
      <c r="L771" s="18">
        <v>4.89789295943556</v>
      </c>
      <c r="M771" s="16">
        <v>-4.3113559477433797E-3</v>
      </c>
      <c r="N771" s="18">
        <v>2.6946850416407102</v>
      </c>
      <c r="O771" s="16">
        <v>1.9959339551428999E-2</v>
      </c>
      <c r="P771" s="15">
        <v>643710.79</v>
      </c>
      <c r="Q771" s="16">
        <v>-0.23420857967047601</v>
      </c>
      <c r="R771" s="17">
        <v>129489.68</v>
      </c>
      <c r="S771" s="16">
        <v>-0.23044349064658801</v>
      </c>
      <c r="T771" s="17">
        <v>236575.33</v>
      </c>
      <c r="U771" s="16">
        <v>-0.242785911494207</v>
      </c>
      <c r="V771" s="18">
        <v>4.9711358465014399</v>
      </c>
      <c r="W771" s="16">
        <v>-4.8925439238395596E-3</v>
      </c>
      <c r="X771" s="18">
        <v>2.7209548434319002</v>
      </c>
      <c r="Y771" s="16">
        <v>1.1327485784973799E-2</v>
      </c>
      <c r="Z771" s="15">
        <v>1257353.69</v>
      </c>
      <c r="AA771" s="16">
        <v>-0.23277081740778899</v>
      </c>
      <c r="AB771" s="17">
        <v>249511.62</v>
      </c>
      <c r="AC771" s="16">
        <v>-0.26387995907540202</v>
      </c>
      <c r="AD771" s="17">
        <v>459718.17</v>
      </c>
      <c r="AE771" s="16">
        <v>-0.26815960239888298</v>
      </c>
      <c r="AF771" s="18">
        <v>5.0392590533458899</v>
      </c>
      <c r="AG771" s="16">
        <v>4.2260962802396898E-2</v>
      </c>
      <c r="AH771" s="18">
        <v>2.73505328275365</v>
      </c>
      <c r="AI771" s="16">
        <v>4.8355878012603201E-2</v>
      </c>
      <c r="AJ771" s="15">
        <v>2678430.29</v>
      </c>
      <c r="AK771" s="16">
        <v>-0.109050342829785</v>
      </c>
      <c r="AL771" s="17">
        <v>531180.1</v>
      </c>
      <c r="AM771" s="16">
        <v>-0.14993498567390001</v>
      </c>
      <c r="AN771" s="17">
        <v>992985.82</v>
      </c>
      <c r="AO771" s="16">
        <v>-0.150542706168518</v>
      </c>
      <c r="AP771" s="18">
        <v>5.0424145972335896</v>
      </c>
      <c r="AQ771" s="16">
        <v>4.8095901084137402E-2</v>
      </c>
      <c r="AR771" s="18">
        <v>2.69734998834122</v>
      </c>
      <c r="AS771" s="16">
        <v>4.88457320221252E-2</v>
      </c>
    </row>
    <row r="772" spans="2:45" x14ac:dyDescent="0.2">
      <c r="B772" s="29"/>
      <c r="C772" s="29"/>
      <c r="D772" s="29"/>
      <c r="E772" s="14" t="s">
        <v>312</v>
      </c>
      <c r="F772" s="15">
        <v>64058.75</v>
      </c>
      <c r="G772" s="16">
        <v>0.19846284692677901</v>
      </c>
      <c r="H772" s="17">
        <v>14644.47</v>
      </c>
      <c r="I772" s="16">
        <v>0.19352028283664699</v>
      </c>
      <c r="J772" s="17">
        <v>25109.040000000001</v>
      </c>
      <c r="K772" s="16">
        <v>0.204105336150533</v>
      </c>
      <c r="L772" s="18">
        <v>4.3742620934728302</v>
      </c>
      <c r="M772" s="16">
        <v>4.1411647218806301E-3</v>
      </c>
      <c r="N772" s="18">
        <v>2.5512225875620902</v>
      </c>
      <c r="O772" s="16">
        <v>-4.6860428688012398E-3</v>
      </c>
      <c r="P772" s="15">
        <v>226977.05</v>
      </c>
      <c r="Q772" s="16">
        <v>0.24804258817858801</v>
      </c>
      <c r="R772" s="17">
        <v>52159.27</v>
      </c>
      <c r="S772" s="16">
        <v>0.24690349558605301</v>
      </c>
      <c r="T772" s="17">
        <v>88595.51</v>
      </c>
      <c r="U772" s="16">
        <v>0.26093514607877</v>
      </c>
      <c r="V772" s="18">
        <v>4.35161477528347</v>
      </c>
      <c r="W772" s="16">
        <v>9.1353709133669295E-4</v>
      </c>
      <c r="X772" s="18">
        <v>2.5619475524211102</v>
      </c>
      <c r="Y772" s="16">
        <v>-1.0224600321654001E-2</v>
      </c>
      <c r="Z772" s="15">
        <v>422908.9</v>
      </c>
      <c r="AA772" s="16">
        <v>0.14948996771058501</v>
      </c>
      <c r="AB772" s="17">
        <v>98375.76</v>
      </c>
      <c r="AC772" s="16">
        <v>0.17505082092865501</v>
      </c>
      <c r="AD772" s="17">
        <v>167747.85999999999</v>
      </c>
      <c r="AE772" s="16">
        <v>0.18508208820415301</v>
      </c>
      <c r="AF772" s="18">
        <v>4.2989136754826598</v>
      </c>
      <c r="AG772" s="16">
        <v>-2.17529767758208E-2</v>
      </c>
      <c r="AH772" s="18">
        <v>2.5210986298126299</v>
      </c>
      <c r="AI772" s="16">
        <v>-3.00334642197689E-2</v>
      </c>
      <c r="AJ772" s="15">
        <v>759401.32</v>
      </c>
      <c r="AK772" s="16">
        <v>9.3020739348802103E-2</v>
      </c>
      <c r="AL772" s="17">
        <v>174726.09</v>
      </c>
      <c r="AM772" s="16">
        <v>0.12263693547247199</v>
      </c>
      <c r="AN772" s="17">
        <v>298872.90000000002</v>
      </c>
      <c r="AO772" s="16">
        <v>0.10886592910687901</v>
      </c>
      <c r="AP772" s="18">
        <v>4.3462388473295501</v>
      </c>
      <c r="AQ772" s="16">
        <v>-2.63809208372476E-2</v>
      </c>
      <c r="AR772" s="18">
        <v>2.5408838338972899</v>
      </c>
      <c r="AS772" s="16">
        <v>-1.42895451489244E-2</v>
      </c>
    </row>
    <row r="773" spans="2:45" x14ac:dyDescent="0.2">
      <c r="B773" s="29"/>
      <c r="C773" s="29"/>
      <c r="D773" s="29"/>
      <c r="E773" s="14" t="s">
        <v>313</v>
      </c>
      <c r="F773" s="15">
        <v>188224.65</v>
      </c>
      <c r="G773" s="16">
        <v>1.8251361218911199E-2</v>
      </c>
      <c r="H773" s="17">
        <v>37483.78</v>
      </c>
      <c r="I773" s="16">
        <v>-8.6871916250140693E-2</v>
      </c>
      <c r="J773" s="17">
        <v>74428.45</v>
      </c>
      <c r="K773" s="16">
        <v>-7.6222135285698198E-2</v>
      </c>
      <c r="L773" s="18">
        <v>5.0214959643877997</v>
      </c>
      <c r="M773" s="16">
        <v>0.11512435039490999</v>
      </c>
      <c r="N773" s="18">
        <v>2.5289341642879801</v>
      </c>
      <c r="O773" s="16">
        <v>0.102268629844067</v>
      </c>
      <c r="P773" s="15">
        <v>632319.75</v>
      </c>
      <c r="Q773" s="16">
        <v>-4.6816964801540899E-2</v>
      </c>
      <c r="R773" s="17">
        <v>125894.88</v>
      </c>
      <c r="S773" s="16">
        <v>-9.8147918782445803E-2</v>
      </c>
      <c r="T773" s="17">
        <v>249657.3</v>
      </c>
      <c r="U773" s="16">
        <v>-8.9225725875721404E-2</v>
      </c>
      <c r="V773" s="18">
        <v>5.0226009985473601</v>
      </c>
      <c r="W773" s="16">
        <v>5.6917265092524899E-2</v>
      </c>
      <c r="X773" s="18">
        <v>2.5327508949267701</v>
      </c>
      <c r="Y773" s="16">
        <v>4.6563415633316001E-2</v>
      </c>
      <c r="Z773" s="15">
        <v>1222761.75</v>
      </c>
      <c r="AA773" s="16">
        <v>-7.2121505741059702E-2</v>
      </c>
      <c r="AB773" s="17">
        <v>243356.14</v>
      </c>
      <c r="AC773" s="16">
        <v>-0.10511873875635</v>
      </c>
      <c r="AD773" s="17">
        <v>481869.79</v>
      </c>
      <c r="AE773" s="16">
        <v>-9.8919402179035096E-2</v>
      </c>
      <c r="AF773" s="18">
        <v>5.0245773539964897</v>
      </c>
      <c r="AG773" s="16">
        <v>3.6873308721910802E-2</v>
      </c>
      <c r="AH773" s="18">
        <v>2.5375356068700601</v>
      </c>
      <c r="AI773" s="16">
        <v>2.9739733052492001E-2</v>
      </c>
      <c r="AJ773" s="15">
        <v>2312708.96</v>
      </c>
      <c r="AK773" s="16">
        <v>-8.4036488815866298E-2</v>
      </c>
      <c r="AL773" s="17">
        <v>476384.09</v>
      </c>
      <c r="AM773" s="16">
        <v>-7.33471040419892E-2</v>
      </c>
      <c r="AN773" s="17">
        <v>940781.97</v>
      </c>
      <c r="AO773" s="16">
        <v>-7.1177382830602196E-2</v>
      </c>
      <c r="AP773" s="18">
        <v>4.8547149423063196</v>
      </c>
      <c r="AQ773" s="16">
        <v>-1.1535478732655299E-2</v>
      </c>
      <c r="AR773" s="18">
        <v>2.4582836765037102</v>
      </c>
      <c r="AS773" s="16">
        <v>-1.3844522891197799E-2</v>
      </c>
    </row>
    <row r="774" spans="2:45" x14ac:dyDescent="0.2">
      <c r="B774" s="29"/>
      <c r="C774" s="29"/>
      <c r="D774" s="29"/>
      <c r="E774" s="14" t="s">
        <v>314</v>
      </c>
      <c r="F774" s="15">
        <v>459040.72</v>
      </c>
      <c r="G774" s="16">
        <v>-1.47528636651176E-2</v>
      </c>
      <c r="H774" s="17">
        <v>88728.75</v>
      </c>
      <c r="I774" s="16">
        <v>5.6579667800861599E-2</v>
      </c>
      <c r="J774" s="17">
        <v>166132.60999999999</v>
      </c>
      <c r="K774" s="16">
        <v>4.1575860145512303E-2</v>
      </c>
      <c r="L774" s="18">
        <v>5.1735285350013402</v>
      </c>
      <c r="M774" s="16">
        <v>-6.7512686113342296E-2</v>
      </c>
      <c r="N774" s="18">
        <v>2.7630982261700501</v>
      </c>
      <c r="O774" s="16">
        <v>-5.4080289267419E-2</v>
      </c>
      <c r="P774" s="15">
        <v>1598890.5</v>
      </c>
      <c r="Q774" s="16">
        <v>1.9895349274451801E-2</v>
      </c>
      <c r="R774" s="17">
        <v>297664.33</v>
      </c>
      <c r="S774" s="16">
        <v>9.4125474142628798E-2</v>
      </c>
      <c r="T774" s="17">
        <v>555734.23</v>
      </c>
      <c r="U774" s="16">
        <v>8.3611474670450298E-2</v>
      </c>
      <c r="V774" s="18">
        <v>5.3714548195949403</v>
      </c>
      <c r="W774" s="16">
        <v>-6.7844252439460601E-2</v>
      </c>
      <c r="X774" s="18">
        <v>2.87707759156747</v>
      </c>
      <c r="Y774" s="16">
        <v>-5.8799788379295302E-2</v>
      </c>
      <c r="Z774" s="15">
        <v>3078187.98</v>
      </c>
      <c r="AA774" s="16">
        <v>-2.2667950002872798E-2</v>
      </c>
      <c r="AB774" s="17">
        <v>557992.09</v>
      </c>
      <c r="AC774" s="16">
        <v>-2.7473937021351699E-2</v>
      </c>
      <c r="AD774" s="17">
        <v>1041458.2</v>
      </c>
      <c r="AE774" s="16">
        <v>-2.26982124756628E-2</v>
      </c>
      <c r="AF774" s="18">
        <v>5.5165441144515102</v>
      </c>
      <c r="AG774" s="16">
        <v>4.9417565260503997E-3</v>
      </c>
      <c r="AH774" s="18">
        <v>2.9556519695173602</v>
      </c>
      <c r="AI774" s="16">
        <v>3.0965330439723197E-5</v>
      </c>
      <c r="AJ774" s="15">
        <v>5920578.4699999997</v>
      </c>
      <c r="AK774" s="16">
        <v>-3.4941351243045503E-2</v>
      </c>
      <c r="AL774" s="17">
        <v>1074412.94</v>
      </c>
      <c r="AM774" s="16">
        <v>-7.5491006758635404E-2</v>
      </c>
      <c r="AN774" s="17">
        <v>2011039.94</v>
      </c>
      <c r="AO774" s="16">
        <v>-6.5459775852446195E-2</v>
      </c>
      <c r="AP774" s="18">
        <v>5.5105241658761104</v>
      </c>
      <c r="AQ774" s="16">
        <v>4.3860747501678003E-2</v>
      </c>
      <c r="AR774" s="18">
        <v>2.9440382322789702</v>
      </c>
      <c r="AS774" s="16">
        <v>3.2656084586662103E-2</v>
      </c>
    </row>
    <row r="775" spans="2:45" x14ac:dyDescent="0.2">
      <c r="B775" s="29"/>
      <c r="C775" s="29"/>
      <c r="D775" s="29"/>
      <c r="E775" s="14" t="s">
        <v>315</v>
      </c>
      <c r="F775" s="15">
        <v>304787.92</v>
      </c>
      <c r="G775" s="16">
        <v>0.105211773205617</v>
      </c>
      <c r="H775" s="17">
        <v>73654.59</v>
      </c>
      <c r="I775" s="16">
        <v>4.6741298767963402E-2</v>
      </c>
      <c r="J775" s="17">
        <v>150650.65</v>
      </c>
      <c r="K775" s="16">
        <v>4.83226284038328E-2</v>
      </c>
      <c r="L775" s="18">
        <v>4.1380709606828301</v>
      </c>
      <c r="M775" s="16">
        <v>5.5859527570445801E-2</v>
      </c>
      <c r="N775" s="18">
        <v>2.0231437434886601</v>
      </c>
      <c r="O775" s="16">
        <v>5.4266828989853001E-2</v>
      </c>
      <c r="P775" s="15">
        <v>1043858.46</v>
      </c>
      <c r="Q775" s="16">
        <v>0.105058512154333</v>
      </c>
      <c r="R775" s="17">
        <v>253159.55</v>
      </c>
      <c r="S775" s="16">
        <v>5.7891099787899102E-2</v>
      </c>
      <c r="T775" s="17">
        <v>513903.26</v>
      </c>
      <c r="U775" s="16">
        <v>5.0661861662056003E-2</v>
      </c>
      <c r="V775" s="18">
        <v>4.1233224660100696</v>
      </c>
      <c r="W775" s="16">
        <v>4.4586264480238703E-2</v>
      </c>
      <c r="X775" s="18">
        <v>2.0312353340587901</v>
      </c>
      <c r="Y775" s="16">
        <v>5.1773698539153201E-2</v>
      </c>
      <c r="Z775" s="15">
        <v>2029827.23</v>
      </c>
      <c r="AA775" s="16">
        <v>7.9986084661103195E-3</v>
      </c>
      <c r="AB775" s="17">
        <v>495771.48</v>
      </c>
      <c r="AC775" s="16">
        <v>-2.1035635641913301E-2</v>
      </c>
      <c r="AD775" s="17">
        <v>1004144.64</v>
      </c>
      <c r="AE775" s="16">
        <v>-3.3062477680104903E-2</v>
      </c>
      <c r="AF775" s="18">
        <v>4.0942799493024502</v>
      </c>
      <c r="AG775" s="16">
        <v>2.9658121546703699E-2</v>
      </c>
      <c r="AH775" s="18">
        <v>2.0214490514035899</v>
      </c>
      <c r="AI775" s="16">
        <v>4.2465087142032502E-2</v>
      </c>
      <c r="AJ775" s="15">
        <v>3684999.65</v>
      </c>
      <c r="AK775" s="16">
        <v>-4.9032758223301498E-2</v>
      </c>
      <c r="AL775" s="17">
        <v>921586.13</v>
      </c>
      <c r="AM775" s="16">
        <v>-3.0927658460118398E-2</v>
      </c>
      <c r="AN775" s="17">
        <v>1886598.62</v>
      </c>
      <c r="AO775" s="16">
        <v>-4.0560587646441097E-2</v>
      </c>
      <c r="AP775" s="18">
        <v>3.99854070069392</v>
      </c>
      <c r="AQ775" s="16">
        <v>-1.8682918691512299E-2</v>
      </c>
      <c r="AR775" s="18">
        <v>1.9532504746558099</v>
      </c>
      <c r="AS775" s="16">
        <v>-8.8303341177924793E-3</v>
      </c>
    </row>
    <row r="776" spans="2:45" x14ac:dyDescent="0.2">
      <c r="B776" s="29"/>
      <c r="C776" s="29"/>
      <c r="D776" s="29"/>
      <c r="E776" s="14" t="s">
        <v>316</v>
      </c>
      <c r="F776" s="15">
        <v>379796.11</v>
      </c>
      <c r="G776" s="16">
        <v>0.15563983881245499</v>
      </c>
      <c r="H776" s="17">
        <v>92502.81</v>
      </c>
      <c r="I776" s="16">
        <v>0.30884175692448201</v>
      </c>
      <c r="J776" s="17">
        <v>176424.85</v>
      </c>
      <c r="K776" s="16">
        <v>0.29968140926912101</v>
      </c>
      <c r="L776" s="18">
        <v>4.1057791649788804</v>
      </c>
      <c r="M776" s="16">
        <v>-0.11705152078278799</v>
      </c>
      <c r="N776" s="18">
        <v>2.1527359099355898</v>
      </c>
      <c r="O776" s="16">
        <v>-0.11082836872897101</v>
      </c>
      <c r="P776" s="15">
        <v>1140813</v>
      </c>
      <c r="Q776" s="16">
        <v>3.7508789349082403E-2</v>
      </c>
      <c r="R776" s="17">
        <v>261367.74</v>
      </c>
      <c r="S776" s="16">
        <v>8.4564837055764105E-2</v>
      </c>
      <c r="T776" s="17">
        <v>495666.67</v>
      </c>
      <c r="U776" s="16">
        <v>7.1348016536051301E-2</v>
      </c>
      <c r="V776" s="18">
        <v>4.3647812082700002</v>
      </c>
      <c r="W776" s="16">
        <v>-4.3387030538832E-2</v>
      </c>
      <c r="X776" s="18">
        <v>2.3015729502247999</v>
      </c>
      <c r="Y776" s="16">
        <v>-3.1585653461496097E-2</v>
      </c>
      <c r="Z776" s="15">
        <v>2101879.58</v>
      </c>
      <c r="AA776" s="16">
        <v>6.4658198343367904E-2</v>
      </c>
      <c r="AB776" s="17">
        <v>477077.93</v>
      </c>
      <c r="AC776" s="16">
        <v>9.37520210760244E-2</v>
      </c>
      <c r="AD776" s="17">
        <v>907099.4</v>
      </c>
      <c r="AE776" s="16">
        <v>8.6962536602927396E-2</v>
      </c>
      <c r="AF776" s="18">
        <v>4.4057363542262404</v>
      </c>
      <c r="AG776" s="16">
        <v>-2.66000173458277E-2</v>
      </c>
      <c r="AH776" s="18">
        <v>2.31714361182468</v>
      </c>
      <c r="AI776" s="16">
        <v>-2.0519877648467001E-2</v>
      </c>
      <c r="AJ776" s="15">
        <v>3965757.53</v>
      </c>
      <c r="AK776" s="16">
        <v>6.2552831978378298E-2</v>
      </c>
      <c r="AL776" s="17">
        <v>888928.75</v>
      </c>
      <c r="AM776" s="16">
        <v>8.0665923001937201E-2</v>
      </c>
      <c r="AN776" s="17">
        <v>1700837.48</v>
      </c>
      <c r="AO776" s="16">
        <v>6.4875229713531393E-2</v>
      </c>
      <c r="AP776" s="18">
        <v>4.4612771608523198</v>
      </c>
      <c r="AQ776" s="16">
        <v>-1.67610457941001E-2</v>
      </c>
      <c r="AR776" s="18">
        <v>2.3316498940275001</v>
      </c>
      <c r="AS776" s="16">
        <v>-2.1809106553992998E-3</v>
      </c>
    </row>
    <row r="777" spans="2:45" x14ac:dyDescent="0.2">
      <c r="B777" s="29"/>
      <c r="C777" s="29"/>
      <c r="D777" s="29"/>
      <c r="E777" s="14" t="s">
        <v>317</v>
      </c>
      <c r="F777" s="15">
        <v>184805.94</v>
      </c>
      <c r="G777" s="16">
        <v>0.19126659476753</v>
      </c>
      <c r="H777" s="17">
        <v>37118.36</v>
      </c>
      <c r="I777" s="16">
        <v>0.195262404212971</v>
      </c>
      <c r="J777" s="17">
        <v>60217.919999999998</v>
      </c>
      <c r="K777" s="16">
        <v>0.14359681407458899</v>
      </c>
      <c r="L777" s="18">
        <v>4.9788282671971498</v>
      </c>
      <c r="M777" s="16">
        <v>-3.34303951279411E-3</v>
      </c>
      <c r="N777" s="18">
        <v>3.0689525642865099</v>
      </c>
      <c r="O777" s="16">
        <v>4.1684079656618897E-2</v>
      </c>
      <c r="P777" s="15">
        <v>661721.97</v>
      </c>
      <c r="Q777" s="16">
        <v>0.18292044368859101</v>
      </c>
      <c r="R777" s="17">
        <v>136503.43</v>
      </c>
      <c r="S777" s="16">
        <v>0.199229437575526</v>
      </c>
      <c r="T777" s="17">
        <v>226357.28</v>
      </c>
      <c r="U777" s="16">
        <v>0.17897910620372001</v>
      </c>
      <c r="V777" s="18">
        <v>4.8476581870506799</v>
      </c>
      <c r="W777" s="16">
        <v>-1.3599560998025201E-2</v>
      </c>
      <c r="X777" s="18">
        <v>2.9233518356467298</v>
      </c>
      <c r="Y777" s="16">
        <v>3.3430087642191699E-3</v>
      </c>
      <c r="Z777" s="15">
        <v>1237789.3799999999</v>
      </c>
      <c r="AA777" s="16">
        <v>0.163778600588698</v>
      </c>
      <c r="AB777" s="17">
        <v>254531.97</v>
      </c>
      <c r="AC777" s="16">
        <v>0.19008129876032001</v>
      </c>
      <c r="AD777" s="17">
        <v>427890.6</v>
      </c>
      <c r="AE777" s="16">
        <v>0.182366605586055</v>
      </c>
      <c r="AF777" s="18">
        <v>4.8630016103674496</v>
      </c>
      <c r="AG777" s="16">
        <v>-2.2101597763969302E-2</v>
      </c>
      <c r="AH777" s="18">
        <v>2.8927706754950901</v>
      </c>
      <c r="AI777" s="16">
        <v>-1.57210165692593E-2</v>
      </c>
      <c r="AJ777" s="15">
        <v>2211616.2400000002</v>
      </c>
      <c r="AK777" s="16">
        <v>0.16976922985786</v>
      </c>
      <c r="AL777" s="17">
        <v>450565.81</v>
      </c>
      <c r="AM777" s="16">
        <v>0.16801789147232701</v>
      </c>
      <c r="AN777" s="17">
        <v>769764.1</v>
      </c>
      <c r="AO777" s="16">
        <v>0.16408967616624101</v>
      </c>
      <c r="AP777" s="18">
        <v>4.9085309868496196</v>
      </c>
      <c r="AQ777" s="16">
        <v>1.4994105812242899E-3</v>
      </c>
      <c r="AR777" s="18">
        <v>2.8731090992681998</v>
      </c>
      <c r="AS777" s="16">
        <v>4.87896577721061E-3</v>
      </c>
    </row>
    <row r="778" spans="2:45" x14ac:dyDescent="0.2">
      <c r="B778" s="135"/>
      <c r="C778" s="135"/>
      <c r="D778" s="135"/>
      <c r="E778" s="14" t="s">
        <v>318</v>
      </c>
      <c r="F778" s="15">
        <v>494332.38</v>
      </c>
      <c r="G778" s="16">
        <v>0.248728630974313</v>
      </c>
      <c r="H778" s="17">
        <v>120575.11</v>
      </c>
      <c r="I778" s="16">
        <v>0.306790154565796</v>
      </c>
      <c r="J778" s="17">
        <v>228665.52</v>
      </c>
      <c r="K778" s="16">
        <v>0.32418506038430001</v>
      </c>
      <c r="L778" s="18">
        <v>4.0997879247217801</v>
      </c>
      <c r="M778" s="16">
        <v>-4.4430640519153998E-2</v>
      </c>
      <c r="N778" s="18">
        <v>2.1618142516633001</v>
      </c>
      <c r="O778" s="16">
        <v>-5.6983296117302497E-2</v>
      </c>
      <c r="P778" s="15">
        <v>1479209.22</v>
      </c>
      <c r="Q778" s="16">
        <v>6.7298879054548802E-2</v>
      </c>
      <c r="R778" s="17">
        <v>351403.7</v>
      </c>
      <c r="S778" s="16">
        <v>6.6355697071261002E-2</v>
      </c>
      <c r="T778" s="17">
        <v>663668.77</v>
      </c>
      <c r="U778" s="16">
        <v>6.9662825187079003E-2</v>
      </c>
      <c r="V778" s="18">
        <v>4.2094298381035804</v>
      </c>
      <c r="W778" s="16">
        <v>8.84490968518604E-4</v>
      </c>
      <c r="X778" s="18">
        <v>2.22883656255213</v>
      </c>
      <c r="Y778" s="16">
        <v>-2.2099918561877601E-3</v>
      </c>
      <c r="Z778" s="15">
        <v>2774034.36</v>
      </c>
      <c r="AA778" s="16">
        <v>6.8192071231925597E-2</v>
      </c>
      <c r="AB778" s="17">
        <v>659990.68999999994</v>
      </c>
      <c r="AC778" s="16">
        <v>4.2318079251056497E-2</v>
      </c>
      <c r="AD778" s="17">
        <v>1249327.83</v>
      </c>
      <c r="AE778" s="16">
        <v>4.56886717611516E-2</v>
      </c>
      <c r="AF778" s="18">
        <v>4.2031416534072603</v>
      </c>
      <c r="AG778" s="16">
        <v>2.4823508769473299E-2</v>
      </c>
      <c r="AH778" s="18">
        <v>2.2204214885695799</v>
      </c>
      <c r="AI778" s="16">
        <v>2.15201714224116E-2</v>
      </c>
      <c r="AJ778" s="15">
        <v>5084018.1100000003</v>
      </c>
      <c r="AK778" s="16">
        <v>8.3507759736744E-2</v>
      </c>
      <c r="AL778" s="17">
        <v>1208156.29</v>
      </c>
      <c r="AM778" s="16">
        <v>5.9396147778044001E-2</v>
      </c>
      <c r="AN778" s="17">
        <v>2293576.2599999998</v>
      </c>
      <c r="AO778" s="16">
        <v>4.5615846390111403E-2</v>
      </c>
      <c r="AP778" s="18">
        <v>4.20807982550006</v>
      </c>
      <c r="AQ778" s="16">
        <v>2.2759769335834502E-2</v>
      </c>
      <c r="AR778" s="18">
        <v>2.21663355985382</v>
      </c>
      <c r="AS778" s="16">
        <v>3.6238847639360701E-2</v>
      </c>
    </row>
    <row r="779" spans="2:45" x14ac:dyDescent="0.2">
      <c r="C779" s="29"/>
      <c r="D779" s="29"/>
      <c r="E779" s="14" t="s">
        <v>344</v>
      </c>
      <c r="F779" s="18">
        <v>66395.839999999997</v>
      </c>
      <c r="G779" s="16">
        <v>-0.138299745899302</v>
      </c>
      <c r="H779" s="18">
        <v>15202.38</v>
      </c>
      <c r="I779" s="16">
        <v>-0.124089080022678</v>
      </c>
      <c r="J779" s="18">
        <v>25983.42</v>
      </c>
      <c r="K779" s="16">
        <v>-0.125041923765421</v>
      </c>
      <c r="L779" s="18">
        <v>4.3674635155811101</v>
      </c>
      <c r="M779" s="16">
        <v>-1.62238711180724E-2</v>
      </c>
      <c r="N779" s="18">
        <v>2.5553156589856099</v>
      </c>
      <c r="O779" s="16">
        <v>-1.51525227253595E-2</v>
      </c>
      <c r="P779" s="18">
        <v>229642.67</v>
      </c>
      <c r="Q779" s="16">
        <v>-0.12402126325544199</v>
      </c>
      <c r="R779" s="18">
        <v>52704.71</v>
      </c>
      <c r="S779" s="16">
        <v>-0.124801894111489</v>
      </c>
      <c r="T779" s="18">
        <v>90379.79</v>
      </c>
      <c r="U779" s="16">
        <v>-0.13132647946603099</v>
      </c>
      <c r="V779" s="18">
        <v>4.35715650460841</v>
      </c>
      <c r="W779" s="16">
        <v>8.9194760682723996E-4</v>
      </c>
      <c r="X779" s="18">
        <v>2.5408630624169399</v>
      </c>
      <c r="Y779" s="16">
        <v>8.4096223010205993E-3</v>
      </c>
      <c r="Z779" s="18">
        <v>427534.35</v>
      </c>
      <c r="AA779" s="16">
        <v>-0.11973220843255999</v>
      </c>
      <c r="AB779" s="18">
        <v>97928.81</v>
      </c>
      <c r="AC779" s="16">
        <v>-0.13383534286624299</v>
      </c>
      <c r="AD779" s="18">
        <v>168848.37</v>
      </c>
      <c r="AE779" s="16">
        <v>-0.13976088535227699</v>
      </c>
      <c r="AF779" s="18">
        <v>4.3657668259218099</v>
      </c>
      <c r="AG779" s="16">
        <v>1.6282278799451402E-2</v>
      </c>
      <c r="AH779" s="18">
        <v>2.5320608662079498</v>
      </c>
      <c r="AI779" s="16">
        <v>2.3282685684338601E-2</v>
      </c>
      <c r="AJ779" s="18">
        <v>837608.33</v>
      </c>
      <c r="AK779" s="16">
        <v>-8.5758533176587895E-2</v>
      </c>
      <c r="AL779" s="18">
        <v>191035.25</v>
      </c>
      <c r="AM779" s="16">
        <v>-0.105110026563022</v>
      </c>
      <c r="AN779" s="18">
        <v>331456.84000000003</v>
      </c>
      <c r="AO779" s="16">
        <v>-0.12557762590716701</v>
      </c>
      <c r="AP779" s="18">
        <v>4.3845747316267598</v>
      </c>
      <c r="AQ779" s="16">
        <v>2.1624438714082001E-2</v>
      </c>
      <c r="AR779" s="18">
        <v>2.5270509729109798</v>
      </c>
      <c r="AS779" s="16">
        <v>4.5537595915119203E-2</v>
      </c>
    </row>
    <row r="780" spans="2:45" x14ac:dyDescent="0.2">
      <c r="C780" s="29"/>
      <c r="D780" s="29"/>
      <c r="E780" s="14" t="s">
        <v>345</v>
      </c>
      <c r="F780" s="18">
        <v>236647.25</v>
      </c>
      <c r="G780" s="16">
        <v>0.100969189811248</v>
      </c>
      <c r="H780" s="18">
        <v>67668.89</v>
      </c>
      <c r="I780" s="16">
        <v>7.3813299412527095E-2</v>
      </c>
      <c r="J780" s="18">
        <v>85126.13</v>
      </c>
      <c r="K780" s="16">
        <v>5.8441219337939998E-2</v>
      </c>
      <c r="L780" s="18">
        <v>3.49713509413262</v>
      </c>
      <c r="M780" s="16">
        <v>2.5289210343713901E-2</v>
      </c>
      <c r="N780" s="18">
        <v>2.7799601602939101</v>
      </c>
      <c r="O780" s="16">
        <v>4.0179813197287903E-2</v>
      </c>
      <c r="P780" s="18">
        <v>791054.25</v>
      </c>
      <c r="Q780" s="16">
        <v>0.12104290313931</v>
      </c>
      <c r="R780" s="18">
        <v>226303.88</v>
      </c>
      <c r="S780" s="16">
        <v>9.9306263660030605E-2</v>
      </c>
      <c r="T780" s="18">
        <v>289478.05</v>
      </c>
      <c r="U780" s="16">
        <v>9.4074816278815102E-2</v>
      </c>
      <c r="V780" s="18">
        <v>3.4955399350643002</v>
      </c>
      <c r="W780" s="16">
        <v>1.9773051603389699E-2</v>
      </c>
      <c r="X780" s="18">
        <v>2.73269164967776</v>
      </c>
      <c r="Y780" s="16">
        <v>2.46492163600102E-2</v>
      </c>
      <c r="Z780" s="18">
        <v>1492948.82</v>
      </c>
      <c r="AA780" s="16">
        <v>9.66125732403285E-2</v>
      </c>
      <c r="AB780" s="18">
        <v>430535.84</v>
      </c>
      <c r="AC780" s="16">
        <v>0.106429276092108</v>
      </c>
      <c r="AD780" s="18">
        <v>548533.85</v>
      </c>
      <c r="AE780" s="16">
        <v>7.7087215156974795E-2</v>
      </c>
      <c r="AF780" s="18">
        <v>3.46765282072684</v>
      </c>
      <c r="AG780" s="16">
        <v>-8.8724178435078595E-3</v>
      </c>
      <c r="AH780" s="18">
        <v>2.7217077305256501</v>
      </c>
      <c r="AI780" s="16">
        <v>1.8127926697661102E-2</v>
      </c>
      <c r="AJ780" s="18">
        <v>2796147.95</v>
      </c>
      <c r="AK780" s="16">
        <v>0.109692529122074</v>
      </c>
      <c r="AL780" s="18">
        <v>808213.54</v>
      </c>
      <c r="AM780" s="16">
        <v>0.272175619501134</v>
      </c>
      <c r="AN780" s="18">
        <v>1035439.13</v>
      </c>
      <c r="AO780" s="16">
        <v>5.2507143670547901E-2</v>
      </c>
      <c r="AP780" s="18">
        <v>3.4596648182855199</v>
      </c>
      <c r="AQ780" s="16">
        <v>-0.12772064476662101</v>
      </c>
      <c r="AR780" s="18">
        <v>2.70044647626945</v>
      </c>
      <c r="AS780" s="16">
        <v>5.4332539019255999E-2</v>
      </c>
    </row>
    <row r="781" spans="2:45" x14ac:dyDescent="0.2">
      <c r="B781" s="28" t="s">
        <v>19</v>
      </c>
      <c r="C781" s="28" t="s">
        <v>11</v>
      </c>
      <c r="D781" s="28" t="s">
        <v>110</v>
      </c>
      <c r="E781" s="14" t="s">
        <v>319</v>
      </c>
      <c r="F781" s="15">
        <v>2026351.8</v>
      </c>
      <c r="G781" s="16">
        <v>-3.1505020265632601E-2</v>
      </c>
      <c r="H781" s="17">
        <v>398962.49</v>
      </c>
      <c r="I781" s="16">
        <v>-5.5251550018572397E-2</v>
      </c>
      <c r="J781" s="17">
        <v>767861.01</v>
      </c>
      <c r="K781" s="16">
        <v>-5.3972949250420503E-2</v>
      </c>
      <c r="L781" s="18">
        <v>5.0790534217890997</v>
      </c>
      <c r="M781" s="16">
        <v>2.5135293689454101E-2</v>
      </c>
      <c r="N781" s="18">
        <v>2.6389564955251501</v>
      </c>
      <c r="O781" s="16">
        <v>2.3749774350517401E-2</v>
      </c>
      <c r="P781" s="15">
        <v>6908771.8600000003</v>
      </c>
      <c r="Q781" s="16">
        <v>-6.9385040386837196E-2</v>
      </c>
      <c r="R781" s="17">
        <v>1340807.08</v>
      </c>
      <c r="S781" s="16">
        <v>-7.6166519471675506E-2</v>
      </c>
      <c r="T781" s="17">
        <v>2579184.5499999998</v>
      </c>
      <c r="U781" s="16">
        <v>-7.5452884725798794E-2</v>
      </c>
      <c r="V781" s="18">
        <v>5.1526964341506902</v>
      </c>
      <c r="W781" s="16">
        <v>7.3405859689781097E-3</v>
      </c>
      <c r="X781" s="18">
        <v>2.6786651850872798</v>
      </c>
      <c r="Y781" s="16">
        <v>6.5630450181676098E-3</v>
      </c>
      <c r="Z781" s="15">
        <v>13289722.189999999</v>
      </c>
      <c r="AA781" s="16">
        <v>-0.101364005272519</v>
      </c>
      <c r="AB781" s="17">
        <v>2551786.4900000002</v>
      </c>
      <c r="AC781" s="16">
        <v>-0.12909164590031699</v>
      </c>
      <c r="AD781" s="17">
        <v>4917625.38</v>
      </c>
      <c r="AE781" s="16">
        <v>-0.12214354801848</v>
      </c>
      <c r="AF781" s="18">
        <v>5.2080071126953902</v>
      </c>
      <c r="AG781" s="16">
        <v>3.1837610119680199E-2</v>
      </c>
      <c r="AH781" s="18">
        <v>2.70246738274317</v>
      </c>
      <c r="AI781" s="16">
        <v>2.3670775215078901E-2</v>
      </c>
      <c r="AJ781" s="15">
        <v>25726544.039999999</v>
      </c>
      <c r="AK781" s="16">
        <v>-8.6082934935204802E-2</v>
      </c>
      <c r="AL781" s="17">
        <v>5010075.17</v>
      </c>
      <c r="AM781" s="16">
        <v>-0.107587194441015</v>
      </c>
      <c r="AN781" s="17">
        <v>9684393.5399999991</v>
      </c>
      <c r="AO781" s="16">
        <v>-0.100061005467</v>
      </c>
      <c r="AP781" s="18">
        <v>5.1349616856147904</v>
      </c>
      <c r="AQ781" s="16">
        <v>2.4096762587735798E-2</v>
      </c>
      <c r="AR781" s="18">
        <v>2.6564951056295101</v>
      </c>
      <c r="AS781" s="16">
        <v>1.55322423149904E-2</v>
      </c>
    </row>
    <row r="782" spans="2:45" x14ac:dyDescent="0.2">
      <c r="B782" s="29"/>
      <c r="C782" s="29"/>
      <c r="D782" s="29"/>
      <c r="E782" s="14" t="s">
        <v>320</v>
      </c>
      <c r="F782" s="15">
        <v>2156835.4</v>
      </c>
      <c r="G782" s="16">
        <v>1.9632312938083498E-3</v>
      </c>
      <c r="H782" s="17">
        <v>503910.42</v>
      </c>
      <c r="I782" s="16">
        <v>1.65403367230826E-2</v>
      </c>
      <c r="J782" s="17">
        <v>887266.43</v>
      </c>
      <c r="K782" s="16">
        <v>2.0613268571113501E-2</v>
      </c>
      <c r="L782" s="18">
        <v>4.28019607135729</v>
      </c>
      <c r="M782" s="16">
        <v>-1.43399183511644E-2</v>
      </c>
      <c r="N782" s="18">
        <v>2.4308768224218702</v>
      </c>
      <c r="O782" s="16">
        <v>-1.8273363527221101E-2</v>
      </c>
      <c r="P782" s="15">
        <v>7629141.6500000004</v>
      </c>
      <c r="Q782" s="16">
        <v>3.6703591051054398E-2</v>
      </c>
      <c r="R782" s="17">
        <v>1778915.15</v>
      </c>
      <c r="S782" s="16">
        <v>4.0135991257997002E-2</v>
      </c>
      <c r="T782" s="17">
        <v>3137058.06</v>
      </c>
      <c r="U782" s="16">
        <v>3.9133104627362199E-2</v>
      </c>
      <c r="V782" s="18">
        <v>4.2886484214831704</v>
      </c>
      <c r="W782" s="16">
        <v>-3.29995330975066E-3</v>
      </c>
      <c r="X782" s="18">
        <v>2.4319414891543301</v>
      </c>
      <c r="Y782" s="16">
        <v>-2.3380196102779399E-3</v>
      </c>
      <c r="Z782" s="15">
        <v>14478841.35</v>
      </c>
      <c r="AA782" s="16">
        <v>3.8237488088677503E-2</v>
      </c>
      <c r="AB782" s="17">
        <v>3384495.47</v>
      </c>
      <c r="AC782" s="16">
        <v>3.9249903696916701E-2</v>
      </c>
      <c r="AD782" s="17">
        <v>6017691.4400000004</v>
      </c>
      <c r="AE782" s="16">
        <v>4.0620461421179602E-2</v>
      </c>
      <c r="AF782" s="18">
        <v>4.2779910560790304</v>
      </c>
      <c r="AG782" s="16">
        <v>-9.7417916964693499E-4</v>
      </c>
      <c r="AH782" s="18">
        <v>2.4060458224491499</v>
      </c>
      <c r="AI782" s="16">
        <v>-2.2899543309455599E-3</v>
      </c>
      <c r="AJ782" s="15">
        <v>27455141.649999999</v>
      </c>
      <c r="AK782" s="16">
        <v>3.0322257620725799E-2</v>
      </c>
      <c r="AL782" s="17">
        <v>6349464.9199999999</v>
      </c>
      <c r="AM782" s="16">
        <v>2.14384587634169E-2</v>
      </c>
      <c r="AN782" s="17">
        <v>11399875.16</v>
      </c>
      <c r="AO782" s="16">
        <v>8.9661644908007997E-3</v>
      </c>
      <c r="AP782" s="18">
        <v>4.3240087150524804</v>
      </c>
      <c r="AQ782" s="16">
        <v>8.6973412652426307E-3</v>
      </c>
      <c r="AR782" s="18">
        <v>2.4083721325593901</v>
      </c>
      <c r="AS782" s="16">
        <v>2.1166312490471701E-2</v>
      </c>
    </row>
    <row r="783" spans="2:45" x14ac:dyDescent="0.2">
      <c r="B783" s="29"/>
      <c r="C783" s="29"/>
      <c r="D783" s="29"/>
      <c r="E783" s="14" t="s">
        <v>321</v>
      </c>
      <c r="F783" s="15">
        <v>2252948.9900000002</v>
      </c>
      <c r="G783" s="16">
        <v>7.7203544207084404E-2</v>
      </c>
      <c r="H783" s="17">
        <v>509376.85</v>
      </c>
      <c r="I783" s="16">
        <v>0.103527666440289</v>
      </c>
      <c r="J783" s="17">
        <v>927802.42</v>
      </c>
      <c r="K783" s="16">
        <v>9.3055476638391602E-2</v>
      </c>
      <c r="L783" s="18">
        <v>4.4229512786063996</v>
      </c>
      <c r="M783" s="16">
        <v>-2.3854519495755198E-2</v>
      </c>
      <c r="N783" s="18">
        <v>2.4282637568459902</v>
      </c>
      <c r="O783" s="16">
        <v>-1.45024042878945E-2</v>
      </c>
      <c r="P783" s="15">
        <v>7419156.1900000004</v>
      </c>
      <c r="Q783" s="16">
        <v>6.1224497122989101E-2</v>
      </c>
      <c r="R783" s="17">
        <v>1663837.26</v>
      </c>
      <c r="S783" s="16">
        <v>7.6987258337623904E-2</v>
      </c>
      <c r="T783" s="17">
        <v>3009514.03</v>
      </c>
      <c r="U783" s="16">
        <v>5.5536924210536603E-2</v>
      </c>
      <c r="V783" s="18">
        <v>4.4590636165943298</v>
      </c>
      <c r="W783" s="16">
        <v>-1.46359774385495E-2</v>
      </c>
      <c r="X783" s="18">
        <v>2.4652339600490198</v>
      </c>
      <c r="Y783" s="16">
        <v>5.3883220776066599E-3</v>
      </c>
      <c r="Z783" s="15">
        <v>13715243.449999999</v>
      </c>
      <c r="AA783" s="16">
        <v>3.6592382726677197E-2</v>
      </c>
      <c r="AB783" s="17">
        <v>3084901.55</v>
      </c>
      <c r="AC783" s="16">
        <v>4.8960935162502099E-2</v>
      </c>
      <c r="AD783" s="17">
        <v>5602342.9500000002</v>
      </c>
      <c r="AE783" s="16">
        <v>3.03606686390826E-2</v>
      </c>
      <c r="AF783" s="18">
        <v>4.4459258189292896</v>
      </c>
      <c r="AG783" s="16">
        <v>-1.17912421914061E-2</v>
      </c>
      <c r="AH783" s="18">
        <v>2.4481263593475702</v>
      </c>
      <c r="AI783" s="16">
        <v>6.0480900302856896E-3</v>
      </c>
      <c r="AJ783" s="15">
        <v>25409042.190000001</v>
      </c>
      <c r="AK783" s="16">
        <v>-1.1507169632448699E-3</v>
      </c>
      <c r="AL783" s="17">
        <v>5677294.2699999996</v>
      </c>
      <c r="AM783" s="16">
        <v>5.2314156231333597E-3</v>
      </c>
      <c r="AN783" s="17">
        <v>10429803.699999999</v>
      </c>
      <c r="AO783" s="16">
        <v>-1.60514370820363E-2</v>
      </c>
      <c r="AP783" s="18">
        <v>4.4755549002042496</v>
      </c>
      <c r="AQ783" s="16">
        <v>-6.3489187536204797E-3</v>
      </c>
      <c r="AR783" s="18">
        <v>2.4361956294536999</v>
      </c>
      <c r="AS783" s="16">
        <v>1.5143799869581E-2</v>
      </c>
    </row>
    <row r="784" spans="2:45" x14ac:dyDescent="0.2">
      <c r="B784" s="29"/>
      <c r="C784" s="29"/>
      <c r="D784" s="29"/>
      <c r="E784" s="14" t="s">
        <v>322</v>
      </c>
      <c r="F784" s="15">
        <v>4338705.7699999996</v>
      </c>
      <c r="G784" s="16">
        <v>2.9957758233202399E-2</v>
      </c>
      <c r="H784" s="17">
        <v>1080065.73</v>
      </c>
      <c r="I784" s="16">
        <v>5.9700877537197496E-3</v>
      </c>
      <c r="J784" s="17">
        <v>1805008.19</v>
      </c>
      <c r="K784" s="16">
        <v>2.0576238929688701E-2</v>
      </c>
      <c r="L784" s="18">
        <v>4.0170756737184901</v>
      </c>
      <c r="M784" s="16">
        <v>2.3845311875073601E-2</v>
      </c>
      <c r="N784" s="18">
        <v>2.40370420147512</v>
      </c>
      <c r="O784" s="16">
        <v>9.1923748032312607E-3</v>
      </c>
      <c r="P784" s="15">
        <v>14243537.039999999</v>
      </c>
      <c r="Q784" s="16">
        <v>-1.5309816132326899E-3</v>
      </c>
      <c r="R784" s="17">
        <v>3534398.91</v>
      </c>
      <c r="S784" s="16">
        <v>-1.47522058522694E-2</v>
      </c>
      <c r="T784" s="17">
        <v>5910412.2300000004</v>
      </c>
      <c r="U784" s="16">
        <v>-1.76290346637431E-2</v>
      </c>
      <c r="V784" s="18">
        <v>4.0299743754730804</v>
      </c>
      <c r="W784" s="16">
        <v>1.34191868457553E-2</v>
      </c>
      <c r="X784" s="18">
        <v>2.4099058552469201</v>
      </c>
      <c r="Y784" s="16">
        <v>1.6386938965567002E-2</v>
      </c>
      <c r="Z784" s="15">
        <v>26751031.399999999</v>
      </c>
      <c r="AA784" s="16">
        <v>-4.60657081742568E-2</v>
      </c>
      <c r="AB784" s="17">
        <v>6667827.79</v>
      </c>
      <c r="AC784" s="16">
        <v>-4.3988059779215702E-2</v>
      </c>
      <c r="AD784" s="17">
        <v>11204193.689999999</v>
      </c>
      <c r="AE784" s="16">
        <v>-6.14666440750192E-2</v>
      </c>
      <c r="AF784" s="18">
        <v>4.0119559536494904</v>
      </c>
      <c r="AG784" s="16">
        <v>-2.1732452364153299E-3</v>
      </c>
      <c r="AH784" s="18">
        <v>2.3875909449758899</v>
      </c>
      <c r="AI784" s="16">
        <v>1.64095775643304E-2</v>
      </c>
      <c r="AJ784" s="15">
        <v>50078378.840000004</v>
      </c>
      <c r="AK784" s="16">
        <v>-3.7240529050171799E-2</v>
      </c>
      <c r="AL784" s="17">
        <v>12490782.83</v>
      </c>
      <c r="AM784" s="16">
        <v>-2.98572754116311E-2</v>
      </c>
      <c r="AN784" s="17">
        <v>20911839.039999999</v>
      </c>
      <c r="AO784" s="16">
        <v>-5.7878264376136801E-2</v>
      </c>
      <c r="AP784" s="18">
        <v>4.0092266050549901</v>
      </c>
      <c r="AQ784" s="16">
        <v>-7.6104818924178797E-3</v>
      </c>
      <c r="AR784" s="18">
        <v>2.3947381549853399</v>
      </c>
      <c r="AS784" s="16">
        <v>2.1905593030712499E-2</v>
      </c>
    </row>
    <row r="785" spans="2:45" x14ac:dyDescent="0.2">
      <c r="B785" s="29"/>
      <c r="C785" s="29"/>
      <c r="D785" s="29"/>
      <c r="E785" s="14" t="s">
        <v>323</v>
      </c>
      <c r="F785" s="15">
        <v>1383340.39</v>
      </c>
      <c r="G785" s="16">
        <v>0.15861004757532901</v>
      </c>
      <c r="H785" s="17">
        <v>300901.46999999997</v>
      </c>
      <c r="I785" s="16">
        <v>0.121091651048832</v>
      </c>
      <c r="J785" s="17">
        <v>526480.66</v>
      </c>
      <c r="K785" s="16">
        <v>0.105553517958523</v>
      </c>
      <c r="L785" s="18">
        <v>4.59732014602654</v>
      </c>
      <c r="M785" s="16">
        <v>3.3465949453282101E-2</v>
      </c>
      <c r="N785" s="18">
        <v>2.62752365870382</v>
      </c>
      <c r="O785" s="16">
        <v>4.7990919258958903E-2</v>
      </c>
      <c r="P785" s="15">
        <v>4774184.7</v>
      </c>
      <c r="Q785" s="16">
        <v>0.169851485356311</v>
      </c>
      <c r="R785" s="17">
        <v>1045331.48</v>
      </c>
      <c r="S785" s="16">
        <v>0.14327126485861999</v>
      </c>
      <c r="T785" s="17">
        <v>1848615.98</v>
      </c>
      <c r="U785" s="16">
        <v>0.140935869028113</v>
      </c>
      <c r="V785" s="18">
        <v>4.5671490731341997</v>
      </c>
      <c r="W785" s="16">
        <v>2.3249268406109899E-2</v>
      </c>
      <c r="X785" s="18">
        <v>2.5825724496874698</v>
      </c>
      <c r="Y785" s="16">
        <v>2.5343770069065401E-2</v>
      </c>
      <c r="Z785" s="15">
        <v>9115581.8300000001</v>
      </c>
      <c r="AA785" s="16">
        <v>0.105784249012347</v>
      </c>
      <c r="AB785" s="17">
        <v>2011750.29</v>
      </c>
      <c r="AC785" s="16">
        <v>6.6681375476514301E-2</v>
      </c>
      <c r="AD785" s="17">
        <v>3598553.91</v>
      </c>
      <c r="AE785" s="16">
        <v>6.2448016925976797E-2</v>
      </c>
      <c r="AF785" s="18">
        <v>4.5311696363667497</v>
      </c>
      <c r="AG785" s="16">
        <v>3.6658438437967802E-2</v>
      </c>
      <c r="AH785" s="18">
        <v>2.5331235985290501</v>
      </c>
      <c r="AI785" s="16">
        <v>4.0789037577345602E-2</v>
      </c>
      <c r="AJ785" s="15">
        <v>16734296.82</v>
      </c>
      <c r="AK785" s="16">
        <v>8.7939640717849696E-2</v>
      </c>
      <c r="AL785" s="17">
        <v>3689268.98</v>
      </c>
      <c r="AM785" s="16">
        <v>6.0928347917992599E-2</v>
      </c>
      <c r="AN785" s="17">
        <v>6711008.7999999998</v>
      </c>
      <c r="AO785" s="16">
        <v>5.9405908740542503E-2</v>
      </c>
      <c r="AP785" s="18">
        <v>4.5359383961209598</v>
      </c>
      <c r="AQ785" s="16">
        <v>2.5460053784843398E-2</v>
      </c>
      <c r="AR785" s="18">
        <v>2.4935590637282399</v>
      </c>
      <c r="AS785" s="16">
        <v>2.69337104332645E-2</v>
      </c>
    </row>
    <row r="786" spans="2:45" x14ac:dyDescent="0.2">
      <c r="B786" s="29"/>
      <c r="C786" s="29"/>
      <c r="D786" s="29"/>
      <c r="E786" s="14" t="s">
        <v>324</v>
      </c>
      <c r="F786" s="15">
        <v>1607006.87</v>
      </c>
      <c r="G786" s="16">
        <v>0.142270846343165</v>
      </c>
      <c r="H786" s="17">
        <v>342350.03</v>
      </c>
      <c r="I786" s="16">
        <v>0.109912446119729</v>
      </c>
      <c r="J786" s="17">
        <v>550741.09</v>
      </c>
      <c r="K786" s="16">
        <v>0.13525738128669401</v>
      </c>
      <c r="L786" s="18">
        <v>4.6940462368295996</v>
      </c>
      <c r="M786" s="16">
        <v>2.9154011504746301E-2</v>
      </c>
      <c r="N786" s="18">
        <v>2.91789898952337</v>
      </c>
      <c r="O786" s="16">
        <v>6.1778634273416096E-3</v>
      </c>
      <c r="P786" s="15">
        <v>5306020.75</v>
      </c>
      <c r="Q786" s="16">
        <v>0.16307273373155601</v>
      </c>
      <c r="R786" s="17">
        <v>1126346.8999999999</v>
      </c>
      <c r="S786" s="16">
        <v>0.123720719729164</v>
      </c>
      <c r="T786" s="17">
        <v>1802624.41</v>
      </c>
      <c r="U786" s="16">
        <v>0.132167889067138</v>
      </c>
      <c r="V786" s="18">
        <v>4.7108228823642202</v>
      </c>
      <c r="W786" s="16">
        <v>3.5019389881745799E-2</v>
      </c>
      <c r="X786" s="18">
        <v>2.94349766960051</v>
      </c>
      <c r="Y786" s="16">
        <v>2.7297051049453801E-2</v>
      </c>
      <c r="Z786" s="15">
        <v>9859213.0800000001</v>
      </c>
      <c r="AA786" s="16">
        <v>0.159082970913768</v>
      </c>
      <c r="AB786" s="17">
        <v>2096682.38</v>
      </c>
      <c r="AC786" s="16">
        <v>0.12518529194282399</v>
      </c>
      <c r="AD786" s="17">
        <v>3341821.38</v>
      </c>
      <c r="AE786" s="16">
        <v>0.109362306654156</v>
      </c>
      <c r="AF786" s="18">
        <v>4.7022921421221699</v>
      </c>
      <c r="AG786" s="16">
        <v>3.01263082744474E-2</v>
      </c>
      <c r="AH786" s="18">
        <v>2.9502513626266902</v>
      </c>
      <c r="AI786" s="16">
        <v>4.4819139753873097E-2</v>
      </c>
      <c r="AJ786" s="15">
        <v>18463158.52</v>
      </c>
      <c r="AK786" s="16">
        <v>0.111461975628738</v>
      </c>
      <c r="AL786" s="17">
        <v>3972104.67</v>
      </c>
      <c r="AM786" s="16">
        <v>0.13103979087044501</v>
      </c>
      <c r="AN786" s="17">
        <v>6348378.7699999996</v>
      </c>
      <c r="AO786" s="16">
        <v>5.82007543961141E-2</v>
      </c>
      <c r="AP786" s="18">
        <v>4.6482054361372098</v>
      </c>
      <c r="AQ786" s="16">
        <v>-1.7309572483421801E-2</v>
      </c>
      <c r="AR786" s="18">
        <v>2.90832654901592</v>
      </c>
      <c r="AS786" s="16">
        <v>5.0331868514891298E-2</v>
      </c>
    </row>
    <row r="787" spans="2:45" x14ac:dyDescent="0.2">
      <c r="B787" s="29"/>
      <c r="C787" s="29"/>
      <c r="D787" s="29"/>
      <c r="E787" s="14" t="s">
        <v>325</v>
      </c>
      <c r="F787" s="15">
        <v>3793468.58</v>
      </c>
      <c r="G787" s="16">
        <v>0.23536789858708501</v>
      </c>
      <c r="H787" s="17">
        <v>909207.55</v>
      </c>
      <c r="I787" s="16">
        <v>0.31052516222010501</v>
      </c>
      <c r="J787" s="17">
        <v>1726643.56</v>
      </c>
      <c r="K787" s="16">
        <v>0.31373978353605397</v>
      </c>
      <c r="L787" s="18">
        <v>4.1722801136000198</v>
      </c>
      <c r="M787" s="16">
        <v>-5.7348966505686501E-2</v>
      </c>
      <c r="N787" s="18">
        <v>2.1970189261297199</v>
      </c>
      <c r="O787" s="16">
        <v>-5.96555618784902E-2</v>
      </c>
      <c r="P787" s="15">
        <v>11466643.300000001</v>
      </c>
      <c r="Q787" s="16">
        <v>8.52037525334505E-2</v>
      </c>
      <c r="R787" s="17">
        <v>2675866.4900000002</v>
      </c>
      <c r="S787" s="16">
        <v>0.10003162255397199</v>
      </c>
      <c r="T787" s="17">
        <v>5047652.67</v>
      </c>
      <c r="U787" s="16">
        <v>9.0960106156166398E-2</v>
      </c>
      <c r="V787" s="18">
        <v>4.2852075553291096</v>
      </c>
      <c r="W787" s="16">
        <v>-1.3479494331349699E-2</v>
      </c>
      <c r="X787" s="18">
        <v>2.2716783522270401</v>
      </c>
      <c r="Y787" s="16">
        <v>-5.2764107415417798E-3</v>
      </c>
      <c r="Z787" s="15">
        <v>21286924.77</v>
      </c>
      <c r="AA787" s="16">
        <v>8.2619316873320803E-2</v>
      </c>
      <c r="AB787" s="17">
        <v>4976093.1500000004</v>
      </c>
      <c r="AC787" s="16">
        <v>7.6932577984885495E-2</v>
      </c>
      <c r="AD787" s="17">
        <v>9417889.5700000003</v>
      </c>
      <c r="AE787" s="16">
        <v>7.22370482281781E-2</v>
      </c>
      <c r="AF787" s="18">
        <v>4.2778388845072204</v>
      </c>
      <c r="AG787" s="16">
        <v>5.2804966668164796E-3</v>
      </c>
      <c r="AH787" s="18">
        <v>2.2602648514597101</v>
      </c>
      <c r="AI787" s="16">
        <v>9.6828109626495296E-3</v>
      </c>
      <c r="AJ787" s="15">
        <v>39553167.920000002</v>
      </c>
      <c r="AK787" s="16">
        <v>7.7299360576803894E-2</v>
      </c>
      <c r="AL787" s="17">
        <v>9213048.4700000007</v>
      </c>
      <c r="AM787" s="16">
        <v>7.0717793113037997E-2</v>
      </c>
      <c r="AN787" s="17">
        <v>17510914.190000001</v>
      </c>
      <c r="AO787" s="16">
        <v>5.5397469902551601E-2</v>
      </c>
      <c r="AP787" s="18">
        <v>4.2931683306339998</v>
      </c>
      <c r="AQ787" s="16">
        <v>6.14687409334115E-3</v>
      </c>
      <c r="AR787" s="18">
        <v>2.2587722999972102</v>
      </c>
      <c r="AS787" s="16">
        <v>2.0752267556861499E-2</v>
      </c>
    </row>
    <row r="788" spans="2:45" x14ac:dyDescent="0.2">
      <c r="B788" s="29"/>
      <c r="C788" s="29"/>
      <c r="D788" s="29"/>
      <c r="E788" s="14" t="s">
        <v>326</v>
      </c>
      <c r="F788" s="15">
        <v>2213950.6800000002</v>
      </c>
      <c r="G788" s="16">
        <v>9.3713873354221405E-2</v>
      </c>
      <c r="H788" s="17">
        <v>515359.51</v>
      </c>
      <c r="I788" s="16">
        <v>6.0750456550633297E-2</v>
      </c>
      <c r="J788" s="17">
        <v>936887.65</v>
      </c>
      <c r="K788" s="16">
        <v>4.0574926947211799E-2</v>
      </c>
      <c r="L788" s="18">
        <v>4.2959344633030998</v>
      </c>
      <c r="M788" s="16">
        <v>3.1075562211662099E-2</v>
      </c>
      <c r="N788" s="18">
        <v>2.3630908999600999</v>
      </c>
      <c r="O788" s="16">
        <v>5.1066910254032399E-2</v>
      </c>
      <c r="P788" s="15">
        <v>7539259.9800000004</v>
      </c>
      <c r="Q788" s="16">
        <v>0.111228909006769</v>
      </c>
      <c r="R788" s="17">
        <v>1753282.91</v>
      </c>
      <c r="S788" s="16">
        <v>8.4367623021478502E-2</v>
      </c>
      <c r="T788" s="17">
        <v>3194561.91</v>
      </c>
      <c r="U788" s="16">
        <v>6.4534893407949198E-2</v>
      </c>
      <c r="V788" s="18">
        <v>4.3000818276384196</v>
      </c>
      <c r="W788" s="16">
        <v>2.4771383260636999E-2</v>
      </c>
      <c r="X788" s="18">
        <v>2.3600293850620702</v>
      </c>
      <c r="Y788" s="16">
        <v>4.3863302074895902E-2</v>
      </c>
      <c r="Z788" s="15">
        <v>14310778.59</v>
      </c>
      <c r="AA788" s="16">
        <v>4.9421999800599997E-2</v>
      </c>
      <c r="AB788" s="17">
        <v>3337145.57</v>
      </c>
      <c r="AC788" s="16">
        <v>3.2960143929860797E-2</v>
      </c>
      <c r="AD788" s="17">
        <v>6088832.1600000001</v>
      </c>
      <c r="AE788" s="16">
        <v>9.5535865263709809E-3</v>
      </c>
      <c r="AF788" s="18">
        <v>4.2883291393249001</v>
      </c>
      <c r="AG788" s="16">
        <v>1.5936583775740601E-2</v>
      </c>
      <c r="AH788" s="18">
        <v>2.3503322499203199</v>
      </c>
      <c r="AI788" s="16">
        <v>3.9491131334005398E-2</v>
      </c>
      <c r="AJ788" s="15">
        <v>26492975.780000001</v>
      </c>
      <c r="AK788" s="16">
        <v>3.0538475618212602E-2</v>
      </c>
      <c r="AL788" s="17">
        <v>6242103.6900000004</v>
      </c>
      <c r="AM788" s="16">
        <v>5.6576996219439998E-2</v>
      </c>
      <c r="AN788" s="17">
        <v>11523873.68</v>
      </c>
      <c r="AO788" s="16">
        <v>2.26818981428672E-2</v>
      </c>
      <c r="AP788" s="18">
        <v>4.2442383362587197</v>
      </c>
      <c r="AQ788" s="16">
        <v>-2.46442244099544E-2</v>
      </c>
      <c r="AR788" s="18">
        <v>2.2989644381454202</v>
      </c>
      <c r="AS788" s="16">
        <v>7.6823277009326002E-3</v>
      </c>
    </row>
    <row r="789" spans="2:45" x14ac:dyDescent="0.2">
      <c r="B789" s="29"/>
      <c r="C789" s="29"/>
      <c r="D789" s="29"/>
      <c r="E789" s="14" t="s">
        <v>327</v>
      </c>
      <c r="F789" s="15">
        <v>19772608.620000001</v>
      </c>
      <c r="G789" s="16">
        <v>8.3748050104883204E-2</v>
      </c>
      <c r="H789" s="17">
        <v>4560133.97</v>
      </c>
      <c r="I789" s="16">
        <v>8.3239898916637994E-2</v>
      </c>
      <c r="J789" s="17">
        <v>8128690.9199999999</v>
      </c>
      <c r="K789" s="16">
        <v>8.7531922847704405E-2</v>
      </c>
      <c r="L789" s="18">
        <v>4.3359709934135999</v>
      </c>
      <c r="M789" s="16">
        <v>4.6910309411013598E-4</v>
      </c>
      <c r="N789" s="18">
        <v>2.4324468496336902</v>
      </c>
      <c r="O789" s="16">
        <v>-3.4793210786063602E-3</v>
      </c>
      <c r="P789" s="15">
        <v>65286715.68</v>
      </c>
      <c r="Q789" s="16">
        <v>5.2443296837549197E-2</v>
      </c>
      <c r="R789" s="17">
        <v>14918786.060000001</v>
      </c>
      <c r="S789" s="16">
        <v>4.620400621305E-2</v>
      </c>
      <c r="T789" s="17">
        <v>26529623.539999999</v>
      </c>
      <c r="U789" s="16">
        <v>3.9709278174252002E-2</v>
      </c>
      <c r="V789" s="18">
        <v>4.3761412904127397</v>
      </c>
      <c r="W789" s="16">
        <v>5.9637418586109001E-3</v>
      </c>
      <c r="X789" s="18">
        <v>2.4608986848819798</v>
      </c>
      <c r="Y789" s="16">
        <v>1.2247672431719E-2</v>
      </c>
      <c r="Z789" s="15">
        <v>122807337.02</v>
      </c>
      <c r="AA789" s="16">
        <v>2.2907416692059101E-2</v>
      </c>
      <c r="AB789" s="17">
        <v>28110682.289999999</v>
      </c>
      <c r="AC789" s="16">
        <v>1.4719117462440401E-2</v>
      </c>
      <c r="AD789" s="17">
        <v>50188949.780000001</v>
      </c>
      <c r="AE789" s="16">
        <v>4.3026739639377698E-3</v>
      </c>
      <c r="AF789" s="18">
        <v>4.3687070898199796</v>
      </c>
      <c r="AG789" s="16">
        <v>8.0695229731113701E-3</v>
      </c>
      <c r="AH789" s="18">
        <v>2.4468999163823502</v>
      </c>
      <c r="AI789" s="16">
        <v>1.8525035540022199E-2</v>
      </c>
      <c r="AJ789" s="15">
        <v>229912706.46000001</v>
      </c>
      <c r="AK789" s="16">
        <v>1.4319623967356599E-2</v>
      </c>
      <c r="AL789" s="17">
        <v>52644142.32</v>
      </c>
      <c r="AM789" s="16">
        <v>1.52194741515824E-2</v>
      </c>
      <c r="AN789" s="17">
        <v>94520086.549999997</v>
      </c>
      <c r="AO789" s="16">
        <v>-5.5770973838610103E-3</v>
      </c>
      <c r="AP789" s="18">
        <v>4.3672989306666699</v>
      </c>
      <c r="AQ789" s="16">
        <v>-8.8636024735231104E-4</v>
      </c>
      <c r="AR789" s="18">
        <v>2.4324216666727101</v>
      </c>
      <c r="AS789" s="16">
        <v>2.0008309642580699E-2</v>
      </c>
    </row>
    <row r="790" spans="2:45" x14ac:dyDescent="0.2">
      <c r="B790" s="28" t="s">
        <v>19</v>
      </c>
      <c r="C790" s="28" t="s">
        <v>11</v>
      </c>
      <c r="D790" s="28" t="s">
        <v>111</v>
      </c>
      <c r="E790" s="14" t="s">
        <v>271</v>
      </c>
      <c r="F790" s="15">
        <v>56796.3</v>
      </c>
      <c r="G790" s="16">
        <v>8.1312166411075706E-2</v>
      </c>
      <c r="H790" s="17">
        <v>10522.62</v>
      </c>
      <c r="I790" s="16">
        <v>-2.81974225937714E-2</v>
      </c>
      <c r="J790" s="17">
        <v>18764.23</v>
      </c>
      <c r="K790" s="16">
        <v>-1.0706842456837701E-2</v>
      </c>
      <c r="L790" s="18">
        <v>5.3975435775500804</v>
      </c>
      <c r="M790" s="16">
        <v>0.112687074052769</v>
      </c>
      <c r="N790" s="18">
        <v>3.0268388311164398</v>
      </c>
      <c r="O790" s="16">
        <v>9.3014904799742101E-2</v>
      </c>
      <c r="P790" s="15">
        <v>163747.35</v>
      </c>
      <c r="Q790" s="16">
        <v>-4.5693286889281603E-3</v>
      </c>
      <c r="R790" s="17">
        <v>33397.11</v>
      </c>
      <c r="S790" s="16">
        <v>-5.4300586271107398E-2</v>
      </c>
      <c r="T790" s="17">
        <v>59013.22</v>
      </c>
      <c r="U790" s="16">
        <v>-5.6232277333906497E-2</v>
      </c>
      <c r="V790" s="18">
        <v>4.9030395144969097</v>
      </c>
      <c r="W790" s="16">
        <v>5.2586748876251199E-2</v>
      </c>
      <c r="X790" s="18">
        <v>2.77475707985431</v>
      </c>
      <c r="Y790" s="16">
        <v>5.4741169256173901E-2</v>
      </c>
      <c r="Z790" s="15">
        <v>311485.53999999998</v>
      </c>
      <c r="AA790" s="16">
        <v>-3.9728140705043297E-3</v>
      </c>
      <c r="AB790" s="17">
        <v>66674.03</v>
      </c>
      <c r="AC790" s="16">
        <v>3.3668551198072903E-2</v>
      </c>
      <c r="AD790" s="17">
        <v>117702.44</v>
      </c>
      <c r="AE790" s="16">
        <v>3.2691419687884402E-2</v>
      </c>
      <c r="AF790" s="18">
        <v>4.6717671033234396</v>
      </c>
      <c r="AG790" s="16">
        <v>-3.6415314391590098E-2</v>
      </c>
      <c r="AH790" s="18">
        <v>2.6463813324515599</v>
      </c>
      <c r="AI790" s="16">
        <v>-3.5503571598832398E-2</v>
      </c>
      <c r="AJ790" s="15">
        <v>695484.03</v>
      </c>
      <c r="AK790" s="16">
        <v>-8.0331764148911605E-2</v>
      </c>
      <c r="AL790" s="17">
        <v>149142.64000000001</v>
      </c>
      <c r="AM790" s="16">
        <v>-2.66773399172303E-2</v>
      </c>
      <c r="AN790" s="17">
        <v>250547.82</v>
      </c>
      <c r="AO790" s="16">
        <v>-4.1253952015825601E-2</v>
      </c>
      <c r="AP790" s="18">
        <v>4.6632138870546997</v>
      </c>
      <c r="AQ790" s="16">
        <v>-5.5125012939818398E-2</v>
      </c>
      <c r="AR790" s="18">
        <v>2.7758534478567798</v>
      </c>
      <c r="AS790" s="16">
        <v>-4.07592940959179E-2</v>
      </c>
    </row>
    <row r="791" spans="2:45" x14ac:dyDescent="0.2">
      <c r="B791" s="29"/>
      <c r="C791" s="29"/>
      <c r="D791" s="29"/>
      <c r="E791" s="14" t="s">
        <v>272</v>
      </c>
      <c r="F791" s="15">
        <v>191513.29</v>
      </c>
      <c r="G791" s="16">
        <v>5.89966164226534E-2</v>
      </c>
      <c r="H791" s="17">
        <v>34630.44</v>
      </c>
      <c r="I791" s="16">
        <v>3.6993207077096697E-2</v>
      </c>
      <c r="J791" s="17">
        <v>68697.009999999995</v>
      </c>
      <c r="K791" s="16">
        <v>5.5694536627510199E-2</v>
      </c>
      <c r="L791" s="18">
        <v>5.5302008868498298</v>
      </c>
      <c r="M791" s="16">
        <v>2.1218470087741598E-2</v>
      </c>
      <c r="N791" s="18">
        <v>2.7877965867801202</v>
      </c>
      <c r="O791" s="16">
        <v>3.1278742861470801E-3</v>
      </c>
      <c r="P791" s="15">
        <v>636854.15</v>
      </c>
      <c r="Q791" s="16">
        <v>8.7672901034690706E-2</v>
      </c>
      <c r="R791" s="17">
        <v>116544.94</v>
      </c>
      <c r="S791" s="16">
        <v>7.8812153571018798E-2</v>
      </c>
      <c r="T791" s="17">
        <v>230799.46</v>
      </c>
      <c r="U791" s="16">
        <v>8.75149551325997E-2</v>
      </c>
      <c r="V791" s="18">
        <v>5.46445130951202</v>
      </c>
      <c r="W791" s="16">
        <v>8.2134294041289295E-3</v>
      </c>
      <c r="X791" s="18">
        <v>2.7593398615404001</v>
      </c>
      <c r="Y791" s="16">
        <v>1.4523561386031399E-4</v>
      </c>
      <c r="Z791" s="15">
        <v>1153124.1000000001</v>
      </c>
      <c r="AA791" s="16">
        <v>0.110401245518489</v>
      </c>
      <c r="AB791" s="17">
        <v>211130.13</v>
      </c>
      <c r="AC791" s="16">
        <v>0.11266915849315</v>
      </c>
      <c r="AD791" s="17">
        <v>418742.26</v>
      </c>
      <c r="AE791" s="16">
        <v>0.11554856486253599</v>
      </c>
      <c r="AF791" s="18">
        <v>5.4616747500700198</v>
      </c>
      <c r="AG791" s="16">
        <v>-2.0382635371432099E-3</v>
      </c>
      <c r="AH791" s="18">
        <v>2.7537800937502701</v>
      </c>
      <c r="AI791" s="16">
        <v>-4.6141598009951301E-3</v>
      </c>
      <c r="AJ791" s="15">
        <v>2320928.2000000002</v>
      </c>
      <c r="AK791" s="16">
        <v>0.46550283661868802</v>
      </c>
      <c r="AL791" s="17">
        <v>412503.17</v>
      </c>
      <c r="AM791" s="16">
        <v>0.58242460341771196</v>
      </c>
      <c r="AN791" s="17">
        <v>823926.01</v>
      </c>
      <c r="AO791" s="16">
        <v>0.54147573522694503</v>
      </c>
      <c r="AP791" s="18">
        <v>5.6264493676497098</v>
      </c>
      <c r="AQ791" s="16">
        <v>-7.3887733132116606E-2</v>
      </c>
      <c r="AR791" s="18">
        <v>2.8169133779379099</v>
      </c>
      <c r="AS791" s="16">
        <v>-4.92858219380738E-2</v>
      </c>
    </row>
    <row r="792" spans="2:45" x14ac:dyDescent="0.2">
      <c r="B792" s="29"/>
      <c r="C792" s="29"/>
      <c r="D792" s="29"/>
      <c r="E792" s="14" t="s">
        <v>273</v>
      </c>
      <c r="F792" s="15">
        <v>234089.97</v>
      </c>
      <c r="G792" s="16">
        <v>0.30087137665263203</v>
      </c>
      <c r="H792" s="17">
        <v>46525.79</v>
      </c>
      <c r="I792" s="16">
        <v>0.68082193958320003</v>
      </c>
      <c r="J792" s="17">
        <v>71481.42</v>
      </c>
      <c r="K792" s="16">
        <v>0.29077158184815399</v>
      </c>
      <c r="L792" s="18">
        <v>5.0314023684498403</v>
      </c>
      <c r="M792" s="16">
        <v>-0.22605045423478101</v>
      </c>
      <c r="N792" s="18">
        <v>3.2748365939009001</v>
      </c>
      <c r="O792" s="16">
        <v>7.8246181946590894E-3</v>
      </c>
      <c r="P792" s="15">
        <v>739662.27</v>
      </c>
      <c r="Q792" s="16">
        <v>0.31510416842612499</v>
      </c>
      <c r="R792" s="17">
        <v>143868.53</v>
      </c>
      <c r="S792" s="16">
        <v>0.65508501796257801</v>
      </c>
      <c r="T792" s="17">
        <v>224174.07999999999</v>
      </c>
      <c r="U792" s="16">
        <v>0.29229821690072999</v>
      </c>
      <c r="V792" s="18">
        <v>5.1412374200250701</v>
      </c>
      <c r="W792" s="16">
        <v>-0.20541594289517001</v>
      </c>
      <c r="X792" s="18">
        <v>3.2994995228708</v>
      </c>
      <c r="Y792" s="16">
        <v>1.7647591884858899E-2</v>
      </c>
      <c r="Z792" s="15">
        <v>1395529.62</v>
      </c>
      <c r="AA792" s="16">
        <v>0.37260781076838601</v>
      </c>
      <c r="AB792" s="17">
        <v>276693.81</v>
      </c>
      <c r="AC792" s="16">
        <v>0.75238011095911195</v>
      </c>
      <c r="AD792" s="17">
        <v>430262.52</v>
      </c>
      <c r="AE792" s="16">
        <v>0.35454840182421299</v>
      </c>
      <c r="AF792" s="18">
        <v>5.0435881453220803</v>
      </c>
      <c r="AG792" s="16">
        <v>-0.216717992754933</v>
      </c>
      <c r="AH792" s="18">
        <v>3.2434375645826599</v>
      </c>
      <c r="AI792" s="16">
        <v>1.3332420546842E-2</v>
      </c>
      <c r="AJ792" s="15">
        <v>2685941.24</v>
      </c>
      <c r="AK792" s="16">
        <v>0.24531666077176101</v>
      </c>
      <c r="AL792" s="17">
        <v>482003.29</v>
      </c>
      <c r="AM792" s="16">
        <v>0.46332153444791702</v>
      </c>
      <c r="AN792" s="17">
        <v>820459.73</v>
      </c>
      <c r="AO792" s="16">
        <v>0.204153943543087</v>
      </c>
      <c r="AP792" s="18">
        <v>5.5724541631240703</v>
      </c>
      <c r="AQ792" s="16">
        <v>-0.14897947480722701</v>
      </c>
      <c r="AR792" s="18">
        <v>3.2737027081146302</v>
      </c>
      <c r="AS792" s="16">
        <v>3.4183932585527002E-2</v>
      </c>
    </row>
    <row r="793" spans="2:45" x14ac:dyDescent="0.2">
      <c r="B793" s="29"/>
      <c r="C793" s="29"/>
      <c r="D793" s="29"/>
      <c r="E793" s="14" t="s">
        <v>274</v>
      </c>
      <c r="F793" s="15">
        <v>93719.54</v>
      </c>
      <c r="G793" s="16">
        <v>0.117402738866277</v>
      </c>
      <c r="H793" s="17">
        <v>19682.349999999999</v>
      </c>
      <c r="I793" s="16">
        <v>0.130782214827565</v>
      </c>
      <c r="J793" s="17">
        <v>28745.13</v>
      </c>
      <c r="K793" s="16">
        <v>0.15208078997636101</v>
      </c>
      <c r="L793" s="18">
        <v>4.76160316222402</v>
      </c>
      <c r="M793" s="16">
        <v>-1.18320537640649E-2</v>
      </c>
      <c r="N793" s="18">
        <v>3.2603623639900099</v>
      </c>
      <c r="O793" s="16">
        <v>-3.0100363977769499E-2</v>
      </c>
      <c r="P793" s="15">
        <v>293426.84999999998</v>
      </c>
      <c r="Q793" s="16">
        <v>9.4617518783618904E-2</v>
      </c>
      <c r="R793" s="17">
        <v>59966.879999999997</v>
      </c>
      <c r="S793" s="16">
        <v>0.104111311699825</v>
      </c>
      <c r="T793" s="17">
        <v>89911.44</v>
      </c>
      <c r="U793" s="16">
        <v>0.110990786251564</v>
      </c>
      <c r="V793" s="18">
        <v>4.8931485179819303</v>
      </c>
      <c r="W793" s="16">
        <v>-8.5985831461053708E-3</v>
      </c>
      <c r="X793" s="18">
        <v>3.2635096268061101</v>
      </c>
      <c r="Y793" s="16">
        <v>-1.47375366839792E-2</v>
      </c>
      <c r="Z793" s="15">
        <v>509061.46</v>
      </c>
      <c r="AA793" s="16">
        <v>9.5372015939633306E-2</v>
      </c>
      <c r="AB793" s="17">
        <v>104546.85</v>
      </c>
      <c r="AC793" s="16">
        <v>0.11092249830886</v>
      </c>
      <c r="AD793" s="17">
        <v>154364.29</v>
      </c>
      <c r="AE793" s="16">
        <v>0.102267848070353</v>
      </c>
      <c r="AF793" s="18">
        <v>4.8692185369525696</v>
      </c>
      <c r="AG793" s="16">
        <v>-1.39978102819049E-2</v>
      </c>
      <c r="AH793" s="18">
        <v>3.2977929027497201</v>
      </c>
      <c r="AI793" s="16">
        <v>-6.2560403469913801E-3</v>
      </c>
      <c r="AJ793" s="15">
        <v>1057987.25</v>
      </c>
      <c r="AK793" s="16">
        <v>0.185888051312044</v>
      </c>
      <c r="AL793" s="17">
        <v>211327.46</v>
      </c>
      <c r="AM793" s="16">
        <v>0.306718367982944</v>
      </c>
      <c r="AN793" s="17">
        <v>315911.59000000003</v>
      </c>
      <c r="AO793" s="16">
        <v>0.20235615862556899</v>
      </c>
      <c r="AP793" s="18">
        <v>5.0063879535579501</v>
      </c>
      <c r="AQ793" s="16">
        <v>-9.2468522392788993E-2</v>
      </c>
      <c r="AR793" s="18">
        <v>3.3489978952655699</v>
      </c>
      <c r="AS793" s="16">
        <v>-1.3696530096664199E-2</v>
      </c>
    </row>
    <row r="794" spans="2:45" x14ac:dyDescent="0.2">
      <c r="B794" s="29"/>
      <c r="C794" s="29"/>
      <c r="D794" s="29"/>
      <c r="E794" s="14" t="s">
        <v>275</v>
      </c>
      <c r="F794" s="15">
        <v>260508.1</v>
      </c>
      <c r="G794" s="16">
        <v>1.00937674850836</v>
      </c>
      <c r="H794" s="17">
        <v>64976.52</v>
      </c>
      <c r="I794" s="16">
        <v>2.25224085289554</v>
      </c>
      <c r="J794" s="17">
        <v>85744.17</v>
      </c>
      <c r="K794" s="16">
        <v>1.0569989379646101</v>
      </c>
      <c r="L794" s="18">
        <v>4.0092651930266499</v>
      </c>
      <c r="M794" s="16">
        <v>-0.38215623030521501</v>
      </c>
      <c r="N794" s="18">
        <v>3.03820189757508</v>
      </c>
      <c r="O794" s="16">
        <v>-2.3151295111201502E-2</v>
      </c>
      <c r="P794" s="15">
        <v>844154.97</v>
      </c>
      <c r="Q794" s="16">
        <v>0.88874431808240495</v>
      </c>
      <c r="R794" s="17">
        <v>207860.59</v>
      </c>
      <c r="S794" s="16">
        <v>1.97463198228334</v>
      </c>
      <c r="T794" s="17">
        <v>277043.93</v>
      </c>
      <c r="U794" s="16">
        <v>0.92449540021281396</v>
      </c>
      <c r="V794" s="18">
        <v>4.0611593087463103</v>
      </c>
      <c r="W794" s="16">
        <v>-0.365049414740511</v>
      </c>
      <c r="X794" s="18">
        <v>3.0470076352151101</v>
      </c>
      <c r="Y794" s="16">
        <v>-1.8576860265010601E-2</v>
      </c>
      <c r="Z794" s="15">
        <v>1625910.34</v>
      </c>
      <c r="AA794" s="16">
        <v>0.87372412776991004</v>
      </c>
      <c r="AB794" s="17">
        <v>407184.54</v>
      </c>
      <c r="AC794" s="16">
        <v>1.9967934123387401</v>
      </c>
      <c r="AD794" s="17">
        <v>541672.54</v>
      </c>
      <c r="AE794" s="16">
        <v>0.95034438627720397</v>
      </c>
      <c r="AF794" s="18">
        <v>3.9930551881955099</v>
      </c>
      <c r="AG794" s="16">
        <v>-0.37475699190501299</v>
      </c>
      <c r="AH794" s="18">
        <v>3.00164808059127</v>
      </c>
      <c r="AI794" s="16">
        <v>-3.9285502112550497E-2</v>
      </c>
      <c r="AJ794" s="15">
        <v>3037533.96</v>
      </c>
      <c r="AK794" s="16">
        <v>0.50637777598144096</v>
      </c>
      <c r="AL794" s="17">
        <v>697321.2</v>
      </c>
      <c r="AM794" s="16">
        <v>1.1854874941607501</v>
      </c>
      <c r="AN794" s="17">
        <v>1009313.09</v>
      </c>
      <c r="AO794" s="16">
        <v>0.55072385277345504</v>
      </c>
      <c r="AP794" s="18">
        <v>4.3560040337221899</v>
      </c>
      <c r="AQ794" s="16">
        <v>-0.31073603486351298</v>
      </c>
      <c r="AR794" s="18">
        <v>3.00950615829227</v>
      </c>
      <c r="AS794" s="16">
        <v>-2.8597017265647898E-2</v>
      </c>
    </row>
    <row r="795" spans="2:45" x14ac:dyDescent="0.2">
      <c r="B795" s="29"/>
      <c r="C795" s="29"/>
      <c r="D795" s="29"/>
      <c r="E795" s="14" t="s">
        <v>276</v>
      </c>
      <c r="F795" s="15">
        <v>46524.65</v>
      </c>
      <c r="G795" s="16">
        <v>-0.18831680325087499</v>
      </c>
      <c r="H795" s="17">
        <v>7423.52</v>
      </c>
      <c r="I795" s="16">
        <v>-0.23961236570208799</v>
      </c>
      <c r="J795" s="17">
        <v>13740.02</v>
      </c>
      <c r="K795" s="16">
        <v>-0.23524991818187899</v>
      </c>
      <c r="L795" s="18">
        <v>6.2671953466819001</v>
      </c>
      <c r="M795" s="16">
        <v>6.7459753601300701E-2</v>
      </c>
      <c r="N795" s="18">
        <v>3.3860685792305998</v>
      </c>
      <c r="O795" s="16">
        <v>6.1370526197820303E-2</v>
      </c>
      <c r="P795" s="15">
        <v>152667.78</v>
      </c>
      <c r="Q795" s="16">
        <v>-0.201288733900505</v>
      </c>
      <c r="R795" s="17">
        <v>24984.94</v>
      </c>
      <c r="S795" s="16">
        <v>-0.23519407475249701</v>
      </c>
      <c r="T795" s="17">
        <v>46832.67</v>
      </c>
      <c r="U795" s="16">
        <v>-0.20151350853682201</v>
      </c>
      <c r="V795" s="18">
        <v>6.1103921002011603</v>
      </c>
      <c r="W795" s="16">
        <v>4.4331953679647797E-2</v>
      </c>
      <c r="X795" s="18">
        <v>3.2598564207421901</v>
      </c>
      <c r="Y795" s="16">
        <v>2.8150086284586302E-4</v>
      </c>
      <c r="Z795" s="15">
        <v>295628.98</v>
      </c>
      <c r="AA795" s="16">
        <v>-0.14034906257944901</v>
      </c>
      <c r="AB795" s="17">
        <v>48914.32</v>
      </c>
      <c r="AC795" s="16">
        <v>-0.16646552955181901</v>
      </c>
      <c r="AD795" s="17">
        <v>92953.18</v>
      </c>
      <c r="AE795" s="16">
        <v>-0.13704604674311699</v>
      </c>
      <c r="AF795" s="18">
        <v>6.0438125277015002</v>
      </c>
      <c r="AG795" s="16">
        <v>3.1332197885383398E-2</v>
      </c>
      <c r="AH795" s="18">
        <v>3.1804073835881699</v>
      </c>
      <c r="AI795" s="16">
        <v>-3.8275690422015099E-3</v>
      </c>
      <c r="AJ795" s="15">
        <v>878904.04</v>
      </c>
      <c r="AK795" s="16">
        <v>-6.12314098584903E-2</v>
      </c>
      <c r="AL795" s="17">
        <v>147377.47</v>
      </c>
      <c r="AM795" s="16">
        <v>-8.9178315718538098E-2</v>
      </c>
      <c r="AN795" s="17">
        <v>273388.62</v>
      </c>
      <c r="AO795" s="16">
        <v>-9.7325293889143003E-2</v>
      </c>
      <c r="AP795" s="18">
        <v>5.9636255120948896</v>
      </c>
      <c r="AQ795" s="16">
        <v>3.0683180190307701E-2</v>
      </c>
      <c r="AR795" s="18">
        <v>3.2148523226753198</v>
      </c>
      <c r="AS795" s="16">
        <v>3.9985482905754599E-2</v>
      </c>
    </row>
    <row r="796" spans="2:45" x14ac:dyDescent="0.2">
      <c r="B796" s="29"/>
      <c r="C796" s="29"/>
      <c r="D796" s="29"/>
      <c r="E796" s="14" t="s">
        <v>277</v>
      </c>
      <c r="F796" s="15">
        <v>41724.21</v>
      </c>
      <c r="G796" s="16">
        <v>-1.39871145939997E-2</v>
      </c>
      <c r="H796" s="17">
        <v>8141.57</v>
      </c>
      <c r="I796" s="16">
        <v>0.18614344614577699</v>
      </c>
      <c r="J796" s="17">
        <v>12638.26</v>
      </c>
      <c r="K796" s="16">
        <v>-2.4637468647501399E-2</v>
      </c>
      <c r="L796" s="18">
        <v>5.1248358731792498</v>
      </c>
      <c r="M796" s="16">
        <v>-0.16872374196398901</v>
      </c>
      <c r="N796" s="18">
        <v>3.3014204487010099</v>
      </c>
      <c r="O796" s="16">
        <v>1.09193799342827E-2</v>
      </c>
      <c r="P796" s="15">
        <v>129227.31</v>
      </c>
      <c r="Q796" s="16">
        <v>2.8713100328641099E-2</v>
      </c>
      <c r="R796" s="17">
        <v>24623.32</v>
      </c>
      <c r="S796" s="16">
        <v>0.25195407137819897</v>
      </c>
      <c r="T796" s="17">
        <v>38824.51</v>
      </c>
      <c r="U796" s="16">
        <v>3.28277091286363E-2</v>
      </c>
      <c r="V796" s="18">
        <v>5.2481675907229404</v>
      </c>
      <c r="W796" s="16">
        <v>-0.17831402617174799</v>
      </c>
      <c r="X796" s="18">
        <v>3.3284981574783599</v>
      </c>
      <c r="Y796" s="16">
        <v>-3.9838288260745898E-3</v>
      </c>
      <c r="Z796" s="15">
        <v>235616.26</v>
      </c>
      <c r="AA796" s="16">
        <v>2.3604622550556301E-2</v>
      </c>
      <c r="AB796" s="17">
        <v>43680.85</v>
      </c>
      <c r="AC796" s="16">
        <v>0.221693987833082</v>
      </c>
      <c r="AD796" s="17">
        <v>70295.070000000007</v>
      </c>
      <c r="AE796" s="16">
        <v>1.9269754376461199E-2</v>
      </c>
      <c r="AF796" s="18">
        <v>5.3940401800789104</v>
      </c>
      <c r="AG796" s="16">
        <v>-0.16214319400382499</v>
      </c>
      <c r="AH796" s="18">
        <v>3.3518177021517999</v>
      </c>
      <c r="AI796" s="16">
        <v>4.2529155363262502E-3</v>
      </c>
      <c r="AJ796" s="15">
        <v>499724.49</v>
      </c>
      <c r="AK796" s="16">
        <v>-5.39463629588912E-2</v>
      </c>
      <c r="AL796" s="17">
        <v>86485.4</v>
      </c>
      <c r="AM796" s="16">
        <v>7.2826449524670003E-2</v>
      </c>
      <c r="AN796" s="17">
        <v>150955.63</v>
      </c>
      <c r="AO796" s="16">
        <v>-4.8897029475027803E-2</v>
      </c>
      <c r="AP796" s="18">
        <v>5.7781370034711097</v>
      </c>
      <c r="AQ796" s="16">
        <v>-0.118167120637014</v>
      </c>
      <c r="AR796" s="18">
        <v>3.3104064419458901</v>
      </c>
      <c r="AS796" s="16">
        <v>-5.3089241021678198E-3</v>
      </c>
    </row>
    <row r="797" spans="2:45" x14ac:dyDescent="0.2">
      <c r="B797" s="29"/>
      <c r="C797" s="29"/>
      <c r="D797" s="29"/>
      <c r="E797" s="14" t="s">
        <v>278</v>
      </c>
      <c r="F797" s="15">
        <v>160101.32</v>
      </c>
      <c r="G797" s="16">
        <v>6.9318090588996406E-2</v>
      </c>
      <c r="H797" s="17">
        <v>32136.33</v>
      </c>
      <c r="I797" s="16">
        <v>-6.5125489381533397E-2</v>
      </c>
      <c r="J797" s="17">
        <v>60582.79</v>
      </c>
      <c r="K797" s="16">
        <v>-4.40986618944278E-2</v>
      </c>
      <c r="L797" s="18">
        <v>4.9819416218342303</v>
      </c>
      <c r="M797" s="16">
        <v>0.14380922620469</v>
      </c>
      <c r="N797" s="18">
        <v>2.6426864791139502</v>
      </c>
      <c r="O797" s="16">
        <v>0.11864901529293399</v>
      </c>
      <c r="P797" s="15">
        <v>541964.74</v>
      </c>
      <c r="Q797" s="16">
        <v>0.11060417088506801</v>
      </c>
      <c r="R797" s="17">
        <v>114495.24</v>
      </c>
      <c r="S797" s="16">
        <v>0.173358229374938</v>
      </c>
      <c r="T797" s="17">
        <v>213167.43</v>
      </c>
      <c r="U797" s="16">
        <v>0.154840224138245</v>
      </c>
      <c r="V797" s="18">
        <v>4.7335132884126896</v>
      </c>
      <c r="W797" s="16">
        <v>-5.3482437774608198E-2</v>
      </c>
      <c r="X797" s="18">
        <v>2.54243690042142</v>
      </c>
      <c r="Y797" s="16">
        <v>-3.8304912080964398E-2</v>
      </c>
      <c r="Z797" s="15">
        <v>995825.91</v>
      </c>
      <c r="AA797" s="16">
        <v>6.4802335891850305E-2</v>
      </c>
      <c r="AB797" s="17">
        <v>215863.45</v>
      </c>
      <c r="AC797" s="16">
        <v>0.14040570449436099</v>
      </c>
      <c r="AD797" s="17">
        <v>401676.62</v>
      </c>
      <c r="AE797" s="16">
        <v>0.115129605479883</v>
      </c>
      <c r="AF797" s="18">
        <v>4.6132215064662399</v>
      </c>
      <c r="AG797" s="16">
        <v>-6.6295151194488297E-2</v>
      </c>
      <c r="AH797" s="18">
        <v>2.4791731965878401</v>
      </c>
      <c r="AI797" s="16">
        <v>-4.5131318674276701E-2</v>
      </c>
      <c r="AJ797" s="15">
        <v>2098502.9</v>
      </c>
      <c r="AK797" s="16">
        <v>9.2291657157600293E-2</v>
      </c>
      <c r="AL797" s="17">
        <v>427579.01</v>
      </c>
      <c r="AM797" s="16">
        <v>0.11324878736235</v>
      </c>
      <c r="AN797" s="17">
        <v>814211</v>
      </c>
      <c r="AO797" s="16">
        <v>7.2424700786750201E-2</v>
      </c>
      <c r="AP797" s="18">
        <v>4.9078716469267301</v>
      </c>
      <c r="AQ797" s="16">
        <v>-1.8825199221105E-2</v>
      </c>
      <c r="AR797" s="18">
        <v>2.5773453072974899</v>
      </c>
      <c r="AS797" s="16">
        <v>1.8525269285829898E-2</v>
      </c>
    </row>
    <row r="798" spans="2:45" x14ac:dyDescent="0.2">
      <c r="B798" s="29"/>
      <c r="C798" s="29"/>
      <c r="D798" s="29"/>
      <c r="E798" s="14" t="s">
        <v>279</v>
      </c>
      <c r="F798" s="15">
        <v>152893.92000000001</v>
      </c>
      <c r="G798" s="16">
        <v>9.8853610779629203E-2</v>
      </c>
      <c r="H798" s="17">
        <v>31687.3</v>
      </c>
      <c r="I798" s="16">
        <v>-0.20750406785883799</v>
      </c>
      <c r="J798" s="17">
        <v>61626.43</v>
      </c>
      <c r="K798" s="16">
        <v>-0.18210917106083399</v>
      </c>
      <c r="L798" s="18">
        <v>4.8250851287424297</v>
      </c>
      <c r="M798" s="16">
        <v>0.386573187588171</v>
      </c>
      <c r="N798" s="18">
        <v>2.4809796705731602</v>
      </c>
      <c r="O798" s="16">
        <v>0.34352113008148299</v>
      </c>
      <c r="P798" s="15">
        <v>517826.58</v>
      </c>
      <c r="Q798" s="16">
        <v>0.17130223393735799</v>
      </c>
      <c r="R798" s="17">
        <v>117314.39</v>
      </c>
      <c r="S798" s="16">
        <v>7.9593158335539704E-2</v>
      </c>
      <c r="T798" s="17">
        <v>223411.16</v>
      </c>
      <c r="U798" s="16">
        <v>7.1747307465344898E-2</v>
      </c>
      <c r="V798" s="18">
        <v>4.4140073523802199</v>
      </c>
      <c r="W798" s="16">
        <v>8.49478110283787E-2</v>
      </c>
      <c r="X798" s="18">
        <v>2.3178187696621801</v>
      </c>
      <c r="Y798" s="16">
        <v>9.2890297720884904E-2</v>
      </c>
      <c r="Z798" s="15">
        <v>975418.31</v>
      </c>
      <c r="AA798" s="16">
        <v>0.24261280617508599</v>
      </c>
      <c r="AB798" s="17">
        <v>221768.82</v>
      </c>
      <c r="AC798" s="16">
        <v>0.18284394062739301</v>
      </c>
      <c r="AD798" s="17">
        <v>422247.22</v>
      </c>
      <c r="AE798" s="16">
        <v>0.18459856306476699</v>
      </c>
      <c r="AF798" s="18">
        <v>4.3983564055578199</v>
      </c>
      <c r="AG798" s="16">
        <v>5.0529798137183397E-2</v>
      </c>
      <c r="AH798" s="18">
        <v>2.3100644925501199</v>
      </c>
      <c r="AI798" s="16">
        <v>4.89737577937168E-2</v>
      </c>
      <c r="AJ798" s="15">
        <v>1936073.35</v>
      </c>
      <c r="AK798" s="16">
        <v>0.80894882042318605</v>
      </c>
      <c r="AL798" s="17">
        <v>429551.99</v>
      </c>
      <c r="AM798" s="16">
        <v>0.620711774225011</v>
      </c>
      <c r="AN798" s="17">
        <v>821059.59</v>
      </c>
      <c r="AO798" s="16">
        <v>0.64441468423431003</v>
      </c>
      <c r="AP798" s="18">
        <v>4.5071921329010696</v>
      </c>
      <c r="AQ798" s="16">
        <v>0.11614467741383901</v>
      </c>
      <c r="AR798" s="18">
        <v>2.3580180702840301</v>
      </c>
      <c r="AS798" s="16">
        <v>0.10005635303937201</v>
      </c>
    </row>
    <row r="799" spans="2:45" x14ac:dyDescent="0.2">
      <c r="B799" s="29"/>
      <c r="C799" s="29"/>
      <c r="D799" s="29"/>
      <c r="E799" s="14" t="s">
        <v>280</v>
      </c>
      <c r="F799" s="15">
        <v>25762.75</v>
      </c>
      <c r="G799" s="16">
        <v>-4.7889096832943102E-2</v>
      </c>
      <c r="H799" s="17">
        <v>3573.77</v>
      </c>
      <c r="I799" s="16">
        <v>-5.1967413593232301E-2</v>
      </c>
      <c r="J799" s="17">
        <v>8150.86</v>
      </c>
      <c r="K799" s="16">
        <v>-5.42830655631759E-2</v>
      </c>
      <c r="L799" s="18">
        <v>7.2088438819509904</v>
      </c>
      <c r="M799" s="16">
        <v>4.3018740270805199E-3</v>
      </c>
      <c r="N799" s="18">
        <v>3.1607400936833701</v>
      </c>
      <c r="O799" s="16">
        <v>6.7609751897277698E-3</v>
      </c>
      <c r="P799" s="15">
        <v>88789</v>
      </c>
      <c r="Q799" s="16">
        <v>-6.9546392707281598E-3</v>
      </c>
      <c r="R799" s="17">
        <v>12406.47</v>
      </c>
      <c r="S799" s="16">
        <v>3.4503927187494502E-3</v>
      </c>
      <c r="T799" s="17">
        <v>27963.42</v>
      </c>
      <c r="U799" s="16">
        <v>-1.4085291641340199E-2</v>
      </c>
      <c r="V799" s="18">
        <v>7.1566690605788699</v>
      </c>
      <c r="W799" s="16">
        <v>-1.03692539910083E-2</v>
      </c>
      <c r="X799" s="18">
        <v>3.1751838652067601</v>
      </c>
      <c r="Y799" s="16">
        <v>7.2325245887476996E-3</v>
      </c>
      <c r="Z799" s="15">
        <v>175254.71</v>
      </c>
      <c r="AA799" s="16">
        <v>9.6772006151348792E-3</v>
      </c>
      <c r="AB799" s="17">
        <v>24747.360000000001</v>
      </c>
      <c r="AC799" s="16">
        <v>3.25317667773019E-2</v>
      </c>
      <c r="AD799" s="17">
        <v>55283.040000000001</v>
      </c>
      <c r="AE799" s="16">
        <v>4.6843923374855099E-3</v>
      </c>
      <c r="AF799" s="18">
        <v>7.0817537709072802</v>
      </c>
      <c r="AG799" s="16">
        <v>-2.2134492029722098E-2</v>
      </c>
      <c r="AH799" s="18">
        <v>3.1701351806991802</v>
      </c>
      <c r="AI799" s="16">
        <v>4.9695290538286398E-3</v>
      </c>
      <c r="AJ799" s="15">
        <v>480082.92</v>
      </c>
      <c r="AK799" s="16">
        <v>9.4295325097964594E-2</v>
      </c>
      <c r="AL799" s="17">
        <v>67602.84</v>
      </c>
      <c r="AM799" s="16">
        <v>0.144785585248737</v>
      </c>
      <c r="AN799" s="17">
        <v>151602.25</v>
      </c>
      <c r="AO799" s="16">
        <v>8.0528313484265701E-2</v>
      </c>
      <c r="AP799" s="18">
        <v>7.1015199953138097</v>
      </c>
      <c r="AQ799" s="16">
        <v>-4.4104556173112201E-2</v>
      </c>
      <c r="AR799" s="18">
        <v>3.1667268790535799</v>
      </c>
      <c r="AS799" s="16">
        <v>1.2741000343901999E-2</v>
      </c>
    </row>
    <row r="800" spans="2:45" x14ac:dyDescent="0.2">
      <c r="B800" s="29"/>
      <c r="C800" s="29"/>
      <c r="D800" s="29"/>
      <c r="E800" s="14" t="s">
        <v>281</v>
      </c>
      <c r="F800" s="15">
        <v>86442.94</v>
      </c>
      <c r="G800" s="16">
        <v>0.774017843418493</v>
      </c>
      <c r="H800" s="17">
        <v>16914.669999999998</v>
      </c>
      <c r="I800" s="16">
        <v>0.107583378133003</v>
      </c>
      <c r="J800" s="17">
        <v>31475.18</v>
      </c>
      <c r="K800" s="16">
        <v>0.184451208039245</v>
      </c>
      <c r="L800" s="18">
        <v>5.1105306813553</v>
      </c>
      <c r="M800" s="16">
        <v>0.60170139643018505</v>
      </c>
      <c r="N800" s="18">
        <v>2.7463842939103098</v>
      </c>
      <c r="O800" s="16">
        <v>0.49775510496141401</v>
      </c>
      <c r="P800" s="15">
        <v>285921.40000000002</v>
      </c>
      <c r="Q800" s="16">
        <v>0.99400142700956295</v>
      </c>
      <c r="R800" s="17">
        <v>62603.55</v>
      </c>
      <c r="S800" s="16">
        <v>0.74591977144807697</v>
      </c>
      <c r="T800" s="17">
        <v>114076.8</v>
      </c>
      <c r="U800" s="16">
        <v>0.76811171902850295</v>
      </c>
      <c r="V800" s="18">
        <v>4.5671755036255899</v>
      </c>
      <c r="W800" s="16">
        <v>0.14209224250649499</v>
      </c>
      <c r="X800" s="18">
        <v>2.50639393811888</v>
      </c>
      <c r="Y800" s="16">
        <v>0.127757598996729</v>
      </c>
      <c r="Z800" s="15">
        <v>529880.67000000004</v>
      </c>
      <c r="AA800" s="16">
        <v>1.0055364135090801</v>
      </c>
      <c r="AB800" s="17">
        <v>116824.02</v>
      </c>
      <c r="AC800" s="16">
        <v>0.72252750169268398</v>
      </c>
      <c r="AD800" s="17">
        <v>212597.79</v>
      </c>
      <c r="AE800" s="16">
        <v>0.75070442704719897</v>
      </c>
      <c r="AF800" s="18">
        <v>4.5357167986515101</v>
      </c>
      <c r="AG800" s="16">
        <v>0.16429863182926799</v>
      </c>
      <c r="AH800" s="18">
        <v>2.4924091167645699</v>
      </c>
      <c r="AI800" s="16">
        <v>0.14555968587552501</v>
      </c>
      <c r="AJ800" s="15">
        <v>1086649.18</v>
      </c>
      <c r="AK800" s="16">
        <v>1.01044841923482</v>
      </c>
      <c r="AL800" s="17">
        <v>233430.73</v>
      </c>
      <c r="AM800" s="16">
        <v>0.70331234584918301</v>
      </c>
      <c r="AN800" s="17">
        <v>429215.95</v>
      </c>
      <c r="AO800" s="16">
        <v>0.69686690230311898</v>
      </c>
      <c r="AP800" s="18">
        <v>4.6551247986929596</v>
      </c>
      <c r="AQ800" s="16">
        <v>0.18031694194790801</v>
      </c>
      <c r="AR800" s="18">
        <v>2.5317073608285101</v>
      </c>
      <c r="AS800" s="16">
        <v>0.18480030254941501</v>
      </c>
    </row>
    <row r="801" spans="2:45" x14ac:dyDescent="0.2">
      <c r="B801" s="29"/>
      <c r="C801" s="29"/>
      <c r="D801" s="29"/>
      <c r="E801" s="14" t="s">
        <v>282</v>
      </c>
      <c r="F801" s="15">
        <v>154454.66</v>
      </c>
      <c r="G801" s="16">
        <v>8.9579804533375801E-2</v>
      </c>
      <c r="H801" s="17">
        <v>26574.74</v>
      </c>
      <c r="I801" s="16">
        <v>8.7294102532734702E-2</v>
      </c>
      <c r="J801" s="17">
        <v>51090.59</v>
      </c>
      <c r="K801" s="16">
        <v>0.103719008353732</v>
      </c>
      <c r="L801" s="18">
        <v>5.8120854616075297</v>
      </c>
      <c r="M801" s="16">
        <v>2.1021929534215302E-3</v>
      </c>
      <c r="N801" s="18">
        <v>3.0231527958475302</v>
      </c>
      <c r="O801" s="16">
        <v>-1.2810510386557301E-2</v>
      </c>
      <c r="P801" s="15">
        <v>517558.29</v>
      </c>
      <c r="Q801" s="16">
        <v>0.121006458154358</v>
      </c>
      <c r="R801" s="17">
        <v>87731.21</v>
      </c>
      <c r="S801" s="16">
        <v>9.0145718152322196E-2</v>
      </c>
      <c r="T801" s="17">
        <v>169681.38</v>
      </c>
      <c r="U801" s="16">
        <v>0.11813079678032599</v>
      </c>
      <c r="V801" s="18">
        <v>5.8993634078454003</v>
      </c>
      <c r="W801" s="16">
        <v>2.8308821002701701E-2</v>
      </c>
      <c r="X801" s="18">
        <v>3.0501772793219901</v>
      </c>
      <c r="Y801" s="16">
        <v>2.5718470346335299E-3</v>
      </c>
      <c r="Z801" s="15">
        <v>959432.93</v>
      </c>
      <c r="AA801" s="16">
        <v>0.20419273872853899</v>
      </c>
      <c r="AB801" s="17">
        <v>164240.84</v>
      </c>
      <c r="AC801" s="16">
        <v>0.198779971718163</v>
      </c>
      <c r="AD801" s="17">
        <v>316077.39</v>
      </c>
      <c r="AE801" s="16">
        <v>0.22179061139242601</v>
      </c>
      <c r="AF801" s="18">
        <v>5.8416221568277402</v>
      </c>
      <c r="AG801" s="16">
        <v>4.5152297653239604E-3</v>
      </c>
      <c r="AH801" s="18">
        <v>3.0354367643949498</v>
      </c>
      <c r="AI801" s="16">
        <v>-1.44033457941135E-2</v>
      </c>
      <c r="AJ801" s="15">
        <v>1844763.62</v>
      </c>
      <c r="AK801" s="16">
        <v>0.35361105873909598</v>
      </c>
      <c r="AL801" s="17">
        <v>316346.05</v>
      </c>
      <c r="AM801" s="16">
        <v>0.47022356925848002</v>
      </c>
      <c r="AN801" s="17">
        <v>602670.28</v>
      </c>
      <c r="AO801" s="16">
        <v>0.411903446062371</v>
      </c>
      <c r="AP801" s="18">
        <v>5.8314735398150201</v>
      </c>
      <c r="AQ801" s="16">
        <v>-7.9316175415551901E-2</v>
      </c>
      <c r="AR801" s="18">
        <v>3.0609832295031998</v>
      </c>
      <c r="AS801" s="16">
        <v>-4.1286383630442902E-2</v>
      </c>
    </row>
    <row r="802" spans="2:45" x14ac:dyDescent="0.2">
      <c r="B802" s="29"/>
      <c r="C802" s="29"/>
      <c r="D802" s="29"/>
      <c r="E802" s="14" t="s">
        <v>283</v>
      </c>
      <c r="F802" s="15">
        <v>160557.38</v>
      </c>
      <c r="G802" s="16">
        <v>0.34733168002230203</v>
      </c>
      <c r="H802" s="17">
        <v>25327.71</v>
      </c>
      <c r="I802" s="16">
        <v>2.5994480274455101E-2</v>
      </c>
      <c r="J802" s="17">
        <v>51379.42</v>
      </c>
      <c r="K802" s="16">
        <v>0.36897741721296701</v>
      </c>
      <c r="L802" s="18">
        <v>6.3391984510245898</v>
      </c>
      <c r="M802" s="16">
        <v>0.31319583674747298</v>
      </c>
      <c r="N802" s="18">
        <v>3.1249356259763199</v>
      </c>
      <c r="O802" s="16">
        <v>-1.58116101248282E-2</v>
      </c>
      <c r="P802" s="15">
        <v>518128.64000000001</v>
      </c>
      <c r="Q802" s="16">
        <v>0.36193020132111198</v>
      </c>
      <c r="R802" s="17">
        <v>82055.39</v>
      </c>
      <c r="S802" s="16">
        <v>4.7624257885807202E-2</v>
      </c>
      <c r="T802" s="17">
        <v>166217.73000000001</v>
      </c>
      <c r="U802" s="16">
        <v>0.40018562695132098</v>
      </c>
      <c r="V802" s="18">
        <v>6.31437666678569</v>
      </c>
      <c r="W802" s="16">
        <v>0.30001781752324103</v>
      </c>
      <c r="X802" s="18">
        <v>3.1171683068948202</v>
      </c>
      <c r="Y802" s="16">
        <v>-2.7321681421272798E-2</v>
      </c>
      <c r="Z802" s="15">
        <v>955724.31</v>
      </c>
      <c r="AA802" s="16">
        <v>0.47370432195628198</v>
      </c>
      <c r="AB802" s="17">
        <v>157555.84</v>
      </c>
      <c r="AC802" s="16">
        <v>0.13289962370862901</v>
      </c>
      <c r="AD802" s="17">
        <v>307558.37</v>
      </c>
      <c r="AE802" s="16">
        <v>0.52580134016828695</v>
      </c>
      <c r="AF802" s="18">
        <v>6.0659402406156504</v>
      </c>
      <c r="AG802" s="16">
        <v>0.300825149126632</v>
      </c>
      <c r="AH802" s="18">
        <v>3.1074566756222599</v>
      </c>
      <c r="AI802" s="16">
        <v>-3.41440375234296E-2</v>
      </c>
      <c r="AJ802" s="15">
        <v>1851903.33</v>
      </c>
      <c r="AK802" s="16">
        <v>0.62658341603035805</v>
      </c>
      <c r="AL802" s="17">
        <v>339832.2</v>
      </c>
      <c r="AM802" s="16">
        <v>0.26462785152978902</v>
      </c>
      <c r="AN802" s="17">
        <v>589515.07999999996</v>
      </c>
      <c r="AO802" s="16">
        <v>0.66252455298410595</v>
      </c>
      <c r="AP802" s="18">
        <v>5.44946397074792</v>
      </c>
      <c r="AQ802" s="16">
        <v>0.28621508221783998</v>
      </c>
      <c r="AR802" s="18">
        <v>3.14140111564237</v>
      </c>
      <c r="AS802" s="16">
        <v>-2.16184097186632E-2</v>
      </c>
    </row>
    <row r="803" spans="2:45" x14ac:dyDescent="0.2">
      <c r="B803" s="29"/>
      <c r="C803" s="29"/>
      <c r="D803" s="29"/>
      <c r="E803" s="14" t="s">
        <v>284</v>
      </c>
      <c r="F803" s="15">
        <v>200623.7</v>
      </c>
      <c r="G803" s="16">
        <v>0.43208217496021001</v>
      </c>
      <c r="H803" s="17">
        <v>47465.66</v>
      </c>
      <c r="I803" s="16">
        <v>-0.16087335843105899</v>
      </c>
      <c r="J803" s="17">
        <v>82597.48</v>
      </c>
      <c r="K803" s="16">
        <v>-0.11132242055614899</v>
      </c>
      <c r="L803" s="18">
        <v>4.2267125328079302</v>
      </c>
      <c r="M803" s="16">
        <v>0.70663414080454201</v>
      </c>
      <c r="N803" s="18">
        <v>2.4289324565349899</v>
      </c>
      <c r="O803" s="16">
        <v>0.61147553183059999</v>
      </c>
      <c r="P803" s="15">
        <v>703858.8</v>
      </c>
      <c r="Q803" s="16">
        <v>0.87322712985537299</v>
      </c>
      <c r="R803" s="17">
        <v>198132.18</v>
      </c>
      <c r="S803" s="16">
        <v>0.66037135326527996</v>
      </c>
      <c r="T803" s="17">
        <v>337998.19</v>
      </c>
      <c r="U803" s="16">
        <v>0.69682312346547803</v>
      </c>
      <c r="V803" s="18">
        <v>3.5524708808029102</v>
      </c>
      <c r="W803" s="16">
        <v>0.12819769274595799</v>
      </c>
      <c r="X803" s="18">
        <v>2.08243363670084</v>
      </c>
      <c r="Y803" s="16">
        <v>0.103961340431064</v>
      </c>
      <c r="Z803" s="15">
        <v>1290935.19</v>
      </c>
      <c r="AA803" s="16">
        <v>0.81614111666294498</v>
      </c>
      <c r="AB803" s="17">
        <v>364108.4</v>
      </c>
      <c r="AC803" s="16">
        <v>0.60848042350873499</v>
      </c>
      <c r="AD803" s="17">
        <v>622126.96</v>
      </c>
      <c r="AE803" s="16">
        <v>0.64528530221716496</v>
      </c>
      <c r="AF803" s="18">
        <v>3.5454693986735801</v>
      </c>
      <c r="AG803" s="16">
        <v>0.12910364970511701</v>
      </c>
      <c r="AH803" s="18">
        <v>2.0750349574948501</v>
      </c>
      <c r="AI803" s="16">
        <v>0.10384570640455899</v>
      </c>
      <c r="AJ803" s="15">
        <v>2461795.85</v>
      </c>
      <c r="AK803" s="16">
        <v>0.813155231567815</v>
      </c>
      <c r="AL803" s="17">
        <v>668358.49</v>
      </c>
      <c r="AM803" s="16">
        <v>0.47291303589822598</v>
      </c>
      <c r="AN803" s="17">
        <v>1146069.4099999999</v>
      </c>
      <c r="AO803" s="16">
        <v>0.49889473670925499</v>
      </c>
      <c r="AP803" s="18">
        <v>3.68334641787823</v>
      </c>
      <c r="AQ803" s="16">
        <v>0.23099951414449901</v>
      </c>
      <c r="AR803" s="18">
        <v>2.1480338176027201</v>
      </c>
      <c r="AS803" s="16">
        <v>0.20966148400020601</v>
      </c>
    </row>
    <row r="804" spans="2:45" x14ac:dyDescent="0.2">
      <c r="B804" s="29"/>
      <c r="C804" s="29"/>
      <c r="D804" s="29"/>
      <c r="E804" s="14" t="s">
        <v>285</v>
      </c>
      <c r="F804" s="15">
        <v>77287.25</v>
      </c>
      <c r="G804" s="16">
        <v>-0.113116802507643</v>
      </c>
      <c r="H804" s="17">
        <v>24645.26</v>
      </c>
      <c r="I804" s="16">
        <v>-0.42420939726141998</v>
      </c>
      <c r="J804" s="17">
        <v>39534.19</v>
      </c>
      <c r="K804" s="16">
        <v>-0.42360625326036899</v>
      </c>
      <c r="L804" s="18">
        <v>3.1359884213029199</v>
      </c>
      <c r="M804" s="16">
        <v>0.54028772486760901</v>
      </c>
      <c r="N804" s="18">
        <v>1.9549470976893699</v>
      </c>
      <c r="O804" s="16">
        <v>0.53867595286903902</v>
      </c>
      <c r="P804" s="15">
        <v>290068.15000000002</v>
      </c>
      <c r="Q804" s="16">
        <v>0.35134858759249399</v>
      </c>
      <c r="R804" s="17">
        <v>116119.71</v>
      </c>
      <c r="S804" s="16">
        <v>0.38048114619690898</v>
      </c>
      <c r="T804" s="17">
        <v>185309.44</v>
      </c>
      <c r="U804" s="16">
        <v>0.37023091688327597</v>
      </c>
      <c r="V804" s="18">
        <v>2.4980095971648599</v>
      </c>
      <c r="W804" s="16">
        <v>-2.1103191944832199E-2</v>
      </c>
      <c r="X804" s="18">
        <v>1.56531771937792</v>
      </c>
      <c r="Y804" s="16">
        <v>-1.37803993897118E-2</v>
      </c>
      <c r="Z804" s="15">
        <v>519141.63</v>
      </c>
      <c r="AA804" s="16">
        <v>0.24568461641197401</v>
      </c>
      <c r="AB804" s="17">
        <v>208019.3</v>
      </c>
      <c r="AC804" s="16">
        <v>0.27855452661270202</v>
      </c>
      <c r="AD804" s="17">
        <v>332595.46999999997</v>
      </c>
      <c r="AE804" s="16">
        <v>0.27158778095313701</v>
      </c>
      <c r="AF804" s="18">
        <v>2.4956416544041802</v>
      </c>
      <c r="AG804" s="16">
        <v>-2.5708649507354998E-2</v>
      </c>
      <c r="AH804" s="18">
        <v>1.5608800384443</v>
      </c>
      <c r="AI804" s="16">
        <v>-2.0370724639825501E-2</v>
      </c>
      <c r="AJ804" s="15">
        <v>1025924.66</v>
      </c>
      <c r="AK804" s="16">
        <v>0.178732039733494</v>
      </c>
      <c r="AL804" s="17">
        <v>397588.52</v>
      </c>
      <c r="AM804" s="16">
        <v>0.12909857079426701</v>
      </c>
      <c r="AN804" s="17">
        <v>637235.07999999996</v>
      </c>
      <c r="AO804" s="16">
        <v>0.12354188045978599</v>
      </c>
      <c r="AP804" s="18">
        <v>2.5803679140433902</v>
      </c>
      <c r="AQ804" s="16">
        <v>4.3958490625236199E-2</v>
      </c>
      <c r="AR804" s="18">
        <v>1.6099626216434899</v>
      </c>
      <c r="AS804" s="16">
        <v>4.9121586149617501E-2</v>
      </c>
    </row>
    <row r="805" spans="2:45" x14ac:dyDescent="0.2">
      <c r="B805" s="29"/>
      <c r="C805" s="29"/>
      <c r="D805" s="29"/>
      <c r="E805" s="14" t="s">
        <v>286</v>
      </c>
      <c r="F805" s="15">
        <v>96878.86</v>
      </c>
      <c r="G805" s="16">
        <v>0.40398590026800402</v>
      </c>
      <c r="H805" s="17">
        <v>21310.36</v>
      </c>
      <c r="I805" s="16">
        <v>0.77652656991943703</v>
      </c>
      <c r="J805" s="17">
        <v>28872.6</v>
      </c>
      <c r="K805" s="16">
        <v>0.42557649921395502</v>
      </c>
      <c r="L805" s="18">
        <v>4.5460921354683803</v>
      </c>
      <c r="M805" s="16">
        <v>-0.20970171567337001</v>
      </c>
      <c r="N805" s="18">
        <v>3.3553909242672999</v>
      </c>
      <c r="O805" s="16">
        <v>-1.51451703629061E-2</v>
      </c>
      <c r="P805" s="15">
        <v>313767.81</v>
      </c>
      <c r="Q805" s="16">
        <v>0.40810101060236498</v>
      </c>
      <c r="R805" s="17">
        <v>69522.720000000001</v>
      </c>
      <c r="S805" s="16">
        <v>0.80359017662921906</v>
      </c>
      <c r="T805" s="17">
        <v>93929.58</v>
      </c>
      <c r="U805" s="16">
        <v>0.43791935674980098</v>
      </c>
      <c r="V805" s="18">
        <v>4.5131693639144199</v>
      </c>
      <c r="W805" s="16">
        <v>-0.21927884236206899</v>
      </c>
      <c r="X805" s="18">
        <v>3.3404579260335199</v>
      </c>
      <c r="Y805" s="16">
        <v>-2.07371477457787E-2</v>
      </c>
      <c r="Z805" s="15">
        <v>590130.11</v>
      </c>
      <c r="AA805" s="16">
        <v>0.382056565735861</v>
      </c>
      <c r="AB805" s="17">
        <v>134278.01</v>
      </c>
      <c r="AC805" s="16">
        <v>0.84696039292367697</v>
      </c>
      <c r="AD805" s="17">
        <v>179913.39</v>
      </c>
      <c r="AE805" s="16">
        <v>0.44552112621738399</v>
      </c>
      <c r="AF805" s="18">
        <v>4.3948380676776502</v>
      </c>
      <c r="AG805" s="16">
        <v>-0.25171293817074702</v>
      </c>
      <c r="AH805" s="18">
        <v>3.2800788757301498</v>
      </c>
      <c r="AI805" s="16">
        <v>-4.3904277378218497E-2</v>
      </c>
      <c r="AJ805" s="15">
        <v>1199649.6399999999</v>
      </c>
      <c r="AK805" s="16">
        <v>7.5489246224938897E-2</v>
      </c>
      <c r="AL805" s="17">
        <v>238195.45</v>
      </c>
      <c r="AM805" s="16">
        <v>0.296383820102464</v>
      </c>
      <c r="AN805" s="17">
        <v>347543.35</v>
      </c>
      <c r="AO805" s="16">
        <v>8.8767873380593207E-2</v>
      </c>
      <c r="AP805" s="18">
        <v>5.0364087139363898</v>
      </c>
      <c r="AQ805" s="16">
        <v>-0.170392880913977</v>
      </c>
      <c r="AR805" s="18">
        <v>3.4517985741922601</v>
      </c>
      <c r="AS805" s="16">
        <v>-1.2196013016460901E-2</v>
      </c>
    </row>
    <row r="806" spans="2:45" x14ac:dyDescent="0.2">
      <c r="B806" s="29"/>
      <c r="C806" s="29"/>
      <c r="D806" s="29"/>
      <c r="E806" s="14" t="s">
        <v>287</v>
      </c>
      <c r="F806" s="15">
        <v>121897.89</v>
      </c>
      <c r="G806" s="16">
        <v>0.45454388162790998</v>
      </c>
      <c r="H806" s="17">
        <v>30238.83</v>
      </c>
      <c r="I806" s="16">
        <v>0.92713626285524198</v>
      </c>
      <c r="J806" s="17">
        <v>37771.5</v>
      </c>
      <c r="K806" s="16">
        <v>0.45104948162672398</v>
      </c>
      <c r="L806" s="18">
        <v>4.0311708488721303</v>
      </c>
      <c r="M806" s="16">
        <v>-0.24523039202590699</v>
      </c>
      <c r="N806" s="18">
        <v>3.2272451451491202</v>
      </c>
      <c r="O806" s="16">
        <v>2.4081880359225899E-3</v>
      </c>
      <c r="P806" s="15">
        <v>393174</v>
      </c>
      <c r="Q806" s="16">
        <v>0.43294014407831999</v>
      </c>
      <c r="R806" s="17">
        <v>95053.63</v>
      </c>
      <c r="S806" s="16">
        <v>0.85175553552458805</v>
      </c>
      <c r="T806" s="17">
        <v>121979.22</v>
      </c>
      <c r="U806" s="16">
        <v>0.43572055082680999</v>
      </c>
      <c r="V806" s="18">
        <v>4.1363386122129198</v>
      </c>
      <c r="W806" s="16">
        <v>-0.22617207477531301</v>
      </c>
      <c r="X806" s="18">
        <v>3.22328672047583</v>
      </c>
      <c r="Y806" s="16">
        <v>-1.9365932645377601E-3</v>
      </c>
      <c r="Z806" s="15">
        <v>751339.72</v>
      </c>
      <c r="AA806" s="16">
        <v>0.396930852491994</v>
      </c>
      <c r="AB806" s="17">
        <v>186643.85</v>
      </c>
      <c r="AC806" s="16">
        <v>0.83543813346951301</v>
      </c>
      <c r="AD806" s="17">
        <v>238461.78</v>
      </c>
      <c r="AE806" s="16">
        <v>0.41708821150789899</v>
      </c>
      <c r="AF806" s="18">
        <v>4.0255262629869701</v>
      </c>
      <c r="AG806" s="16">
        <v>-0.23891150182687601</v>
      </c>
      <c r="AH806" s="18">
        <v>3.1507762795362799</v>
      </c>
      <c r="AI806" s="16">
        <v>-1.4224491356439E-2</v>
      </c>
      <c r="AJ806" s="15">
        <v>1526012.04</v>
      </c>
      <c r="AK806" s="16">
        <v>0.106272400480092</v>
      </c>
      <c r="AL806" s="17">
        <v>338219.63</v>
      </c>
      <c r="AM806" s="16">
        <v>0.29930131073146399</v>
      </c>
      <c r="AN806" s="17">
        <v>472979.62</v>
      </c>
      <c r="AO806" s="16">
        <v>9.6729291757355507E-2</v>
      </c>
      <c r="AP806" s="18">
        <v>4.5118967222570703</v>
      </c>
      <c r="AQ806" s="16">
        <v>-0.148563623123494</v>
      </c>
      <c r="AR806" s="18">
        <v>3.22638011337571</v>
      </c>
      <c r="AS806" s="16">
        <v>8.7014259530219396E-3</v>
      </c>
    </row>
    <row r="807" spans="2:45" x14ac:dyDescent="0.2">
      <c r="B807" s="29"/>
      <c r="C807" s="29"/>
      <c r="D807" s="29"/>
      <c r="E807" s="14" t="s">
        <v>288</v>
      </c>
      <c r="F807" s="15">
        <v>166929.79999999999</v>
      </c>
      <c r="G807" s="16">
        <v>0.12519067195391601</v>
      </c>
      <c r="H807" s="17">
        <v>27891.360000000001</v>
      </c>
      <c r="I807" s="16">
        <v>0.154305153768794</v>
      </c>
      <c r="J807" s="17">
        <v>55746.67</v>
      </c>
      <c r="K807" s="16">
        <v>0.15207967452993401</v>
      </c>
      <c r="L807" s="18">
        <v>5.98500037287533</v>
      </c>
      <c r="M807" s="16">
        <v>-2.5222517390500701E-2</v>
      </c>
      <c r="N807" s="18">
        <v>2.9944353626862399</v>
      </c>
      <c r="O807" s="16">
        <v>-2.33395338625242E-2</v>
      </c>
      <c r="P807" s="15">
        <v>566841.55000000005</v>
      </c>
      <c r="Q807" s="16">
        <v>0.17079730429842199</v>
      </c>
      <c r="R807" s="17">
        <v>93786.83</v>
      </c>
      <c r="S807" s="16">
        <v>0.16707754477609099</v>
      </c>
      <c r="T807" s="17">
        <v>187555.55</v>
      </c>
      <c r="U807" s="16">
        <v>0.17436481610698701</v>
      </c>
      <c r="V807" s="18">
        <v>6.0439354864643597</v>
      </c>
      <c r="W807" s="16">
        <v>3.1872428177381899E-3</v>
      </c>
      <c r="X807" s="18">
        <v>3.0222595385740401</v>
      </c>
      <c r="Y807" s="16">
        <v>-3.0378224548582499E-3</v>
      </c>
      <c r="Z807" s="15">
        <v>1030929.17</v>
      </c>
      <c r="AA807" s="16">
        <v>0.25391201817492098</v>
      </c>
      <c r="AB807" s="17">
        <v>172036.17</v>
      </c>
      <c r="AC807" s="16">
        <v>0.273189150801526</v>
      </c>
      <c r="AD807" s="17">
        <v>343790.66</v>
      </c>
      <c r="AE807" s="16">
        <v>0.27855844606374802</v>
      </c>
      <c r="AF807" s="18">
        <v>5.9925140742205496</v>
      </c>
      <c r="AG807" s="16">
        <v>-1.51408238237571E-2</v>
      </c>
      <c r="AH807" s="18">
        <v>2.9987119778064901</v>
      </c>
      <c r="AI807" s="16">
        <v>-1.9276731513294801E-2</v>
      </c>
      <c r="AJ807" s="15">
        <v>1873857.97</v>
      </c>
      <c r="AK807" s="16">
        <v>0.591798191174146</v>
      </c>
      <c r="AL807" s="17">
        <v>307302.62</v>
      </c>
      <c r="AM807" s="16">
        <v>0.64689738539449704</v>
      </c>
      <c r="AN807" s="17">
        <v>618290.76</v>
      </c>
      <c r="AO807" s="16">
        <v>0.64019651986109205</v>
      </c>
      <c r="AP807" s="18">
        <v>6.09776112549903</v>
      </c>
      <c r="AQ807" s="16">
        <v>-3.3456361464289798E-2</v>
      </c>
      <c r="AR807" s="18">
        <v>3.0307067341585401</v>
      </c>
      <c r="AS807" s="16">
        <v>-2.9507640152196899E-2</v>
      </c>
    </row>
    <row r="808" spans="2:45" x14ac:dyDescent="0.2">
      <c r="B808" s="29"/>
      <c r="C808" s="29"/>
      <c r="D808" s="29"/>
      <c r="E808" s="14" t="s">
        <v>289</v>
      </c>
      <c r="F808" s="15">
        <v>81737.08</v>
      </c>
      <c r="G808" s="16">
        <v>8.2127172093095904E-2</v>
      </c>
      <c r="H808" s="17">
        <v>18954.18</v>
      </c>
      <c r="I808" s="16">
        <v>-8.9649945535129297E-2</v>
      </c>
      <c r="J808" s="17">
        <v>34557.910000000003</v>
      </c>
      <c r="K808" s="16">
        <v>-5.9034199204922998E-2</v>
      </c>
      <c r="L808" s="18">
        <v>4.3123511542045101</v>
      </c>
      <c r="M808" s="16">
        <v>0.18869347761966199</v>
      </c>
      <c r="N808" s="18">
        <v>2.3652205819159802</v>
      </c>
      <c r="O808" s="16">
        <v>0.150017536427725</v>
      </c>
      <c r="P808" s="15">
        <v>268970.46999999997</v>
      </c>
      <c r="Q808" s="16">
        <v>0.18172496747153599</v>
      </c>
      <c r="R808" s="17">
        <v>64267.61</v>
      </c>
      <c r="S808" s="16">
        <v>0.22335617892082901</v>
      </c>
      <c r="T808" s="17">
        <v>116509.56</v>
      </c>
      <c r="U808" s="16">
        <v>0.21863677217661101</v>
      </c>
      <c r="V808" s="18">
        <v>4.1851637239972002</v>
      </c>
      <c r="W808" s="16">
        <v>-3.4030327525723297E-2</v>
      </c>
      <c r="X808" s="18">
        <v>2.3085699576927401</v>
      </c>
      <c r="Y808" s="16">
        <v>-3.0289423024012999E-2</v>
      </c>
      <c r="Z808" s="15">
        <v>497160.53</v>
      </c>
      <c r="AA808" s="16">
        <v>0.208160518276884</v>
      </c>
      <c r="AB808" s="17">
        <v>119104.95</v>
      </c>
      <c r="AC808" s="16">
        <v>0.24376784382851599</v>
      </c>
      <c r="AD808" s="17">
        <v>215688.78</v>
      </c>
      <c r="AE808" s="16">
        <v>0.23875339203197199</v>
      </c>
      <c r="AF808" s="18">
        <v>4.1741382704917003</v>
      </c>
      <c r="AG808" s="16">
        <v>-2.86285947400176E-2</v>
      </c>
      <c r="AH808" s="18">
        <v>2.3049902271226199</v>
      </c>
      <c r="AI808" s="16">
        <v>-2.46965004914384E-2</v>
      </c>
      <c r="AJ808" s="15">
        <v>991395.26</v>
      </c>
      <c r="AK808" s="16">
        <v>0.42646890308822599</v>
      </c>
      <c r="AL808" s="17">
        <v>227779.4</v>
      </c>
      <c r="AM808" s="16">
        <v>0.36580968449041601</v>
      </c>
      <c r="AN808" s="17">
        <v>414800.99</v>
      </c>
      <c r="AO808" s="16">
        <v>0.35140128869553899</v>
      </c>
      <c r="AP808" s="18">
        <v>4.3524359972850899</v>
      </c>
      <c r="AQ808" s="16">
        <v>4.44126434939155E-2</v>
      </c>
      <c r="AR808" s="18">
        <v>2.3900503709019598</v>
      </c>
      <c r="AS808" s="16">
        <v>5.5547981950755401E-2</v>
      </c>
    </row>
    <row r="809" spans="2:45" x14ac:dyDescent="0.2">
      <c r="B809" s="29"/>
      <c r="C809" s="29"/>
      <c r="D809" s="29"/>
      <c r="E809" s="14" t="s">
        <v>290</v>
      </c>
      <c r="F809" s="15">
        <v>48097.760000000002</v>
      </c>
      <c r="G809" s="16">
        <v>0.14401106103285999</v>
      </c>
      <c r="H809" s="17">
        <v>9179.25</v>
      </c>
      <c r="I809" s="16">
        <v>0.226152851505833</v>
      </c>
      <c r="J809" s="17">
        <v>13788.02</v>
      </c>
      <c r="K809" s="16">
        <v>0.17780790346567901</v>
      </c>
      <c r="L809" s="18">
        <v>5.2398354985429103</v>
      </c>
      <c r="M809" s="16">
        <v>-6.69914769370685E-2</v>
      </c>
      <c r="N809" s="18">
        <v>3.48837323995759</v>
      </c>
      <c r="O809" s="16">
        <v>-2.8694698289400598E-2</v>
      </c>
      <c r="P809" s="15">
        <v>158364.54</v>
      </c>
      <c r="Q809" s="16">
        <v>0.13374264593600799</v>
      </c>
      <c r="R809" s="17">
        <v>29057.37</v>
      </c>
      <c r="S809" s="16">
        <v>0.17294088060875701</v>
      </c>
      <c r="T809" s="17">
        <v>44858.36</v>
      </c>
      <c r="U809" s="16">
        <v>0.11850307599591201</v>
      </c>
      <c r="V809" s="18">
        <v>5.4500644758971699</v>
      </c>
      <c r="W809" s="16">
        <v>-3.3418764168579002E-2</v>
      </c>
      <c r="X809" s="18">
        <v>3.5303238905746901</v>
      </c>
      <c r="Y809" s="16">
        <v>1.3624969181713501E-2</v>
      </c>
      <c r="Z809" s="15">
        <v>283464.17</v>
      </c>
      <c r="AA809" s="16">
        <v>0.12959665472795801</v>
      </c>
      <c r="AB809" s="17">
        <v>51399.62</v>
      </c>
      <c r="AC809" s="16">
        <v>0.155312713321416</v>
      </c>
      <c r="AD809" s="17">
        <v>78632.789999999994</v>
      </c>
      <c r="AE809" s="16">
        <v>9.9243194488964903E-2</v>
      </c>
      <c r="AF809" s="18">
        <v>5.5149078923151604</v>
      </c>
      <c r="AG809" s="16">
        <v>-2.2258959238427301E-2</v>
      </c>
      <c r="AH809" s="18">
        <v>3.60491049599029</v>
      </c>
      <c r="AI809" s="16">
        <v>2.76130526813077E-2</v>
      </c>
      <c r="AJ809" s="15">
        <v>567940.31000000006</v>
      </c>
      <c r="AK809" s="16">
        <v>8.4762924498925904E-2</v>
      </c>
      <c r="AL809" s="17">
        <v>99743.21</v>
      </c>
      <c r="AM809" s="16">
        <v>0.24059289825089999</v>
      </c>
      <c r="AN809" s="17">
        <v>158075</v>
      </c>
      <c r="AO809" s="16">
        <v>5.4247793282465803E-2</v>
      </c>
      <c r="AP809" s="18">
        <v>5.69402478624861</v>
      </c>
      <c r="AQ809" s="16">
        <v>-0.12560927438136801</v>
      </c>
      <c r="AR809" s="18">
        <v>3.5928534556381502</v>
      </c>
      <c r="AS809" s="16">
        <v>2.8944932501541499E-2</v>
      </c>
    </row>
    <row r="810" spans="2:45" x14ac:dyDescent="0.2">
      <c r="B810" s="29"/>
      <c r="C810" s="29"/>
      <c r="D810" s="29"/>
      <c r="E810" s="14" t="s">
        <v>291</v>
      </c>
      <c r="F810" s="15">
        <v>27645.61</v>
      </c>
      <c r="G810" s="16">
        <v>0.21805769795919799</v>
      </c>
      <c r="H810" s="17">
        <v>4363.29</v>
      </c>
      <c r="I810" s="16">
        <v>0.23601747249385299</v>
      </c>
      <c r="J810" s="17">
        <v>8696.3799999999992</v>
      </c>
      <c r="K810" s="16">
        <v>0.18567490258421099</v>
      </c>
      <c r="L810" s="18">
        <v>6.3359552081113097</v>
      </c>
      <c r="M810" s="16">
        <v>-1.45303565154449E-2</v>
      </c>
      <c r="N810" s="18">
        <v>3.17897906945189</v>
      </c>
      <c r="O810" s="16">
        <v>2.7311698429652101E-2</v>
      </c>
      <c r="P810" s="15">
        <v>87391.67</v>
      </c>
      <c r="Q810" s="16">
        <v>0.142378653835948</v>
      </c>
      <c r="R810" s="17">
        <v>12818.81</v>
      </c>
      <c r="S810" s="16">
        <v>0.10110017162265</v>
      </c>
      <c r="T810" s="17">
        <v>26848.05</v>
      </c>
      <c r="U810" s="16">
        <v>9.7654609850499494E-2</v>
      </c>
      <c r="V810" s="18">
        <v>6.8174557544733103</v>
      </c>
      <c r="W810" s="16">
        <v>3.7488398673544102E-2</v>
      </c>
      <c r="X810" s="18">
        <v>3.2550472008209201</v>
      </c>
      <c r="Y810" s="16">
        <v>4.0745097395928201E-2</v>
      </c>
      <c r="Z810" s="15">
        <v>164069.60999999999</v>
      </c>
      <c r="AA810" s="16">
        <v>0.101372419224945</v>
      </c>
      <c r="AB810" s="17">
        <v>24642.01</v>
      </c>
      <c r="AC810" s="16">
        <v>9.8549800725768202E-2</v>
      </c>
      <c r="AD810" s="17">
        <v>52080.18</v>
      </c>
      <c r="AE810" s="16">
        <v>9.4299597098267199E-2</v>
      </c>
      <c r="AF810" s="18">
        <v>6.6581261025379002</v>
      </c>
      <c r="AG810" s="16">
        <v>2.5694042248354701E-3</v>
      </c>
      <c r="AH810" s="18">
        <v>3.15032724541275</v>
      </c>
      <c r="AI810" s="16">
        <v>6.4633324780825497E-3</v>
      </c>
      <c r="AJ810" s="15">
        <v>374902.16</v>
      </c>
      <c r="AK810" s="16">
        <v>0.21287703710567099</v>
      </c>
      <c r="AL810" s="17">
        <v>60221.38</v>
      </c>
      <c r="AM810" s="16">
        <v>0.314946198054046</v>
      </c>
      <c r="AN810" s="17">
        <v>126208.64</v>
      </c>
      <c r="AO810" s="16">
        <v>0.276622663963217</v>
      </c>
      <c r="AP810" s="18">
        <v>6.2253996836339498</v>
      </c>
      <c r="AQ810" s="16">
        <v>-7.7622309642344997E-2</v>
      </c>
      <c r="AR810" s="18">
        <v>2.9704952053995699</v>
      </c>
      <c r="AS810" s="16">
        <v>-4.9933021445546497E-2</v>
      </c>
    </row>
    <row r="811" spans="2:45" x14ac:dyDescent="0.2">
      <c r="B811" s="29"/>
      <c r="C811" s="29"/>
      <c r="D811" s="29"/>
      <c r="E811" s="14" t="s">
        <v>292</v>
      </c>
      <c r="F811" s="15">
        <v>333682.99</v>
      </c>
      <c r="G811" s="16">
        <v>8.9592586866131696E-2</v>
      </c>
      <c r="H811" s="17">
        <v>54686.27</v>
      </c>
      <c r="I811" s="16">
        <v>6.0261223220470901E-2</v>
      </c>
      <c r="J811" s="17">
        <v>108154.65</v>
      </c>
      <c r="K811" s="16">
        <v>2.9780759914105798E-2</v>
      </c>
      <c r="L811" s="18">
        <v>6.1017690546457102</v>
      </c>
      <c r="M811" s="16">
        <v>2.7664280276674402E-2</v>
      </c>
      <c r="N811" s="18">
        <v>3.0852394233627498</v>
      </c>
      <c r="O811" s="16">
        <v>5.8082097938026003E-2</v>
      </c>
      <c r="P811" s="15">
        <v>1127633.28</v>
      </c>
      <c r="Q811" s="16">
        <v>0.43416081690421299</v>
      </c>
      <c r="R811" s="17">
        <v>184779.08</v>
      </c>
      <c r="S811" s="16">
        <v>0.49690964147304501</v>
      </c>
      <c r="T811" s="17">
        <v>364859.62</v>
      </c>
      <c r="U811" s="16">
        <v>0.44138313825693798</v>
      </c>
      <c r="V811" s="18">
        <v>6.1026025240519601</v>
      </c>
      <c r="W811" s="16">
        <v>-4.1918912692074102E-2</v>
      </c>
      <c r="X811" s="18">
        <v>3.0905948978404401</v>
      </c>
      <c r="Y811" s="16">
        <v>-5.0106881099357004E-3</v>
      </c>
      <c r="Z811" s="15">
        <v>2154703.7599999998</v>
      </c>
      <c r="AA811" s="16">
        <v>0.59936036979267104</v>
      </c>
      <c r="AB811" s="17">
        <v>353245.26</v>
      </c>
      <c r="AC811" s="16">
        <v>0.68803782287650905</v>
      </c>
      <c r="AD811" s="17">
        <v>695862.67</v>
      </c>
      <c r="AE811" s="16">
        <v>0.61773434647047198</v>
      </c>
      <c r="AF811" s="18">
        <v>6.0997386348510396</v>
      </c>
      <c r="AG811" s="16">
        <v>-5.2532859087675701E-2</v>
      </c>
      <c r="AH811" s="18">
        <v>3.0964497060892802</v>
      </c>
      <c r="AI811" s="16">
        <v>-1.1357845444704201E-2</v>
      </c>
      <c r="AJ811" s="15">
        <v>4172061.28</v>
      </c>
      <c r="AK811" s="16">
        <v>0.686915254346391</v>
      </c>
      <c r="AL811" s="17">
        <v>692141</v>
      </c>
      <c r="AM811" s="16">
        <v>0.77732411035252702</v>
      </c>
      <c r="AN811" s="17">
        <v>1385241.47</v>
      </c>
      <c r="AO811" s="16">
        <v>0.72875743076996802</v>
      </c>
      <c r="AP811" s="18">
        <v>6.0277620889385304</v>
      </c>
      <c r="AQ811" s="16">
        <v>-5.0867962393310401E-2</v>
      </c>
      <c r="AR811" s="18">
        <v>3.0117935178478299</v>
      </c>
      <c r="AS811" s="16">
        <v>-2.4203613346113598E-2</v>
      </c>
    </row>
    <row r="812" spans="2:45" x14ac:dyDescent="0.2">
      <c r="B812" s="29"/>
      <c r="C812" s="29"/>
      <c r="D812" s="29"/>
      <c r="E812" s="14" t="s">
        <v>293</v>
      </c>
      <c r="F812" s="15">
        <v>58192.61</v>
      </c>
      <c r="G812" s="16">
        <v>-3.1958311165040799E-3</v>
      </c>
      <c r="H812" s="17">
        <v>11090.72</v>
      </c>
      <c r="I812" s="16">
        <v>-8.2092362494527199E-2</v>
      </c>
      <c r="J812" s="17">
        <v>20459.169999999998</v>
      </c>
      <c r="K812" s="16">
        <v>-4.0378892169577497E-2</v>
      </c>
      <c r="L812" s="18">
        <v>5.2469641285687496</v>
      </c>
      <c r="M812" s="16">
        <v>8.5952581887687798E-2</v>
      </c>
      <c r="N812" s="18">
        <v>2.8443289732672401</v>
      </c>
      <c r="O812" s="16">
        <v>3.8747648159948703E-2</v>
      </c>
      <c r="P812" s="15">
        <v>191993.1</v>
      </c>
      <c r="Q812" s="16">
        <v>0.100888534986377</v>
      </c>
      <c r="R812" s="17">
        <v>40890</v>
      </c>
      <c r="S812" s="16">
        <v>0.32288869197075498</v>
      </c>
      <c r="T812" s="17">
        <v>74243.7</v>
      </c>
      <c r="U812" s="16">
        <v>0.33737564278286403</v>
      </c>
      <c r="V812" s="18">
        <v>4.6953558327219396</v>
      </c>
      <c r="W812" s="16">
        <v>-0.16781469093492399</v>
      </c>
      <c r="X812" s="18">
        <v>2.5859850734809799</v>
      </c>
      <c r="Y812" s="16">
        <v>-0.17682923199079301</v>
      </c>
      <c r="Z812" s="15">
        <v>342819.13</v>
      </c>
      <c r="AA812" s="16">
        <v>0.11320963519447701</v>
      </c>
      <c r="AB812" s="17">
        <v>73543.990000000005</v>
      </c>
      <c r="AC812" s="16">
        <v>0.32114849251913802</v>
      </c>
      <c r="AD812" s="17">
        <v>133705.81</v>
      </c>
      <c r="AE812" s="16">
        <v>0.341466023205651</v>
      </c>
      <c r="AF812" s="18">
        <v>4.6614159770227301</v>
      </c>
      <c r="AG812" s="16">
        <v>-0.15739249486495399</v>
      </c>
      <c r="AH812" s="18">
        <v>2.5639808023301298</v>
      </c>
      <c r="AI812" s="16">
        <v>-0.17015443109451101</v>
      </c>
      <c r="AJ812" s="15">
        <v>646772.64</v>
      </c>
      <c r="AK812" s="16">
        <v>0.52698179776281995</v>
      </c>
      <c r="AL812" s="17">
        <v>135078.42000000001</v>
      </c>
      <c r="AM812" s="16">
        <v>0.56663338053700796</v>
      </c>
      <c r="AN812" s="17">
        <v>246023.43</v>
      </c>
      <c r="AO812" s="16">
        <v>0.61037194150926799</v>
      </c>
      <c r="AP812" s="18">
        <v>4.7881270746281999</v>
      </c>
      <c r="AQ812" s="16">
        <v>-2.53100586689891E-2</v>
      </c>
      <c r="AR812" s="18">
        <v>2.6289066858388201</v>
      </c>
      <c r="AS812" s="16">
        <v>-5.1783157416598599E-2</v>
      </c>
    </row>
    <row r="813" spans="2:45" x14ac:dyDescent="0.2">
      <c r="B813" s="29"/>
      <c r="C813" s="29"/>
      <c r="D813" s="29"/>
      <c r="E813" s="14" t="s">
        <v>294</v>
      </c>
      <c r="F813" s="15">
        <v>161240.04999999999</v>
      </c>
      <c r="G813" s="16">
        <v>0.13923618208470401</v>
      </c>
      <c r="H813" s="17">
        <v>24457.06</v>
      </c>
      <c r="I813" s="16">
        <v>0.36497181825944602</v>
      </c>
      <c r="J813" s="17">
        <v>46258.06</v>
      </c>
      <c r="K813" s="16">
        <v>0.15972947536211099</v>
      </c>
      <c r="L813" s="18">
        <v>6.5927813890958298</v>
      </c>
      <c r="M813" s="16">
        <v>-0.16537750681372301</v>
      </c>
      <c r="N813" s="18">
        <v>3.48566390376077</v>
      </c>
      <c r="O813" s="16">
        <v>-1.76707531478477E-2</v>
      </c>
      <c r="P813" s="15">
        <v>525437.82999999996</v>
      </c>
      <c r="Q813" s="16">
        <v>6.9983859761158701E-2</v>
      </c>
      <c r="R813" s="17">
        <v>76275.429999999993</v>
      </c>
      <c r="S813" s="16">
        <v>0.20447086326004801</v>
      </c>
      <c r="T813" s="17">
        <v>149811.54</v>
      </c>
      <c r="U813" s="16">
        <v>4.1319256819455301E-2</v>
      </c>
      <c r="V813" s="18">
        <v>6.8886904996799103</v>
      </c>
      <c r="W813" s="16">
        <v>-0.111656502121507</v>
      </c>
      <c r="X813" s="18">
        <v>3.5073254703876602</v>
      </c>
      <c r="Y813" s="16">
        <v>2.7527199515406098E-2</v>
      </c>
      <c r="Z813" s="15">
        <v>962494.59</v>
      </c>
      <c r="AA813" s="16">
        <v>6.04234670950018E-2</v>
      </c>
      <c r="AB813" s="17">
        <v>137339.38</v>
      </c>
      <c r="AC813" s="16">
        <v>0.17721866734028</v>
      </c>
      <c r="AD813" s="17">
        <v>271653.99</v>
      </c>
      <c r="AE813" s="16">
        <v>3.1647001671118301E-2</v>
      </c>
      <c r="AF813" s="18">
        <v>7.0081471898300398</v>
      </c>
      <c r="AG813" s="16">
        <v>-9.9212834017623E-2</v>
      </c>
      <c r="AH813" s="18">
        <v>3.5430902008838498</v>
      </c>
      <c r="AI813" s="16">
        <v>2.7893713040671501E-2</v>
      </c>
      <c r="AJ813" s="15">
        <v>1914210.09</v>
      </c>
      <c r="AK813" s="16">
        <v>5.85065948589132E-2</v>
      </c>
      <c r="AL813" s="17">
        <v>265315.84999999998</v>
      </c>
      <c r="AM813" s="16">
        <v>0.16286154319645499</v>
      </c>
      <c r="AN813" s="17">
        <v>541567.96</v>
      </c>
      <c r="AO813" s="16">
        <v>2.8274200904312E-2</v>
      </c>
      <c r="AP813" s="18">
        <v>7.2148350352984902</v>
      </c>
      <c r="AQ813" s="16">
        <v>-8.97397879808563E-2</v>
      </c>
      <c r="AR813" s="18">
        <v>3.53457041661032</v>
      </c>
      <c r="AS813" s="16">
        <v>2.9401101309371899E-2</v>
      </c>
    </row>
    <row r="814" spans="2:45" x14ac:dyDescent="0.2">
      <c r="B814" s="29"/>
      <c r="C814" s="29"/>
      <c r="D814" s="29"/>
      <c r="E814" s="14" t="s">
        <v>295</v>
      </c>
      <c r="F814" s="15">
        <v>29219.73</v>
      </c>
      <c r="G814" s="16">
        <v>-0.33668632941478299</v>
      </c>
      <c r="H814" s="17">
        <v>4605.74</v>
      </c>
      <c r="I814" s="16">
        <v>-0.40579990607857402</v>
      </c>
      <c r="J814" s="17">
        <v>8700.4</v>
      </c>
      <c r="K814" s="16">
        <v>-0.484489170030171</v>
      </c>
      <c r="L814" s="18">
        <v>6.3441987606768899</v>
      </c>
      <c r="M814" s="16">
        <v>0.11631364143293201</v>
      </c>
      <c r="N814" s="18">
        <v>3.3584352443565799</v>
      </c>
      <c r="O814" s="16">
        <v>0.28671141714721798</v>
      </c>
      <c r="P814" s="15">
        <v>101255.24</v>
      </c>
      <c r="Q814" s="16">
        <v>-0.110549739657107</v>
      </c>
      <c r="R814" s="17">
        <v>16502.689999999999</v>
      </c>
      <c r="S814" s="16">
        <v>-0.170724512854941</v>
      </c>
      <c r="T814" s="17">
        <v>30781.37</v>
      </c>
      <c r="U814" s="16">
        <v>-0.21963110830774499</v>
      </c>
      <c r="V814" s="18">
        <v>6.1356809102031296</v>
      </c>
      <c r="W814" s="16">
        <v>7.2563067557920205E-2</v>
      </c>
      <c r="X814" s="18">
        <v>3.28949751099448</v>
      </c>
      <c r="Y814" s="16">
        <v>0.13978180039197999</v>
      </c>
      <c r="Z814" s="15">
        <v>197230.07</v>
      </c>
      <c r="AA814" s="16">
        <v>4.5901487666739302E-4</v>
      </c>
      <c r="AB814" s="17">
        <v>32172.11</v>
      </c>
      <c r="AC814" s="16">
        <v>-4.03432106572486E-2</v>
      </c>
      <c r="AD814" s="17">
        <v>61581.48</v>
      </c>
      <c r="AE814" s="16">
        <v>-5.4686412265018497E-2</v>
      </c>
      <c r="AF814" s="18">
        <v>6.1304673520014701</v>
      </c>
      <c r="AG814" s="16">
        <v>4.2517518749448598E-2</v>
      </c>
      <c r="AH814" s="18">
        <v>3.2027497552835702</v>
      </c>
      <c r="AI814" s="16">
        <v>5.8335591339395698E-2</v>
      </c>
      <c r="AJ814" s="15">
        <v>427513.24</v>
      </c>
      <c r="AK814" s="16">
        <v>-4.02288364833394E-2</v>
      </c>
      <c r="AL814" s="17">
        <v>68251.34</v>
      </c>
      <c r="AM814" s="16">
        <v>-2.6495213374509299E-2</v>
      </c>
      <c r="AN814" s="17">
        <v>136762.1</v>
      </c>
      <c r="AO814" s="16">
        <v>-7.7717743882454601E-2</v>
      </c>
      <c r="AP814" s="18">
        <v>6.2638072746996603</v>
      </c>
      <c r="AQ814" s="16">
        <v>-1.41074017277671E-2</v>
      </c>
      <c r="AR814" s="18">
        <v>3.1259628215711799</v>
      </c>
      <c r="AS814" s="16">
        <v>4.0647976419853599E-2</v>
      </c>
    </row>
    <row r="815" spans="2:45" x14ac:dyDescent="0.2">
      <c r="B815" s="29"/>
      <c r="C815" s="29"/>
      <c r="D815" s="29"/>
      <c r="E815" s="14" t="s">
        <v>296</v>
      </c>
      <c r="F815" s="15">
        <v>26959.32</v>
      </c>
      <c r="G815" s="16">
        <v>-0.33481753036883799</v>
      </c>
      <c r="H815" s="17">
        <v>3950.84</v>
      </c>
      <c r="I815" s="16">
        <v>-0.44008559908732098</v>
      </c>
      <c r="J815" s="17">
        <v>7465.17</v>
      </c>
      <c r="K815" s="16">
        <v>-0.46231617249858498</v>
      </c>
      <c r="L815" s="18">
        <v>6.8236931892964501</v>
      </c>
      <c r="M815" s="16">
        <v>0.18800743211264601</v>
      </c>
      <c r="N815" s="18">
        <v>3.6113470959134202</v>
      </c>
      <c r="O815" s="16">
        <v>0.23712567796994299</v>
      </c>
      <c r="P815" s="15">
        <v>99816.84</v>
      </c>
      <c r="Q815" s="16">
        <v>-0.13815526923959601</v>
      </c>
      <c r="R815" s="17">
        <v>15553.31</v>
      </c>
      <c r="S815" s="16">
        <v>-0.20305684351623601</v>
      </c>
      <c r="T815" s="17">
        <v>27939.3</v>
      </c>
      <c r="U815" s="16">
        <v>-0.213882938778404</v>
      </c>
      <c r="V815" s="18">
        <v>6.4177233013422903</v>
      </c>
      <c r="W815" s="16">
        <v>8.1438147437008598E-2</v>
      </c>
      <c r="X815" s="18">
        <v>3.5726320988714799</v>
      </c>
      <c r="Y815" s="16">
        <v>9.6331288652010905E-2</v>
      </c>
      <c r="Z815" s="15">
        <v>194458.02</v>
      </c>
      <c r="AA815" s="16">
        <v>-7.3750563907598696E-2</v>
      </c>
      <c r="AB815" s="17">
        <v>31118.07</v>
      </c>
      <c r="AC815" s="16">
        <v>-7.8145630622156903E-2</v>
      </c>
      <c r="AD815" s="17">
        <v>55447.67</v>
      </c>
      <c r="AE815" s="16">
        <v>-0.11183571489897701</v>
      </c>
      <c r="AF815" s="18">
        <v>6.2490385811202298</v>
      </c>
      <c r="AG815" s="16">
        <v>4.7676366902990597E-3</v>
      </c>
      <c r="AH815" s="18">
        <v>3.50705485009559</v>
      </c>
      <c r="AI815" s="16">
        <v>4.2880750363708697E-2</v>
      </c>
      <c r="AJ815" s="15">
        <v>442282.37</v>
      </c>
      <c r="AK815" s="16">
        <v>-5.5861156404637499E-2</v>
      </c>
      <c r="AL815" s="17">
        <v>70328.679999999993</v>
      </c>
      <c r="AM815" s="16">
        <v>1.61355177165316E-2</v>
      </c>
      <c r="AN815" s="17">
        <v>126964.6</v>
      </c>
      <c r="AO815" s="16">
        <v>-8.4401744996663197E-2</v>
      </c>
      <c r="AP815" s="18">
        <v>6.2887910024757998</v>
      </c>
      <c r="AQ815" s="16">
        <v>-7.0853417547061606E-2</v>
      </c>
      <c r="AR815" s="18">
        <v>3.48350934039882</v>
      </c>
      <c r="AS815" s="16">
        <v>3.11715192073206E-2</v>
      </c>
    </row>
    <row r="816" spans="2:45" x14ac:dyDescent="0.2">
      <c r="B816" s="29"/>
      <c r="C816" s="29"/>
      <c r="D816" s="29"/>
      <c r="E816" s="14" t="s">
        <v>297</v>
      </c>
      <c r="F816" s="15">
        <v>69865.23</v>
      </c>
      <c r="G816" s="16">
        <v>9.3741639240374805E-2</v>
      </c>
      <c r="H816" s="17">
        <v>11780.23</v>
      </c>
      <c r="I816" s="16">
        <v>0.30079315915412602</v>
      </c>
      <c r="J816" s="17">
        <v>22460.75</v>
      </c>
      <c r="K816" s="16">
        <v>0.31229236850930697</v>
      </c>
      <c r="L816" s="18">
        <v>5.93071867017877</v>
      </c>
      <c r="M816" s="16">
        <v>-0.15917328474297299</v>
      </c>
      <c r="N816" s="18">
        <v>3.1105475106574798</v>
      </c>
      <c r="O816" s="16">
        <v>-0.166541187401092</v>
      </c>
      <c r="P816" s="15">
        <v>220649.1</v>
      </c>
      <c r="Q816" s="16">
        <v>7.8181131064262097E-2</v>
      </c>
      <c r="R816" s="17">
        <v>37604.67</v>
      </c>
      <c r="S816" s="16">
        <v>0.29835181586133402</v>
      </c>
      <c r="T816" s="17">
        <v>71720.55</v>
      </c>
      <c r="U816" s="16">
        <v>0.30824347588797302</v>
      </c>
      <c r="V816" s="18">
        <v>5.8675983594590804</v>
      </c>
      <c r="W816" s="16">
        <v>-0.169577060783798</v>
      </c>
      <c r="X816" s="18">
        <v>3.0765115437625599</v>
      </c>
      <c r="Y816" s="16">
        <v>-0.17585590837176199</v>
      </c>
      <c r="Z816" s="15">
        <v>393066.12</v>
      </c>
      <c r="AA816" s="16">
        <v>9.7483380181661902E-2</v>
      </c>
      <c r="AB816" s="17">
        <v>67200.460000000006</v>
      </c>
      <c r="AC816" s="16">
        <v>0.32656749063315499</v>
      </c>
      <c r="AD816" s="17">
        <v>128357.12</v>
      </c>
      <c r="AE816" s="16">
        <v>0.338527107450599</v>
      </c>
      <c r="AF816" s="18">
        <v>5.8491581754053499</v>
      </c>
      <c r="AG816" s="16">
        <v>-0.172689374697517</v>
      </c>
      <c r="AH816" s="18">
        <v>3.0622852865505199</v>
      </c>
      <c r="AI816" s="16">
        <v>-0.18008131918077999</v>
      </c>
      <c r="AJ816" s="15">
        <v>762569.33</v>
      </c>
      <c r="AK816" s="16">
        <v>0.48938272134448402</v>
      </c>
      <c r="AL816" s="17">
        <v>126819.6</v>
      </c>
      <c r="AM816" s="16">
        <v>0.74059148455271695</v>
      </c>
      <c r="AN816" s="17">
        <v>244448.54</v>
      </c>
      <c r="AO816" s="16">
        <v>0.72594730325565904</v>
      </c>
      <c r="AP816" s="18">
        <v>6.0130242486177199</v>
      </c>
      <c r="AQ816" s="16">
        <v>-0.14432379190501801</v>
      </c>
      <c r="AR816" s="18">
        <v>3.1195495379109199</v>
      </c>
      <c r="AS816" s="16">
        <v>-0.13706361802874401</v>
      </c>
    </row>
    <row r="817" spans="2:45" x14ac:dyDescent="0.2">
      <c r="B817" s="29"/>
      <c r="C817" s="29"/>
      <c r="D817" s="29"/>
      <c r="E817" s="14" t="s">
        <v>298</v>
      </c>
      <c r="F817" s="15">
        <v>76444.100000000006</v>
      </c>
      <c r="G817" s="16">
        <v>0.10437296101414301</v>
      </c>
      <c r="H817" s="17">
        <v>19148.93</v>
      </c>
      <c r="I817" s="16">
        <v>0.33533121202548699</v>
      </c>
      <c r="J817" s="17">
        <v>22586.12</v>
      </c>
      <c r="K817" s="16">
        <v>0.139503416070414</v>
      </c>
      <c r="L817" s="18">
        <v>3.9920820641153298</v>
      </c>
      <c r="M817" s="16">
        <v>-0.172959524147583</v>
      </c>
      <c r="N817" s="18">
        <v>3.38456096044828</v>
      </c>
      <c r="O817" s="16">
        <v>-3.08296180255598E-2</v>
      </c>
      <c r="P817" s="15">
        <v>239956.81</v>
      </c>
      <c r="Q817" s="16">
        <v>0.15733748262053501</v>
      </c>
      <c r="R817" s="17">
        <v>57861.1</v>
      </c>
      <c r="S817" s="16">
        <v>0.35573907697152501</v>
      </c>
      <c r="T817" s="17">
        <v>70581.72</v>
      </c>
      <c r="U817" s="16">
        <v>0.19478033539026501</v>
      </c>
      <c r="V817" s="18">
        <v>4.14711801192857</v>
      </c>
      <c r="W817" s="16">
        <v>-0.14634201943502501</v>
      </c>
      <c r="X817" s="18">
        <v>3.39970193415519</v>
      </c>
      <c r="Y817" s="16">
        <v>-3.1338691858783602E-2</v>
      </c>
      <c r="Z817" s="15">
        <v>418448.9</v>
      </c>
      <c r="AA817" s="16">
        <v>0.15610066072935799</v>
      </c>
      <c r="AB817" s="17">
        <v>100053.86</v>
      </c>
      <c r="AC817" s="16">
        <v>0.364981399179515</v>
      </c>
      <c r="AD817" s="17">
        <v>119254.77</v>
      </c>
      <c r="AE817" s="16">
        <v>0.16269651344418301</v>
      </c>
      <c r="AF817" s="18">
        <v>4.1822364474493998</v>
      </c>
      <c r="AG817" s="16">
        <v>-0.15302826732709601</v>
      </c>
      <c r="AH817" s="18">
        <v>3.5088650961299099</v>
      </c>
      <c r="AI817" s="16">
        <v>-5.6728928302073704E-3</v>
      </c>
      <c r="AJ817" s="15">
        <v>833643.85</v>
      </c>
      <c r="AK817" s="16">
        <v>0.12739395484372901</v>
      </c>
      <c r="AL817" s="17">
        <v>190079.47</v>
      </c>
      <c r="AM817" s="16">
        <v>0.41854796941396699</v>
      </c>
      <c r="AN817" s="17">
        <v>236899.97</v>
      </c>
      <c r="AO817" s="16">
        <v>0.111515205145195</v>
      </c>
      <c r="AP817" s="18">
        <v>4.3857648066884902</v>
      </c>
      <c r="AQ817" s="16">
        <v>-0.20524791607189699</v>
      </c>
      <c r="AR817" s="18">
        <v>3.5189698419970301</v>
      </c>
      <c r="AS817" s="16">
        <v>1.42856792466998E-2</v>
      </c>
    </row>
    <row r="818" spans="2:45" x14ac:dyDescent="0.2">
      <c r="B818" s="29"/>
      <c r="C818" s="29"/>
      <c r="D818" s="29"/>
      <c r="E818" s="14" t="s">
        <v>299</v>
      </c>
      <c r="F818" s="15">
        <v>348033.89</v>
      </c>
      <c r="G818" s="16">
        <v>1.4318505518862699E-3</v>
      </c>
      <c r="H818" s="17">
        <v>114846.32</v>
      </c>
      <c r="I818" s="16">
        <v>0.107521027179832</v>
      </c>
      <c r="J818" s="17">
        <v>102164</v>
      </c>
      <c r="K818" s="16">
        <v>9.8241486194190798E-3</v>
      </c>
      <c r="L818" s="18">
        <v>3.03043136253735</v>
      </c>
      <c r="M818" s="16">
        <v>-9.57897629249434E-2</v>
      </c>
      <c r="N818" s="18">
        <v>3.4066196507576101</v>
      </c>
      <c r="O818" s="16">
        <v>-8.3106529775567907E-3</v>
      </c>
      <c r="P818" s="15">
        <v>1153886.96</v>
      </c>
      <c r="Q818" s="16">
        <v>8.0000501778120601E-3</v>
      </c>
      <c r="R818" s="17">
        <v>371625.4</v>
      </c>
      <c r="S818" s="16">
        <v>0.21784790768137799</v>
      </c>
      <c r="T818" s="17">
        <v>336099.75</v>
      </c>
      <c r="U818" s="16">
        <v>6.1459967422850398E-2</v>
      </c>
      <c r="V818" s="18">
        <v>3.1049733414346798</v>
      </c>
      <c r="W818" s="16">
        <v>-0.17231039785837399</v>
      </c>
      <c r="X818" s="18">
        <v>3.4331681591551302</v>
      </c>
      <c r="Y818" s="16">
        <v>-5.0364515747904501E-2</v>
      </c>
      <c r="Z818" s="15">
        <v>2261245.64</v>
      </c>
      <c r="AA818" s="16">
        <v>7.6851374954650603E-3</v>
      </c>
      <c r="AB818" s="17">
        <v>725509.61</v>
      </c>
      <c r="AC818" s="16">
        <v>0.25066621874274397</v>
      </c>
      <c r="AD818" s="17">
        <v>661926.40000000002</v>
      </c>
      <c r="AE818" s="16">
        <v>6.1748315502185597E-2</v>
      </c>
      <c r="AF818" s="18">
        <v>3.1167686944904802</v>
      </c>
      <c r="AG818" s="16">
        <v>-0.19428131791353601</v>
      </c>
      <c r="AH818" s="18">
        <v>3.4161587149266102</v>
      </c>
      <c r="AI818" s="16">
        <v>-5.09190146265028E-2</v>
      </c>
      <c r="AJ818" s="15">
        <v>5306833.9400000004</v>
      </c>
      <c r="AK818" s="16">
        <v>-2.2483185033418202E-2</v>
      </c>
      <c r="AL818" s="17">
        <v>1695486.4</v>
      </c>
      <c r="AM818" s="16">
        <v>0.18503834833726501</v>
      </c>
      <c r="AN818" s="17">
        <v>1518484.13</v>
      </c>
      <c r="AO818" s="16">
        <v>-2.0333843263983301E-2</v>
      </c>
      <c r="AP818" s="18">
        <v>3.1299772973702402</v>
      </c>
      <c r="AQ818" s="16">
        <v>-0.17511798977801701</v>
      </c>
      <c r="AR818" s="18">
        <v>3.4948234460639398</v>
      </c>
      <c r="AS818" s="16">
        <v>-2.1939532713835998E-3</v>
      </c>
    </row>
    <row r="819" spans="2:45" x14ac:dyDescent="0.2">
      <c r="B819" s="29"/>
      <c r="C819" s="29"/>
      <c r="D819" s="29"/>
      <c r="E819" s="14" t="s">
        <v>300</v>
      </c>
      <c r="F819" s="15">
        <v>150873.32999999999</v>
      </c>
      <c r="G819" s="16">
        <v>0.531968979912123</v>
      </c>
      <c r="H819" s="17">
        <v>35243.089999999997</v>
      </c>
      <c r="I819" s="16">
        <v>1.10497995546721</v>
      </c>
      <c r="J819" s="17">
        <v>51392.05</v>
      </c>
      <c r="K819" s="16">
        <v>0.56320301787437199</v>
      </c>
      <c r="L819" s="18">
        <v>4.2809336525259303</v>
      </c>
      <c r="M819" s="16">
        <v>-0.27221683231083599</v>
      </c>
      <c r="N819" s="18">
        <v>2.9357328614056102</v>
      </c>
      <c r="O819" s="16">
        <v>-1.9980794308291701E-2</v>
      </c>
      <c r="P819" s="15">
        <v>491990.1</v>
      </c>
      <c r="Q819" s="16">
        <v>0.509768676076234</v>
      </c>
      <c r="R819" s="17">
        <v>114496.21</v>
      </c>
      <c r="S819" s="16">
        <v>1.03524033073306</v>
      </c>
      <c r="T819" s="17">
        <v>168029.03</v>
      </c>
      <c r="U819" s="16">
        <v>0.51829546202061805</v>
      </c>
      <c r="V819" s="18">
        <v>4.2969990011023098</v>
      </c>
      <c r="W819" s="16">
        <v>-0.258186537836324</v>
      </c>
      <c r="X819" s="18">
        <v>2.9280065474400501</v>
      </c>
      <c r="Y819" s="16">
        <v>-5.6160254427923603E-3</v>
      </c>
      <c r="Z819" s="15">
        <v>912395.39</v>
      </c>
      <c r="AA819" s="16">
        <v>0.50143500984988498</v>
      </c>
      <c r="AB819" s="17">
        <v>216169.88</v>
      </c>
      <c r="AC819" s="16">
        <v>1.0845305223286501</v>
      </c>
      <c r="AD819" s="17">
        <v>316779.05</v>
      </c>
      <c r="AE819" s="16">
        <v>0.551744196470078</v>
      </c>
      <c r="AF819" s="18">
        <v>4.2207332029790603</v>
      </c>
      <c r="AG819" s="16">
        <v>-0.27972510175930898</v>
      </c>
      <c r="AH819" s="18">
        <v>2.8802264228016301</v>
      </c>
      <c r="AI819" s="16">
        <v>-3.2421056727414903E-2</v>
      </c>
      <c r="AJ819" s="15">
        <v>1962178.28</v>
      </c>
      <c r="AK819" s="16">
        <v>0.31388819772432403</v>
      </c>
      <c r="AL819" s="17">
        <v>437472.59</v>
      </c>
      <c r="AM819" s="16">
        <v>0.73334413422970501</v>
      </c>
      <c r="AN819" s="17">
        <v>675492.34</v>
      </c>
      <c r="AO819" s="16">
        <v>0.37853416137203899</v>
      </c>
      <c r="AP819" s="18">
        <v>4.4852599336566401</v>
      </c>
      <c r="AQ819" s="16">
        <v>-0.24199230159900501</v>
      </c>
      <c r="AR819" s="18">
        <v>2.90481203680267</v>
      </c>
      <c r="AS819" s="16">
        <v>-4.6894712847285601E-2</v>
      </c>
    </row>
    <row r="820" spans="2:45" x14ac:dyDescent="0.2">
      <c r="B820" s="29"/>
      <c r="C820" s="29"/>
      <c r="D820" s="29"/>
      <c r="E820" s="14" t="s">
        <v>301</v>
      </c>
      <c r="F820" s="15">
        <v>47252.52</v>
      </c>
      <c r="G820" s="16">
        <v>0.22440818892349301</v>
      </c>
      <c r="H820" s="17">
        <v>8101.28</v>
      </c>
      <c r="I820" s="16">
        <v>0.19775862323876001</v>
      </c>
      <c r="J820" s="17">
        <v>15426.05</v>
      </c>
      <c r="K820" s="16">
        <v>0.202191307248272</v>
      </c>
      <c r="L820" s="18">
        <v>5.8327227302352203</v>
      </c>
      <c r="M820" s="16">
        <v>2.2249529385705701E-2</v>
      </c>
      <c r="N820" s="18">
        <v>3.0631639337354701</v>
      </c>
      <c r="O820" s="16">
        <v>1.8480321344257301E-2</v>
      </c>
      <c r="P820" s="15">
        <v>159984.78</v>
      </c>
      <c r="Q820" s="16">
        <v>0.133696991788985</v>
      </c>
      <c r="R820" s="17">
        <v>27326.83</v>
      </c>
      <c r="S820" s="16">
        <v>8.6038278447528399E-2</v>
      </c>
      <c r="T820" s="17">
        <v>51984.800000000003</v>
      </c>
      <c r="U820" s="16">
        <v>9.6041059582821803E-2</v>
      </c>
      <c r="V820" s="18">
        <v>5.8544946486658</v>
      </c>
      <c r="W820" s="16">
        <v>4.3883087997215103E-2</v>
      </c>
      <c r="X820" s="18">
        <v>3.0775299702990102</v>
      </c>
      <c r="Y820" s="16">
        <v>3.4356315283020501E-2</v>
      </c>
      <c r="Z820" s="15">
        <v>289823.18</v>
      </c>
      <c r="AA820" s="16">
        <v>0.33599530696577801</v>
      </c>
      <c r="AB820" s="17">
        <v>49848.21</v>
      </c>
      <c r="AC820" s="16">
        <v>0.28390321623509501</v>
      </c>
      <c r="AD820" s="17">
        <v>94531.07</v>
      </c>
      <c r="AE820" s="16">
        <v>0.29459697788363598</v>
      </c>
      <c r="AF820" s="18">
        <v>5.8141140875469803</v>
      </c>
      <c r="AG820" s="16">
        <v>4.0573222398676702E-2</v>
      </c>
      <c r="AH820" s="18">
        <v>3.0659039403658501</v>
      </c>
      <c r="AI820" s="16">
        <v>3.1977773615552499E-2</v>
      </c>
      <c r="AJ820" s="15">
        <v>575060.23</v>
      </c>
      <c r="AK820" s="16">
        <v>0.934882869749185</v>
      </c>
      <c r="AL820" s="17">
        <v>97538.74</v>
      </c>
      <c r="AM820" s="16">
        <v>0.78138015461352195</v>
      </c>
      <c r="AN820" s="17">
        <v>186043.44</v>
      </c>
      <c r="AO820" s="16">
        <v>0.79073901654978396</v>
      </c>
      <c r="AP820" s="18">
        <v>5.8957110784904501</v>
      </c>
      <c r="AQ820" s="16">
        <v>8.6170666456630796E-2</v>
      </c>
      <c r="AR820" s="18">
        <v>3.0909997686561801</v>
      </c>
      <c r="AS820" s="16">
        <v>8.0494059640875498E-2</v>
      </c>
    </row>
    <row r="821" spans="2:45" x14ac:dyDescent="0.2">
      <c r="B821" s="29"/>
      <c r="C821" s="29"/>
      <c r="D821" s="29"/>
      <c r="E821" s="14" t="s">
        <v>302</v>
      </c>
      <c r="F821" s="15">
        <v>91333.36</v>
      </c>
      <c r="G821" s="16">
        <v>0.12891380189422599</v>
      </c>
      <c r="H821" s="17">
        <v>14235.92</v>
      </c>
      <c r="I821" s="16">
        <v>0.249894202656786</v>
      </c>
      <c r="J821" s="17">
        <v>25923.040000000001</v>
      </c>
      <c r="K821" s="16">
        <v>0.14765974816426999</v>
      </c>
      <c r="L821" s="18">
        <v>6.4156977560986599</v>
      </c>
      <c r="M821" s="16">
        <v>-9.67925129226163E-2</v>
      </c>
      <c r="N821" s="18">
        <v>3.5232503595257301</v>
      </c>
      <c r="O821" s="16">
        <v>-1.63340626871584E-2</v>
      </c>
      <c r="P821" s="15">
        <v>295632.09999999998</v>
      </c>
      <c r="Q821" s="16">
        <v>6.6595563206116495E-2</v>
      </c>
      <c r="R821" s="17">
        <v>45667.37</v>
      </c>
      <c r="S821" s="16">
        <v>0.145979668291674</v>
      </c>
      <c r="T821" s="17">
        <v>83181.850000000006</v>
      </c>
      <c r="U821" s="16">
        <v>4.3442390165015402E-2</v>
      </c>
      <c r="V821" s="18">
        <v>6.4735959176103197</v>
      </c>
      <c r="W821" s="16">
        <v>-6.9271826788948498E-2</v>
      </c>
      <c r="X821" s="18">
        <v>3.5540457443540898</v>
      </c>
      <c r="Y821" s="16">
        <v>2.2189220276396401E-2</v>
      </c>
      <c r="Z821" s="15">
        <v>530557.87</v>
      </c>
      <c r="AA821" s="16">
        <v>3.8292127058064999E-2</v>
      </c>
      <c r="AB821" s="17">
        <v>81826.259999999995</v>
      </c>
      <c r="AC821" s="16">
        <v>0.120339981152016</v>
      </c>
      <c r="AD821" s="17">
        <v>147439.5</v>
      </c>
      <c r="AE821" s="16">
        <v>1.17734347223785E-2</v>
      </c>
      <c r="AF821" s="18">
        <v>6.4839560062992003</v>
      </c>
      <c r="AG821" s="16">
        <v>-7.3234781828979897E-2</v>
      </c>
      <c r="AH821" s="18">
        <v>3.5984784945689601</v>
      </c>
      <c r="AI821" s="16">
        <v>2.6210109324488098E-2</v>
      </c>
      <c r="AJ821" s="15">
        <v>1101078.42</v>
      </c>
      <c r="AK821" s="16">
        <v>1.16235815539305E-2</v>
      </c>
      <c r="AL821" s="17">
        <v>167962.79</v>
      </c>
      <c r="AM821" s="16">
        <v>0.134513466213391</v>
      </c>
      <c r="AN821" s="17">
        <v>306816.19</v>
      </c>
      <c r="AO821" s="16">
        <v>-1.1044706833259201E-2</v>
      </c>
      <c r="AP821" s="18">
        <v>6.5554901773184397</v>
      </c>
      <c r="AQ821" s="16">
        <v>-0.108319458798161</v>
      </c>
      <c r="AR821" s="18">
        <v>3.58872333301577</v>
      </c>
      <c r="AS821" s="16">
        <v>2.2921449072387599E-2</v>
      </c>
    </row>
    <row r="822" spans="2:45" x14ac:dyDescent="0.2">
      <c r="B822" s="29"/>
      <c r="C822" s="29"/>
      <c r="D822" s="29"/>
      <c r="E822" s="14" t="s">
        <v>303</v>
      </c>
      <c r="F822" s="15">
        <v>70697.600000000006</v>
      </c>
      <c r="G822" s="16">
        <v>-2.9970404174424502E-2</v>
      </c>
      <c r="H822" s="17">
        <v>15553.38</v>
      </c>
      <c r="I822" s="16">
        <v>-0.26451406057006499</v>
      </c>
      <c r="J822" s="17">
        <v>27071.35</v>
      </c>
      <c r="K822" s="16">
        <v>-0.24593264037989501</v>
      </c>
      <c r="L822" s="18">
        <v>4.5454814323317496</v>
      </c>
      <c r="M822" s="16">
        <v>0.31889617982014901</v>
      </c>
      <c r="N822" s="18">
        <v>2.6115284239611301</v>
      </c>
      <c r="O822" s="16">
        <v>0.28639647831232401</v>
      </c>
      <c r="P822" s="15">
        <v>241568.57</v>
      </c>
      <c r="Q822" s="16">
        <v>0.11902857349856701</v>
      </c>
      <c r="R822" s="17">
        <v>60371.4</v>
      </c>
      <c r="S822" s="16">
        <v>0.15235532568791799</v>
      </c>
      <c r="T822" s="17">
        <v>102742.5</v>
      </c>
      <c r="U822" s="16">
        <v>0.13621760879898101</v>
      </c>
      <c r="V822" s="18">
        <v>4.0013743262538197</v>
      </c>
      <c r="W822" s="16">
        <v>-2.8920552061020101E-2</v>
      </c>
      <c r="X822" s="18">
        <v>2.3512039321604998</v>
      </c>
      <c r="Y822" s="16">
        <v>-1.5128295114685599E-2</v>
      </c>
      <c r="Z822" s="15">
        <v>444872.09</v>
      </c>
      <c r="AA822" s="16">
        <v>0.13377018547824299</v>
      </c>
      <c r="AB822" s="17">
        <v>111798.11</v>
      </c>
      <c r="AC822" s="16">
        <v>0.14945749932424501</v>
      </c>
      <c r="AD822" s="17">
        <v>189924.61</v>
      </c>
      <c r="AE822" s="16">
        <v>0.134733010530977</v>
      </c>
      <c r="AF822" s="18">
        <v>3.9792451768639001</v>
      </c>
      <c r="AG822" s="16">
        <v>-1.36475805806001E-2</v>
      </c>
      <c r="AH822" s="18">
        <v>2.34236147700922</v>
      </c>
      <c r="AI822" s="16">
        <v>-8.48503607279846E-4</v>
      </c>
      <c r="AJ822" s="15">
        <v>891659.28</v>
      </c>
      <c r="AK822" s="16">
        <v>0.29306283684868101</v>
      </c>
      <c r="AL822" s="17">
        <v>213551.66</v>
      </c>
      <c r="AM822" s="16">
        <v>0.20935948051462699</v>
      </c>
      <c r="AN822" s="17">
        <v>368190.79</v>
      </c>
      <c r="AO822" s="16">
        <v>0.19776791244585501</v>
      </c>
      <c r="AP822" s="18">
        <v>4.1753797652521198</v>
      </c>
      <c r="AQ822" s="16">
        <v>6.9212965774605895E-2</v>
      </c>
      <c r="AR822" s="18">
        <v>2.4217316245199898</v>
      </c>
      <c r="AS822" s="16">
        <v>7.9560425198093906E-2</v>
      </c>
    </row>
    <row r="823" spans="2:45" x14ac:dyDescent="0.2">
      <c r="B823" s="29"/>
      <c r="C823" s="29"/>
      <c r="D823" s="29"/>
      <c r="E823" s="14" t="s">
        <v>304</v>
      </c>
      <c r="F823" s="15">
        <v>122854.67</v>
      </c>
      <c r="G823" s="16">
        <v>0.16071794171197201</v>
      </c>
      <c r="H823" s="17">
        <v>35584.449999999997</v>
      </c>
      <c r="I823" s="16">
        <v>0.308812414140615</v>
      </c>
      <c r="J823" s="17">
        <v>36030.379999999997</v>
      </c>
      <c r="K823" s="16">
        <v>0.189680169927989</v>
      </c>
      <c r="L823" s="18">
        <v>3.4524819127456001</v>
      </c>
      <c r="M823" s="16">
        <v>-0.113151793815987</v>
      </c>
      <c r="N823" s="18">
        <v>3.40975227016756</v>
      </c>
      <c r="O823" s="16">
        <v>-2.4344549861472799E-2</v>
      </c>
      <c r="P823" s="15">
        <v>404003.27</v>
      </c>
      <c r="Q823" s="16">
        <v>0.15709400141261701</v>
      </c>
      <c r="R823" s="17">
        <v>117001.58</v>
      </c>
      <c r="S823" s="16">
        <v>0.370360922425501</v>
      </c>
      <c r="T823" s="17">
        <v>118240.76</v>
      </c>
      <c r="U823" s="16">
        <v>0.20664918206774099</v>
      </c>
      <c r="V823" s="18">
        <v>3.45297277182069</v>
      </c>
      <c r="W823" s="16">
        <v>-0.155628285601874</v>
      </c>
      <c r="X823" s="18">
        <v>3.41678512553539</v>
      </c>
      <c r="Y823" s="16">
        <v>-4.1068424353634399E-2</v>
      </c>
      <c r="Z823" s="15">
        <v>775178.77</v>
      </c>
      <c r="AA823" s="16">
        <v>0.143810975042931</v>
      </c>
      <c r="AB823" s="17">
        <v>218293.7</v>
      </c>
      <c r="AC823" s="16">
        <v>0.34154264772236598</v>
      </c>
      <c r="AD823" s="17">
        <v>228372.71</v>
      </c>
      <c r="AE823" s="16">
        <v>0.19340354631617501</v>
      </c>
      <c r="AF823" s="18">
        <v>3.55108173071417</v>
      </c>
      <c r="AG823" s="16">
        <v>-0.14739126856320101</v>
      </c>
      <c r="AH823" s="18">
        <v>3.3943581525130599</v>
      </c>
      <c r="AI823" s="16">
        <v>-4.1555575585750501E-2</v>
      </c>
      <c r="AJ823" s="15">
        <v>1694993.16</v>
      </c>
      <c r="AK823" s="16">
        <v>-1.05938565720947E-2</v>
      </c>
      <c r="AL823" s="17">
        <v>436734.66</v>
      </c>
      <c r="AM823" s="16">
        <v>0.112364190971076</v>
      </c>
      <c r="AN823" s="17">
        <v>480680.7</v>
      </c>
      <c r="AO823" s="16">
        <v>-2.21700863777658E-2</v>
      </c>
      <c r="AP823" s="18">
        <v>3.88105940572704</v>
      </c>
      <c r="AQ823" s="16">
        <v>-0.110537581613293</v>
      </c>
      <c r="AR823" s="18">
        <v>3.5262351078376999</v>
      </c>
      <c r="AS823" s="16">
        <v>1.1838694689538101E-2</v>
      </c>
    </row>
    <row r="824" spans="2:45" x14ac:dyDescent="0.2">
      <c r="B824" s="29"/>
      <c r="C824" s="29"/>
      <c r="D824" s="29"/>
      <c r="E824" s="14" t="s">
        <v>305</v>
      </c>
      <c r="F824" s="15">
        <v>137482.75</v>
      </c>
      <c r="G824" s="16">
        <v>0.634725473752349</v>
      </c>
      <c r="H824" s="17">
        <v>34478.17</v>
      </c>
      <c r="I824" s="16">
        <v>0.284324634005789</v>
      </c>
      <c r="J824" s="17">
        <v>39682.22</v>
      </c>
      <c r="K824" s="16">
        <v>0.60064199578564204</v>
      </c>
      <c r="L824" s="18">
        <v>3.9875303706664198</v>
      </c>
      <c r="M824" s="16">
        <v>0.27282887088575503</v>
      </c>
      <c r="N824" s="18">
        <v>3.46459321076291</v>
      </c>
      <c r="O824" s="16">
        <v>2.12936297163549E-2</v>
      </c>
      <c r="P824" s="15">
        <v>476707.1</v>
      </c>
      <c r="Q824" s="16">
        <v>0.75524954291287405</v>
      </c>
      <c r="R824" s="17">
        <v>113386.02</v>
      </c>
      <c r="S824" s="16">
        <v>0.298470261536596</v>
      </c>
      <c r="T824" s="17">
        <v>129736.52</v>
      </c>
      <c r="U824" s="16">
        <v>0.60338541653792999</v>
      </c>
      <c r="V824" s="18">
        <v>4.2042846199205197</v>
      </c>
      <c r="W824" s="16">
        <v>0.35178262830273099</v>
      </c>
      <c r="X824" s="18">
        <v>3.6744249036431702</v>
      </c>
      <c r="Y824" s="16">
        <v>9.4714673595356402E-2</v>
      </c>
      <c r="Z824" s="15">
        <v>929134.57</v>
      </c>
      <c r="AA824" s="16">
        <v>0.76922988598898201</v>
      </c>
      <c r="AB824" s="17">
        <v>219146.65</v>
      </c>
      <c r="AC824" s="16">
        <v>0.28091006266531099</v>
      </c>
      <c r="AD824" s="17">
        <v>252753.74</v>
      </c>
      <c r="AE824" s="16">
        <v>0.56677654706279201</v>
      </c>
      <c r="AF824" s="18">
        <v>4.2397845004703498</v>
      </c>
      <c r="AG824" s="16">
        <v>0.38122881344813397</v>
      </c>
      <c r="AH824" s="18">
        <v>3.6760467718499399</v>
      </c>
      <c r="AI824" s="16">
        <v>0.129216472703607</v>
      </c>
      <c r="AJ824" s="15">
        <v>1454504.12</v>
      </c>
      <c r="AK824" s="16">
        <v>0.52618959636486495</v>
      </c>
      <c r="AL824" s="17">
        <v>383891.44</v>
      </c>
      <c r="AM824" s="16">
        <v>0.184572370484612</v>
      </c>
      <c r="AN824" s="17">
        <v>409623.4</v>
      </c>
      <c r="AO824" s="16">
        <v>0.354273964816544</v>
      </c>
      <c r="AP824" s="18">
        <v>3.7888422831204598</v>
      </c>
      <c r="AQ824" s="16">
        <v>0.28838864926462598</v>
      </c>
      <c r="AR824" s="18">
        <v>3.5508325940363799</v>
      </c>
      <c r="AS824" s="16">
        <v>0.12694302335761801</v>
      </c>
    </row>
    <row r="825" spans="2:45" x14ac:dyDescent="0.2">
      <c r="B825" s="29"/>
      <c r="C825" s="29"/>
      <c r="D825" s="29"/>
      <c r="E825" s="14" t="s">
        <v>306</v>
      </c>
      <c r="F825" s="15">
        <v>60137.9</v>
      </c>
      <c r="G825" s="16">
        <v>2.0999643469550501E-2</v>
      </c>
      <c r="H825" s="17">
        <v>9532.82</v>
      </c>
      <c r="I825" s="16">
        <v>0.17797917088867299</v>
      </c>
      <c r="J825" s="17">
        <v>18136.349999999999</v>
      </c>
      <c r="K825" s="16">
        <v>2.4585628793485502E-3</v>
      </c>
      <c r="L825" s="18">
        <v>6.3085110177261301</v>
      </c>
      <c r="M825" s="16">
        <v>-0.13326171743826001</v>
      </c>
      <c r="N825" s="18">
        <v>3.3158766786040199</v>
      </c>
      <c r="O825" s="16">
        <v>1.8495607975003599E-2</v>
      </c>
      <c r="P825" s="15">
        <v>196542.23</v>
      </c>
      <c r="Q825" s="16">
        <v>4.38240192366499E-2</v>
      </c>
      <c r="R825" s="17">
        <v>30998.22</v>
      </c>
      <c r="S825" s="16">
        <v>0.206763088681158</v>
      </c>
      <c r="T825" s="17">
        <v>59219.94</v>
      </c>
      <c r="U825" s="16">
        <v>2.5988975025233899E-2</v>
      </c>
      <c r="V825" s="18">
        <v>6.3404359992283403</v>
      </c>
      <c r="W825" s="16">
        <v>-0.13502158872176001</v>
      </c>
      <c r="X825" s="18">
        <v>3.31885223119105</v>
      </c>
      <c r="Y825" s="16">
        <v>1.7383270820212699E-2</v>
      </c>
      <c r="Z825" s="15">
        <v>381218.88</v>
      </c>
      <c r="AA825" s="16">
        <v>6.2610260911696206E-2</v>
      </c>
      <c r="AB825" s="17">
        <v>59562.91</v>
      </c>
      <c r="AC825" s="16">
        <v>0.22037262982985101</v>
      </c>
      <c r="AD825" s="17">
        <v>115469.73</v>
      </c>
      <c r="AE825" s="16">
        <v>4.8253070870316203E-2</v>
      </c>
      <c r="AF825" s="18">
        <v>6.4002729215211298</v>
      </c>
      <c r="AG825" s="16">
        <v>-0.129273932454672</v>
      </c>
      <c r="AH825" s="18">
        <v>3.30146160383332</v>
      </c>
      <c r="AI825" s="16">
        <v>1.36963014374572E-2</v>
      </c>
      <c r="AJ825" s="15">
        <v>969591.56</v>
      </c>
      <c r="AK825" s="16">
        <v>0.102244027401916</v>
      </c>
      <c r="AL825" s="17">
        <v>144284.51999999999</v>
      </c>
      <c r="AM825" s="16">
        <v>0.23336642324085999</v>
      </c>
      <c r="AN825" s="17">
        <v>301834.40000000002</v>
      </c>
      <c r="AO825" s="16">
        <v>0.10493719213864899</v>
      </c>
      <c r="AP825" s="18">
        <v>6.7199971278970203</v>
      </c>
      <c r="AQ825" s="16">
        <v>-0.106312603755176</v>
      </c>
      <c r="AR825" s="18">
        <v>3.2123295422920699</v>
      </c>
      <c r="AS825" s="16">
        <v>-2.43739169601161E-3</v>
      </c>
    </row>
    <row r="826" spans="2:45" x14ac:dyDescent="0.2">
      <c r="B826" s="29"/>
      <c r="C826" s="29"/>
      <c r="D826" s="29"/>
      <c r="E826" s="14" t="s">
        <v>307</v>
      </c>
      <c r="F826" s="15">
        <v>130212.8</v>
      </c>
      <c r="G826" s="16">
        <v>3.9583063639224304E-3</v>
      </c>
      <c r="H826" s="17">
        <v>25072.26</v>
      </c>
      <c r="I826" s="16">
        <v>-7.6124257640448903E-2</v>
      </c>
      <c r="J826" s="17">
        <v>49824.49</v>
      </c>
      <c r="K826" s="16">
        <v>-7.53734685049402E-2</v>
      </c>
      <c r="L826" s="18">
        <v>5.1935007055606501</v>
      </c>
      <c r="M826" s="16">
        <v>8.66810982609445E-2</v>
      </c>
      <c r="N826" s="18">
        <v>2.6134296607953198</v>
      </c>
      <c r="O826" s="16">
        <v>8.5798722150648807E-2</v>
      </c>
      <c r="P826" s="15">
        <v>437323.3</v>
      </c>
      <c r="Q826" s="16">
        <v>8.3867170815255396E-2</v>
      </c>
      <c r="R826" s="17">
        <v>84101.99</v>
      </c>
      <c r="S826" s="16">
        <v>3.8612244343494598E-2</v>
      </c>
      <c r="T826" s="17">
        <v>167041.73000000001</v>
      </c>
      <c r="U826" s="16">
        <v>3.8149485389831699E-2</v>
      </c>
      <c r="V826" s="18">
        <v>5.1999161969889203</v>
      </c>
      <c r="W826" s="16">
        <v>4.3572494661245097E-2</v>
      </c>
      <c r="X826" s="18">
        <v>2.6180481966991098</v>
      </c>
      <c r="Y826" s="16">
        <v>4.40376709412484E-2</v>
      </c>
      <c r="Z826" s="15">
        <v>855281.3</v>
      </c>
      <c r="AA826" s="16">
        <v>0.48992004286771201</v>
      </c>
      <c r="AB826" s="17">
        <v>165361.34</v>
      </c>
      <c r="AC826" s="16">
        <v>0.54503195338630805</v>
      </c>
      <c r="AD826" s="17">
        <v>328654.67</v>
      </c>
      <c r="AE826" s="16">
        <v>0.54899975345496499</v>
      </c>
      <c r="AF826" s="18">
        <v>5.1721962340169698</v>
      </c>
      <c r="AG826" s="16">
        <v>-3.5670401765998998E-2</v>
      </c>
      <c r="AH826" s="18">
        <v>2.6023707498207802</v>
      </c>
      <c r="AI826" s="16">
        <v>-3.8140555190844298E-2</v>
      </c>
      <c r="AJ826" s="15">
        <v>1715325.91</v>
      </c>
      <c r="AK826" s="16">
        <v>0.70669488091602695</v>
      </c>
      <c r="AL826" s="17">
        <v>334874.58</v>
      </c>
      <c r="AM826" s="16">
        <v>0.92338389170934498</v>
      </c>
      <c r="AN826" s="17">
        <v>664971.39</v>
      </c>
      <c r="AO826" s="16">
        <v>0.94939621670115804</v>
      </c>
      <c r="AP826" s="18">
        <v>5.1222935762995201</v>
      </c>
      <c r="AQ826" s="16">
        <v>-0.112660302359475</v>
      </c>
      <c r="AR826" s="18">
        <v>2.5795484374147302</v>
      </c>
      <c r="AS826" s="16">
        <v>-0.12450077296027499</v>
      </c>
    </row>
    <row r="827" spans="2:45" x14ac:dyDescent="0.2">
      <c r="B827" s="29"/>
      <c r="C827" s="29"/>
      <c r="D827" s="29"/>
      <c r="E827" s="14" t="s">
        <v>308</v>
      </c>
      <c r="F827" s="15">
        <v>60225.48</v>
      </c>
      <c r="G827" s="16">
        <v>9.2726914797010104E-2</v>
      </c>
      <c r="H827" s="17">
        <v>11483.97</v>
      </c>
      <c r="I827" s="16">
        <v>0.261931736391398</v>
      </c>
      <c r="J827" s="17">
        <v>18824.47</v>
      </c>
      <c r="K827" s="16">
        <v>9.9194835361378103E-2</v>
      </c>
      <c r="L827" s="18">
        <v>5.2443083707115203</v>
      </c>
      <c r="M827" s="16">
        <v>-0.13408397357391399</v>
      </c>
      <c r="N827" s="18">
        <v>3.1993187590407599</v>
      </c>
      <c r="O827" s="16">
        <v>-5.8842348565453801E-3</v>
      </c>
      <c r="P827" s="15">
        <v>191041.94</v>
      </c>
      <c r="Q827" s="16">
        <v>0.164592338908535</v>
      </c>
      <c r="R827" s="17">
        <v>35838.28</v>
      </c>
      <c r="S827" s="16">
        <v>0.32200817662935899</v>
      </c>
      <c r="T827" s="17">
        <v>59700.7</v>
      </c>
      <c r="U827" s="16">
        <v>0.18411057281321899</v>
      </c>
      <c r="V827" s="18">
        <v>5.3306670967468301</v>
      </c>
      <c r="W827" s="16">
        <v>-0.119073270879593</v>
      </c>
      <c r="X827" s="18">
        <v>3.1999949749332899</v>
      </c>
      <c r="Y827" s="16">
        <v>-1.6483455475203301E-2</v>
      </c>
      <c r="Z827" s="15">
        <v>355816.21</v>
      </c>
      <c r="AA827" s="16">
        <v>0.18222017212979399</v>
      </c>
      <c r="AB827" s="17">
        <v>65577.67</v>
      </c>
      <c r="AC827" s="16">
        <v>0.31899968079797703</v>
      </c>
      <c r="AD827" s="17">
        <v>110995.24</v>
      </c>
      <c r="AE827" s="16">
        <v>0.21511341873356099</v>
      </c>
      <c r="AF827" s="18">
        <v>5.4258745393058296</v>
      </c>
      <c r="AG827" s="16">
        <v>-0.10369942514727</v>
      </c>
      <c r="AH827" s="18">
        <v>3.2056889106235502</v>
      </c>
      <c r="AI827" s="16">
        <v>-2.7070103989180801E-2</v>
      </c>
      <c r="AJ827" s="15">
        <v>751438.69</v>
      </c>
      <c r="AK827" s="16">
        <v>0.14799917361759299</v>
      </c>
      <c r="AL827" s="17">
        <v>131344.53</v>
      </c>
      <c r="AM827" s="16">
        <v>0.26800653926668599</v>
      </c>
      <c r="AN827" s="17">
        <v>232143.32</v>
      </c>
      <c r="AO827" s="16">
        <v>0.187945437986824</v>
      </c>
      <c r="AP827" s="18">
        <v>5.7211266430356904</v>
      </c>
      <c r="AQ827" s="16">
        <v>-9.4642544760451794E-2</v>
      </c>
      <c r="AR827" s="18">
        <v>3.2369602106147202</v>
      </c>
      <c r="AS827" s="16">
        <v>-3.3626346035661801E-2</v>
      </c>
    </row>
    <row r="828" spans="2:45" x14ac:dyDescent="0.2">
      <c r="B828" s="29"/>
      <c r="C828" s="29"/>
      <c r="D828" s="29"/>
      <c r="E828" s="14" t="s">
        <v>309</v>
      </c>
      <c r="F828" s="15">
        <v>86725.2</v>
      </c>
      <c r="G828" s="16">
        <v>0.74287362773511001</v>
      </c>
      <c r="H828" s="17">
        <v>15865.62</v>
      </c>
      <c r="I828" s="16">
        <v>1.09386593182961</v>
      </c>
      <c r="J828" s="17">
        <v>27504.3</v>
      </c>
      <c r="K828" s="16">
        <v>0.73814815680827295</v>
      </c>
      <c r="L828" s="18">
        <v>5.4662345373203198</v>
      </c>
      <c r="M828" s="16">
        <v>-0.16762883370847201</v>
      </c>
      <c r="N828" s="18">
        <v>3.15315059827009</v>
      </c>
      <c r="O828" s="16">
        <v>2.71868132087991E-3</v>
      </c>
      <c r="P828" s="15">
        <v>274906.61</v>
      </c>
      <c r="Q828" s="16">
        <v>0.75628606241316199</v>
      </c>
      <c r="R828" s="17">
        <v>50393.02</v>
      </c>
      <c r="S828" s="16">
        <v>1.09143839923038</v>
      </c>
      <c r="T828" s="17">
        <v>88042.28</v>
      </c>
      <c r="U828" s="16">
        <v>0.75753475602659703</v>
      </c>
      <c r="V828" s="18">
        <v>5.4552517392289603</v>
      </c>
      <c r="W828" s="16">
        <v>-0.16024968124356301</v>
      </c>
      <c r="X828" s="18">
        <v>3.12243856020085</v>
      </c>
      <c r="Y828" s="16">
        <v>-7.1048018205795897E-4</v>
      </c>
      <c r="Z828" s="15">
        <v>505251.02</v>
      </c>
      <c r="AA828" s="16">
        <v>0.769110734168443</v>
      </c>
      <c r="AB828" s="17">
        <v>91807.56</v>
      </c>
      <c r="AC828" s="16">
        <v>1.0742750745762499</v>
      </c>
      <c r="AD828" s="17">
        <v>162502.37</v>
      </c>
      <c r="AE828" s="16">
        <v>0.76645107219298703</v>
      </c>
      <c r="AF828" s="18">
        <v>5.50337052852728</v>
      </c>
      <c r="AG828" s="16">
        <v>-0.14711854958299</v>
      </c>
      <c r="AH828" s="18">
        <v>3.1091916997887501</v>
      </c>
      <c r="AI828" s="16">
        <v>1.5056527844577001E-3</v>
      </c>
      <c r="AJ828" s="15">
        <v>952314.68</v>
      </c>
      <c r="AK828" s="16">
        <v>0.61276070163611296</v>
      </c>
      <c r="AL828" s="17">
        <v>159258.84</v>
      </c>
      <c r="AM828" s="16">
        <v>0.82472561316543502</v>
      </c>
      <c r="AN828" s="17">
        <v>298376.44</v>
      </c>
      <c r="AO828" s="16">
        <v>0.594119883113577</v>
      </c>
      <c r="AP828" s="18">
        <v>5.97966605809762</v>
      </c>
      <c r="AQ828" s="16">
        <v>-0.116162621930657</v>
      </c>
      <c r="AR828" s="18">
        <v>3.19165507839694</v>
      </c>
      <c r="AS828" s="16">
        <v>1.1693485991861201E-2</v>
      </c>
    </row>
    <row r="829" spans="2:45" x14ac:dyDescent="0.2">
      <c r="B829" s="29"/>
      <c r="C829" s="29"/>
      <c r="D829" s="29"/>
      <c r="E829" s="14" t="s">
        <v>310</v>
      </c>
      <c r="F829" s="15">
        <v>85239.73</v>
      </c>
      <c r="G829" s="16">
        <v>1.2788203244468701</v>
      </c>
      <c r="H829" s="17">
        <v>14237.23</v>
      </c>
      <c r="I829" s="16">
        <v>1.29842565955372</v>
      </c>
      <c r="J829" s="17">
        <v>26970.2</v>
      </c>
      <c r="K829" s="16">
        <v>1.1953979200447999</v>
      </c>
      <c r="L829" s="18">
        <v>5.9871007211374696</v>
      </c>
      <c r="M829" s="16">
        <v>-8.5298974214636104E-3</v>
      </c>
      <c r="N829" s="18">
        <v>3.16051530948973</v>
      </c>
      <c r="O829" s="16">
        <v>3.7998762611728597E-2</v>
      </c>
      <c r="P829" s="15">
        <v>264374.19</v>
      </c>
      <c r="Q829" s="16">
        <v>1.3316105893676999</v>
      </c>
      <c r="R829" s="17">
        <v>45126.14</v>
      </c>
      <c r="S829" s="16">
        <v>1.4293888054438499</v>
      </c>
      <c r="T829" s="17">
        <v>85074.6</v>
      </c>
      <c r="U829" s="16">
        <v>1.32905746577645</v>
      </c>
      <c r="V829" s="18">
        <v>5.8585598059129396</v>
      </c>
      <c r="W829" s="16">
        <v>-4.0248072213489597E-2</v>
      </c>
      <c r="X829" s="18">
        <v>3.1075572497549202</v>
      </c>
      <c r="Y829" s="16">
        <v>1.09620463589414E-3</v>
      </c>
      <c r="Z829" s="15">
        <v>473389.1</v>
      </c>
      <c r="AA829" s="16">
        <v>1.30990831980407</v>
      </c>
      <c r="AB829" s="17">
        <v>81306.23</v>
      </c>
      <c r="AC829" s="16">
        <v>1.4330172548451601</v>
      </c>
      <c r="AD829" s="17">
        <v>153379.35999999999</v>
      </c>
      <c r="AE829" s="16">
        <v>1.3179220644191001</v>
      </c>
      <c r="AF829" s="18">
        <v>5.82229799610682</v>
      </c>
      <c r="AG829" s="16">
        <v>-5.0599285638411103E-2</v>
      </c>
      <c r="AH829" s="18">
        <v>3.0863937624984201</v>
      </c>
      <c r="AI829" s="16">
        <v>-3.45729683410904E-3</v>
      </c>
      <c r="AJ829" s="15">
        <v>889860.05</v>
      </c>
      <c r="AK829" s="16">
        <v>1.1808116669521</v>
      </c>
      <c r="AL829" s="17">
        <v>144892.85</v>
      </c>
      <c r="AM829" s="16">
        <v>1.26011000680718</v>
      </c>
      <c r="AN829" s="17">
        <v>279041.91999999998</v>
      </c>
      <c r="AO829" s="16">
        <v>1.0753687465480799</v>
      </c>
      <c r="AP829" s="18">
        <v>6.1415042219129496</v>
      </c>
      <c r="AQ829" s="16">
        <v>-3.5086053163894397E-2</v>
      </c>
      <c r="AR829" s="18">
        <v>3.1889833971899302</v>
      </c>
      <c r="AS829" s="16">
        <v>5.0806836413720503E-2</v>
      </c>
    </row>
    <row r="830" spans="2:45" x14ac:dyDescent="0.2">
      <c r="B830" s="29"/>
      <c r="C830" s="29"/>
      <c r="D830" s="29"/>
      <c r="E830" s="14" t="s">
        <v>311</v>
      </c>
      <c r="F830" s="15">
        <v>53976.25</v>
      </c>
      <c r="G830" s="16">
        <v>3.26133744009642E-2</v>
      </c>
      <c r="H830" s="17">
        <v>8649</v>
      </c>
      <c r="I830" s="16">
        <v>6.0900262618506402E-2</v>
      </c>
      <c r="J830" s="17">
        <v>16647.88</v>
      </c>
      <c r="K830" s="16">
        <v>1.0280074375791801E-2</v>
      </c>
      <c r="L830" s="18">
        <v>6.2407503757659804</v>
      </c>
      <c r="M830" s="16">
        <v>-2.6663098515712198E-2</v>
      </c>
      <c r="N830" s="18">
        <v>3.2422296412516198</v>
      </c>
      <c r="O830" s="16">
        <v>2.2106048205465401E-2</v>
      </c>
      <c r="P830" s="15">
        <v>180857.34</v>
      </c>
      <c r="Q830" s="16">
        <v>7.1832501988158201E-2</v>
      </c>
      <c r="R830" s="17">
        <v>29372.02</v>
      </c>
      <c r="S830" s="16">
        <v>0.11166023762232399</v>
      </c>
      <c r="T830" s="17">
        <v>54588.800000000003</v>
      </c>
      <c r="U830" s="16">
        <v>2.5614433393342299E-2</v>
      </c>
      <c r="V830" s="18">
        <v>6.1574702727289399</v>
      </c>
      <c r="W830" s="16">
        <v>-3.5827255744391003E-2</v>
      </c>
      <c r="X830" s="18">
        <v>3.3130851017058398</v>
      </c>
      <c r="Y830" s="16">
        <v>4.5063785268601497E-2</v>
      </c>
      <c r="Z830" s="15">
        <v>347232.13</v>
      </c>
      <c r="AA830" s="16">
        <v>9.2356074248046802E-2</v>
      </c>
      <c r="AB830" s="17">
        <v>56784.23</v>
      </c>
      <c r="AC830" s="16">
        <v>8.9768720632364102E-2</v>
      </c>
      <c r="AD830" s="17">
        <v>104376.19</v>
      </c>
      <c r="AE830" s="16">
        <v>6.3944325679280995E-4</v>
      </c>
      <c r="AF830" s="18">
        <v>6.1149394823175403</v>
      </c>
      <c r="AG830" s="16">
        <v>2.3742226829390001E-3</v>
      </c>
      <c r="AH830" s="18">
        <v>3.3267369694180302</v>
      </c>
      <c r="AI830" s="16">
        <v>9.1658020887866301E-2</v>
      </c>
      <c r="AJ830" s="15">
        <v>728932.41</v>
      </c>
      <c r="AK830" s="16">
        <v>-1.4147017238920199E-2</v>
      </c>
      <c r="AL830" s="17">
        <v>117280.9</v>
      </c>
      <c r="AM830" s="16">
        <v>-0.109418638142362</v>
      </c>
      <c r="AN830" s="17">
        <v>222810.65</v>
      </c>
      <c r="AO830" s="16">
        <v>-0.13588276583879699</v>
      </c>
      <c r="AP830" s="18">
        <v>6.2152695792750601</v>
      </c>
      <c r="AQ830" s="16">
        <v>0.106976886092381</v>
      </c>
      <c r="AR830" s="18">
        <v>3.2715330707935202</v>
      </c>
      <c r="AS830" s="16">
        <v>0.140878741665239</v>
      </c>
    </row>
    <row r="831" spans="2:45" x14ac:dyDescent="0.2">
      <c r="B831" s="29"/>
      <c r="C831" s="29"/>
      <c r="D831" s="29"/>
      <c r="E831" s="14" t="s">
        <v>312</v>
      </c>
      <c r="F831" s="15">
        <v>48451.88</v>
      </c>
      <c r="G831" s="16">
        <v>5.3629727875715502E-3</v>
      </c>
      <c r="H831" s="17">
        <v>8688.6200000000008</v>
      </c>
      <c r="I831" s="16">
        <v>-2.3455403936695499E-2</v>
      </c>
      <c r="J831" s="17">
        <v>15974.6</v>
      </c>
      <c r="K831" s="16">
        <v>1.4998205044302E-2</v>
      </c>
      <c r="L831" s="18">
        <v>5.5764758960571399</v>
      </c>
      <c r="M831" s="16">
        <v>2.9510558801350398E-2</v>
      </c>
      <c r="N831" s="18">
        <v>3.03305747874751</v>
      </c>
      <c r="O831" s="16">
        <v>-9.4928564492485698E-3</v>
      </c>
      <c r="P831" s="15">
        <v>176876.37</v>
      </c>
      <c r="Q831" s="16">
        <v>0.148394986381683</v>
      </c>
      <c r="R831" s="17">
        <v>30786.78</v>
      </c>
      <c r="S831" s="16">
        <v>8.2198382543534301E-2</v>
      </c>
      <c r="T831" s="17">
        <v>56367.26</v>
      </c>
      <c r="U831" s="16">
        <v>0.13110499299672099</v>
      </c>
      <c r="V831" s="18">
        <v>5.7452052471872701</v>
      </c>
      <c r="W831" s="16">
        <v>6.1168640524636698E-2</v>
      </c>
      <c r="X831" s="18">
        <v>3.1379274067960701</v>
      </c>
      <c r="Y831" s="16">
        <v>1.52859314493471E-2</v>
      </c>
      <c r="Z831" s="15">
        <v>323616.53000000003</v>
      </c>
      <c r="AA831" s="16">
        <v>0.34949372384029997</v>
      </c>
      <c r="AB831" s="17">
        <v>56886.12</v>
      </c>
      <c r="AC831" s="16">
        <v>0.28581512880840498</v>
      </c>
      <c r="AD831" s="17">
        <v>103374.23</v>
      </c>
      <c r="AE831" s="16">
        <v>0.36740967885904702</v>
      </c>
      <c r="AF831" s="18">
        <v>5.6888487033392297</v>
      </c>
      <c r="AG831" s="16">
        <v>4.9523911801307802E-2</v>
      </c>
      <c r="AH831" s="18">
        <v>3.1305338864434602</v>
      </c>
      <c r="AI831" s="16">
        <v>-1.31021121875462E-2</v>
      </c>
      <c r="AJ831" s="15">
        <v>619643.1</v>
      </c>
      <c r="AK831" s="16">
        <v>0.59924145067332402</v>
      </c>
      <c r="AL831" s="17">
        <v>108971.17</v>
      </c>
      <c r="AM831" s="16">
        <v>0.57921587563732502</v>
      </c>
      <c r="AN831" s="17">
        <v>198639.92</v>
      </c>
      <c r="AO831" s="16">
        <v>0.63944399518730899</v>
      </c>
      <c r="AP831" s="18">
        <v>5.6863030836504702</v>
      </c>
      <c r="AQ831" s="16">
        <v>1.2680707777154E-2</v>
      </c>
      <c r="AR831" s="18">
        <v>3.11942886404707</v>
      </c>
      <c r="AS831" s="16">
        <v>-2.4522060303372301E-2</v>
      </c>
    </row>
    <row r="832" spans="2:45" x14ac:dyDescent="0.2">
      <c r="B832" s="29"/>
      <c r="C832" s="29"/>
      <c r="D832" s="29"/>
      <c r="E832" s="14" t="s">
        <v>313</v>
      </c>
      <c r="F832" s="15">
        <v>79670.77</v>
      </c>
      <c r="G832" s="16">
        <v>9.2964610759787597E-2</v>
      </c>
      <c r="H832" s="17">
        <v>13997.13</v>
      </c>
      <c r="I832" s="16">
        <v>9.8300815655565102E-2</v>
      </c>
      <c r="J832" s="17">
        <v>26943.05</v>
      </c>
      <c r="K832" s="16">
        <v>6.0813064083731203E-2</v>
      </c>
      <c r="L832" s="18">
        <v>5.6919361326214704</v>
      </c>
      <c r="M832" s="16">
        <v>-4.8586005033533297E-3</v>
      </c>
      <c r="N832" s="18">
        <v>2.9570063522875101</v>
      </c>
      <c r="O832" s="16">
        <v>3.03084000043185E-2</v>
      </c>
      <c r="P832" s="15">
        <v>268833.09000000003</v>
      </c>
      <c r="Q832" s="16">
        <v>0.258677579231679</v>
      </c>
      <c r="R832" s="17">
        <v>47132.21</v>
      </c>
      <c r="S832" s="16">
        <v>0.29171562102352899</v>
      </c>
      <c r="T832" s="17">
        <v>90917.38</v>
      </c>
      <c r="U832" s="16">
        <v>0.25105084005971401</v>
      </c>
      <c r="V832" s="18">
        <v>5.70380828736866</v>
      </c>
      <c r="W832" s="16">
        <v>-2.55768694394756E-2</v>
      </c>
      <c r="X832" s="18">
        <v>2.9568943803704002</v>
      </c>
      <c r="Y832" s="16">
        <v>6.0962663768332299E-3</v>
      </c>
      <c r="Z832" s="15">
        <v>514164.52</v>
      </c>
      <c r="AA832" s="16">
        <v>0.35601121004422698</v>
      </c>
      <c r="AB832" s="17">
        <v>90161.32</v>
      </c>
      <c r="AC832" s="16">
        <v>0.38074749168899003</v>
      </c>
      <c r="AD832" s="17">
        <v>173425.88</v>
      </c>
      <c r="AE832" s="16">
        <v>0.33558505760333501</v>
      </c>
      <c r="AF832" s="18">
        <v>5.7027173071556598</v>
      </c>
      <c r="AG832" s="16">
        <v>-1.7915137846460701E-2</v>
      </c>
      <c r="AH832" s="18">
        <v>2.96475082035046</v>
      </c>
      <c r="AI832" s="16">
        <v>1.52937862883443E-2</v>
      </c>
      <c r="AJ832" s="15">
        <v>994842.82</v>
      </c>
      <c r="AK832" s="16">
        <v>0.32851741127543599</v>
      </c>
      <c r="AL832" s="17">
        <v>176476.33</v>
      </c>
      <c r="AM832" s="16">
        <v>0.32553755128133599</v>
      </c>
      <c r="AN832" s="17">
        <v>344859.61</v>
      </c>
      <c r="AO832" s="16">
        <v>0.30534274748728102</v>
      </c>
      <c r="AP832" s="18">
        <v>5.6372592290422201</v>
      </c>
      <c r="AQ832" s="16">
        <v>2.2480389116246E-3</v>
      </c>
      <c r="AR832" s="18">
        <v>2.8847762717124201</v>
      </c>
      <c r="AS832" s="16">
        <v>1.7753700193121998E-2</v>
      </c>
    </row>
    <row r="833" spans="2:45" x14ac:dyDescent="0.2">
      <c r="B833" s="29"/>
      <c r="C833" s="29"/>
      <c r="D833" s="29"/>
      <c r="E833" s="14" t="s">
        <v>314</v>
      </c>
      <c r="F833" s="15">
        <v>118851.82</v>
      </c>
      <c r="G833" s="16">
        <v>-1.0696961433670899E-2</v>
      </c>
      <c r="H833" s="17">
        <v>16476.79</v>
      </c>
      <c r="I833" s="16">
        <v>1.0770359519103601E-2</v>
      </c>
      <c r="J833" s="17">
        <v>32691.52</v>
      </c>
      <c r="K833" s="16">
        <v>6.3951916925925898E-3</v>
      </c>
      <c r="L833" s="18">
        <v>7.2132872968581898</v>
      </c>
      <c r="M833" s="16">
        <v>-2.1238573876452001E-2</v>
      </c>
      <c r="N833" s="18">
        <v>3.6355550307847402</v>
      </c>
      <c r="O833" s="16">
        <v>-1.6983540131503699E-2</v>
      </c>
      <c r="P833" s="15">
        <v>385741.88</v>
      </c>
      <c r="Q833" s="16">
        <v>-1.75832987835426E-2</v>
      </c>
      <c r="R833" s="17">
        <v>52820.03</v>
      </c>
      <c r="S833" s="16">
        <v>-7.52324013978092E-3</v>
      </c>
      <c r="T833" s="17">
        <v>104490.89</v>
      </c>
      <c r="U833" s="16">
        <v>-1.2506630721924299E-2</v>
      </c>
      <c r="V833" s="18">
        <v>7.3029470070350202</v>
      </c>
      <c r="W833" s="16">
        <v>-1.01363165875829E-2</v>
      </c>
      <c r="X833" s="18">
        <v>3.6916316819581101</v>
      </c>
      <c r="Y833" s="16">
        <v>-5.1409642024530799E-3</v>
      </c>
      <c r="Z833" s="15">
        <v>744912.84</v>
      </c>
      <c r="AA833" s="16">
        <v>-5.4141065755769498E-2</v>
      </c>
      <c r="AB833" s="17">
        <v>99919.77</v>
      </c>
      <c r="AC833" s="16">
        <v>-0.15943470676174601</v>
      </c>
      <c r="AD833" s="17">
        <v>197300.13</v>
      </c>
      <c r="AE833" s="16">
        <v>-0.154753047963642</v>
      </c>
      <c r="AF833" s="18">
        <v>7.4551096344597303</v>
      </c>
      <c r="AG833" s="16">
        <v>0.12526527308822799</v>
      </c>
      <c r="AH833" s="18">
        <v>3.7755314200756001</v>
      </c>
      <c r="AI833" s="16">
        <v>0.11903264716362399</v>
      </c>
      <c r="AJ833" s="15">
        <v>1598590.29</v>
      </c>
      <c r="AK833" s="16">
        <v>-9.8189982513207499E-2</v>
      </c>
      <c r="AL833" s="17">
        <v>216041.87</v>
      </c>
      <c r="AM833" s="16">
        <v>-0.267362343123421</v>
      </c>
      <c r="AN833" s="17">
        <v>428291.57</v>
      </c>
      <c r="AO833" s="16">
        <v>-0.25278417955082499</v>
      </c>
      <c r="AP833" s="18">
        <v>7.3994466443009399</v>
      </c>
      <c r="AQ833" s="16">
        <v>0.23090863405989501</v>
      </c>
      <c r="AR833" s="18">
        <v>3.73248133275189</v>
      </c>
      <c r="AS833" s="16">
        <v>0.20689363475292299</v>
      </c>
    </row>
    <row r="834" spans="2:45" x14ac:dyDescent="0.2">
      <c r="B834" s="29"/>
      <c r="C834" s="29"/>
      <c r="D834" s="29"/>
      <c r="E834" s="14" t="s">
        <v>315</v>
      </c>
      <c r="F834" s="15">
        <v>182422.05</v>
      </c>
      <c r="G834" s="16">
        <v>1.9902352799167598E-2</v>
      </c>
      <c r="H834" s="17">
        <v>32739.53</v>
      </c>
      <c r="I834" s="16">
        <v>3.0719275451245202E-2</v>
      </c>
      <c r="J834" s="17">
        <v>65020.84</v>
      </c>
      <c r="K834" s="16">
        <v>3.6613903456174601E-2</v>
      </c>
      <c r="L834" s="18">
        <v>5.5719202444262299</v>
      </c>
      <c r="M834" s="16">
        <v>-1.0494538047075799E-2</v>
      </c>
      <c r="N834" s="18">
        <v>2.8055935604646098</v>
      </c>
      <c r="O834" s="16">
        <v>-1.6121287396675801E-2</v>
      </c>
      <c r="P834" s="15">
        <v>610014.93999999994</v>
      </c>
      <c r="Q834" s="16">
        <v>0.13194556618224401</v>
      </c>
      <c r="R834" s="17">
        <v>107574.25</v>
      </c>
      <c r="S834" s="16">
        <v>0.15722988377275399</v>
      </c>
      <c r="T834" s="17">
        <v>213517.23</v>
      </c>
      <c r="U834" s="16">
        <v>0.16268171289546299</v>
      </c>
      <c r="V834" s="18">
        <v>5.6706408829250501</v>
      </c>
      <c r="W834" s="16">
        <v>-2.1849001607251301E-2</v>
      </c>
      <c r="X834" s="18">
        <v>2.8569822678947299</v>
      </c>
      <c r="Y834" s="16">
        <v>-2.6435563897084399E-2</v>
      </c>
      <c r="Z834" s="15">
        <v>1177786.24</v>
      </c>
      <c r="AA834" s="16">
        <v>0.51572893431003997</v>
      </c>
      <c r="AB834" s="17">
        <v>206391.2</v>
      </c>
      <c r="AC834" s="16">
        <v>0.62175112429311497</v>
      </c>
      <c r="AD834" s="17">
        <v>409499.62</v>
      </c>
      <c r="AE834" s="16">
        <v>0.63170245816302995</v>
      </c>
      <c r="AF834" s="18">
        <v>5.7065719856272903</v>
      </c>
      <c r="AG834" s="16">
        <v>-6.5375129632969098E-2</v>
      </c>
      <c r="AH834" s="18">
        <v>2.8761595432005498</v>
      </c>
      <c r="AI834" s="16">
        <v>-7.1075166475849799E-2</v>
      </c>
      <c r="AJ834" s="15">
        <v>2320421.5299999998</v>
      </c>
      <c r="AK834" s="16">
        <v>0.74656644511180603</v>
      </c>
      <c r="AL834" s="17">
        <v>405227.97</v>
      </c>
      <c r="AM834" s="16">
        <v>0.96738259173016405</v>
      </c>
      <c r="AN834" s="17">
        <v>802136.95</v>
      </c>
      <c r="AO834" s="16">
        <v>0.96368269925901695</v>
      </c>
      <c r="AP834" s="18">
        <v>5.72621265506426</v>
      </c>
      <c r="AQ834" s="16">
        <v>-0.112238538424886</v>
      </c>
      <c r="AR834" s="18">
        <v>2.8927997020957599</v>
      </c>
      <c r="AS834" s="16">
        <v>-0.110565853754855</v>
      </c>
    </row>
    <row r="835" spans="2:45" x14ac:dyDescent="0.2">
      <c r="B835" s="29"/>
      <c r="C835" s="29"/>
      <c r="D835" s="29"/>
      <c r="E835" s="14" t="s">
        <v>316</v>
      </c>
      <c r="F835" s="15">
        <v>116211.72</v>
      </c>
      <c r="G835" s="16">
        <v>2.4124241766237099E-2</v>
      </c>
      <c r="H835" s="17">
        <v>19922.8</v>
      </c>
      <c r="I835" s="16">
        <v>7.8249216999089197E-2</v>
      </c>
      <c r="J835" s="17">
        <v>38366.19</v>
      </c>
      <c r="K835" s="16">
        <v>7.2078826765879398E-3</v>
      </c>
      <c r="L835" s="18">
        <v>5.8331017728431798</v>
      </c>
      <c r="M835" s="16">
        <v>-5.0197092081818599E-2</v>
      </c>
      <c r="N835" s="18">
        <v>3.02901382701801</v>
      </c>
      <c r="O835" s="16">
        <v>1.6795300533882802E-2</v>
      </c>
      <c r="P835" s="15">
        <v>367160.96</v>
      </c>
      <c r="Q835" s="16">
        <v>5.7560844658123202E-2</v>
      </c>
      <c r="R835" s="17">
        <v>63299.59</v>
      </c>
      <c r="S835" s="16">
        <v>0.127582412023063</v>
      </c>
      <c r="T835" s="17">
        <v>121278.68</v>
      </c>
      <c r="U835" s="16">
        <v>3.72854641864485E-2</v>
      </c>
      <c r="V835" s="18">
        <v>5.8003686911716201</v>
      </c>
      <c r="W835" s="16">
        <v>-6.2098846716941998E-2</v>
      </c>
      <c r="X835" s="18">
        <v>3.02741553585511</v>
      </c>
      <c r="Y835" s="16">
        <v>1.9546577265089599E-2</v>
      </c>
      <c r="Z835" s="15">
        <v>659275.81999999995</v>
      </c>
      <c r="AA835" s="16">
        <v>9.1583813581045698E-2</v>
      </c>
      <c r="AB835" s="17">
        <v>112141.67</v>
      </c>
      <c r="AC835" s="16">
        <v>0.16243604571973</v>
      </c>
      <c r="AD835" s="17">
        <v>216157.92</v>
      </c>
      <c r="AE835" s="16">
        <v>6.8342290555621896E-2</v>
      </c>
      <c r="AF835" s="18">
        <v>5.8789548969620302</v>
      </c>
      <c r="AG835" s="16">
        <v>-6.0951509891295601E-2</v>
      </c>
      <c r="AH835" s="18">
        <v>3.0499730012205899</v>
      </c>
      <c r="AI835" s="16">
        <v>2.1754753350947401E-2</v>
      </c>
      <c r="AJ835" s="15">
        <v>1393621.23</v>
      </c>
      <c r="AK835" s="16">
        <v>0.12713159166009699</v>
      </c>
      <c r="AL835" s="17">
        <v>226067.98</v>
      </c>
      <c r="AM835" s="16">
        <v>0.24078720849857099</v>
      </c>
      <c r="AN835" s="17">
        <v>452657.51</v>
      </c>
      <c r="AO835" s="16">
        <v>0.125117195174233</v>
      </c>
      <c r="AP835" s="18">
        <v>6.1646113262037403</v>
      </c>
      <c r="AQ835" s="16">
        <v>-9.1599603912748295E-2</v>
      </c>
      <c r="AR835" s="18">
        <v>3.0787542440199398</v>
      </c>
      <c r="AS835" s="16">
        <v>1.79038814312331E-3</v>
      </c>
    </row>
    <row r="836" spans="2:45" x14ac:dyDescent="0.2">
      <c r="B836" s="29"/>
      <c r="C836" s="29"/>
      <c r="D836" s="29"/>
      <c r="E836" s="14" t="s">
        <v>317</v>
      </c>
      <c r="F836" s="15">
        <v>62232.43</v>
      </c>
      <c r="G836" s="16">
        <v>5.52850794824334E-2</v>
      </c>
      <c r="H836" s="17">
        <v>9927.11</v>
      </c>
      <c r="I836" s="16">
        <v>9.3162712953512201E-3</v>
      </c>
      <c r="J836" s="17">
        <v>17566.34</v>
      </c>
      <c r="K836" s="16">
        <v>-1.8310068525839399E-2</v>
      </c>
      <c r="L836" s="18">
        <v>6.2689372838620701</v>
      </c>
      <c r="M836" s="16">
        <v>4.5544503238896597E-2</v>
      </c>
      <c r="N836" s="18">
        <v>3.5427089536010299</v>
      </c>
      <c r="O836" s="16">
        <v>7.4967813816485096E-2</v>
      </c>
      <c r="P836" s="15">
        <v>204062.89</v>
      </c>
      <c r="Q836" s="16">
        <v>6.8797229944753999E-2</v>
      </c>
      <c r="R836" s="17">
        <v>32937.75</v>
      </c>
      <c r="S836" s="16">
        <v>4.6432165976622398E-2</v>
      </c>
      <c r="T836" s="17">
        <v>56268.14</v>
      </c>
      <c r="U836" s="16">
        <v>-3.9717452223211998E-2</v>
      </c>
      <c r="V836" s="18">
        <v>6.1954107369204001</v>
      </c>
      <c r="W836" s="16">
        <v>2.13726839591733E-2</v>
      </c>
      <c r="X836" s="18">
        <v>3.6266151680151499</v>
      </c>
      <c r="Y836" s="16">
        <v>0.113002868186239</v>
      </c>
      <c r="Z836" s="15">
        <v>387476.92</v>
      </c>
      <c r="AA836" s="16">
        <v>8.3692077753035499E-2</v>
      </c>
      <c r="AB836" s="17">
        <v>64130.53</v>
      </c>
      <c r="AC836" s="16">
        <v>9.8197535900042807E-2</v>
      </c>
      <c r="AD836" s="17">
        <v>107674.21</v>
      </c>
      <c r="AE836" s="16">
        <v>-1.40983821205992E-2</v>
      </c>
      <c r="AF836" s="18">
        <v>6.0420040189906397</v>
      </c>
      <c r="AG836" s="16">
        <v>-1.3208423505630101E-2</v>
      </c>
      <c r="AH836" s="18">
        <v>3.5986047169512601</v>
      </c>
      <c r="AI836" s="16">
        <v>9.9188862357254895E-2</v>
      </c>
      <c r="AJ836" s="15">
        <v>858013.86</v>
      </c>
      <c r="AK836" s="16">
        <v>6.4773031099867207E-2</v>
      </c>
      <c r="AL836" s="17">
        <v>142129.85999999999</v>
      </c>
      <c r="AM836" s="16">
        <v>9.4416690652534094E-2</v>
      </c>
      <c r="AN836" s="17">
        <v>249825.7</v>
      </c>
      <c r="AO836" s="16">
        <v>-1.6648808358428299E-2</v>
      </c>
      <c r="AP836" s="18">
        <v>6.0368304028442701</v>
      </c>
      <c r="AQ836" s="16">
        <v>-2.7086264131253399E-2</v>
      </c>
      <c r="AR836" s="18">
        <v>3.4344499384971199</v>
      </c>
      <c r="AS836" s="16">
        <v>8.28003668988012E-2</v>
      </c>
    </row>
    <row r="837" spans="2:45" x14ac:dyDescent="0.2">
      <c r="B837" s="135"/>
      <c r="C837" s="135"/>
      <c r="D837" s="135"/>
      <c r="E837" s="14" t="s">
        <v>318</v>
      </c>
      <c r="F837" s="15">
        <v>114951.79</v>
      </c>
      <c r="G837" s="16">
        <v>8.0752229445719706E-2</v>
      </c>
      <c r="H837" s="17">
        <v>17757.54</v>
      </c>
      <c r="I837" s="16">
        <v>0.23056634683216901</v>
      </c>
      <c r="J837" s="17">
        <v>33107.79</v>
      </c>
      <c r="K837" s="16">
        <v>9.3815745654839994E-2</v>
      </c>
      <c r="L837" s="18">
        <v>6.47340735259501</v>
      </c>
      <c r="M837" s="16">
        <v>-0.12174403905333001</v>
      </c>
      <c r="N837" s="18">
        <v>3.4720466089702802</v>
      </c>
      <c r="O837" s="16">
        <v>-1.19430683467622E-2</v>
      </c>
      <c r="P837" s="15">
        <v>365825.96</v>
      </c>
      <c r="Q837" s="16">
        <v>2.95518674247435E-2</v>
      </c>
      <c r="R837" s="17">
        <v>54913.919999999998</v>
      </c>
      <c r="S837" s="16">
        <v>0.116947961791757</v>
      </c>
      <c r="T837" s="17">
        <v>104236.97</v>
      </c>
      <c r="U837" s="16">
        <v>-9.9117896722446795E-4</v>
      </c>
      <c r="V837" s="18">
        <v>6.6618074251483002</v>
      </c>
      <c r="W837" s="16">
        <v>-7.8245448630226797E-2</v>
      </c>
      <c r="X837" s="18">
        <v>3.5095605714556002</v>
      </c>
      <c r="Y837" s="16">
        <v>3.0573350053498601E-2</v>
      </c>
      <c r="Z837" s="15">
        <v>661141.19999999995</v>
      </c>
      <c r="AA837" s="16">
        <v>8.6800580192129308E-3</v>
      </c>
      <c r="AB837" s="17">
        <v>98389.91</v>
      </c>
      <c r="AC837" s="16">
        <v>8.5762995565350997E-2</v>
      </c>
      <c r="AD837" s="17">
        <v>187244.66</v>
      </c>
      <c r="AE837" s="16">
        <v>-2.6039276937986001E-2</v>
      </c>
      <c r="AF837" s="18">
        <v>6.7196036666768002</v>
      </c>
      <c r="AG837" s="16">
        <v>-7.0994257366453498E-2</v>
      </c>
      <c r="AH837" s="18">
        <v>3.53089481964399</v>
      </c>
      <c r="AI837" s="16">
        <v>3.5647571955515503E-2</v>
      </c>
      <c r="AJ837" s="15">
        <v>1373013.96</v>
      </c>
      <c r="AK837" s="16">
        <v>-1.9988386302374799E-2</v>
      </c>
      <c r="AL837" s="17">
        <v>198594.14</v>
      </c>
      <c r="AM837" s="16">
        <v>6.8951505793958201E-2</v>
      </c>
      <c r="AN837" s="17">
        <v>387883.11</v>
      </c>
      <c r="AO837" s="16">
        <v>-5.0360342613765999E-2</v>
      </c>
      <c r="AP837" s="18">
        <v>6.91366804680138</v>
      </c>
      <c r="AQ837" s="16">
        <v>-8.3202925122663501E-2</v>
      </c>
      <c r="AR837" s="18">
        <v>3.5397621721657302</v>
      </c>
      <c r="AS837" s="16">
        <v>3.1982611588680099E-2</v>
      </c>
    </row>
    <row r="838" spans="2:45" x14ac:dyDescent="0.2">
      <c r="C838" s="29"/>
      <c r="D838" s="29"/>
      <c r="E838" s="14" t="s">
        <v>344</v>
      </c>
      <c r="F838" s="18">
        <v>63297.09</v>
      </c>
      <c r="G838" s="16">
        <v>0.306123649167726</v>
      </c>
      <c r="H838" s="18">
        <v>14339.31</v>
      </c>
      <c r="I838" s="16">
        <v>-0.25593181641283802</v>
      </c>
      <c r="J838" s="18">
        <v>25462.69</v>
      </c>
      <c r="K838" s="16">
        <v>-0.196173038779449</v>
      </c>
      <c r="L838" s="18">
        <v>4.4142354130010402</v>
      </c>
      <c r="M838" s="16">
        <v>0.75538166794188999</v>
      </c>
      <c r="N838" s="18">
        <v>2.4858760013180099</v>
      </c>
      <c r="O838" s="16">
        <v>0.62488161280939702</v>
      </c>
      <c r="P838" s="18">
        <v>219760.46</v>
      </c>
      <c r="Q838" s="16">
        <v>0.67670986510052</v>
      </c>
      <c r="R838" s="18">
        <v>59174.16</v>
      </c>
      <c r="S838" s="16">
        <v>0.45421498554488499</v>
      </c>
      <c r="T838" s="18">
        <v>102062.32</v>
      </c>
      <c r="U838" s="16">
        <v>0.49801626703595198</v>
      </c>
      <c r="V838" s="18">
        <v>3.7137909519966201</v>
      </c>
      <c r="W838" s="16">
        <v>0.15299999090042901</v>
      </c>
      <c r="X838" s="18">
        <v>2.1531987515079001</v>
      </c>
      <c r="Y838" s="16">
        <v>0.11928682084216601</v>
      </c>
      <c r="Z838" s="18">
        <v>400844.02</v>
      </c>
      <c r="AA838" s="16">
        <v>0.67125622389105299</v>
      </c>
      <c r="AB838" s="18">
        <v>109149.55</v>
      </c>
      <c r="AC838" s="16">
        <v>0.44457392503537002</v>
      </c>
      <c r="AD838" s="18">
        <v>187607.85</v>
      </c>
      <c r="AE838" s="16">
        <v>0.48527466416661202</v>
      </c>
      <c r="AF838" s="18">
        <v>3.67242943282863</v>
      </c>
      <c r="AG838" s="16">
        <v>0.15691983284976799</v>
      </c>
      <c r="AH838" s="18">
        <v>2.1366057976785102</v>
      </c>
      <c r="AI838" s="16">
        <v>0.125216947552792</v>
      </c>
      <c r="AJ838" s="18">
        <v>816100.08</v>
      </c>
      <c r="AK838" s="16">
        <v>0.708279622970311</v>
      </c>
      <c r="AL838" s="18">
        <v>214803.6</v>
      </c>
      <c r="AM838" s="16">
        <v>0.41117251491954898</v>
      </c>
      <c r="AN838" s="18">
        <v>369652.95</v>
      </c>
      <c r="AO838" s="16">
        <v>0.417491168408341</v>
      </c>
      <c r="AP838" s="18">
        <v>3.7992849281855601</v>
      </c>
      <c r="AQ838" s="16">
        <v>0.21053918277858499</v>
      </c>
      <c r="AR838" s="18">
        <v>2.2077466986263699</v>
      </c>
      <c r="AS838" s="16">
        <v>0.20514304500993</v>
      </c>
    </row>
    <row r="839" spans="2:45" x14ac:dyDescent="0.2">
      <c r="C839" s="29"/>
      <c r="D839" s="29"/>
      <c r="E839" s="14" t="s">
        <v>345</v>
      </c>
      <c r="F839" s="18">
        <v>71046.05</v>
      </c>
      <c r="G839" s="16">
        <v>0.17329808233955299</v>
      </c>
      <c r="H839" s="18">
        <v>61047.5</v>
      </c>
      <c r="I839" s="16">
        <v>2.5979434530251901E-2</v>
      </c>
      <c r="J839" s="18">
        <v>25491.54</v>
      </c>
      <c r="K839" s="16">
        <v>0.19582195948148901</v>
      </c>
      <c r="L839" s="18">
        <v>1.16378311970187</v>
      </c>
      <c r="M839" s="16">
        <v>0.143588304844289</v>
      </c>
      <c r="N839" s="18">
        <v>2.7870442507592701</v>
      </c>
      <c r="O839" s="16">
        <v>-1.8835477107062099E-2</v>
      </c>
      <c r="P839" s="18">
        <v>262128.2</v>
      </c>
      <c r="Q839" s="16">
        <v>0.34042051949232699</v>
      </c>
      <c r="R839" s="18">
        <v>201002.72</v>
      </c>
      <c r="S839" s="16">
        <v>6.0134609957229697E-2</v>
      </c>
      <c r="T839" s="18">
        <v>90150.91</v>
      </c>
      <c r="U839" s="16">
        <v>0.30873151008961602</v>
      </c>
      <c r="V839" s="18">
        <v>1.30410275045034</v>
      </c>
      <c r="W839" s="16">
        <v>0.26438709471659</v>
      </c>
      <c r="X839" s="18">
        <v>2.9076600557886798</v>
      </c>
      <c r="Y839" s="16">
        <v>2.4213529786978098E-2</v>
      </c>
      <c r="Z839" s="18">
        <v>503906.3</v>
      </c>
      <c r="AA839" s="16">
        <v>0.35370837311486603</v>
      </c>
      <c r="AB839" s="18">
        <v>374157.61</v>
      </c>
      <c r="AC839" s="16">
        <v>3.3649518489817401E-3</v>
      </c>
      <c r="AD839" s="18">
        <v>168624.44</v>
      </c>
      <c r="AE839" s="16">
        <v>0.26287227800972002</v>
      </c>
      <c r="AF839" s="18">
        <v>1.3467754938887899</v>
      </c>
      <c r="AG839" s="16">
        <v>0.34916848612289902</v>
      </c>
      <c r="AH839" s="18">
        <v>2.9883349056637298</v>
      </c>
      <c r="AI839" s="16">
        <v>7.1928172537212398E-2</v>
      </c>
      <c r="AJ839" s="18">
        <v>903960.26</v>
      </c>
      <c r="AK839" s="16">
        <v>0.204842378429825</v>
      </c>
      <c r="AL839" s="18">
        <v>754354.25</v>
      </c>
      <c r="AM839" s="16">
        <v>-4.3449648955543797E-2</v>
      </c>
      <c r="AN839" s="18">
        <v>310239.27</v>
      </c>
      <c r="AO839" s="16">
        <v>0.131812960755468</v>
      </c>
      <c r="AP839" s="18">
        <v>1.19832328113748</v>
      </c>
      <c r="AQ839" s="16">
        <v>0.25957026424616197</v>
      </c>
      <c r="AR839" s="18">
        <v>2.9137518922088699</v>
      </c>
      <c r="AS839" s="16">
        <v>6.4524281137062503E-2</v>
      </c>
    </row>
    <row r="840" spans="2:45" x14ac:dyDescent="0.2">
      <c r="B840" s="28" t="s">
        <v>19</v>
      </c>
      <c r="C840" s="28" t="s">
        <v>11</v>
      </c>
      <c r="D840" s="28" t="s">
        <v>111</v>
      </c>
      <c r="E840" s="14" t="s">
        <v>319</v>
      </c>
      <c r="F840" s="15">
        <v>748344.08</v>
      </c>
      <c r="G840" s="16">
        <v>7.1532010795446493E-2</v>
      </c>
      <c r="H840" s="17">
        <v>120487.29</v>
      </c>
      <c r="I840" s="16">
        <v>6.9653602525039507E-2</v>
      </c>
      <c r="J840" s="17">
        <v>235450.89</v>
      </c>
      <c r="K840" s="16">
        <v>3.9230459484664602E-2</v>
      </c>
      <c r="L840" s="18">
        <v>6.2109794319384202</v>
      </c>
      <c r="M840" s="16">
        <v>1.7560902576056101E-3</v>
      </c>
      <c r="N840" s="18">
        <v>3.1783446645710298</v>
      </c>
      <c r="O840" s="16">
        <v>3.1082182990286499E-2</v>
      </c>
      <c r="P840" s="15">
        <v>2498064.09</v>
      </c>
      <c r="Q840" s="16">
        <v>0.22881493049163801</v>
      </c>
      <c r="R840" s="17">
        <v>401787.86</v>
      </c>
      <c r="S840" s="16">
        <v>0.27201723208031903</v>
      </c>
      <c r="T840" s="17">
        <v>780146.32</v>
      </c>
      <c r="U840" s="16">
        <v>0.227922988726555</v>
      </c>
      <c r="V840" s="18">
        <v>6.2173707538102301</v>
      </c>
      <c r="W840" s="16">
        <v>-3.3963613463023602E-2</v>
      </c>
      <c r="X840" s="18">
        <v>3.20204559831802</v>
      </c>
      <c r="Y840" s="16">
        <v>7.2638249570423496E-4</v>
      </c>
      <c r="Z840" s="15">
        <v>4766543.97</v>
      </c>
      <c r="AA840" s="16">
        <v>0.27461533739512201</v>
      </c>
      <c r="AB840" s="17">
        <v>764278.23</v>
      </c>
      <c r="AC840" s="16">
        <v>0.27187086516824599</v>
      </c>
      <c r="AD840" s="17">
        <v>1478848.69</v>
      </c>
      <c r="AE840" s="16">
        <v>0.23017955504902199</v>
      </c>
      <c r="AF840" s="18">
        <v>6.2366606595611103</v>
      </c>
      <c r="AG840" s="16">
        <v>2.1578230165000501E-3</v>
      </c>
      <c r="AH840" s="18">
        <v>3.2231451413734602</v>
      </c>
      <c r="AI840" s="16">
        <v>3.6121379325255699E-2</v>
      </c>
      <c r="AJ840" s="15">
        <v>9551541.8499999996</v>
      </c>
      <c r="AK840" s="16">
        <v>0.22545847175186301</v>
      </c>
      <c r="AL840" s="17">
        <v>1536227.69</v>
      </c>
      <c r="AM840" s="16">
        <v>0.15915743826869799</v>
      </c>
      <c r="AN840" s="17">
        <v>3022370.17</v>
      </c>
      <c r="AO840" s="16">
        <v>0.15092338179752099</v>
      </c>
      <c r="AP840" s="18">
        <v>6.2175300654813697</v>
      </c>
      <c r="AQ840" s="16">
        <v>5.7197608620095597E-2</v>
      </c>
      <c r="AR840" s="18">
        <v>3.1602819352865699</v>
      </c>
      <c r="AS840" s="16">
        <v>6.4761122358929807E-2</v>
      </c>
    </row>
    <row r="841" spans="2:45" x14ac:dyDescent="0.2">
      <c r="B841" s="29"/>
      <c r="C841" s="29"/>
      <c r="D841" s="29"/>
      <c r="E841" s="14" t="s">
        <v>320</v>
      </c>
      <c r="F841" s="15">
        <v>1407544.14</v>
      </c>
      <c r="G841" s="16">
        <v>0.12785547222961599</v>
      </c>
      <c r="H841" s="17">
        <v>316854.28000000003</v>
      </c>
      <c r="I841" s="16">
        <v>-0.209648262183805</v>
      </c>
      <c r="J841" s="17">
        <v>565805.15</v>
      </c>
      <c r="K841" s="16">
        <v>-0.179909944843576</v>
      </c>
      <c r="L841" s="18">
        <v>4.4422443654540498</v>
      </c>
      <c r="M841" s="16">
        <v>0.42702978720078599</v>
      </c>
      <c r="N841" s="18">
        <v>2.4876835072992902</v>
      </c>
      <c r="O841" s="16">
        <v>0.37528246457578102</v>
      </c>
      <c r="P841" s="15">
        <v>4853738.84</v>
      </c>
      <c r="Q841" s="16">
        <v>0.34294843182094997</v>
      </c>
      <c r="R841" s="17">
        <v>1256610.4099999999</v>
      </c>
      <c r="S841" s="16">
        <v>0.33756880862213201</v>
      </c>
      <c r="T841" s="17">
        <v>2193897.9700000002</v>
      </c>
      <c r="U841" s="16">
        <v>0.32657624949839098</v>
      </c>
      <c r="V841" s="18">
        <v>3.8625645636661599</v>
      </c>
      <c r="W841" s="16">
        <v>4.0219412744531297E-3</v>
      </c>
      <c r="X841" s="18">
        <v>2.2123812986617599</v>
      </c>
      <c r="Y841" s="16">
        <v>1.23416820772642E-2</v>
      </c>
      <c r="Z841" s="15">
        <v>8906000.2699999996</v>
      </c>
      <c r="AA841" s="16">
        <v>0.33643057938426502</v>
      </c>
      <c r="AB841" s="17">
        <v>2310408.0499999998</v>
      </c>
      <c r="AC841" s="16">
        <v>0.32749314801262602</v>
      </c>
      <c r="AD841" s="17">
        <v>4039207.95</v>
      </c>
      <c r="AE841" s="16">
        <v>0.32147132704855502</v>
      </c>
      <c r="AF841" s="18">
        <v>3.8547304533500002</v>
      </c>
      <c r="AG841" s="16">
        <v>6.7325630908295899E-3</v>
      </c>
      <c r="AH841" s="18">
        <v>2.2048877849926001</v>
      </c>
      <c r="AI841" s="16">
        <v>1.1320149010815701E-2</v>
      </c>
      <c r="AJ841" s="15">
        <v>18014123.41</v>
      </c>
      <c r="AK841" s="16">
        <v>0.42588442602486598</v>
      </c>
      <c r="AL841" s="17">
        <v>4452486.93</v>
      </c>
      <c r="AM841" s="16">
        <v>0.32583025155928902</v>
      </c>
      <c r="AN841" s="17">
        <v>7873924.9199999999</v>
      </c>
      <c r="AO841" s="16">
        <v>0.31354148753666</v>
      </c>
      <c r="AP841" s="18">
        <v>4.0458565501055803</v>
      </c>
      <c r="AQ841" s="16">
        <v>7.5465297573279105E-2</v>
      </c>
      <c r="AR841" s="18">
        <v>2.2878200634404799</v>
      </c>
      <c r="AS841" s="16">
        <v>8.5526753097754898E-2</v>
      </c>
    </row>
    <row r="842" spans="2:45" x14ac:dyDescent="0.2">
      <c r="B842" s="29"/>
      <c r="C842" s="29"/>
      <c r="D842" s="29"/>
      <c r="E842" s="14" t="s">
        <v>321</v>
      </c>
      <c r="F842" s="15">
        <v>1055997.47</v>
      </c>
      <c r="G842" s="16">
        <v>0.23998362372249801</v>
      </c>
      <c r="H842" s="17">
        <v>201089.48</v>
      </c>
      <c r="I842" s="16">
        <v>0.39823455829538501</v>
      </c>
      <c r="J842" s="17">
        <v>337661.16</v>
      </c>
      <c r="K842" s="16">
        <v>0.23311231534465801</v>
      </c>
      <c r="L842" s="18">
        <v>5.25138097726445</v>
      </c>
      <c r="M842" s="16">
        <v>-0.113179104059489</v>
      </c>
      <c r="N842" s="18">
        <v>3.1273880300594801</v>
      </c>
      <c r="O842" s="16">
        <v>5.5723296996830702E-3</v>
      </c>
      <c r="P842" s="15">
        <v>3345442.14</v>
      </c>
      <c r="Q842" s="16">
        <v>0.27250483114215501</v>
      </c>
      <c r="R842" s="17">
        <v>640053.85</v>
      </c>
      <c r="S842" s="16">
        <v>0.48412640075832503</v>
      </c>
      <c r="T842" s="17">
        <v>1080755.3999999999</v>
      </c>
      <c r="U842" s="16">
        <v>0.31525665144449</v>
      </c>
      <c r="V842" s="18">
        <v>5.22681355639061</v>
      </c>
      <c r="W842" s="16">
        <v>-0.14258999065580999</v>
      </c>
      <c r="X842" s="18">
        <v>3.09546650426174</v>
      </c>
      <c r="Y842" s="16">
        <v>-3.2504545979967499E-2</v>
      </c>
      <c r="Z842" s="15">
        <v>6083791.9900000002</v>
      </c>
      <c r="AA842" s="16">
        <v>0.30492058664714999</v>
      </c>
      <c r="AB842" s="17">
        <v>1163956.29</v>
      </c>
      <c r="AC842" s="16">
        <v>0.52569408579965904</v>
      </c>
      <c r="AD842" s="17">
        <v>1976239.9</v>
      </c>
      <c r="AE842" s="16">
        <v>0.35328428898723802</v>
      </c>
      <c r="AF842" s="18">
        <v>5.2268216961996101</v>
      </c>
      <c r="AG842" s="16">
        <v>-0.144703647479105</v>
      </c>
      <c r="AH842" s="18">
        <v>3.07846835295654</v>
      </c>
      <c r="AI842" s="16">
        <v>-3.5738021000954502E-2</v>
      </c>
      <c r="AJ842" s="15">
        <v>12011363.789999999</v>
      </c>
      <c r="AK842" s="16">
        <v>0.35414882342236398</v>
      </c>
      <c r="AL842" s="17">
        <v>2150287.9</v>
      </c>
      <c r="AM842" s="16">
        <v>0.51478258742721605</v>
      </c>
      <c r="AN842" s="17">
        <v>3843851.56</v>
      </c>
      <c r="AO842" s="16">
        <v>0.36834654422553598</v>
      </c>
      <c r="AP842" s="18">
        <v>5.5859328371796204</v>
      </c>
      <c r="AQ842" s="16">
        <v>-0.106044105166062</v>
      </c>
      <c r="AR842" s="18">
        <v>3.12482508819877</v>
      </c>
      <c r="AS842" s="16">
        <v>-1.03758224574664E-2</v>
      </c>
    </row>
    <row r="843" spans="2:45" x14ac:dyDescent="0.2">
      <c r="B843" s="29"/>
      <c r="C843" s="29"/>
      <c r="D843" s="29"/>
      <c r="E843" s="14" t="s">
        <v>322</v>
      </c>
      <c r="F843" s="15">
        <v>1503636.58</v>
      </c>
      <c r="G843" s="16">
        <v>0.25681589760880702</v>
      </c>
      <c r="H843" s="17">
        <v>383406.82</v>
      </c>
      <c r="I843" s="16">
        <v>0.448550928901708</v>
      </c>
      <c r="J843" s="17">
        <v>468132.61</v>
      </c>
      <c r="K843" s="16">
        <v>0.26002261207559102</v>
      </c>
      <c r="L843" s="18">
        <v>3.9217783867277101</v>
      </c>
      <c r="M843" s="16">
        <v>-0.13236333460382699</v>
      </c>
      <c r="N843" s="18">
        <v>3.2119885431608801</v>
      </c>
      <c r="O843" s="16">
        <v>-2.5449658093847E-3</v>
      </c>
      <c r="P843" s="15">
        <v>4867449.33</v>
      </c>
      <c r="Q843" s="16">
        <v>0.23523763177943499</v>
      </c>
      <c r="R843" s="17">
        <v>1238861.42</v>
      </c>
      <c r="S843" s="16">
        <v>0.484161992491001</v>
      </c>
      <c r="T843" s="17">
        <v>1527510.61</v>
      </c>
      <c r="U843" s="16">
        <v>0.26012847314465398</v>
      </c>
      <c r="V843" s="18">
        <v>3.9289699811622198</v>
      </c>
      <c r="W843" s="16">
        <v>-0.16772047928122399</v>
      </c>
      <c r="X843" s="18">
        <v>3.1865240726544002</v>
      </c>
      <c r="Y843" s="16">
        <v>-1.9752621971237901E-2</v>
      </c>
      <c r="Z843" s="15">
        <v>9315663.9499999993</v>
      </c>
      <c r="AA843" s="16">
        <v>0.23413469802572301</v>
      </c>
      <c r="AB843" s="17">
        <v>2397242.8199999998</v>
      </c>
      <c r="AC843" s="16">
        <v>0.52024128459184704</v>
      </c>
      <c r="AD843" s="17">
        <v>2969284.11</v>
      </c>
      <c r="AE843" s="16">
        <v>0.28348486666505801</v>
      </c>
      <c r="AF843" s="18">
        <v>3.88599096940876</v>
      </c>
      <c r="AG843" s="16">
        <v>-0.18819814293027701</v>
      </c>
      <c r="AH843" s="18">
        <v>3.13734341507657</v>
      </c>
      <c r="AI843" s="16">
        <v>-3.8450136749616698E-2</v>
      </c>
      <c r="AJ843" s="15">
        <v>20458441.949999999</v>
      </c>
      <c r="AK843" s="16">
        <v>9.0656724226293298E-2</v>
      </c>
      <c r="AL843" s="17">
        <v>4993833.22</v>
      </c>
      <c r="AM843" s="16">
        <v>0.27119732706486399</v>
      </c>
      <c r="AN843" s="17">
        <v>6375486.8200000003</v>
      </c>
      <c r="AO843" s="16">
        <v>0.10536625539206999</v>
      </c>
      <c r="AP843" s="18">
        <v>4.0967411302534504</v>
      </c>
      <c r="AQ843" s="16">
        <v>-0.14202405794498499</v>
      </c>
      <c r="AR843" s="18">
        <v>3.20892231881361</v>
      </c>
      <c r="AS843" s="16">
        <v>-1.3307382140554999E-2</v>
      </c>
    </row>
    <row r="844" spans="2:45" x14ac:dyDescent="0.2">
      <c r="B844" s="29"/>
      <c r="C844" s="29"/>
      <c r="D844" s="29"/>
      <c r="E844" s="14" t="s">
        <v>323</v>
      </c>
      <c r="F844" s="15">
        <v>503032.86</v>
      </c>
      <c r="G844" s="16">
        <v>9.9202007435670495E-2</v>
      </c>
      <c r="H844" s="17">
        <v>81190.19</v>
      </c>
      <c r="I844" s="16">
        <v>4.4552323084590999E-2</v>
      </c>
      <c r="J844" s="17">
        <v>152490.07</v>
      </c>
      <c r="K844" s="16">
        <v>3.6033766437236402E-2</v>
      </c>
      <c r="L844" s="18">
        <v>6.19573448467112</v>
      </c>
      <c r="M844" s="16">
        <v>5.23187619646448E-2</v>
      </c>
      <c r="N844" s="18">
        <v>3.2987909311078401</v>
      </c>
      <c r="O844" s="16">
        <v>6.0971218356772501E-2</v>
      </c>
      <c r="P844" s="15">
        <v>1631267.97</v>
      </c>
      <c r="Q844" s="16">
        <v>9.4168037595206394E-2</v>
      </c>
      <c r="R844" s="17">
        <v>265496.27</v>
      </c>
      <c r="S844" s="16">
        <v>5.56183081854748E-2</v>
      </c>
      <c r="T844" s="17">
        <v>491100.73</v>
      </c>
      <c r="U844" s="16">
        <v>3.9555746480354301E-2</v>
      </c>
      <c r="V844" s="18">
        <v>6.1442218001782098</v>
      </c>
      <c r="W844" s="16">
        <v>3.6518625255747603E-2</v>
      </c>
      <c r="X844" s="18">
        <v>3.3216565774601898</v>
      </c>
      <c r="Y844" s="16">
        <v>5.2534259273496503E-2</v>
      </c>
      <c r="Z844" s="15">
        <v>3016237.73</v>
      </c>
      <c r="AA844" s="16">
        <v>0.181768079242557</v>
      </c>
      <c r="AB844" s="17">
        <v>495187.29</v>
      </c>
      <c r="AC844" s="16">
        <v>0.164639193066832</v>
      </c>
      <c r="AD844" s="17">
        <v>911408.69</v>
      </c>
      <c r="AE844" s="16">
        <v>0.13832830126828999</v>
      </c>
      <c r="AF844" s="18">
        <v>6.0911049029550002</v>
      </c>
      <c r="AG844" s="16">
        <v>1.47074615706687E-2</v>
      </c>
      <c r="AH844" s="18">
        <v>3.30942393143081</v>
      </c>
      <c r="AI844" s="16">
        <v>3.8161027821120103E-2</v>
      </c>
      <c r="AJ844" s="15">
        <v>6284656.6600000001</v>
      </c>
      <c r="AK844" s="16">
        <v>0.321060482535451</v>
      </c>
      <c r="AL844" s="17">
        <v>1025066.32</v>
      </c>
      <c r="AM844" s="16">
        <v>0.33823154443195502</v>
      </c>
      <c r="AN844" s="17">
        <v>1920647.85</v>
      </c>
      <c r="AO844" s="16">
        <v>0.278010011387953</v>
      </c>
      <c r="AP844" s="18">
        <v>6.1309756621405702</v>
      </c>
      <c r="AQ844" s="16">
        <v>-1.28311591278413E-2</v>
      </c>
      <c r="AR844" s="18">
        <v>3.2721545805494698</v>
      </c>
      <c r="AS844" s="16">
        <v>3.3685550789030599E-2</v>
      </c>
    </row>
    <row r="845" spans="2:45" x14ac:dyDescent="0.2">
      <c r="B845" s="29"/>
      <c r="C845" s="29"/>
      <c r="D845" s="29"/>
      <c r="E845" s="14" t="s">
        <v>324</v>
      </c>
      <c r="F845" s="15">
        <v>842592.82</v>
      </c>
      <c r="G845" s="16">
        <v>0.10563814254725901</v>
      </c>
      <c r="H845" s="17">
        <v>159841.75</v>
      </c>
      <c r="I845" s="16">
        <v>0.103575776970219</v>
      </c>
      <c r="J845" s="17">
        <v>274476.53000000003</v>
      </c>
      <c r="K845" s="16">
        <v>0.12490805293200299</v>
      </c>
      <c r="L845" s="18">
        <v>5.2714188877436596</v>
      </c>
      <c r="M845" s="16">
        <v>1.86880286798398E-3</v>
      </c>
      <c r="N845" s="18">
        <v>3.0698173719989801</v>
      </c>
      <c r="O845" s="16">
        <v>-1.71302092953447E-2</v>
      </c>
      <c r="P845" s="15">
        <v>2819274.26</v>
      </c>
      <c r="Q845" s="16">
        <v>0.14171038889481999</v>
      </c>
      <c r="R845" s="17">
        <v>530614.1</v>
      </c>
      <c r="S845" s="16">
        <v>0.13066529552815201</v>
      </c>
      <c r="T845" s="17">
        <v>909356.54</v>
      </c>
      <c r="U845" s="16">
        <v>0.14882856839366199</v>
      </c>
      <c r="V845" s="18">
        <v>5.3132290679799103</v>
      </c>
      <c r="W845" s="16">
        <v>9.76866753614135E-3</v>
      </c>
      <c r="X845" s="18">
        <v>3.10029579816955</v>
      </c>
      <c r="Y845" s="16">
        <v>-6.1960328065271998E-3</v>
      </c>
      <c r="Z845" s="15">
        <v>5142128.2699999996</v>
      </c>
      <c r="AA845" s="16">
        <v>0.218192669952715</v>
      </c>
      <c r="AB845" s="17">
        <v>973356.33</v>
      </c>
      <c r="AC845" s="16">
        <v>0.207285512304651</v>
      </c>
      <c r="AD845" s="17">
        <v>1663124.73</v>
      </c>
      <c r="AE845" s="16">
        <v>0.23856846641148099</v>
      </c>
      <c r="AF845" s="18">
        <v>5.2828836794023797</v>
      </c>
      <c r="AG845" s="16">
        <v>9.0344475576810204E-3</v>
      </c>
      <c r="AH845" s="18">
        <v>3.0918476391124301</v>
      </c>
      <c r="AI845" s="16">
        <v>-1.6451086081499401E-2</v>
      </c>
      <c r="AJ845" s="15">
        <v>9765290.1899999995</v>
      </c>
      <c r="AK845" s="16">
        <v>0.36777990805366201</v>
      </c>
      <c r="AL845" s="17">
        <v>1848614.54</v>
      </c>
      <c r="AM845" s="16">
        <v>0.38684148203950097</v>
      </c>
      <c r="AN845" s="17">
        <v>3138940.87</v>
      </c>
      <c r="AO845" s="16">
        <v>0.40847334049414202</v>
      </c>
      <c r="AP845" s="18">
        <v>5.2824912812813896</v>
      </c>
      <c r="AQ845" s="16">
        <v>-1.3744594629378701E-2</v>
      </c>
      <c r="AR845" s="18">
        <v>3.1110143817395302</v>
      </c>
      <c r="AS845" s="16">
        <v>-2.8891872689762298E-2</v>
      </c>
    </row>
    <row r="846" spans="2:45" x14ac:dyDescent="0.2">
      <c r="B846" s="29"/>
      <c r="C846" s="29"/>
      <c r="D846" s="29"/>
      <c r="E846" s="14" t="s">
        <v>325</v>
      </c>
      <c r="F846" s="15">
        <v>1193322.8500000001</v>
      </c>
      <c r="G846" s="16">
        <v>9.5933266335099299E-2</v>
      </c>
      <c r="H846" s="17">
        <v>205497.82</v>
      </c>
      <c r="I846" s="16">
        <v>0.16351769952841599</v>
      </c>
      <c r="J846" s="17">
        <v>369448.47</v>
      </c>
      <c r="K846" s="16">
        <v>0.101404589571484</v>
      </c>
      <c r="L846" s="18">
        <v>5.8069854463662898</v>
      </c>
      <c r="M846" s="16">
        <v>-5.8086295739815302E-2</v>
      </c>
      <c r="N846" s="18">
        <v>3.2300116170463502</v>
      </c>
      <c r="O846" s="16">
        <v>-4.9675871048564003E-3</v>
      </c>
      <c r="P846" s="15">
        <v>3860150.16</v>
      </c>
      <c r="Q846" s="16">
        <v>7.5459335122462196E-2</v>
      </c>
      <c r="R846" s="17">
        <v>655373.41</v>
      </c>
      <c r="S846" s="16">
        <v>0.130344786739748</v>
      </c>
      <c r="T846" s="17">
        <v>1193704.46</v>
      </c>
      <c r="U846" s="16">
        <v>6.3156913536533202E-2</v>
      </c>
      <c r="V846" s="18">
        <v>5.8900011826845402</v>
      </c>
      <c r="W846" s="16">
        <v>-4.8556380549683399E-2</v>
      </c>
      <c r="X846" s="18">
        <v>3.2337570054819098</v>
      </c>
      <c r="Y846" s="16">
        <v>1.1571595339586901E-2</v>
      </c>
      <c r="Z846" s="15">
        <v>6910405.2800000003</v>
      </c>
      <c r="AA846" s="16">
        <v>7.9322239630170793E-2</v>
      </c>
      <c r="AB846" s="17">
        <v>1167120.2</v>
      </c>
      <c r="AC846" s="16">
        <v>0.137869023763492</v>
      </c>
      <c r="AD846" s="17">
        <v>2123403.65</v>
      </c>
      <c r="AE846" s="16">
        <v>6.6629048558929801E-2</v>
      </c>
      <c r="AF846" s="18">
        <v>5.92090281703633</v>
      </c>
      <c r="AG846" s="16">
        <v>-5.1453008132411E-2</v>
      </c>
      <c r="AH846" s="18">
        <v>3.25440020789264</v>
      </c>
      <c r="AI846" s="16">
        <v>1.1900286316400501E-2</v>
      </c>
      <c r="AJ846" s="15">
        <v>13963557.939999999</v>
      </c>
      <c r="AK846" s="16">
        <v>0.144636621998322</v>
      </c>
      <c r="AL846" s="17">
        <v>2294189.09</v>
      </c>
      <c r="AM846" s="16">
        <v>0.27259027102274502</v>
      </c>
      <c r="AN846" s="17">
        <v>4262363.53</v>
      </c>
      <c r="AO846" s="16">
        <v>0.153680828198349</v>
      </c>
      <c r="AP846" s="18">
        <v>6.08648955784198</v>
      </c>
      <c r="AQ846" s="16">
        <v>-0.10054583312317</v>
      </c>
      <c r="AR846" s="18">
        <v>3.2760129073270301</v>
      </c>
      <c r="AS846" s="16">
        <v>-7.8394352917787197E-3</v>
      </c>
    </row>
    <row r="847" spans="2:45" x14ac:dyDescent="0.2">
      <c r="B847" s="29"/>
      <c r="C847" s="29"/>
      <c r="D847" s="29"/>
      <c r="E847" s="14" t="s">
        <v>326</v>
      </c>
      <c r="F847" s="15">
        <v>1133205.8600000001</v>
      </c>
      <c r="G847" s="16">
        <v>0.16117734494463701</v>
      </c>
      <c r="H847" s="17">
        <v>246645.34</v>
      </c>
      <c r="I847" s="16">
        <v>0.121921996723189</v>
      </c>
      <c r="J847" s="17">
        <v>377682.95</v>
      </c>
      <c r="K847" s="16">
        <v>0.131597044939254</v>
      </c>
      <c r="L847" s="18">
        <v>4.5944750466398396</v>
      </c>
      <c r="M847" s="16">
        <v>3.49893738923929E-2</v>
      </c>
      <c r="N847" s="18">
        <v>3.0004157190574801</v>
      </c>
      <c r="O847" s="16">
        <v>2.6140312170018502E-2</v>
      </c>
      <c r="P847" s="15">
        <v>3822238.27</v>
      </c>
      <c r="Q847" s="16">
        <v>0.25020691400873002</v>
      </c>
      <c r="R847" s="17">
        <v>809752.55</v>
      </c>
      <c r="S847" s="16">
        <v>0.19048832302601801</v>
      </c>
      <c r="T847" s="17">
        <v>1251185.6200000001</v>
      </c>
      <c r="U847" s="16">
        <v>0.22593813515069</v>
      </c>
      <c r="V847" s="18">
        <v>4.7202546876820604</v>
      </c>
      <c r="W847" s="16">
        <v>5.0163105196124401E-2</v>
      </c>
      <c r="X847" s="18">
        <v>3.05489306215012</v>
      </c>
      <c r="Y847" s="16">
        <v>1.9796087716169398E-2</v>
      </c>
      <c r="Z847" s="15">
        <v>7267766.6399999997</v>
      </c>
      <c r="AA847" s="16">
        <v>0.46531092128936702</v>
      </c>
      <c r="AB847" s="17">
        <v>1540066.33</v>
      </c>
      <c r="AC847" s="16">
        <v>0.36434598869788998</v>
      </c>
      <c r="AD847" s="17">
        <v>2375446.86</v>
      </c>
      <c r="AE847" s="16">
        <v>0.48153471245190999</v>
      </c>
      <c r="AF847" s="18">
        <v>4.7191257275262899</v>
      </c>
      <c r="AG847" s="16">
        <v>7.4002440310493703E-2</v>
      </c>
      <c r="AH847" s="18">
        <v>3.0595366128291301</v>
      </c>
      <c r="AI847" s="16">
        <v>-1.0950665567391601E-2</v>
      </c>
      <c r="AJ847" s="15">
        <v>13707590.02</v>
      </c>
      <c r="AK847" s="16">
        <v>0.52895433900516098</v>
      </c>
      <c r="AL847" s="17">
        <v>2940949.69</v>
      </c>
      <c r="AM847" s="16">
        <v>0.40767317441613599</v>
      </c>
      <c r="AN847" s="17">
        <v>4526593.95</v>
      </c>
      <c r="AO847" s="16">
        <v>0.59335741409087395</v>
      </c>
      <c r="AP847" s="18">
        <v>4.6609399904423396</v>
      </c>
      <c r="AQ847" s="16">
        <v>8.6157189604276804E-2</v>
      </c>
      <c r="AR847" s="18">
        <v>3.0282349535681199</v>
      </c>
      <c r="AS847" s="16">
        <v>-4.0419729130553902E-2</v>
      </c>
    </row>
    <row r="848" spans="2:45" x14ac:dyDescent="0.2">
      <c r="B848" s="29"/>
      <c r="C848" s="29"/>
      <c r="D848" s="29"/>
      <c r="E848" s="14" t="s">
        <v>327</v>
      </c>
      <c r="F848" s="15">
        <v>8387676.7000000002</v>
      </c>
      <c r="G848" s="16">
        <v>0.15233144231083601</v>
      </c>
      <c r="H848" s="17">
        <v>1715012.94</v>
      </c>
      <c r="I848" s="16">
        <v>0.112871197901807</v>
      </c>
      <c r="J848" s="17">
        <v>2781147.73</v>
      </c>
      <c r="K848" s="16">
        <v>6.06043871513074E-2</v>
      </c>
      <c r="L848" s="18">
        <v>4.8907366844707303</v>
      </c>
      <c r="M848" s="16">
        <v>3.54580516446351E-2</v>
      </c>
      <c r="N848" s="18">
        <v>3.0159047682087698</v>
      </c>
      <c r="O848" s="16">
        <v>8.6485645609952103E-2</v>
      </c>
      <c r="P848" s="15">
        <v>27697625.140000001</v>
      </c>
      <c r="Q848" s="16">
        <v>0.213558936896592</v>
      </c>
      <c r="R848" s="17">
        <v>5798549.4900000002</v>
      </c>
      <c r="S848" s="16">
        <v>0.28796164354355303</v>
      </c>
      <c r="T848" s="17">
        <v>9427657.5999999996</v>
      </c>
      <c r="U848" s="16">
        <v>0.21955811967691999</v>
      </c>
      <c r="V848" s="18">
        <v>4.7766471921583999</v>
      </c>
      <c r="W848" s="16">
        <v>-5.77677969060146E-2</v>
      </c>
      <c r="X848" s="18">
        <v>2.9379116547465598</v>
      </c>
      <c r="Y848" s="16">
        <v>-4.9191446340561499E-3</v>
      </c>
      <c r="Z848" s="15">
        <v>51408538.119999997</v>
      </c>
      <c r="AA848" s="16">
        <v>0.26155960310225901</v>
      </c>
      <c r="AB848" s="17">
        <v>10811614.67</v>
      </c>
      <c r="AC848" s="16">
        <v>0.340219961213926</v>
      </c>
      <c r="AD848" s="17">
        <v>17536964.48</v>
      </c>
      <c r="AE848" s="16">
        <v>0.27355496900594301</v>
      </c>
      <c r="AF848" s="18">
        <v>4.7549362134268502</v>
      </c>
      <c r="AG848" s="16">
        <v>-5.8692125463061302E-2</v>
      </c>
      <c r="AH848" s="18">
        <v>2.9314388005192602</v>
      </c>
      <c r="AI848" s="16">
        <v>-9.4188049951601602E-3</v>
      </c>
      <c r="AJ848" s="15">
        <v>103756565.66</v>
      </c>
      <c r="AK848" s="16">
        <v>0.27909573269069599</v>
      </c>
      <c r="AL848" s="17">
        <v>21241653.140000001</v>
      </c>
      <c r="AM848" s="16">
        <v>0.32573948399554298</v>
      </c>
      <c r="AN848" s="17">
        <v>34964179.890000001</v>
      </c>
      <c r="AO848" s="16">
        <v>0.27307773323235501</v>
      </c>
      <c r="AP848" s="18">
        <v>4.8845805444688697</v>
      </c>
      <c r="AQ848" s="16">
        <v>-3.5183195392409501E-2</v>
      </c>
      <c r="AR848" s="18">
        <v>2.96751034877484</v>
      </c>
      <c r="AS848" s="16">
        <v>4.72712647566393E-3</v>
      </c>
    </row>
    <row r="850" spans="1:45" s="27" customFormat="1" x14ac:dyDescent="0.2">
      <c r="A850" s="26" t="s">
        <v>113</v>
      </c>
      <c r="E850" s="30">
        <v>1</v>
      </c>
      <c r="F850" s="30">
        <v>2</v>
      </c>
      <c r="G850" s="30">
        <v>3</v>
      </c>
      <c r="H850" s="30">
        <v>4</v>
      </c>
      <c r="I850" s="30">
        <v>5</v>
      </c>
      <c r="J850" s="30">
        <v>6</v>
      </c>
      <c r="K850" s="30">
        <v>7</v>
      </c>
      <c r="L850" s="30">
        <v>8</v>
      </c>
      <c r="M850" s="30">
        <v>9</v>
      </c>
      <c r="N850" s="30">
        <v>10</v>
      </c>
      <c r="O850" s="30">
        <v>11</v>
      </c>
      <c r="P850" s="30">
        <v>12</v>
      </c>
      <c r="Q850" s="30">
        <v>13</v>
      </c>
      <c r="R850" s="30">
        <v>14</v>
      </c>
      <c r="S850" s="30">
        <v>15</v>
      </c>
      <c r="T850" s="30">
        <v>16</v>
      </c>
      <c r="U850" s="30">
        <v>17</v>
      </c>
      <c r="V850" s="30">
        <v>18</v>
      </c>
      <c r="W850" s="30">
        <v>19</v>
      </c>
      <c r="X850" s="30">
        <v>20</v>
      </c>
      <c r="Y850" s="30">
        <v>21</v>
      </c>
      <c r="Z850" s="30">
        <v>22</v>
      </c>
      <c r="AA850" s="30">
        <v>23</v>
      </c>
      <c r="AB850" s="30">
        <v>24</v>
      </c>
      <c r="AC850" s="30">
        <v>25</v>
      </c>
      <c r="AD850" s="30">
        <v>26</v>
      </c>
      <c r="AE850" s="30">
        <v>27</v>
      </c>
      <c r="AF850" s="30">
        <v>28</v>
      </c>
      <c r="AG850" s="30">
        <v>29</v>
      </c>
      <c r="AH850" s="30">
        <v>30</v>
      </c>
      <c r="AI850" s="30">
        <v>31</v>
      </c>
      <c r="AJ850" s="30">
        <v>32</v>
      </c>
      <c r="AK850" s="30">
        <v>33</v>
      </c>
      <c r="AL850" s="30">
        <v>34</v>
      </c>
      <c r="AM850" s="30">
        <v>35</v>
      </c>
      <c r="AN850" s="30">
        <v>36</v>
      </c>
      <c r="AO850" s="30">
        <v>37</v>
      </c>
      <c r="AP850" s="30">
        <v>38</v>
      </c>
      <c r="AQ850" s="30">
        <v>39</v>
      </c>
      <c r="AR850" s="30">
        <v>40</v>
      </c>
      <c r="AS850" s="30">
        <v>41</v>
      </c>
    </row>
    <row r="852" spans="1:45" x14ac:dyDescent="0.2">
      <c r="A852" s="120" t="s">
        <v>107</v>
      </c>
      <c r="B852" s="6"/>
      <c r="C852" s="6"/>
      <c r="D852" s="6"/>
      <c r="E852" s="7"/>
      <c r="F852" s="8" t="s">
        <v>69</v>
      </c>
      <c r="G852" s="9"/>
      <c r="N852" s="9"/>
      <c r="P852" s="8" t="s">
        <v>70</v>
      </c>
      <c r="Q852" s="9"/>
      <c r="Z852" s="8" t="s">
        <v>71</v>
      </c>
      <c r="AA852" s="9"/>
      <c r="AJ852" s="8" t="s">
        <v>72</v>
      </c>
      <c r="AK852" s="9"/>
    </row>
    <row r="853" spans="1:45" ht="56.25" x14ac:dyDescent="0.2">
      <c r="A853" s="121"/>
      <c r="B853" s="11"/>
      <c r="C853" s="11"/>
      <c r="D853" s="11"/>
      <c r="E853" s="12"/>
      <c r="F853" s="140" t="s">
        <v>406</v>
      </c>
      <c r="G853" s="140" t="s">
        <v>407</v>
      </c>
      <c r="H853" s="140" t="s">
        <v>408</v>
      </c>
      <c r="I853" s="140" t="s">
        <v>409</v>
      </c>
      <c r="J853" s="140" t="s">
        <v>410</v>
      </c>
      <c r="K853" s="140" t="s">
        <v>411</v>
      </c>
      <c r="L853" s="140" t="s">
        <v>412</v>
      </c>
      <c r="M853" s="140" t="s">
        <v>413</v>
      </c>
      <c r="N853" s="140" t="s">
        <v>414</v>
      </c>
      <c r="O853" s="140" t="s">
        <v>415</v>
      </c>
      <c r="P853" s="140" t="s">
        <v>406</v>
      </c>
      <c r="Q853" s="140" t="s">
        <v>407</v>
      </c>
      <c r="R853" s="140" t="s">
        <v>408</v>
      </c>
      <c r="S853" s="140" t="s">
        <v>409</v>
      </c>
      <c r="T853" s="140" t="s">
        <v>410</v>
      </c>
      <c r="U853" s="140" t="s">
        <v>411</v>
      </c>
      <c r="V853" s="140" t="s">
        <v>412</v>
      </c>
      <c r="W853" s="140" t="s">
        <v>413</v>
      </c>
      <c r="X853" s="140" t="s">
        <v>414</v>
      </c>
      <c r="Y853" s="140" t="s">
        <v>415</v>
      </c>
      <c r="Z853" s="140" t="s">
        <v>406</v>
      </c>
      <c r="AA853" s="140" t="s">
        <v>407</v>
      </c>
      <c r="AB853" s="140" t="s">
        <v>408</v>
      </c>
      <c r="AC853" s="140" t="s">
        <v>409</v>
      </c>
      <c r="AD853" s="140" t="s">
        <v>410</v>
      </c>
      <c r="AE853" s="140" t="s">
        <v>411</v>
      </c>
      <c r="AF853" s="140" t="s">
        <v>412</v>
      </c>
      <c r="AG853" s="140" t="s">
        <v>413</v>
      </c>
      <c r="AH853" s="140" t="s">
        <v>414</v>
      </c>
      <c r="AI853" s="140" t="s">
        <v>415</v>
      </c>
      <c r="AJ853" s="140" t="s">
        <v>406</v>
      </c>
      <c r="AK853" s="140" t="s">
        <v>407</v>
      </c>
      <c r="AL853" s="140" t="s">
        <v>408</v>
      </c>
      <c r="AM853" s="140" t="s">
        <v>409</v>
      </c>
      <c r="AN853" s="140" t="s">
        <v>410</v>
      </c>
      <c r="AO853" s="140" t="s">
        <v>411</v>
      </c>
      <c r="AP853" s="140" t="s">
        <v>412</v>
      </c>
      <c r="AQ853" s="140" t="s">
        <v>413</v>
      </c>
      <c r="AR853" s="140" t="s">
        <v>414</v>
      </c>
      <c r="AS853" s="140" t="s">
        <v>415</v>
      </c>
    </row>
    <row r="854" spans="1:45" x14ac:dyDescent="0.2">
      <c r="A854" s="122" t="s">
        <v>19</v>
      </c>
      <c r="B854" s="28" t="s">
        <v>11</v>
      </c>
      <c r="C854" s="28" t="s">
        <v>110</v>
      </c>
      <c r="D854" s="28" t="s">
        <v>23</v>
      </c>
      <c r="E854" s="14" t="s">
        <v>271</v>
      </c>
      <c r="F854" s="15">
        <v>31255.66</v>
      </c>
      <c r="G854" s="136">
        <v>0.168207050282487</v>
      </c>
      <c r="H854" s="17">
        <v>6258.1</v>
      </c>
      <c r="I854" s="136">
        <v>7.6425320531564797E-2</v>
      </c>
      <c r="J854" s="17">
        <v>12516.21</v>
      </c>
      <c r="K854" s="136">
        <v>7.6426180557227802E-2</v>
      </c>
      <c r="L854" s="18">
        <v>4.9944328150716704</v>
      </c>
      <c r="M854" s="136">
        <v>8.5265301735561003E-2</v>
      </c>
      <c r="N854" s="18">
        <v>2.4972144123500599</v>
      </c>
      <c r="O854" s="136">
        <v>8.5264434647759305E-2</v>
      </c>
      <c r="P854" s="15">
        <v>109165.77</v>
      </c>
      <c r="Q854" s="136">
        <v>0.117533632493572</v>
      </c>
      <c r="R854" s="17">
        <v>21861.82</v>
      </c>
      <c r="S854" s="136">
        <v>4.5317882149981503E-2</v>
      </c>
      <c r="T854" s="17">
        <v>43723.65</v>
      </c>
      <c r="U854" s="136">
        <v>4.5317871315663803E-2</v>
      </c>
      <c r="V854" s="18">
        <v>4.9934438212372099</v>
      </c>
      <c r="W854" s="136">
        <v>6.9084965996238007E-2</v>
      </c>
      <c r="X854" s="18">
        <v>2.49672133959539</v>
      </c>
      <c r="Y854" s="136">
        <v>6.9084977076892401E-2</v>
      </c>
      <c r="Z854" s="15">
        <v>208295.59</v>
      </c>
      <c r="AA854" s="136">
        <v>0.124131093838331</v>
      </c>
      <c r="AB854" s="17">
        <v>41849.39</v>
      </c>
      <c r="AC854" s="136">
        <v>6.2368677513224002E-2</v>
      </c>
      <c r="AD854" s="17">
        <v>83698.850000000006</v>
      </c>
      <c r="AE854" s="136">
        <v>6.23692963185416E-2</v>
      </c>
      <c r="AF854" s="18">
        <v>4.9772670521601396</v>
      </c>
      <c r="AG854" s="136">
        <v>5.81365185480422E-2</v>
      </c>
      <c r="AH854" s="18">
        <v>2.4886314447570101</v>
      </c>
      <c r="AI854" s="136">
        <v>5.8135902208218702E-2</v>
      </c>
      <c r="AJ854" s="15">
        <v>365835.6</v>
      </c>
      <c r="AK854" s="16">
        <v>0.11482476663103799</v>
      </c>
      <c r="AL854" s="17">
        <v>74920.73</v>
      </c>
      <c r="AM854" s="16">
        <v>8.1105498966740394E-2</v>
      </c>
      <c r="AN854" s="17">
        <v>149841.45000000001</v>
      </c>
      <c r="AO854" s="16">
        <v>8.1105192811701393E-2</v>
      </c>
      <c r="AP854" s="18">
        <v>4.8829689726728498</v>
      </c>
      <c r="AQ854" s="16">
        <v>3.1189618123786102E-2</v>
      </c>
      <c r="AR854" s="18">
        <v>2.4414846492742801</v>
      </c>
      <c r="AS854" s="16">
        <v>3.1189910143378401E-2</v>
      </c>
    </row>
    <row r="855" spans="1:45" x14ac:dyDescent="0.2">
      <c r="A855" s="123"/>
      <c r="B855" s="29"/>
      <c r="C855" s="29"/>
      <c r="D855" s="29"/>
      <c r="E855" s="14" t="s">
        <v>272</v>
      </c>
      <c r="F855" s="15">
        <v>184495.35</v>
      </c>
      <c r="G855" s="16">
        <v>0.14426521374606699</v>
      </c>
      <c r="H855" s="17">
        <v>44259.18</v>
      </c>
      <c r="I855" s="16">
        <v>0.213831018756587</v>
      </c>
      <c r="J855" s="17">
        <v>88518.36</v>
      </c>
      <c r="K855" s="16">
        <v>0.213831018756587</v>
      </c>
      <c r="L855" s="18">
        <v>4.1685216490680599</v>
      </c>
      <c r="M855" s="16">
        <v>-5.7310946857975303E-2</v>
      </c>
      <c r="N855" s="18">
        <v>2.0842608245340299</v>
      </c>
      <c r="O855" s="16">
        <v>-5.7310946857975303E-2</v>
      </c>
      <c r="P855" s="15">
        <v>548019.80000000005</v>
      </c>
      <c r="Q855" s="16">
        <v>3.3627633707823797E-2</v>
      </c>
      <c r="R855" s="17">
        <v>128352.06</v>
      </c>
      <c r="S855" s="16">
        <v>5.0129867112227597E-2</v>
      </c>
      <c r="T855" s="17">
        <v>256703.08</v>
      </c>
      <c r="U855" s="16">
        <v>5.0125483785205698E-2</v>
      </c>
      <c r="V855" s="18">
        <v>4.2696611180217898</v>
      </c>
      <c r="W855" s="16">
        <v>-1.5714469153975799E-2</v>
      </c>
      <c r="X855" s="18">
        <v>2.1348392080063898</v>
      </c>
      <c r="Y855" s="16">
        <v>-1.5710360649390999E-2</v>
      </c>
      <c r="Z855" s="15">
        <v>1036998.24</v>
      </c>
      <c r="AA855" s="16">
        <v>2.2948270552579801E-2</v>
      </c>
      <c r="AB855" s="17">
        <v>243394.63</v>
      </c>
      <c r="AC855" s="16">
        <v>1.52425302737903E-2</v>
      </c>
      <c r="AD855" s="17">
        <v>486788.23</v>
      </c>
      <c r="AE855" s="16">
        <v>1.5269920351734001E-2</v>
      </c>
      <c r="AF855" s="18">
        <v>4.2605633493228696</v>
      </c>
      <c r="AG855" s="16">
        <v>7.5900487312241197E-3</v>
      </c>
      <c r="AH855" s="18">
        <v>2.1302861821453698</v>
      </c>
      <c r="AI855" s="16">
        <v>7.5628658418104297E-3</v>
      </c>
      <c r="AJ855" s="15">
        <v>1997250.18</v>
      </c>
      <c r="AK855" s="16">
        <v>-0.131235858279455</v>
      </c>
      <c r="AL855" s="17">
        <v>465802.73</v>
      </c>
      <c r="AM855" s="16">
        <v>-0.139298715864492</v>
      </c>
      <c r="AN855" s="17">
        <v>931604.42</v>
      </c>
      <c r="AO855" s="16">
        <v>-0.139228143181161</v>
      </c>
      <c r="AP855" s="18">
        <v>4.28775971321594</v>
      </c>
      <c r="AQ855" s="16">
        <v>9.3677768741057509E-3</v>
      </c>
      <c r="AR855" s="18">
        <v>2.1438822499360799</v>
      </c>
      <c r="AS855" s="16">
        <v>9.2850211567597207E-3</v>
      </c>
    </row>
    <row r="856" spans="1:45" x14ac:dyDescent="0.2">
      <c r="A856" s="123"/>
      <c r="B856" s="29"/>
      <c r="C856" s="29"/>
      <c r="D856" s="29"/>
      <c r="E856" s="14" t="s">
        <v>273</v>
      </c>
      <c r="F856" s="15">
        <v>364791.25</v>
      </c>
      <c r="G856" s="16">
        <v>5.9054197208227799E-2</v>
      </c>
      <c r="H856" s="17">
        <v>84899.23</v>
      </c>
      <c r="I856" s="16">
        <v>6.3283341029370305E-2</v>
      </c>
      <c r="J856" s="17">
        <v>169798.7</v>
      </c>
      <c r="K856" s="16">
        <v>5.1761884984807403E-2</v>
      </c>
      <c r="L856" s="18">
        <v>4.2967556949574197</v>
      </c>
      <c r="M856" s="16">
        <v>-3.9774382405429604E-3</v>
      </c>
      <c r="N856" s="18">
        <v>2.148374810879</v>
      </c>
      <c r="O856" s="16">
        <v>6.9334250722782702E-3</v>
      </c>
      <c r="P856" s="15">
        <v>1188626.77</v>
      </c>
      <c r="Q856" s="16">
        <v>6.13919342548317E-2</v>
      </c>
      <c r="R856" s="17">
        <v>270186.42</v>
      </c>
      <c r="S856" s="16">
        <v>3.9253084884742599E-2</v>
      </c>
      <c r="T856" s="17">
        <v>540373.02</v>
      </c>
      <c r="U856" s="16">
        <v>2.9176986407900399E-2</v>
      </c>
      <c r="V856" s="18">
        <v>4.3992839092357103</v>
      </c>
      <c r="W856" s="16">
        <v>2.1302654466062401E-2</v>
      </c>
      <c r="X856" s="18">
        <v>2.1996412219100101</v>
      </c>
      <c r="Y856" s="16">
        <v>3.1301659745978101E-2</v>
      </c>
      <c r="Z856" s="15">
        <v>2244603.5099999998</v>
      </c>
      <c r="AA856" s="16">
        <v>6.1757923914288797E-2</v>
      </c>
      <c r="AB856" s="17">
        <v>513360.55</v>
      </c>
      <c r="AC856" s="16">
        <v>3.8083127446527698E-2</v>
      </c>
      <c r="AD856" s="17">
        <v>1026849.6</v>
      </c>
      <c r="AE856" s="16">
        <v>3.07463675649704E-2</v>
      </c>
      <c r="AF856" s="18">
        <v>4.3723724193454299</v>
      </c>
      <c r="AG856" s="16">
        <v>2.2806262660290198E-2</v>
      </c>
      <c r="AH856" s="18">
        <v>2.1859126302430298</v>
      </c>
      <c r="AI856" s="16">
        <v>3.0086505589711598E-2</v>
      </c>
      <c r="AJ856" s="15">
        <v>4161932.2</v>
      </c>
      <c r="AK856" s="16">
        <v>5.6517678822902803E-2</v>
      </c>
      <c r="AL856" s="17">
        <v>963253.59</v>
      </c>
      <c r="AM856" s="16">
        <v>3.10405688252899E-2</v>
      </c>
      <c r="AN856" s="17">
        <v>1934371.98</v>
      </c>
      <c r="AO856" s="16">
        <v>3.5893163059105601E-2</v>
      </c>
      <c r="AP856" s="18">
        <v>4.32070250576486</v>
      </c>
      <c r="AQ856" s="16">
        <v>2.4710094605336599E-2</v>
      </c>
      <c r="AR856" s="18">
        <v>2.1515676628028899</v>
      </c>
      <c r="AS856" s="16">
        <v>1.99098869451853E-2</v>
      </c>
    </row>
    <row r="857" spans="1:45" x14ac:dyDescent="0.2">
      <c r="A857" s="123"/>
      <c r="B857" s="29"/>
      <c r="C857" s="29"/>
      <c r="D857" s="29"/>
      <c r="E857" s="14" t="s">
        <v>274</v>
      </c>
      <c r="F857" s="15">
        <v>168511.89</v>
      </c>
      <c r="G857" s="16">
        <v>0.21606122396549701</v>
      </c>
      <c r="H857" s="17">
        <v>38992.400000000001</v>
      </c>
      <c r="I857" s="16">
        <v>0.28230770925667897</v>
      </c>
      <c r="J857" s="17">
        <v>77984.789999999994</v>
      </c>
      <c r="K857" s="16">
        <v>0.28230733397581798</v>
      </c>
      <c r="L857" s="18">
        <v>4.3216598619218098</v>
      </c>
      <c r="M857" s="16">
        <v>-5.1661925459048401E-2</v>
      </c>
      <c r="N857" s="18">
        <v>2.1608302080444202</v>
      </c>
      <c r="O857" s="16">
        <v>-5.1661647917838199E-2</v>
      </c>
      <c r="P857" s="15">
        <v>507325.05</v>
      </c>
      <c r="Q857" s="16">
        <v>8.8462508802154505E-2</v>
      </c>
      <c r="R857" s="17">
        <v>114605.71</v>
      </c>
      <c r="S857" s="16">
        <v>9.8503330235439904E-2</v>
      </c>
      <c r="T857" s="17">
        <v>229211.39</v>
      </c>
      <c r="U857" s="16">
        <v>9.8503028521079602E-2</v>
      </c>
      <c r="V857" s="18">
        <v>4.4266995946362497</v>
      </c>
      <c r="W857" s="16">
        <v>-9.1404560704729902E-3</v>
      </c>
      <c r="X857" s="18">
        <v>2.2133500870092</v>
      </c>
      <c r="Y857" s="16">
        <v>-9.1401839214249308E-3</v>
      </c>
      <c r="Z857" s="15">
        <v>914760.23</v>
      </c>
      <c r="AA857" s="16">
        <v>8.0423409744368804E-2</v>
      </c>
      <c r="AB857" s="17">
        <v>207208.67</v>
      </c>
      <c r="AC857" s="16">
        <v>7.0214938408143607E-2</v>
      </c>
      <c r="AD857" s="17">
        <v>414417.3</v>
      </c>
      <c r="AE857" s="16">
        <v>7.02314733466156E-2</v>
      </c>
      <c r="AF857" s="18">
        <v>4.4146812486176401</v>
      </c>
      <c r="AG857" s="16">
        <v>9.5387113091595296E-3</v>
      </c>
      <c r="AH857" s="18">
        <v>2.2073408373636898</v>
      </c>
      <c r="AI857" s="16">
        <v>9.5231140660468703E-3</v>
      </c>
      <c r="AJ857" s="15">
        <v>1733972.19</v>
      </c>
      <c r="AK857" s="16">
        <v>5.30578274481932E-2</v>
      </c>
      <c r="AL857" s="17">
        <v>391415.42</v>
      </c>
      <c r="AM857" s="16">
        <v>3.9745094510407301E-2</v>
      </c>
      <c r="AN857" s="17">
        <v>782830.82</v>
      </c>
      <c r="AO857" s="16">
        <v>3.98665112631321E-2</v>
      </c>
      <c r="AP857" s="18">
        <v>4.4300048015481899</v>
      </c>
      <c r="AQ857" s="16">
        <v>1.2803842988126301E-2</v>
      </c>
      <c r="AR857" s="18">
        <v>2.2150024573636502</v>
      </c>
      <c r="AS857" s="16">
        <v>1.2685586123008699E-2</v>
      </c>
    </row>
    <row r="858" spans="1:45" x14ac:dyDescent="0.2">
      <c r="A858" s="123"/>
      <c r="B858" s="29"/>
      <c r="C858" s="29"/>
      <c r="D858" s="29"/>
      <c r="E858" s="14" t="s">
        <v>275</v>
      </c>
      <c r="F858" s="15">
        <v>245718.25</v>
      </c>
      <c r="G858" s="16">
        <v>-0.166944924367641</v>
      </c>
      <c r="H858" s="17">
        <v>61430.48</v>
      </c>
      <c r="I858" s="16">
        <v>-0.23420722118373499</v>
      </c>
      <c r="J858" s="17">
        <v>122860.9</v>
      </c>
      <c r="K858" s="16">
        <v>-4.7763096726750401E-2</v>
      </c>
      <c r="L858" s="18">
        <v>3.9999402576701302</v>
      </c>
      <c r="M858" s="16">
        <v>8.7833548025961702E-2</v>
      </c>
      <c r="N858" s="18">
        <v>1.9999711055348</v>
      </c>
      <c r="O858" s="16">
        <v>-0.12515984964582999</v>
      </c>
      <c r="P858" s="15">
        <v>788615.4</v>
      </c>
      <c r="Q858" s="16">
        <v>-0.195672152008834</v>
      </c>
      <c r="R858" s="17">
        <v>195495.27</v>
      </c>
      <c r="S858" s="16">
        <v>-0.26647532528385298</v>
      </c>
      <c r="T858" s="17">
        <v>390990.45</v>
      </c>
      <c r="U858" s="16">
        <v>-9.2157104587495597E-2</v>
      </c>
      <c r="V858" s="18">
        <v>4.03393596172429</v>
      </c>
      <c r="W858" s="16">
        <v>9.6524596534420998E-2</v>
      </c>
      <c r="X858" s="18">
        <v>2.0169684451372101</v>
      </c>
      <c r="Y858" s="16">
        <v>-0.114023084769864</v>
      </c>
      <c r="Z858" s="15">
        <v>1488180.39</v>
      </c>
      <c r="AA858" s="16">
        <v>-0.19741829652932899</v>
      </c>
      <c r="AB858" s="17">
        <v>383716.04</v>
      </c>
      <c r="AC858" s="16">
        <v>-0.23322950491856601</v>
      </c>
      <c r="AD858" s="17">
        <v>767431.98</v>
      </c>
      <c r="AE858" s="16">
        <v>-6.0860863450442101E-2</v>
      </c>
      <c r="AF858" s="18">
        <v>3.8783377155669601</v>
      </c>
      <c r="AG858" s="16">
        <v>4.6703946772800597E-2</v>
      </c>
      <c r="AH858" s="18">
        <v>1.93916911046631</v>
      </c>
      <c r="AI858" s="16">
        <v>-0.14540703050732701</v>
      </c>
      <c r="AJ858" s="15">
        <v>2712517.52</v>
      </c>
      <c r="AK858" s="16">
        <v>-0.17369240027799701</v>
      </c>
      <c r="AL858" s="17">
        <v>691100.36</v>
      </c>
      <c r="AM858" s="16">
        <v>-0.21481563838755799</v>
      </c>
      <c r="AN858" s="17">
        <v>1348451.57</v>
      </c>
      <c r="AO858" s="16">
        <v>-6.5594801313547099E-2</v>
      </c>
      <c r="AP858" s="18">
        <v>3.92492563598144</v>
      </c>
      <c r="AQ858" s="16">
        <v>5.2373990262759802E-2</v>
      </c>
      <c r="AR858" s="18">
        <v>2.0115794889096401</v>
      </c>
      <c r="AS858" s="16">
        <v>-0.115685999089484</v>
      </c>
    </row>
    <row r="859" spans="1:45" x14ac:dyDescent="0.2">
      <c r="A859" s="123"/>
      <c r="B859" s="29"/>
      <c r="C859" s="29"/>
      <c r="D859" s="29"/>
      <c r="E859" s="14" t="s">
        <v>276</v>
      </c>
      <c r="F859" s="15">
        <v>153054.32</v>
      </c>
      <c r="G859" s="16">
        <v>-4.5176803560513498E-2</v>
      </c>
      <c r="H859" s="17">
        <v>37383.99</v>
      </c>
      <c r="I859" s="16">
        <v>-4.76704934950202E-2</v>
      </c>
      <c r="J859" s="17">
        <v>74768</v>
      </c>
      <c r="K859" s="16">
        <v>-4.7669753554234397E-2</v>
      </c>
      <c r="L859" s="18">
        <v>4.0941140846656596</v>
      </c>
      <c r="M859" s="16">
        <v>2.61851587866714E-3</v>
      </c>
      <c r="N859" s="18">
        <v>2.0470564947571201</v>
      </c>
      <c r="O859" s="16">
        <v>2.61773686494244E-3</v>
      </c>
      <c r="P859" s="15">
        <v>529127.79</v>
      </c>
      <c r="Q859" s="16">
        <v>-2.82575431472037E-2</v>
      </c>
      <c r="R859" s="17">
        <v>129631.99</v>
      </c>
      <c r="S859" s="16">
        <v>-2.77310284644754E-2</v>
      </c>
      <c r="T859" s="17">
        <v>259263.91</v>
      </c>
      <c r="U859" s="16">
        <v>-2.77355204491594E-2</v>
      </c>
      <c r="V859" s="18">
        <v>4.0817686282529504</v>
      </c>
      <c r="W859" s="16">
        <v>-5.4153191981098198E-4</v>
      </c>
      <c r="X859" s="18">
        <v>2.0408848651553502</v>
      </c>
      <c r="Y859" s="16">
        <v>-5.3691429546556205E-4</v>
      </c>
      <c r="Z859" s="15">
        <v>1018079</v>
      </c>
      <c r="AA859" s="16">
        <v>-3.6856645448284799E-2</v>
      </c>
      <c r="AB859" s="17">
        <v>248487.16</v>
      </c>
      <c r="AC859" s="16">
        <v>-3.9443901668918098E-2</v>
      </c>
      <c r="AD859" s="17">
        <v>496974.24</v>
      </c>
      <c r="AE859" s="16">
        <v>-3.4393743775086999E-2</v>
      </c>
      <c r="AF859" s="18">
        <v>4.0971090820145397</v>
      </c>
      <c r="AG859" s="16">
        <v>2.6934983028359099E-3</v>
      </c>
      <c r="AH859" s="18">
        <v>2.0485548707715702</v>
      </c>
      <c r="AI859" s="16">
        <v>-2.5506272948422502E-3</v>
      </c>
      <c r="AJ859" s="15">
        <v>1901824.47</v>
      </c>
      <c r="AK859" s="16">
        <v>-8.2920205083369003E-2</v>
      </c>
      <c r="AL859" s="17">
        <v>465055.94</v>
      </c>
      <c r="AM859" s="16">
        <v>-9.2570907248526305E-2</v>
      </c>
      <c r="AN859" s="17">
        <v>930115.45</v>
      </c>
      <c r="AO859" s="16">
        <v>-5.3391246114055602E-2</v>
      </c>
      <c r="AP859" s="18">
        <v>4.08945313116525</v>
      </c>
      <c r="AQ859" s="16">
        <v>1.06352135304532E-2</v>
      </c>
      <c r="AR859" s="18">
        <v>2.0447187174452401</v>
      </c>
      <c r="AS859" s="16">
        <v>-3.1194470628011398E-2</v>
      </c>
    </row>
    <row r="860" spans="1:45" x14ac:dyDescent="0.2">
      <c r="A860" s="123"/>
      <c r="B860" s="29"/>
      <c r="C860" s="29"/>
      <c r="D860" s="29"/>
      <c r="E860" s="14" t="s">
        <v>277</v>
      </c>
      <c r="F860" s="15">
        <v>113067.04</v>
      </c>
      <c r="G860" s="16">
        <v>0.137528903014948</v>
      </c>
      <c r="H860" s="17">
        <v>24833.99</v>
      </c>
      <c r="I860" s="16">
        <v>0.294735085958578</v>
      </c>
      <c r="J860" s="17">
        <v>49667.97</v>
      </c>
      <c r="K860" s="16">
        <v>0.23895249232451701</v>
      </c>
      <c r="L860" s="18">
        <v>4.55291477527373</v>
      </c>
      <c r="M860" s="16">
        <v>-0.121419574280896</v>
      </c>
      <c r="N860" s="18">
        <v>2.2764578459719602</v>
      </c>
      <c r="O860" s="16">
        <v>-8.1862371590437896E-2</v>
      </c>
      <c r="P860" s="15">
        <v>365590.97</v>
      </c>
      <c r="Q860" s="16">
        <v>0.141538858617794</v>
      </c>
      <c r="R860" s="17">
        <v>78567.59</v>
      </c>
      <c r="S860" s="16">
        <v>0.26293072892965202</v>
      </c>
      <c r="T860" s="17">
        <v>157135.29</v>
      </c>
      <c r="U860" s="16">
        <v>0.24370581621254001</v>
      </c>
      <c r="V860" s="18">
        <v>4.6532033119508904</v>
      </c>
      <c r="W860" s="16">
        <v>-9.6119183365455593E-2</v>
      </c>
      <c r="X860" s="18">
        <v>2.3266000272758598</v>
      </c>
      <c r="Y860" s="16">
        <v>-8.2147205764362505E-2</v>
      </c>
      <c r="Z860" s="15">
        <v>680775.03</v>
      </c>
      <c r="AA860" s="16">
        <v>0.190833440284291</v>
      </c>
      <c r="AB860" s="17">
        <v>146823.31</v>
      </c>
      <c r="AC860" s="16">
        <v>0.32570568624805901</v>
      </c>
      <c r="AD860" s="17">
        <v>293672.08</v>
      </c>
      <c r="AE860" s="16">
        <v>0.31023378720422801</v>
      </c>
      <c r="AF860" s="18">
        <v>4.6366958352866403</v>
      </c>
      <c r="AG860" s="16">
        <v>-0.101736190289322</v>
      </c>
      <c r="AH860" s="18">
        <v>2.3181469276888702</v>
      </c>
      <c r="AI860" s="16">
        <v>-9.1129039783589397E-2</v>
      </c>
      <c r="AJ860" s="15">
        <v>1171635.6599999999</v>
      </c>
      <c r="AK860" s="16">
        <v>6.3591079287865906E-2</v>
      </c>
      <c r="AL860" s="17">
        <v>246421.86</v>
      </c>
      <c r="AM860" s="16">
        <v>0.15389754729553501</v>
      </c>
      <c r="AN860" s="17">
        <v>502453.65</v>
      </c>
      <c r="AO860" s="16">
        <v>0.14551907972476699</v>
      </c>
      <c r="AP860" s="18">
        <v>4.7545930381338701</v>
      </c>
      <c r="AQ860" s="16">
        <v>-7.8262119734395896E-2</v>
      </c>
      <c r="AR860" s="18">
        <v>2.3318283387930401</v>
      </c>
      <c r="AS860" s="16">
        <v>-7.1520415405552595E-2</v>
      </c>
    </row>
    <row r="861" spans="1:45" x14ac:dyDescent="0.2">
      <c r="A861" s="123"/>
      <c r="B861" s="29"/>
      <c r="C861" s="29"/>
      <c r="D861" s="29"/>
      <c r="E861" s="14" t="s">
        <v>278</v>
      </c>
      <c r="F861" s="15">
        <v>136292.93</v>
      </c>
      <c r="G861" s="16">
        <v>-9.8226371345956701E-2</v>
      </c>
      <c r="H861" s="17">
        <v>29502.65</v>
      </c>
      <c r="I861" s="16">
        <v>-0.11710689648155299</v>
      </c>
      <c r="J861" s="17">
        <v>56124.98</v>
      </c>
      <c r="K861" s="16">
        <v>-0.14408869699524299</v>
      </c>
      <c r="L861" s="18">
        <v>4.6196843334412296</v>
      </c>
      <c r="M861" s="16">
        <v>2.1384837032201301E-2</v>
      </c>
      <c r="N861" s="18">
        <v>2.4283826916285798</v>
      </c>
      <c r="O861" s="16">
        <v>5.3583035401311499E-2</v>
      </c>
      <c r="P861" s="15">
        <v>498078.43</v>
      </c>
      <c r="Q861" s="16">
        <v>2.0573343251467902E-3</v>
      </c>
      <c r="R861" s="17">
        <v>106693.27</v>
      </c>
      <c r="S861" s="16">
        <v>-1.5598625294105E-2</v>
      </c>
      <c r="T861" s="17">
        <v>205584.17</v>
      </c>
      <c r="U861" s="16">
        <v>-3.3333609186746098E-2</v>
      </c>
      <c r="V861" s="18">
        <v>4.6683209728223698</v>
      </c>
      <c r="W861" s="16">
        <v>1.79357323881499E-2</v>
      </c>
      <c r="X861" s="18">
        <v>2.4227469945764799</v>
      </c>
      <c r="Y861" s="16">
        <v>3.66113313219864E-2</v>
      </c>
      <c r="Z861" s="15">
        <v>973692.91</v>
      </c>
      <c r="AA861" s="16">
        <v>3.0495490858834198E-2</v>
      </c>
      <c r="AB861" s="17">
        <v>203975.29</v>
      </c>
      <c r="AC861" s="16">
        <v>-2.3411237531903301E-2</v>
      </c>
      <c r="AD861" s="17">
        <v>395575.52</v>
      </c>
      <c r="AE861" s="16">
        <v>-3.72200515469625E-2</v>
      </c>
      <c r="AF861" s="18">
        <v>4.7735826726855004</v>
      </c>
      <c r="AG861" s="16">
        <v>5.5199005418105601E-2</v>
      </c>
      <c r="AH861" s="18">
        <v>2.46145896490258</v>
      </c>
      <c r="AI861" s="16">
        <v>7.0333353446547897E-2</v>
      </c>
      <c r="AJ861" s="15">
        <v>1841651.14</v>
      </c>
      <c r="AK861" s="16">
        <v>5.7391256478365502E-2</v>
      </c>
      <c r="AL861" s="17">
        <v>389621.9</v>
      </c>
      <c r="AM861" s="16">
        <v>7.6835952046991696E-3</v>
      </c>
      <c r="AN861" s="17">
        <v>758558.41</v>
      </c>
      <c r="AO861" s="16">
        <v>-2.36914152524714E-3</v>
      </c>
      <c r="AP861" s="18">
        <v>4.7267649482742096</v>
      </c>
      <c r="AQ861" s="16">
        <v>4.9328639972122203E-2</v>
      </c>
      <c r="AR861" s="18">
        <v>2.4278303631226001</v>
      </c>
      <c r="AS861" s="16">
        <v>5.9902315065693101E-2</v>
      </c>
    </row>
    <row r="862" spans="1:45" x14ac:dyDescent="0.2">
      <c r="A862" s="123"/>
      <c r="B862" s="29"/>
      <c r="C862" s="29"/>
      <c r="D862" s="29"/>
      <c r="E862" s="14" t="s">
        <v>279</v>
      </c>
      <c r="F862" s="15">
        <v>18673.77</v>
      </c>
      <c r="G862" s="16">
        <v>-0.121144606296267</v>
      </c>
      <c r="H862" s="17">
        <v>4435.03</v>
      </c>
      <c r="I862" s="16">
        <v>-4.8201252030740702E-2</v>
      </c>
      <c r="J862" s="17">
        <v>8870.0300000000007</v>
      </c>
      <c r="K862" s="16">
        <v>-4.8202428524214302E-2</v>
      </c>
      <c r="L862" s="18">
        <v>4.2105171780123296</v>
      </c>
      <c r="M862" s="16">
        <v>-7.6637371525394904E-2</v>
      </c>
      <c r="N862" s="18">
        <v>2.1052657093606202</v>
      </c>
      <c r="O862" s="16">
        <v>-7.6636230179652307E-2</v>
      </c>
      <c r="P862" s="15">
        <v>69142.36</v>
      </c>
      <c r="Q862" s="16">
        <v>-2.5338364073456E-2</v>
      </c>
      <c r="R862" s="17">
        <v>16119.77</v>
      </c>
      <c r="S862" s="16">
        <v>-2.72418412667761E-2</v>
      </c>
      <c r="T862" s="17">
        <v>32239.51</v>
      </c>
      <c r="U862" s="16">
        <v>-2.7239811358898001E-2</v>
      </c>
      <c r="V862" s="18">
        <v>4.2892894873810201</v>
      </c>
      <c r="W862" s="16">
        <v>1.9567835810279802E-3</v>
      </c>
      <c r="X862" s="18">
        <v>2.1446467393580102</v>
      </c>
      <c r="Y862" s="16">
        <v>1.95469274713866E-3</v>
      </c>
      <c r="Z862" s="15">
        <v>135079.72</v>
      </c>
      <c r="AA862" s="16">
        <v>-0.142728727785979</v>
      </c>
      <c r="AB862" s="17">
        <v>31145.119999999999</v>
      </c>
      <c r="AC862" s="16">
        <v>-0.184382524038953</v>
      </c>
      <c r="AD862" s="17">
        <v>62290.14</v>
      </c>
      <c r="AE862" s="16">
        <v>-0.18438180430470999</v>
      </c>
      <c r="AF862" s="18">
        <v>4.3371070652480999</v>
      </c>
      <c r="AG862" s="16">
        <v>5.1070259626172301E-2</v>
      </c>
      <c r="AH862" s="18">
        <v>2.16855701399933</v>
      </c>
      <c r="AI862" s="16">
        <v>5.10693321195754E-2</v>
      </c>
      <c r="AJ862" s="15">
        <v>301104.7</v>
      </c>
      <c r="AK862" s="16">
        <v>-0.52506571293905502</v>
      </c>
      <c r="AL862" s="17">
        <v>68058.84</v>
      </c>
      <c r="AM862" s="16">
        <v>-0.54076811788709001</v>
      </c>
      <c r="AN862" s="17">
        <v>136117.59</v>
      </c>
      <c r="AO862" s="16">
        <v>-0.54076829757985501</v>
      </c>
      <c r="AP862" s="18">
        <v>4.4241820753924097</v>
      </c>
      <c r="AQ862" s="16">
        <v>3.41927587339717E-2</v>
      </c>
      <c r="AR862" s="18">
        <v>2.2120925003153502</v>
      </c>
      <c r="AS862" s="16">
        <v>3.4193163403238303E-2</v>
      </c>
    </row>
    <row r="863" spans="1:45" x14ac:dyDescent="0.2">
      <c r="A863" s="123"/>
      <c r="B863" s="29"/>
      <c r="C863" s="29"/>
      <c r="D863" s="29"/>
      <c r="E863" s="14" t="s">
        <v>280</v>
      </c>
      <c r="F863" s="15">
        <v>82698.06</v>
      </c>
      <c r="G863" s="16">
        <v>0.11052881211721401</v>
      </c>
      <c r="H863" s="17">
        <v>15528.94</v>
      </c>
      <c r="I863" s="16">
        <v>0.14037146482745699</v>
      </c>
      <c r="J863" s="17">
        <v>31057.89</v>
      </c>
      <c r="K863" s="16">
        <v>0.14037183200366601</v>
      </c>
      <c r="L863" s="18">
        <v>5.3254156433085598</v>
      </c>
      <c r="M863" s="16">
        <v>-2.61692383847551E-2</v>
      </c>
      <c r="N863" s="18">
        <v>2.6627069643172798</v>
      </c>
      <c r="O863" s="16">
        <v>-2.61695519381747E-2</v>
      </c>
      <c r="P863" s="15">
        <v>287597.90000000002</v>
      </c>
      <c r="Q863" s="16">
        <v>0.14168429356458501</v>
      </c>
      <c r="R863" s="17">
        <v>53266.84</v>
      </c>
      <c r="S863" s="16">
        <v>0.15534010484785801</v>
      </c>
      <c r="T863" s="17">
        <v>106533.71</v>
      </c>
      <c r="U863" s="16">
        <v>0.15534105666700099</v>
      </c>
      <c r="V863" s="18">
        <v>5.3991920677104197</v>
      </c>
      <c r="W863" s="16">
        <v>-1.1819732757455599E-2</v>
      </c>
      <c r="X863" s="18">
        <v>2.6995952736462501</v>
      </c>
      <c r="Y863" s="16">
        <v>-1.18205468624249E-2</v>
      </c>
      <c r="Z863" s="15">
        <v>564864.93999999994</v>
      </c>
      <c r="AA863" s="16">
        <v>0.129981639909372</v>
      </c>
      <c r="AB863" s="17">
        <v>104430.27</v>
      </c>
      <c r="AC863" s="16">
        <v>0.17714823361152501</v>
      </c>
      <c r="AD863" s="17">
        <v>208860.53</v>
      </c>
      <c r="AE863" s="16">
        <v>0.17714864166375299</v>
      </c>
      <c r="AF863" s="18">
        <v>5.4090154128683201</v>
      </c>
      <c r="AG863" s="16">
        <v>-4.0068525233601798E-2</v>
      </c>
      <c r="AH863" s="18">
        <v>2.70450783592285</v>
      </c>
      <c r="AI863" s="16">
        <v>-4.00688579886707E-2</v>
      </c>
      <c r="AJ863" s="15">
        <v>1065567.98</v>
      </c>
      <c r="AK863" s="16">
        <v>0.13089770100989401</v>
      </c>
      <c r="AL863" s="17">
        <v>194030.73</v>
      </c>
      <c r="AM863" s="16">
        <v>0.15551274218525199</v>
      </c>
      <c r="AN863" s="17">
        <v>388061.46</v>
      </c>
      <c r="AO863" s="16">
        <v>0.155510230467235</v>
      </c>
      <c r="AP863" s="18">
        <v>5.4917485493148401</v>
      </c>
      <c r="AQ863" s="16">
        <v>-2.13022671898946E-2</v>
      </c>
      <c r="AR863" s="18">
        <v>2.7458742746574201</v>
      </c>
      <c r="AS863" s="16">
        <v>-2.1300139806974799E-2</v>
      </c>
    </row>
    <row r="864" spans="1:45" x14ac:dyDescent="0.2">
      <c r="A864" s="123"/>
      <c r="B864" s="29"/>
      <c r="C864" s="29"/>
      <c r="D864" s="29"/>
      <c r="E864" s="14" t="s">
        <v>281</v>
      </c>
      <c r="F864" s="15">
        <v>46008.36</v>
      </c>
      <c r="G864" s="16">
        <v>-0.40870913428513</v>
      </c>
      <c r="H864" s="17">
        <v>9630.3799999999992</v>
      </c>
      <c r="I864" s="16">
        <v>-0.36947006803300098</v>
      </c>
      <c r="J864" s="17">
        <v>19260.75</v>
      </c>
      <c r="K864" s="16">
        <v>-0.36947101463745802</v>
      </c>
      <c r="L864" s="18">
        <v>4.7774189595841499</v>
      </c>
      <c r="M864" s="16">
        <v>-6.22318850585237E-2</v>
      </c>
      <c r="N864" s="18">
        <v>2.3887107199875399</v>
      </c>
      <c r="O864" s="16">
        <v>-6.2230477200204498E-2</v>
      </c>
      <c r="P864" s="15">
        <v>163434.69</v>
      </c>
      <c r="Q864" s="16">
        <v>-0.37883198603831603</v>
      </c>
      <c r="R864" s="17">
        <v>33918.300000000003</v>
      </c>
      <c r="S864" s="16">
        <v>-0.35837899342551399</v>
      </c>
      <c r="T864" s="17">
        <v>67836.570000000007</v>
      </c>
      <c r="U864" s="16">
        <v>-0.35837982335447199</v>
      </c>
      <c r="V864" s="18">
        <v>4.8184811738795901</v>
      </c>
      <c r="W864" s="16">
        <v>-3.1877062008922701E-2</v>
      </c>
      <c r="X864" s="18">
        <v>2.4092416524007598</v>
      </c>
      <c r="Y864" s="16">
        <v>-3.1875809752073402E-2</v>
      </c>
      <c r="Z864" s="15">
        <v>318776.02</v>
      </c>
      <c r="AA864" s="16">
        <v>-0.35015310366312702</v>
      </c>
      <c r="AB864" s="17">
        <v>65651.67</v>
      </c>
      <c r="AC864" s="16">
        <v>-0.33645389159135097</v>
      </c>
      <c r="AD864" s="17">
        <v>131303.39000000001</v>
      </c>
      <c r="AE864" s="16">
        <v>-0.33645397423991802</v>
      </c>
      <c r="AF864" s="18">
        <v>4.8555660503381004</v>
      </c>
      <c r="AG864" s="16">
        <v>-2.0645456130591801E-2</v>
      </c>
      <c r="AH864" s="18">
        <v>2.4277821006753899</v>
      </c>
      <c r="AI864" s="16">
        <v>-2.06453341462133E-2</v>
      </c>
      <c r="AJ864" s="15">
        <v>628091.78</v>
      </c>
      <c r="AK864" s="16">
        <v>-0.30455837777354999</v>
      </c>
      <c r="AL864" s="17">
        <v>127247.01</v>
      </c>
      <c r="AM864" s="16">
        <v>-0.31274759221064702</v>
      </c>
      <c r="AN864" s="17">
        <v>254494.06</v>
      </c>
      <c r="AO864" s="16">
        <v>-0.312747781136196</v>
      </c>
      <c r="AP864" s="18">
        <v>4.9360042330267699</v>
      </c>
      <c r="AQ864" s="16">
        <v>1.1915875949330801E-2</v>
      </c>
      <c r="AR864" s="18">
        <v>2.46800172860616</v>
      </c>
      <c r="AS864" s="16">
        <v>1.1916154124878399E-2</v>
      </c>
    </row>
    <row r="865" spans="1:45" x14ac:dyDescent="0.2">
      <c r="A865" s="123"/>
      <c r="B865" s="29"/>
      <c r="C865" s="29"/>
      <c r="D865" s="29"/>
      <c r="E865" s="14" t="s">
        <v>282</v>
      </c>
      <c r="F865" s="15">
        <v>148818.42000000001</v>
      </c>
      <c r="G865" s="16">
        <v>9.1154130273396403E-2</v>
      </c>
      <c r="H865" s="17">
        <v>29399.93</v>
      </c>
      <c r="I865" s="16">
        <v>5.2355904750825501E-2</v>
      </c>
      <c r="J865" s="17">
        <v>52094.78</v>
      </c>
      <c r="K865" s="16">
        <v>0.10946229771581199</v>
      </c>
      <c r="L865" s="18">
        <v>5.0618630724631002</v>
      </c>
      <c r="M865" s="16">
        <v>3.68679696169497E-2</v>
      </c>
      <c r="N865" s="18">
        <v>2.8566858330143599</v>
      </c>
      <c r="O865" s="16">
        <v>-1.65018383050138E-2</v>
      </c>
      <c r="P865" s="15">
        <v>507664.21</v>
      </c>
      <c r="Q865" s="16">
        <v>0.107306043538408</v>
      </c>
      <c r="R865" s="17">
        <v>99298.43</v>
      </c>
      <c r="S865" s="16">
        <v>5.73211275587069E-2</v>
      </c>
      <c r="T865" s="17">
        <v>175137.88</v>
      </c>
      <c r="U865" s="16">
        <v>9.3003395503516606E-2</v>
      </c>
      <c r="V865" s="18">
        <v>5.1125099359577</v>
      </c>
      <c r="W865" s="16">
        <v>4.7275056439204502E-2</v>
      </c>
      <c r="X865" s="18">
        <v>2.8986545343588701</v>
      </c>
      <c r="Y865" s="16">
        <v>1.30856391606201E-2</v>
      </c>
      <c r="Z865" s="15">
        <v>950584.66</v>
      </c>
      <c r="AA865" s="16">
        <v>0.11310001095670601</v>
      </c>
      <c r="AB865" s="17">
        <v>186918.76</v>
      </c>
      <c r="AC865" s="16">
        <v>5.8068547922609702E-2</v>
      </c>
      <c r="AD865" s="17">
        <v>325745.74</v>
      </c>
      <c r="AE865" s="16">
        <v>7.04351603394823E-2</v>
      </c>
      <c r="AF865" s="18">
        <v>5.0855497864419803</v>
      </c>
      <c r="AG865" s="16">
        <v>5.2011245530494299E-2</v>
      </c>
      <c r="AH865" s="18">
        <v>2.91817986629695</v>
      </c>
      <c r="AI865" s="16">
        <v>3.9857482450121398E-2</v>
      </c>
      <c r="AJ865" s="15">
        <v>1792763.77</v>
      </c>
      <c r="AK865" s="16">
        <v>4.0543488332928701E-2</v>
      </c>
      <c r="AL865" s="17">
        <v>358603.65</v>
      </c>
      <c r="AM865" s="16">
        <v>7.0740474688760699E-3</v>
      </c>
      <c r="AN865" s="17">
        <v>619814.89</v>
      </c>
      <c r="AO865" s="16">
        <v>-9.3818301146314093E-3</v>
      </c>
      <c r="AP865" s="18">
        <v>4.9992903585894899</v>
      </c>
      <c r="AQ865" s="16">
        <v>3.3234339568349397E-2</v>
      </c>
      <c r="AR865" s="18">
        <v>2.8924180411348299</v>
      </c>
      <c r="AS865" s="16">
        <v>5.03981452847138E-2</v>
      </c>
    </row>
    <row r="866" spans="1:45" x14ac:dyDescent="0.2">
      <c r="A866" s="123"/>
      <c r="B866" s="29"/>
      <c r="C866" s="29"/>
      <c r="D866" s="29"/>
      <c r="E866" s="14" t="s">
        <v>283</v>
      </c>
      <c r="F866" s="15">
        <v>75784.89</v>
      </c>
      <c r="G866" s="16">
        <v>0.155123292081011</v>
      </c>
      <c r="H866" s="17">
        <v>14665.34</v>
      </c>
      <c r="I866" s="16">
        <v>1.64823663632192E-2</v>
      </c>
      <c r="J866" s="17">
        <v>26709.69</v>
      </c>
      <c r="K866" s="16">
        <v>3.6380441011962902E-2</v>
      </c>
      <c r="L866" s="18">
        <v>5.1676190255391301</v>
      </c>
      <c r="M866" s="16">
        <v>0.13639284881431199</v>
      </c>
      <c r="N866" s="18">
        <v>2.8373556563179898</v>
      </c>
      <c r="O866" s="16">
        <v>0.11457457741396899</v>
      </c>
      <c r="P866" s="15">
        <v>254697.52</v>
      </c>
      <c r="Q866" s="16">
        <v>0.163689376253223</v>
      </c>
      <c r="R866" s="17">
        <v>49100.05</v>
      </c>
      <c r="S866" s="16">
        <v>2.5911231815167399E-2</v>
      </c>
      <c r="T866" s="17">
        <v>89657.13</v>
      </c>
      <c r="U866" s="16">
        <v>4.8929457528403997E-2</v>
      </c>
      <c r="V866" s="18">
        <v>5.1873169171925504</v>
      </c>
      <c r="W866" s="16">
        <v>0.134298309800431</v>
      </c>
      <c r="X866" s="18">
        <v>2.8407949261815499</v>
      </c>
      <c r="Y866" s="16">
        <v>0.109406707859295</v>
      </c>
      <c r="Z866" s="15">
        <v>496986.65</v>
      </c>
      <c r="AA866" s="16">
        <v>0.14254382652619901</v>
      </c>
      <c r="AB866" s="17">
        <v>96027.13</v>
      </c>
      <c r="AC866" s="16">
        <v>2.5063952324081502E-2</v>
      </c>
      <c r="AD866" s="17">
        <v>173635.29</v>
      </c>
      <c r="AE866" s="16">
        <v>2.8236590368778899E-2</v>
      </c>
      <c r="AF866" s="18">
        <v>5.17548165815223</v>
      </c>
      <c r="AG866" s="16">
        <v>0.114607360775647</v>
      </c>
      <c r="AH866" s="18">
        <v>2.8622444780666401</v>
      </c>
      <c r="AI866" s="16">
        <v>0.11116822453908499</v>
      </c>
      <c r="AJ866" s="15">
        <v>877453.51</v>
      </c>
      <c r="AK866" s="16">
        <v>0.131195371246213</v>
      </c>
      <c r="AL866" s="17">
        <v>175287.16</v>
      </c>
      <c r="AM866" s="16">
        <v>6.0226036425696301E-2</v>
      </c>
      <c r="AN866" s="17">
        <v>317702.42</v>
      </c>
      <c r="AO866" s="16">
        <v>3.17813850843481E-2</v>
      </c>
      <c r="AP866" s="18">
        <v>5.0058059586338199</v>
      </c>
      <c r="AQ866" s="16">
        <v>6.6937928689030299E-2</v>
      </c>
      <c r="AR866" s="18">
        <v>2.76187228916922</v>
      </c>
      <c r="AS866" s="16">
        <v>9.6351792733436095E-2</v>
      </c>
    </row>
    <row r="867" spans="1:45" x14ac:dyDescent="0.2">
      <c r="A867" s="123"/>
      <c r="B867" s="29"/>
      <c r="C867" s="29"/>
      <c r="D867" s="29"/>
      <c r="E867" s="14" t="s">
        <v>284</v>
      </c>
      <c r="F867" s="15">
        <v>59258.85</v>
      </c>
      <c r="G867" s="16">
        <v>-0.45785485305257601</v>
      </c>
      <c r="H867" s="17">
        <v>14713.65</v>
      </c>
      <c r="I867" s="16">
        <v>-0.34798388222484899</v>
      </c>
      <c r="J867" s="17">
        <v>29427.27</v>
      </c>
      <c r="K867" s="16">
        <v>-0.34417772805477098</v>
      </c>
      <c r="L867" s="18">
        <v>4.02747448797545</v>
      </c>
      <c r="M867" s="16">
        <v>-0.16850959329446599</v>
      </c>
      <c r="N867" s="18">
        <v>2.0137392969174499</v>
      </c>
      <c r="O867" s="16">
        <v>-0.17333526148879999</v>
      </c>
      <c r="P867" s="15">
        <v>236043.99</v>
      </c>
      <c r="Q867" s="16">
        <v>-0.38703453494589402</v>
      </c>
      <c r="R867" s="17">
        <v>57763.82</v>
      </c>
      <c r="S867" s="16">
        <v>-0.32741201626586502</v>
      </c>
      <c r="T867" s="17">
        <v>115527.64</v>
      </c>
      <c r="U867" s="16">
        <v>-0.31427375489294002</v>
      </c>
      <c r="V867" s="18">
        <v>4.0863639212226603</v>
      </c>
      <c r="W867" s="16">
        <v>-8.8646422656870699E-2</v>
      </c>
      <c r="X867" s="18">
        <v>2.0431819606113302</v>
      </c>
      <c r="Y867" s="16">
        <v>-0.106107620310775</v>
      </c>
      <c r="Z867" s="15">
        <v>464642.73</v>
      </c>
      <c r="AA867" s="16">
        <v>-0.368149994196109</v>
      </c>
      <c r="AB867" s="17">
        <v>111821.68</v>
      </c>
      <c r="AC867" s="16">
        <v>-0.33942933270132503</v>
      </c>
      <c r="AD867" s="17">
        <v>223643.35</v>
      </c>
      <c r="AE867" s="16">
        <v>-0.32648076019198302</v>
      </c>
      <c r="AF867" s="18">
        <v>4.1552114938713096</v>
      </c>
      <c r="AG867" s="16">
        <v>-4.3478560155015E-2</v>
      </c>
      <c r="AH867" s="18">
        <v>2.07760583983382</v>
      </c>
      <c r="AI867" s="16">
        <v>-6.1867919342591199E-2</v>
      </c>
      <c r="AJ867" s="15">
        <v>923446.61</v>
      </c>
      <c r="AK867" s="16">
        <v>-0.35320557801423502</v>
      </c>
      <c r="AL867" s="17">
        <v>214512.78</v>
      </c>
      <c r="AM867" s="16">
        <v>-0.35077860311919401</v>
      </c>
      <c r="AN867" s="17">
        <v>429025.59</v>
      </c>
      <c r="AO867" s="16">
        <v>-0.34345539748703502</v>
      </c>
      <c r="AP867" s="18">
        <v>4.3048559158107</v>
      </c>
      <c r="AQ867" s="16">
        <v>-3.7382854396064598E-3</v>
      </c>
      <c r="AR867" s="18">
        <v>2.1524278073948899</v>
      </c>
      <c r="AS867" s="16">
        <v>-1.48507511749856E-2</v>
      </c>
    </row>
    <row r="868" spans="1:45" x14ac:dyDescent="0.2">
      <c r="A868" s="123"/>
      <c r="B868" s="29"/>
      <c r="C868" s="29"/>
      <c r="D868" s="29"/>
      <c r="E868" s="14" t="s">
        <v>285</v>
      </c>
      <c r="F868" s="15">
        <v>68325.98</v>
      </c>
      <c r="G868" s="16">
        <v>-2.6461209826694799E-2</v>
      </c>
      <c r="H868" s="17">
        <v>17198.11</v>
      </c>
      <c r="I868" s="16">
        <v>0.14358107883464299</v>
      </c>
      <c r="J868" s="17">
        <v>34396.21</v>
      </c>
      <c r="K868" s="16">
        <v>0.149618628815091</v>
      </c>
      <c r="L868" s="18">
        <v>3.97287725220969</v>
      </c>
      <c r="M868" s="16">
        <v>-0.14869281401071999</v>
      </c>
      <c r="N868" s="18">
        <v>1.9864392036215599</v>
      </c>
      <c r="O868" s="16">
        <v>-0.15316369640188501</v>
      </c>
      <c r="P868" s="15">
        <v>284992.52</v>
      </c>
      <c r="Q868" s="16">
        <v>9.5698681566919602E-2</v>
      </c>
      <c r="R868" s="17">
        <v>71269.95</v>
      </c>
      <c r="S868" s="16">
        <v>0.17351696216471299</v>
      </c>
      <c r="T868" s="17">
        <v>142539.92000000001</v>
      </c>
      <c r="U868" s="16">
        <v>0.19100719709993699</v>
      </c>
      <c r="V868" s="18">
        <v>3.9987753604429401</v>
      </c>
      <c r="W868" s="16">
        <v>-6.6312020283240694E-2</v>
      </c>
      <c r="X868" s="18">
        <v>1.99938739968424</v>
      </c>
      <c r="Y868" s="16">
        <v>-8.0023458938863104E-2</v>
      </c>
      <c r="Z868" s="15">
        <v>561491.61</v>
      </c>
      <c r="AA868" s="16">
        <v>0.107594173640143</v>
      </c>
      <c r="AB868" s="17">
        <v>148503.31</v>
      </c>
      <c r="AC868" s="16">
        <v>0.199418073090989</v>
      </c>
      <c r="AD868" s="17">
        <v>297006.59000000003</v>
      </c>
      <c r="AE868" s="16">
        <v>0.21560269615514199</v>
      </c>
      <c r="AF868" s="18">
        <v>3.7810040059039798</v>
      </c>
      <c r="AG868" s="16">
        <v>-7.6557041711243196E-2</v>
      </c>
      <c r="AH868" s="18">
        <v>1.8905021939075499</v>
      </c>
      <c r="AI868" s="16">
        <v>-8.8851828690921703E-2</v>
      </c>
      <c r="AJ868" s="15">
        <v>1057297.42</v>
      </c>
      <c r="AK868" s="16">
        <v>3.4663250883267702E-2</v>
      </c>
      <c r="AL868" s="17">
        <v>274887.56</v>
      </c>
      <c r="AM868" s="16">
        <v>6.0181298049232099E-2</v>
      </c>
      <c r="AN868" s="17">
        <v>549775.06999999995</v>
      </c>
      <c r="AO868" s="16">
        <v>6.7322466211441404E-2</v>
      </c>
      <c r="AP868" s="18">
        <v>3.8462905342096998</v>
      </c>
      <c r="AQ868" s="16">
        <v>-2.4069512651202701E-2</v>
      </c>
      <c r="AR868" s="18">
        <v>1.92314544200777</v>
      </c>
      <c r="AS868" s="16">
        <v>-3.0599201611581001E-2</v>
      </c>
    </row>
    <row r="869" spans="1:45" x14ac:dyDescent="0.2">
      <c r="A869" s="123"/>
      <c r="B869" s="29"/>
      <c r="C869" s="29"/>
      <c r="D869" s="29"/>
      <c r="E869" s="14" t="s">
        <v>286</v>
      </c>
      <c r="F869" s="15">
        <v>210002.94</v>
      </c>
      <c r="G869" s="16">
        <v>-1.18453100015837E-3</v>
      </c>
      <c r="H869" s="17">
        <v>52773.98</v>
      </c>
      <c r="I869" s="16">
        <v>3.5581125098337399E-3</v>
      </c>
      <c r="J869" s="17">
        <v>105528.63</v>
      </c>
      <c r="K869" s="16">
        <v>2.6220717483123701E-3</v>
      </c>
      <c r="L869" s="18">
        <v>3.97928941497306</v>
      </c>
      <c r="M869" s="16">
        <v>-4.7258284805561396E-3</v>
      </c>
      <c r="N869" s="18">
        <v>1.9900091567567999</v>
      </c>
      <c r="O869" s="16">
        <v>-3.79664766588778E-3</v>
      </c>
      <c r="P869" s="15">
        <v>681877.82</v>
      </c>
      <c r="Q869" s="16">
        <v>-2.8285534537222198E-2</v>
      </c>
      <c r="R869" s="17">
        <v>167351.88</v>
      </c>
      <c r="S869" s="16">
        <v>-4.7039340803489003E-2</v>
      </c>
      <c r="T869" s="17">
        <v>334645.51</v>
      </c>
      <c r="U869" s="16">
        <v>-4.8005381650987E-2</v>
      </c>
      <c r="V869" s="18">
        <v>4.0745154461366102</v>
      </c>
      <c r="W869" s="16">
        <v>1.9679517811447798E-2</v>
      </c>
      <c r="X869" s="18">
        <v>2.0376123379034699</v>
      </c>
      <c r="Y869" s="16">
        <v>2.07142422170031E-2</v>
      </c>
      <c r="Z869" s="15">
        <v>1286608.4099999999</v>
      </c>
      <c r="AA869" s="16">
        <v>-4.5488779922295698E-2</v>
      </c>
      <c r="AB869" s="17">
        <v>318494.18</v>
      </c>
      <c r="AC869" s="16">
        <v>-5.3521780540824897E-2</v>
      </c>
      <c r="AD869" s="17">
        <v>636852.54</v>
      </c>
      <c r="AE869" s="16">
        <v>-5.3699181166648603E-2</v>
      </c>
      <c r="AF869" s="18">
        <v>4.03966066193109</v>
      </c>
      <c r="AG869" s="16">
        <v>8.4872535398853692E-3</v>
      </c>
      <c r="AH869" s="18">
        <v>2.0202610952921698</v>
      </c>
      <c r="AI869" s="16">
        <v>8.6763120996503403E-3</v>
      </c>
      <c r="AJ869" s="15">
        <v>2515410.02</v>
      </c>
      <c r="AK869" s="16">
        <v>1.2841934114942099E-3</v>
      </c>
      <c r="AL869" s="17">
        <v>626405</v>
      </c>
      <c r="AM869" s="16">
        <v>-4.4752959989649999E-3</v>
      </c>
      <c r="AN869" s="17">
        <v>1253285.6200000001</v>
      </c>
      <c r="AO869" s="16">
        <v>3.74220820453548E-3</v>
      </c>
      <c r="AP869" s="18">
        <v>4.0156288982367601</v>
      </c>
      <c r="AQ869" s="16">
        <v>5.7853807015653402E-3</v>
      </c>
      <c r="AR869" s="18">
        <v>2.0070524865672699</v>
      </c>
      <c r="AS869" s="16">
        <v>-2.4488506839202401E-3</v>
      </c>
    </row>
    <row r="870" spans="1:45" x14ac:dyDescent="0.2">
      <c r="A870" s="123"/>
      <c r="B870" s="29"/>
      <c r="C870" s="29"/>
      <c r="D870" s="29"/>
      <c r="E870" s="14" t="s">
        <v>287</v>
      </c>
      <c r="F870" s="15">
        <v>229528.77</v>
      </c>
      <c r="G870" s="16">
        <v>3.2123295349511603E-2</v>
      </c>
      <c r="H870" s="17">
        <v>55831.96</v>
      </c>
      <c r="I870" s="16">
        <v>6.0578505033819299E-2</v>
      </c>
      <c r="J870" s="17">
        <v>111663.94</v>
      </c>
      <c r="K870" s="16">
        <v>6.05789971926897E-2</v>
      </c>
      <c r="L870" s="18">
        <v>4.1110641646827402</v>
      </c>
      <c r="M870" s="16">
        <v>-2.68298947689877E-2</v>
      </c>
      <c r="N870" s="18">
        <v>2.0555317141773801</v>
      </c>
      <c r="O870" s="16">
        <v>-2.6830346365993699E-2</v>
      </c>
      <c r="P870" s="15">
        <v>647997.86</v>
      </c>
      <c r="Q870" s="16">
        <v>-8.4482629241544507E-3</v>
      </c>
      <c r="R870" s="17">
        <v>155975.35999999999</v>
      </c>
      <c r="S870" s="16">
        <v>-5.9654680306551197E-3</v>
      </c>
      <c r="T870" s="17">
        <v>311950.74</v>
      </c>
      <c r="U870" s="16">
        <v>-5.9653726253996904E-3</v>
      </c>
      <c r="V870" s="18">
        <v>4.1544886320506</v>
      </c>
      <c r="W870" s="16">
        <v>-2.4976948120509902E-3</v>
      </c>
      <c r="X870" s="18">
        <v>2.0772441828475898</v>
      </c>
      <c r="Y870" s="16">
        <v>-2.4977905501264099E-3</v>
      </c>
      <c r="Z870" s="15">
        <v>1218767.57</v>
      </c>
      <c r="AA870" s="16">
        <v>-4.16193908423289E-2</v>
      </c>
      <c r="AB870" s="17">
        <v>293071.02</v>
      </c>
      <c r="AC870" s="16">
        <v>-3.4790817071249099E-2</v>
      </c>
      <c r="AD870" s="17">
        <v>586142.04</v>
      </c>
      <c r="AE870" s="16">
        <v>-3.4790721705744397E-2</v>
      </c>
      <c r="AF870" s="18">
        <v>4.1586082786349898</v>
      </c>
      <c r="AG870" s="16">
        <v>-7.0747086661150302E-3</v>
      </c>
      <c r="AH870" s="18">
        <v>2.07930413931749</v>
      </c>
      <c r="AI870" s="16">
        <v>-7.0748067700430496E-3</v>
      </c>
      <c r="AJ870" s="15">
        <v>2248257.94</v>
      </c>
      <c r="AK870" s="16">
        <v>1.6769071107071602E-2</v>
      </c>
      <c r="AL870" s="17">
        <v>543704.07999999996</v>
      </c>
      <c r="AM870" s="16">
        <v>3.2901218985269598E-2</v>
      </c>
      <c r="AN870" s="17">
        <v>1087408.2</v>
      </c>
      <c r="AO870" s="16">
        <v>3.2901325659107299E-2</v>
      </c>
      <c r="AP870" s="18">
        <v>4.13507645556016</v>
      </c>
      <c r="AQ870" s="16">
        <v>-1.5618287191147299E-2</v>
      </c>
      <c r="AR870" s="18">
        <v>2.0675381517262799</v>
      </c>
      <c r="AS870" s="16">
        <v>-1.56183888540772E-2</v>
      </c>
    </row>
    <row r="871" spans="1:45" x14ac:dyDescent="0.2">
      <c r="A871" s="123"/>
      <c r="B871" s="29"/>
      <c r="C871" s="29"/>
      <c r="D871" s="29"/>
      <c r="E871" s="14" t="s">
        <v>288</v>
      </c>
      <c r="F871" s="15">
        <v>64411.71</v>
      </c>
      <c r="G871" s="16">
        <v>0.162283992520871</v>
      </c>
      <c r="H871" s="17">
        <v>12742.5</v>
      </c>
      <c r="I871" s="16">
        <v>9.9885199347448994E-2</v>
      </c>
      <c r="J871" s="17">
        <v>22279.99</v>
      </c>
      <c r="K871" s="16">
        <v>0.17670927926524299</v>
      </c>
      <c r="L871" s="18">
        <v>5.05487227781048</v>
      </c>
      <c r="M871" s="16">
        <v>5.6732096413737401E-2</v>
      </c>
      <c r="N871" s="18">
        <v>2.8910116207412999</v>
      </c>
      <c r="O871" s="16">
        <v>-1.2259006535054301E-2</v>
      </c>
      <c r="P871" s="15">
        <v>209870.51</v>
      </c>
      <c r="Q871" s="16">
        <v>0.108444560873592</v>
      </c>
      <c r="R871" s="17">
        <v>41424.22</v>
      </c>
      <c r="S871" s="16">
        <v>4.6375582274455401E-2</v>
      </c>
      <c r="T871" s="17">
        <v>71421.41</v>
      </c>
      <c r="U871" s="16">
        <v>7.8068945238590204E-2</v>
      </c>
      <c r="V871" s="18">
        <v>5.0663720403184396</v>
      </c>
      <c r="W871" s="16">
        <v>5.9318068627156197E-2</v>
      </c>
      <c r="X871" s="18">
        <v>2.9384817521804698</v>
      </c>
      <c r="Y871" s="16">
        <v>2.81759490143547E-2</v>
      </c>
      <c r="Z871" s="15">
        <v>388708.43</v>
      </c>
      <c r="AA871" s="16">
        <v>2.8959240491545499E-2</v>
      </c>
      <c r="AB871" s="17">
        <v>77557.320000000007</v>
      </c>
      <c r="AC871" s="16">
        <v>-2.8691169976653101E-2</v>
      </c>
      <c r="AD871" s="17">
        <v>132423.04999999999</v>
      </c>
      <c r="AE871" s="16">
        <v>-2.8531266568123301E-2</v>
      </c>
      <c r="AF871" s="18">
        <v>5.0118857897616902</v>
      </c>
      <c r="AG871" s="16">
        <v>5.9353326857754303E-2</v>
      </c>
      <c r="AH871" s="18">
        <v>2.9353532485469902</v>
      </c>
      <c r="AI871" s="16">
        <v>5.91789576763566E-2</v>
      </c>
      <c r="AJ871" s="15">
        <v>770928.35</v>
      </c>
      <c r="AK871" s="16">
        <v>-0.18815809797944799</v>
      </c>
      <c r="AL871" s="17">
        <v>157336.22</v>
      </c>
      <c r="AM871" s="16">
        <v>-0.21200586537347199</v>
      </c>
      <c r="AN871" s="17">
        <v>267282.95</v>
      </c>
      <c r="AO871" s="16">
        <v>-0.23335641250786701</v>
      </c>
      <c r="AP871" s="18">
        <v>4.8998784259593897</v>
      </c>
      <c r="AQ871" s="16">
        <v>3.02638894708601E-2</v>
      </c>
      <c r="AR871" s="18">
        <v>2.8843154791579502</v>
      </c>
      <c r="AS871" s="16">
        <v>5.8956098069341697E-2</v>
      </c>
    </row>
    <row r="872" spans="1:45" x14ac:dyDescent="0.2">
      <c r="A872" s="123"/>
      <c r="B872" s="29"/>
      <c r="C872" s="29"/>
      <c r="D872" s="29"/>
      <c r="E872" s="14" t="s">
        <v>289</v>
      </c>
      <c r="F872" s="15">
        <v>48050.78</v>
      </c>
      <c r="G872" s="16">
        <v>-7.8232168158416507E-2</v>
      </c>
      <c r="H872" s="17">
        <v>10239.76</v>
      </c>
      <c r="I872" s="16">
        <v>-5.62702816785879E-2</v>
      </c>
      <c r="J872" s="17">
        <v>20479.52</v>
      </c>
      <c r="K872" s="16">
        <v>-5.6268977018597198E-2</v>
      </c>
      <c r="L872" s="18">
        <v>4.6925689664601498</v>
      </c>
      <c r="M872" s="16">
        <v>-2.32713732051286E-2</v>
      </c>
      <c r="N872" s="18">
        <v>2.3462844832300802</v>
      </c>
      <c r="O872" s="16">
        <v>-2.32727234826232E-2</v>
      </c>
      <c r="P872" s="15">
        <v>176089.93</v>
      </c>
      <c r="Q872" s="16">
        <v>2.1879224042502502E-3</v>
      </c>
      <c r="R872" s="17">
        <v>37599.53</v>
      </c>
      <c r="S872" s="16">
        <v>-4.8717890981201599E-2</v>
      </c>
      <c r="T872" s="17">
        <v>75199</v>
      </c>
      <c r="U872" s="16">
        <v>-4.8718048297682302E-2</v>
      </c>
      <c r="V872" s="18">
        <v>4.6833013604159399</v>
      </c>
      <c r="W872" s="16">
        <v>5.3512846402587001E-2</v>
      </c>
      <c r="X872" s="18">
        <v>2.3416525485711199</v>
      </c>
      <c r="Y872" s="16">
        <v>5.3513020625311297E-2</v>
      </c>
      <c r="Z872" s="15">
        <v>332158.59999999998</v>
      </c>
      <c r="AA872" s="16">
        <v>-3.44462238261109E-2</v>
      </c>
      <c r="AB872" s="17">
        <v>70387.199999999997</v>
      </c>
      <c r="AC872" s="16">
        <v>-0.11681848272940699</v>
      </c>
      <c r="AD872" s="17">
        <v>140774.29</v>
      </c>
      <c r="AE872" s="16">
        <v>-0.116818895798157</v>
      </c>
      <c r="AF872" s="18">
        <v>4.7190199354428097</v>
      </c>
      <c r="AG872" s="16">
        <v>9.32676435053367E-2</v>
      </c>
      <c r="AH872" s="18">
        <v>2.35951181142523</v>
      </c>
      <c r="AI872" s="16">
        <v>9.3268154832738301E-2</v>
      </c>
      <c r="AJ872" s="15">
        <v>649633.56999999995</v>
      </c>
      <c r="AK872" s="16">
        <v>-0.16750946851378801</v>
      </c>
      <c r="AL872" s="17">
        <v>137365.4</v>
      </c>
      <c r="AM872" s="16">
        <v>-0.22675332813427601</v>
      </c>
      <c r="AN872" s="17">
        <v>274730.65000000002</v>
      </c>
      <c r="AO872" s="16">
        <v>-0.22675346739300001</v>
      </c>
      <c r="AP872" s="18">
        <v>4.7292372751799201</v>
      </c>
      <c r="AQ872" s="16">
        <v>7.6617025040070993E-2</v>
      </c>
      <c r="AR872" s="18">
        <v>2.36461992864648</v>
      </c>
      <c r="AS872" s="16">
        <v>7.6617218934653702E-2</v>
      </c>
    </row>
    <row r="873" spans="1:45" x14ac:dyDescent="0.2">
      <c r="A873" s="123"/>
      <c r="B873" s="29"/>
      <c r="C873" s="29"/>
      <c r="D873" s="29"/>
      <c r="E873" s="14" t="s">
        <v>290</v>
      </c>
      <c r="F873" s="15">
        <v>137499.74</v>
      </c>
      <c r="G873" s="16">
        <v>0.28373668727527002</v>
      </c>
      <c r="H873" s="17">
        <v>32682.78</v>
      </c>
      <c r="I873" s="16">
        <v>0.36289950972317703</v>
      </c>
      <c r="J873" s="17">
        <v>65365.55</v>
      </c>
      <c r="K873" s="16">
        <v>0.36289986955970599</v>
      </c>
      <c r="L873" s="18">
        <v>4.2071004975708899</v>
      </c>
      <c r="M873" s="16">
        <v>-5.8084122771448199E-2</v>
      </c>
      <c r="N873" s="18">
        <v>2.1035505705987299</v>
      </c>
      <c r="O873" s="16">
        <v>-5.8084371458638699E-2</v>
      </c>
      <c r="P873" s="15">
        <v>396734.86</v>
      </c>
      <c r="Q873" s="16">
        <v>7.7301497757402998E-2</v>
      </c>
      <c r="R873" s="17">
        <v>92047.44</v>
      </c>
      <c r="S873" s="16">
        <v>8.9900268687721302E-2</v>
      </c>
      <c r="T873" s="17">
        <v>184094.87</v>
      </c>
      <c r="U873" s="16">
        <v>8.98989835002693E-2</v>
      </c>
      <c r="V873" s="18">
        <v>4.31011291568782</v>
      </c>
      <c r="W873" s="16">
        <v>-1.15595631015741E-2</v>
      </c>
      <c r="X873" s="18">
        <v>2.1550565749061898</v>
      </c>
      <c r="Y873" s="16">
        <v>-1.1558397552045499E-2</v>
      </c>
      <c r="Z873" s="15">
        <v>727979.91</v>
      </c>
      <c r="AA873" s="16">
        <v>7.06031841852722E-2</v>
      </c>
      <c r="AB873" s="17">
        <v>169487.59</v>
      </c>
      <c r="AC873" s="16">
        <v>5.7580653605244302E-2</v>
      </c>
      <c r="AD873" s="17">
        <v>338975.19</v>
      </c>
      <c r="AE873" s="16">
        <v>5.7580024888332998E-2</v>
      </c>
      <c r="AF873" s="18">
        <v>4.2951811988122603</v>
      </c>
      <c r="AG873" s="16">
        <v>1.23135105919674E-2</v>
      </c>
      <c r="AH873" s="18">
        <v>2.1475905360507399</v>
      </c>
      <c r="AI873" s="16">
        <v>1.2314112398552899E-2</v>
      </c>
      <c r="AJ873" s="15">
        <v>1361015.27</v>
      </c>
      <c r="AK873" s="16">
        <v>7.8183961533616397E-2</v>
      </c>
      <c r="AL873" s="17">
        <v>315421.63</v>
      </c>
      <c r="AM873" s="16">
        <v>5.6446797450768298E-2</v>
      </c>
      <c r="AN873" s="17">
        <v>630843.29</v>
      </c>
      <c r="AO873" s="16">
        <v>5.6446493853169397E-2</v>
      </c>
      <c r="AP873" s="18">
        <v>4.3149078584116101</v>
      </c>
      <c r="AQ873" s="16">
        <v>2.0575730018114101E-2</v>
      </c>
      <c r="AR873" s="18">
        <v>2.1574538266072398</v>
      </c>
      <c r="AS873" s="16">
        <v>2.0576023307308199E-2</v>
      </c>
    </row>
    <row r="874" spans="1:45" x14ac:dyDescent="0.2">
      <c r="A874" s="123"/>
      <c r="B874" s="29"/>
      <c r="C874" s="29"/>
      <c r="D874" s="29"/>
      <c r="E874" s="14" t="s">
        <v>291</v>
      </c>
      <c r="F874" s="15">
        <v>35863.78</v>
      </c>
      <c r="G874" s="16">
        <v>0.92883841953030799</v>
      </c>
      <c r="H874" s="17">
        <v>7497.47</v>
      </c>
      <c r="I874" s="16">
        <v>0.79001313119255101</v>
      </c>
      <c r="J874" s="17">
        <v>13448.94</v>
      </c>
      <c r="K874" s="16">
        <v>1.0239187358916499</v>
      </c>
      <c r="L874" s="18">
        <v>4.7834509507874001</v>
      </c>
      <c r="M874" s="16">
        <v>7.7555458068214303E-2</v>
      </c>
      <c r="N874" s="18">
        <v>2.6666622053485298</v>
      </c>
      <c r="O874" s="16">
        <v>-4.6978327081621599E-2</v>
      </c>
      <c r="P874" s="15">
        <v>89109.05</v>
      </c>
      <c r="Q874" s="16">
        <v>0.46986569991986699</v>
      </c>
      <c r="R874" s="17">
        <v>19004.97</v>
      </c>
      <c r="S874" s="16">
        <v>0.38965852588476202</v>
      </c>
      <c r="T874" s="17">
        <v>32820.94</v>
      </c>
      <c r="U874" s="16">
        <v>0.51808233117483804</v>
      </c>
      <c r="V874" s="18">
        <v>4.6887235286348803</v>
      </c>
      <c r="W874" s="16">
        <v>5.7717181984717397E-2</v>
      </c>
      <c r="X874" s="18">
        <v>2.7150060296871401</v>
      </c>
      <c r="Y874" s="16">
        <v>-3.1761539058067501E-2</v>
      </c>
      <c r="Z874" s="15">
        <v>150901.04999999999</v>
      </c>
      <c r="AA874" s="16">
        <v>0.31744825406581401</v>
      </c>
      <c r="AB874" s="17">
        <v>32307.97</v>
      </c>
      <c r="AC874" s="16">
        <v>0.25491919614869801</v>
      </c>
      <c r="AD874" s="17">
        <v>55056.94</v>
      </c>
      <c r="AE874" s="16">
        <v>0.33704355614098003</v>
      </c>
      <c r="AF874" s="18">
        <v>4.6707066398786399</v>
      </c>
      <c r="AG874" s="16">
        <v>4.9827158680029598E-2</v>
      </c>
      <c r="AH874" s="18">
        <v>2.74081796046057</v>
      </c>
      <c r="AI874" s="16">
        <v>-1.46556946369961E-2</v>
      </c>
      <c r="AJ874" s="15">
        <v>256602.86</v>
      </c>
      <c r="AK874" s="16">
        <v>-0.41659657832477698</v>
      </c>
      <c r="AL874" s="17">
        <v>55806.47</v>
      </c>
      <c r="AM874" s="16">
        <v>-0.32477931131360799</v>
      </c>
      <c r="AN874" s="17">
        <v>93910.94</v>
      </c>
      <c r="AO874" s="16">
        <v>-0.370816804403099</v>
      </c>
      <c r="AP874" s="18">
        <v>4.5980844156600504</v>
      </c>
      <c r="AQ874" s="16">
        <v>-0.13598112224581599</v>
      </c>
      <c r="AR874" s="18">
        <v>2.7324064693634198</v>
      </c>
      <c r="AS874" s="16">
        <v>-7.2760643071921594E-2</v>
      </c>
    </row>
    <row r="875" spans="1:45" x14ac:dyDescent="0.2">
      <c r="A875" s="123"/>
      <c r="B875" s="29"/>
      <c r="C875" s="29"/>
      <c r="D875" s="29"/>
      <c r="E875" s="14" t="s">
        <v>292</v>
      </c>
      <c r="F875" s="15">
        <v>232940.62</v>
      </c>
      <c r="G875" s="16">
        <v>5.05820490489809E-2</v>
      </c>
      <c r="H875" s="17">
        <v>42456.21</v>
      </c>
      <c r="I875" s="16">
        <v>-7.1439288229453293E-2</v>
      </c>
      <c r="J875" s="17">
        <v>84603.02</v>
      </c>
      <c r="K875" s="16">
        <v>-2.8086158579889199E-2</v>
      </c>
      <c r="L875" s="18">
        <v>5.4866089083316698</v>
      </c>
      <c r="M875" s="16">
        <v>0.131409110607069</v>
      </c>
      <c r="N875" s="18">
        <v>2.7533369376175898</v>
      </c>
      <c r="O875" s="16">
        <v>8.0941544688698103E-2</v>
      </c>
      <c r="P875" s="15">
        <v>783392.67</v>
      </c>
      <c r="Q875" s="16">
        <v>-0.24372947496475</v>
      </c>
      <c r="R875" s="17">
        <v>143156.88</v>
      </c>
      <c r="S875" s="16">
        <v>-0.306040723344701</v>
      </c>
      <c r="T875" s="17">
        <v>282822.39</v>
      </c>
      <c r="U875" s="16">
        <v>-0.29166345878396299</v>
      </c>
      <c r="V875" s="18">
        <v>5.4722669982749004</v>
      </c>
      <c r="W875" s="16">
        <v>8.9790929347143694E-2</v>
      </c>
      <c r="X875" s="18">
        <v>2.7699103667145999</v>
      </c>
      <c r="Y875" s="16">
        <v>6.76712001006219E-2</v>
      </c>
      <c r="Z875" s="15">
        <v>1556751.4</v>
      </c>
      <c r="AA875" s="16">
        <v>-0.29612614175030599</v>
      </c>
      <c r="AB875" s="17">
        <v>287666.17</v>
      </c>
      <c r="AC875" s="16">
        <v>-0.33997273723239102</v>
      </c>
      <c r="AD875" s="17">
        <v>570667.54</v>
      </c>
      <c r="AE875" s="16">
        <v>-0.32990472880264299</v>
      </c>
      <c r="AF875" s="18">
        <v>5.4116596331087496</v>
      </c>
      <c r="AG875" s="16">
        <v>6.6431491478441101E-2</v>
      </c>
      <c r="AH875" s="18">
        <v>2.7279480448458702</v>
      </c>
      <c r="AI875" s="16">
        <v>5.0408633673805603E-2</v>
      </c>
      <c r="AJ875" s="15">
        <v>2870435.24</v>
      </c>
      <c r="AK875" s="16">
        <v>-0.31913976661724203</v>
      </c>
      <c r="AL875" s="17">
        <v>549190.18999999994</v>
      </c>
      <c r="AM875" s="16">
        <v>-0.33432394213130601</v>
      </c>
      <c r="AN875" s="17">
        <v>1069415.32</v>
      </c>
      <c r="AO875" s="16">
        <v>-0.33683423287312098</v>
      </c>
      <c r="AP875" s="18">
        <v>5.2266688157703598</v>
      </c>
      <c r="AQ875" s="16">
        <v>2.28101571846814E-2</v>
      </c>
      <c r="AR875" s="18">
        <v>2.68411643850399</v>
      </c>
      <c r="AS875" s="16">
        <v>2.668181491415E-2</v>
      </c>
    </row>
    <row r="876" spans="1:45" x14ac:dyDescent="0.2">
      <c r="A876" s="123"/>
      <c r="B876" s="29"/>
      <c r="C876" s="29"/>
      <c r="D876" s="29"/>
      <c r="E876" s="14" t="s">
        <v>293</v>
      </c>
      <c r="F876" s="15">
        <v>10490.17</v>
      </c>
      <c r="G876" s="16">
        <v>-6.8107863212177502E-2</v>
      </c>
      <c r="H876" s="17">
        <v>2335.0100000000002</v>
      </c>
      <c r="I876" s="16">
        <v>-2.7095381743637501E-2</v>
      </c>
      <c r="J876" s="17">
        <v>4670.0200000000004</v>
      </c>
      <c r="K876" s="16">
        <v>-2.7091328025066301E-2</v>
      </c>
      <c r="L876" s="18">
        <v>4.4925589183772203</v>
      </c>
      <c r="M876" s="16">
        <v>-4.2154678576860297E-2</v>
      </c>
      <c r="N876" s="18">
        <v>2.2462794591886102</v>
      </c>
      <c r="O876" s="16">
        <v>-4.2158669532516901E-2</v>
      </c>
      <c r="P876" s="15">
        <v>36674.82</v>
      </c>
      <c r="Q876" s="16">
        <v>2.5509660530169401E-2</v>
      </c>
      <c r="R876" s="17">
        <v>8025.86</v>
      </c>
      <c r="S876" s="16">
        <v>-4.59758425287093E-3</v>
      </c>
      <c r="T876" s="17">
        <v>16051.72</v>
      </c>
      <c r="U876" s="16">
        <v>-4.6117812811413599E-3</v>
      </c>
      <c r="V876" s="18">
        <v>4.5695813283560902</v>
      </c>
      <c r="W876" s="16">
        <v>3.0246304717316298E-2</v>
      </c>
      <c r="X876" s="18">
        <v>2.2847906641780402</v>
      </c>
      <c r="Y876" s="16">
        <v>3.02609989196772E-2</v>
      </c>
      <c r="Z876" s="15">
        <v>67715.53</v>
      </c>
      <c r="AA876" s="16">
        <v>-9.3495777689929699E-2</v>
      </c>
      <c r="AB876" s="17">
        <v>14760.72</v>
      </c>
      <c r="AC876" s="16">
        <v>-0.120160223167984</v>
      </c>
      <c r="AD876" s="17">
        <v>29521.4</v>
      </c>
      <c r="AE876" s="16">
        <v>-0.120167708586661</v>
      </c>
      <c r="AF876" s="18">
        <v>4.5875492523399899</v>
      </c>
      <c r="AG876" s="16">
        <v>3.0306024096868101E-2</v>
      </c>
      <c r="AH876" s="18">
        <v>2.2937777341182999</v>
      </c>
      <c r="AI876" s="16">
        <v>3.0314789712805101E-2</v>
      </c>
      <c r="AJ876" s="15">
        <v>141998.15</v>
      </c>
      <c r="AK876" s="16">
        <v>-0.42900382307026702</v>
      </c>
      <c r="AL876" s="17">
        <v>29888.53</v>
      </c>
      <c r="AM876" s="16">
        <v>-0.460076481787208</v>
      </c>
      <c r="AN876" s="17">
        <v>59777.04</v>
      </c>
      <c r="AO876" s="16">
        <v>-0.45998994003044003</v>
      </c>
      <c r="AP876" s="18">
        <v>4.7509245185360403</v>
      </c>
      <c r="AQ876" s="16">
        <v>5.7550111578385098E-2</v>
      </c>
      <c r="AR876" s="18">
        <v>2.3754630540421502</v>
      </c>
      <c r="AS876" s="16">
        <v>5.7380629097760698E-2</v>
      </c>
    </row>
    <row r="877" spans="1:45" x14ac:dyDescent="0.2">
      <c r="A877" s="123"/>
      <c r="B877" s="29"/>
      <c r="C877" s="29"/>
      <c r="D877" s="29"/>
      <c r="E877" s="14" t="s">
        <v>294</v>
      </c>
      <c r="F877" s="15">
        <v>345043.75</v>
      </c>
      <c r="G877" s="16">
        <v>0.19806990757767501</v>
      </c>
      <c r="H877" s="17">
        <v>82630.94</v>
      </c>
      <c r="I877" s="16">
        <v>0.28393565074115601</v>
      </c>
      <c r="J877" s="17">
        <v>165261.89000000001</v>
      </c>
      <c r="K877" s="16">
        <v>0.28393542918154702</v>
      </c>
      <c r="L877" s="18">
        <v>4.1757209829635196</v>
      </c>
      <c r="M877" s="16">
        <v>-6.6876983370556795E-2</v>
      </c>
      <c r="N877" s="18">
        <v>2.0878603651452901</v>
      </c>
      <c r="O877" s="16">
        <v>-6.6876822348151302E-2</v>
      </c>
      <c r="P877" s="15">
        <v>1002503.53</v>
      </c>
      <c r="Q877" s="16">
        <v>3.1841455036043201E-2</v>
      </c>
      <c r="R877" s="17">
        <v>233615.08</v>
      </c>
      <c r="S877" s="16">
        <v>4.8472098664190902E-2</v>
      </c>
      <c r="T877" s="17">
        <v>467230.14</v>
      </c>
      <c r="U877" s="16">
        <v>4.8472006728099197E-2</v>
      </c>
      <c r="V877" s="18">
        <v>4.2912620623634403</v>
      </c>
      <c r="W877" s="16">
        <v>-1.5861789407019902E-2</v>
      </c>
      <c r="X877" s="18">
        <v>2.14563112302644</v>
      </c>
      <c r="Y877" s="16">
        <v>-1.5861703112087702E-2</v>
      </c>
      <c r="Z877" s="15">
        <v>1948282.69</v>
      </c>
      <c r="AA877" s="16">
        <v>6.5834722473932294E-2</v>
      </c>
      <c r="AB877" s="17">
        <v>456529.94</v>
      </c>
      <c r="AC877" s="16">
        <v>5.8272620131100399E-2</v>
      </c>
      <c r="AD877" s="17">
        <v>913059.85</v>
      </c>
      <c r="AE877" s="16">
        <v>5.8272585359910298E-2</v>
      </c>
      <c r="AF877" s="18">
        <v>4.2675901825847404</v>
      </c>
      <c r="AG877" s="16">
        <v>7.14570347846192E-3</v>
      </c>
      <c r="AH877" s="18">
        <v>2.1337951614015198</v>
      </c>
      <c r="AI877" s="16">
        <v>7.1457365697988797E-3</v>
      </c>
      <c r="AJ877" s="15">
        <v>3724498.21</v>
      </c>
      <c r="AK877" s="16">
        <v>0.104129781169584</v>
      </c>
      <c r="AL877" s="17">
        <v>866627.17</v>
      </c>
      <c r="AM877" s="16">
        <v>8.3132202139327802E-2</v>
      </c>
      <c r="AN877" s="17">
        <v>1733254.34</v>
      </c>
      <c r="AO877" s="16">
        <v>8.3132188602072193E-2</v>
      </c>
      <c r="AP877" s="18">
        <v>4.29769379374524</v>
      </c>
      <c r="AQ877" s="16">
        <v>1.93859798358713E-2</v>
      </c>
      <c r="AR877" s="18">
        <v>2.14884689687262</v>
      </c>
      <c r="AS877" s="16">
        <v>1.9385992576410799E-2</v>
      </c>
    </row>
    <row r="878" spans="1:45" x14ac:dyDescent="0.2">
      <c r="A878" s="123"/>
      <c r="B878" s="29"/>
      <c r="C878" s="29"/>
      <c r="D878" s="29"/>
      <c r="E878" s="14" t="s">
        <v>295</v>
      </c>
      <c r="F878" s="15">
        <v>16542.810000000001</v>
      </c>
      <c r="G878" s="16">
        <v>0.35967034827620797</v>
      </c>
      <c r="H878" s="17">
        <v>3417.09</v>
      </c>
      <c r="I878" s="16">
        <v>0.25538308932934101</v>
      </c>
      <c r="J878" s="17">
        <v>6400.72</v>
      </c>
      <c r="K878" s="16">
        <v>0.19489538374229001</v>
      </c>
      <c r="L878" s="18">
        <v>4.8411982125141604</v>
      </c>
      <c r="M878" s="16">
        <v>8.3072059702970602E-2</v>
      </c>
      <c r="N878" s="18">
        <v>2.5845233036283402</v>
      </c>
      <c r="O878" s="16">
        <v>0.137899071982235</v>
      </c>
      <c r="P878" s="15">
        <v>56189.31</v>
      </c>
      <c r="Q878" s="16">
        <v>0.44635933319930898</v>
      </c>
      <c r="R878" s="17">
        <v>11555.47</v>
      </c>
      <c r="S878" s="16">
        <v>0.32602928047333501</v>
      </c>
      <c r="T878" s="17">
        <v>21762.18</v>
      </c>
      <c r="U878" s="16">
        <v>0.26834752504677101</v>
      </c>
      <c r="V878" s="18">
        <v>4.8625724440459797</v>
      </c>
      <c r="W878" s="16">
        <v>9.0744642292530694E-2</v>
      </c>
      <c r="X878" s="18">
        <v>2.5819706481611702</v>
      </c>
      <c r="Y878" s="16">
        <v>0.14034939528578599</v>
      </c>
      <c r="Z878" s="15">
        <v>99687.37</v>
      </c>
      <c r="AA878" s="16">
        <v>0.35661504389552701</v>
      </c>
      <c r="AB878" s="17">
        <v>20577.47</v>
      </c>
      <c r="AC878" s="16">
        <v>0.22393072818557</v>
      </c>
      <c r="AD878" s="17">
        <v>39213.800000000003</v>
      </c>
      <c r="AE878" s="16">
        <v>0.18259364308192499</v>
      </c>
      <c r="AF878" s="18">
        <v>4.8444910866107396</v>
      </c>
      <c r="AG878" s="16">
        <v>0.108408354046847</v>
      </c>
      <c r="AH878" s="18">
        <v>2.54215021242522</v>
      </c>
      <c r="AI878" s="16">
        <v>0.147152322212802</v>
      </c>
      <c r="AJ878" s="15">
        <v>165097.64000000001</v>
      </c>
      <c r="AK878" s="16">
        <v>-6.8518785468797999E-2</v>
      </c>
      <c r="AL878" s="17">
        <v>35356.17</v>
      </c>
      <c r="AM878" s="16">
        <v>-0.20524393517001199</v>
      </c>
      <c r="AN878" s="17">
        <v>68252.12</v>
      </c>
      <c r="AO878" s="16">
        <v>-0.224970856402746</v>
      </c>
      <c r="AP878" s="18">
        <v>4.6695566855799102</v>
      </c>
      <c r="AQ878" s="16">
        <v>0.17203410675508601</v>
      </c>
      <c r="AR878" s="18">
        <v>2.41893790258823</v>
      </c>
      <c r="AS878" s="16">
        <v>0.201866048814351</v>
      </c>
    </row>
    <row r="879" spans="1:45" x14ac:dyDescent="0.2">
      <c r="A879" s="123"/>
      <c r="B879" s="29"/>
      <c r="C879" s="29"/>
      <c r="D879" s="29"/>
      <c r="E879" s="14" t="s">
        <v>296</v>
      </c>
      <c r="F879" s="15">
        <v>32213.35</v>
      </c>
      <c r="G879" s="16">
        <v>-0.62177519392132297</v>
      </c>
      <c r="H879" s="17">
        <v>7115.31</v>
      </c>
      <c r="I879" s="16">
        <v>-0.63571272784241795</v>
      </c>
      <c r="J879" s="17">
        <v>14033.81</v>
      </c>
      <c r="K879" s="16">
        <v>-0.640750834265984</v>
      </c>
      <c r="L879" s="18">
        <v>4.5273290973970202</v>
      </c>
      <c r="M879" s="16">
        <v>3.8259733420127499E-2</v>
      </c>
      <c r="N879" s="18">
        <v>2.2954101559020699</v>
      </c>
      <c r="O879" s="16">
        <v>5.28202767176651E-2</v>
      </c>
      <c r="P879" s="15">
        <v>107767.46</v>
      </c>
      <c r="Q879" s="16">
        <v>-0.62934534213483195</v>
      </c>
      <c r="R879" s="17">
        <v>23464.31</v>
      </c>
      <c r="S879" s="16">
        <v>-0.64506117561494802</v>
      </c>
      <c r="T879" s="17">
        <v>46428.31</v>
      </c>
      <c r="U879" s="16">
        <v>-0.64884523509960101</v>
      </c>
      <c r="V879" s="18">
        <v>4.5928245919014898</v>
      </c>
      <c r="W879" s="16">
        <v>4.4277583629642001E-2</v>
      </c>
      <c r="X879" s="18">
        <v>2.32115836221478</v>
      </c>
      <c r="Y879" s="16">
        <v>5.5530765673363298E-2</v>
      </c>
      <c r="Z879" s="15">
        <v>208828.94</v>
      </c>
      <c r="AA879" s="16">
        <v>-0.63318774884072804</v>
      </c>
      <c r="AB879" s="17">
        <v>45905.68</v>
      </c>
      <c r="AC879" s="16">
        <v>-0.64786001321550601</v>
      </c>
      <c r="AD879" s="17">
        <v>91087.679999999993</v>
      </c>
      <c r="AE879" s="16">
        <v>-0.65063570847141206</v>
      </c>
      <c r="AF879" s="18">
        <v>4.5490871717835404</v>
      </c>
      <c r="AG879" s="16">
        <v>4.1665999106648997E-2</v>
      </c>
      <c r="AH879" s="18">
        <v>2.2926145445794601</v>
      </c>
      <c r="AI879" s="16">
        <v>4.9942023423011302E-2</v>
      </c>
      <c r="AJ879" s="15">
        <v>399294.8</v>
      </c>
      <c r="AK879" s="16">
        <v>-0.62225074094405497</v>
      </c>
      <c r="AL879" s="17">
        <v>89277.26</v>
      </c>
      <c r="AM879" s="16">
        <v>-0.63999101562909599</v>
      </c>
      <c r="AN879" s="17">
        <v>177830.83</v>
      </c>
      <c r="AO879" s="16">
        <v>-0.64145013478371504</v>
      </c>
      <c r="AP879" s="18">
        <v>4.4725252544713001</v>
      </c>
      <c r="AQ879" s="16">
        <v>4.9277310998335697E-2</v>
      </c>
      <c r="AR879" s="18">
        <v>2.2453631915230901</v>
      </c>
      <c r="AS879" s="16">
        <v>5.3547346414642101E-2</v>
      </c>
    </row>
    <row r="880" spans="1:45" x14ac:dyDescent="0.2">
      <c r="A880" s="123"/>
      <c r="B880" s="29"/>
      <c r="C880" s="29"/>
      <c r="D880" s="29"/>
      <c r="E880" s="14" t="s">
        <v>297</v>
      </c>
      <c r="F880" s="15">
        <v>50278.54</v>
      </c>
      <c r="G880" s="16">
        <v>0.17547075721171501</v>
      </c>
      <c r="H880" s="17">
        <v>11663.11</v>
      </c>
      <c r="I880" s="16">
        <v>0.25565729481237398</v>
      </c>
      <c r="J880" s="17">
        <v>23326.25</v>
      </c>
      <c r="K880" s="16">
        <v>0.24488663199494101</v>
      </c>
      <c r="L880" s="18">
        <v>4.3109033525363296</v>
      </c>
      <c r="M880" s="16">
        <v>-6.3860209256093703E-2</v>
      </c>
      <c r="N880" s="18">
        <v>2.1554489041316098</v>
      </c>
      <c r="O880" s="16">
        <v>-5.5760800220005097E-2</v>
      </c>
      <c r="P880" s="15">
        <v>150271.29</v>
      </c>
      <c r="Q880" s="16">
        <v>5.1994561626141203E-2</v>
      </c>
      <c r="R880" s="17">
        <v>33964.959999999999</v>
      </c>
      <c r="S880" s="16">
        <v>7.7224376603033204E-2</v>
      </c>
      <c r="T880" s="17">
        <v>67930</v>
      </c>
      <c r="U880" s="16">
        <v>6.8895533360460906E-2</v>
      </c>
      <c r="V880" s="18">
        <v>4.4243034586232399</v>
      </c>
      <c r="W880" s="16">
        <v>-2.34211326116225E-2</v>
      </c>
      <c r="X880" s="18">
        <v>2.2121491240983402</v>
      </c>
      <c r="Y880" s="16">
        <v>-1.5811621628902602E-2</v>
      </c>
      <c r="Z880" s="15">
        <v>280192.18</v>
      </c>
      <c r="AA880" s="16">
        <v>3.4065855225854001E-2</v>
      </c>
      <c r="AB880" s="17">
        <v>63599.5</v>
      </c>
      <c r="AC880" s="16">
        <v>5.82480266680599E-2</v>
      </c>
      <c r="AD880" s="17">
        <v>127199.12</v>
      </c>
      <c r="AE880" s="16">
        <v>5.1127631411282501E-2</v>
      </c>
      <c r="AF880" s="18">
        <v>4.4055720563840897</v>
      </c>
      <c r="AG880" s="16">
        <v>-2.2851137760534899E-2</v>
      </c>
      <c r="AH880" s="18">
        <v>2.2027839500776398</v>
      </c>
      <c r="AI880" s="16">
        <v>-1.6231878675400001E-2</v>
      </c>
      <c r="AJ880" s="15">
        <v>533257.1</v>
      </c>
      <c r="AK880" s="16">
        <v>-0.17464609078898999</v>
      </c>
      <c r="AL880" s="17">
        <v>119442.66</v>
      </c>
      <c r="AM880" s="16">
        <v>-0.16305631796424799</v>
      </c>
      <c r="AN880" s="17">
        <v>239770.19</v>
      </c>
      <c r="AO880" s="16">
        <v>-0.16461558010045299</v>
      </c>
      <c r="AP880" s="18">
        <v>4.4645447447335798</v>
      </c>
      <c r="AQ880" s="16">
        <v>-1.38477332149176E-2</v>
      </c>
      <c r="AR880" s="18">
        <v>2.2240341887371402</v>
      </c>
      <c r="AS880" s="16">
        <v>-1.20070598033701E-2</v>
      </c>
    </row>
    <row r="881" spans="1:45" x14ac:dyDescent="0.2">
      <c r="A881" s="123"/>
      <c r="B881" s="29"/>
      <c r="C881" s="29"/>
      <c r="D881" s="29"/>
      <c r="E881" s="14" t="s">
        <v>298</v>
      </c>
      <c r="F881" s="15">
        <v>104843.55</v>
      </c>
      <c r="G881" s="16">
        <v>0.24853703185019199</v>
      </c>
      <c r="H881" s="17">
        <v>22034.22</v>
      </c>
      <c r="I881" s="16">
        <v>0.30515767289286699</v>
      </c>
      <c r="J881" s="17">
        <v>44068.41</v>
      </c>
      <c r="K881" s="16">
        <v>0.30515678439465499</v>
      </c>
      <c r="L881" s="18">
        <v>4.7582147223727498</v>
      </c>
      <c r="M881" s="16">
        <v>-4.3382222867507203E-2</v>
      </c>
      <c r="N881" s="18">
        <v>2.3791089807869201</v>
      </c>
      <c r="O881" s="16">
        <v>-4.3381571640623402E-2</v>
      </c>
      <c r="P881" s="15">
        <v>331607.36</v>
      </c>
      <c r="Q881" s="16">
        <v>0.206316768842388</v>
      </c>
      <c r="R881" s="17">
        <v>68340.55</v>
      </c>
      <c r="S881" s="16">
        <v>0.21623913553393601</v>
      </c>
      <c r="T881" s="17">
        <v>136681.10999999999</v>
      </c>
      <c r="U881" s="16">
        <v>0.21623954919416799</v>
      </c>
      <c r="V881" s="18">
        <v>4.8522781862305804</v>
      </c>
      <c r="W881" s="16">
        <v>-8.15823665071614E-3</v>
      </c>
      <c r="X881" s="18">
        <v>2.4261389156116699</v>
      </c>
      <c r="Y881" s="16">
        <v>-8.1585739900944497E-3</v>
      </c>
      <c r="Z881" s="15">
        <v>605896.57999999996</v>
      </c>
      <c r="AA881" s="16">
        <v>0.21713780685193601</v>
      </c>
      <c r="AB881" s="17">
        <v>124565.59</v>
      </c>
      <c r="AC881" s="16">
        <v>0.21035845835080699</v>
      </c>
      <c r="AD881" s="17">
        <v>249131.23</v>
      </c>
      <c r="AE881" s="16">
        <v>0.21035881887285701</v>
      </c>
      <c r="AF881" s="18">
        <v>4.8640766683640297</v>
      </c>
      <c r="AG881" s="16">
        <v>5.6011080472524403E-3</v>
      </c>
      <c r="AH881" s="18">
        <v>2.43203784607815</v>
      </c>
      <c r="AI881" s="16">
        <v>5.60080851510825E-3</v>
      </c>
      <c r="AJ881" s="15">
        <v>1111824.58</v>
      </c>
      <c r="AK881" s="16">
        <v>0.22012146294135801</v>
      </c>
      <c r="AL881" s="17">
        <v>228653.68</v>
      </c>
      <c r="AM881" s="16">
        <v>0.21600799164714601</v>
      </c>
      <c r="AN881" s="17">
        <v>457107.05</v>
      </c>
      <c r="AO881" s="16">
        <v>0.21553017279089201</v>
      </c>
      <c r="AP881" s="18">
        <v>4.8624827730741096</v>
      </c>
      <c r="AQ881" s="16">
        <v>3.3827666614594399E-3</v>
      </c>
      <c r="AR881" s="18">
        <v>2.4323067867800301</v>
      </c>
      <c r="AS881" s="16">
        <v>3.7771914290900201E-3</v>
      </c>
    </row>
    <row r="882" spans="1:45" x14ac:dyDescent="0.2">
      <c r="A882" s="123"/>
      <c r="B882" s="29"/>
      <c r="C882" s="29"/>
      <c r="D882" s="29"/>
      <c r="E882" s="14" t="s">
        <v>299</v>
      </c>
      <c r="F882" s="15">
        <v>386714.42</v>
      </c>
      <c r="G882" s="16">
        <v>-2.2295953353702099E-2</v>
      </c>
      <c r="H882" s="17">
        <v>91922.18</v>
      </c>
      <c r="I882" s="16">
        <v>-5.50004065910309E-2</v>
      </c>
      <c r="J882" s="17">
        <v>176673</v>
      </c>
      <c r="K882" s="16">
        <v>-4.0634392339063297E-2</v>
      </c>
      <c r="L882" s="18">
        <v>4.2069761617925101</v>
      </c>
      <c r="M882" s="16">
        <v>3.4607901913853198E-2</v>
      </c>
      <c r="N882" s="18">
        <v>2.1888710782066298</v>
      </c>
      <c r="O882" s="16">
        <v>1.9115172400304001E-2</v>
      </c>
      <c r="P882" s="15">
        <v>1275922.53</v>
      </c>
      <c r="Q882" s="16">
        <v>-7.2415819478018104E-2</v>
      </c>
      <c r="R882" s="17">
        <v>296297.52</v>
      </c>
      <c r="S882" s="16">
        <v>-0.103360953860045</v>
      </c>
      <c r="T882" s="17">
        <v>566556.06999999995</v>
      </c>
      <c r="U882" s="16">
        <v>-0.105687179814619</v>
      </c>
      <c r="V882" s="18">
        <v>4.3062207540582902</v>
      </c>
      <c r="W882" s="16">
        <v>3.4512365388554601E-2</v>
      </c>
      <c r="X882" s="18">
        <v>2.2520675314625098</v>
      </c>
      <c r="Y882" s="16">
        <v>3.72032689072977E-2</v>
      </c>
      <c r="Z882" s="15">
        <v>2469971.61</v>
      </c>
      <c r="AA882" s="16">
        <v>-4.81968299788674E-2</v>
      </c>
      <c r="AB882" s="17">
        <v>578668.37</v>
      </c>
      <c r="AC882" s="16">
        <v>-3.9800096924593999E-2</v>
      </c>
      <c r="AD882" s="17">
        <v>1104080.05</v>
      </c>
      <c r="AE882" s="16">
        <v>-6.2328477577466103E-2</v>
      </c>
      <c r="AF882" s="18">
        <v>4.2683715545053902</v>
      </c>
      <c r="AG882" s="16">
        <v>-8.7447759861042501E-3</v>
      </c>
      <c r="AH882" s="18">
        <v>2.2371309127449601</v>
      </c>
      <c r="AI882" s="16">
        <v>1.5071000089763399E-2</v>
      </c>
      <c r="AJ882" s="15">
        <v>4690376.13</v>
      </c>
      <c r="AK882" s="16">
        <v>5.7615171719276798E-2</v>
      </c>
      <c r="AL882" s="17">
        <v>1115483.5900000001</v>
      </c>
      <c r="AM882" s="16">
        <v>9.3483060732638804E-2</v>
      </c>
      <c r="AN882" s="17">
        <v>2121588.9300000002</v>
      </c>
      <c r="AO882" s="16">
        <v>6.4161482572474199E-2</v>
      </c>
      <c r="AP882" s="18">
        <v>4.2047916903914304</v>
      </c>
      <c r="AQ882" s="16">
        <v>-3.2801504020858199E-2</v>
      </c>
      <c r="AR882" s="18">
        <v>2.2107845981266498</v>
      </c>
      <c r="AS882" s="16">
        <v>-6.1516141679669499E-3</v>
      </c>
    </row>
    <row r="883" spans="1:45" x14ac:dyDescent="0.2">
      <c r="A883" s="123"/>
      <c r="B883" s="29"/>
      <c r="C883" s="29"/>
      <c r="D883" s="29"/>
      <c r="E883" s="14" t="s">
        <v>300</v>
      </c>
      <c r="F883" s="15">
        <v>189923.92</v>
      </c>
      <c r="G883" s="16">
        <v>-6.4278115714166903E-2</v>
      </c>
      <c r="H883" s="17">
        <v>39972.28</v>
      </c>
      <c r="I883" s="16">
        <v>-0.19323136106438099</v>
      </c>
      <c r="J883" s="17">
        <v>79944.600000000006</v>
      </c>
      <c r="K883" s="16">
        <v>-1.2198559160763E-3</v>
      </c>
      <c r="L883" s="18">
        <v>4.7513907137646401</v>
      </c>
      <c r="M883" s="16">
        <v>0.15983918948602699</v>
      </c>
      <c r="N883" s="18">
        <v>2.3756941682114898</v>
      </c>
      <c r="O883" s="16">
        <v>-6.3135275737712396E-2</v>
      </c>
      <c r="P883" s="15">
        <v>649698.78</v>
      </c>
      <c r="Q883" s="16">
        <v>-0.11687037520818699</v>
      </c>
      <c r="R883" s="17">
        <v>139473.45000000001</v>
      </c>
      <c r="S883" s="16">
        <v>-0.2229168829124</v>
      </c>
      <c r="T883" s="17">
        <v>278946.93</v>
      </c>
      <c r="U883" s="16">
        <v>-5.1624687295340199E-2</v>
      </c>
      <c r="V883" s="18">
        <v>4.6582254902277098</v>
      </c>
      <c r="W883" s="16">
        <v>0.13646739373474001</v>
      </c>
      <c r="X883" s="18">
        <v>2.3291124946239798</v>
      </c>
      <c r="Y883" s="16">
        <v>-6.8797328482511397E-2</v>
      </c>
      <c r="Z883" s="15">
        <v>1216323.17</v>
      </c>
      <c r="AA883" s="16">
        <v>-8.1212749478411506E-2</v>
      </c>
      <c r="AB883" s="17">
        <v>270483.01</v>
      </c>
      <c r="AC883" s="16">
        <v>-0.160446904956837</v>
      </c>
      <c r="AD883" s="17">
        <v>540966.09</v>
      </c>
      <c r="AE883" s="16">
        <v>1.8776646751818699E-2</v>
      </c>
      <c r="AF883" s="18">
        <v>4.4968560871900998</v>
      </c>
      <c r="AG883" s="16">
        <v>9.4376586717665897E-2</v>
      </c>
      <c r="AH883" s="18">
        <v>2.2484277526526699</v>
      </c>
      <c r="AI883" s="16">
        <v>-9.8146533441876502E-2</v>
      </c>
      <c r="AJ883" s="15">
        <v>2171476.12</v>
      </c>
      <c r="AK883" s="16">
        <v>-0.104866029804649</v>
      </c>
      <c r="AL883" s="17">
        <v>476764.15999999997</v>
      </c>
      <c r="AM883" s="16">
        <v>-0.19049077079069099</v>
      </c>
      <c r="AN883" s="17">
        <v>930016.92</v>
      </c>
      <c r="AO883" s="16">
        <v>-4.6839797449147798E-2</v>
      </c>
      <c r="AP883" s="18">
        <v>4.5546127460587602</v>
      </c>
      <c r="AQ883" s="16">
        <v>0.105773643951751</v>
      </c>
      <c r="AR883" s="18">
        <v>2.3348780794224702</v>
      </c>
      <c r="AS883" s="16">
        <v>-6.0877733040270901E-2</v>
      </c>
    </row>
    <row r="884" spans="1:45" x14ac:dyDescent="0.2">
      <c r="A884" s="123"/>
      <c r="B884" s="29"/>
      <c r="C884" s="29"/>
      <c r="D884" s="29"/>
      <c r="E884" s="14" t="s">
        <v>301</v>
      </c>
      <c r="F884" s="15">
        <v>9513.27</v>
      </c>
      <c r="G884" s="16">
        <v>0.44553527200454601</v>
      </c>
      <c r="H884" s="17">
        <v>1979.5</v>
      </c>
      <c r="I884" s="16">
        <v>0.442784256559767</v>
      </c>
      <c r="J884" s="17">
        <v>3959</v>
      </c>
      <c r="K884" s="16">
        <v>0.442784256559767</v>
      </c>
      <c r="L884" s="18">
        <v>4.8058954281384203</v>
      </c>
      <c r="M884" s="16">
        <v>1.90674068716221E-3</v>
      </c>
      <c r="N884" s="18">
        <v>2.4029477140692102</v>
      </c>
      <c r="O884" s="16">
        <v>1.90674068716221E-3</v>
      </c>
      <c r="P884" s="15">
        <v>30098.41</v>
      </c>
      <c r="Q884" s="16">
        <v>0.32349803619452699</v>
      </c>
      <c r="R884" s="17">
        <v>6234</v>
      </c>
      <c r="S884" s="16">
        <v>0.314773805757672</v>
      </c>
      <c r="T884" s="17">
        <v>12468</v>
      </c>
      <c r="U884" s="16">
        <v>0.314773805757672</v>
      </c>
      <c r="V884" s="18">
        <v>4.8281055502085302</v>
      </c>
      <c r="W884" s="16">
        <v>6.6355371537291704E-3</v>
      </c>
      <c r="X884" s="18">
        <v>2.41405277510427</v>
      </c>
      <c r="Y884" s="16">
        <v>6.6355371537291704E-3</v>
      </c>
      <c r="Z884" s="15">
        <v>53782.06</v>
      </c>
      <c r="AA884" s="16">
        <v>-0.168583041815208</v>
      </c>
      <c r="AB884" s="17">
        <v>11077.01</v>
      </c>
      <c r="AC884" s="16">
        <v>-0.15548268653393699</v>
      </c>
      <c r="AD884" s="17">
        <v>22152</v>
      </c>
      <c r="AE884" s="16">
        <v>-0.15555936758441299</v>
      </c>
      <c r="AF884" s="18">
        <v>4.8552867605969503</v>
      </c>
      <c r="AG884" s="16">
        <v>-1.55122400362702E-2</v>
      </c>
      <c r="AH884" s="18">
        <v>2.42786475261827</v>
      </c>
      <c r="AI884" s="16">
        <v>-1.54228417378976E-2</v>
      </c>
      <c r="AJ884" s="15">
        <v>91530.53</v>
      </c>
      <c r="AK884" s="16">
        <v>-0.55644456199723502</v>
      </c>
      <c r="AL884" s="17">
        <v>19039.009999999998</v>
      </c>
      <c r="AM884" s="16">
        <v>-0.54225149443183995</v>
      </c>
      <c r="AN884" s="17">
        <v>38076</v>
      </c>
      <c r="AO884" s="16">
        <v>-0.54227533732489996</v>
      </c>
      <c r="AP884" s="18">
        <v>4.8075257064311598</v>
      </c>
      <c r="AQ884" s="16">
        <v>-3.10062564765324E-2</v>
      </c>
      <c r="AR884" s="18">
        <v>2.4038903771404598</v>
      </c>
      <c r="AS884" s="16">
        <v>-3.0955781559868899E-2</v>
      </c>
    </row>
    <row r="885" spans="1:45" x14ac:dyDescent="0.2">
      <c r="A885" s="123"/>
      <c r="B885" s="29"/>
      <c r="C885" s="29"/>
      <c r="D885" s="29"/>
      <c r="E885" s="14" t="s">
        <v>302</v>
      </c>
      <c r="F885" s="15">
        <v>222356.34</v>
      </c>
      <c r="G885" s="16">
        <v>0.223985692408808</v>
      </c>
      <c r="H885" s="17">
        <v>52907.93</v>
      </c>
      <c r="I885" s="16">
        <v>0.29704656017933301</v>
      </c>
      <c r="J885" s="17">
        <v>105815.84</v>
      </c>
      <c r="K885" s="16">
        <v>0.29704599705474899</v>
      </c>
      <c r="L885" s="18">
        <v>4.2027034510705699</v>
      </c>
      <c r="M885" s="16">
        <v>-5.6328639243624197E-2</v>
      </c>
      <c r="N885" s="18">
        <v>2.10135212270677</v>
      </c>
      <c r="O885" s="16">
        <v>-5.6328229539925299E-2</v>
      </c>
      <c r="P885" s="15">
        <v>652131.56000000006</v>
      </c>
      <c r="Q885" s="16">
        <v>3.5811254303070597E-2</v>
      </c>
      <c r="R885" s="17">
        <v>151363.16</v>
      </c>
      <c r="S885" s="16">
        <v>4.3949954900593002E-2</v>
      </c>
      <c r="T885" s="17">
        <v>302726.28000000003</v>
      </c>
      <c r="U885" s="16">
        <v>4.3949672958650501E-2</v>
      </c>
      <c r="V885" s="18">
        <v>4.3083902318106997</v>
      </c>
      <c r="W885" s="16">
        <v>-7.7960639390011596E-3</v>
      </c>
      <c r="X885" s="18">
        <v>2.1541954005446802</v>
      </c>
      <c r="Y885" s="16">
        <v>-7.79579597215126E-3</v>
      </c>
      <c r="Z885" s="15">
        <v>1232607.93</v>
      </c>
      <c r="AA885" s="16">
        <v>4.22986086307892E-2</v>
      </c>
      <c r="AB885" s="17">
        <v>287431.09000000003</v>
      </c>
      <c r="AC885" s="16">
        <v>2.61620161695502E-2</v>
      </c>
      <c r="AD885" s="17">
        <v>574862.25</v>
      </c>
      <c r="AE885" s="16">
        <v>2.616193963019E-2</v>
      </c>
      <c r="AF885" s="18">
        <v>4.2883597943423597</v>
      </c>
      <c r="AG885" s="16">
        <v>1.5725189791640701E-2</v>
      </c>
      <c r="AH885" s="18">
        <v>2.1441796360780301</v>
      </c>
      <c r="AI885" s="16">
        <v>1.57252655525448E-2</v>
      </c>
      <c r="AJ885" s="15">
        <v>2350756.9700000002</v>
      </c>
      <c r="AK885" s="16">
        <v>7.0857146595150799E-2</v>
      </c>
      <c r="AL885" s="17">
        <v>545888.37</v>
      </c>
      <c r="AM885" s="16">
        <v>4.78314235771699E-2</v>
      </c>
      <c r="AN885" s="17">
        <v>1091776.78</v>
      </c>
      <c r="AO885" s="16">
        <v>4.7831401627826099E-2</v>
      </c>
      <c r="AP885" s="18">
        <v>4.3062961205786499</v>
      </c>
      <c r="AQ885" s="16">
        <v>2.1974644489448299E-2</v>
      </c>
      <c r="AR885" s="18">
        <v>2.1531479814033001</v>
      </c>
      <c r="AS885" s="16">
        <v>2.1974665897160399E-2</v>
      </c>
    </row>
    <row r="886" spans="1:45" x14ac:dyDescent="0.2">
      <c r="A886" s="123"/>
      <c r="B886" s="29"/>
      <c r="C886" s="29"/>
      <c r="D886" s="29"/>
      <c r="E886" s="14" t="s">
        <v>303</v>
      </c>
      <c r="F886" s="15">
        <v>36157.360000000001</v>
      </c>
      <c r="G886" s="16">
        <v>1.51161151904015E-2</v>
      </c>
      <c r="H886" s="17">
        <v>7743.35</v>
      </c>
      <c r="I886" s="16">
        <v>6.4177605042074606E-2</v>
      </c>
      <c r="J886" s="17">
        <v>14764.41</v>
      </c>
      <c r="K886" s="16">
        <v>6.0881130578740401E-2</v>
      </c>
      <c r="L886" s="18">
        <v>4.6694725151258796</v>
      </c>
      <c r="M886" s="16">
        <v>-4.6102727232014501E-2</v>
      </c>
      <c r="N886" s="18">
        <v>2.4489539372043998</v>
      </c>
      <c r="O886" s="16">
        <v>-4.3138683561439899E-2</v>
      </c>
      <c r="P886" s="15">
        <v>125681.83</v>
      </c>
      <c r="Q886" s="16">
        <v>1.9334468956615999E-2</v>
      </c>
      <c r="R886" s="17">
        <v>27196.19</v>
      </c>
      <c r="S886" s="16">
        <v>3.1093335739554799E-2</v>
      </c>
      <c r="T886" s="17">
        <v>51733.36</v>
      </c>
      <c r="U886" s="16">
        <v>2.9272986134267501E-2</v>
      </c>
      <c r="V886" s="18">
        <v>4.6213028369047304</v>
      </c>
      <c r="W886" s="16">
        <v>-1.1404269987357401E-2</v>
      </c>
      <c r="X886" s="18">
        <v>2.4294155647342399</v>
      </c>
      <c r="Y886" s="16">
        <v>-9.6558612841658401E-3</v>
      </c>
      <c r="Z886" s="15">
        <v>225049.54</v>
      </c>
      <c r="AA886" s="16">
        <v>-1.89696907004108E-2</v>
      </c>
      <c r="AB886" s="17">
        <v>48038.91</v>
      </c>
      <c r="AC886" s="16">
        <v>-5.1463423350917699E-2</v>
      </c>
      <c r="AD886" s="17">
        <v>91929.83</v>
      </c>
      <c r="AE886" s="16">
        <v>-5.1572161584835803E-2</v>
      </c>
      <c r="AF886" s="18">
        <v>4.6847345204127198</v>
      </c>
      <c r="AG886" s="16">
        <v>3.4256699689218302E-2</v>
      </c>
      <c r="AH886" s="18">
        <v>2.4480578284545902</v>
      </c>
      <c r="AI886" s="16">
        <v>3.4375278290970597E-2</v>
      </c>
      <c r="AJ886" s="15">
        <v>434053.16</v>
      </c>
      <c r="AK886" s="16">
        <v>-0.123170170169402</v>
      </c>
      <c r="AL886" s="17">
        <v>91398.96</v>
      </c>
      <c r="AM886" s="16">
        <v>-0.16359790234555799</v>
      </c>
      <c r="AN886" s="17">
        <v>174984.84</v>
      </c>
      <c r="AO886" s="16">
        <v>-0.16672548507088</v>
      </c>
      <c r="AP886" s="18">
        <v>4.7489945180995496</v>
      </c>
      <c r="AQ886" s="16">
        <v>4.8335283100711099E-2</v>
      </c>
      <c r="AR886" s="18">
        <v>2.4805186552160698</v>
      </c>
      <c r="AS886" s="16">
        <v>5.2270067212103102E-2</v>
      </c>
    </row>
    <row r="887" spans="1:45" x14ac:dyDescent="0.2">
      <c r="A887" s="123"/>
      <c r="B887" s="29"/>
      <c r="C887" s="29"/>
      <c r="D887" s="29"/>
      <c r="E887" s="14" t="s">
        <v>304</v>
      </c>
      <c r="F887" s="15">
        <v>234306.77</v>
      </c>
      <c r="G887" s="16">
        <v>-3.79782722400126E-2</v>
      </c>
      <c r="H887" s="17">
        <v>55648.09</v>
      </c>
      <c r="I887" s="16">
        <v>-5.7036107691019897E-2</v>
      </c>
      <c r="J887" s="17">
        <v>110234.55</v>
      </c>
      <c r="K887" s="16">
        <v>-5.4075019575453999E-2</v>
      </c>
      <c r="L887" s="18">
        <v>4.2105087524118101</v>
      </c>
      <c r="M887" s="16">
        <v>2.0210567558787002E-2</v>
      </c>
      <c r="N887" s="18">
        <v>2.1255293372177801</v>
      </c>
      <c r="O887" s="16">
        <v>1.7016938624685601E-2</v>
      </c>
      <c r="P887" s="15">
        <v>781360.51</v>
      </c>
      <c r="Q887" s="16">
        <v>-3.2566600520295898E-2</v>
      </c>
      <c r="R887" s="17">
        <v>182134.24</v>
      </c>
      <c r="S887" s="16">
        <v>-5.6058398321851603E-2</v>
      </c>
      <c r="T887" s="17">
        <v>360804.22</v>
      </c>
      <c r="U887" s="16">
        <v>-5.6131550702003201E-2</v>
      </c>
      <c r="V887" s="18">
        <v>4.2900253681021203</v>
      </c>
      <c r="W887" s="16">
        <v>2.4886918597285802E-2</v>
      </c>
      <c r="X887" s="18">
        <v>2.16560801312135</v>
      </c>
      <c r="Y887" s="16">
        <v>2.49663501298658E-2</v>
      </c>
      <c r="Z887" s="15">
        <v>1503495.94</v>
      </c>
      <c r="AA887" s="16">
        <v>-2.2802991149950901E-2</v>
      </c>
      <c r="AB887" s="17">
        <v>353195.1</v>
      </c>
      <c r="AC887" s="16">
        <v>-2.9577791244450299E-2</v>
      </c>
      <c r="AD887" s="17">
        <v>699080.66</v>
      </c>
      <c r="AE887" s="16">
        <v>-3.4408801849665903E-2</v>
      </c>
      <c r="AF887" s="18">
        <v>4.2568425779406303</v>
      </c>
      <c r="AG887" s="16">
        <v>6.9812912703091203E-3</v>
      </c>
      <c r="AH887" s="18">
        <v>2.1506759177117001</v>
      </c>
      <c r="AI887" s="16">
        <v>1.20193832772572E-2</v>
      </c>
      <c r="AJ887" s="15">
        <v>2882870.33</v>
      </c>
      <c r="AK887" s="16">
        <v>7.3141133586105203E-2</v>
      </c>
      <c r="AL887" s="17">
        <v>682846.81</v>
      </c>
      <c r="AM887" s="16">
        <v>7.5641729183793804E-2</v>
      </c>
      <c r="AN887" s="17">
        <v>1351270.67</v>
      </c>
      <c r="AO887" s="16">
        <v>7.7146014301059801E-2</v>
      </c>
      <c r="AP887" s="18">
        <v>4.2218405179340301</v>
      </c>
      <c r="AQ887" s="16">
        <v>-2.3247476644348598E-3</v>
      </c>
      <c r="AR887" s="18">
        <v>2.1334514202102799</v>
      </c>
      <c r="AS887" s="16">
        <v>-3.7180481214085502E-3</v>
      </c>
    </row>
    <row r="888" spans="1:45" x14ac:dyDescent="0.2">
      <c r="A888" s="123"/>
      <c r="B888" s="29"/>
      <c r="C888" s="29"/>
      <c r="D888" s="29"/>
      <c r="E888" s="14" t="s">
        <v>305</v>
      </c>
      <c r="F888" s="15">
        <v>90200.02</v>
      </c>
      <c r="G888" s="136">
        <v>-0.20043672809917301</v>
      </c>
      <c r="H888" s="17">
        <v>16157.71</v>
      </c>
      <c r="I888" s="136">
        <v>-0.29219029812824399</v>
      </c>
      <c r="J888" s="17">
        <v>33945.25</v>
      </c>
      <c r="K888" s="136">
        <v>-0.268976535924009</v>
      </c>
      <c r="L888" s="18">
        <v>5.5824754869347197</v>
      </c>
      <c r="M888" s="136">
        <v>0.12963028026662299</v>
      </c>
      <c r="N888" s="18">
        <v>2.6572206715225302</v>
      </c>
      <c r="O888" s="136">
        <v>9.3758697487870496E-2</v>
      </c>
      <c r="P888" s="15">
        <v>314546.68</v>
      </c>
      <c r="Q888" s="136">
        <v>-0.14750775713794001</v>
      </c>
      <c r="R888" s="17">
        <v>56479.16</v>
      </c>
      <c r="S888" s="136">
        <v>-0.22726492866186501</v>
      </c>
      <c r="T888" s="17">
        <v>118340.45</v>
      </c>
      <c r="U888" s="136">
        <v>-0.19836502039710899</v>
      </c>
      <c r="V888" s="18">
        <v>5.5692520922761597</v>
      </c>
      <c r="W888" s="136">
        <v>0.103214121478673</v>
      </c>
      <c r="X888" s="18">
        <v>2.6579811045166699</v>
      </c>
      <c r="Y888" s="136">
        <v>6.3441921264916601E-2</v>
      </c>
      <c r="Z888" s="15">
        <v>599963.91</v>
      </c>
      <c r="AA888" s="16">
        <v>-0.16738442215494101</v>
      </c>
      <c r="AB888" s="17">
        <v>107593.87</v>
      </c>
      <c r="AC888" s="16">
        <v>-0.19999365014546999</v>
      </c>
      <c r="AD888" s="17">
        <v>225909.94</v>
      </c>
      <c r="AE888" s="16">
        <v>-0.16145149440474499</v>
      </c>
      <c r="AF888" s="18">
        <v>5.5761904465375203</v>
      </c>
      <c r="AG888" s="16">
        <v>4.0761211453458297E-2</v>
      </c>
      <c r="AH888" s="18">
        <v>2.65576587732262</v>
      </c>
      <c r="AI888" s="16">
        <v>-7.07523501694693E-3</v>
      </c>
      <c r="AJ888" s="15">
        <v>1203778</v>
      </c>
      <c r="AK888" s="16">
        <v>-7.1506913431493402E-2</v>
      </c>
      <c r="AL888" s="17">
        <v>223532.04</v>
      </c>
      <c r="AM888" s="16">
        <v>-0.103197431251581</v>
      </c>
      <c r="AN888" s="17">
        <v>464634.78</v>
      </c>
      <c r="AO888" s="16">
        <v>-6.7554474593734606E-2</v>
      </c>
      <c r="AP888" s="18">
        <v>5.38525931226682</v>
      </c>
      <c r="AQ888" s="16">
        <v>3.53372290896928E-2</v>
      </c>
      <c r="AR888" s="18">
        <v>2.5908047606767601</v>
      </c>
      <c r="AS888" s="16">
        <v>-4.2387879292323698E-3</v>
      </c>
    </row>
    <row r="889" spans="1:45" x14ac:dyDescent="0.2">
      <c r="A889" s="123"/>
      <c r="B889" s="29"/>
      <c r="C889" s="29"/>
      <c r="D889" s="29"/>
      <c r="E889" s="14" t="s">
        <v>306</v>
      </c>
      <c r="F889" s="15">
        <v>141156.82</v>
      </c>
      <c r="G889" s="16">
        <v>1.05254220592161E-2</v>
      </c>
      <c r="H889" s="17">
        <v>26344.1</v>
      </c>
      <c r="I889" s="16">
        <v>-6.0420521395823101E-3</v>
      </c>
      <c r="J889" s="17">
        <v>52688.2</v>
      </c>
      <c r="K889" s="16">
        <v>-6.2195916665959399E-3</v>
      </c>
      <c r="L889" s="18">
        <v>5.3581948140190798</v>
      </c>
      <c r="M889" s="16">
        <v>1.66681842370307E-2</v>
      </c>
      <c r="N889" s="18">
        <v>2.6790974070095399</v>
      </c>
      <c r="O889" s="16">
        <v>1.6849812680342399E-2</v>
      </c>
      <c r="P889" s="15">
        <v>480950.52</v>
      </c>
      <c r="Q889" s="16">
        <v>4.9992307633026603E-2</v>
      </c>
      <c r="R889" s="17">
        <v>89181.24</v>
      </c>
      <c r="S889" s="16">
        <v>3.8816943966052002E-2</v>
      </c>
      <c r="T889" s="17">
        <v>178362.43</v>
      </c>
      <c r="U889" s="16">
        <v>3.8599554111691199E-2</v>
      </c>
      <c r="V889" s="18">
        <v>5.3929561867495899</v>
      </c>
      <c r="W889" s="16">
        <v>1.07577795413201E-2</v>
      </c>
      <c r="X889" s="18">
        <v>2.69647884927336</v>
      </c>
      <c r="Y889" s="16">
        <v>1.09693418182521E-2</v>
      </c>
      <c r="Z889" s="15">
        <v>938471.93</v>
      </c>
      <c r="AA889" s="16">
        <v>8.6074442706210494E-2</v>
      </c>
      <c r="AB889" s="17">
        <v>174103.03</v>
      </c>
      <c r="AC889" s="16">
        <v>0.109018719604434</v>
      </c>
      <c r="AD889" s="17">
        <v>348205.99</v>
      </c>
      <c r="AE889" s="16">
        <v>0.108800216330143</v>
      </c>
      <c r="AF889" s="18">
        <v>5.3903250850947302</v>
      </c>
      <c r="AG889" s="16">
        <v>-2.0688809388544602E-2</v>
      </c>
      <c r="AH889" s="18">
        <v>2.6951630843570502</v>
      </c>
      <c r="AI889" s="16">
        <v>-2.0495823584115901E-2</v>
      </c>
      <c r="AJ889" s="15">
        <v>1746095.45</v>
      </c>
      <c r="AK889" s="16">
        <v>9.9109279166616104E-2</v>
      </c>
      <c r="AL889" s="17">
        <v>322046.96999999997</v>
      </c>
      <c r="AM889" s="16">
        <v>0.111575400365061</v>
      </c>
      <c r="AN889" s="17">
        <v>644181.01</v>
      </c>
      <c r="AO889" s="16">
        <v>0.11148656185728401</v>
      </c>
      <c r="AP889" s="18">
        <v>5.4218657918129196</v>
      </c>
      <c r="AQ889" s="16">
        <v>-1.12148228490401E-2</v>
      </c>
      <c r="AR889" s="18">
        <v>2.7105664757177501</v>
      </c>
      <c r="AS889" s="16">
        <v>-1.1135791574471299E-2</v>
      </c>
    </row>
    <row r="890" spans="1:45" x14ac:dyDescent="0.2">
      <c r="A890" s="123"/>
      <c r="B890" s="29"/>
      <c r="C890" s="29"/>
      <c r="D890" s="29"/>
      <c r="E890" s="14" t="s">
        <v>307</v>
      </c>
      <c r="F890" s="15">
        <v>48299.97</v>
      </c>
      <c r="G890" s="16">
        <v>4.0409262362299102E-2</v>
      </c>
      <c r="H890" s="17">
        <v>10222.32</v>
      </c>
      <c r="I890" s="16">
        <v>9.9813977808596105E-2</v>
      </c>
      <c r="J890" s="17">
        <v>19452.72</v>
      </c>
      <c r="K890" s="16">
        <v>9.8890247794759398E-2</v>
      </c>
      <c r="L890" s="18">
        <v>4.7249518700255901</v>
      </c>
      <c r="M890" s="16">
        <v>-5.4013421037494201E-2</v>
      </c>
      <c r="N890" s="18">
        <v>2.4829417171480399</v>
      </c>
      <c r="O890" s="16">
        <v>-5.3218222247234603E-2</v>
      </c>
      <c r="P890" s="15">
        <v>169139.14</v>
      </c>
      <c r="Q890" s="16">
        <v>-8.1641627419234197E-2</v>
      </c>
      <c r="R890" s="17">
        <v>35284.49</v>
      </c>
      <c r="S890" s="16">
        <v>-8.3145616042286402E-2</v>
      </c>
      <c r="T890" s="17">
        <v>67272.08</v>
      </c>
      <c r="U890" s="16">
        <v>-9.25780521286797E-2</v>
      </c>
      <c r="V890" s="18">
        <v>4.7935832429489604</v>
      </c>
      <c r="W890" s="16">
        <v>1.6403789406121199E-3</v>
      </c>
      <c r="X890" s="18">
        <v>2.5142546506663699</v>
      </c>
      <c r="Y890" s="16">
        <v>1.2052193287919399E-2</v>
      </c>
      <c r="Z890" s="15">
        <v>323096.98</v>
      </c>
      <c r="AA890" s="16">
        <v>-0.38072466318418902</v>
      </c>
      <c r="AB890" s="17">
        <v>67600.55</v>
      </c>
      <c r="AC890" s="16">
        <v>-0.42801200420424701</v>
      </c>
      <c r="AD890" s="17">
        <v>128529.17</v>
      </c>
      <c r="AE890" s="16">
        <v>-0.44471332173443601</v>
      </c>
      <c r="AF890" s="18">
        <v>4.7795022377776499</v>
      </c>
      <c r="AG890" s="16">
        <v>8.2671911591904707E-2</v>
      </c>
      <c r="AH890" s="18">
        <v>2.5138027422101898</v>
      </c>
      <c r="AI890" s="16">
        <v>0.115235356897297</v>
      </c>
      <c r="AJ890" s="15">
        <v>599841.19999999995</v>
      </c>
      <c r="AK890" s="16">
        <v>-0.480536044784728</v>
      </c>
      <c r="AL890" s="17">
        <v>126445.1</v>
      </c>
      <c r="AM890" s="16">
        <v>-0.53463097990161002</v>
      </c>
      <c r="AN890" s="17">
        <v>241185.75</v>
      </c>
      <c r="AO890" s="16">
        <v>-0.55010465441435297</v>
      </c>
      <c r="AP890" s="18">
        <v>4.74388647721422</v>
      </c>
      <c r="AQ890" s="16">
        <v>0.116240945960357</v>
      </c>
      <c r="AR890" s="18">
        <v>2.4870507482303599</v>
      </c>
      <c r="AS890" s="16">
        <v>0.154632872538532</v>
      </c>
    </row>
    <row r="891" spans="1:45" x14ac:dyDescent="0.2">
      <c r="A891" s="123"/>
      <c r="B891" s="29"/>
      <c r="C891" s="29"/>
      <c r="D891" s="29"/>
      <c r="E891" s="14" t="s">
        <v>308</v>
      </c>
      <c r="F891" s="15">
        <v>142736.31</v>
      </c>
      <c r="G891" s="16">
        <v>3.9391282825067798E-2</v>
      </c>
      <c r="H891" s="17">
        <v>30694.97</v>
      </c>
      <c r="I891" s="16">
        <v>0.18413637622666901</v>
      </c>
      <c r="J891" s="17">
        <v>61389.97</v>
      </c>
      <c r="K891" s="16">
        <v>0.120847462609339</v>
      </c>
      <c r="L891" s="18">
        <v>4.65015310326089</v>
      </c>
      <c r="M891" s="16">
        <v>-0.122236843920665</v>
      </c>
      <c r="N891" s="18">
        <v>2.3250754154139499</v>
      </c>
      <c r="O891" s="16">
        <v>-7.26737424150838E-2</v>
      </c>
      <c r="P891" s="15">
        <v>460681.4</v>
      </c>
      <c r="Q891" s="16">
        <v>2.7500452602447899E-2</v>
      </c>
      <c r="R891" s="17">
        <v>97468.22</v>
      </c>
      <c r="S891" s="16">
        <v>0.15874860473872299</v>
      </c>
      <c r="T891" s="17">
        <v>194936.53</v>
      </c>
      <c r="U891" s="16">
        <v>0.105102855364722</v>
      </c>
      <c r="V891" s="18">
        <v>4.7264780253502101</v>
      </c>
      <c r="W891" s="16">
        <v>-0.11326715009582999</v>
      </c>
      <c r="X891" s="18">
        <v>2.36323792159427</v>
      </c>
      <c r="Y891" s="16">
        <v>-7.0221882411717201E-2</v>
      </c>
      <c r="Z891" s="15">
        <v>850532.98</v>
      </c>
      <c r="AA891" s="16">
        <v>3.3833663087755601E-2</v>
      </c>
      <c r="AB891" s="17">
        <v>180577.79</v>
      </c>
      <c r="AC891" s="16">
        <v>0.178709740251178</v>
      </c>
      <c r="AD891" s="17">
        <v>361207.31</v>
      </c>
      <c r="AE891" s="16">
        <v>0.127593416273872</v>
      </c>
      <c r="AF891" s="18">
        <v>4.71006417788145</v>
      </c>
      <c r="AG891" s="16">
        <v>-0.122910732147297</v>
      </c>
      <c r="AH891" s="18">
        <v>2.35469481500804</v>
      </c>
      <c r="AI891" s="16">
        <v>-8.3150319816468005E-2</v>
      </c>
      <c r="AJ891" s="15">
        <v>1538154.04</v>
      </c>
      <c r="AK891" s="16">
        <v>3.4330543699132199E-3</v>
      </c>
      <c r="AL891" s="17">
        <v>318323.90999999997</v>
      </c>
      <c r="AM891" s="16">
        <v>0.10628897329602301</v>
      </c>
      <c r="AN891" s="17">
        <v>650048.64</v>
      </c>
      <c r="AO891" s="16">
        <v>7.5791823246793802E-2</v>
      </c>
      <c r="AP891" s="18">
        <v>4.8320405463730296</v>
      </c>
      <c r="AQ891" s="16">
        <v>-9.2973826377086705E-2</v>
      </c>
      <c r="AR891" s="18">
        <v>2.3662137651730202</v>
      </c>
      <c r="AS891" s="16">
        <v>-6.7260939629098696E-2</v>
      </c>
    </row>
    <row r="892" spans="1:45" x14ac:dyDescent="0.2">
      <c r="A892" s="123"/>
      <c r="B892" s="29"/>
      <c r="C892" s="29"/>
      <c r="D892" s="29"/>
      <c r="E892" s="14" t="s">
        <v>309</v>
      </c>
      <c r="F892" s="15">
        <v>86918.57</v>
      </c>
      <c r="G892" s="16">
        <v>-9.9724547638322697E-2</v>
      </c>
      <c r="H892" s="17">
        <v>19554.98</v>
      </c>
      <c r="I892" s="16">
        <v>2.5235875270792602E-2</v>
      </c>
      <c r="J892" s="17">
        <v>39109.949999999997</v>
      </c>
      <c r="K892" s="16">
        <v>-4.8387061453933101E-2</v>
      </c>
      <c r="L892" s="18">
        <v>4.4448304217135499</v>
      </c>
      <c r="M892" s="16">
        <v>-0.121884559371383</v>
      </c>
      <c r="N892" s="18">
        <v>2.2224157791048098</v>
      </c>
      <c r="O892" s="16">
        <v>-5.3947864835492999E-2</v>
      </c>
      <c r="P892" s="15">
        <v>284470.65999999997</v>
      </c>
      <c r="Q892" s="16">
        <v>-5.8612184396553801E-2</v>
      </c>
      <c r="R892" s="17">
        <v>62695.3</v>
      </c>
      <c r="S892" s="16">
        <v>4.8848204729104297E-2</v>
      </c>
      <c r="T892" s="17">
        <v>125390.66</v>
      </c>
      <c r="U892" s="16">
        <v>-2.4432397543378202E-2</v>
      </c>
      <c r="V892" s="18">
        <v>4.53735224171509</v>
      </c>
      <c r="W892" s="16">
        <v>-0.102455616209414</v>
      </c>
      <c r="X892" s="18">
        <v>2.2686750352857201</v>
      </c>
      <c r="Y892" s="16">
        <v>-3.50357953329999E-2</v>
      </c>
      <c r="Z892" s="15">
        <v>524413.43000000005</v>
      </c>
      <c r="AA892" s="16">
        <v>-9.6968170665200901E-2</v>
      </c>
      <c r="AB892" s="17">
        <v>116559.69</v>
      </c>
      <c r="AC892" s="16">
        <v>6.5664472928592798E-3</v>
      </c>
      <c r="AD892" s="17">
        <v>233484.9</v>
      </c>
      <c r="AE892" s="16">
        <v>-5.5141616520511097E-2</v>
      </c>
      <c r="AF892" s="18">
        <v>4.4990976726173502</v>
      </c>
      <c r="AG892" s="16">
        <v>-0.10285919845283401</v>
      </c>
      <c r="AH892" s="18">
        <v>2.2460271734917301</v>
      </c>
      <c r="AI892" s="16">
        <v>-4.4267537734767597E-2</v>
      </c>
      <c r="AJ892" s="15">
        <v>974728.24</v>
      </c>
      <c r="AK892" s="16">
        <v>-0.134221922594292</v>
      </c>
      <c r="AL892" s="17">
        <v>209931.66</v>
      </c>
      <c r="AM892" s="16">
        <v>-7.7728755551244394E-2</v>
      </c>
      <c r="AN892" s="17">
        <v>433404.29</v>
      </c>
      <c r="AO892" s="16">
        <v>-0.10451542491004299</v>
      </c>
      <c r="AP892" s="18">
        <v>4.6430740365698098</v>
      </c>
      <c r="AQ892" s="16">
        <v>-6.12543949332542E-2</v>
      </c>
      <c r="AR892" s="18">
        <v>2.2490045956859399</v>
      </c>
      <c r="AS892" s="16">
        <v>-3.3173656487901798E-2</v>
      </c>
    </row>
    <row r="893" spans="1:45" x14ac:dyDescent="0.2">
      <c r="A893" s="123"/>
      <c r="B893" s="29"/>
      <c r="C893" s="29"/>
      <c r="D893" s="29"/>
      <c r="E893" s="14" t="s">
        <v>310</v>
      </c>
      <c r="F893" s="15">
        <v>31204.65</v>
      </c>
      <c r="G893" s="16">
        <v>-0.389292965351063</v>
      </c>
      <c r="H893" s="17">
        <v>6740.36</v>
      </c>
      <c r="I893" s="16">
        <v>-0.25916840049371498</v>
      </c>
      <c r="J893" s="17">
        <v>13480.74</v>
      </c>
      <c r="K893" s="16">
        <v>-0.298628446443232</v>
      </c>
      <c r="L893" s="18">
        <v>4.6295227554611298</v>
      </c>
      <c r="M893" s="16">
        <v>-0.175646617860344</v>
      </c>
      <c r="N893" s="18">
        <v>2.3147579435550298</v>
      </c>
      <c r="O893" s="16">
        <v>-0.12926745951993199</v>
      </c>
      <c r="P893" s="15">
        <v>102199.97</v>
      </c>
      <c r="Q893" s="16">
        <v>-0.35984560874629001</v>
      </c>
      <c r="R893" s="17">
        <v>21679.18</v>
      </c>
      <c r="S893" s="16">
        <v>-0.23787014616009799</v>
      </c>
      <c r="T893" s="17">
        <v>43358.36</v>
      </c>
      <c r="U893" s="16">
        <v>-0.27644428335153098</v>
      </c>
      <c r="V893" s="18">
        <v>4.7141990610346003</v>
      </c>
      <c r="W893" s="16">
        <v>-0.16004551189227501</v>
      </c>
      <c r="X893" s="18">
        <v>2.3570995305173001</v>
      </c>
      <c r="Y893" s="16">
        <v>-0.115265933881466</v>
      </c>
      <c r="Z893" s="15">
        <v>187281.09</v>
      </c>
      <c r="AA893" s="16">
        <v>-0.35563440722959699</v>
      </c>
      <c r="AB893" s="17">
        <v>40047.17</v>
      </c>
      <c r="AC893" s="16">
        <v>-0.22087384637892801</v>
      </c>
      <c r="AD893" s="17">
        <v>80144.44</v>
      </c>
      <c r="AE893" s="16">
        <v>-0.25669395155460001</v>
      </c>
      <c r="AF893" s="18">
        <v>4.6765124726666096</v>
      </c>
      <c r="AG893" s="16">
        <v>-0.17296372381334499</v>
      </c>
      <c r="AH893" s="18">
        <v>2.3367945424536001</v>
      </c>
      <c r="AI893" s="16">
        <v>-0.13310863793174699</v>
      </c>
      <c r="AJ893" s="15">
        <v>366797.55</v>
      </c>
      <c r="AK893" s="16">
        <v>-0.333539178073889</v>
      </c>
      <c r="AL893" s="17">
        <v>74514.3</v>
      </c>
      <c r="AM893" s="16">
        <v>-0.23536829653150601</v>
      </c>
      <c r="AN893" s="17">
        <v>153886.97</v>
      </c>
      <c r="AO893" s="16">
        <v>-0.24849768609009701</v>
      </c>
      <c r="AP893" s="18">
        <v>4.9225121889355501</v>
      </c>
      <c r="AQ893" s="16">
        <v>-0.128389760844421</v>
      </c>
      <c r="AR893" s="18">
        <v>2.3835517068144201</v>
      </c>
      <c r="AS893" s="16">
        <v>-0.113161982883778</v>
      </c>
    </row>
    <row r="894" spans="1:45" x14ac:dyDescent="0.2">
      <c r="A894" s="123"/>
      <c r="B894" s="29"/>
      <c r="C894" s="29"/>
      <c r="D894" s="29"/>
      <c r="E894" s="14" t="s">
        <v>311</v>
      </c>
      <c r="F894" s="15">
        <v>100166.12</v>
      </c>
      <c r="G894" s="16">
        <v>-0.29331274545757502</v>
      </c>
      <c r="H894" s="17">
        <v>19468.43</v>
      </c>
      <c r="I894" s="16">
        <v>-0.30715457072860303</v>
      </c>
      <c r="J894" s="17">
        <v>33846.65</v>
      </c>
      <c r="K894" s="16">
        <v>-0.32774228351506601</v>
      </c>
      <c r="L894" s="18">
        <v>5.1450538127625096</v>
      </c>
      <c r="M894" s="16">
        <v>1.9978229899826599E-2</v>
      </c>
      <c r="N894" s="18">
        <v>2.9594101631919298</v>
      </c>
      <c r="O894" s="16">
        <v>5.12147904192371E-2</v>
      </c>
      <c r="P894" s="15">
        <v>341683.25</v>
      </c>
      <c r="Q894" s="16">
        <v>-0.29715892651303699</v>
      </c>
      <c r="R894" s="17">
        <v>64909.09</v>
      </c>
      <c r="S894" s="16">
        <v>-0.31362043174736698</v>
      </c>
      <c r="T894" s="17">
        <v>114010.67</v>
      </c>
      <c r="U894" s="16">
        <v>-0.32364518045000201</v>
      </c>
      <c r="V894" s="18">
        <v>5.2640277347903002</v>
      </c>
      <c r="W894" s="16">
        <v>2.3983093314151199E-2</v>
      </c>
      <c r="X894" s="18">
        <v>2.9969409880671698</v>
      </c>
      <c r="Y894" s="16">
        <v>3.9160294524976297E-2</v>
      </c>
      <c r="Z894" s="15">
        <v>669350.43000000005</v>
      </c>
      <c r="AA894" s="16">
        <v>-0.276284065160666</v>
      </c>
      <c r="AB894" s="17">
        <v>124569.39</v>
      </c>
      <c r="AC894" s="16">
        <v>-0.328556305440731</v>
      </c>
      <c r="AD894" s="17">
        <v>220731.76</v>
      </c>
      <c r="AE894" s="16">
        <v>-0.33460426633040902</v>
      </c>
      <c r="AF894" s="18">
        <v>5.37331386145505</v>
      </c>
      <c r="AG894" s="16">
        <v>7.7850519267109106E-2</v>
      </c>
      <c r="AH894" s="18">
        <v>3.0324155889483202</v>
      </c>
      <c r="AI894" s="16">
        <v>8.7647392699849794E-2</v>
      </c>
      <c r="AJ894" s="15">
        <v>1496450.71</v>
      </c>
      <c r="AK894" s="16">
        <v>-8.6139616304255706E-2</v>
      </c>
      <c r="AL894" s="17">
        <v>286407.36</v>
      </c>
      <c r="AM894" s="16">
        <v>-0.12799607778818001</v>
      </c>
      <c r="AN894" s="17">
        <v>511936.59</v>
      </c>
      <c r="AO894" s="16">
        <v>-0.13324342103180201</v>
      </c>
      <c r="AP894" s="18">
        <v>5.2249031239979304</v>
      </c>
      <c r="AQ894" s="16">
        <v>4.8000313321706498E-2</v>
      </c>
      <c r="AR894" s="18">
        <v>2.9231173141970599</v>
      </c>
      <c r="AS894" s="16">
        <v>5.43449059061306E-2</v>
      </c>
    </row>
    <row r="895" spans="1:45" x14ac:dyDescent="0.2">
      <c r="A895" s="123"/>
      <c r="B895" s="29"/>
      <c r="C895" s="29"/>
      <c r="D895" s="29"/>
      <c r="E895" s="14" t="s">
        <v>312</v>
      </c>
      <c r="F895" s="15">
        <v>13806.48</v>
      </c>
      <c r="G895" s="16">
        <v>0.63764531728719698</v>
      </c>
      <c r="H895" s="17">
        <v>2786</v>
      </c>
      <c r="I895" s="16">
        <v>0.61087019369759998</v>
      </c>
      <c r="J895" s="17">
        <v>5570</v>
      </c>
      <c r="K895" s="16">
        <v>0.61029199190517502</v>
      </c>
      <c r="L895" s="18">
        <v>4.9556640344579996</v>
      </c>
      <c r="M895" s="16">
        <v>1.6621527727281898E-2</v>
      </c>
      <c r="N895" s="18">
        <v>2.4787217235188499</v>
      </c>
      <c r="O895" s="16">
        <v>1.6986562387148001E-2</v>
      </c>
      <c r="P895" s="15">
        <v>45382.61</v>
      </c>
      <c r="Q895" s="16">
        <v>0.58274971776850004</v>
      </c>
      <c r="R895" s="17">
        <v>9078.5</v>
      </c>
      <c r="S895" s="16">
        <v>0.53133170279160002</v>
      </c>
      <c r="T895" s="17">
        <v>18155</v>
      </c>
      <c r="U895" s="16">
        <v>0.53116302606055499</v>
      </c>
      <c r="V895" s="18">
        <v>4.9989106129867302</v>
      </c>
      <c r="W895" s="16">
        <v>3.3577320239087001E-2</v>
      </c>
      <c r="X895" s="18">
        <v>2.4997306527127501</v>
      </c>
      <c r="Y895" s="16">
        <v>3.3691181689953401E-2</v>
      </c>
      <c r="Z895" s="15">
        <v>83334.97</v>
      </c>
      <c r="AA895" s="16">
        <v>8.6709216147695001E-2</v>
      </c>
      <c r="AB895" s="17">
        <v>16720.5</v>
      </c>
      <c r="AC895" s="16">
        <v>8.0693458703814197E-2</v>
      </c>
      <c r="AD895" s="17">
        <v>33439</v>
      </c>
      <c r="AE895" s="16">
        <v>0.145002619477269</v>
      </c>
      <c r="AF895" s="18">
        <v>4.9839998803863503</v>
      </c>
      <c r="AG895" s="16">
        <v>5.5665715337041202E-3</v>
      </c>
      <c r="AH895" s="18">
        <v>2.4921489877089602</v>
      </c>
      <c r="AI895" s="16">
        <v>-5.0911152811324301E-2</v>
      </c>
      <c r="AJ895" s="15">
        <v>131555.29999999999</v>
      </c>
      <c r="AK895" s="16">
        <v>-0.216441288205585</v>
      </c>
      <c r="AL895" s="17">
        <v>26750</v>
      </c>
      <c r="AM895" s="16">
        <v>-0.20265214291335101</v>
      </c>
      <c r="AN895" s="17">
        <v>53498</v>
      </c>
      <c r="AO895" s="16">
        <v>-0.13457225160203101</v>
      </c>
      <c r="AP895" s="18">
        <v>4.9179551401869199</v>
      </c>
      <c r="AQ895" s="16">
        <v>-1.7293763530783698E-2</v>
      </c>
      <c r="AR895" s="18">
        <v>2.4590694979251602</v>
      </c>
      <c r="AS895" s="16">
        <v>-9.4599504990572306E-2</v>
      </c>
    </row>
    <row r="896" spans="1:45" x14ac:dyDescent="0.2">
      <c r="A896" s="123"/>
      <c r="B896" s="29"/>
      <c r="C896" s="29"/>
      <c r="D896" s="29"/>
      <c r="E896" s="14" t="s">
        <v>313</v>
      </c>
      <c r="F896" s="15">
        <v>83389.47</v>
      </c>
      <c r="G896" s="16">
        <v>3.4637819869390803E-2</v>
      </c>
      <c r="H896" s="17">
        <v>15922.41</v>
      </c>
      <c r="I896" s="16">
        <v>-0.12185602273122099</v>
      </c>
      <c r="J896" s="17">
        <v>29883.8</v>
      </c>
      <c r="K896" s="16">
        <v>-0.104206128693144</v>
      </c>
      <c r="L896" s="18">
        <v>5.2372392119032201</v>
      </c>
      <c r="M896" s="16">
        <v>0.17820977727062701</v>
      </c>
      <c r="N896" s="18">
        <v>2.7904573715524799</v>
      </c>
      <c r="O896" s="16">
        <v>0.154995421390836</v>
      </c>
      <c r="P896" s="15">
        <v>283798.89</v>
      </c>
      <c r="Q896" s="16">
        <v>-9.5509214368596607E-2</v>
      </c>
      <c r="R896" s="17">
        <v>54060.39</v>
      </c>
      <c r="S896" s="16">
        <v>-0.18195387530288801</v>
      </c>
      <c r="T896" s="17">
        <v>101133.74</v>
      </c>
      <c r="U896" s="16">
        <v>-0.17335940428496699</v>
      </c>
      <c r="V896" s="18">
        <v>5.2496641256195202</v>
      </c>
      <c r="W896" s="16">
        <v>0.10567211105155901</v>
      </c>
      <c r="X896" s="18">
        <v>2.8061741808421199</v>
      </c>
      <c r="Y896" s="16">
        <v>9.4176586922919303E-2</v>
      </c>
      <c r="Z896" s="15">
        <v>561021.53</v>
      </c>
      <c r="AA896" s="16">
        <v>-0.13068695052052301</v>
      </c>
      <c r="AB896" s="17">
        <v>107276.94</v>
      </c>
      <c r="AC896" s="16">
        <v>-0.19299003688895999</v>
      </c>
      <c r="AD896" s="17">
        <v>201008.41</v>
      </c>
      <c r="AE896" s="16">
        <v>-0.18948764294561601</v>
      </c>
      <c r="AF896" s="18">
        <v>5.2296563455296203</v>
      </c>
      <c r="AG896" s="16">
        <v>7.7202375703340501E-2</v>
      </c>
      <c r="AH896" s="18">
        <v>2.79103511141648</v>
      </c>
      <c r="AI896" s="16">
        <v>7.2547558236854395E-2</v>
      </c>
      <c r="AJ896" s="15">
        <v>1020126.05</v>
      </c>
      <c r="AK896" s="16">
        <v>-0.17279891555985399</v>
      </c>
      <c r="AL896" s="17">
        <v>204179.67</v>
      </c>
      <c r="AM896" s="16">
        <v>-0.18478861324565299</v>
      </c>
      <c r="AN896" s="17">
        <v>376497.05</v>
      </c>
      <c r="AO896" s="16">
        <v>-0.190954708215261</v>
      </c>
      <c r="AP896" s="18">
        <v>4.9962175470261103</v>
      </c>
      <c r="AQ896" s="16">
        <v>1.47074708236526E-2</v>
      </c>
      <c r="AR896" s="18">
        <v>2.70951937073611</v>
      </c>
      <c r="AS896" s="16">
        <v>2.2441008976586501E-2</v>
      </c>
    </row>
    <row r="897" spans="1:45" x14ac:dyDescent="0.2">
      <c r="A897" s="123"/>
      <c r="B897" s="29"/>
      <c r="C897" s="29"/>
      <c r="D897" s="29"/>
      <c r="E897" s="14" t="s">
        <v>314</v>
      </c>
      <c r="F897" s="15">
        <v>259344.94</v>
      </c>
      <c r="G897" s="16">
        <v>2.64165636272349E-2</v>
      </c>
      <c r="H897" s="17">
        <v>51321.2</v>
      </c>
      <c r="I897" s="16">
        <v>9.9383721146939705E-2</v>
      </c>
      <c r="J897" s="17">
        <v>90886.31</v>
      </c>
      <c r="K897" s="16">
        <v>9.8624831887499403E-2</v>
      </c>
      <c r="L897" s="18">
        <v>5.0533685884196</v>
      </c>
      <c r="M897" s="16">
        <v>-6.6370964128503906E-2</v>
      </c>
      <c r="N897" s="18">
        <v>2.85350940092078</v>
      </c>
      <c r="O897" s="16">
        <v>-6.5726047841287702E-2</v>
      </c>
      <c r="P897" s="15">
        <v>908971.68</v>
      </c>
      <c r="Q897" s="16">
        <v>6.2413762391999299E-2</v>
      </c>
      <c r="R897" s="17">
        <v>172674.66</v>
      </c>
      <c r="S897" s="16">
        <v>0.128186033359352</v>
      </c>
      <c r="T897" s="17">
        <v>305254.31</v>
      </c>
      <c r="U897" s="16">
        <v>0.13994328782861001</v>
      </c>
      <c r="V897" s="18">
        <v>5.2640710570966203</v>
      </c>
      <c r="W897" s="16">
        <v>-5.8299135978049303E-2</v>
      </c>
      <c r="X897" s="18">
        <v>2.9777521568819099</v>
      </c>
      <c r="Y897" s="16">
        <v>-6.8011739061414694E-2</v>
      </c>
      <c r="Z897" s="15">
        <v>1757009.74</v>
      </c>
      <c r="AA897" s="16">
        <v>5.5940490240342297E-2</v>
      </c>
      <c r="AB897" s="17">
        <v>323004.53000000003</v>
      </c>
      <c r="AC897" s="16">
        <v>5.0102789966945102E-2</v>
      </c>
      <c r="AD897" s="17">
        <v>570934.39</v>
      </c>
      <c r="AE897" s="16">
        <v>6.4784017870136199E-2</v>
      </c>
      <c r="AF897" s="18">
        <v>5.4395823488915198</v>
      </c>
      <c r="AG897" s="16">
        <v>5.55917032996457E-3</v>
      </c>
      <c r="AH897" s="18">
        <v>3.0774284589863301</v>
      </c>
      <c r="AI897" s="16">
        <v>-8.3054661615633192E-3</v>
      </c>
      <c r="AJ897" s="15">
        <v>3341140.95</v>
      </c>
      <c r="AK897" s="16">
        <v>9.4759326398134003E-2</v>
      </c>
      <c r="AL897" s="17">
        <v>623835.43000000005</v>
      </c>
      <c r="AM897" s="16">
        <v>7.7740125624399095E-2</v>
      </c>
      <c r="AN897" s="17">
        <v>1097397.8999999999</v>
      </c>
      <c r="AO897" s="16">
        <v>8.7224630410783197E-2</v>
      </c>
      <c r="AP897" s="18">
        <v>5.3558050558301904</v>
      </c>
      <c r="AQ897" s="16">
        <v>1.5791562705225099E-2</v>
      </c>
      <c r="AR897" s="18">
        <v>3.0446030104486299</v>
      </c>
      <c r="AS897" s="16">
        <v>6.9302109026945502E-3</v>
      </c>
    </row>
    <row r="898" spans="1:45" x14ac:dyDescent="0.2">
      <c r="A898" s="123"/>
      <c r="B898" s="29"/>
      <c r="C898" s="29"/>
      <c r="D898" s="29"/>
      <c r="E898" s="14" t="s">
        <v>315</v>
      </c>
      <c r="F898" s="15">
        <v>59344.01</v>
      </c>
      <c r="G898" s="16">
        <v>0.104326082814021</v>
      </c>
      <c r="H898" s="17">
        <v>11082.14</v>
      </c>
      <c r="I898" s="16">
        <v>0.16846964252576899</v>
      </c>
      <c r="J898" s="17">
        <v>21224</v>
      </c>
      <c r="K898" s="16">
        <v>0.16163114379947099</v>
      </c>
      <c r="L898" s="18">
        <v>5.3549233270830401</v>
      </c>
      <c r="M898" s="16">
        <v>-5.4895358319360897E-2</v>
      </c>
      <c r="N898" s="18">
        <v>2.7960803807010901</v>
      </c>
      <c r="O898" s="16">
        <v>-4.9331546671532701E-2</v>
      </c>
      <c r="P898" s="15">
        <v>192934.63</v>
      </c>
      <c r="Q898" s="16">
        <v>-9.8417729075631802E-2</v>
      </c>
      <c r="R898" s="17">
        <v>35357.26</v>
      </c>
      <c r="S898" s="16">
        <v>-0.13858523587320101</v>
      </c>
      <c r="T898" s="17">
        <v>67681.47</v>
      </c>
      <c r="U898" s="16">
        <v>-0.149531869432354</v>
      </c>
      <c r="V898" s="18">
        <v>5.4567189312746498</v>
      </c>
      <c r="W898" s="16">
        <v>4.6629693929481901E-2</v>
      </c>
      <c r="X898" s="18">
        <v>2.8506270623259198</v>
      </c>
      <c r="Y898" s="16">
        <v>6.0101182536499598E-2</v>
      </c>
      <c r="Z898" s="15">
        <v>385825.08</v>
      </c>
      <c r="AA898" s="16">
        <v>-0.34437957581159201</v>
      </c>
      <c r="AB898" s="17">
        <v>70830.91</v>
      </c>
      <c r="AC898" s="16">
        <v>-0.39657405337546198</v>
      </c>
      <c r="AD898" s="17">
        <v>135733.76000000001</v>
      </c>
      <c r="AE898" s="16">
        <v>-0.411327279477958</v>
      </c>
      <c r="AF898" s="18">
        <v>5.4471286617664498</v>
      </c>
      <c r="AG898" s="16">
        <v>8.6496906299499701E-2</v>
      </c>
      <c r="AH898" s="18">
        <v>2.8425137563418299</v>
      </c>
      <c r="AI898" s="16">
        <v>0.113726526357457</v>
      </c>
      <c r="AJ898" s="15">
        <v>689177.49</v>
      </c>
      <c r="AK898" s="16">
        <v>-0.44627831152273301</v>
      </c>
      <c r="AL898" s="17">
        <v>127848.24</v>
      </c>
      <c r="AM898" s="16">
        <v>-0.48516601319233399</v>
      </c>
      <c r="AN898" s="17">
        <v>245482.57</v>
      </c>
      <c r="AO898" s="16">
        <v>-0.49967434741794697</v>
      </c>
      <c r="AP898" s="18">
        <v>5.3905903593197699</v>
      </c>
      <c r="AQ898" s="16">
        <v>7.5534449290601394E-2</v>
      </c>
      <c r="AR898" s="18">
        <v>2.8074396076267201</v>
      </c>
      <c r="AS898" s="16">
        <v>0.106722562834128</v>
      </c>
    </row>
    <row r="899" spans="1:45" x14ac:dyDescent="0.2">
      <c r="A899" s="123"/>
      <c r="B899" s="29"/>
      <c r="C899" s="29"/>
      <c r="D899" s="29"/>
      <c r="E899" s="14" t="s">
        <v>316</v>
      </c>
      <c r="F899" s="15">
        <v>219679.84</v>
      </c>
      <c r="G899" s="16">
        <v>0.12916789599805101</v>
      </c>
      <c r="H899" s="17">
        <v>53617.43</v>
      </c>
      <c r="I899" s="16">
        <v>0.32687475825197498</v>
      </c>
      <c r="J899" s="17">
        <v>107234.88</v>
      </c>
      <c r="K899" s="16">
        <v>0.29098062991161</v>
      </c>
      <c r="L899" s="18">
        <v>4.0971721322711696</v>
      </c>
      <c r="M899" s="16">
        <v>-0.14900190166733099</v>
      </c>
      <c r="N899" s="18">
        <v>2.0485856840610102</v>
      </c>
      <c r="O899" s="16">
        <v>-0.12534094638169599</v>
      </c>
      <c r="P899" s="15">
        <v>649535.86</v>
      </c>
      <c r="Q899" s="16">
        <v>3.2942264482327302E-2</v>
      </c>
      <c r="R899" s="17">
        <v>148230.22</v>
      </c>
      <c r="S899" s="16">
        <v>9.8639165868549206E-2</v>
      </c>
      <c r="T899" s="17">
        <v>296460.45</v>
      </c>
      <c r="U899" s="16">
        <v>9.3128902880183495E-2</v>
      </c>
      <c r="V899" s="18">
        <v>4.3819395262315597</v>
      </c>
      <c r="W899" s="16">
        <v>-5.9798433759899697E-2</v>
      </c>
      <c r="X899" s="18">
        <v>2.19096968921149</v>
      </c>
      <c r="Y899" s="16">
        <v>-5.5059049522225803E-2</v>
      </c>
      <c r="Z899" s="15">
        <v>1203674.6399999999</v>
      </c>
      <c r="AA899" s="16">
        <v>8.4774561396947098E-2</v>
      </c>
      <c r="AB899" s="17">
        <v>272129.88</v>
      </c>
      <c r="AC899" s="16">
        <v>0.12573855294897299</v>
      </c>
      <c r="AD899" s="17">
        <v>544277.67000000004</v>
      </c>
      <c r="AE899" s="16">
        <v>0.12602301256801199</v>
      </c>
      <c r="AF899" s="18">
        <v>4.42316235174175</v>
      </c>
      <c r="AG899" s="16">
        <v>-3.6388548162196901E-2</v>
      </c>
      <c r="AH899" s="18">
        <v>2.2115084015847999</v>
      </c>
      <c r="AI899" s="16">
        <v>-3.6631978841172898E-2</v>
      </c>
      <c r="AJ899" s="15">
        <v>2278662.4500000002</v>
      </c>
      <c r="AK899" s="16">
        <v>4.3368750944906102E-2</v>
      </c>
      <c r="AL899" s="17">
        <v>503273.69</v>
      </c>
      <c r="AM899" s="16">
        <v>6.2515041031839802E-2</v>
      </c>
      <c r="AN899" s="17">
        <v>1019247.3</v>
      </c>
      <c r="AO899" s="16">
        <v>6.4748796809779602E-2</v>
      </c>
      <c r="AP899" s="18">
        <v>4.5276804555390102</v>
      </c>
      <c r="AQ899" s="16">
        <v>-1.80197826360558E-2</v>
      </c>
      <c r="AR899" s="18">
        <v>2.2356325594387201</v>
      </c>
      <c r="AS899" s="16">
        <v>-2.00798967126639E-2</v>
      </c>
    </row>
    <row r="900" spans="1:45" x14ac:dyDescent="0.2">
      <c r="A900" s="123"/>
      <c r="B900" s="29"/>
      <c r="C900" s="29"/>
      <c r="D900" s="29"/>
      <c r="E900" s="14" t="s">
        <v>317</v>
      </c>
      <c r="F900" s="15">
        <v>99180.66</v>
      </c>
      <c r="G900" s="16">
        <v>0.17428857920197</v>
      </c>
      <c r="H900" s="17">
        <v>17624.830000000002</v>
      </c>
      <c r="I900" s="16">
        <v>0.21107631881470701</v>
      </c>
      <c r="J900" s="17">
        <v>34194.39</v>
      </c>
      <c r="K900" s="16">
        <v>0.13869480170472601</v>
      </c>
      <c r="L900" s="18">
        <v>5.6273257671137804</v>
      </c>
      <c r="M900" s="16">
        <v>-3.0376070476501701E-2</v>
      </c>
      <c r="N900" s="18">
        <v>2.90049508121069</v>
      </c>
      <c r="O900" s="16">
        <v>3.1258399918886702E-2</v>
      </c>
      <c r="P900" s="15">
        <v>358097.72</v>
      </c>
      <c r="Q900" s="16">
        <v>0.151830125300359</v>
      </c>
      <c r="R900" s="17">
        <v>66641.27</v>
      </c>
      <c r="S900" s="16">
        <v>0.21445845005689501</v>
      </c>
      <c r="T900" s="17">
        <v>132054.88</v>
      </c>
      <c r="U900" s="16">
        <v>0.214350899404884</v>
      </c>
      <c r="V900" s="18">
        <v>5.3735128397162901</v>
      </c>
      <c r="W900" s="16">
        <v>-5.1568931611947602E-2</v>
      </c>
      <c r="X900" s="18">
        <v>2.7117340911596801</v>
      </c>
      <c r="Y900" s="16">
        <v>-5.1484932514287901E-2</v>
      </c>
      <c r="Z900" s="15">
        <v>655163.09</v>
      </c>
      <c r="AA900" s="16">
        <v>0.129841580112454</v>
      </c>
      <c r="AB900" s="17">
        <v>120326.74</v>
      </c>
      <c r="AC900" s="16">
        <v>0.204597878356645</v>
      </c>
      <c r="AD900" s="17">
        <v>243192.16</v>
      </c>
      <c r="AE900" s="16">
        <v>0.21692375176477199</v>
      </c>
      <c r="AF900" s="18">
        <v>5.4448669514357304</v>
      </c>
      <c r="AG900" s="16">
        <v>-6.20591315885234E-2</v>
      </c>
      <c r="AH900" s="18">
        <v>2.6940140257810898</v>
      </c>
      <c r="AI900" s="16">
        <v>-7.1559266984502504E-2</v>
      </c>
      <c r="AJ900" s="15">
        <v>1167046.8600000001</v>
      </c>
      <c r="AK900" s="16">
        <v>0.15273142275294399</v>
      </c>
      <c r="AL900" s="17">
        <v>211168.81</v>
      </c>
      <c r="AM900" s="16">
        <v>0.14596528080621901</v>
      </c>
      <c r="AN900" s="17">
        <v>430021.54</v>
      </c>
      <c r="AO900" s="16">
        <v>0.17077319297827201</v>
      </c>
      <c r="AP900" s="18">
        <v>5.5266062256069004</v>
      </c>
      <c r="AQ900" s="16">
        <v>5.9043167014318403E-3</v>
      </c>
      <c r="AR900" s="18">
        <v>2.71392651633218</v>
      </c>
      <c r="AS900" s="16">
        <v>-1.54101326657749E-2</v>
      </c>
    </row>
    <row r="901" spans="1:45" x14ac:dyDescent="0.2">
      <c r="A901" s="134"/>
      <c r="B901" s="135"/>
      <c r="C901" s="135"/>
      <c r="D901" s="135"/>
      <c r="E901" s="14" t="s">
        <v>318</v>
      </c>
      <c r="F901" s="15">
        <v>298500.21999999997</v>
      </c>
      <c r="G901" s="16">
        <v>0.216783396939602</v>
      </c>
      <c r="H901" s="17">
        <v>71666.06</v>
      </c>
      <c r="I901" s="16">
        <v>0.29216089234141202</v>
      </c>
      <c r="J901" s="17">
        <v>143332.13</v>
      </c>
      <c r="K901" s="16">
        <v>0.292160400041794</v>
      </c>
      <c r="L901" s="18">
        <v>4.1651546073552801</v>
      </c>
      <c r="M901" s="16">
        <v>-5.8334450337081602E-2</v>
      </c>
      <c r="N901" s="18">
        <v>2.0825771583803299</v>
      </c>
      <c r="O901" s="16">
        <v>-5.8334091572341699E-2</v>
      </c>
      <c r="P901" s="15">
        <v>868008.95</v>
      </c>
      <c r="Q901" s="16">
        <v>2.4951647400903498E-2</v>
      </c>
      <c r="R901" s="17">
        <v>203297.89</v>
      </c>
      <c r="S901" s="16">
        <v>3.6970498775745098E-2</v>
      </c>
      <c r="T901" s="17">
        <v>406595.8</v>
      </c>
      <c r="U901" s="16">
        <v>3.6970338210374702E-2</v>
      </c>
      <c r="V901" s="18">
        <v>4.2696407227836897</v>
      </c>
      <c r="W901" s="16">
        <v>-1.15903503417224E-2</v>
      </c>
      <c r="X901" s="18">
        <v>2.1348202563823802</v>
      </c>
      <c r="Y901" s="16">
        <v>-1.15901972955303E-2</v>
      </c>
      <c r="Z901" s="15">
        <v>1631410.14</v>
      </c>
      <c r="AA901" s="16">
        <v>2.45585741564311E-2</v>
      </c>
      <c r="AB901" s="17">
        <v>383552.81</v>
      </c>
      <c r="AC901" s="16">
        <v>1.2084071259168201E-2</v>
      </c>
      <c r="AD901" s="17">
        <v>767105.57</v>
      </c>
      <c r="AE901" s="16">
        <v>1.20839919384815E-2</v>
      </c>
      <c r="AF901" s="18">
        <v>4.2534172543280304</v>
      </c>
      <c r="AG901" s="16">
        <v>1.23255599524881E-2</v>
      </c>
      <c r="AH901" s="18">
        <v>2.1267087657830501</v>
      </c>
      <c r="AI901" s="16">
        <v>1.2325639292107201E-2</v>
      </c>
      <c r="AJ901" s="15">
        <v>3073630.22</v>
      </c>
      <c r="AK901" s="16">
        <v>3.8732559211896597E-2</v>
      </c>
      <c r="AL901" s="17">
        <v>718896.39</v>
      </c>
      <c r="AM901" s="16">
        <v>1.5369500310841E-2</v>
      </c>
      <c r="AN901" s="17">
        <v>1437792.7</v>
      </c>
      <c r="AO901" s="16">
        <v>1.5369501179156499E-2</v>
      </c>
      <c r="AP901" s="18">
        <v>4.2754842877984096</v>
      </c>
      <c r="AQ901" s="16">
        <v>2.3009415679615602E-2</v>
      </c>
      <c r="AR901" s="18">
        <v>2.1377422628449798</v>
      </c>
      <c r="AS901" s="16">
        <v>2.3009414804766499E-2</v>
      </c>
    </row>
    <row r="902" spans="1:45" x14ac:dyDescent="0.2">
      <c r="C902" s="29"/>
      <c r="D902" s="29"/>
      <c r="E902" s="14" t="s">
        <v>344</v>
      </c>
      <c r="F902" s="18">
        <v>22858.38</v>
      </c>
      <c r="G902" s="16">
        <v>-0.42791478179258602</v>
      </c>
      <c r="H902" s="18">
        <v>5215</v>
      </c>
      <c r="I902" s="16">
        <v>-0.35606710731515201</v>
      </c>
      <c r="J902" s="18">
        <v>10429.99</v>
      </c>
      <c r="K902" s="16">
        <v>-0.35114038896775901</v>
      </c>
      <c r="L902" s="18">
        <v>4.3831984659635701</v>
      </c>
      <c r="M902" s="16">
        <v>-0.111576338611728</v>
      </c>
      <c r="N902" s="18">
        <v>2.1916013342294698</v>
      </c>
      <c r="O902" s="16">
        <v>-0.118322039959754</v>
      </c>
      <c r="P902" s="18">
        <v>87577.38</v>
      </c>
      <c r="Q902" s="16">
        <v>-0.370853420697142</v>
      </c>
      <c r="R902" s="18">
        <v>19998.560000000001</v>
      </c>
      <c r="S902" s="16">
        <v>-0.33157413259649698</v>
      </c>
      <c r="T902" s="18">
        <v>39997.15</v>
      </c>
      <c r="U902" s="16">
        <v>-0.31448025416769998</v>
      </c>
      <c r="V902" s="18">
        <v>4.3791843012696896</v>
      </c>
      <c r="W902" s="16">
        <v>-5.87638659964278E-2</v>
      </c>
      <c r="X902" s="18">
        <v>2.1895905083237199</v>
      </c>
      <c r="Y902" s="16">
        <v>-8.2234198025906105E-2</v>
      </c>
      <c r="Z902" s="18">
        <v>167409.71</v>
      </c>
      <c r="AA902" s="16">
        <v>-0.36536936582848001</v>
      </c>
      <c r="AB902" s="18">
        <v>37764.050000000003</v>
      </c>
      <c r="AC902" s="16">
        <v>-0.35373089680415198</v>
      </c>
      <c r="AD902" s="18">
        <v>75528.179999999993</v>
      </c>
      <c r="AE902" s="16">
        <v>-0.337070102247091</v>
      </c>
      <c r="AF902" s="18">
        <v>4.4330443901011698</v>
      </c>
      <c r="AG902" s="16">
        <v>-1.8008704062711399E-2</v>
      </c>
      <c r="AH902" s="18">
        <v>2.2165198472940801</v>
      </c>
      <c r="AI902" s="16">
        <v>-4.2688169107040097E-2</v>
      </c>
      <c r="AJ902" s="18">
        <v>333239.06</v>
      </c>
      <c r="AK902" s="16">
        <v>-0.340981208260691</v>
      </c>
      <c r="AL902" s="18">
        <v>73388.710000000006</v>
      </c>
      <c r="AM902" s="16">
        <v>-0.35875469878372701</v>
      </c>
      <c r="AN902" s="18">
        <v>146777.56</v>
      </c>
      <c r="AO902" s="16">
        <v>-0.34939993801510799</v>
      </c>
      <c r="AP902" s="18">
        <v>4.5407401220160404</v>
      </c>
      <c r="AQ902" s="16">
        <v>2.7717147383887E-2</v>
      </c>
      <c r="AR902" s="18">
        <v>2.2703678954739401</v>
      </c>
      <c r="AS902" s="16">
        <v>1.2939946130242399E-2</v>
      </c>
    </row>
    <row r="903" spans="1:45" x14ac:dyDescent="0.2">
      <c r="C903" s="29"/>
      <c r="D903" s="29"/>
      <c r="E903" s="14" t="s">
        <v>345</v>
      </c>
      <c r="F903" s="18">
        <v>85584</v>
      </c>
      <c r="G903" s="16">
        <v>9.5898269335080305E-2</v>
      </c>
      <c r="H903" s="18">
        <v>16945.830000000002</v>
      </c>
      <c r="I903" s="16">
        <v>4.4118226965212302E-2</v>
      </c>
      <c r="J903" s="18">
        <v>33442.69</v>
      </c>
      <c r="K903" s="16">
        <v>3.1972210581925002E-2</v>
      </c>
      <c r="L903" s="18">
        <v>5.0504460389370101</v>
      </c>
      <c r="M903" s="16">
        <v>4.9592125712018001E-2</v>
      </c>
      <c r="N903" s="18">
        <v>2.5591242809714201</v>
      </c>
      <c r="O903" s="16">
        <v>6.1945523433337001E-2</v>
      </c>
      <c r="P903" s="18">
        <v>283540.25</v>
      </c>
      <c r="Q903" s="16">
        <v>0.12714882680463599</v>
      </c>
      <c r="R903" s="18">
        <v>56927.7</v>
      </c>
      <c r="S903" s="16">
        <v>8.2578622762872006E-2</v>
      </c>
      <c r="T903" s="18">
        <v>113313.47</v>
      </c>
      <c r="U903" s="16">
        <v>7.8770389835363802E-2</v>
      </c>
      <c r="V903" s="18">
        <v>4.9807079857433196</v>
      </c>
      <c r="W903" s="16">
        <v>4.11704084161717E-2</v>
      </c>
      <c r="X903" s="18">
        <v>2.5022642939096298</v>
      </c>
      <c r="Y903" s="16">
        <v>4.4845907363712197E-2</v>
      </c>
      <c r="Z903" s="18">
        <v>534965.59</v>
      </c>
      <c r="AA903" s="16">
        <v>5.1751818104357E-2</v>
      </c>
      <c r="AB903" s="18">
        <v>107367.1</v>
      </c>
      <c r="AC903" s="16">
        <v>1.5200045764188701E-2</v>
      </c>
      <c r="AD903" s="18">
        <v>214083.28</v>
      </c>
      <c r="AE903" s="16">
        <v>2.7676860871639699E-2</v>
      </c>
      <c r="AF903" s="18">
        <v>4.9825839572830004</v>
      </c>
      <c r="AG903" s="16">
        <v>3.6004502258127902E-2</v>
      </c>
      <c r="AH903" s="18">
        <v>2.4988667494257402</v>
      </c>
      <c r="AI903" s="16">
        <v>2.3426582955558401E-2</v>
      </c>
      <c r="AJ903" s="18">
        <v>976276.18</v>
      </c>
      <c r="AK903" s="16">
        <v>-9.1885580632928496E-2</v>
      </c>
      <c r="AL903" s="18">
        <v>198626.26</v>
      </c>
      <c r="AM903" s="16">
        <v>-0.122079637711692</v>
      </c>
      <c r="AN903" s="18">
        <v>396064.2</v>
      </c>
      <c r="AO903" s="16">
        <v>-8.3079424931182505E-2</v>
      </c>
      <c r="AP903" s="18">
        <v>4.9151415326452801</v>
      </c>
      <c r="AQ903" s="16">
        <v>3.43927061904142E-2</v>
      </c>
      <c r="AR903" s="18">
        <v>2.4649442691361698</v>
      </c>
      <c r="AS903" s="16">
        <v>-9.60405507432858E-3</v>
      </c>
    </row>
    <row r="904" spans="1:45" x14ac:dyDescent="0.2">
      <c r="A904" s="122" t="s">
        <v>19</v>
      </c>
      <c r="B904" s="28" t="s">
        <v>11</v>
      </c>
      <c r="C904" s="28" t="s">
        <v>110</v>
      </c>
      <c r="D904" s="28" t="s">
        <v>23</v>
      </c>
      <c r="E904" s="14" t="s">
        <v>319</v>
      </c>
      <c r="F904" s="15">
        <v>959271.82</v>
      </c>
      <c r="G904" s="16">
        <v>-3.8396811533691101E-2</v>
      </c>
      <c r="H904" s="17">
        <v>184123.51999999999</v>
      </c>
      <c r="I904" s="16">
        <v>-7.6319985094581905E-2</v>
      </c>
      <c r="J904" s="17">
        <v>337062.61</v>
      </c>
      <c r="K904" s="16">
        <v>-6.6960110874375894E-2</v>
      </c>
      <c r="L904" s="18">
        <v>5.2099363514232202</v>
      </c>
      <c r="M904" s="16">
        <v>4.1056613707046698E-2</v>
      </c>
      <c r="N904" s="18">
        <v>2.8459751735738399</v>
      </c>
      <c r="O904" s="16">
        <v>3.0613159923368601E-2</v>
      </c>
      <c r="P904" s="15">
        <v>3288500.14</v>
      </c>
      <c r="Q904" s="16">
        <v>-0.11652019000996899</v>
      </c>
      <c r="R904" s="17">
        <v>618896</v>
      </c>
      <c r="S904" s="16">
        <v>-0.14191506357252601</v>
      </c>
      <c r="T904" s="17">
        <v>1132010.8799999999</v>
      </c>
      <c r="U904" s="16">
        <v>-0.13676451499359299</v>
      </c>
      <c r="V904" s="18">
        <v>5.3134939311289804</v>
      </c>
      <c r="W904" s="16">
        <v>2.9594825039447499E-2</v>
      </c>
      <c r="X904" s="18">
        <v>2.9050075384434502</v>
      </c>
      <c r="Y904" s="16">
        <v>2.3451683040431801E-2</v>
      </c>
      <c r="Z904" s="15">
        <v>6408417.6200000001</v>
      </c>
      <c r="AA904" s="16">
        <v>-0.13860054416090101</v>
      </c>
      <c r="AB904" s="17">
        <v>1190599.94</v>
      </c>
      <c r="AC904" s="16">
        <v>-0.18280641915817</v>
      </c>
      <c r="AD904" s="17">
        <v>2185548.89</v>
      </c>
      <c r="AE904" s="16">
        <v>-0.17889818701657001</v>
      </c>
      <c r="AF904" s="18">
        <v>5.3825112909043202</v>
      </c>
      <c r="AG904" s="16">
        <v>5.4094740871227301E-2</v>
      </c>
      <c r="AH904" s="18">
        <v>2.9321776553806602</v>
      </c>
      <c r="AI904" s="16">
        <v>4.9077522687776598E-2</v>
      </c>
      <c r="AJ904" s="15">
        <v>12368033.15</v>
      </c>
      <c r="AK904" s="16">
        <v>-0.105146690302307</v>
      </c>
      <c r="AL904" s="17">
        <v>2363745.54</v>
      </c>
      <c r="AM904" s="16">
        <v>-0.1302920165734</v>
      </c>
      <c r="AN904" s="17">
        <v>4296358.57</v>
      </c>
      <c r="AO904" s="16">
        <v>-0.13617563096430099</v>
      </c>
      <c r="AP904" s="18">
        <v>5.2323877256263396</v>
      </c>
      <c r="AQ904" s="16">
        <v>2.8912378350284599E-2</v>
      </c>
      <c r="AR904" s="18">
        <v>2.8787246102692001</v>
      </c>
      <c r="AS904" s="16">
        <v>3.5920427547827198E-2</v>
      </c>
    </row>
    <row r="905" spans="1:45" x14ac:dyDescent="0.2">
      <c r="A905" s="123"/>
      <c r="B905" s="29"/>
      <c r="C905" s="29"/>
      <c r="D905" s="29"/>
      <c r="E905" s="14" t="s">
        <v>320</v>
      </c>
      <c r="F905" s="15">
        <v>856330.01</v>
      </c>
      <c r="G905" s="16">
        <v>-0.13567774035663899</v>
      </c>
      <c r="H905" s="17">
        <v>187578.32</v>
      </c>
      <c r="I905" s="16">
        <v>-8.2740501354923501E-2</v>
      </c>
      <c r="J905" s="17">
        <v>369905.68</v>
      </c>
      <c r="K905" s="16">
        <v>-8.74967412860361E-2</v>
      </c>
      <c r="L905" s="18">
        <v>4.5651864778403004</v>
      </c>
      <c r="M905" s="16">
        <v>-5.7712391182551802E-2</v>
      </c>
      <c r="N905" s="18">
        <v>2.31499556860008</v>
      </c>
      <c r="O905" s="16">
        <v>-5.2800906309646602E-2</v>
      </c>
      <c r="P905" s="15">
        <v>3159926.03</v>
      </c>
      <c r="Q905" s="16">
        <v>-7.4654084861513106E-2</v>
      </c>
      <c r="R905" s="17">
        <v>693004.42</v>
      </c>
      <c r="S905" s="16">
        <v>-5.7729948050114402E-2</v>
      </c>
      <c r="T905" s="17">
        <v>1370164.48</v>
      </c>
      <c r="U905" s="16">
        <v>-5.3070898396254999E-2</v>
      </c>
      <c r="V905" s="18">
        <v>4.5597487386877003</v>
      </c>
      <c r="W905" s="16">
        <v>-1.7961025903749001E-2</v>
      </c>
      <c r="X905" s="18">
        <v>2.30623846707805</v>
      </c>
      <c r="Y905" s="16">
        <v>-2.2792822006108202E-2</v>
      </c>
      <c r="Z905" s="15">
        <v>6093280.7000000002</v>
      </c>
      <c r="AA905" s="16">
        <v>-6.8923594993759593E-2</v>
      </c>
      <c r="AB905" s="17">
        <v>1338444.81</v>
      </c>
      <c r="AC905" s="16">
        <v>-6.9431853561899695E-2</v>
      </c>
      <c r="AD905" s="17">
        <v>2652216.88</v>
      </c>
      <c r="AE905" s="16">
        <v>-6.3763042581728699E-2</v>
      </c>
      <c r="AF905" s="18">
        <v>4.5525079962019497</v>
      </c>
      <c r="AG905" s="16">
        <v>5.46180921929949E-4</v>
      </c>
      <c r="AH905" s="18">
        <v>2.29742927358188</v>
      </c>
      <c r="AI905" s="16">
        <v>-5.5120152768392602E-3</v>
      </c>
      <c r="AJ905" s="15">
        <v>11695252.310000001</v>
      </c>
      <c r="AK905" s="16">
        <v>-0.119452756370087</v>
      </c>
      <c r="AL905" s="17">
        <v>2543101.08</v>
      </c>
      <c r="AM905" s="16">
        <v>-0.14146174786991</v>
      </c>
      <c r="AN905" s="17">
        <v>5044398.84</v>
      </c>
      <c r="AO905" s="16">
        <v>-0.139423157072493</v>
      </c>
      <c r="AP905" s="18">
        <v>4.5988153604967996</v>
      </c>
      <c r="AQ905" s="16">
        <v>2.56354232851209E-2</v>
      </c>
      <c r="AR905" s="18">
        <v>2.3184630480170401</v>
      </c>
      <c r="AS905" s="16">
        <v>2.3205830910428299E-2</v>
      </c>
    </row>
    <row r="906" spans="1:45" x14ac:dyDescent="0.2">
      <c r="A906" s="123"/>
      <c r="B906" s="29"/>
      <c r="C906" s="29"/>
      <c r="D906" s="29"/>
      <c r="E906" s="14" t="s">
        <v>321</v>
      </c>
      <c r="F906" s="15">
        <v>1198269.6299999999</v>
      </c>
      <c r="G906" s="16">
        <v>3.7341779077497E-2</v>
      </c>
      <c r="H906" s="17">
        <v>268956.87</v>
      </c>
      <c r="I906" s="16">
        <v>0.117355842344308</v>
      </c>
      <c r="J906" s="17">
        <v>537653.11</v>
      </c>
      <c r="K906" s="16">
        <v>7.4899177179585594E-2</v>
      </c>
      <c r="L906" s="18">
        <v>4.4552482708472896</v>
      </c>
      <c r="M906" s="16">
        <v>-7.1610189193564697E-2</v>
      </c>
      <c r="N906" s="18">
        <v>2.2287039872232901</v>
      </c>
      <c r="O906" s="16">
        <v>-3.4940391526426702E-2</v>
      </c>
      <c r="P906" s="15">
        <v>3884290.85</v>
      </c>
      <c r="Q906" s="16">
        <v>3.6856417870857597E-2</v>
      </c>
      <c r="R906" s="17">
        <v>854247.07</v>
      </c>
      <c r="S906" s="16">
        <v>9.0911005313983995E-2</v>
      </c>
      <c r="T906" s="17">
        <v>1707640.66</v>
      </c>
      <c r="U906" s="16">
        <v>5.5241706484933102E-2</v>
      </c>
      <c r="V906" s="18">
        <v>4.5470344428573801</v>
      </c>
      <c r="W906" s="16">
        <v>-4.9549951535752E-2</v>
      </c>
      <c r="X906" s="18">
        <v>2.2746535269311301</v>
      </c>
      <c r="Y906" s="16">
        <v>-1.7422822184803202E-2</v>
      </c>
      <c r="Z906" s="15">
        <v>7173803.9500000002</v>
      </c>
      <c r="AA906" s="16">
        <v>3.1316284574793699E-2</v>
      </c>
      <c r="AB906" s="17">
        <v>1586493.22</v>
      </c>
      <c r="AC906" s="16">
        <v>8.9137995115135094E-2</v>
      </c>
      <c r="AD906" s="17">
        <v>3172267.68</v>
      </c>
      <c r="AE906" s="16">
        <v>5.8024854755567699E-2</v>
      </c>
      <c r="AF906" s="18">
        <v>4.5217993115659203</v>
      </c>
      <c r="AG906" s="16">
        <v>-5.3089425582135703E-2</v>
      </c>
      <c r="AH906" s="18">
        <v>2.2614119215816002</v>
      </c>
      <c r="AI906" s="16">
        <v>-2.5243802223289501E-2</v>
      </c>
      <c r="AJ906" s="15">
        <v>13223105.810000001</v>
      </c>
      <c r="AK906" s="16">
        <v>-3.57804029702284E-2</v>
      </c>
      <c r="AL906" s="17">
        <v>2887737.11</v>
      </c>
      <c r="AM906" s="16">
        <v>-1.31619694599394E-3</v>
      </c>
      <c r="AN906" s="17">
        <v>5864264.8700000001</v>
      </c>
      <c r="AO906" s="16">
        <v>-1.23430989286702E-2</v>
      </c>
      <c r="AP906" s="18">
        <v>4.5790545698254403</v>
      </c>
      <c r="AQ906" s="16">
        <v>-3.4509627490545002E-2</v>
      </c>
      <c r="AR906" s="18">
        <v>2.2548616242840298</v>
      </c>
      <c r="AS906" s="16">
        <v>-2.3730208350830499E-2</v>
      </c>
    </row>
    <row r="907" spans="1:45" x14ac:dyDescent="0.2">
      <c r="A907" s="123"/>
      <c r="B907" s="29"/>
      <c r="C907" s="29"/>
      <c r="D907" s="29"/>
      <c r="E907" s="14" t="s">
        <v>322</v>
      </c>
      <c r="F907" s="15">
        <v>2154736.7200000002</v>
      </c>
      <c r="G907" s="16">
        <v>-2.9214119849234998E-2</v>
      </c>
      <c r="H907" s="17">
        <v>508913.03</v>
      </c>
      <c r="I907" s="16">
        <v>-6.3370880359138099E-2</v>
      </c>
      <c r="J907" s="17">
        <v>1010265.47</v>
      </c>
      <c r="K907" s="16">
        <v>-7.5182351057170903E-3</v>
      </c>
      <c r="L907" s="18">
        <v>4.2339979387047704</v>
      </c>
      <c r="M907" s="16">
        <v>3.6467754198161201E-2</v>
      </c>
      <c r="N907" s="18">
        <v>2.1328420934747001</v>
      </c>
      <c r="O907" s="16">
        <v>-2.1860235130696699E-2</v>
      </c>
      <c r="P907" s="15">
        <v>7048226.3300000001</v>
      </c>
      <c r="Q907" s="16">
        <v>-5.2323878932594499E-2</v>
      </c>
      <c r="R907" s="17">
        <v>1644439.04</v>
      </c>
      <c r="S907" s="16">
        <v>-9.2013385516403506E-2</v>
      </c>
      <c r="T907" s="17">
        <v>3261676.49</v>
      </c>
      <c r="U907" s="16">
        <v>-4.1144732865574199E-2</v>
      </c>
      <c r="V907" s="18">
        <v>4.2860976652561096</v>
      </c>
      <c r="W907" s="16">
        <v>4.3711554719759502E-2</v>
      </c>
      <c r="X907" s="18">
        <v>2.1609213395654701</v>
      </c>
      <c r="Y907" s="16">
        <v>-1.1658846178557799E-2</v>
      </c>
      <c r="Z907" s="15">
        <v>13376775.439999999</v>
      </c>
      <c r="AA907" s="16">
        <v>-4.80442768963808E-2</v>
      </c>
      <c r="AB907" s="17">
        <v>3158585.52</v>
      </c>
      <c r="AC907" s="16">
        <v>-6.7311690943958405E-2</v>
      </c>
      <c r="AD907" s="17">
        <v>6261541.3399999999</v>
      </c>
      <c r="AE907" s="16">
        <v>-2.1228978891536601E-2</v>
      </c>
      <c r="AF907" s="18">
        <v>4.2350524800734197</v>
      </c>
      <c r="AG907" s="16">
        <v>2.0657934553803801E-2</v>
      </c>
      <c r="AH907" s="18">
        <v>2.1363390758991598</v>
      </c>
      <c r="AI907" s="16">
        <v>-2.7396906351472999E-2</v>
      </c>
      <c r="AJ907" s="15">
        <v>25027376.649999999</v>
      </c>
      <c r="AK907" s="16">
        <v>-1.2737640674682299E-2</v>
      </c>
      <c r="AL907" s="17">
        <v>5925741.5099999998</v>
      </c>
      <c r="AM907" s="16">
        <v>-2.8516230232043398E-2</v>
      </c>
      <c r="AN907" s="17">
        <v>11669484.42</v>
      </c>
      <c r="AO907" s="16">
        <v>1.7503907803983299E-2</v>
      </c>
      <c r="AP907" s="18">
        <v>4.2235012458381798</v>
      </c>
      <c r="AQ907" s="16">
        <v>1.6241742835425801E-2</v>
      </c>
      <c r="AR907" s="18">
        <v>2.1446857246843098</v>
      </c>
      <c r="AS907" s="16">
        <v>-2.9721309418785501E-2</v>
      </c>
    </row>
    <row r="908" spans="1:45" x14ac:dyDescent="0.2">
      <c r="A908" s="123"/>
      <c r="B908" s="29"/>
      <c r="C908" s="29"/>
      <c r="D908" s="29"/>
      <c r="E908" s="14" t="s">
        <v>323</v>
      </c>
      <c r="F908" s="15">
        <v>412191.32</v>
      </c>
      <c r="G908" s="16">
        <v>-0.15789421641540599</v>
      </c>
      <c r="H908" s="17">
        <v>79364.7</v>
      </c>
      <c r="I908" s="16">
        <v>-0.21374972805831899</v>
      </c>
      <c r="J908" s="17">
        <v>149630.47</v>
      </c>
      <c r="K908" s="16">
        <v>-0.23496317246068299</v>
      </c>
      <c r="L908" s="18">
        <v>5.1936354575774901</v>
      </c>
      <c r="M908" s="16">
        <v>7.10403717953247E-2</v>
      </c>
      <c r="N908" s="18">
        <v>2.7547284988144498</v>
      </c>
      <c r="O908" s="16">
        <v>0.100738883764803</v>
      </c>
      <c r="P908" s="15">
        <v>1393394.19</v>
      </c>
      <c r="Q908" s="16">
        <v>-0.16997661366297301</v>
      </c>
      <c r="R908" s="17">
        <v>273268.71000000002</v>
      </c>
      <c r="S908" s="16">
        <v>-0.20790199677930199</v>
      </c>
      <c r="T908" s="17">
        <v>521286.05</v>
      </c>
      <c r="U908" s="16">
        <v>-0.21279320330447199</v>
      </c>
      <c r="V908" s="18">
        <v>5.0989891597907402</v>
      </c>
      <c r="W908" s="16">
        <v>4.7879660044745503E-2</v>
      </c>
      <c r="X908" s="18">
        <v>2.6729934361374101</v>
      </c>
      <c r="Y908" s="16">
        <v>5.4390523330376299E-2</v>
      </c>
      <c r="Z908" s="15">
        <v>2539490.69</v>
      </c>
      <c r="AA908" s="16">
        <v>-0.229874460979896</v>
      </c>
      <c r="AB908" s="17">
        <v>495564.95</v>
      </c>
      <c r="AC908" s="16">
        <v>-0.265753918630387</v>
      </c>
      <c r="AD908" s="17">
        <v>953616.99</v>
      </c>
      <c r="AE908" s="16">
        <v>-0.26884429213293498</v>
      </c>
      <c r="AF908" s="18">
        <v>5.1244356365396699</v>
      </c>
      <c r="AG908" s="16">
        <v>4.8865712137766103E-2</v>
      </c>
      <c r="AH908" s="18">
        <v>2.6630090661450998</v>
      </c>
      <c r="AI908" s="16">
        <v>5.3298949503822697E-2</v>
      </c>
      <c r="AJ908" s="15">
        <v>4585016.51</v>
      </c>
      <c r="AK908" s="16">
        <v>-0.30355299023307603</v>
      </c>
      <c r="AL908" s="17">
        <v>898234.2</v>
      </c>
      <c r="AM908" s="16">
        <v>-0.347473773923062</v>
      </c>
      <c r="AN908" s="17">
        <v>1733058.08</v>
      </c>
      <c r="AO908" s="16">
        <v>-0.35305349338883102</v>
      </c>
      <c r="AP908" s="18">
        <v>5.1044777742820298</v>
      </c>
      <c r="AQ908" s="16">
        <v>6.7308840525909297E-2</v>
      </c>
      <c r="AR908" s="18">
        <v>2.64562195745915</v>
      </c>
      <c r="AS908" s="16">
        <v>7.65140589676397E-2</v>
      </c>
    </row>
    <row r="909" spans="1:45" x14ac:dyDescent="0.2">
      <c r="A909" s="123"/>
      <c r="B909" s="29"/>
      <c r="C909" s="29"/>
      <c r="D909" s="29"/>
      <c r="E909" s="14" t="s">
        <v>324</v>
      </c>
      <c r="F909" s="15">
        <v>662186.72</v>
      </c>
      <c r="G909" s="16">
        <v>0.14580073862544601</v>
      </c>
      <c r="H909" s="17">
        <v>131591.60999999999</v>
      </c>
      <c r="I909" s="16">
        <v>0.110452326364519</v>
      </c>
      <c r="J909" s="17">
        <v>236492.19</v>
      </c>
      <c r="K909" s="16">
        <v>0.16055051071552301</v>
      </c>
      <c r="L909" s="18">
        <v>5.0321347994754397</v>
      </c>
      <c r="M909" s="16">
        <v>3.1832444690942097E-2</v>
      </c>
      <c r="N909" s="18">
        <v>2.8000363140956201</v>
      </c>
      <c r="O909" s="16">
        <v>-1.270928921567E-2</v>
      </c>
      <c r="P909" s="15">
        <v>2176301.63</v>
      </c>
      <c r="Q909" s="16">
        <v>0.13615491083419801</v>
      </c>
      <c r="R909" s="17">
        <v>428658.23</v>
      </c>
      <c r="S909" s="16">
        <v>8.9051227335771199E-2</v>
      </c>
      <c r="T909" s="17">
        <v>769374.4</v>
      </c>
      <c r="U909" s="16">
        <v>0.124759379882885</v>
      </c>
      <c r="V909" s="18">
        <v>5.0770088562162901</v>
      </c>
      <c r="W909" s="16">
        <v>4.3252036558151803E-2</v>
      </c>
      <c r="X909" s="18">
        <v>2.8286639508670901</v>
      </c>
      <c r="Y909" s="16">
        <v>1.0131527822866099E-2</v>
      </c>
      <c r="Z909" s="15">
        <v>4028550.47</v>
      </c>
      <c r="AA909" s="16">
        <v>0.108871224193524</v>
      </c>
      <c r="AB909" s="17">
        <v>794907.43</v>
      </c>
      <c r="AC909" s="16">
        <v>5.9404022637689097E-2</v>
      </c>
      <c r="AD909" s="17">
        <v>1420039.36</v>
      </c>
      <c r="AE909" s="16">
        <v>7.8672384950549096E-2</v>
      </c>
      <c r="AF909" s="18">
        <v>5.0679491950402298</v>
      </c>
      <c r="AG909" s="16">
        <v>4.6693424320470002E-2</v>
      </c>
      <c r="AH909" s="18">
        <v>2.83692873836962</v>
      </c>
      <c r="AI909" s="16">
        <v>2.79963032931069E-2</v>
      </c>
      <c r="AJ909" s="15">
        <v>7541643.0099999998</v>
      </c>
      <c r="AK909" s="16">
        <v>-1.52458068038198E-2</v>
      </c>
      <c r="AL909" s="17">
        <v>1510095.71</v>
      </c>
      <c r="AM909" s="16">
        <v>-4.2065727786493499E-2</v>
      </c>
      <c r="AN909" s="17">
        <v>2677733.88</v>
      </c>
      <c r="AO909" s="16">
        <v>-4.5657492343732002E-2</v>
      </c>
      <c r="AP909" s="18">
        <v>4.9941490198657696</v>
      </c>
      <c r="AQ909" s="16">
        <v>2.79976630554209E-2</v>
      </c>
      <c r="AR909" s="18">
        <v>2.81642737776466</v>
      </c>
      <c r="AS909" s="16">
        <v>3.1866636240063501E-2</v>
      </c>
    </row>
    <row r="910" spans="1:45" x14ac:dyDescent="0.2">
      <c r="A910" s="123"/>
      <c r="B910" s="29"/>
      <c r="C910" s="29"/>
      <c r="D910" s="29"/>
      <c r="E910" s="14" t="s">
        <v>325</v>
      </c>
      <c r="F910" s="15">
        <v>2204360.7999999998</v>
      </c>
      <c r="G910" s="16">
        <v>0.203166029095773</v>
      </c>
      <c r="H910" s="17">
        <v>523983.32</v>
      </c>
      <c r="I910" s="16">
        <v>0.28990701788375201</v>
      </c>
      <c r="J910" s="17">
        <v>1047966.62</v>
      </c>
      <c r="K910" s="16">
        <v>0.28575231617008701</v>
      </c>
      <c r="L910" s="18">
        <v>4.2069293350788302</v>
      </c>
      <c r="M910" s="16">
        <v>-6.7245923609507999E-2</v>
      </c>
      <c r="N910" s="18">
        <v>2.1034647076831501</v>
      </c>
      <c r="O910" s="16">
        <v>-6.4231878905197798E-2</v>
      </c>
      <c r="P910" s="15">
        <v>6491984.0099999998</v>
      </c>
      <c r="Q910" s="16">
        <v>4.5586917535303702E-2</v>
      </c>
      <c r="R910" s="17">
        <v>1498061.38</v>
      </c>
      <c r="S910" s="16">
        <v>6.1855270095000199E-2</v>
      </c>
      <c r="T910" s="17">
        <v>2996121.78</v>
      </c>
      <c r="U910" s="16">
        <v>6.1074318800002601E-2</v>
      </c>
      <c r="V910" s="18">
        <v>4.3335901296647803</v>
      </c>
      <c r="W910" s="16">
        <v>-1.53206873082063E-2</v>
      </c>
      <c r="X910" s="18">
        <v>2.1667957735683201</v>
      </c>
      <c r="Y910" s="16">
        <v>-1.45959627806409E-2</v>
      </c>
      <c r="Z910" s="15">
        <v>12141480.130000001</v>
      </c>
      <c r="AA910" s="16">
        <v>5.5815150793159699E-2</v>
      </c>
      <c r="AB910" s="17">
        <v>2811119.88</v>
      </c>
      <c r="AC910" s="16">
        <v>4.9219469989624003E-2</v>
      </c>
      <c r="AD910" s="17">
        <v>5622262.5999999996</v>
      </c>
      <c r="AE910" s="16">
        <v>4.8997155928752402E-2</v>
      </c>
      <c r="AF910" s="18">
        <v>4.3190901307275498</v>
      </c>
      <c r="AG910" s="16">
        <v>6.2862737417568003E-3</v>
      </c>
      <c r="AH910" s="18">
        <v>2.1595362923816501</v>
      </c>
      <c r="AI910" s="16">
        <v>6.4995360815548299E-3</v>
      </c>
      <c r="AJ910" s="15">
        <v>23026281.809999999</v>
      </c>
      <c r="AK910" s="16">
        <v>4.0613520633918501E-2</v>
      </c>
      <c r="AL910" s="17">
        <v>5296980.5999999996</v>
      </c>
      <c r="AM910" s="16">
        <v>2.6656736842002999E-2</v>
      </c>
      <c r="AN910" s="17">
        <v>10608976.84</v>
      </c>
      <c r="AO910" s="16">
        <v>2.6819617136505301E-2</v>
      </c>
      <c r="AP910" s="18">
        <v>4.34705798431657</v>
      </c>
      <c r="AQ910" s="16">
        <v>1.35944014109784E-2</v>
      </c>
      <c r="AR910" s="18">
        <v>2.17045264187795</v>
      </c>
      <c r="AS910" s="16">
        <v>1.34336189796221E-2</v>
      </c>
    </row>
    <row r="911" spans="1:45" x14ac:dyDescent="0.2">
      <c r="A911" s="123"/>
      <c r="B911" s="29"/>
      <c r="C911" s="29"/>
      <c r="D911" s="29"/>
      <c r="E911" s="14" t="s">
        <v>326</v>
      </c>
      <c r="F911" s="15">
        <v>669350.72</v>
      </c>
      <c r="G911" s="16">
        <v>6.5869654671820099E-2</v>
      </c>
      <c r="H911" s="17">
        <v>127716.73</v>
      </c>
      <c r="I911" s="16">
        <v>1.05270945217537E-2</v>
      </c>
      <c r="J911" s="17">
        <v>244424.94</v>
      </c>
      <c r="K911" s="16">
        <v>2.9632139948283599E-2</v>
      </c>
      <c r="L911" s="18">
        <v>5.2409008592687902</v>
      </c>
      <c r="M911" s="16">
        <v>5.4766032944676198E-2</v>
      </c>
      <c r="N911" s="18">
        <v>2.7384714505811099</v>
      </c>
      <c r="O911" s="16">
        <v>3.5194622737162E-2</v>
      </c>
      <c r="P911" s="15">
        <v>2220603.02</v>
      </c>
      <c r="Q911" s="16">
        <v>2.3742051579969399E-2</v>
      </c>
      <c r="R911" s="17">
        <v>421600.55</v>
      </c>
      <c r="S911" s="16">
        <v>-4.2529420493504597E-2</v>
      </c>
      <c r="T911" s="17">
        <v>809869.05</v>
      </c>
      <c r="U911" s="16">
        <v>-1.8702531222633899E-2</v>
      </c>
      <c r="V911" s="18">
        <v>5.2670780908611201</v>
      </c>
      <c r="W911" s="16">
        <v>6.9215152394167603E-2</v>
      </c>
      <c r="X911" s="18">
        <v>2.74192848831549</v>
      </c>
      <c r="Y911" s="16">
        <v>4.3253533360772201E-2</v>
      </c>
      <c r="Z911" s="15">
        <v>4219191.71</v>
      </c>
      <c r="AA911" s="16">
        <v>-0.109678073058827</v>
      </c>
      <c r="AB911" s="17">
        <v>801580.36</v>
      </c>
      <c r="AC911" s="16">
        <v>-0.17044507353901001</v>
      </c>
      <c r="AD911" s="17">
        <v>1537440.41</v>
      </c>
      <c r="AE911" s="16">
        <v>-0.15812957714284301</v>
      </c>
      <c r="AF911" s="18">
        <v>5.2635916753249798</v>
      </c>
      <c r="AG911" s="16">
        <v>7.3252534029813507E-2</v>
      </c>
      <c r="AH911" s="18">
        <v>2.7442960927506799</v>
      </c>
      <c r="AI911" s="16">
        <v>5.7552210849241899E-2</v>
      </c>
      <c r="AJ911" s="15">
        <v>7795878.3300000001</v>
      </c>
      <c r="AK911" s="16">
        <v>-0.159604404096097</v>
      </c>
      <c r="AL911" s="17">
        <v>1510798.85</v>
      </c>
      <c r="AM911" s="16">
        <v>-0.20968968783038</v>
      </c>
      <c r="AN911" s="17">
        <v>2881313.96</v>
      </c>
      <c r="AO911" s="16">
        <v>-0.21261518968861601</v>
      </c>
      <c r="AP911" s="18">
        <v>5.1601034313734102</v>
      </c>
      <c r="AQ911" s="16">
        <v>6.3374199935193998E-2</v>
      </c>
      <c r="AR911" s="18">
        <v>2.7056677745732398</v>
      </c>
      <c r="AS911" s="16">
        <v>6.7325131115439404E-2</v>
      </c>
    </row>
    <row r="912" spans="1:45" x14ac:dyDescent="0.2">
      <c r="A912" s="123"/>
      <c r="B912" s="29"/>
      <c r="C912" s="29"/>
      <c r="D912" s="29"/>
      <c r="E912" s="14" t="s">
        <v>327</v>
      </c>
      <c r="F912" s="15">
        <v>9116697.7899999991</v>
      </c>
      <c r="G912" s="16">
        <v>2.5435232725870598E-2</v>
      </c>
      <c r="H912" s="17">
        <v>2012228.12</v>
      </c>
      <c r="I912" s="16">
        <v>3.7264738221792201E-2</v>
      </c>
      <c r="J912" s="17">
        <v>3933401.06</v>
      </c>
      <c r="K912" s="16">
        <v>5.2683179348775602E-2</v>
      </c>
      <c r="L912" s="18">
        <v>4.5306482398228303</v>
      </c>
      <c r="M912" s="16">
        <v>-1.1404519077936701E-2</v>
      </c>
      <c r="N912" s="18">
        <v>2.3177646141174302</v>
      </c>
      <c r="O912" s="16">
        <v>-2.5884280434462101E-2</v>
      </c>
      <c r="P912" s="15">
        <v>29663226.32</v>
      </c>
      <c r="Q912" s="16">
        <v>-2.07877858333365E-2</v>
      </c>
      <c r="R912" s="17">
        <v>6432175.3799999999</v>
      </c>
      <c r="S912" s="16">
        <v>-3.1383614771491597E-2</v>
      </c>
      <c r="T912" s="17">
        <v>12568143.76</v>
      </c>
      <c r="U912" s="16">
        <v>-1.6069024893219E-2</v>
      </c>
      <c r="V912" s="18">
        <v>4.61169426633389</v>
      </c>
      <c r="W912" s="16">
        <v>1.0939138651526599E-2</v>
      </c>
      <c r="X912" s="18">
        <v>2.3601915196425201</v>
      </c>
      <c r="Y912" s="16">
        <v>-4.79582517422568E-3</v>
      </c>
      <c r="Z912" s="15">
        <v>55980990.729999997</v>
      </c>
      <c r="AA912" s="16">
        <v>-3.7479645289954698E-2</v>
      </c>
      <c r="AB912" s="17">
        <v>12177296.050000001</v>
      </c>
      <c r="AC912" s="16">
        <v>-4.9334053694254303E-2</v>
      </c>
      <c r="AD912" s="17">
        <v>23804933.969999999</v>
      </c>
      <c r="AE912" s="16">
        <v>-3.6113451772197103E-2</v>
      </c>
      <c r="AF912" s="18">
        <v>4.5971610199950703</v>
      </c>
      <c r="AG912" s="16">
        <v>1.24695835065572E-2</v>
      </c>
      <c r="AH912" s="18">
        <v>2.3516549468505001</v>
      </c>
      <c r="AI912" s="16">
        <v>-1.4173800021065001E-3</v>
      </c>
      <c r="AJ912" s="15">
        <v>105262587.41</v>
      </c>
      <c r="AK912" s="16">
        <v>-5.8584047033675701E-2</v>
      </c>
      <c r="AL912" s="17">
        <v>22936434.469999999</v>
      </c>
      <c r="AM912" s="16">
        <v>-7.1221588826547305E-2</v>
      </c>
      <c r="AN912" s="17">
        <v>44775589.329999998</v>
      </c>
      <c r="AO912" s="16">
        <v>-6.1652289275723401E-2</v>
      </c>
      <c r="AP912" s="18">
        <v>4.58931781867315</v>
      </c>
      <c r="AQ912" s="16">
        <v>1.3606627416010901E-2</v>
      </c>
      <c r="AR912" s="18">
        <v>2.3508922827169401</v>
      </c>
      <c r="AS912" s="16">
        <v>3.2698350589883702E-3</v>
      </c>
    </row>
    <row r="913" spans="1:45" x14ac:dyDescent="0.2">
      <c r="A913" s="122" t="s">
        <v>19</v>
      </c>
      <c r="B913" s="28" t="s">
        <v>11</v>
      </c>
      <c r="C913" s="28" t="s">
        <v>110</v>
      </c>
      <c r="D913" s="28" t="s">
        <v>24</v>
      </c>
      <c r="E913" s="14" t="s">
        <v>271</v>
      </c>
      <c r="F913" s="15">
        <v>79577.960000000006</v>
      </c>
      <c r="G913" s="16">
        <v>0.12848927035583499</v>
      </c>
      <c r="H913" s="17">
        <v>16756.669999999998</v>
      </c>
      <c r="I913" s="16">
        <v>3.7393198771472298E-2</v>
      </c>
      <c r="J913" s="17">
        <v>25301.55</v>
      </c>
      <c r="K913" s="16">
        <v>3.27095823047686E-2</v>
      </c>
      <c r="L913" s="18">
        <v>4.7490318780521399</v>
      </c>
      <c r="M913" s="16">
        <v>8.7812481990669197E-2</v>
      </c>
      <c r="N913" s="18">
        <v>3.1451812240752099</v>
      </c>
      <c r="O913" s="16">
        <v>9.2746004968123005E-2</v>
      </c>
      <c r="P913" s="15">
        <v>244496.29</v>
      </c>
      <c r="Q913" s="16">
        <v>0.19904509444082399</v>
      </c>
      <c r="R913" s="17">
        <v>55009.919999999998</v>
      </c>
      <c r="S913" s="16">
        <v>0.23473458666969499</v>
      </c>
      <c r="T913" s="17">
        <v>82995.710000000006</v>
      </c>
      <c r="U913" s="16">
        <v>0.22974151719719399</v>
      </c>
      <c r="V913" s="18">
        <v>4.4445854493153201</v>
      </c>
      <c r="W913" s="16">
        <v>-2.8904586146835599E-2</v>
      </c>
      <c r="X913" s="18">
        <v>2.94589069724206</v>
      </c>
      <c r="Y913" s="16">
        <v>-2.4961686929407201E-2</v>
      </c>
      <c r="Z913" s="15">
        <v>444963.75</v>
      </c>
      <c r="AA913" s="16">
        <v>0.12523093137059499</v>
      </c>
      <c r="AB913" s="17">
        <v>103130.47</v>
      </c>
      <c r="AC913" s="16">
        <v>0.19793437700552599</v>
      </c>
      <c r="AD913" s="17">
        <v>155768.53</v>
      </c>
      <c r="AE913" s="16">
        <v>0.200166131002948</v>
      </c>
      <c r="AF913" s="18">
        <v>4.3145711446869202</v>
      </c>
      <c r="AG913" s="16">
        <v>-6.0690674740186801E-2</v>
      </c>
      <c r="AH913" s="18">
        <v>2.8565702584469399</v>
      </c>
      <c r="AI913" s="16">
        <v>-6.2437355709856202E-2</v>
      </c>
      <c r="AJ913" s="15">
        <v>812094.11</v>
      </c>
      <c r="AK913" s="16">
        <v>0.161636953877729</v>
      </c>
      <c r="AL913" s="17">
        <v>185854.96</v>
      </c>
      <c r="AM913" s="16">
        <v>0.21187289452077199</v>
      </c>
      <c r="AN913" s="17">
        <v>280647.78000000003</v>
      </c>
      <c r="AO913" s="16">
        <v>0.20152810409952299</v>
      </c>
      <c r="AP913" s="18">
        <v>4.3695046395318196</v>
      </c>
      <c r="AQ913" s="16">
        <v>-4.1453143205177803E-2</v>
      </c>
      <c r="AR913" s="18">
        <v>2.8936416671459102</v>
      </c>
      <c r="AS913" s="16">
        <v>-3.3200347195948499E-2</v>
      </c>
    </row>
    <row r="914" spans="1:45" x14ac:dyDescent="0.2">
      <c r="A914" s="123"/>
      <c r="B914" s="29"/>
      <c r="C914" s="29"/>
      <c r="D914" s="29"/>
      <c r="E914" s="14" t="s">
        <v>272</v>
      </c>
      <c r="F914" s="15">
        <v>161132.82999999999</v>
      </c>
      <c r="G914" s="16">
        <v>0.374968939371701</v>
      </c>
      <c r="H914" s="17">
        <v>37126.71</v>
      </c>
      <c r="I914" s="16">
        <v>0.490275422325606</v>
      </c>
      <c r="J914" s="17">
        <v>65231.96</v>
      </c>
      <c r="K914" s="16">
        <v>0.37031108467062301</v>
      </c>
      <c r="L914" s="18">
        <v>4.3400783425194396</v>
      </c>
      <c r="M914" s="16">
        <v>-7.7372599203149997E-2</v>
      </c>
      <c r="N914" s="18">
        <v>2.4701515944025001</v>
      </c>
      <c r="O914" s="16">
        <v>3.39912210678678E-3</v>
      </c>
      <c r="P914" s="15">
        <v>534145.36</v>
      </c>
      <c r="Q914" s="16">
        <v>0.32345127972148302</v>
      </c>
      <c r="R914" s="17">
        <v>122230.37</v>
      </c>
      <c r="S914" s="16">
        <v>0.41025485119046901</v>
      </c>
      <c r="T914" s="17">
        <v>212230.21</v>
      </c>
      <c r="U914" s="16">
        <v>0.27565261049909801</v>
      </c>
      <c r="V914" s="18">
        <v>4.3699888988309503</v>
      </c>
      <c r="W914" s="16">
        <v>-6.1551691451875501E-2</v>
      </c>
      <c r="X914" s="18">
        <v>2.51682057893643</v>
      </c>
      <c r="Y914" s="16">
        <v>3.7469973274059099E-2</v>
      </c>
      <c r="Z914" s="15">
        <v>959510.83</v>
      </c>
      <c r="AA914" s="16">
        <v>0.22233243543339001</v>
      </c>
      <c r="AB914" s="17">
        <v>218778.79</v>
      </c>
      <c r="AC914" s="16">
        <v>0.30907036163463197</v>
      </c>
      <c r="AD914" s="17">
        <v>385175.21</v>
      </c>
      <c r="AE914" s="16">
        <v>0.20530624853825299</v>
      </c>
      <c r="AF914" s="18">
        <v>4.3857580069804696</v>
      </c>
      <c r="AG914" s="16">
        <v>-6.6259178072699196E-2</v>
      </c>
      <c r="AH914" s="18">
        <v>2.4911022440930202</v>
      </c>
      <c r="AI914" s="16">
        <v>1.41260255771396E-2</v>
      </c>
      <c r="AJ914" s="15">
        <v>1667198.39</v>
      </c>
      <c r="AK914" s="16">
        <v>0.12091326308049299</v>
      </c>
      <c r="AL914" s="17">
        <v>378595</v>
      </c>
      <c r="AM914" s="16">
        <v>0.16712692130325499</v>
      </c>
      <c r="AN914" s="17">
        <v>687847.85</v>
      </c>
      <c r="AO914" s="16">
        <v>9.9217431768443401E-2</v>
      </c>
      <c r="AP914" s="18">
        <v>4.4036460861870896</v>
      </c>
      <c r="AQ914" s="16">
        <v>-3.9596086234698402E-2</v>
      </c>
      <c r="AR914" s="18">
        <v>2.4237894906555302</v>
      </c>
      <c r="AS914" s="16">
        <v>1.97375247926561E-2</v>
      </c>
    </row>
    <row r="915" spans="1:45" x14ac:dyDescent="0.2">
      <c r="A915" s="123"/>
      <c r="B915" s="29"/>
      <c r="C915" s="29"/>
      <c r="D915" s="29"/>
      <c r="E915" s="14" t="s">
        <v>273</v>
      </c>
      <c r="F915" s="15">
        <v>252623.38</v>
      </c>
      <c r="G915" s="16">
        <v>0.17421786362977401</v>
      </c>
      <c r="H915" s="17">
        <v>59350.69</v>
      </c>
      <c r="I915" s="16">
        <v>0.12680628649974601</v>
      </c>
      <c r="J915" s="17">
        <v>103389.25</v>
      </c>
      <c r="K915" s="16">
        <v>0.13050265690280299</v>
      </c>
      <c r="L915" s="18">
        <v>4.2564522838740402</v>
      </c>
      <c r="M915" s="16">
        <v>4.2076067286867198E-2</v>
      </c>
      <c r="N915" s="18">
        <v>2.4434201814985599</v>
      </c>
      <c r="O915" s="16">
        <v>3.86688226339389E-2</v>
      </c>
      <c r="P915" s="15">
        <v>858243.65</v>
      </c>
      <c r="Q915" s="16">
        <v>6.4932448722487393E-2</v>
      </c>
      <c r="R915" s="17">
        <v>202097.75</v>
      </c>
      <c r="S915" s="16">
        <v>1.38464573899067E-2</v>
      </c>
      <c r="T915" s="17">
        <v>354365.24</v>
      </c>
      <c r="U915" s="16">
        <v>4.1778348958369498E-3</v>
      </c>
      <c r="V915" s="18">
        <v>4.2466759278616397</v>
      </c>
      <c r="W915" s="16">
        <v>5.0388291994528302E-2</v>
      </c>
      <c r="X915" s="18">
        <v>2.4219182727967299</v>
      </c>
      <c r="Y915" s="16">
        <v>6.0501847098579399E-2</v>
      </c>
      <c r="Z915" s="15">
        <v>1623114.22</v>
      </c>
      <c r="AA915" s="16">
        <v>-3.8102049443977902E-2</v>
      </c>
      <c r="AB915" s="17">
        <v>380788.97</v>
      </c>
      <c r="AC915" s="16">
        <v>-0.110708424630624</v>
      </c>
      <c r="AD915" s="17">
        <v>671772.14</v>
      </c>
      <c r="AE915" s="16">
        <v>-0.12760131331706101</v>
      </c>
      <c r="AF915" s="18">
        <v>4.2625032442510102</v>
      </c>
      <c r="AG915" s="16">
        <v>8.1645184996258099E-2</v>
      </c>
      <c r="AH915" s="18">
        <v>2.4161678095194601</v>
      </c>
      <c r="AI915" s="16">
        <v>0.10258986543569899</v>
      </c>
      <c r="AJ915" s="15">
        <v>2917878.61</v>
      </c>
      <c r="AK915" s="16">
        <v>-8.7742386465965896E-2</v>
      </c>
      <c r="AL915" s="17">
        <v>694503.26</v>
      </c>
      <c r="AM915" s="16">
        <v>-0.14491786442139901</v>
      </c>
      <c r="AN915" s="17">
        <v>1224104.3999999999</v>
      </c>
      <c r="AO915" s="16">
        <v>-0.16895484440963901</v>
      </c>
      <c r="AP915" s="18">
        <v>4.2013893642486302</v>
      </c>
      <c r="AQ915" s="16">
        <v>6.6865480608765293E-2</v>
      </c>
      <c r="AR915" s="18">
        <v>2.3836844390070002</v>
      </c>
      <c r="AS915" s="16">
        <v>9.7723279411912306E-2</v>
      </c>
    </row>
    <row r="916" spans="1:45" x14ac:dyDescent="0.2">
      <c r="A916" s="123"/>
      <c r="B916" s="29"/>
      <c r="C916" s="29"/>
      <c r="D916" s="29"/>
      <c r="E916" s="14" t="s">
        <v>274</v>
      </c>
      <c r="F916" s="15">
        <v>110420.93</v>
      </c>
      <c r="G916" s="16">
        <v>0.27785526264321903</v>
      </c>
      <c r="H916" s="17">
        <v>25746.17</v>
      </c>
      <c r="I916" s="16">
        <v>0.33949314363635702</v>
      </c>
      <c r="J916" s="17">
        <v>46743.87</v>
      </c>
      <c r="K916" s="16">
        <v>0.34708170869824601</v>
      </c>
      <c r="L916" s="18">
        <v>4.2888293676302096</v>
      </c>
      <c r="M916" s="16">
        <v>-4.6015824183920299E-2</v>
      </c>
      <c r="N916" s="18">
        <v>2.3622547726578902</v>
      </c>
      <c r="O916" s="16">
        <v>-5.1389938418749302E-2</v>
      </c>
      <c r="P916" s="15">
        <v>348650.6</v>
      </c>
      <c r="Q916" s="16">
        <v>0.160810363766345</v>
      </c>
      <c r="R916" s="17">
        <v>79960.899999999994</v>
      </c>
      <c r="S916" s="16">
        <v>0.180257681773283</v>
      </c>
      <c r="T916" s="17">
        <v>143122.5</v>
      </c>
      <c r="U916" s="16">
        <v>0.160735828131051</v>
      </c>
      <c r="V916" s="18">
        <v>4.3602635788241502</v>
      </c>
      <c r="W916" s="16">
        <v>-1.6477179777995399E-2</v>
      </c>
      <c r="X916" s="18">
        <v>2.43602927562053</v>
      </c>
      <c r="Y916" s="16">
        <v>6.42141247712699E-5</v>
      </c>
      <c r="Z916" s="15">
        <v>625653</v>
      </c>
      <c r="AA916" s="16">
        <v>0.13263818363976901</v>
      </c>
      <c r="AB916" s="17">
        <v>143599.91</v>
      </c>
      <c r="AC916" s="16">
        <v>0.134562696519063</v>
      </c>
      <c r="AD916" s="17">
        <v>257623.48</v>
      </c>
      <c r="AE916" s="16">
        <v>0.12803832703868501</v>
      </c>
      <c r="AF916" s="18">
        <v>4.3569177724415002</v>
      </c>
      <c r="AG916" s="16">
        <v>-1.69625961191839E-3</v>
      </c>
      <c r="AH916" s="18">
        <v>2.4285558133132898</v>
      </c>
      <c r="AI916" s="16">
        <v>4.0777485044842798E-3</v>
      </c>
      <c r="AJ916" s="15">
        <v>1165688.47</v>
      </c>
      <c r="AK916" s="16">
        <v>0.132719568228722</v>
      </c>
      <c r="AL916" s="17">
        <v>268869.01</v>
      </c>
      <c r="AM916" s="16">
        <v>0.13517795469286201</v>
      </c>
      <c r="AN916" s="17">
        <v>484067.16</v>
      </c>
      <c r="AO916" s="16">
        <v>0.109668548562353</v>
      </c>
      <c r="AP916" s="18">
        <v>4.3355255780500697</v>
      </c>
      <c r="AQ916" s="16">
        <v>-2.16563971664254E-3</v>
      </c>
      <c r="AR916" s="18">
        <v>2.4081131014960802</v>
      </c>
      <c r="AS916" s="16">
        <v>2.0772887270016499E-2</v>
      </c>
    </row>
    <row r="917" spans="1:45" x14ac:dyDescent="0.2">
      <c r="A917" s="123"/>
      <c r="B917" s="29"/>
      <c r="C917" s="29"/>
      <c r="D917" s="29"/>
      <c r="E917" s="14" t="s">
        <v>275</v>
      </c>
      <c r="F917" s="15">
        <v>221107.07</v>
      </c>
      <c r="G917" s="16">
        <v>7.6052375746448006E-2</v>
      </c>
      <c r="H917" s="17">
        <v>58259.53</v>
      </c>
      <c r="I917" s="16">
        <v>3.0008385460322501E-2</v>
      </c>
      <c r="J917" s="17">
        <v>79616.52</v>
      </c>
      <c r="K917" s="16">
        <v>7.0434495472840405E-2</v>
      </c>
      <c r="L917" s="18">
        <v>3.7952086122219</v>
      </c>
      <c r="M917" s="16">
        <v>4.4702539257045003E-2</v>
      </c>
      <c r="N917" s="18">
        <v>2.7771506466245999</v>
      </c>
      <c r="O917" s="16">
        <v>5.2482242466653601E-3</v>
      </c>
      <c r="P917" s="15">
        <v>722703.25</v>
      </c>
      <c r="Q917" s="16">
        <v>-4.9840549578063803E-2</v>
      </c>
      <c r="R917" s="17">
        <v>191509.3</v>
      </c>
      <c r="S917" s="16">
        <v>-8.7007358315667097E-2</v>
      </c>
      <c r="T917" s="17">
        <v>261490.67</v>
      </c>
      <c r="U917" s="16">
        <v>-0.103755900598425</v>
      </c>
      <c r="V917" s="18">
        <v>3.7737240436887398</v>
      </c>
      <c r="W917" s="16">
        <v>4.0708771397145398E-2</v>
      </c>
      <c r="X917" s="18">
        <v>2.7637821647709302</v>
      </c>
      <c r="Y917" s="16">
        <v>6.01569941228738E-2</v>
      </c>
      <c r="Z917" s="15">
        <v>1379386.09</v>
      </c>
      <c r="AA917" s="16">
        <v>-0.135866785223381</v>
      </c>
      <c r="AB917" s="17">
        <v>367703.93</v>
      </c>
      <c r="AC917" s="16">
        <v>-0.167371223402556</v>
      </c>
      <c r="AD917" s="17">
        <v>500977.08</v>
      </c>
      <c r="AE917" s="16">
        <v>-0.22298722965290799</v>
      </c>
      <c r="AF917" s="18">
        <v>3.7513498699891499</v>
      </c>
      <c r="AG917" s="16">
        <v>3.7837316058085997E-2</v>
      </c>
      <c r="AH917" s="18">
        <v>2.7533916122470101</v>
      </c>
      <c r="AI917" s="16">
        <v>0.112122281324425</v>
      </c>
      <c r="AJ917" s="15">
        <v>2693969.11</v>
      </c>
      <c r="AK917" s="16">
        <v>-0.109310724431154</v>
      </c>
      <c r="AL917" s="17">
        <v>717472.61</v>
      </c>
      <c r="AM917" s="16">
        <v>-0.121718328269076</v>
      </c>
      <c r="AN917" s="17">
        <v>957868.66</v>
      </c>
      <c r="AO917" s="16">
        <v>-0.21061743817388801</v>
      </c>
      <c r="AP917" s="18">
        <v>3.7548041171913198</v>
      </c>
      <c r="AQ917" s="16">
        <v>1.41271351062914E-2</v>
      </c>
      <c r="AR917" s="18">
        <v>2.81246189848199</v>
      </c>
      <c r="AS917" s="16">
        <v>0.128336650240128</v>
      </c>
    </row>
    <row r="918" spans="1:45" x14ac:dyDescent="0.2">
      <c r="A918" s="123"/>
      <c r="B918" s="29"/>
      <c r="C918" s="29"/>
      <c r="D918" s="29"/>
      <c r="E918" s="14" t="s">
        <v>276</v>
      </c>
      <c r="F918" s="15">
        <v>102992.24</v>
      </c>
      <c r="G918" s="16">
        <v>-1.3498465060367899E-2</v>
      </c>
      <c r="H918" s="17">
        <v>24979.35</v>
      </c>
      <c r="I918" s="16">
        <v>-1.8749135785398299E-2</v>
      </c>
      <c r="J918" s="17">
        <v>44076.98</v>
      </c>
      <c r="K918" s="16">
        <v>-2.5260486465495498E-2</v>
      </c>
      <c r="L918" s="18">
        <v>4.1230952766985496</v>
      </c>
      <c r="M918" s="16">
        <v>5.3509972999952098E-3</v>
      </c>
      <c r="N918" s="18">
        <v>2.3366446612267899</v>
      </c>
      <c r="O918" s="16">
        <v>1.20668355409922E-2</v>
      </c>
      <c r="P918" s="15">
        <v>370620.4</v>
      </c>
      <c r="Q918" s="16">
        <v>-2.2687310975530099E-3</v>
      </c>
      <c r="R918" s="17">
        <v>90327.79</v>
      </c>
      <c r="S918" s="16">
        <v>-4.0586183122521399E-3</v>
      </c>
      <c r="T918" s="17">
        <v>157975.87</v>
      </c>
      <c r="U918" s="16">
        <v>-1.3193371119641299E-2</v>
      </c>
      <c r="V918" s="18">
        <v>4.1030606416917799</v>
      </c>
      <c r="W918" s="16">
        <v>1.7971812875833501E-3</v>
      </c>
      <c r="X918" s="18">
        <v>2.3460570275701</v>
      </c>
      <c r="Y918" s="16">
        <v>1.10706998740813E-2</v>
      </c>
      <c r="Z918" s="15">
        <v>719361.2</v>
      </c>
      <c r="AA918" s="16">
        <v>9.21789433384489E-3</v>
      </c>
      <c r="AB918" s="17">
        <v>175151.31</v>
      </c>
      <c r="AC918" s="16">
        <v>3.3260453588197301E-3</v>
      </c>
      <c r="AD918" s="17">
        <v>306189</v>
      </c>
      <c r="AE918" s="16">
        <v>-1.9105851869603899E-3</v>
      </c>
      <c r="AF918" s="18">
        <v>4.1070843261177998</v>
      </c>
      <c r="AG918" s="16">
        <v>5.8723173810544703E-3</v>
      </c>
      <c r="AH918" s="18">
        <v>2.3494024932312998</v>
      </c>
      <c r="AI918" s="16">
        <v>1.11497821293794E-2</v>
      </c>
      <c r="AJ918" s="15">
        <v>1374961.46</v>
      </c>
      <c r="AK918" s="16">
        <v>1.38659151215928E-3</v>
      </c>
      <c r="AL918" s="17">
        <v>333254.83</v>
      </c>
      <c r="AM918" s="16">
        <v>-5.2654053724262503E-3</v>
      </c>
      <c r="AN918" s="17">
        <v>586469.9</v>
      </c>
      <c r="AO918" s="16">
        <v>-9.3230107544899996E-3</v>
      </c>
      <c r="AP918" s="18">
        <v>4.1258560603607801</v>
      </c>
      <c r="AQ918" s="16">
        <v>6.68720774416833E-3</v>
      </c>
      <c r="AR918" s="18">
        <v>2.3444706369414701</v>
      </c>
      <c r="AS918" s="16">
        <v>1.0810387626753799E-2</v>
      </c>
    </row>
    <row r="919" spans="1:45" x14ac:dyDescent="0.2">
      <c r="A919" s="123"/>
      <c r="B919" s="29"/>
      <c r="C919" s="29"/>
      <c r="D919" s="29"/>
      <c r="E919" s="14" t="s">
        <v>277</v>
      </c>
      <c r="F919" s="15">
        <v>56392.01</v>
      </c>
      <c r="G919" s="16">
        <v>6.5348356873500102E-2</v>
      </c>
      <c r="H919" s="17">
        <v>12252.15</v>
      </c>
      <c r="I919" s="16">
        <v>-2.9777822474954901E-2</v>
      </c>
      <c r="J919" s="17">
        <v>20070.29</v>
      </c>
      <c r="K919" s="16">
        <v>4.9891350631442698E-2</v>
      </c>
      <c r="L919" s="18">
        <v>4.6026215807021602</v>
      </c>
      <c r="M919" s="16">
        <v>9.8045768847619993E-2</v>
      </c>
      <c r="N919" s="18">
        <v>2.8097257189607099</v>
      </c>
      <c r="O919" s="16">
        <v>1.4722481743240401E-2</v>
      </c>
      <c r="P919" s="15">
        <v>184255.47</v>
      </c>
      <c r="Q919" s="16">
        <v>8.7210445567964805E-4</v>
      </c>
      <c r="R919" s="17">
        <v>39738.61</v>
      </c>
      <c r="S919" s="16">
        <v>-7.1598952229829094E-2</v>
      </c>
      <c r="T919" s="17">
        <v>63735.57</v>
      </c>
      <c r="U919" s="16">
        <v>-7.4407072521049403E-2</v>
      </c>
      <c r="V919" s="18">
        <v>4.6366863360344004</v>
      </c>
      <c r="W919" s="16">
        <v>7.8060076364163095E-2</v>
      </c>
      <c r="X919" s="18">
        <v>2.8909362542768502</v>
      </c>
      <c r="Y919" s="16">
        <v>8.1330760793265802E-2</v>
      </c>
      <c r="Z919" s="15">
        <v>353243.45</v>
      </c>
      <c r="AA919" s="16">
        <v>4.0765898874098698E-2</v>
      </c>
      <c r="AB919" s="17">
        <v>76531.31</v>
      </c>
      <c r="AC919" s="16">
        <v>-2.01889096705942E-2</v>
      </c>
      <c r="AD919" s="17">
        <v>124142.24</v>
      </c>
      <c r="AE919" s="16">
        <v>-2.2365024389245002E-2</v>
      </c>
      <c r="AF919" s="18">
        <v>4.6156723307101402</v>
      </c>
      <c r="AG919" s="16">
        <v>6.2210776287703003E-2</v>
      </c>
      <c r="AH919" s="18">
        <v>2.84547346656545</v>
      </c>
      <c r="AI919" s="16">
        <v>6.4575148023836001E-2</v>
      </c>
      <c r="AJ919" s="15">
        <v>713604.62</v>
      </c>
      <c r="AK919" s="16">
        <v>0.21696651810141601</v>
      </c>
      <c r="AL919" s="17">
        <v>154841.21</v>
      </c>
      <c r="AM919" s="16">
        <v>0.15400993332149299</v>
      </c>
      <c r="AN919" s="17">
        <v>255775.9</v>
      </c>
      <c r="AO919" s="16">
        <v>0.16533061694898499</v>
      </c>
      <c r="AP919" s="18">
        <v>4.6086220845212997</v>
      </c>
      <c r="AQ919" s="16">
        <v>5.45546298710963E-2</v>
      </c>
      <c r="AR919" s="18">
        <v>2.7899603520112701</v>
      </c>
      <c r="AS919" s="16">
        <v>4.4310087112978999E-2</v>
      </c>
    </row>
    <row r="920" spans="1:45" x14ac:dyDescent="0.2">
      <c r="A920" s="123"/>
      <c r="B920" s="29"/>
      <c r="C920" s="29"/>
      <c r="D920" s="29"/>
      <c r="E920" s="14" t="s">
        <v>278</v>
      </c>
      <c r="F920" s="15">
        <v>241311.43</v>
      </c>
      <c r="G920" s="16">
        <v>0.18582915286520399</v>
      </c>
      <c r="H920" s="17">
        <v>61985.54</v>
      </c>
      <c r="I920" s="16">
        <v>0.24351421257056799</v>
      </c>
      <c r="J920" s="17">
        <v>110668.75</v>
      </c>
      <c r="K920" s="16">
        <v>0.27749511165308699</v>
      </c>
      <c r="L920" s="18">
        <v>3.8930277932563002</v>
      </c>
      <c r="M920" s="16">
        <v>-4.6388741778928697E-2</v>
      </c>
      <c r="N920" s="18">
        <v>2.1804839216129199</v>
      </c>
      <c r="O920" s="16">
        <v>-7.1754449744442797E-2</v>
      </c>
      <c r="P920" s="15">
        <v>812884.58</v>
      </c>
      <c r="Q920" s="16">
        <v>0.20042332966061899</v>
      </c>
      <c r="R920" s="17">
        <v>207697.44</v>
      </c>
      <c r="S920" s="16">
        <v>0.26801728554141502</v>
      </c>
      <c r="T920" s="17">
        <v>369545.51</v>
      </c>
      <c r="U920" s="16">
        <v>0.29890115598862399</v>
      </c>
      <c r="V920" s="18">
        <v>3.9137920043694301</v>
      </c>
      <c r="W920" s="16">
        <v>-5.3306809498211899E-2</v>
      </c>
      <c r="X920" s="18">
        <v>2.1996873402683201</v>
      </c>
      <c r="Y920" s="16">
        <v>-7.5816258900048006E-2</v>
      </c>
      <c r="Z920" s="15">
        <v>1499603.98</v>
      </c>
      <c r="AA920" s="16">
        <v>0.18646087485148799</v>
      </c>
      <c r="AB920" s="17">
        <v>373828.49</v>
      </c>
      <c r="AC920" s="16">
        <v>0.23919956460935399</v>
      </c>
      <c r="AD920" s="17">
        <v>666479.53</v>
      </c>
      <c r="AE920" s="16">
        <v>0.27682901795613901</v>
      </c>
      <c r="AF920" s="18">
        <v>4.0114759043645902</v>
      </c>
      <c r="AG920" s="16">
        <v>-4.2558673569653399E-2</v>
      </c>
      <c r="AH920" s="18">
        <v>2.2500375667951902</v>
      </c>
      <c r="AI920" s="16">
        <v>-7.0775445916248306E-2</v>
      </c>
      <c r="AJ920" s="15">
        <v>2655064.02</v>
      </c>
      <c r="AK920" s="16">
        <v>0.20214829178937299</v>
      </c>
      <c r="AL920" s="17">
        <v>647650.57999999996</v>
      </c>
      <c r="AM920" s="16">
        <v>0.25116143570960098</v>
      </c>
      <c r="AN920" s="17">
        <v>1173558.3500000001</v>
      </c>
      <c r="AO920" s="16">
        <v>0.28183479405172202</v>
      </c>
      <c r="AP920" s="18">
        <v>4.0995316023649702</v>
      </c>
      <c r="AQ920" s="16">
        <v>-3.9174116561888697E-2</v>
      </c>
      <c r="AR920" s="18">
        <v>2.2624047794470599</v>
      </c>
      <c r="AS920" s="16">
        <v>-6.2165969149947597E-2</v>
      </c>
    </row>
    <row r="921" spans="1:45" x14ac:dyDescent="0.2">
      <c r="A921" s="123"/>
      <c r="B921" s="29"/>
      <c r="C921" s="29"/>
      <c r="D921" s="29"/>
      <c r="E921" s="14" t="s">
        <v>279</v>
      </c>
      <c r="F921" s="15">
        <v>96901.7</v>
      </c>
      <c r="G921" s="16">
        <v>0.24375438322673301</v>
      </c>
      <c r="H921" s="17">
        <v>23194.66</v>
      </c>
      <c r="I921" s="16">
        <v>2.7448492824588E-2</v>
      </c>
      <c r="J921" s="17">
        <v>33860.89</v>
      </c>
      <c r="K921" s="16">
        <v>5.4788038656685099E-2</v>
      </c>
      <c r="L921" s="18">
        <v>4.1777590186706801</v>
      </c>
      <c r="M921" s="16">
        <v>0.210527235100119</v>
      </c>
      <c r="N921" s="18">
        <v>2.8617588019688802</v>
      </c>
      <c r="O921" s="16">
        <v>0.17915101199924799</v>
      </c>
      <c r="P921" s="15">
        <v>339648.9</v>
      </c>
      <c r="Q921" s="16">
        <v>0.22262216497155499</v>
      </c>
      <c r="R921" s="17">
        <v>81643.16</v>
      </c>
      <c r="S921" s="16">
        <v>9.5812651743843805E-2</v>
      </c>
      <c r="T921" s="17">
        <v>117405.09</v>
      </c>
      <c r="U921" s="16">
        <v>9.2654987181404594E-2</v>
      </c>
      <c r="V921" s="18">
        <v>4.1601635703468602</v>
      </c>
      <c r="W921" s="16">
        <v>0.115721891899961</v>
      </c>
      <c r="X921" s="18">
        <v>2.8929657138374498</v>
      </c>
      <c r="Y921" s="16">
        <v>0.118946217529663</v>
      </c>
      <c r="Z921" s="15">
        <v>636291.72</v>
      </c>
      <c r="AA921" s="16">
        <v>0.21868205874028199</v>
      </c>
      <c r="AB921" s="17">
        <v>154256.49</v>
      </c>
      <c r="AC921" s="16">
        <v>0.14226837178993501</v>
      </c>
      <c r="AD921" s="17">
        <v>221524.27</v>
      </c>
      <c r="AE921" s="16">
        <v>0.12900153430552699</v>
      </c>
      <c r="AF921" s="18">
        <v>4.1248943237331499</v>
      </c>
      <c r="AG921" s="16">
        <v>6.6896439433586405E-2</v>
      </c>
      <c r="AH921" s="18">
        <v>2.87233412393143</v>
      </c>
      <c r="AI921" s="16">
        <v>7.9433483223668999E-2</v>
      </c>
      <c r="AJ921" s="15">
        <v>1174442.94</v>
      </c>
      <c r="AK921" s="16">
        <v>0.21616615917092399</v>
      </c>
      <c r="AL921" s="17">
        <v>282746.38</v>
      </c>
      <c r="AM921" s="16">
        <v>0.114645046546636</v>
      </c>
      <c r="AN921" s="17">
        <v>413646.59</v>
      </c>
      <c r="AO921" s="16">
        <v>5.6977416756050003E-2</v>
      </c>
      <c r="AP921" s="18">
        <v>4.1536975292132796</v>
      </c>
      <c r="AQ921" s="16">
        <v>9.1079319769839101E-2</v>
      </c>
      <c r="AR921" s="18">
        <v>2.8392424073893601</v>
      </c>
      <c r="AS921" s="16">
        <v>0.15060751525178001</v>
      </c>
    </row>
    <row r="922" spans="1:45" x14ac:dyDescent="0.2">
      <c r="A922" s="123"/>
      <c r="B922" s="29"/>
      <c r="C922" s="29"/>
      <c r="D922" s="29"/>
      <c r="E922" s="14" t="s">
        <v>280</v>
      </c>
      <c r="F922" s="15">
        <v>47011.72</v>
      </c>
      <c r="G922" s="16">
        <v>5.8632016445689203E-2</v>
      </c>
      <c r="H922" s="17">
        <v>10223.459999999999</v>
      </c>
      <c r="I922" s="16">
        <v>7.7075434029332299E-2</v>
      </c>
      <c r="J922" s="17">
        <v>15654.17</v>
      </c>
      <c r="K922" s="16">
        <v>7.5559760457977104E-2</v>
      </c>
      <c r="L922" s="18">
        <v>4.5984158005215496</v>
      </c>
      <c r="M922" s="16">
        <v>-1.7123608060251001E-2</v>
      </c>
      <c r="N922" s="18">
        <v>3.0031435713295598</v>
      </c>
      <c r="O922" s="16">
        <v>-1.5738543440003801E-2</v>
      </c>
      <c r="P922" s="15">
        <v>195006.11</v>
      </c>
      <c r="Q922" s="16">
        <v>0.143125295737765</v>
      </c>
      <c r="R922" s="17">
        <v>44009.86</v>
      </c>
      <c r="S922" s="16">
        <v>0.18545684139528301</v>
      </c>
      <c r="T922" s="17">
        <v>68583.31</v>
      </c>
      <c r="U922" s="16">
        <v>0.18296423974067799</v>
      </c>
      <c r="V922" s="18">
        <v>4.4309641066797303</v>
      </c>
      <c r="W922" s="16">
        <v>-3.5709056778223398E-2</v>
      </c>
      <c r="X922" s="18">
        <v>2.8433464351603899</v>
      </c>
      <c r="Y922" s="16">
        <v>-3.3677217505447402E-2</v>
      </c>
      <c r="Z922" s="15">
        <v>370481.29</v>
      </c>
      <c r="AA922" s="16">
        <v>0.10270647599388</v>
      </c>
      <c r="AB922" s="17">
        <v>82500.56</v>
      </c>
      <c r="AC922" s="16">
        <v>0.126549421660763</v>
      </c>
      <c r="AD922" s="17">
        <v>130370.76</v>
      </c>
      <c r="AE922" s="16">
        <v>0.130903508304723</v>
      </c>
      <c r="AF922" s="18">
        <v>4.4906518210300597</v>
      </c>
      <c r="AG922" s="16">
        <v>-2.1164580273570301E-2</v>
      </c>
      <c r="AH922" s="18">
        <v>2.8417514019247898</v>
      </c>
      <c r="AI922" s="16">
        <v>-2.49331902357545E-2</v>
      </c>
      <c r="AJ922" s="15">
        <v>736114.57</v>
      </c>
      <c r="AK922" s="16">
        <v>0.16936887038692999</v>
      </c>
      <c r="AL922" s="17">
        <v>162105.79999999999</v>
      </c>
      <c r="AM922" s="16">
        <v>0.22184247554367401</v>
      </c>
      <c r="AN922" s="17">
        <v>258025.42</v>
      </c>
      <c r="AO922" s="16">
        <v>0.17769320116231399</v>
      </c>
      <c r="AP922" s="18">
        <v>4.5409514650308598</v>
      </c>
      <c r="AQ922" s="16">
        <v>-4.2946293165487599E-2</v>
      </c>
      <c r="AR922" s="18">
        <v>2.8528761623564098</v>
      </c>
      <c r="AS922" s="16">
        <v>-7.0683355963745698E-3</v>
      </c>
    </row>
    <row r="923" spans="1:45" x14ac:dyDescent="0.2">
      <c r="A923" s="123"/>
      <c r="B923" s="29"/>
      <c r="C923" s="29"/>
      <c r="D923" s="29"/>
      <c r="E923" s="14" t="s">
        <v>281</v>
      </c>
      <c r="F923" s="15">
        <v>58827.6</v>
      </c>
      <c r="G923" s="16">
        <v>4.6809210303884199E-2</v>
      </c>
      <c r="H923" s="17">
        <v>13328.32</v>
      </c>
      <c r="I923" s="16">
        <v>-1.5830657231824301E-2</v>
      </c>
      <c r="J923" s="17">
        <v>23203.54</v>
      </c>
      <c r="K923" s="16">
        <v>4.6737361785208903E-2</v>
      </c>
      <c r="L923" s="18">
        <v>4.4137295623154298</v>
      </c>
      <c r="M923" s="16">
        <v>6.3647448476215895E-2</v>
      </c>
      <c r="N923" s="18">
        <v>2.5352855641854601</v>
      </c>
      <c r="O923" s="16">
        <v>6.8640445348065005E-5</v>
      </c>
      <c r="P923" s="15">
        <v>198952.88</v>
      </c>
      <c r="Q923" s="16">
        <v>2.2188543094398099E-2</v>
      </c>
      <c r="R923" s="17">
        <v>45537.14</v>
      </c>
      <c r="S923" s="16">
        <v>-3.11242685635186E-2</v>
      </c>
      <c r="T923" s="17">
        <v>79455.14</v>
      </c>
      <c r="U923" s="16">
        <v>1.8468921723325E-2</v>
      </c>
      <c r="V923" s="18">
        <v>4.3690244929743098</v>
      </c>
      <c r="W923" s="16">
        <v>5.5025438173452602E-2</v>
      </c>
      <c r="X923" s="18">
        <v>2.5039648787982798</v>
      </c>
      <c r="Y923" s="16">
        <v>3.6521697341330198E-3</v>
      </c>
      <c r="Z923" s="15">
        <v>376966.72</v>
      </c>
      <c r="AA923" s="16">
        <v>5.00873780471413E-2</v>
      </c>
      <c r="AB923" s="17">
        <v>86188.75</v>
      </c>
      <c r="AC923" s="16">
        <v>-7.2593556709936802E-3</v>
      </c>
      <c r="AD923" s="17">
        <v>152705.37</v>
      </c>
      <c r="AE923" s="16">
        <v>5.3901181363044497E-2</v>
      </c>
      <c r="AF923" s="18">
        <v>4.3737346231381702</v>
      </c>
      <c r="AG923" s="16">
        <v>5.7766078225693698E-2</v>
      </c>
      <c r="AH923" s="18">
        <v>2.4685884982302801</v>
      </c>
      <c r="AI923" s="16">
        <v>-3.6187484968663399E-3</v>
      </c>
      <c r="AJ923" s="15">
        <v>736908.54</v>
      </c>
      <c r="AK923" s="16">
        <v>0.105423624880723</v>
      </c>
      <c r="AL923" s="17">
        <v>167761.35</v>
      </c>
      <c r="AM923" s="16">
        <v>6.5831462880665895E-2</v>
      </c>
      <c r="AN923" s="17">
        <v>302018.89</v>
      </c>
      <c r="AO923" s="16">
        <v>0.120499306298489</v>
      </c>
      <c r="AP923" s="18">
        <v>4.3926002026092403</v>
      </c>
      <c r="AQ923" s="16">
        <v>3.7146737902678903E-2</v>
      </c>
      <c r="AR923" s="18">
        <v>2.4399418857542301</v>
      </c>
      <c r="AS923" s="16">
        <v>-1.34544317279125E-2</v>
      </c>
    </row>
    <row r="924" spans="1:45" x14ac:dyDescent="0.2">
      <c r="A924" s="123"/>
      <c r="B924" s="29"/>
      <c r="C924" s="29"/>
      <c r="D924" s="29"/>
      <c r="E924" s="14" t="s">
        <v>282</v>
      </c>
      <c r="F924" s="15">
        <v>184830.98</v>
      </c>
      <c r="G924" s="16">
        <v>0.130425369294488</v>
      </c>
      <c r="H924" s="17">
        <v>40286.01</v>
      </c>
      <c r="I924" s="16">
        <v>0.10196376316456</v>
      </c>
      <c r="J924" s="17">
        <v>61611.15</v>
      </c>
      <c r="K924" s="16">
        <v>0.10108390671075</v>
      </c>
      <c r="L924" s="18">
        <v>4.58796937199787</v>
      </c>
      <c r="M924" s="16">
        <v>2.5828078092325402E-2</v>
      </c>
      <c r="N924" s="18">
        <v>2.9999599098539802</v>
      </c>
      <c r="O924" s="16">
        <v>2.6647798959653302E-2</v>
      </c>
      <c r="P924" s="15">
        <v>622892.03</v>
      </c>
      <c r="Q924" s="16">
        <v>0.168823002881132</v>
      </c>
      <c r="R924" s="17">
        <v>136244.47</v>
      </c>
      <c r="S924" s="16">
        <v>0.131908734793695</v>
      </c>
      <c r="T924" s="17">
        <v>205890.07</v>
      </c>
      <c r="U924" s="16">
        <v>0.111181949303589</v>
      </c>
      <c r="V924" s="18">
        <v>4.5718701830613799</v>
      </c>
      <c r="W924" s="16">
        <v>3.2612406771616399E-2</v>
      </c>
      <c r="X924" s="18">
        <v>3.0253621750674999</v>
      </c>
      <c r="Y924" s="16">
        <v>5.18736410483168E-2</v>
      </c>
      <c r="Z924" s="15">
        <v>1182493.46</v>
      </c>
      <c r="AA924" s="16">
        <v>0.20827549757417799</v>
      </c>
      <c r="AB924" s="17">
        <v>259582.23</v>
      </c>
      <c r="AC924" s="16">
        <v>0.17424846120399301</v>
      </c>
      <c r="AD924" s="17">
        <v>389290.79</v>
      </c>
      <c r="AE924" s="16">
        <v>0.122996335881756</v>
      </c>
      <c r="AF924" s="18">
        <v>4.5553713749974296</v>
      </c>
      <c r="AG924" s="16">
        <v>2.8977714252481301E-2</v>
      </c>
      <c r="AH924" s="18">
        <v>3.037558273598</v>
      </c>
      <c r="AI924" s="16">
        <v>7.5938949191194399E-2</v>
      </c>
      <c r="AJ924" s="15">
        <v>2216210.9</v>
      </c>
      <c r="AK924" s="16">
        <v>0.25581613206034498</v>
      </c>
      <c r="AL924" s="17">
        <v>494091.91</v>
      </c>
      <c r="AM924" s="16">
        <v>0.29867733816148201</v>
      </c>
      <c r="AN924" s="17">
        <v>738785.03</v>
      </c>
      <c r="AO924" s="16">
        <v>0.14760065129986699</v>
      </c>
      <c r="AP924" s="18">
        <v>4.48542235795765</v>
      </c>
      <c r="AQ924" s="16">
        <v>-3.3003737604149597E-2</v>
      </c>
      <c r="AR924" s="18">
        <v>2.99980482820557</v>
      </c>
      <c r="AS924" s="16">
        <v>9.4297158717977905E-2</v>
      </c>
    </row>
    <row r="925" spans="1:45" x14ac:dyDescent="0.2">
      <c r="A925" s="123"/>
      <c r="B925" s="29"/>
      <c r="C925" s="29"/>
      <c r="D925" s="29"/>
      <c r="E925" s="14" t="s">
        <v>283</v>
      </c>
      <c r="F925" s="15">
        <v>206410.7</v>
      </c>
      <c r="G925" s="16">
        <v>0.29668491166069499</v>
      </c>
      <c r="H925" s="17">
        <v>46590.61</v>
      </c>
      <c r="I925" s="16">
        <v>0.25836971006828402</v>
      </c>
      <c r="J925" s="17">
        <v>77266.600000000006</v>
      </c>
      <c r="K925" s="16">
        <v>0.192348633576546</v>
      </c>
      <c r="L925" s="18">
        <v>4.4303068794334299</v>
      </c>
      <c r="M925" s="16">
        <v>3.0448286609132999E-2</v>
      </c>
      <c r="N925" s="18">
        <v>2.6714091211467799</v>
      </c>
      <c r="O925" s="16">
        <v>8.7504841407989906E-2</v>
      </c>
      <c r="P925" s="15">
        <v>679744.58</v>
      </c>
      <c r="Q925" s="16">
        <v>0.30514338115185102</v>
      </c>
      <c r="R925" s="17">
        <v>151169.12</v>
      </c>
      <c r="S925" s="16">
        <v>0.26445878180811599</v>
      </c>
      <c r="T925" s="17">
        <v>253545.58</v>
      </c>
      <c r="U925" s="16">
        <v>0.20071622752110399</v>
      </c>
      <c r="V925" s="18">
        <v>4.4965835615104499</v>
      </c>
      <c r="W925" s="16">
        <v>3.2175504594589198E-2</v>
      </c>
      <c r="X925" s="18">
        <v>2.6809561420869601</v>
      </c>
      <c r="Y925" s="16">
        <v>8.6970719006887007E-2</v>
      </c>
      <c r="Z925" s="15">
        <v>1302188.8</v>
      </c>
      <c r="AA925" s="16">
        <v>0.30955710160561001</v>
      </c>
      <c r="AB925" s="17">
        <v>289386.05</v>
      </c>
      <c r="AC925" s="16">
        <v>0.27207300310297</v>
      </c>
      <c r="AD925" s="17">
        <v>488253.09</v>
      </c>
      <c r="AE925" s="16">
        <v>0.21782670005473601</v>
      </c>
      <c r="AF925" s="18">
        <v>4.4998326629773597</v>
      </c>
      <c r="AG925" s="16">
        <v>2.94669397206016E-2</v>
      </c>
      <c r="AH925" s="18">
        <v>2.6670364748741302</v>
      </c>
      <c r="AI925" s="16">
        <v>7.5323033685130103E-2</v>
      </c>
      <c r="AJ925" s="15">
        <v>2331194.7799999998</v>
      </c>
      <c r="AK925" s="16">
        <v>0.24145738199387801</v>
      </c>
      <c r="AL925" s="17">
        <v>523965.44</v>
      </c>
      <c r="AM925" s="16">
        <v>0.25484786408890497</v>
      </c>
      <c r="AN925" s="17">
        <v>888491.31</v>
      </c>
      <c r="AO925" s="16">
        <v>0.18860966359141301</v>
      </c>
      <c r="AP925" s="18">
        <v>4.4491384393596602</v>
      </c>
      <c r="AQ925" s="16">
        <v>-1.0671000428206699E-2</v>
      </c>
      <c r="AR925" s="18">
        <v>2.6237676764672</v>
      </c>
      <c r="AS925" s="16">
        <v>4.4461794331020599E-2</v>
      </c>
    </row>
    <row r="926" spans="1:45" x14ac:dyDescent="0.2">
      <c r="A926" s="123"/>
      <c r="B926" s="29"/>
      <c r="C926" s="29"/>
      <c r="D926" s="29"/>
      <c r="E926" s="14" t="s">
        <v>284</v>
      </c>
      <c r="F926" s="15">
        <v>75155.38</v>
      </c>
      <c r="G926" s="16">
        <v>-7.4272062249792603E-2</v>
      </c>
      <c r="H926" s="17">
        <v>16156.45</v>
      </c>
      <c r="I926" s="16">
        <v>-0.15607215705939301</v>
      </c>
      <c r="J926" s="17">
        <v>26968.87</v>
      </c>
      <c r="K926" s="16">
        <v>-7.04771233697771E-2</v>
      </c>
      <c r="L926" s="18">
        <v>4.6517260908182196</v>
      </c>
      <c r="M926" s="16">
        <v>9.6927830375372101E-2</v>
      </c>
      <c r="N926" s="18">
        <v>2.7867456070647401</v>
      </c>
      <c r="O926" s="16">
        <v>-4.0826739991308598E-3</v>
      </c>
      <c r="P926" s="15">
        <v>248444.12</v>
      </c>
      <c r="Q926" s="16">
        <v>-9.89034942879575E-2</v>
      </c>
      <c r="R926" s="17">
        <v>52705.41</v>
      </c>
      <c r="S926" s="16">
        <v>-0.178687555884809</v>
      </c>
      <c r="T926" s="17">
        <v>87422.35</v>
      </c>
      <c r="U926" s="16">
        <v>-0.12652969344534201</v>
      </c>
      <c r="V926" s="18">
        <v>4.7138257723448103</v>
      </c>
      <c r="W926" s="16">
        <v>9.7142156031500601E-2</v>
      </c>
      <c r="X926" s="18">
        <v>2.8418833399010701</v>
      </c>
      <c r="Y926" s="16">
        <v>3.1628091934062498E-2</v>
      </c>
      <c r="Z926" s="15">
        <v>465474.51</v>
      </c>
      <c r="AA926" s="16">
        <v>-8.9917159156631801E-2</v>
      </c>
      <c r="AB926" s="17">
        <v>98628.58</v>
      </c>
      <c r="AC926" s="16">
        <v>-0.171625214435245</v>
      </c>
      <c r="AD926" s="17">
        <v>165320.4</v>
      </c>
      <c r="AE926" s="16">
        <v>-0.11836760814062799</v>
      </c>
      <c r="AF926" s="18">
        <v>4.7194688395594904</v>
      </c>
      <c r="AG926" s="16">
        <v>9.8636579362936697E-2</v>
      </c>
      <c r="AH926" s="18">
        <v>2.81559027198095</v>
      </c>
      <c r="AI926" s="16">
        <v>3.2270194750891303E-2</v>
      </c>
      <c r="AJ926" s="15">
        <v>882577.09</v>
      </c>
      <c r="AK926" s="16">
        <v>-4.7445102877304197E-2</v>
      </c>
      <c r="AL926" s="17">
        <v>186484.38</v>
      </c>
      <c r="AM926" s="16">
        <v>-0.121016806199457</v>
      </c>
      <c r="AN926" s="17">
        <v>323405</v>
      </c>
      <c r="AO926" s="16">
        <v>-6.4721622338752602E-2</v>
      </c>
      <c r="AP926" s="18">
        <v>4.7327132170533499</v>
      </c>
      <c r="AQ926" s="16">
        <v>8.3700921520517696E-2</v>
      </c>
      <c r="AR926" s="18">
        <v>2.7290149812154998</v>
      </c>
      <c r="AS926" s="16">
        <v>1.8472061232346799E-2</v>
      </c>
    </row>
    <row r="927" spans="1:45" x14ac:dyDescent="0.2">
      <c r="A927" s="123"/>
      <c r="B927" s="29"/>
      <c r="C927" s="29"/>
      <c r="D927" s="29"/>
      <c r="E927" s="14" t="s">
        <v>285</v>
      </c>
      <c r="F927" s="15">
        <v>26630.13</v>
      </c>
      <c r="G927" s="16">
        <v>0.10579081928194101</v>
      </c>
      <c r="H927" s="17">
        <v>6796.97</v>
      </c>
      <c r="I927" s="16">
        <v>0.16513360440479699</v>
      </c>
      <c r="J927" s="17">
        <v>10865.71</v>
      </c>
      <c r="K927" s="16">
        <v>0.23433019952470299</v>
      </c>
      <c r="L927" s="18">
        <v>3.91794137681938</v>
      </c>
      <c r="M927" s="16">
        <v>-5.09321719831183E-2</v>
      </c>
      <c r="N927" s="18">
        <v>2.45084122436546</v>
      </c>
      <c r="O927" s="16">
        <v>-0.104136948356491</v>
      </c>
      <c r="P927" s="15">
        <v>93471.96</v>
      </c>
      <c r="Q927" s="16">
        <v>0.16730413098608601</v>
      </c>
      <c r="R927" s="17">
        <v>24368.15</v>
      </c>
      <c r="S927" s="16">
        <v>0.262595828816935</v>
      </c>
      <c r="T927" s="17">
        <v>39138.480000000003</v>
      </c>
      <c r="U927" s="16">
        <v>0.304681668977339</v>
      </c>
      <c r="V927" s="18">
        <v>3.8358250421143998</v>
      </c>
      <c r="W927" s="16">
        <v>-7.5472843847534804E-2</v>
      </c>
      <c r="X927" s="18">
        <v>2.3882368451713001</v>
      </c>
      <c r="Y927" s="16">
        <v>-0.105295829057624</v>
      </c>
      <c r="Z927" s="15">
        <v>181519.77</v>
      </c>
      <c r="AA927" s="16">
        <v>0.208863540963724</v>
      </c>
      <c r="AB927" s="17">
        <v>49381.39</v>
      </c>
      <c r="AC927" s="16">
        <v>0.36269032423279801</v>
      </c>
      <c r="AD927" s="17">
        <v>81564.13</v>
      </c>
      <c r="AE927" s="16">
        <v>0.406042227743518</v>
      </c>
      <c r="AF927" s="18">
        <v>3.6758740489078998</v>
      </c>
      <c r="AG927" s="16">
        <v>-0.112884622818232</v>
      </c>
      <c r="AH927" s="18">
        <v>2.22548527152806</v>
      </c>
      <c r="AI927" s="16">
        <v>-0.14023667489434999</v>
      </c>
      <c r="AJ927" s="15">
        <v>339710.25</v>
      </c>
      <c r="AK927" s="16">
        <v>0.18599287964906</v>
      </c>
      <c r="AL927" s="17">
        <v>90993.74</v>
      </c>
      <c r="AM927" s="16">
        <v>0.28334008426059898</v>
      </c>
      <c r="AN927" s="17">
        <v>153018.01</v>
      </c>
      <c r="AO927" s="16">
        <v>0.26216701271817699</v>
      </c>
      <c r="AP927" s="18">
        <v>3.7333364910597102</v>
      </c>
      <c r="AQ927" s="16">
        <v>-7.5854565602246904E-2</v>
      </c>
      <c r="AR927" s="18">
        <v>2.2200671019051899</v>
      </c>
      <c r="AS927" s="16">
        <v>-6.0351864928770101E-2</v>
      </c>
    </row>
    <row r="928" spans="1:45" x14ac:dyDescent="0.2">
      <c r="A928" s="123"/>
      <c r="B928" s="29"/>
      <c r="C928" s="29"/>
      <c r="D928" s="29"/>
      <c r="E928" s="14" t="s">
        <v>286</v>
      </c>
      <c r="F928" s="15">
        <v>133436.03</v>
      </c>
      <c r="G928" s="16">
        <v>0.131937021235733</v>
      </c>
      <c r="H928" s="17">
        <v>34424.660000000003</v>
      </c>
      <c r="I928" s="16">
        <v>0.125732019176058</v>
      </c>
      <c r="J928" s="17">
        <v>52090.38</v>
      </c>
      <c r="K928" s="16">
        <v>0.107674347393401</v>
      </c>
      <c r="L928" s="18">
        <v>3.8761756833618701</v>
      </c>
      <c r="M928" s="16">
        <v>5.5119708367333898E-3</v>
      </c>
      <c r="N928" s="18">
        <v>2.5616251983571598</v>
      </c>
      <c r="O928" s="16">
        <v>2.1904157931820899E-2</v>
      </c>
      <c r="P928" s="15">
        <v>442155.38</v>
      </c>
      <c r="Q928" s="16">
        <v>1.1492603142852199E-2</v>
      </c>
      <c r="R928" s="17">
        <v>113587.68</v>
      </c>
      <c r="S928" s="16">
        <v>-1.5131393574942999E-4</v>
      </c>
      <c r="T928" s="17">
        <v>171956.83</v>
      </c>
      <c r="U928" s="16">
        <v>-4.0984074665863603E-2</v>
      </c>
      <c r="V928" s="18">
        <v>3.89263501112092</v>
      </c>
      <c r="W928" s="16">
        <v>1.16456792321608E-2</v>
      </c>
      <c r="X928" s="18">
        <v>2.5713161844167498</v>
      </c>
      <c r="Y928" s="16">
        <v>5.4719297586671503E-2</v>
      </c>
      <c r="Z928" s="15">
        <v>822140.94</v>
      </c>
      <c r="AA928" s="16">
        <v>-0.14910075005502199</v>
      </c>
      <c r="AB928" s="17">
        <v>210007.67</v>
      </c>
      <c r="AC928" s="16">
        <v>-0.17915778723718301</v>
      </c>
      <c r="AD928" s="17">
        <v>319516.98</v>
      </c>
      <c r="AE928" s="16">
        <v>-0.23954101372911299</v>
      </c>
      <c r="AF928" s="18">
        <v>3.9148138732266302</v>
      </c>
      <c r="AG928" s="16">
        <v>3.6617314161991897E-2</v>
      </c>
      <c r="AH928" s="18">
        <v>2.57307433238759</v>
      </c>
      <c r="AI928" s="16">
        <v>0.118928522519787</v>
      </c>
      <c r="AJ928" s="15">
        <v>1547576.82</v>
      </c>
      <c r="AK928" s="16">
        <v>-0.18483120498980499</v>
      </c>
      <c r="AL928" s="17">
        <v>398136.08</v>
      </c>
      <c r="AM928" s="16">
        <v>-0.208229246757166</v>
      </c>
      <c r="AN928" s="17">
        <v>610668.81000000006</v>
      </c>
      <c r="AO928" s="16">
        <v>-0.278780288685679</v>
      </c>
      <c r="AP928" s="18">
        <v>3.8870549486497201</v>
      </c>
      <c r="AQ928" s="16">
        <v>2.9551535809488098E-2</v>
      </c>
      <c r="AR928" s="18">
        <v>2.5342326227534002</v>
      </c>
      <c r="AS928" s="16">
        <v>0.13026416530500101</v>
      </c>
    </row>
    <row r="929" spans="1:45" x14ac:dyDescent="0.2">
      <c r="A929" s="123"/>
      <c r="B929" s="29"/>
      <c r="C929" s="29"/>
      <c r="D929" s="29"/>
      <c r="E929" s="14" t="s">
        <v>287</v>
      </c>
      <c r="F929" s="15">
        <v>144812.92000000001</v>
      </c>
      <c r="G929" s="16">
        <v>-1.8879996964761399E-2</v>
      </c>
      <c r="H929" s="17">
        <v>36165.03</v>
      </c>
      <c r="I929" s="16">
        <v>-0.127160526304992</v>
      </c>
      <c r="J929" s="17">
        <v>50827.39</v>
      </c>
      <c r="K929" s="16">
        <v>-0.18193149084908899</v>
      </c>
      <c r="L929" s="18">
        <v>4.0042250759919202</v>
      </c>
      <c r="M929" s="16">
        <v>0.12405549084741201</v>
      </c>
      <c r="N929" s="18">
        <v>2.8491118666530002</v>
      </c>
      <c r="O929" s="16">
        <v>0.199312761780259</v>
      </c>
      <c r="P929" s="15">
        <v>455256.6</v>
      </c>
      <c r="Q929" s="16">
        <v>-1.5029533540760099E-2</v>
      </c>
      <c r="R929" s="17">
        <v>119097.49</v>
      </c>
      <c r="S929" s="16">
        <v>-3.4833363021004399E-2</v>
      </c>
      <c r="T929" s="17">
        <v>170100.11</v>
      </c>
      <c r="U929" s="16">
        <v>-0.12058085054407899</v>
      </c>
      <c r="V929" s="18">
        <v>3.82255411092207</v>
      </c>
      <c r="W929" s="16">
        <v>2.0518559926844301E-2</v>
      </c>
      <c r="X929" s="18">
        <v>2.6764039129663102</v>
      </c>
      <c r="Y929" s="16">
        <v>0.12002390108132301</v>
      </c>
      <c r="Z929" s="15">
        <v>821735.74</v>
      </c>
      <c r="AA929" s="16">
        <v>-0.20637594769096601</v>
      </c>
      <c r="AB929" s="17">
        <v>215346.68</v>
      </c>
      <c r="AC929" s="16">
        <v>-0.22435550458550399</v>
      </c>
      <c r="AD929" s="17">
        <v>310526.88</v>
      </c>
      <c r="AE929" s="16">
        <v>-0.32491955172451298</v>
      </c>
      <c r="AF929" s="18">
        <v>3.8158737343895899</v>
      </c>
      <c r="AG929" s="16">
        <v>2.31801514751022E-2</v>
      </c>
      <c r="AH929" s="18">
        <v>2.6462628291631298</v>
      </c>
      <c r="AI929" s="16">
        <v>0.17559922574615999</v>
      </c>
      <c r="AJ929" s="15">
        <v>1541350.46</v>
      </c>
      <c r="AK929" s="16">
        <v>-0.254736979504396</v>
      </c>
      <c r="AL929" s="17">
        <v>403780</v>
      </c>
      <c r="AM929" s="16">
        <v>-0.275342187159346</v>
      </c>
      <c r="AN929" s="17">
        <v>585993.30000000005</v>
      </c>
      <c r="AO929" s="16">
        <v>-0.37447591076521403</v>
      </c>
      <c r="AP929" s="18">
        <v>3.8173026400515102</v>
      </c>
      <c r="AQ929" s="16">
        <v>2.8434396607384501E-2</v>
      </c>
      <c r="AR929" s="18">
        <v>2.6303209610075702</v>
      </c>
      <c r="AS929" s="16">
        <v>0.19142177467105601</v>
      </c>
    </row>
    <row r="930" spans="1:45" x14ac:dyDescent="0.2">
      <c r="A930" s="123"/>
      <c r="B930" s="29"/>
      <c r="C930" s="29"/>
      <c r="D930" s="29"/>
      <c r="E930" s="14" t="s">
        <v>288</v>
      </c>
      <c r="F930" s="15">
        <v>147275.76</v>
      </c>
      <c r="G930" s="16">
        <v>0.15762762822953999</v>
      </c>
      <c r="H930" s="17">
        <v>31714.98</v>
      </c>
      <c r="I930" s="16">
        <v>0.110815033681726</v>
      </c>
      <c r="J930" s="17">
        <v>49283.040000000001</v>
      </c>
      <c r="K930" s="16">
        <v>0.13111468285872499</v>
      </c>
      <c r="L930" s="18">
        <v>4.6437286102655602</v>
      </c>
      <c r="M930" s="16">
        <v>4.21425648090634E-2</v>
      </c>
      <c r="N930" s="18">
        <v>2.9883659774234701</v>
      </c>
      <c r="O930" s="16">
        <v>2.34396615768507E-2</v>
      </c>
      <c r="P930" s="15">
        <v>503698.59</v>
      </c>
      <c r="Q930" s="16">
        <v>0.25866317901626401</v>
      </c>
      <c r="R930" s="17">
        <v>108759.35</v>
      </c>
      <c r="S930" s="16">
        <v>0.19218103896852701</v>
      </c>
      <c r="T930" s="17">
        <v>167478.78</v>
      </c>
      <c r="U930" s="16">
        <v>0.19619309559858</v>
      </c>
      <c r="V930" s="18">
        <v>4.6313129859639703</v>
      </c>
      <c r="W930" s="16">
        <v>5.5765137906620001E-2</v>
      </c>
      <c r="X930" s="18">
        <v>3.0075367757037599</v>
      </c>
      <c r="Y930" s="16">
        <v>5.22240795800816E-2</v>
      </c>
      <c r="Z930" s="15">
        <v>947518.3</v>
      </c>
      <c r="AA930" s="16">
        <v>0.28819054312653603</v>
      </c>
      <c r="AB930" s="17">
        <v>206076.04</v>
      </c>
      <c r="AC930" s="16">
        <v>0.243106486772286</v>
      </c>
      <c r="AD930" s="17">
        <v>315401.95</v>
      </c>
      <c r="AE930" s="16">
        <v>0.194290380633592</v>
      </c>
      <c r="AF930" s="18">
        <v>4.5979061903557499</v>
      </c>
      <c r="AG930" s="16">
        <v>3.6267252109117597E-2</v>
      </c>
      <c r="AH930" s="18">
        <v>3.00416119811561</v>
      </c>
      <c r="AI930" s="16">
        <v>7.8624230769679601E-2</v>
      </c>
      <c r="AJ930" s="15">
        <v>1775191.9</v>
      </c>
      <c r="AK930" s="16">
        <v>0.30548442598951298</v>
      </c>
      <c r="AL930" s="17">
        <v>393970.02</v>
      </c>
      <c r="AM930" s="16">
        <v>0.34285045925742402</v>
      </c>
      <c r="AN930" s="17">
        <v>597791.78</v>
      </c>
      <c r="AO930" s="16">
        <v>0.205240112515087</v>
      </c>
      <c r="AP930" s="18">
        <v>4.50590605853714</v>
      </c>
      <c r="AQ930" s="16">
        <v>-2.7825907948509698E-2</v>
      </c>
      <c r="AR930" s="18">
        <v>2.9695823184454002</v>
      </c>
      <c r="AS930" s="16">
        <v>8.31737281505152E-2</v>
      </c>
    </row>
    <row r="931" spans="1:45" x14ac:dyDescent="0.2">
      <c r="A931" s="123"/>
      <c r="B931" s="29"/>
      <c r="C931" s="29"/>
      <c r="D931" s="29"/>
      <c r="E931" s="14" t="s">
        <v>289</v>
      </c>
      <c r="F931" s="15">
        <v>66389.72</v>
      </c>
      <c r="G931" s="16">
        <v>9.1069430041595206E-2</v>
      </c>
      <c r="H931" s="17">
        <v>16676.580000000002</v>
      </c>
      <c r="I931" s="16">
        <v>0.10180070363212899</v>
      </c>
      <c r="J931" s="17">
        <v>22896.09</v>
      </c>
      <c r="K931" s="16">
        <v>9.8230204377650496E-2</v>
      </c>
      <c r="L931" s="18">
        <v>3.9810152921042601</v>
      </c>
      <c r="M931" s="16">
        <v>-9.7397592460760005E-3</v>
      </c>
      <c r="N931" s="18">
        <v>2.8996094966433099</v>
      </c>
      <c r="O931" s="16">
        <v>-6.5202853714200404E-3</v>
      </c>
      <c r="P931" s="15">
        <v>230745.76</v>
      </c>
      <c r="Q931" s="16">
        <v>0.15151897750621701</v>
      </c>
      <c r="R931" s="17">
        <v>57504.24</v>
      </c>
      <c r="S931" s="16">
        <v>0.123810997917487</v>
      </c>
      <c r="T931" s="17">
        <v>79068.399999999994</v>
      </c>
      <c r="U931" s="16">
        <v>0.118241551851422</v>
      </c>
      <c r="V931" s="18">
        <v>4.0126738480501603</v>
      </c>
      <c r="W931" s="16">
        <v>2.46553732256353E-2</v>
      </c>
      <c r="X931" s="18">
        <v>2.9183056695215801</v>
      </c>
      <c r="Y931" s="16">
        <v>2.97587096452449E-2</v>
      </c>
      <c r="Z931" s="15">
        <v>424739.02</v>
      </c>
      <c r="AA931" s="16">
        <v>0.17479358571290199</v>
      </c>
      <c r="AB931" s="17">
        <v>105972.71</v>
      </c>
      <c r="AC931" s="16">
        <v>0.13427627382058399</v>
      </c>
      <c r="AD931" s="17">
        <v>146003.14000000001</v>
      </c>
      <c r="AE931" s="16">
        <v>0.138333822312563</v>
      </c>
      <c r="AF931" s="18">
        <v>4.0080037587035404</v>
      </c>
      <c r="AG931" s="16">
        <v>3.5720849344616001E-2</v>
      </c>
      <c r="AH931" s="18">
        <v>2.9091088040983202</v>
      </c>
      <c r="AI931" s="16">
        <v>3.2029060971121397E-2</v>
      </c>
      <c r="AJ931" s="15">
        <v>807837.86</v>
      </c>
      <c r="AK931" s="16">
        <v>0.219147285225986</v>
      </c>
      <c r="AL931" s="17">
        <v>199350.56</v>
      </c>
      <c r="AM931" s="16">
        <v>0.17560880708092499</v>
      </c>
      <c r="AN931" s="17">
        <v>282963.81</v>
      </c>
      <c r="AO931" s="16">
        <v>0.15612621381199199</v>
      </c>
      <c r="AP931" s="18">
        <v>4.0523480847006397</v>
      </c>
      <c r="AQ931" s="16">
        <v>3.7034834957699797E-2</v>
      </c>
      <c r="AR931" s="18">
        <v>2.8549158282820701</v>
      </c>
      <c r="AS931" s="16">
        <v>5.4510546219862697E-2</v>
      </c>
    </row>
    <row r="932" spans="1:45" x14ac:dyDescent="0.2">
      <c r="A932" s="123"/>
      <c r="B932" s="29"/>
      <c r="C932" s="29"/>
      <c r="D932" s="29"/>
      <c r="E932" s="14" t="s">
        <v>290</v>
      </c>
      <c r="F932" s="15">
        <v>76298.38</v>
      </c>
      <c r="G932" s="16">
        <v>0.243419028398142</v>
      </c>
      <c r="H932" s="17">
        <v>18594.560000000001</v>
      </c>
      <c r="I932" s="16">
        <v>0.28440394855631501</v>
      </c>
      <c r="J932" s="17">
        <v>34946.370000000003</v>
      </c>
      <c r="K932" s="16">
        <v>0.38908467499594601</v>
      </c>
      <c r="L932" s="18">
        <v>4.1032635351414601</v>
      </c>
      <c r="M932" s="16">
        <v>-3.1909680910153101E-2</v>
      </c>
      <c r="N932" s="18">
        <v>2.1832991523869301</v>
      </c>
      <c r="O932" s="16">
        <v>-0.10486448322398199</v>
      </c>
      <c r="P932" s="15">
        <v>227937.79</v>
      </c>
      <c r="Q932" s="16">
        <v>4.2726682145015002E-2</v>
      </c>
      <c r="R932" s="17">
        <v>54300.85</v>
      </c>
      <c r="S932" s="16">
        <v>3.6783866597217899E-2</v>
      </c>
      <c r="T932" s="17">
        <v>100844.19</v>
      </c>
      <c r="U932" s="16">
        <v>9.4216313149874206E-2</v>
      </c>
      <c r="V932" s="18">
        <v>4.1976836458361104</v>
      </c>
      <c r="W932" s="16">
        <v>5.7319714737668901E-3</v>
      </c>
      <c r="X932" s="18">
        <v>2.2602967012774902</v>
      </c>
      <c r="Y932" s="16">
        <v>-4.7056171970821799E-2</v>
      </c>
      <c r="Z932" s="15">
        <v>423695.61</v>
      </c>
      <c r="AA932" s="16">
        <v>2.7615643610568001E-2</v>
      </c>
      <c r="AB932" s="17">
        <v>101211.49</v>
      </c>
      <c r="AC932" s="16">
        <v>-7.4876097533617002E-4</v>
      </c>
      <c r="AD932" s="17">
        <v>188091.74</v>
      </c>
      <c r="AE932" s="16">
        <v>5.4977806913868603E-2</v>
      </c>
      <c r="AF932" s="18">
        <v>4.1862402183783702</v>
      </c>
      <c r="AG932" s="16">
        <v>2.8385658659367499E-2</v>
      </c>
      <c r="AH932" s="18">
        <v>2.25260083191319</v>
      </c>
      <c r="AI932" s="16">
        <v>-2.5936245411022699E-2</v>
      </c>
      <c r="AJ932" s="15">
        <v>799559.77</v>
      </c>
      <c r="AK932" s="16">
        <v>8.6559160388332695E-2</v>
      </c>
      <c r="AL932" s="17">
        <v>191203.25</v>
      </c>
      <c r="AM932" s="16">
        <v>6.6017652104808297E-2</v>
      </c>
      <c r="AN932" s="17">
        <v>350246.15</v>
      </c>
      <c r="AO932" s="16">
        <v>7.2059898887034998E-2</v>
      </c>
      <c r="AP932" s="18">
        <v>4.1817268796424703</v>
      </c>
      <c r="AQ932" s="16">
        <v>1.92693884974286E-2</v>
      </c>
      <c r="AR932" s="18">
        <v>2.2828509892257198</v>
      </c>
      <c r="AS932" s="16">
        <v>1.3524674802546099E-2</v>
      </c>
    </row>
    <row r="933" spans="1:45" x14ac:dyDescent="0.2">
      <c r="A933" s="123"/>
      <c r="B933" s="29"/>
      <c r="C933" s="29"/>
      <c r="D933" s="29"/>
      <c r="E933" s="14" t="s">
        <v>291</v>
      </c>
      <c r="F933" s="15">
        <v>134140.26</v>
      </c>
      <c r="G933" s="16">
        <v>0.279315011779804</v>
      </c>
      <c r="H933" s="17">
        <v>26455.77</v>
      </c>
      <c r="I933" s="16">
        <v>0.42380995179476599</v>
      </c>
      <c r="J933" s="17">
        <v>45408.38</v>
      </c>
      <c r="K933" s="16">
        <v>0.34215187044890499</v>
      </c>
      <c r="L933" s="18">
        <v>5.0703593204809403</v>
      </c>
      <c r="M933" s="16">
        <v>-0.101484709973281</v>
      </c>
      <c r="N933" s="18">
        <v>2.9540860079130802</v>
      </c>
      <c r="O933" s="16">
        <v>-4.6817994336277903E-2</v>
      </c>
      <c r="P933" s="15">
        <v>489745.93</v>
      </c>
      <c r="Q933" s="16">
        <v>0.29221117758369303</v>
      </c>
      <c r="R933" s="17">
        <v>91631.09</v>
      </c>
      <c r="S933" s="16">
        <v>0.34810225564263803</v>
      </c>
      <c r="T933" s="17">
        <v>168613.68</v>
      </c>
      <c r="U933" s="16">
        <v>0.34487309926463899</v>
      </c>
      <c r="V933" s="18">
        <v>5.3447572215936798</v>
      </c>
      <c r="W933" s="16">
        <v>-4.1459079105465903E-2</v>
      </c>
      <c r="X933" s="18">
        <v>2.90454445926333</v>
      </c>
      <c r="Y933" s="16">
        <v>-3.9157539629383099E-2</v>
      </c>
      <c r="Z933" s="15">
        <v>958223.23</v>
      </c>
      <c r="AA933" s="16">
        <v>0.27490161296423499</v>
      </c>
      <c r="AB933" s="17">
        <v>176274.63</v>
      </c>
      <c r="AC933" s="16">
        <v>0.29371089685930102</v>
      </c>
      <c r="AD933" s="17">
        <v>330021.42</v>
      </c>
      <c r="AE933" s="16">
        <v>0.29835679613407501</v>
      </c>
      <c r="AF933" s="18">
        <v>5.4359678985002002</v>
      </c>
      <c r="AG933" s="16">
        <v>-1.45390163604012E-2</v>
      </c>
      <c r="AH933" s="18">
        <v>2.9035182928429299</v>
      </c>
      <c r="AI933" s="16">
        <v>-1.8065283163825899E-2</v>
      </c>
      <c r="AJ933" s="15">
        <v>1756410.79</v>
      </c>
      <c r="AK933" s="16">
        <v>0.57070059192173195</v>
      </c>
      <c r="AL933" s="17">
        <v>325098.73</v>
      </c>
      <c r="AM933" s="16">
        <v>0.57105927406049695</v>
      </c>
      <c r="AN933" s="17">
        <v>627019.4</v>
      </c>
      <c r="AO933" s="16">
        <v>0.62638045469700498</v>
      </c>
      <c r="AP933" s="18">
        <v>5.4026996352769503</v>
      </c>
      <c r="AQ933" s="16">
        <v>-2.2830592370837901E-4</v>
      </c>
      <c r="AR933" s="18">
        <v>2.8012064538991899</v>
      </c>
      <c r="AS933" s="16">
        <v>-3.4235447563618203E-2</v>
      </c>
    </row>
    <row r="934" spans="1:45" x14ac:dyDescent="0.2">
      <c r="A934" s="123"/>
      <c r="B934" s="29"/>
      <c r="C934" s="29"/>
      <c r="D934" s="29"/>
      <c r="E934" s="14" t="s">
        <v>292</v>
      </c>
      <c r="F934" s="15">
        <v>404131.54</v>
      </c>
      <c r="G934" s="16">
        <v>5.4313600971906698E-2</v>
      </c>
      <c r="H934" s="17">
        <v>82457.279999999999</v>
      </c>
      <c r="I934" s="16">
        <v>5.9646178153841996E-3</v>
      </c>
      <c r="J934" s="17">
        <v>165254.21</v>
      </c>
      <c r="K934" s="16">
        <v>1.1600141087843E-2</v>
      </c>
      <c r="L934" s="18">
        <v>4.9011020009391499</v>
      </c>
      <c r="M934" s="16">
        <v>4.8062309846960798E-2</v>
      </c>
      <c r="N934" s="18">
        <v>2.4455143381823699</v>
      </c>
      <c r="O934" s="16">
        <v>4.2223659476886798E-2</v>
      </c>
      <c r="P934" s="15">
        <v>1364802.82</v>
      </c>
      <c r="Q934" s="16">
        <v>3.8855418745213699E-2</v>
      </c>
      <c r="R934" s="17">
        <v>277803.84999999998</v>
      </c>
      <c r="S934" s="16">
        <v>1.91246471586606E-2</v>
      </c>
      <c r="T934" s="17">
        <v>559021.98</v>
      </c>
      <c r="U934" s="16">
        <v>2.2670244347293499E-2</v>
      </c>
      <c r="V934" s="18">
        <v>4.9128290338668803</v>
      </c>
      <c r="W934" s="16">
        <v>1.9360508689062601E-2</v>
      </c>
      <c r="X934" s="18">
        <v>2.4414117312524999</v>
      </c>
      <c r="Y934" s="16">
        <v>1.5826386352181501E-2</v>
      </c>
      <c r="Z934" s="15">
        <v>2563599.96</v>
      </c>
      <c r="AA934" s="16">
        <v>1.50644901333284E-2</v>
      </c>
      <c r="AB934" s="17">
        <v>518934.63</v>
      </c>
      <c r="AC934" s="16">
        <v>1.2972967799760699E-3</v>
      </c>
      <c r="AD934" s="17">
        <v>1047132.51</v>
      </c>
      <c r="AE934" s="16">
        <v>8.3948892385649308E-3</v>
      </c>
      <c r="AF934" s="18">
        <v>4.9401211863621404</v>
      </c>
      <c r="AG934" s="16">
        <v>1.37493563576227E-2</v>
      </c>
      <c r="AH934" s="18">
        <v>2.4482096922002698</v>
      </c>
      <c r="AI934" s="16">
        <v>6.6140764555039696E-3</v>
      </c>
      <c r="AJ934" s="15">
        <v>4853104.6100000003</v>
      </c>
      <c r="AK934" s="16">
        <v>3.8728022870701498E-2</v>
      </c>
      <c r="AL934" s="17">
        <v>993528.09</v>
      </c>
      <c r="AM934" s="16">
        <v>5.4683870977604E-2</v>
      </c>
      <c r="AN934" s="17">
        <v>2039934.16</v>
      </c>
      <c r="AO934" s="16">
        <v>6.2440032699209801E-2</v>
      </c>
      <c r="AP934" s="18">
        <v>4.8847180656965596</v>
      </c>
      <c r="AQ934" s="16">
        <v>-1.51285598898112E-2</v>
      </c>
      <c r="AR934" s="18">
        <v>2.3790496306998499</v>
      </c>
      <c r="AS934" s="16">
        <v>-2.2318445369821201E-2</v>
      </c>
    </row>
    <row r="935" spans="1:45" x14ac:dyDescent="0.2">
      <c r="A935" s="123"/>
      <c r="B935" s="29"/>
      <c r="C935" s="29"/>
      <c r="D935" s="29"/>
      <c r="E935" s="14" t="s">
        <v>293</v>
      </c>
      <c r="F935" s="15">
        <v>37684.589999999997</v>
      </c>
      <c r="G935" s="16">
        <v>0.32708806910722998</v>
      </c>
      <c r="H935" s="17">
        <v>8618.7099999999991</v>
      </c>
      <c r="I935" s="16">
        <v>0.467401612340277</v>
      </c>
      <c r="J935" s="17">
        <v>12444.38</v>
      </c>
      <c r="K935" s="16">
        <v>0.57113314075630195</v>
      </c>
      <c r="L935" s="18">
        <v>4.3724165217300497</v>
      </c>
      <c r="M935" s="16">
        <v>-9.5620409609111001E-2</v>
      </c>
      <c r="N935" s="18">
        <v>3.0282416641086201</v>
      </c>
      <c r="O935" s="16">
        <v>-0.15533061159386899</v>
      </c>
      <c r="P935" s="15">
        <v>132147.48000000001</v>
      </c>
      <c r="Q935" s="16">
        <v>0.453438274714421</v>
      </c>
      <c r="R935" s="17">
        <v>31186.9</v>
      </c>
      <c r="S935" s="16">
        <v>0.705864238216798</v>
      </c>
      <c r="T935" s="17">
        <v>44339.82</v>
      </c>
      <c r="U935" s="16">
        <v>0.73792093015599003</v>
      </c>
      <c r="V935" s="18">
        <v>4.2372752662175497</v>
      </c>
      <c r="W935" s="16">
        <v>-0.14797541202120901</v>
      </c>
      <c r="X935" s="18">
        <v>2.9803341556190399</v>
      </c>
      <c r="Y935" s="16">
        <v>-0.16369136852275301</v>
      </c>
      <c r="Z935" s="15">
        <v>231317.05</v>
      </c>
      <c r="AA935" s="16">
        <v>0.43369595378595799</v>
      </c>
      <c r="AB935" s="17">
        <v>54388.74</v>
      </c>
      <c r="AC935" s="16">
        <v>0.70222273688954495</v>
      </c>
      <c r="AD935" s="17">
        <v>78681.17</v>
      </c>
      <c r="AE935" s="16">
        <v>0.70258317929959702</v>
      </c>
      <c r="AF935" s="18">
        <v>4.2530319694848604</v>
      </c>
      <c r="AG935" s="16">
        <v>-0.15775067344844901</v>
      </c>
      <c r="AH935" s="18">
        <v>2.93992895631827</v>
      </c>
      <c r="AI935" s="16">
        <v>-0.15792898037689601</v>
      </c>
      <c r="AJ935" s="15">
        <v>406737.41</v>
      </c>
      <c r="AK935" s="16">
        <v>0.30229845903306501</v>
      </c>
      <c r="AL935" s="17">
        <v>94021.79</v>
      </c>
      <c r="AM935" s="16">
        <v>0.44908650875592498</v>
      </c>
      <c r="AN935" s="17">
        <v>140338.21</v>
      </c>
      <c r="AO935" s="16">
        <v>0.328690934915563</v>
      </c>
      <c r="AP935" s="18">
        <v>4.3259909218916199</v>
      </c>
      <c r="AQ935" s="16">
        <v>-0.101296954209367</v>
      </c>
      <c r="AR935" s="18">
        <v>2.8982656255912098</v>
      </c>
      <c r="AS935" s="16">
        <v>-1.98635176841747E-2</v>
      </c>
    </row>
    <row r="936" spans="1:45" x14ac:dyDescent="0.2">
      <c r="A936" s="123"/>
      <c r="B936" s="29"/>
      <c r="C936" s="29"/>
      <c r="D936" s="29"/>
      <c r="E936" s="14" t="s">
        <v>294</v>
      </c>
      <c r="F936" s="15">
        <v>240669.84</v>
      </c>
      <c r="G936" s="16">
        <v>0.21257764341295901</v>
      </c>
      <c r="H936" s="17">
        <v>59611.53</v>
      </c>
      <c r="I936" s="16">
        <v>0.28417274556022798</v>
      </c>
      <c r="J936" s="17">
        <v>107161.05</v>
      </c>
      <c r="K936" s="16">
        <v>0.32732841605665203</v>
      </c>
      <c r="L936" s="18">
        <v>4.0373035216509301</v>
      </c>
      <c r="M936" s="16">
        <v>-5.57519246493864E-2</v>
      </c>
      <c r="N936" s="18">
        <v>2.2458704911905998</v>
      </c>
      <c r="O936" s="16">
        <v>-8.64524342698888E-2</v>
      </c>
      <c r="P936" s="15">
        <v>741877.29</v>
      </c>
      <c r="Q936" s="16">
        <v>7.3094618714874396E-2</v>
      </c>
      <c r="R936" s="17">
        <v>179539.68</v>
      </c>
      <c r="S936" s="16">
        <v>9.3817065258117199E-2</v>
      </c>
      <c r="T936" s="17">
        <v>320332.34000000003</v>
      </c>
      <c r="U936" s="16">
        <v>0.1054556926808</v>
      </c>
      <c r="V936" s="18">
        <v>4.1321076766985403</v>
      </c>
      <c r="W936" s="16">
        <v>-1.8945075188009398E-2</v>
      </c>
      <c r="X936" s="18">
        <v>2.3159612607331499</v>
      </c>
      <c r="Y936" s="16">
        <v>-2.92739674508781E-2</v>
      </c>
      <c r="Z936" s="15">
        <v>1413722.08</v>
      </c>
      <c r="AA936" s="16">
        <v>8.0360724343461296E-2</v>
      </c>
      <c r="AB936" s="17">
        <v>343236.76</v>
      </c>
      <c r="AC936" s="16">
        <v>7.98374012028642E-2</v>
      </c>
      <c r="AD936" s="17">
        <v>615120.23</v>
      </c>
      <c r="AE936" s="16">
        <v>9.0926892194446801E-2</v>
      </c>
      <c r="AF936" s="18">
        <v>4.1187956674570598</v>
      </c>
      <c r="AG936" s="16">
        <v>4.8463142692990502E-4</v>
      </c>
      <c r="AH936" s="18">
        <v>2.2982857839027702</v>
      </c>
      <c r="AI936" s="16">
        <v>-9.6854958169847894E-3</v>
      </c>
      <c r="AJ936" s="15">
        <v>2590162.89</v>
      </c>
      <c r="AK936" s="16">
        <v>0.110575815312583</v>
      </c>
      <c r="AL936" s="17">
        <v>626511.25</v>
      </c>
      <c r="AM936" s="16">
        <v>0.110786627766252</v>
      </c>
      <c r="AN936" s="17">
        <v>1122214.79</v>
      </c>
      <c r="AO936" s="16">
        <v>9.98266203321235E-2</v>
      </c>
      <c r="AP936" s="18">
        <v>4.1342639737115698</v>
      </c>
      <c r="AQ936" s="16">
        <v>-1.89786632643282E-4</v>
      </c>
      <c r="AR936" s="18">
        <v>2.30808122748053</v>
      </c>
      <c r="AS936" s="16">
        <v>9.7735359207926607E-3</v>
      </c>
    </row>
    <row r="937" spans="1:45" x14ac:dyDescent="0.2">
      <c r="A937" s="123"/>
      <c r="B937" s="29"/>
      <c r="C937" s="29"/>
      <c r="D937" s="29"/>
      <c r="E937" s="14" t="s">
        <v>295</v>
      </c>
      <c r="F937" s="15">
        <v>217932.6</v>
      </c>
      <c r="G937" s="16">
        <v>0.26060282276105701</v>
      </c>
      <c r="H937" s="17">
        <v>56751.12</v>
      </c>
      <c r="I937" s="16">
        <v>0.19531227785796701</v>
      </c>
      <c r="J937" s="17">
        <v>109122.52</v>
      </c>
      <c r="K937" s="16">
        <v>0.206120078020196</v>
      </c>
      <c r="L937" s="18">
        <v>3.8401462385235701</v>
      </c>
      <c r="M937" s="16">
        <v>5.4622165364261503E-2</v>
      </c>
      <c r="N937" s="18">
        <v>1.9971367963276501</v>
      </c>
      <c r="O937" s="16">
        <v>4.5171907618263098E-2</v>
      </c>
      <c r="P937" s="15">
        <v>715926.96</v>
      </c>
      <c r="Q937" s="16">
        <v>0.21085535684207601</v>
      </c>
      <c r="R937" s="17">
        <v>184163.88</v>
      </c>
      <c r="S937" s="16">
        <v>0.158734906594067</v>
      </c>
      <c r="T937" s="17">
        <v>352818.36</v>
      </c>
      <c r="U937" s="16">
        <v>0.161528542057952</v>
      </c>
      <c r="V937" s="18">
        <v>3.8874450299374699</v>
      </c>
      <c r="W937" s="16">
        <v>4.4980478236570101E-2</v>
      </c>
      <c r="X937" s="18">
        <v>2.0291658291252199</v>
      </c>
      <c r="Y937" s="16">
        <v>4.2467156852408303E-2</v>
      </c>
      <c r="Z937" s="15">
        <v>1370143.89</v>
      </c>
      <c r="AA937" s="16">
        <v>0.183918525718957</v>
      </c>
      <c r="AB937" s="17">
        <v>362680.2</v>
      </c>
      <c r="AC937" s="16">
        <v>0.17862158156708099</v>
      </c>
      <c r="AD937" s="17">
        <v>698444.91</v>
      </c>
      <c r="AE937" s="16">
        <v>0.18323439262312299</v>
      </c>
      <c r="AF937" s="18">
        <v>3.7778293107812302</v>
      </c>
      <c r="AG937" s="16">
        <v>4.4941856103069304E-3</v>
      </c>
      <c r="AH937" s="18">
        <v>1.96170645727807</v>
      </c>
      <c r="AI937" s="16">
        <v>5.7818898782783297E-4</v>
      </c>
      <c r="AJ937" s="15">
        <v>2492482.65</v>
      </c>
      <c r="AK937" s="16">
        <v>0.24134298557890599</v>
      </c>
      <c r="AL937" s="17">
        <v>653939.43000000005</v>
      </c>
      <c r="AM937" s="16">
        <v>0.22120217911033199</v>
      </c>
      <c r="AN937" s="17">
        <v>1266903.92</v>
      </c>
      <c r="AO937" s="16">
        <v>0.225362442208946</v>
      </c>
      <c r="AP937" s="18">
        <v>3.8114885502469198</v>
      </c>
      <c r="AQ937" s="16">
        <v>1.6492606067282398E-2</v>
      </c>
      <c r="AR937" s="18">
        <v>1.9673809597179199</v>
      </c>
      <c r="AS937" s="16">
        <v>1.3041482927411399E-2</v>
      </c>
    </row>
    <row r="938" spans="1:45" x14ac:dyDescent="0.2">
      <c r="A938" s="123"/>
      <c r="B938" s="29"/>
      <c r="C938" s="29"/>
      <c r="D938" s="29"/>
      <c r="E938" s="14" t="s">
        <v>296</v>
      </c>
      <c r="F938" s="15">
        <v>221113.36</v>
      </c>
      <c r="G938" s="16">
        <v>0.48681431389548102</v>
      </c>
      <c r="H938" s="17">
        <v>53927.19</v>
      </c>
      <c r="I938" s="16">
        <v>0.35221611510358403</v>
      </c>
      <c r="J938" s="17">
        <v>97256.41</v>
      </c>
      <c r="K938" s="16">
        <v>0.39145512577567598</v>
      </c>
      <c r="L938" s="18">
        <v>4.1002203155773502</v>
      </c>
      <c r="M938" s="16">
        <v>9.9538969613289896E-2</v>
      </c>
      <c r="N938" s="18">
        <v>2.2735093758858702</v>
      </c>
      <c r="O938" s="16">
        <v>6.8531989536238805E-2</v>
      </c>
      <c r="P938" s="15">
        <v>762127.82</v>
      </c>
      <c r="Q938" s="16">
        <v>0.497751401248479</v>
      </c>
      <c r="R938" s="17">
        <v>187227.58</v>
      </c>
      <c r="S938" s="16">
        <v>0.38629097989226402</v>
      </c>
      <c r="T938" s="17">
        <v>338042.39</v>
      </c>
      <c r="U938" s="16">
        <v>0.43331642542976401</v>
      </c>
      <c r="V938" s="18">
        <v>4.07059590259085</v>
      </c>
      <c r="W938" s="16">
        <v>8.0401894676453103E-2</v>
      </c>
      <c r="X938" s="18">
        <v>2.2545332850119801</v>
      </c>
      <c r="Y938" s="16">
        <v>4.4955164592769298E-2</v>
      </c>
      <c r="Z938" s="15">
        <v>1487909.62</v>
      </c>
      <c r="AA938" s="16">
        <v>0.34550326339176102</v>
      </c>
      <c r="AB938" s="17">
        <v>372978.03</v>
      </c>
      <c r="AC938" s="16">
        <v>0.21814718370970199</v>
      </c>
      <c r="AD938" s="17">
        <v>681388.91</v>
      </c>
      <c r="AE938" s="16">
        <v>0.24236721665193001</v>
      </c>
      <c r="AF938" s="18">
        <v>3.9892688049212999</v>
      </c>
      <c r="AG938" s="16">
        <v>0.104549008022342</v>
      </c>
      <c r="AH938" s="18">
        <v>2.1836422609226198</v>
      </c>
      <c r="AI938" s="16">
        <v>8.30157503815767E-2</v>
      </c>
      <c r="AJ938" s="15">
        <v>2741102.97</v>
      </c>
      <c r="AK938" s="16">
        <v>0.45253438492942999</v>
      </c>
      <c r="AL938" s="17">
        <v>683949.43</v>
      </c>
      <c r="AM938" s="16">
        <v>0.33368256690477499</v>
      </c>
      <c r="AN938" s="17">
        <v>1273875.3500000001</v>
      </c>
      <c r="AO938" s="16">
        <v>0.357230459431987</v>
      </c>
      <c r="AP938" s="18">
        <v>4.0077567869308703</v>
      </c>
      <c r="AQ938" s="16">
        <v>8.9115521919498397E-2</v>
      </c>
      <c r="AR938" s="18">
        <v>2.1517827234823299</v>
      </c>
      <c r="AS938" s="16">
        <v>7.0219412506648995E-2</v>
      </c>
    </row>
    <row r="939" spans="1:45" x14ac:dyDescent="0.2">
      <c r="A939" s="123"/>
      <c r="B939" s="29"/>
      <c r="C939" s="29"/>
      <c r="D939" s="29"/>
      <c r="E939" s="14" t="s">
        <v>297</v>
      </c>
      <c r="F939" s="15">
        <v>60369.279999999999</v>
      </c>
      <c r="G939" s="16">
        <v>0.37735224429870501</v>
      </c>
      <c r="H939" s="17">
        <v>14110.15</v>
      </c>
      <c r="I939" s="16">
        <v>0.47114358041887999</v>
      </c>
      <c r="J939" s="17">
        <v>22544.81</v>
      </c>
      <c r="K939" s="16">
        <v>0.55548173078382601</v>
      </c>
      <c r="L939" s="18">
        <v>4.2784293575900998</v>
      </c>
      <c r="M939" s="16">
        <v>-6.3754032827625595E-2</v>
      </c>
      <c r="N939" s="18">
        <v>2.6777462307289301</v>
      </c>
      <c r="O939" s="16">
        <v>-0.114517247589504</v>
      </c>
      <c r="P939" s="15">
        <v>199842.79</v>
      </c>
      <c r="Q939" s="16">
        <v>0.34376270224324701</v>
      </c>
      <c r="R939" s="17">
        <v>47540.86</v>
      </c>
      <c r="S939" s="16">
        <v>0.48643550521790702</v>
      </c>
      <c r="T939" s="17">
        <v>73610.179999999993</v>
      </c>
      <c r="U939" s="16">
        <v>0.46758159851364101</v>
      </c>
      <c r="V939" s="18">
        <v>4.2036006500513503</v>
      </c>
      <c r="W939" s="16">
        <v>-9.5983177523564805E-2</v>
      </c>
      <c r="X939" s="18">
        <v>2.7148797897247401</v>
      </c>
      <c r="Y939" s="16">
        <v>-8.4369343684737502E-2</v>
      </c>
      <c r="Z939" s="15">
        <v>356248.95</v>
      </c>
      <c r="AA939" s="16">
        <v>0.32543135802367201</v>
      </c>
      <c r="AB939" s="17">
        <v>84845.88</v>
      </c>
      <c r="AC939" s="16">
        <v>0.46783774147189899</v>
      </c>
      <c r="AD939" s="17">
        <v>132907.09</v>
      </c>
      <c r="AE939" s="16">
        <v>0.42898925853068598</v>
      </c>
      <c r="AF939" s="18">
        <v>4.1987772417470399</v>
      </c>
      <c r="AG939" s="16">
        <v>-9.7017796602931403E-2</v>
      </c>
      <c r="AH939" s="18">
        <v>2.6804360098471798</v>
      </c>
      <c r="AI939" s="16">
        <v>-7.2469334453566597E-2</v>
      </c>
      <c r="AJ939" s="15">
        <v>656324.82999999996</v>
      </c>
      <c r="AK939" s="16">
        <v>0.24438055361786101</v>
      </c>
      <c r="AL939" s="17">
        <v>154180.37</v>
      </c>
      <c r="AM939" s="16">
        <v>0.32980350039873302</v>
      </c>
      <c r="AN939" s="17">
        <v>248451.6</v>
      </c>
      <c r="AO939" s="16">
        <v>0.24330635591931099</v>
      </c>
      <c r="AP939" s="18">
        <v>4.2568637628772104</v>
      </c>
      <c r="AQ939" s="16">
        <v>-6.4237270209664896E-2</v>
      </c>
      <c r="AR939" s="18">
        <v>2.6416607097720401</v>
      </c>
      <c r="AS939" s="16">
        <v>8.6398472382573203E-4</v>
      </c>
    </row>
    <row r="940" spans="1:45" x14ac:dyDescent="0.2">
      <c r="A940" s="123"/>
      <c r="B940" s="29"/>
      <c r="C940" s="29"/>
      <c r="D940" s="29"/>
      <c r="E940" s="14" t="s">
        <v>298</v>
      </c>
      <c r="F940" s="15">
        <v>109592.4</v>
      </c>
      <c r="G940" s="16">
        <v>0.12843163279111999</v>
      </c>
      <c r="H940" s="17">
        <v>26580.68</v>
      </c>
      <c r="I940" s="16">
        <v>0.15866605988642099</v>
      </c>
      <c r="J940" s="17">
        <v>39311.46</v>
      </c>
      <c r="K940" s="16">
        <v>0.15647519686707201</v>
      </c>
      <c r="L940" s="18">
        <v>4.1230096445990103</v>
      </c>
      <c r="M940" s="16">
        <v>-2.6094168235379401E-2</v>
      </c>
      <c r="N940" s="18">
        <v>2.7877977566846899</v>
      </c>
      <c r="O940" s="16">
        <v>-2.4249170368653601E-2</v>
      </c>
      <c r="P940" s="15">
        <v>336913.54</v>
      </c>
      <c r="Q940" s="16">
        <v>8.5278281194448594E-2</v>
      </c>
      <c r="R940" s="17">
        <v>80903.05</v>
      </c>
      <c r="S940" s="16">
        <v>9.8886254890980005E-2</v>
      </c>
      <c r="T940" s="17">
        <v>118434.84</v>
      </c>
      <c r="U940" s="16">
        <v>7.5989382818161103E-2</v>
      </c>
      <c r="V940" s="18">
        <v>4.1644108596647502</v>
      </c>
      <c r="W940" s="16">
        <v>-1.23834233397353E-2</v>
      </c>
      <c r="X940" s="18">
        <v>2.8447164702548702</v>
      </c>
      <c r="Y940" s="16">
        <v>8.63289036547806E-3</v>
      </c>
      <c r="Z940" s="15">
        <v>611658.67000000004</v>
      </c>
      <c r="AA940" s="16">
        <v>7.1771732275374006E-2</v>
      </c>
      <c r="AB940" s="17">
        <v>147344.07999999999</v>
      </c>
      <c r="AC940" s="16">
        <v>8.2572801813181995E-2</v>
      </c>
      <c r="AD940" s="17">
        <v>214766.03</v>
      </c>
      <c r="AE940" s="16">
        <v>6.0715673555297001E-2</v>
      </c>
      <c r="AF940" s="18">
        <v>4.1512266390342898</v>
      </c>
      <c r="AG940" s="16">
        <v>-9.9772223352717002E-3</v>
      </c>
      <c r="AH940" s="18">
        <v>2.8480233582564201</v>
      </c>
      <c r="AI940" s="16">
        <v>1.04232067044125E-2</v>
      </c>
      <c r="AJ940" s="15">
        <v>1136614.92</v>
      </c>
      <c r="AK940" s="16">
        <v>0.122196701122669</v>
      </c>
      <c r="AL940" s="17">
        <v>267056.15000000002</v>
      </c>
      <c r="AM940" s="16">
        <v>0.17386565343360899</v>
      </c>
      <c r="AN940" s="17">
        <v>409896.67</v>
      </c>
      <c r="AO940" s="16">
        <v>0.10621194464383001</v>
      </c>
      <c r="AP940" s="18">
        <v>4.2560896650386102</v>
      </c>
      <c r="AQ940" s="16">
        <v>-4.4016069607119103E-2</v>
      </c>
      <c r="AR940" s="18">
        <v>2.7729303582778599</v>
      </c>
      <c r="AS940" s="16">
        <v>1.44499944664629E-2</v>
      </c>
    </row>
    <row r="941" spans="1:45" x14ac:dyDescent="0.2">
      <c r="A941" s="123"/>
      <c r="B941" s="29"/>
      <c r="C941" s="29"/>
      <c r="D941" s="29"/>
      <c r="E941" s="14" t="s">
        <v>299</v>
      </c>
      <c r="F941" s="15">
        <v>633200.1</v>
      </c>
      <c r="G941" s="16">
        <v>0.10393320249785901</v>
      </c>
      <c r="H941" s="17">
        <v>183917.2</v>
      </c>
      <c r="I941" s="16">
        <v>0.112475582567547</v>
      </c>
      <c r="J941" s="17">
        <v>229898.76</v>
      </c>
      <c r="K941" s="16">
        <v>8.6683442678982703E-2</v>
      </c>
      <c r="L941" s="18">
        <v>3.4428541756833999</v>
      </c>
      <c r="M941" s="16">
        <v>-7.6787124171952097E-3</v>
      </c>
      <c r="N941" s="18">
        <v>2.75425626480108</v>
      </c>
      <c r="O941" s="16">
        <v>1.58737670432809E-2</v>
      </c>
      <c r="P941" s="15">
        <v>2070643.14</v>
      </c>
      <c r="Q941" s="16">
        <v>8.2975106307017099E-2</v>
      </c>
      <c r="R941" s="17">
        <v>593621.43999999994</v>
      </c>
      <c r="S941" s="16">
        <v>0.13291561123656701</v>
      </c>
      <c r="T941" s="17">
        <v>744317.72</v>
      </c>
      <c r="U941" s="16">
        <v>3.8719579938014399E-2</v>
      </c>
      <c r="V941" s="18">
        <v>3.4881542351300499</v>
      </c>
      <c r="W941" s="16">
        <v>-4.4081398856390099E-2</v>
      </c>
      <c r="X941" s="18">
        <v>2.7819344943178299</v>
      </c>
      <c r="Y941" s="16">
        <v>4.2605845912372001E-2</v>
      </c>
      <c r="Z941" s="15">
        <v>3847369.21</v>
      </c>
      <c r="AA941" s="16">
        <v>-3.9754921151901997E-2</v>
      </c>
      <c r="AB941" s="17">
        <v>1096982.8</v>
      </c>
      <c r="AC941" s="16">
        <v>5.9758680953236401E-2</v>
      </c>
      <c r="AD941" s="17">
        <v>1381683.7</v>
      </c>
      <c r="AE941" s="16">
        <v>-0.11192163278306</v>
      </c>
      <c r="AF941" s="18">
        <v>3.50722838133834</v>
      </c>
      <c r="AG941" s="16">
        <v>-9.3902134413871796E-2</v>
      </c>
      <c r="AH941" s="18">
        <v>2.7845513484743298</v>
      </c>
      <c r="AI941" s="16">
        <v>8.1261647952661706E-2</v>
      </c>
      <c r="AJ941" s="15">
        <v>7055991.7300000004</v>
      </c>
      <c r="AK941" s="16">
        <v>-7.2705250359145407E-2</v>
      </c>
      <c r="AL941" s="17">
        <v>2017840.42</v>
      </c>
      <c r="AM941" s="16">
        <v>4.75743576647807E-2</v>
      </c>
      <c r="AN941" s="17">
        <v>2536931.2000000002</v>
      </c>
      <c r="AO941" s="16">
        <v>-0.15982360254955599</v>
      </c>
      <c r="AP941" s="18">
        <v>3.49680364218296</v>
      </c>
      <c r="AQ941" s="16">
        <v>-0.114817251056096</v>
      </c>
      <c r="AR941" s="18">
        <v>2.78130984789812</v>
      </c>
      <c r="AS941" s="16">
        <v>0.103690549335562</v>
      </c>
    </row>
    <row r="942" spans="1:45" x14ac:dyDescent="0.2">
      <c r="A942" s="123"/>
      <c r="B942" s="29"/>
      <c r="C942" s="29"/>
      <c r="D942" s="29"/>
      <c r="E942" s="14" t="s">
        <v>300</v>
      </c>
      <c r="F942" s="15">
        <v>191974.11</v>
      </c>
      <c r="G942" s="16">
        <v>0.13714510364579999</v>
      </c>
      <c r="H942" s="17">
        <v>47081.59</v>
      </c>
      <c r="I942" s="16">
        <v>8.69074096048158E-2</v>
      </c>
      <c r="J942" s="17">
        <v>67189.460000000006</v>
      </c>
      <c r="K942" s="16">
        <v>0.12518678602439501</v>
      </c>
      <c r="L942" s="18">
        <v>4.0774772049966899</v>
      </c>
      <c r="M942" s="16">
        <v>4.6220766918177197E-2</v>
      </c>
      <c r="N942" s="18">
        <v>2.85720572839847</v>
      </c>
      <c r="O942" s="16">
        <v>1.06278510998669E-2</v>
      </c>
      <c r="P942" s="15">
        <v>611489.25</v>
      </c>
      <c r="Q942" s="16">
        <v>9.7964936937189898E-2</v>
      </c>
      <c r="R942" s="17">
        <v>151650.04</v>
      </c>
      <c r="S942" s="16">
        <v>6.21528393057382E-2</v>
      </c>
      <c r="T942" s="17">
        <v>217596.37</v>
      </c>
      <c r="U942" s="16">
        <v>0.106767513044281</v>
      </c>
      <c r="V942" s="18">
        <v>4.0322392925184802</v>
      </c>
      <c r="W942" s="16">
        <v>3.3716520171296303E-2</v>
      </c>
      <c r="X942" s="18">
        <v>2.81019968301861</v>
      </c>
      <c r="Y942" s="16">
        <v>-7.9534102721169307E-3</v>
      </c>
      <c r="Z942" s="15">
        <v>1125022.3799999999</v>
      </c>
      <c r="AA942" s="16">
        <v>9.3891475639579697E-2</v>
      </c>
      <c r="AB942" s="17">
        <v>281613.18</v>
      </c>
      <c r="AC942" s="16">
        <v>7.3957996783768395E-2</v>
      </c>
      <c r="AD942" s="17">
        <v>403191.98</v>
      </c>
      <c r="AE942" s="16">
        <v>0.11322735890170001</v>
      </c>
      <c r="AF942" s="18">
        <v>3.9949209053354702</v>
      </c>
      <c r="AG942" s="16">
        <v>1.8560762074035599E-2</v>
      </c>
      <c r="AH942" s="18">
        <v>2.79028957867664</v>
      </c>
      <c r="AI942" s="16">
        <v>-1.7369213132883098E-2</v>
      </c>
      <c r="AJ942" s="15">
        <v>2147264.44</v>
      </c>
      <c r="AK942" s="16">
        <v>0.13355116796293701</v>
      </c>
      <c r="AL942" s="17">
        <v>539436.18000000005</v>
      </c>
      <c r="AM942" s="16">
        <v>0.13605967261815499</v>
      </c>
      <c r="AN942" s="17">
        <v>761487.77</v>
      </c>
      <c r="AO942" s="16">
        <v>0.14864127432294499</v>
      </c>
      <c r="AP942" s="18">
        <v>3.9805717888629601</v>
      </c>
      <c r="AQ942" s="16">
        <v>-2.2080747302970702E-3</v>
      </c>
      <c r="AR942" s="18">
        <v>2.8198278745829399</v>
      </c>
      <c r="AS942" s="16">
        <v>-1.3137353408184701E-2</v>
      </c>
    </row>
    <row r="943" spans="1:45" x14ac:dyDescent="0.2">
      <c r="A943" s="123"/>
      <c r="B943" s="29"/>
      <c r="C943" s="29"/>
      <c r="D943" s="29"/>
      <c r="E943" s="14" t="s">
        <v>301</v>
      </c>
      <c r="F943" s="15">
        <v>35036.339999999997</v>
      </c>
      <c r="G943" s="16">
        <v>0.40322109729415201</v>
      </c>
      <c r="H943" s="17">
        <v>7840.07</v>
      </c>
      <c r="I943" s="16">
        <v>0.34742213292956903</v>
      </c>
      <c r="J943" s="17">
        <v>12363.57</v>
      </c>
      <c r="K943" s="16">
        <v>0.42618179720844401</v>
      </c>
      <c r="L943" s="18">
        <v>4.4688810176439704</v>
      </c>
      <c r="M943" s="16">
        <v>4.1411643018854603E-2</v>
      </c>
      <c r="N943" s="18">
        <v>2.8338368286829798</v>
      </c>
      <c r="O943" s="16">
        <v>-1.6099420115468201E-2</v>
      </c>
      <c r="P943" s="15">
        <v>115342.78</v>
      </c>
      <c r="Q943" s="16">
        <v>0.34973454144184302</v>
      </c>
      <c r="R943" s="17">
        <v>26051.99</v>
      </c>
      <c r="S943" s="16">
        <v>0.32692603499964901</v>
      </c>
      <c r="T943" s="17">
        <v>40455.31</v>
      </c>
      <c r="U943" s="16">
        <v>0.37559300848437399</v>
      </c>
      <c r="V943" s="18">
        <v>4.4274076567663396</v>
      </c>
      <c r="W943" s="16">
        <v>1.71889810287735E-2</v>
      </c>
      <c r="X943" s="18">
        <v>2.8511159598084901</v>
      </c>
      <c r="Y943" s="16">
        <v>-1.8798050646550799E-2</v>
      </c>
      <c r="Z943" s="15">
        <v>211752.28</v>
      </c>
      <c r="AA943" s="16">
        <v>0.32650021330269602</v>
      </c>
      <c r="AB943" s="17">
        <v>47235.97</v>
      </c>
      <c r="AC943" s="16">
        <v>0.32238373004497201</v>
      </c>
      <c r="AD943" s="17">
        <v>74307.64</v>
      </c>
      <c r="AE943" s="16">
        <v>0.40510494184919599</v>
      </c>
      <c r="AF943" s="18">
        <v>4.4828608367733302</v>
      </c>
      <c r="AG943" s="16">
        <v>3.1129264253613401E-3</v>
      </c>
      <c r="AH943" s="18">
        <v>2.8496703703683801</v>
      </c>
      <c r="AI943" s="16">
        <v>-5.5942247589743699E-2</v>
      </c>
      <c r="AJ943" s="15">
        <v>377525.83</v>
      </c>
      <c r="AK943" s="16">
        <v>0.24596740125418601</v>
      </c>
      <c r="AL943" s="17">
        <v>81940.240000000005</v>
      </c>
      <c r="AM943" s="16">
        <v>0.30331569922984702</v>
      </c>
      <c r="AN943" s="17">
        <v>134981.01</v>
      </c>
      <c r="AO943" s="16">
        <v>0.40345550243393402</v>
      </c>
      <c r="AP943" s="18">
        <v>4.6073312697155897</v>
      </c>
      <c r="AQ943" s="16">
        <v>-4.4001846988836898E-2</v>
      </c>
      <c r="AR943" s="18">
        <v>2.7968810575650598</v>
      </c>
      <c r="AS943" s="16">
        <v>-0.112214531138768</v>
      </c>
    </row>
    <row r="944" spans="1:45" x14ac:dyDescent="0.2">
      <c r="A944" s="123"/>
      <c r="B944" s="29"/>
      <c r="C944" s="29"/>
      <c r="D944" s="29"/>
      <c r="E944" s="14" t="s">
        <v>302</v>
      </c>
      <c r="F944" s="15">
        <v>149848.87</v>
      </c>
      <c r="G944" s="16">
        <v>0.272038714410342</v>
      </c>
      <c r="H944" s="17">
        <v>37121.449999999997</v>
      </c>
      <c r="I944" s="16">
        <v>0.30335991798141598</v>
      </c>
      <c r="J944" s="17">
        <v>64765.23</v>
      </c>
      <c r="K944" s="16">
        <v>0.37212406338803</v>
      </c>
      <c r="L944" s="18">
        <v>4.0367192014320601</v>
      </c>
      <c r="M944" s="16">
        <v>-2.4031123820028699E-2</v>
      </c>
      <c r="N944" s="18">
        <v>2.31372404606608</v>
      </c>
      <c r="O944" s="16">
        <v>-7.2941909298316898E-2</v>
      </c>
      <c r="P944" s="15">
        <v>468832.84</v>
      </c>
      <c r="Q944" s="16">
        <v>0.119371217208726</v>
      </c>
      <c r="R944" s="17">
        <v>113129.48</v>
      </c>
      <c r="S944" s="16">
        <v>0.105464840183719</v>
      </c>
      <c r="T944" s="17">
        <v>195062.66</v>
      </c>
      <c r="U944" s="16">
        <v>0.13148603809005999</v>
      </c>
      <c r="V944" s="18">
        <v>4.1442145760768998</v>
      </c>
      <c r="W944" s="16">
        <v>1.2579664698060799E-2</v>
      </c>
      <c r="X944" s="18">
        <v>2.4034986501260698</v>
      </c>
      <c r="Y944" s="16">
        <v>-1.0706999886435699E-2</v>
      </c>
      <c r="Z944" s="15">
        <v>880873.03</v>
      </c>
      <c r="AA944" s="16">
        <v>0.115931813604468</v>
      </c>
      <c r="AB944" s="17">
        <v>212766.51</v>
      </c>
      <c r="AC944" s="16">
        <v>7.7122409424198707E-2</v>
      </c>
      <c r="AD944" s="17">
        <v>368566.69</v>
      </c>
      <c r="AE944" s="16">
        <v>0.10829192148759099</v>
      </c>
      <c r="AF944" s="18">
        <v>4.1400924891798097</v>
      </c>
      <c r="AG944" s="16">
        <v>3.60306348105928E-2</v>
      </c>
      <c r="AH944" s="18">
        <v>2.3899963124719701</v>
      </c>
      <c r="AI944" s="16">
        <v>6.8933933097901504E-3</v>
      </c>
      <c r="AJ944" s="15">
        <v>1618116.12</v>
      </c>
      <c r="AK944" s="16">
        <v>0.16734368342745401</v>
      </c>
      <c r="AL944" s="17">
        <v>393854.4</v>
      </c>
      <c r="AM944" s="16">
        <v>0.15145601060339201</v>
      </c>
      <c r="AN944" s="17">
        <v>675611.8</v>
      </c>
      <c r="AO944" s="16">
        <v>0.12643689889401699</v>
      </c>
      <c r="AP944" s="18">
        <v>4.1084119410624798</v>
      </c>
      <c r="AQ944" s="16">
        <v>1.3797898206928399E-2</v>
      </c>
      <c r="AR944" s="18">
        <v>2.3950382749383601</v>
      </c>
      <c r="AS944" s="16">
        <v>3.6315202896496597E-2</v>
      </c>
    </row>
    <row r="945" spans="1:45" x14ac:dyDescent="0.2">
      <c r="A945" s="123"/>
      <c r="B945" s="29"/>
      <c r="C945" s="29"/>
      <c r="D945" s="29"/>
      <c r="E945" s="14" t="s">
        <v>303</v>
      </c>
      <c r="F945" s="15">
        <v>56344.91</v>
      </c>
      <c r="G945" s="16">
        <v>0.125211058538827</v>
      </c>
      <c r="H945" s="17">
        <v>13282.73</v>
      </c>
      <c r="I945" s="16">
        <v>0.128056506732977</v>
      </c>
      <c r="J945" s="17">
        <v>17721.669999999998</v>
      </c>
      <c r="K945" s="16">
        <v>0.102202206435707</v>
      </c>
      <c r="L945" s="18">
        <v>4.2419675774483103</v>
      </c>
      <c r="M945" s="16">
        <v>-2.5224340954259701E-3</v>
      </c>
      <c r="N945" s="18">
        <v>3.17943568523734</v>
      </c>
      <c r="O945" s="16">
        <v>2.0875345711315399E-2</v>
      </c>
      <c r="P945" s="15">
        <v>194965.9</v>
      </c>
      <c r="Q945" s="16">
        <v>0.16126391913997601</v>
      </c>
      <c r="R945" s="17">
        <v>45639.64</v>
      </c>
      <c r="S945" s="16">
        <v>0.150570651242243</v>
      </c>
      <c r="T945" s="17">
        <v>60660.55</v>
      </c>
      <c r="U945" s="16">
        <v>0.1164759508917</v>
      </c>
      <c r="V945" s="18">
        <v>4.27185446686258</v>
      </c>
      <c r="W945" s="16">
        <v>9.2938820281811396E-3</v>
      </c>
      <c r="X945" s="18">
        <v>3.2140476800820301</v>
      </c>
      <c r="Y945" s="16">
        <v>4.01154796146794E-2</v>
      </c>
      <c r="Z945" s="15">
        <v>357753.17</v>
      </c>
      <c r="AA945" s="16">
        <v>0.172530529196112</v>
      </c>
      <c r="AB945" s="17">
        <v>83602.47</v>
      </c>
      <c r="AC945" s="16">
        <v>0.15891145387939001</v>
      </c>
      <c r="AD945" s="17">
        <v>111920.72</v>
      </c>
      <c r="AE945" s="16">
        <v>0.13065953738825201</v>
      </c>
      <c r="AF945" s="18">
        <v>4.2792177073237196</v>
      </c>
      <c r="AG945" s="16">
        <v>1.1751609901802801E-2</v>
      </c>
      <c r="AH945" s="18">
        <v>3.1964873885729101</v>
      </c>
      <c r="AI945" s="16">
        <v>3.7032360691512098E-2</v>
      </c>
      <c r="AJ945" s="15">
        <v>674314.46</v>
      </c>
      <c r="AK945" s="16">
        <v>0.23690260036548599</v>
      </c>
      <c r="AL945" s="17">
        <v>155477.75</v>
      </c>
      <c r="AM945" s="16">
        <v>0.22863537868365799</v>
      </c>
      <c r="AN945" s="17">
        <v>217975.01</v>
      </c>
      <c r="AO945" s="16">
        <v>0.19301847644692399</v>
      </c>
      <c r="AP945" s="18">
        <v>4.3370479698863704</v>
      </c>
      <c r="AQ945" s="16">
        <v>6.7287836776164104E-3</v>
      </c>
      <c r="AR945" s="18">
        <v>3.0935402182112499</v>
      </c>
      <c r="AS945" s="16">
        <v>3.6784110879203899E-2</v>
      </c>
    </row>
    <row r="946" spans="1:45" x14ac:dyDescent="0.2">
      <c r="A946" s="123"/>
      <c r="B946" s="29"/>
      <c r="C946" s="29"/>
      <c r="D946" s="29"/>
      <c r="E946" s="14" t="s">
        <v>304</v>
      </c>
      <c r="F946" s="15">
        <v>219414.54</v>
      </c>
      <c r="G946" s="16">
        <v>0.110484858499745</v>
      </c>
      <c r="H946" s="17">
        <v>60239.77</v>
      </c>
      <c r="I946" s="16">
        <v>0.12724247070636699</v>
      </c>
      <c r="J946" s="17">
        <v>83685.649999999994</v>
      </c>
      <c r="K946" s="16">
        <v>9.3707320783558007E-2</v>
      </c>
      <c r="L946" s="18">
        <v>3.6423535481626201</v>
      </c>
      <c r="M946" s="16">
        <v>-1.4866022743199699E-2</v>
      </c>
      <c r="N946" s="18">
        <v>2.6218896549169401</v>
      </c>
      <c r="O946" s="16">
        <v>1.53400616393127E-2</v>
      </c>
      <c r="P946" s="15">
        <v>718546.91</v>
      </c>
      <c r="Q946" s="16">
        <v>4.2422732866242499E-2</v>
      </c>
      <c r="R946" s="17">
        <v>194718.86</v>
      </c>
      <c r="S946" s="16">
        <v>7.2971232443507297E-2</v>
      </c>
      <c r="T946" s="17">
        <v>271840.18</v>
      </c>
      <c r="U946" s="16">
        <v>-1.46217518890806E-3</v>
      </c>
      <c r="V946" s="18">
        <v>3.69017623665217</v>
      </c>
      <c r="W946" s="16">
        <v>-2.84709399968683E-2</v>
      </c>
      <c r="X946" s="18">
        <v>2.64326969618693</v>
      </c>
      <c r="Y946" s="16">
        <v>4.3949169440279101E-2</v>
      </c>
      <c r="Z946" s="15">
        <v>1338542.3700000001</v>
      </c>
      <c r="AA946" s="16">
        <v>-5.9716462031221398E-2</v>
      </c>
      <c r="AB946" s="17">
        <v>359140.23</v>
      </c>
      <c r="AC946" s="16">
        <v>-1.77763925658132E-2</v>
      </c>
      <c r="AD946" s="17">
        <v>505082.25</v>
      </c>
      <c r="AE946" s="16">
        <v>-0.12959950278412199</v>
      </c>
      <c r="AF946" s="18">
        <v>3.7270744355206298</v>
      </c>
      <c r="AG946" s="16">
        <v>-4.2699105527473698E-2</v>
      </c>
      <c r="AH946" s="18">
        <v>2.65014731759035</v>
      </c>
      <c r="AI946" s="16">
        <v>8.0288374117929398E-2</v>
      </c>
      <c r="AJ946" s="15">
        <v>2420882.08</v>
      </c>
      <c r="AK946" s="16">
        <v>-8.4091488530745898E-2</v>
      </c>
      <c r="AL946" s="17">
        <v>651080.38</v>
      </c>
      <c r="AM946" s="16">
        <v>-3.6206923120523503E-2</v>
      </c>
      <c r="AN946" s="17">
        <v>919320.91</v>
      </c>
      <c r="AO946" s="16">
        <v>-0.16297047582766899</v>
      </c>
      <c r="AP946" s="18">
        <v>3.7182537738274299</v>
      </c>
      <c r="AQ946" s="16">
        <v>-4.9683450274680102E-2</v>
      </c>
      <c r="AR946" s="18">
        <v>2.6333373402765301</v>
      </c>
      <c r="AS946" s="16">
        <v>9.4236804101886298E-2</v>
      </c>
    </row>
    <row r="947" spans="1:45" x14ac:dyDescent="0.2">
      <c r="A947" s="123"/>
      <c r="B947" s="29"/>
      <c r="C947" s="29"/>
      <c r="D947" s="29"/>
      <c r="E947" s="14" t="s">
        <v>305</v>
      </c>
      <c r="F947" s="15">
        <v>127613.36</v>
      </c>
      <c r="G947" s="16">
        <v>-8.9318250520875497E-2</v>
      </c>
      <c r="H947" s="17">
        <v>27589.08</v>
      </c>
      <c r="I947" s="16">
        <v>-0.162895779324808</v>
      </c>
      <c r="J947" s="17">
        <v>38567.72</v>
      </c>
      <c r="K947" s="16">
        <v>-0.23832632013633101</v>
      </c>
      <c r="L947" s="18">
        <v>4.6255025539090102</v>
      </c>
      <c r="M947" s="16">
        <v>8.7895302623831897E-2</v>
      </c>
      <c r="N947" s="18">
        <v>3.30881265472784</v>
      </c>
      <c r="O947" s="16">
        <v>0.19563242574185599</v>
      </c>
      <c r="P947" s="15">
        <v>462616.82</v>
      </c>
      <c r="Q947" s="16">
        <v>4.7923114854119498E-3</v>
      </c>
      <c r="R947" s="17">
        <v>98601.65</v>
      </c>
      <c r="S947" s="16">
        <v>-7.2535973432456796E-2</v>
      </c>
      <c r="T947" s="17">
        <v>140584.35</v>
      </c>
      <c r="U947" s="16">
        <v>-0.14216877041771001</v>
      </c>
      <c r="V947" s="18">
        <v>4.6917756447280503</v>
      </c>
      <c r="W947" s="16">
        <v>8.3376047698640501E-2</v>
      </c>
      <c r="X947" s="18">
        <v>3.2906708321374301</v>
      </c>
      <c r="Y947" s="16">
        <v>0.17131701066034</v>
      </c>
      <c r="Z947" s="15">
        <v>886704.35</v>
      </c>
      <c r="AA947" s="16">
        <v>-1.9522616562067E-2</v>
      </c>
      <c r="AB947" s="17">
        <v>189953.19</v>
      </c>
      <c r="AC947" s="16">
        <v>-5.0049189572290702E-2</v>
      </c>
      <c r="AD947" s="17">
        <v>269636.81</v>
      </c>
      <c r="AE947" s="16">
        <v>-0.140201492548022</v>
      </c>
      <c r="AF947" s="18">
        <v>4.6680150514976901</v>
      </c>
      <c r="AG947" s="16">
        <v>3.2134898644361601E-2</v>
      </c>
      <c r="AH947" s="18">
        <v>3.2885137233302801</v>
      </c>
      <c r="AI947" s="16">
        <v>0.14035715919487701</v>
      </c>
      <c r="AJ947" s="15">
        <v>1635557.4</v>
      </c>
      <c r="AK947" s="16">
        <v>3.8610275822791897E-2</v>
      </c>
      <c r="AL947" s="17">
        <v>360292.7</v>
      </c>
      <c r="AM947" s="16">
        <v>8.0987009441201199E-2</v>
      </c>
      <c r="AN947" s="17">
        <v>533573.09</v>
      </c>
      <c r="AO947" s="16">
        <v>-6.4840952287395101E-2</v>
      </c>
      <c r="AP947" s="18">
        <v>4.5395241146989704</v>
      </c>
      <c r="AQ947" s="16">
        <v>-3.9201889799133999E-2</v>
      </c>
      <c r="AR947" s="18">
        <v>3.0652921420756098</v>
      </c>
      <c r="AS947" s="16">
        <v>0.11062420704074701</v>
      </c>
    </row>
    <row r="948" spans="1:45" x14ac:dyDescent="0.2">
      <c r="A948" s="123"/>
      <c r="B948" s="29"/>
      <c r="C948" s="29"/>
      <c r="D948" s="29"/>
      <c r="E948" s="14" t="s">
        <v>306</v>
      </c>
      <c r="F948" s="15">
        <v>86714.38</v>
      </c>
      <c r="G948" s="16">
        <v>5.1134485445898603E-2</v>
      </c>
      <c r="H948" s="17">
        <v>19419.689999999999</v>
      </c>
      <c r="I948" s="16">
        <v>5.8343910583226397E-2</v>
      </c>
      <c r="J948" s="17">
        <v>29064.21</v>
      </c>
      <c r="K948" s="16">
        <v>5.23441861879737E-2</v>
      </c>
      <c r="L948" s="18">
        <v>4.46528137163879</v>
      </c>
      <c r="M948" s="16">
        <v>-6.8119871671534103E-3</v>
      </c>
      <c r="N948" s="18">
        <v>2.9835450542092801</v>
      </c>
      <c r="O948" s="16">
        <v>-1.1495295531180299E-3</v>
      </c>
      <c r="P948" s="15">
        <v>345880.79</v>
      </c>
      <c r="Q948" s="16">
        <v>0.11283646270417</v>
      </c>
      <c r="R948" s="17">
        <v>79142.48</v>
      </c>
      <c r="S948" s="16">
        <v>0.12817531699892001</v>
      </c>
      <c r="T948" s="17">
        <v>120995.9</v>
      </c>
      <c r="U948" s="16">
        <v>0.116486215772425</v>
      </c>
      <c r="V948" s="18">
        <v>4.3703557179406101</v>
      </c>
      <c r="W948" s="16">
        <v>-1.3596161929471299E-2</v>
      </c>
      <c r="X948" s="18">
        <v>2.8586157878076901</v>
      </c>
      <c r="Y948" s="16">
        <v>-3.2689638409284598E-3</v>
      </c>
      <c r="Z948" s="15">
        <v>662270.78</v>
      </c>
      <c r="AA948" s="16">
        <v>0.10664817771385</v>
      </c>
      <c r="AB948" s="17">
        <v>150313.25</v>
      </c>
      <c r="AC948" s="16">
        <v>0.116249225266565</v>
      </c>
      <c r="AD948" s="17">
        <v>232344.74</v>
      </c>
      <c r="AE948" s="16">
        <v>0.107702595214998</v>
      </c>
      <c r="AF948" s="18">
        <v>4.40593746725588</v>
      </c>
      <c r="AG948" s="16">
        <v>-8.6011683908880001E-3</v>
      </c>
      <c r="AH948" s="18">
        <v>2.8503799139158499</v>
      </c>
      <c r="AI948" s="16">
        <v>-9.5189584794974798E-4</v>
      </c>
      <c r="AJ948" s="15">
        <v>1311617.45</v>
      </c>
      <c r="AK948" s="16">
        <v>0.16235888717935501</v>
      </c>
      <c r="AL948" s="17">
        <v>296884.58</v>
      </c>
      <c r="AM948" s="16">
        <v>0.16978523810384999</v>
      </c>
      <c r="AN948" s="17">
        <v>455191.93</v>
      </c>
      <c r="AO948" s="16">
        <v>0.15399186603843601</v>
      </c>
      <c r="AP948" s="18">
        <v>4.4179372670685702</v>
      </c>
      <c r="AQ948" s="16">
        <v>-6.3484737903972202E-3</v>
      </c>
      <c r="AR948" s="18">
        <v>2.8814602446928301</v>
      </c>
      <c r="AS948" s="16">
        <v>7.2505027003712096E-3</v>
      </c>
    </row>
    <row r="949" spans="1:45" x14ac:dyDescent="0.2">
      <c r="A949" s="123"/>
      <c r="B949" s="29"/>
      <c r="C949" s="29"/>
      <c r="D949" s="29"/>
      <c r="E949" s="14" t="s">
        <v>307</v>
      </c>
      <c r="F949" s="15">
        <v>201678.87</v>
      </c>
      <c r="G949" s="16">
        <v>0.101618965081957</v>
      </c>
      <c r="H949" s="17">
        <v>59121.38</v>
      </c>
      <c r="I949" s="16">
        <v>7.3555736252833098E-2</v>
      </c>
      <c r="J949" s="17">
        <v>125942.93</v>
      </c>
      <c r="K949" s="16">
        <v>4.8613695671975501E-2</v>
      </c>
      <c r="L949" s="18">
        <v>3.4112679710791598</v>
      </c>
      <c r="M949" s="16">
        <v>2.6140448866750599E-2</v>
      </c>
      <c r="N949" s="18">
        <v>1.60135126282992</v>
      </c>
      <c r="O949" s="16">
        <v>5.0547946902423903E-2</v>
      </c>
      <c r="P949" s="15">
        <v>701114.58</v>
      </c>
      <c r="Q949" s="16">
        <v>0.15207326974468099</v>
      </c>
      <c r="R949" s="17">
        <v>204402.85</v>
      </c>
      <c r="S949" s="16">
        <v>0.127697865045026</v>
      </c>
      <c r="T949" s="17">
        <v>437720.04</v>
      </c>
      <c r="U949" s="16">
        <v>0.111917120268031</v>
      </c>
      <c r="V949" s="18">
        <v>3.4300626434514001</v>
      </c>
      <c r="W949" s="16">
        <v>2.1615190961349898E-2</v>
      </c>
      <c r="X949" s="18">
        <v>1.60174201756904</v>
      </c>
      <c r="Y949" s="16">
        <v>3.6114336891377802E-2</v>
      </c>
      <c r="Z949" s="15">
        <v>1337028.01</v>
      </c>
      <c r="AA949" s="16">
        <v>0.117257074522887</v>
      </c>
      <c r="AB949" s="17">
        <v>389320.51</v>
      </c>
      <c r="AC949" s="16">
        <v>9.0848154063018799E-2</v>
      </c>
      <c r="AD949" s="17">
        <v>834788.74</v>
      </c>
      <c r="AE949" s="16">
        <v>7.4302742313133399E-2</v>
      </c>
      <c r="AF949" s="18">
        <v>3.4342603989704998</v>
      </c>
      <c r="AG949" s="16">
        <v>2.4209529402881701E-2</v>
      </c>
      <c r="AH949" s="18">
        <v>1.60163637329368</v>
      </c>
      <c r="AI949" s="16">
        <v>3.9983452073543403E-2</v>
      </c>
      <c r="AJ949" s="15">
        <v>2543503.84</v>
      </c>
      <c r="AK949" s="16">
        <v>0.12561477735826901</v>
      </c>
      <c r="AL949" s="17">
        <v>753007.29</v>
      </c>
      <c r="AM949" s="16">
        <v>0.21601489679726599</v>
      </c>
      <c r="AN949" s="17">
        <v>1615728.24</v>
      </c>
      <c r="AO949" s="16">
        <v>0.22560815579159099</v>
      </c>
      <c r="AP949" s="18">
        <v>3.3777944433977498</v>
      </c>
      <c r="AQ949" s="16">
        <v>-7.4341292756439303E-2</v>
      </c>
      <c r="AR949" s="18">
        <v>1.5742151291482001</v>
      </c>
      <c r="AS949" s="16">
        <v>-8.15867436593051E-2</v>
      </c>
    </row>
    <row r="950" spans="1:45" x14ac:dyDescent="0.2">
      <c r="A950" s="123"/>
      <c r="B950" s="29"/>
      <c r="C950" s="29"/>
      <c r="D950" s="29"/>
      <c r="E950" s="14" t="s">
        <v>308</v>
      </c>
      <c r="F950" s="15">
        <v>81894.880000000005</v>
      </c>
      <c r="G950" s="16">
        <v>2.9102940603602301E-2</v>
      </c>
      <c r="H950" s="17">
        <v>17782.939999999999</v>
      </c>
      <c r="I950" s="16">
        <v>-5.7995228247419199E-2</v>
      </c>
      <c r="J950" s="17">
        <v>28315.34</v>
      </c>
      <c r="K950" s="16">
        <v>4.7275877713066601E-4</v>
      </c>
      <c r="L950" s="18">
        <v>4.6052497506036696</v>
      </c>
      <c r="M950" s="16">
        <v>9.2460432752349206E-2</v>
      </c>
      <c r="N950" s="18">
        <v>2.8922442746581898</v>
      </c>
      <c r="O950" s="16">
        <v>2.8616653052568899E-2</v>
      </c>
      <c r="P950" s="15">
        <v>271917.5</v>
      </c>
      <c r="Q950" s="16">
        <v>3.2619485638968403E-2</v>
      </c>
      <c r="R950" s="17">
        <v>58778.64</v>
      </c>
      <c r="S950" s="16">
        <v>-5.6656033071406701E-2</v>
      </c>
      <c r="T950" s="17">
        <v>92439.21</v>
      </c>
      <c r="U950" s="16">
        <v>-1.8046784458152401E-2</v>
      </c>
      <c r="V950" s="18">
        <v>4.6261277906395897</v>
      </c>
      <c r="W950" s="16">
        <v>9.4637292271073606E-2</v>
      </c>
      <c r="X950" s="18">
        <v>2.9415818244227698</v>
      </c>
      <c r="Y950" s="16">
        <v>5.15974379381842E-2</v>
      </c>
      <c r="Z950" s="15">
        <v>510182.11</v>
      </c>
      <c r="AA950" s="16">
        <v>3.7329030916904898E-2</v>
      </c>
      <c r="AB950" s="17">
        <v>110757.68</v>
      </c>
      <c r="AC950" s="16">
        <v>-4.65896530946028E-2</v>
      </c>
      <c r="AD950" s="17">
        <v>175269.46</v>
      </c>
      <c r="AE950" s="16">
        <v>5.73829779115031E-3</v>
      </c>
      <c r="AF950" s="18">
        <v>4.60629104907217</v>
      </c>
      <c r="AG950" s="16">
        <v>8.8019481101598102E-2</v>
      </c>
      <c r="AH950" s="18">
        <v>2.9108443079587301</v>
      </c>
      <c r="AI950" s="16">
        <v>3.1410490378198298E-2</v>
      </c>
      <c r="AJ950" s="15">
        <v>958563.16</v>
      </c>
      <c r="AK950" s="16">
        <v>8.7532583267796393E-2</v>
      </c>
      <c r="AL950" s="17">
        <v>207056.64000000001</v>
      </c>
      <c r="AM950" s="16">
        <v>1.2572712908531E-2</v>
      </c>
      <c r="AN950" s="17">
        <v>328302.90999999997</v>
      </c>
      <c r="AO950" s="16">
        <v>3.55784114696025E-2</v>
      </c>
      <c r="AP950" s="18">
        <v>4.6294731721716298</v>
      </c>
      <c r="AQ950" s="16">
        <v>7.4029123443341893E-2</v>
      </c>
      <c r="AR950" s="18">
        <v>2.9197522495307799</v>
      </c>
      <c r="AS950" s="16">
        <v>5.01692302801727E-2</v>
      </c>
    </row>
    <row r="951" spans="1:45" x14ac:dyDescent="0.2">
      <c r="A951" s="123"/>
      <c r="B951" s="29"/>
      <c r="C951" s="29"/>
      <c r="D951" s="29"/>
      <c r="E951" s="14" t="s">
        <v>309</v>
      </c>
      <c r="F951" s="15">
        <v>102080.48</v>
      </c>
      <c r="G951" s="16">
        <v>2.0155063240222201E-2</v>
      </c>
      <c r="H951" s="17">
        <v>22918.19</v>
      </c>
      <c r="I951" s="16">
        <v>-5.59290852828647E-2</v>
      </c>
      <c r="J951" s="17">
        <v>39391.199999999997</v>
      </c>
      <c r="K951" s="16">
        <v>9.4018342417415308E-3</v>
      </c>
      <c r="L951" s="18">
        <v>4.4541248676269802</v>
      </c>
      <c r="M951" s="16">
        <v>8.0591560800158099E-2</v>
      </c>
      <c r="N951" s="18">
        <v>2.5914539287962799</v>
      </c>
      <c r="O951" s="16">
        <v>1.06530705945848E-2</v>
      </c>
      <c r="P951" s="15">
        <v>334844.36</v>
      </c>
      <c r="Q951" s="16">
        <v>-8.1265382295533407E-3</v>
      </c>
      <c r="R951" s="17">
        <v>75196.600000000006</v>
      </c>
      <c r="S951" s="16">
        <v>-8.6067193627849994E-2</v>
      </c>
      <c r="T951" s="17">
        <v>128422.81</v>
      </c>
      <c r="U951" s="16">
        <v>-3.4861320903392799E-2</v>
      </c>
      <c r="V951" s="18">
        <v>4.4529188819707297</v>
      </c>
      <c r="W951" s="16">
        <v>8.5280509524197495E-2</v>
      </c>
      <c r="X951" s="18">
        <v>2.6073589263465</v>
      </c>
      <c r="Y951" s="16">
        <v>2.7700457201511999E-2</v>
      </c>
      <c r="Z951" s="15">
        <v>633477.63</v>
      </c>
      <c r="AA951" s="16">
        <v>2.23448085893941E-2</v>
      </c>
      <c r="AB951" s="17">
        <v>143280.51999999999</v>
      </c>
      <c r="AC951" s="16">
        <v>-5.5589944020442199E-2</v>
      </c>
      <c r="AD951" s="17">
        <v>245626.81</v>
      </c>
      <c r="AE951" s="16">
        <v>-3.9771280366055596E-3</v>
      </c>
      <c r="AF951" s="18">
        <v>4.4212404449676797</v>
      </c>
      <c r="AG951" s="16">
        <v>8.2522154562406802E-2</v>
      </c>
      <c r="AH951" s="18">
        <v>2.5790247815374898</v>
      </c>
      <c r="AI951" s="16">
        <v>2.64270403490964E-2</v>
      </c>
      <c r="AJ951" s="15">
        <v>1207844.81</v>
      </c>
      <c r="AK951" s="16">
        <v>0.11934155169661601</v>
      </c>
      <c r="AL951" s="17">
        <v>271725.46000000002</v>
      </c>
      <c r="AM951" s="16">
        <v>5.3316996109759797E-2</v>
      </c>
      <c r="AN951" s="17">
        <v>466407.92</v>
      </c>
      <c r="AO951" s="16">
        <v>9.4595834626650804E-2</v>
      </c>
      <c r="AP951" s="18">
        <v>4.44509252095847</v>
      </c>
      <c r="AQ951" s="16">
        <v>6.2682512321272602E-2</v>
      </c>
      <c r="AR951" s="18">
        <v>2.58967474222993</v>
      </c>
      <c r="AS951" s="16">
        <v>2.2607172699871801E-2</v>
      </c>
    </row>
    <row r="952" spans="1:45" x14ac:dyDescent="0.2">
      <c r="A952" s="123"/>
      <c r="B952" s="29"/>
      <c r="C952" s="29"/>
      <c r="D952" s="29"/>
      <c r="E952" s="14" t="s">
        <v>310</v>
      </c>
      <c r="F952" s="15">
        <v>50149.14</v>
      </c>
      <c r="G952" s="16">
        <v>-0.102052940930006</v>
      </c>
      <c r="H952" s="17">
        <v>11003.19</v>
      </c>
      <c r="I952" s="16">
        <v>-0.117916417149467</v>
      </c>
      <c r="J952" s="17">
        <v>15674.22</v>
      </c>
      <c r="K952" s="16">
        <v>-9.4672249269492803E-2</v>
      </c>
      <c r="L952" s="18">
        <v>4.5576909968836299</v>
      </c>
      <c r="M952" s="16">
        <v>1.7984096436980301E-2</v>
      </c>
      <c r="N952" s="18">
        <v>3.1994663849301599</v>
      </c>
      <c r="O952" s="16">
        <v>-8.1525079227473592E-3</v>
      </c>
      <c r="P952" s="15">
        <v>165313.53</v>
      </c>
      <c r="Q952" s="16">
        <v>-9.4920554708614893E-2</v>
      </c>
      <c r="R952" s="17">
        <v>36147.57</v>
      </c>
      <c r="S952" s="16">
        <v>-0.10960018976767</v>
      </c>
      <c r="T952" s="17">
        <v>51531.35</v>
      </c>
      <c r="U952" s="16">
        <v>-9.7682226468999003E-2</v>
      </c>
      <c r="V952" s="18">
        <v>4.5732957983067699</v>
      </c>
      <c r="W952" s="16">
        <v>1.64865657992729E-2</v>
      </c>
      <c r="X952" s="18">
        <v>3.2080186139117299</v>
      </c>
      <c r="Y952" s="16">
        <v>3.0606420946104598E-3</v>
      </c>
      <c r="Z952" s="15">
        <v>303541.71999999997</v>
      </c>
      <c r="AA952" s="16">
        <v>-0.121048210524932</v>
      </c>
      <c r="AB952" s="17">
        <v>66923.56</v>
      </c>
      <c r="AC952" s="16">
        <v>-0.13633044624252799</v>
      </c>
      <c r="AD952" s="17">
        <v>96433.48</v>
      </c>
      <c r="AE952" s="16">
        <v>-0.118534584409036</v>
      </c>
      <c r="AF952" s="18">
        <v>4.5356481334824403</v>
      </c>
      <c r="AG952" s="16">
        <v>1.7694540291606602E-2</v>
      </c>
      <c r="AH952" s="18">
        <v>3.1476798306978</v>
      </c>
      <c r="AI952" s="16">
        <v>-2.8516446265908499E-3</v>
      </c>
      <c r="AJ952" s="15">
        <v>592232.80000000005</v>
      </c>
      <c r="AK952" s="16">
        <v>-0.12006753441943301</v>
      </c>
      <c r="AL952" s="17">
        <v>127578.04</v>
      </c>
      <c r="AM952" s="16">
        <v>-0.123637858629308</v>
      </c>
      <c r="AN952" s="17">
        <v>187261.68</v>
      </c>
      <c r="AO952" s="16">
        <v>-0.132963000826748</v>
      </c>
      <c r="AP952" s="18">
        <v>4.6421217946286104</v>
      </c>
      <c r="AQ952" s="16">
        <v>4.0740283512139498E-3</v>
      </c>
      <c r="AR952" s="18">
        <v>3.16259471772335</v>
      </c>
      <c r="AS952" s="16">
        <v>1.4873028970632401E-2</v>
      </c>
    </row>
    <row r="953" spans="1:45" x14ac:dyDescent="0.2">
      <c r="A953" s="123"/>
      <c r="B953" s="29"/>
      <c r="C953" s="29"/>
      <c r="D953" s="29"/>
      <c r="E953" s="14" t="s">
        <v>311</v>
      </c>
      <c r="F953" s="15">
        <v>86724.3</v>
      </c>
      <c r="G953" s="16">
        <v>-0.16767854483026501</v>
      </c>
      <c r="H953" s="17">
        <v>18688.88</v>
      </c>
      <c r="I953" s="16">
        <v>-0.146505669752339</v>
      </c>
      <c r="J953" s="17">
        <v>35508.550000000003</v>
      </c>
      <c r="K953" s="16">
        <v>-0.169215546949193</v>
      </c>
      <c r="L953" s="18">
        <v>4.6404225400344998</v>
      </c>
      <c r="M953" s="16">
        <v>-2.48072826351198E-2</v>
      </c>
      <c r="N953" s="18">
        <v>2.44234980025937</v>
      </c>
      <c r="O953" s="16">
        <v>1.8500612442655399E-3</v>
      </c>
      <c r="P953" s="15">
        <v>302027.53999999998</v>
      </c>
      <c r="Q953" s="16">
        <v>-0.14786577615662599</v>
      </c>
      <c r="R953" s="17">
        <v>64580.59</v>
      </c>
      <c r="S953" s="16">
        <v>-0.12371300764105</v>
      </c>
      <c r="T953" s="17">
        <v>122564.66</v>
      </c>
      <c r="U953" s="16">
        <v>-0.148041428247011</v>
      </c>
      <c r="V953" s="18">
        <v>4.6767541145102598</v>
      </c>
      <c r="W953" s="16">
        <v>-2.7562623576731698E-2</v>
      </c>
      <c r="X953" s="18">
        <v>2.4642302275386698</v>
      </c>
      <c r="Y953" s="16">
        <v>2.06174450506072E-4</v>
      </c>
      <c r="Z953" s="15">
        <v>588003.26</v>
      </c>
      <c r="AA953" s="16">
        <v>-0.17640150719369399</v>
      </c>
      <c r="AB953" s="17">
        <v>124942.23</v>
      </c>
      <c r="AC953" s="16">
        <v>-0.185674713552473</v>
      </c>
      <c r="AD953" s="17">
        <v>238986.41</v>
      </c>
      <c r="AE953" s="16">
        <v>-0.19380425263765799</v>
      </c>
      <c r="AF953" s="18">
        <v>4.7062010978994104</v>
      </c>
      <c r="AG953" s="16">
        <v>1.13875947525021E-2</v>
      </c>
      <c r="AH953" s="18">
        <v>2.4604045895329398</v>
      </c>
      <c r="AI953" s="16">
        <v>2.15862530916364E-2</v>
      </c>
      <c r="AJ953" s="15">
        <v>1181979.58</v>
      </c>
      <c r="AK953" s="16">
        <v>-0.13645940720698599</v>
      </c>
      <c r="AL953" s="17">
        <v>244772.74</v>
      </c>
      <c r="AM953" s="16">
        <v>-0.17424411306774701</v>
      </c>
      <c r="AN953" s="17">
        <v>481049.23</v>
      </c>
      <c r="AO953" s="16">
        <v>-0.16821005260351499</v>
      </c>
      <c r="AP953" s="18">
        <v>4.8288856839205199</v>
      </c>
      <c r="AQ953" s="16">
        <v>4.5757719028966401E-2</v>
      </c>
      <c r="AR953" s="18">
        <v>2.4570865231402599</v>
      </c>
      <c r="AS953" s="16">
        <v>3.8171470448649603E-2</v>
      </c>
    </row>
    <row r="954" spans="1:45" x14ac:dyDescent="0.2">
      <c r="A954" s="123"/>
      <c r="B954" s="29"/>
      <c r="C954" s="29"/>
      <c r="D954" s="29"/>
      <c r="E954" s="14" t="s">
        <v>312</v>
      </c>
      <c r="F954" s="15">
        <v>50252.27</v>
      </c>
      <c r="G954" s="16">
        <v>0.116219277313429</v>
      </c>
      <c r="H954" s="17">
        <v>11858.47</v>
      </c>
      <c r="I954" s="16">
        <v>0.125040795106105</v>
      </c>
      <c r="J954" s="17">
        <v>19539.04</v>
      </c>
      <c r="K954" s="16">
        <v>0.12332972669666201</v>
      </c>
      <c r="L954" s="18">
        <v>4.2376689404282297</v>
      </c>
      <c r="M954" s="16">
        <v>-7.8410648138710001E-3</v>
      </c>
      <c r="N954" s="18">
        <v>2.5718904306455199</v>
      </c>
      <c r="O954" s="16">
        <v>-6.3297972218201801E-3</v>
      </c>
      <c r="P954" s="15">
        <v>181594.44</v>
      </c>
      <c r="Q954" s="16">
        <v>0.18539522260654501</v>
      </c>
      <c r="R954" s="17">
        <v>43080.77</v>
      </c>
      <c r="S954" s="16">
        <v>0.19993655045019099</v>
      </c>
      <c r="T954" s="17">
        <v>70440.509999999995</v>
      </c>
      <c r="U954" s="16">
        <v>0.20607501958316701</v>
      </c>
      <c r="V954" s="18">
        <v>4.2152087810872496</v>
      </c>
      <c r="W954" s="16">
        <v>-1.2118413959630399E-2</v>
      </c>
      <c r="X954" s="18">
        <v>2.5779830384532998</v>
      </c>
      <c r="Y954" s="16">
        <v>-1.7146360417754001E-2</v>
      </c>
      <c r="Z954" s="15">
        <v>339573.93</v>
      </c>
      <c r="AA954" s="16">
        <v>0.166021482676487</v>
      </c>
      <c r="AB954" s="17">
        <v>81655.259999999995</v>
      </c>
      <c r="AC954" s="16">
        <v>0.19644176378002601</v>
      </c>
      <c r="AD954" s="17">
        <v>134308.85999999999</v>
      </c>
      <c r="AE954" s="16">
        <v>0.195500798564995</v>
      </c>
      <c r="AF954" s="18">
        <v>4.1586289725854799</v>
      </c>
      <c r="AG954" s="16">
        <v>-2.5425626239783901E-2</v>
      </c>
      <c r="AH954" s="18">
        <v>2.5283062487463601</v>
      </c>
      <c r="AI954" s="16">
        <v>-2.4658549725682301E-2</v>
      </c>
      <c r="AJ954" s="15">
        <v>627846.02</v>
      </c>
      <c r="AK954" s="16">
        <v>0.19163365193247001</v>
      </c>
      <c r="AL954" s="17">
        <v>147976.09</v>
      </c>
      <c r="AM954" s="16">
        <v>0.212021874304818</v>
      </c>
      <c r="AN954" s="17">
        <v>245374.9</v>
      </c>
      <c r="AO954" s="16">
        <v>0.181314677757204</v>
      </c>
      <c r="AP954" s="18">
        <v>4.2428882936425696</v>
      </c>
      <c r="AQ954" s="16">
        <v>-1.6821662054607799E-2</v>
      </c>
      <c r="AR954" s="18">
        <v>2.5587214503194899</v>
      </c>
      <c r="AS954" s="16">
        <v>8.7351612314315197E-3</v>
      </c>
    </row>
    <row r="955" spans="1:45" x14ac:dyDescent="0.2">
      <c r="A955" s="123"/>
      <c r="B955" s="29"/>
      <c r="C955" s="29"/>
      <c r="D955" s="29"/>
      <c r="E955" s="14" t="s">
        <v>313</v>
      </c>
      <c r="F955" s="15">
        <v>104835.18</v>
      </c>
      <c r="G955" s="16">
        <v>5.5830458039963704E-3</v>
      </c>
      <c r="H955" s="17">
        <v>21561.37</v>
      </c>
      <c r="I955" s="16">
        <v>-5.9193724400546897E-2</v>
      </c>
      <c r="J955" s="17">
        <v>44544.65</v>
      </c>
      <c r="K955" s="16">
        <v>-5.6447525085517702E-2</v>
      </c>
      <c r="L955" s="18">
        <v>4.8621761975236302</v>
      </c>
      <c r="M955" s="16">
        <v>6.8852400206694406E-2</v>
      </c>
      <c r="N955" s="18">
        <v>2.35348532315329</v>
      </c>
      <c r="O955" s="16">
        <v>6.5741516808735107E-2</v>
      </c>
      <c r="P955" s="15">
        <v>348520.86</v>
      </c>
      <c r="Q955" s="16">
        <v>-3.1169252119580401E-3</v>
      </c>
      <c r="R955" s="17">
        <v>71834.490000000005</v>
      </c>
      <c r="S955" s="16">
        <v>-2.2808373585724899E-2</v>
      </c>
      <c r="T955" s="17">
        <v>148523.56</v>
      </c>
      <c r="U955" s="16">
        <v>-2.14059355591621E-2</v>
      </c>
      <c r="V955" s="18">
        <v>4.8517203922516901</v>
      </c>
      <c r="W955" s="16">
        <v>2.0151061308233999E-2</v>
      </c>
      <c r="X955" s="18">
        <v>2.3465695274204301</v>
      </c>
      <c r="Y955" s="16">
        <v>1.8689067317871101E-2</v>
      </c>
      <c r="Z955" s="15">
        <v>661740.22</v>
      </c>
      <c r="AA955" s="16">
        <v>-1.5914551300296099E-2</v>
      </c>
      <c r="AB955" s="17">
        <v>136079.20000000001</v>
      </c>
      <c r="AC955" s="16">
        <v>-2.1090487724677299E-2</v>
      </c>
      <c r="AD955" s="17">
        <v>280861.38</v>
      </c>
      <c r="AE955" s="16">
        <v>-2.0594270319814201E-2</v>
      </c>
      <c r="AF955" s="18">
        <v>4.8629049847441799</v>
      </c>
      <c r="AG955" s="16">
        <v>5.2874513522201899E-3</v>
      </c>
      <c r="AH955" s="18">
        <v>2.3561096936858998</v>
      </c>
      <c r="AI955" s="16">
        <v>4.7781209336464304E-3</v>
      </c>
      <c r="AJ955" s="15">
        <v>1292582.9099999999</v>
      </c>
      <c r="AK955" s="16">
        <v>7.1000562668744401E-4</v>
      </c>
      <c r="AL955" s="17">
        <v>272204.42</v>
      </c>
      <c r="AM955" s="16">
        <v>3.2528559553114199E-2</v>
      </c>
      <c r="AN955" s="17">
        <v>564284.92000000004</v>
      </c>
      <c r="AO955" s="16">
        <v>3.0626986984767499E-2</v>
      </c>
      <c r="AP955" s="18">
        <v>4.74857428839693</v>
      </c>
      <c r="AQ955" s="16">
        <v>-3.0816148988845399E-2</v>
      </c>
      <c r="AR955" s="18">
        <v>2.2906564825443101</v>
      </c>
      <c r="AS955" s="16">
        <v>-2.9027942927834598E-2</v>
      </c>
    </row>
    <row r="956" spans="1:45" x14ac:dyDescent="0.2">
      <c r="A956" s="123"/>
      <c r="B956" s="29"/>
      <c r="C956" s="29"/>
      <c r="D956" s="29"/>
      <c r="E956" s="14" t="s">
        <v>314</v>
      </c>
      <c r="F956" s="15">
        <v>199695.78</v>
      </c>
      <c r="G956" s="16">
        <v>-6.3534017810486898E-2</v>
      </c>
      <c r="H956" s="17">
        <v>37407.550000000003</v>
      </c>
      <c r="I956" s="16">
        <v>3.0030392365845301E-3</v>
      </c>
      <c r="J956" s="17">
        <v>75246.3</v>
      </c>
      <c r="K956" s="16">
        <v>-1.98970040197269E-2</v>
      </c>
      <c r="L956" s="18">
        <v>5.3383816903272203</v>
      </c>
      <c r="M956" s="16">
        <v>-6.6337841904960504E-2</v>
      </c>
      <c r="N956" s="18">
        <v>2.6538950087911299</v>
      </c>
      <c r="O956" s="16">
        <v>-4.4522885829070699E-2</v>
      </c>
      <c r="P956" s="15">
        <v>689918.82</v>
      </c>
      <c r="Q956" s="16">
        <v>-3.1187538032996499E-2</v>
      </c>
      <c r="R956" s="17">
        <v>124989.67</v>
      </c>
      <c r="S956" s="16">
        <v>5.0318180275041403E-2</v>
      </c>
      <c r="T956" s="17">
        <v>250479.92</v>
      </c>
      <c r="U956" s="16">
        <v>2.2060360583238899E-2</v>
      </c>
      <c r="V956" s="18">
        <v>5.5198067168270804</v>
      </c>
      <c r="W956" s="16">
        <v>-7.7600978292781994E-2</v>
      </c>
      <c r="X956" s="18">
        <v>2.7543877369491301</v>
      </c>
      <c r="Y956" s="16">
        <v>-5.2098585044281998E-2</v>
      </c>
      <c r="Z956" s="15">
        <v>1321178.24</v>
      </c>
      <c r="AA956" s="16">
        <v>-0.11070921697431001</v>
      </c>
      <c r="AB956" s="17">
        <v>234987.56</v>
      </c>
      <c r="AC956" s="16">
        <v>-0.117126341325153</v>
      </c>
      <c r="AD956" s="17">
        <v>470523.81</v>
      </c>
      <c r="AE956" s="16">
        <v>-0.111295476751212</v>
      </c>
      <c r="AF956" s="18">
        <v>5.6223326885899798</v>
      </c>
      <c r="AG956" s="16">
        <v>7.2684514797677997E-3</v>
      </c>
      <c r="AH956" s="18">
        <v>2.8078881704201102</v>
      </c>
      <c r="AI956" s="16">
        <v>6.5967907393865905E-4</v>
      </c>
      <c r="AJ956" s="15">
        <v>2579437.52</v>
      </c>
      <c r="AK956" s="16">
        <v>-0.16333536820160499</v>
      </c>
      <c r="AL956" s="17">
        <v>450577.51</v>
      </c>
      <c r="AM956" s="16">
        <v>-0.22754758684090301</v>
      </c>
      <c r="AN956" s="17">
        <v>913642.04</v>
      </c>
      <c r="AO956" s="16">
        <v>-0.20034546007266399</v>
      </c>
      <c r="AP956" s="18">
        <v>5.7247365053795098</v>
      </c>
      <c r="AQ956" s="16">
        <v>8.31277338842005E-2</v>
      </c>
      <c r="AR956" s="18">
        <v>2.8232474066101401</v>
      </c>
      <c r="AS956" s="16">
        <v>4.6282600827130302E-2</v>
      </c>
    </row>
    <row r="957" spans="1:45" x14ac:dyDescent="0.2">
      <c r="A957" s="123"/>
      <c r="B957" s="29"/>
      <c r="C957" s="29"/>
      <c r="D957" s="29"/>
      <c r="E957" s="14" t="s">
        <v>315</v>
      </c>
      <c r="F957" s="15">
        <v>245443.91</v>
      </c>
      <c r="G957" s="16">
        <v>0.105426130841384</v>
      </c>
      <c r="H957" s="17">
        <v>62572.45</v>
      </c>
      <c r="I957" s="16">
        <v>2.7777992220598399E-2</v>
      </c>
      <c r="J957" s="17">
        <v>129426.65</v>
      </c>
      <c r="K957" s="16">
        <v>3.1818180368686597E-2</v>
      </c>
      <c r="L957" s="18">
        <v>3.9225555336254199</v>
      </c>
      <c r="M957" s="16">
        <v>7.5549524516496602E-2</v>
      </c>
      <c r="N957" s="18">
        <v>1.8963939034194299</v>
      </c>
      <c r="O957" s="16">
        <v>7.1338101879922497E-2</v>
      </c>
      <c r="P957" s="15">
        <v>850923.83</v>
      </c>
      <c r="Q957" s="16">
        <v>0.16465564687918</v>
      </c>
      <c r="R957" s="17">
        <v>217802.29</v>
      </c>
      <c r="S957" s="16">
        <v>9.8567337989501805E-2</v>
      </c>
      <c r="T957" s="17">
        <v>446221.79</v>
      </c>
      <c r="U957" s="16">
        <v>8.9563137039472301E-2</v>
      </c>
      <c r="V957" s="18">
        <v>3.9068635596072001</v>
      </c>
      <c r="W957" s="16">
        <v>6.0158632615663503E-2</v>
      </c>
      <c r="X957" s="18">
        <v>1.9069526613659999</v>
      </c>
      <c r="Y957" s="16">
        <v>6.8919833359768895E-2</v>
      </c>
      <c r="Z957" s="15">
        <v>1644002.15</v>
      </c>
      <c r="AA957" s="16">
        <v>0.15349810789019899</v>
      </c>
      <c r="AB957" s="17">
        <v>424940.57</v>
      </c>
      <c r="AC957" s="16">
        <v>9.22710220634647E-2</v>
      </c>
      <c r="AD957" s="17">
        <v>868410.88</v>
      </c>
      <c r="AE957" s="16">
        <v>7.4894435709833104E-2</v>
      </c>
      <c r="AF957" s="18">
        <v>3.8687813451184501</v>
      </c>
      <c r="AG957" s="16">
        <v>5.6054847734647001E-2</v>
      </c>
      <c r="AH957" s="18">
        <v>1.8931155606894301</v>
      </c>
      <c r="AI957" s="16">
        <v>7.31268760624465E-2</v>
      </c>
      <c r="AJ957" s="15">
        <v>2995822.16</v>
      </c>
      <c r="AK957" s="16">
        <v>0.13893403709948901</v>
      </c>
      <c r="AL957" s="17">
        <v>793737.89</v>
      </c>
      <c r="AM957" s="16">
        <v>0.12960389811866199</v>
      </c>
      <c r="AN957" s="17">
        <v>1641116.05</v>
      </c>
      <c r="AO957" s="16">
        <v>0.112086073359855</v>
      </c>
      <c r="AP957" s="18">
        <v>3.7743217222501499</v>
      </c>
      <c r="AQ957" s="16">
        <v>8.2596554388359202E-3</v>
      </c>
      <c r="AR957" s="18">
        <v>1.82547855771687</v>
      </c>
      <c r="AS957" s="16">
        <v>2.4141983595316201E-2</v>
      </c>
    </row>
    <row r="958" spans="1:45" x14ac:dyDescent="0.2">
      <c r="A958" s="123"/>
      <c r="B958" s="29"/>
      <c r="C958" s="29"/>
      <c r="D958" s="29"/>
      <c r="E958" s="14" t="s">
        <v>316</v>
      </c>
      <c r="F958" s="15">
        <v>160116.26999999999</v>
      </c>
      <c r="G958" s="16">
        <v>0.19404620019427901</v>
      </c>
      <c r="H958" s="17">
        <v>38885.379999999997</v>
      </c>
      <c r="I958" s="16">
        <v>0.28476590132129498</v>
      </c>
      <c r="J958" s="17">
        <v>69189.97</v>
      </c>
      <c r="K958" s="16">
        <v>0.31340060235360601</v>
      </c>
      <c r="L958" s="18">
        <v>4.1176470436961097</v>
      </c>
      <c r="M958" s="16">
        <v>-7.0611853127263896E-2</v>
      </c>
      <c r="N958" s="18">
        <v>2.3141543492503298</v>
      </c>
      <c r="O958" s="16">
        <v>-9.0874331826439003E-2</v>
      </c>
      <c r="P958" s="15">
        <v>491277.14</v>
      </c>
      <c r="Q958" s="16">
        <v>4.36087080995134E-2</v>
      </c>
      <c r="R958" s="17">
        <v>113137.52</v>
      </c>
      <c r="S958" s="16">
        <v>6.6661688677299297E-2</v>
      </c>
      <c r="T958" s="17">
        <v>199206.22</v>
      </c>
      <c r="U958" s="16">
        <v>4.0494282030436098E-2</v>
      </c>
      <c r="V958" s="18">
        <v>4.3423007681271404</v>
      </c>
      <c r="W958" s="16">
        <v>-2.1612270153222202E-2</v>
      </c>
      <c r="X958" s="18">
        <v>2.46617369678517</v>
      </c>
      <c r="Y958" s="16">
        <v>2.9932178608419401E-3</v>
      </c>
      <c r="Z958" s="15">
        <v>898204.94</v>
      </c>
      <c r="AA958" s="16">
        <v>3.88419504232465E-2</v>
      </c>
      <c r="AB958" s="17">
        <v>204948.05</v>
      </c>
      <c r="AC958" s="16">
        <v>5.3987344831735701E-2</v>
      </c>
      <c r="AD958" s="17">
        <v>362821.73</v>
      </c>
      <c r="AE958" s="16">
        <v>3.3197394949368297E-2</v>
      </c>
      <c r="AF958" s="18">
        <v>4.3825981266960099</v>
      </c>
      <c r="AG958" s="16">
        <v>-1.43696169434626E-2</v>
      </c>
      <c r="AH958" s="18">
        <v>2.4756095507289499</v>
      </c>
      <c r="AI958" s="16">
        <v>5.4631917400012999E-3</v>
      </c>
      <c r="AJ958" s="15">
        <v>1687095.08</v>
      </c>
      <c r="AK958" s="16">
        <v>8.9612067070000301E-2</v>
      </c>
      <c r="AL958" s="17">
        <v>385655.06</v>
      </c>
      <c r="AM958" s="16">
        <v>0.10530648200366</v>
      </c>
      <c r="AN958" s="17">
        <v>681590.18</v>
      </c>
      <c r="AO958" s="16">
        <v>6.5064353018540799E-2</v>
      </c>
      <c r="AP958" s="18">
        <v>4.3746219225024596</v>
      </c>
      <c r="AQ958" s="16">
        <v>-1.41991521710876E-2</v>
      </c>
      <c r="AR958" s="18">
        <v>2.4752338421307698</v>
      </c>
      <c r="AS958" s="16">
        <v>2.3048104071728401E-2</v>
      </c>
    </row>
    <row r="959" spans="1:45" x14ac:dyDescent="0.2">
      <c r="A959" s="123"/>
      <c r="B959" s="29"/>
      <c r="C959" s="29"/>
      <c r="D959" s="29"/>
      <c r="E959" s="14" t="s">
        <v>317</v>
      </c>
      <c r="F959" s="15">
        <v>85625.279999999999</v>
      </c>
      <c r="G959" s="16">
        <v>0.21155653482805101</v>
      </c>
      <c r="H959" s="17">
        <v>19493.53</v>
      </c>
      <c r="I959" s="16">
        <v>0.18131580446431</v>
      </c>
      <c r="J959" s="17">
        <v>26023.53</v>
      </c>
      <c r="K959" s="16">
        <v>0.15010248754371999</v>
      </c>
      <c r="L959" s="18">
        <v>4.3924974081143802</v>
      </c>
      <c r="M959" s="16">
        <v>2.5599192230779898E-2</v>
      </c>
      <c r="N959" s="18">
        <v>3.29030227643982</v>
      </c>
      <c r="O959" s="16">
        <v>5.3433540010489902E-2</v>
      </c>
      <c r="P959" s="15">
        <v>303624.25</v>
      </c>
      <c r="Q959" s="16">
        <v>0.22181670840940701</v>
      </c>
      <c r="R959" s="17">
        <v>69862.16</v>
      </c>
      <c r="S959" s="16">
        <v>0.18505425789586299</v>
      </c>
      <c r="T959" s="17">
        <v>94302.399999999994</v>
      </c>
      <c r="U959" s="16">
        <v>0.13277421597622599</v>
      </c>
      <c r="V959" s="18">
        <v>4.3460472736600204</v>
      </c>
      <c r="W959" s="16">
        <v>3.1021744589837301E-2</v>
      </c>
      <c r="X959" s="18">
        <v>3.2196874098644401</v>
      </c>
      <c r="Y959" s="16">
        <v>7.8605684325577602E-2</v>
      </c>
      <c r="Z959" s="15">
        <v>582626.29</v>
      </c>
      <c r="AA959" s="16">
        <v>0.204461163358579</v>
      </c>
      <c r="AB959" s="17">
        <v>134205.23000000001</v>
      </c>
      <c r="AC959" s="16">
        <v>0.17736021037256</v>
      </c>
      <c r="AD959" s="17">
        <v>184698.44</v>
      </c>
      <c r="AE959" s="16">
        <v>0.13975079542565499</v>
      </c>
      <c r="AF959" s="18">
        <v>4.3413083826912002</v>
      </c>
      <c r="AG959" s="16">
        <v>2.3018404008611E-2</v>
      </c>
      <c r="AH959" s="18">
        <v>3.1544732592218998</v>
      </c>
      <c r="AI959" s="16">
        <v>5.6775891881486198E-2</v>
      </c>
      <c r="AJ959" s="15">
        <v>1044569.38</v>
      </c>
      <c r="AK959" s="16">
        <v>0.189410443336646</v>
      </c>
      <c r="AL959" s="17">
        <v>239397</v>
      </c>
      <c r="AM959" s="16">
        <v>0.18818689193066601</v>
      </c>
      <c r="AN959" s="17">
        <v>339742.56</v>
      </c>
      <c r="AO959" s="16">
        <v>0.15573879656364401</v>
      </c>
      <c r="AP959" s="18">
        <v>4.3633352965993701</v>
      </c>
      <c r="AQ959" s="16">
        <v>1.02976342719328E-3</v>
      </c>
      <c r="AR959" s="18">
        <v>3.0745908902317098</v>
      </c>
      <c r="AS959" s="16">
        <v>2.9134305150193399E-2</v>
      </c>
    </row>
    <row r="960" spans="1:45" x14ac:dyDescent="0.2">
      <c r="A960" s="134"/>
      <c r="B960" s="135"/>
      <c r="C960" s="135"/>
      <c r="D960" s="135"/>
      <c r="E960" s="14" t="s">
        <v>318</v>
      </c>
      <c r="F960" s="15">
        <v>195832.16</v>
      </c>
      <c r="G960" s="16">
        <v>0.30078313813609298</v>
      </c>
      <c r="H960" s="17">
        <v>48909.05</v>
      </c>
      <c r="I960" s="16">
        <v>0.32883469719722103</v>
      </c>
      <c r="J960" s="17">
        <v>85333.39</v>
      </c>
      <c r="K960" s="16">
        <v>0.38170355839704101</v>
      </c>
      <c r="L960" s="18">
        <v>4.00400662045163</v>
      </c>
      <c r="M960" s="16">
        <v>-2.1109893593457999E-2</v>
      </c>
      <c r="N960" s="18">
        <v>2.2949066010385901</v>
      </c>
      <c r="O960" s="16">
        <v>-5.8565688543805401E-2</v>
      </c>
      <c r="P960" s="15">
        <v>611200.27</v>
      </c>
      <c r="Q960" s="16">
        <v>0.13382762655496599</v>
      </c>
      <c r="R960" s="17">
        <v>148105.81</v>
      </c>
      <c r="S960" s="16">
        <v>0.109513113653361</v>
      </c>
      <c r="T960" s="17">
        <v>257072.97</v>
      </c>
      <c r="U960" s="16">
        <v>0.12579983547843199</v>
      </c>
      <c r="V960" s="18">
        <v>4.1267811843438196</v>
      </c>
      <c r="W960" s="16">
        <v>2.1914579108978399E-2</v>
      </c>
      <c r="X960" s="18">
        <v>2.3775361135789601</v>
      </c>
      <c r="Y960" s="16">
        <v>7.1307445813603796E-3</v>
      </c>
      <c r="Z960" s="15">
        <v>1142624.22</v>
      </c>
      <c r="AA960" s="16">
        <v>0.137349171794235</v>
      </c>
      <c r="AB960" s="17">
        <v>276437.88</v>
      </c>
      <c r="AC960" s="16">
        <v>8.7388486165349596E-2</v>
      </c>
      <c r="AD960" s="17">
        <v>482222.26</v>
      </c>
      <c r="AE960" s="16">
        <v>0.10400102455357101</v>
      </c>
      <c r="AF960" s="18">
        <v>4.13338512073671</v>
      </c>
      <c r="AG960" s="16">
        <v>4.5945571674269298E-2</v>
      </c>
      <c r="AH960" s="18">
        <v>2.36949704478595</v>
      </c>
      <c r="AI960" s="16">
        <v>3.0206627076409399E-2</v>
      </c>
      <c r="AJ960" s="15">
        <v>2010387.89</v>
      </c>
      <c r="AK960" s="16">
        <v>0.159952151108565</v>
      </c>
      <c r="AL960" s="17">
        <v>489259.9</v>
      </c>
      <c r="AM960" s="16">
        <v>0.13148480017087699</v>
      </c>
      <c r="AN960" s="17">
        <v>855783.56</v>
      </c>
      <c r="AO960" s="16">
        <v>0.100703125892297</v>
      </c>
      <c r="AP960" s="18">
        <v>4.1090387542490197</v>
      </c>
      <c r="AQ960" s="16">
        <v>2.51592871007978E-2</v>
      </c>
      <c r="AR960" s="18">
        <v>2.34917797439343</v>
      </c>
      <c r="AS960" s="16">
        <v>5.38283428315307E-2</v>
      </c>
    </row>
    <row r="961" spans="1:45" x14ac:dyDescent="0.2">
      <c r="C961" s="29"/>
      <c r="D961" s="29"/>
      <c r="E961" s="14" t="s">
        <v>344</v>
      </c>
      <c r="F961" s="18">
        <v>43537.46</v>
      </c>
      <c r="G961" s="16">
        <v>0.173646776946658</v>
      </c>
      <c r="H961" s="18">
        <v>9987.3799999999992</v>
      </c>
      <c r="I961" s="16">
        <v>7.8852508422982207E-2</v>
      </c>
      <c r="J961" s="18">
        <v>15553.43</v>
      </c>
      <c r="K961" s="16">
        <v>0.14175234649937399</v>
      </c>
      <c r="L961" s="18">
        <v>4.35924737018117</v>
      </c>
      <c r="M961" s="16">
        <v>8.78658276118226E-2</v>
      </c>
      <c r="N961" s="18">
        <v>2.7992192075960101</v>
      </c>
      <c r="O961" s="16">
        <v>2.7934630960096601E-2</v>
      </c>
      <c r="P961" s="18">
        <v>142065.29</v>
      </c>
      <c r="Q961" s="16">
        <v>0.15542272493447801</v>
      </c>
      <c r="R961" s="18">
        <v>32706.15</v>
      </c>
      <c r="S961" s="16">
        <v>7.9359950999012302E-2</v>
      </c>
      <c r="T961" s="18">
        <v>50382.64</v>
      </c>
      <c r="U961" s="16">
        <v>0.102519775603684</v>
      </c>
      <c r="V961" s="18">
        <v>4.3436873493211499</v>
      </c>
      <c r="W961" s="16">
        <v>7.0470257734748604E-2</v>
      </c>
      <c r="X961" s="18">
        <v>2.8197269932659301</v>
      </c>
      <c r="Y961" s="16">
        <v>4.7983673854581702E-2</v>
      </c>
      <c r="Z961" s="18">
        <v>260124.64</v>
      </c>
      <c r="AA961" s="16">
        <v>0.17228226513954201</v>
      </c>
      <c r="AB961" s="18">
        <v>60164.76</v>
      </c>
      <c r="AC961" s="16">
        <v>0.101387554316755</v>
      </c>
      <c r="AD961" s="18">
        <v>93320.19</v>
      </c>
      <c r="AE961" s="16">
        <v>0.133215996576558</v>
      </c>
      <c r="AF961" s="18">
        <v>4.3235382306852097</v>
      </c>
      <c r="AG961" s="16">
        <v>6.4368541795232506E-2</v>
      </c>
      <c r="AH961" s="18">
        <v>2.78744224588484</v>
      </c>
      <c r="AI961" s="16">
        <v>3.4473806124342699E-2</v>
      </c>
      <c r="AJ961" s="18">
        <v>504369.27</v>
      </c>
      <c r="AK961" s="16">
        <v>0.22861361627985899</v>
      </c>
      <c r="AL961" s="18">
        <v>117646.54</v>
      </c>
      <c r="AM961" s="16">
        <v>0.18803351999085499</v>
      </c>
      <c r="AN961" s="18">
        <v>184679.28</v>
      </c>
      <c r="AO961" s="16">
        <v>0.20347758677170399</v>
      </c>
      <c r="AP961" s="18">
        <v>4.2871577013654596</v>
      </c>
      <c r="AQ961" s="16">
        <v>3.4157366443092099E-2</v>
      </c>
      <c r="AR961" s="18">
        <v>2.7310549943664499</v>
      </c>
      <c r="AS961" s="16">
        <v>2.08861633855447E-2</v>
      </c>
    </row>
    <row r="962" spans="1:45" x14ac:dyDescent="0.2">
      <c r="C962" s="29"/>
      <c r="D962" s="29"/>
      <c r="E962" s="14" t="s">
        <v>345</v>
      </c>
      <c r="F962" s="18">
        <v>151063.25</v>
      </c>
      <c r="G962" s="16">
        <v>0.103862969606643</v>
      </c>
      <c r="H962" s="18">
        <v>50723.06</v>
      </c>
      <c r="I962" s="16">
        <v>8.4114007203195201E-2</v>
      </c>
      <c r="J962" s="18">
        <v>51683.44</v>
      </c>
      <c r="K962" s="16">
        <v>7.6304223963001599E-2</v>
      </c>
      <c r="L962" s="18">
        <v>2.9781967018551301</v>
      </c>
      <c r="M962" s="16">
        <v>1.82166841053884E-2</v>
      </c>
      <c r="N962" s="18">
        <v>2.9228559476691198</v>
      </c>
      <c r="O962" s="16">
        <v>2.5604977691315301E-2</v>
      </c>
      <c r="P962" s="18">
        <v>507514</v>
      </c>
      <c r="Q962" s="16">
        <v>0.11766033435775</v>
      </c>
      <c r="R962" s="18">
        <v>169376.18</v>
      </c>
      <c r="S962" s="16">
        <v>0.10504513609005001</v>
      </c>
      <c r="T962" s="18">
        <v>176164.58</v>
      </c>
      <c r="U962" s="16">
        <v>0.10415061085218399</v>
      </c>
      <c r="V962" s="18">
        <v>2.99637174483449</v>
      </c>
      <c r="W962" s="16">
        <v>1.14160027094788E-2</v>
      </c>
      <c r="X962" s="18">
        <v>2.8809082960944798</v>
      </c>
      <c r="Y962" s="16">
        <v>1.22353992044063E-2</v>
      </c>
      <c r="Z962" s="18">
        <v>957983.23</v>
      </c>
      <c r="AA962" s="16">
        <v>0.123369982728412</v>
      </c>
      <c r="AB962" s="18">
        <v>323168.74</v>
      </c>
      <c r="AC962" s="16">
        <v>0.14047883499546299</v>
      </c>
      <c r="AD962" s="18">
        <v>334450.57</v>
      </c>
      <c r="AE962" s="16">
        <v>0.11128822358130699</v>
      </c>
      <c r="AF962" s="18">
        <v>2.9643437357214699</v>
      </c>
      <c r="AG962" s="16">
        <v>-1.5001464071114801E-2</v>
      </c>
      <c r="AH962" s="18">
        <v>2.8643492220689</v>
      </c>
      <c r="AI962" s="16">
        <v>1.0871850246167301E-2</v>
      </c>
      <c r="AJ962" s="18">
        <v>1819871.77</v>
      </c>
      <c r="AK962" s="16">
        <v>0.259695664324543</v>
      </c>
      <c r="AL962" s="18">
        <v>609587.28</v>
      </c>
      <c r="AM962" s="16">
        <v>0.49023683819122499</v>
      </c>
      <c r="AN962" s="18">
        <v>639374.93000000005</v>
      </c>
      <c r="AO962" s="16">
        <v>0.15863827880706299</v>
      </c>
      <c r="AP962" s="18">
        <v>2.9854162475306198</v>
      </c>
      <c r="AQ962" s="16">
        <v>-0.15470103003660901</v>
      </c>
      <c r="AR962" s="18">
        <v>2.84632957066365</v>
      </c>
      <c r="AS962" s="16">
        <v>8.72208241052842E-2</v>
      </c>
    </row>
    <row r="963" spans="1:45" x14ac:dyDescent="0.2">
      <c r="A963" s="122" t="s">
        <v>19</v>
      </c>
      <c r="B963" s="28" t="s">
        <v>11</v>
      </c>
      <c r="C963" s="28" t="s">
        <v>110</v>
      </c>
      <c r="D963" s="28" t="s">
        <v>24</v>
      </c>
      <c r="E963" s="14" t="s">
        <v>319</v>
      </c>
      <c r="F963" s="15">
        <v>1067079.98</v>
      </c>
      <c r="G963" s="16">
        <v>-2.5224646725914301E-2</v>
      </c>
      <c r="H963" s="17">
        <v>214838.97</v>
      </c>
      <c r="I963" s="16">
        <v>-3.6415194375371898E-2</v>
      </c>
      <c r="J963" s="17">
        <v>430798.4</v>
      </c>
      <c r="K963" s="16">
        <v>-4.3556738853831198E-2</v>
      </c>
      <c r="L963" s="18">
        <v>4.9668827773657602</v>
      </c>
      <c r="M963" s="16">
        <v>1.16134538279727E-2</v>
      </c>
      <c r="N963" s="18">
        <v>2.4769822264892301</v>
      </c>
      <c r="O963" s="16">
        <v>1.9166941597715099E-2</v>
      </c>
      <c r="P963" s="15">
        <v>3620271.72</v>
      </c>
      <c r="Q963" s="16">
        <v>-2.1988238854073801E-2</v>
      </c>
      <c r="R963" s="17">
        <v>721911.08</v>
      </c>
      <c r="S963" s="16">
        <v>-1.12146182504655E-2</v>
      </c>
      <c r="T963" s="17">
        <v>1447173.67</v>
      </c>
      <c r="U963" s="16">
        <v>-2.1065634360063399E-2</v>
      </c>
      <c r="V963" s="18">
        <v>5.0148443766786404</v>
      </c>
      <c r="W963" s="16">
        <v>-1.0895812986783601E-2</v>
      </c>
      <c r="X963" s="18">
        <v>2.5016152484310998</v>
      </c>
      <c r="Y963" s="16">
        <v>-9.4245796898487905E-4</v>
      </c>
      <c r="Z963" s="15">
        <v>6881304.5700000003</v>
      </c>
      <c r="AA963" s="16">
        <v>-6.3669874238482305E-2</v>
      </c>
      <c r="AB963" s="17">
        <v>1361186.55</v>
      </c>
      <c r="AC963" s="16">
        <v>-7.5965904515650995E-2</v>
      </c>
      <c r="AD963" s="17">
        <v>2732076.49</v>
      </c>
      <c r="AE963" s="16">
        <v>-7.0763026509609694E-2</v>
      </c>
      <c r="AF963" s="18">
        <v>5.0553721457209502</v>
      </c>
      <c r="AG963" s="16">
        <v>1.33069010518746E-2</v>
      </c>
      <c r="AH963" s="18">
        <v>2.5187086068735902</v>
      </c>
      <c r="AI963" s="16">
        <v>7.6333082663339004E-3</v>
      </c>
      <c r="AJ963" s="15">
        <v>13358510.890000001</v>
      </c>
      <c r="AK963" s="16">
        <v>-6.7693952380182498E-2</v>
      </c>
      <c r="AL963" s="17">
        <v>2646329.63</v>
      </c>
      <c r="AM963" s="16">
        <v>-8.6280588104980196E-2</v>
      </c>
      <c r="AN963" s="17">
        <v>5388034.9699999997</v>
      </c>
      <c r="AO963" s="16">
        <v>-6.90250016723922E-2</v>
      </c>
      <c r="AP963" s="18">
        <v>5.0479391299412697</v>
      </c>
      <c r="AQ963" s="16">
        <v>2.0341732355504901E-2</v>
      </c>
      <c r="AR963" s="18">
        <v>2.4792917945742299</v>
      </c>
      <c r="AS963" s="16">
        <v>1.42973688294624E-3</v>
      </c>
    </row>
    <row r="964" spans="1:45" x14ac:dyDescent="0.2">
      <c r="A964" s="123"/>
      <c r="B964" s="29"/>
      <c r="C964" s="29"/>
      <c r="D964" s="29"/>
      <c r="E964" s="14" t="s">
        <v>320</v>
      </c>
      <c r="F964" s="15">
        <v>1300505.3899999999</v>
      </c>
      <c r="G964" s="16">
        <v>0.119334237386715</v>
      </c>
      <c r="H964" s="17">
        <v>316332.09999999998</v>
      </c>
      <c r="I964" s="16">
        <v>8.6258473407138506E-2</v>
      </c>
      <c r="J964" s="17">
        <v>517360.75</v>
      </c>
      <c r="K964" s="16">
        <v>0.115069577947553</v>
      </c>
      <c r="L964" s="18">
        <v>4.1112027201792003</v>
      </c>
      <c r="M964" s="16">
        <v>3.0449257510353E-2</v>
      </c>
      <c r="N964" s="18">
        <v>2.51373029361041</v>
      </c>
      <c r="O964" s="16">
        <v>3.82456801217061E-3</v>
      </c>
      <c r="P964" s="15">
        <v>4469215.62</v>
      </c>
      <c r="Q964" s="16">
        <v>0.133116750379773</v>
      </c>
      <c r="R964" s="17">
        <v>1085910.73</v>
      </c>
      <c r="S964" s="16">
        <v>0.11397275072515201</v>
      </c>
      <c r="T964" s="17">
        <v>1766893.58</v>
      </c>
      <c r="U964" s="16">
        <v>0.124004781563868</v>
      </c>
      <c r="V964" s="18">
        <v>4.1156381427412496</v>
      </c>
      <c r="W964" s="16">
        <v>1.7185339266296E-2</v>
      </c>
      <c r="X964" s="18">
        <v>2.5294198080679</v>
      </c>
      <c r="Y964" s="16">
        <v>8.1066993355911506E-3</v>
      </c>
      <c r="Z964" s="15">
        <v>8385560.6500000004</v>
      </c>
      <c r="AA964" s="16">
        <v>0.13299147588939</v>
      </c>
      <c r="AB964" s="17">
        <v>2046050.66</v>
      </c>
      <c r="AC964" s="16">
        <v>0.125216267426245</v>
      </c>
      <c r="AD964" s="17">
        <v>3365474.56</v>
      </c>
      <c r="AE964" s="16">
        <v>0.140860533452384</v>
      </c>
      <c r="AF964" s="18">
        <v>4.0984130129016503</v>
      </c>
      <c r="AG964" s="16">
        <v>6.9099680552331001E-3</v>
      </c>
      <c r="AH964" s="18">
        <v>2.4916428576420402</v>
      </c>
      <c r="AI964" s="16">
        <v>-6.8974754864922E-3</v>
      </c>
      <c r="AJ964" s="15">
        <v>15759889.34</v>
      </c>
      <c r="AK964" s="16">
        <v>0.17916109951822301</v>
      </c>
      <c r="AL964" s="17">
        <v>3806363.84</v>
      </c>
      <c r="AM964" s="16">
        <v>0.16972396194432399</v>
      </c>
      <c r="AN964" s="17">
        <v>6355476.3200000003</v>
      </c>
      <c r="AO964" s="16">
        <v>0.16894749763890299</v>
      </c>
      <c r="AP964" s="18">
        <v>4.1404053848935298</v>
      </c>
      <c r="AQ964" s="16">
        <v>8.0678329938742195E-3</v>
      </c>
      <c r="AR964" s="18">
        <v>2.47973378335237</v>
      </c>
      <c r="AS964" s="16">
        <v>8.7374342303228603E-3</v>
      </c>
    </row>
    <row r="965" spans="1:45" x14ac:dyDescent="0.2">
      <c r="A965" s="123"/>
      <c r="B965" s="29"/>
      <c r="C965" s="29"/>
      <c r="D965" s="29"/>
      <c r="E965" s="14" t="s">
        <v>321</v>
      </c>
      <c r="F965" s="15">
        <v>1054679.3600000001</v>
      </c>
      <c r="G965" s="16">
        <v>0.12637958166958099</v>
      </c>
      <c r="H965" s="17">
        <v>240419.98</v>
      </c>
      <c r="I965" s="16">
        <v>8.8458222025394495E-2</v>
      </c>
      <c r="J965" s="17">
        <v>390149.31</v>
      </c>
      <c r="K965" s="16">
        <v>0.119105121632442</v>
      </c>
      <c r="L965" s="18">
        <v>4.3868207625672397</v>
      </c>
      <c r="M965" s="16">
        <v>3.48395178398508E-2</v>
      </c>
      <c r="N965" s="18">
        <v>2.7032711143331301</v>
      </c>
      <c r="O965" s="16">
        <v>6.50024729270046E-3</v>
      </c>
      <c r="P965" s="15">
        <v>3534865.34</v>
      </c>
      <c r="Q965" s="16">
        <v>8.9357226246003604E-2</v>
      </c>
      <c r="R965" s="17">
        <v>809590.19</v>
      </c>
      <c r="S965" s="16">
        <v>6.2675736255439901E-2</v>
      </c>
      <c r="T965" s="17">
        <v>1301873.3700000001</v>
      </c>
      <c r="U965" s="16">
        <v>5.5924405783398398E-2</v>
      </c>
      <c r="V965" s="18">
        <v>4.36624033203762</v>
      </c>
      <c r="W965" s="16">
        <v>2.5107837772396498E-2</v>
      </c>
      <c r="X965" s="18">
        <v>2.7152144144403199</v>
      </c>
      <c r="Y965" s="16">
        <v>3.1662134409897597E-2</v>
      </c>
      <c r="Z965" s="15">
        <v>6541439.5</v>
      </c>
      <c r="AA965" s="16">
        <v>4.2440938342124597E-2</v>
      </c>
      <c r="AB965" s="17">
        <v>1498408.33</v>
      </c>
      <c r="AC965" s="16">
        <v>9.5312723985559195E-3</v>
      </c>
      <c r="AD965" s="17">
        <v>2430075.27</v>
      </c>
      <c r="AE965" s="16">
        <v>-3.6476436953593802E-3</v>
      </c>
      <c r="AF965" s="18">
        <v>4.3655920546036997</v>
      </c>
      <c r="AG965" s="16">
        <v>3.2598956410115197E-2</v>
      </c>
      <c r="AH965" s="18">
        <v>2.6918670301105498</v>
      </c>
      <c r="AI965" s="16">
        <v>4.6257312230807097E-2</v>
      </c>
      <c r="AJ965" s="15">
        <v>12185936.380000001</v>
      </c>
      <c r="AK965" s="16">
        <v>3.9354490725530301E-2</v>
      </c>
      <c r="AL965" s="17">
        <v>2789557.16</v>
      </c>
      <c r="AM965" s="16">
        <v>1.2100534154636401E-2</v>
      </c>
      <c r="AN965" s="17">
        <v>4565538.83</v>
      </c>
      <c r="AO965" s="16">
        <v>-2.07739994288729E-2</v>
      </c>
      <c r="AP965" s="18">
        <v>4.3684125045854998</v>
      </c>
      <c r="AQ965" s="16">
        <v>2.69281120315366E-2</v>
      </c>
      <c r="AR965" s="18">
        <v>2.6691124166827001</v>
      </c>
      <c r="AS965" s="16">
        <v>6.1404098869243397E-2</v>
      </c>
    </row>
    <row r="966" spans="1:45" x14ac:dyDescent="0.2">
      <c r="A966" s="123"/>
      <c r="B966" s="29"/>
      <c r="C966" s="29"/>
      <c r="D966" s="29"/>
      <c r="E966" s="14" t="s">
        <v>322</v>
      </c>
      <c r="F966" s="15">
        <v>2183969.0499999998</v>
      </c>
      <c r="G966" s="16">
        <v>9.5859115720383498E-2</v>
      </c>
      <c r="H966" s="17">
        <v>571152.69999999995</v>
      </c>
      <c r="I966" s="16">
        <v>7.7015411779145698E-2</v>
      </c>
      <c r="J966" s="17">
        <v>794742.72</v>
      </c>
      <c r="K966" s="16">
        <v>5.8671280575316002E-2</v>
      </c>
      <c r="L966" s="18">
        <v>3.8237918686193701</v>
      </c>
      <c r="M966" s="16">
        <v>1.74962249705502E-2</v>
      </c>
      <c r="N966" s="18">
        <v>2.7480202020598599</v>
      </c>
      <c r="O966" s="16">
        <v>3.5126895219882E-2</v>
      </c>
      <c r="P966" s="15">
        <v>7195310.71</v>
      </c>
      <c r="Q966" s="16">
        <v>5.3795046165382401E-2</v>
      </c>
      <c r="R966" s="17">
        <v>1889959.87</v>
      </c>
      <c r="S966" s="16">
        <v>6.4024675582684806E-2</v>
      </c>
      <c r="T966" s="17">
        <v>2648735.7400000002</v>
      </c>
      <c r="U966" s="16">
        <v>1.29624400645207E-2</v>
      </c>
      <c r="V966" s="18">
        <v>3.80712353961251</v>
      </c>
      <c r="W966" s="16">
        <v>-9.6140903985149403E-3</v>
      </c>
      <c r="X966" s="18">
        <v>2.7165075780643901</v>
      </c>
      <c r="Y966" s="16">
        <v>4.0310088988354698E-2</v>
      </c>
      <c r="Z966" s="15">
        <v>13374255.960000001</v>
      </c>
      <c r="AA966" s="16">
        <v>-4.4078522647642802E-2</v>
      </c>
      <c r="AB966" s="17">
        <v>3509242.27</v>
      </c>
      <c r="AC966" s="16">
        <v>-2.19745611379005E-2</v>
      </c>
      <c r="AD966" s="17">
        <v>4942652.3499999996</v>
      </c>
      <c r="AE966" s="16">
        <v>-0.10792605639028</v>
      </c>
      <c r="AF966" s="18">
        <v>3.8111520752883199</v>
      </c>
      <c r="AG966" s="16">
        <v>-2.2600599771167001E-2</v>
      </c>
      <c r="AH966" s="18">
        <v>2.7058864376734899</v>
      </c>
      <c r="AI966" s="16">
        <v>7.1572019561833705E-2</v>
      </c>
      <c r="AJ966" s="15">
        <v>25051002.190000001</v>
      </c>
      <c r="AK966" s="16">
        <v>-6.0535140295983697E-2</v>
      </c>
      <c r="AL966" s="17">
        <v>6565041.3200000003</v>
      </c>
      <c r="AM966" s="16">
        <v>-3.10645552342808E-2</v>
      </c>
      <c r="AN966" s="17">
        <v>9242354.6199999992</v>
      </c>
      <c r="AO966" s="16">
        <v>-0.13846686045061801</v>
      </c>
      <c r="AP966" s="18">
        <v>3.8158179010516902</v>
      </c>
      <c r="AQ966" s="16">
        <v>-3.0415426766463999E-2</v>
      </c>
      <c r="AR966" s="18">
        <v>2.71045672017289</v>
      </c>
      <c r="AS966" s="16">
        <v>9.0457019674710606E-2</v>
      </c>
    </row>
    <row r="967" spans="1:45" x14ac:dyDescent="0.2">
      <c r="A967" s="123"/>
      <c r="B967" s="29"/>
      <c r="C967" s="29"/>
      <c r="D967" s="29"/>
      <c r="E967" s="14" t="s">
        <v>323</v>
      </c>
      <c r="F967" s="15">
        <v>971149.07</v>
      </c>
      <c r="G967" s="16">
        <v>0.37851641257265001</v>
      </c>
      <c r="H967" s="17">
        <v>221536.77</v>
      </c>
      <c r="I967" s="16">
        <v>0.32292619010453</v>
      </c>
      <c r="J967" s="17">
        <v>376850.19</v>
      </c>
      <c r="K967" s="16">
        <v>0.34287891642679202</v>
      </c>
      <c r="L967" s="18">
        <v>4.3836924678463101</v>
      </c>
      <c r="M967" s="16">
        <v>4.20206530673694E-2</v>
      </c>
      <c r="N967" s="18">
        <v>2.57701626739262</v>
      </c>
      <c r="O967" s="16">
        <v>2.6538130660867298E-2</v>
      </c>
      <c r="P967" s="15">
        <v>3380790.51</v>
      </c>
      <c r="Q967" s="16">
        <v>0.40732757496576499</v>
      </c>
      <c r="R967" s="17">
        <v>772062.77</v>
      </c>
      <c r="S967" s="16">
        <v>0.356065864806272</v>
      </c>
      <c r="T967" s="17">
        <v>1327329.93</v>
      </c>
      <c r="U967" s="16">
        <v>0.385426776663572</v>
      </c>
      <c r="V967" s="18">
        <v>4.3789062772706897</v>
      </c>
      <c r="W967" s="16">
        <v>3.7801784920540003E-2</v>
      </c>
      <c r="X967" s="18">
        <v>2.5470611590895098</v>
      </c>
      <c r="Y967" s="16">
        <v>1.5807979657311701E-2</v>
      </c>
      <c r="Z967" s="15">
        <v>6576091.1399999997</v>
      </c>
      <c r="AA967" s="16">
        <v>0.32956626629491398</v>
      </c>
      <c r="AB967" s="17">
        <v>1516185.34</v>
      </c>
      <c r="AC967" s="16">
        <v>0.25194944169384997</v>
      </c>
      <c r="AD967" s="17">
        <v>2644936.92</v>
      </c>
      <c r="AE967" s="16">
        <v>0.26990689305528698</v>
      </c>
      <c r="AF967" s="18">
        <v>4.3372607335723199</v>
      </c>
      <c r="AG967" s="16">
        <v>6.1996772406440699E-2</v>
      </c>
      <c r="AH967" s="18">
        <v>2.48629413059877</v>
      </c>
      <c r="AI967" s="16">
        <v>4.6979328615259497E-2</v>
      </c>
      <c r="AJ967" s="15">
        <v>12149280.310000001</v>
      </c>
      <c r="AK967" s="16">
        <v>0.38088222164763502</v>
      </c>
      <c r="AL967" s="17">
        <v>2791034.78</v>
      </c>
      <c r="AM967" s="16">
        <v>0.32852763292569698</v>
      </c>
      <c r="AN967" s="17">
        <v>4977950.7199999997</v>
      </c>
      <c r="AO967" s="16">
        <v>0.361634822195182</v>
      </c>
      <c r="AP967" s="18">
        <v>4.3529662894419401</v>
      </c>
      <c r="AQ967" s="16">
        <v>3.9407978746097402E-2</v>
      </c>
      <c r="AR967" s="18">
        <v>2.4406188396336699</v>
      </c>
      <c r="AS967" s="16">
        <v>1.41355076549987E-2</v>
      </c>
    </row>
    <row r="968" spans="1:45" x14ac:dyDescent="0.2">
      <c r="A968" s="123"/>
      <c r="B968" s="29"/>
      <c r="C968" s="29"/>
      <c r="D968" s="29"/>
      <c r="E968" s="14" t="s">
        <v>324</v>
      </c>
      <c r="F968" s="15">
        <v>944820.15</v>
      </c>
      <c r="G968" s="16">
        <v>0.13980982109312301</v>
      </c>
      <c r="H968" s="17">
        <v>210758.42</v>
      </c>
      <c r="I968" s="16">
        <v>0.109575626258686</v>
      </c>
      <c r="J968" s="17">
        <v>314248.90000000002</v>
      </c>
      <c r="K968" s="16">
        <v>0.116938007431067</v>
      </c>
      <c r="L968" s="18">
        <v>4.4829532789247502</v>
      </c>
      <c r="M968" s="16">
        <v>2.7248430948669699E-2</v>
      </c>
      <c r="N968" s="18">
        <v>3.0065981137881499</v>
      </c>
      <c r="O968" s="16">
        <v>2.0477245388632302E-2</v>
      </c>
      <c r="P968" s="15">
        <v>3129719.12</v>
      </c>
      <c r="Q968" s="16">
        <v>0.18255490785362699</v>
      </c>
      <c r="R968" s="17">
        <v>697688.67</v>
      </c>
      <c r="S968" s="16">
        <v>0.14613814006209699</v>
      </c>
      <c r="T968" s="17">
        <v>1033250.01</v>
      </c>
      <c r="U968" s="16">
        <v>0.13774808730316199</v>
      </c>
      <c r="V968" s="18">
        <v>4.4858391064312402</v>
      </c>
      <c r="W968" s="16">
        <v>3.1773454279740501E-2</v>
      </c>
      <c r="X968" s="18">
        <v>3.02900468396802</v>
      </c>
      <c r="Y968" s="16">
        <v>3.9382022303963003E-2</v>
      </c>
      <c r="Z968" s="15">
        <v>5830662.6100000003</v>
      </c>
      <c r="AA968" s="16">
        <v>0.196517659612538</v>
      </c>
      <c r="AB968" s="17">
        <v>1301774.95</v>
      </c>
      <c r="AC968" s="16">
        <v>0.169529028299607</v>
      </c>
      <c r="AD968" s="17">
        <v>1921782.02</v>
      </c>
      <c r="AE968" s="16">
        <v>0.133185696649849</v>
      </c>
      <c r="AF968" s="18">
        <v>4.4790096859676103</v>
      </c>
      <c r="AG968" s="16">
        <v>2.3076495460886502E-2</v>
      </c>
      <c r="AH968" s="18">
        <v>3.0339874914637801</v>
      </c>
      <c r="AI968" s="16">
        <v>5.5888424244961897E-2</v>
      </c>
      <c r="AJ968" s="15">
        <v>10921515.51</v>
      </c>
      <c r="AK968" s="16">
        <v>0.21984552047487599</v>
      </c>
      <c r="AL968" s="17">
        <v>2462008.96</v>
      </c>
      <c r="AM968" s="16">
        <v>0.27202943264929602</v>
      </c>
      <c r="AN968" s="17">
        <v>3670644.89</v>
      </c>
      <c r="AO968" s="16">
        <v>0.149455149546667</v>
      </c>
      <c r="AP968" s="18">
        <v>4.4360177754998897</v>
      </c>
      <c r="AQ968" s="16">
        <v>-4.1024138935005297E-2</v>
      </c>
      <c r="AR968" s="18">
        <v>2.9753669552055202</v>
      </c>
      <c r="AS968" s="16">
        <v>6.123803173701E-2</v>
      </c>
    </row>
    <row r="969" spans="1:45" x14ac:dyDescent="0.2">
      <c r="A969" s="123"/>
      <c r="B969" s="29"/>
      <c r="C969" s="29"/>
      <c r="D969" s="29"/>
      <c r="E969" s="14" t="s">
        <v>325</v>
      </c>
      <c r="F969" s="15">
        <v>1589107.78</v>
      </c>
      <c r="G969" s="16">
        <v>0.28300134002782601</v>
      </c>
      <c r="H969" s="17">
        <v>385224.23</v>
      </c>
      <c r="I969" s="16">
        <v>0.339651567832774</v>
      </c>
      <c r="J969" s="17">
        <v>678676.94</v>
      </c>
      <c r="K969" s="16">
        <v>0.35943264283145898</v>
      </c>
      <c r="L969" s="18">
        <v>4.1251501236046302</v>
      </c>
      <c r="M969" s="16">
        <v>-4.2287285115930398E-2</v>
      </c>
      <c r="N969" s="18">
        <v>2.3414789664136801</v>
      </c>
      <c r="O969" s="16">
        <v>-5.6222942127121402E-2</v>
      </c>
      <c r="P969" s="15">
        <v>4974659.29</v>
      </c>
      <c r="Q969" s="16">
        <v>0.14165432658447399</v>
      </c>
      <c r="R969" s="17">
        <v>1177805.1100000001</v>
      </c>
      <c r="S969" s="16">
        <v>0.152744705239378</v>
      </c>
      <c r="T969" s="17">
        <v>2051530.89</v>
      </c>
      <c r="U969" s="16">
        <v>0.137760684763783</v>
      </c>
      <c r="V969" s="18">
        <v>4.22366930467809</v>
      </c>
      <c r="W969" s="16">
        <v>-9.6208454521604404E-3</v>
      </c>
      <c r="X969" s="18">
        <v>2.42485224777678</v>
      </c>
      <c r="Y969" s="16">
        <v>3.4221975436775202E-3</v>
      </c>
      <c r="Z969" s="15">
        <v>9145444.6400000006</v>
      </c>
      <c r="AA969" s="16">
        <v>0.120380605010022</v>
      </c>
      <c r="AB969" s="17">
        <v>2164973.27</v>
      </c>
      <c r="AC969" s="16">
        <v>0.115178953559605</v>
      </c>
      <c r="AD969" s="17">
        <v>3795626.97</v>
      </c>
      <c r="AE969" s="16">
        <v>0.108617590500403</v>
      </c>
      <c r="AF969" s="18">
        <v>4.2242760068811398</v>
      </c>
      <c r="AG969" s="16">
        <v>4.6644096302337701E-3</v>
      </c>
      <c r="AH969" s="18">
        <v>2.40946876821249</v>
      </c>
      <c r="AI969" s="16">
        <v>1.06105248648542E-2</v>
      </c>
      <c r="AJ969" s="15">
        <v>16526886.109999999</v>
      </c>
      <c r="AK969" s="16">
        <v>0.13294762408257199</v>
      </c>
      <c r="AL969" s="17">
        <v>3916067.87</v>
      </c>
      <c r="AM969" s="16">
        <v>0.136704328923789</v>
      </c>
      <c r="AN969" s="17">
        <v>6901937.3499999996</v>
      </c>
      <c r="AO969" s="16">
        <v>0.102564885693831</v>
      </c>
      <c r="AP969" s="18">
        <v>4.2202757098793597</v>
      </c>
      <c r="AQ969" s="16">
        <v>-3.30490941718725E-3</v>
      </c>
      <c r="AR969" s="18">
        <v>2.3945285608829798</v>
      </c>
      <c r="AS969" s="16">
        <v>2.7556417570492001E-2</v>
      </c>
    </row>
    <row r="970" spans="1:45" x14ac:dyDescent="0.2">
      <c r="A970" s="123"/>
      <c r="B970" s="29"/>
      <c r="C970" s="29"/>
      <c r="D970" s="29"/>
      <c r="E970" s="14" t="s">
        <v>326</v>
      </c>
      <c r="F970" s="15">
        <v>1544599.96</v>
      </c>
      <c r="G970" s="16">
        <v>0.106237118444602</v>
      </c>
      <c r="H970" s="17">
        <v>387642.78</v>
      </c>
      <c r="I970" s="16">
        <v>7.8409104818921896E-2</v>
      </c>
      <c r="J970" s="17">
        <v>692462.71</v>
      </c>
      <c r="K970" s="16">
        <v>4.4493253439550601E-2</v>
      </c>
      <c r="L970" s="18">
        <v>3.98459623058115</v>
      </c>
      <c r="M970" s="16">
        <v>2.5804690911203802E-2</v>
      </c>
      <c r="N970" s="18">
        <v>2.2305893699315602</v>
      </c>
      <c r="O970" s="16">
        <v>5.9113703991602498E-2</v>
      </c>
      <c r="P970" s="15">
        <v>5318656.96</v>
      </c>
      <c r="Q970" s="16">
        <v>0.152344207027233</v>
      </c>
      <c r="R970" s="17">
        <v>1331682.3600000001</v>
      </c>
      <c r="S970" s="16">
        <v>0.131859474176867</v>
      </c>
      <c r="T970" s="17">
        <v>2384692.86</v>
      </c>
      <c r="U970" s="16">
        <v>9.6110720283137899E-2</v>
      </c>
      <c r="V970" s="18">
        <v>3.9939381340156799</v>
      </c>
      <c r="W970" s="16">
        <v>1.8098300467258702E-2</v>
      </c>
      <c r="X970" s="18">
        <v>2.2303320688434498</v>
      </c>
      <c r="Y970" s="16">
        <v>5.1302743147671699E-2</v>
      </c>
      <c r="Z970" s="15">
        <v>10091586.880000001</v>
      </c>
      <c r="AA970" s="16">
        <v>0.134157726979348</v>
      </c>
      <c r="AB970" s="17">
        <v>2535565.21</v>
      </c>
      <c r="AC970" s="16">
        <v>0.119758953518877</v>
      </c>
      <c r="AD970" s="17">
        <v>4551391.75</v>
      </c>
      <c r="AE970" s="16">
        <v>8.2378043521350502E-2</v>
      </c>
      <c r="AF970" s="18">
        <v>3.9800147281560201</v>
      </c>
      <c r="AG970" s="16">
        <v>1.2858815207703199E-2</v>
      </c>
      <c r="AH970" s="18">
        <v>2.21725297102804</v>
      </c>
      <c r="AI970" s="16">
        <v>4.7838815437848098E-2</v>
      </c>
      <c r="AJ970" s="15">
        <v>18697097.449999999</v>
      </c>
      <c r="AK970" s="16">
        <v>0.13788432995449901</v>
      </c>
      <c r="AL970" s="17">
        <v>4731304.84</v>
      </c>
      <c r="AM970" s="16">
        <v>0.18395028495917301</v>
      </c>
      <c r="AN970" s="17">
        <v>8642559.7200000007</v>
      </c>
      <c r="AO970" s="16">
        <v>0.13584266784861301</v>
      </c>
      <c r="AP970" s="18">
        <v>3.9517845673203298</v>
      </c>
      <c r="AQ970" s="16">
        <v>-3.89086903309145E-2</v>
      </c>
      <c r="AR970" s="18">
        <v>2.1633749786805101</v>
      </c>
      <c r="AS970" s="16">
        <v>1.79748671508576E-3</v>
      </c>
    </row>
    <row r="971" spans="1:45" x14ac:dyDescent="0.2">
      <c r="A971" s="123"/>
      <c r="B971" s="29"/>
      <c r="C971" s="29"/>
      <c r="D971" s="29"/>
      <c r="E971" s="14" t="s">
        <v>327</v>
      </c>
      <c r="F971" s="15">
        <v>10655910.83</v>
      </c>
      <c r="G971" s="16">
        <v>0.13917127548921199</v>
      </c>
      <c r="H971" s="17">
        <v>2547905.85</v>
      </c>
      <c r="I971" s="16">
        <v>0.12253396487924</v>
      </c>
      <c r="J971" s="17">
        <v>4195289.8600000003</v>
      </c>
      <c r="K971" s="16">
        <v>0.122368143274973</v>
      </c>
      <c r="L971" s="18">
        <v>4.1822231500430096</v>
      </c>
      <c r="M971" s="16">
        <v>1.4821209095229101E-2</v>
      </c>
      <c r="N971" s="18">
        <v>2.53997010590348</v>
      </c>
      <c r="O971" s="16">
        <v>1.49711414342262E-2</v>
      </c>
      <c r="P971" s="15">
        <v>35623489.359999999</v>
      </c>
      <c r="Q971" s="16">
        <v>0.122334561384709</v>
      </c>
      <c r="R971" s="17">
        <v>8486610.6799999997</v>
      </c>
      <c r="S971" s="16">
        <v>0.11382493941775</v>
      </c>
      <c r="T971" s="17">
        <v>13961479.779999999</v>
      </c>
      <c r="U971" s="16">
        <v>9.5620706154687998E-2</v>
      </c>
      <c r="V971" s="18">
        <v>4.1976108841604098</v>
      </c>
      <c r="W971" s="16">
        <v>7.6399994880776102E-3</v>
      </c>
      <c r="X971" s="18">
        <v>2.5515554168571102</v>
      </c>
      <c r="Y971" s="16">
        <v>2.4382393541811799E-2</v>
      </c>
      <c r="Z971" s="15">
        <v>66826346.289999999</v>
      </c>
      <c r="AA971" s="16">
        <v>7.9650100169695398E-2</v>
      </c>
      <c r="AB971" s="17">
        <v>15933386.24</v>
      </c>
      <c r="AC971" s="16">
        <v>6.9807646580669E-2</v>
      </c>
      <c r="AD971" s="17">
        <v>26384015.809999999</v>
      </c>
      <c r="AE971" s="16">
        <v>4.3790968558323297E-2</v>
      </c>
      <c r="AF971" s="18">
        <v>4.19410822554691</v>
      </c>
      <c r="AG971" s="16">
        <v>9.2002086734797595E-3</v>
      </c>
      <c r="AH971" s="18">
        <v>2.5328345302412898</v>
      </c>
      <c r="AI971" s="16">
        <v>3.4354705771118599E-2</v>
      </c>
      <c r="AJ971" s="15">
        <v>124650119.05</v>
      </c>
      <c r="AK971" s="16">
        <v>8.5293126791846294E-2</v>
      </c>
      <c r="AL971" s="17">
        <v>29707707.850000001</v>
      </c>
      <c r="AM971" s="16">
        <v>9.3817105826660904E-2</v>
      </c>
      <c r="AN971" s="17">
        <v>49744497.219999999</v>
      </c>
      <c r="AO971" s="16">
        <v>5.09539347956992E-2</v>
      </c>
      <c r="AP971" s="18">
        <v>4.1958847743953402</v>
      </c>
      <c r="AQ971" s="16">
        <v>-7.79287413719196E-3</v>
      </c>
      <c r="AR971" s="18">
        <v>2.50580719508979</v>
      </c>
      <c r="AS971" s="16">
        <v>3.26743074641253E-2</v>
      </c>
    </row>
    <row r="972" spans="1:45" x14ac:dyDescent="0.2">
      <c r="A972" s="122" t="s">
        <v>19</v>
      </c>
      <c r="B972" s="28" t="s">
        <v>11</v>
      </c>
      <c r="C972" s="28" t="s">
        <v>111</v>
      </c>
      <c r="D972" s="28" t="s">
        <v>23</v>
      </c>
      <c r="E972" s="14" t="s">
        <v>271</v>
      </c>
      <c r="F972" s="15">
        <v>47043.01</v>
      </c>
      <c r="G972" s="16">
        <v>0.188120414764886</v>
      </c>
      <c r="H972" s="17">
        <v>7922.5</v>
      </c>
      <c r="I972" s="16">
        <v>5.5418637181109703E-2</v>
      </c>
      <c r="J972" s="17">
        <v>15124.37</v>
      </c>
      <c r="K972" s="16">
        <v>5.55121313928316E-2</v>
      </c>
      <c r="L972" s="18">
        <v>5.9378996528873502</v>
      </c>
      <c r="M972" s="16">
        <v>0.12573378269897401</v>
      </c>
      <c r="N972" s="18">
        <v>3.1104112105165398</v>
      </c>
      <c r="O972" s="16">
        <v>0.12563406845648301</v>
      </c>
      <c r="P972" s="15">
        <v>128742.91</v>
      </c>
      <c r="Q972" s="16">
        <v>4.0810002544971198E-2</v>
      </c>
      <c r="R972" s="17">
        <v>24258.35</v>
      </c>
      <c r="S972" s="16">
        <v>-3.1365759365465498E-2</v>
      </c>
      <c r="T972" s="17">
        <v>46202.69</v>
      </c>
      <c r="U972" s="16">
        <v>-3.5020250863418603E-2</v>
      </c>
      <c r="V972" s="18">
        <v>5.3071585660195399</v>
      </c>
      <c r="W972" s="16">
        <v>7.4512916106657306E-2</v>
      </c>
      <c r="X972" s="18">
        <v>2.78648083044515</v>
      </c>
      <c r="Y972" s="16">
        <v>7.8582222555695205E-2</v>
      </c>
      <c r="Z972" s="15">
        <v>239688.63</v>
      </c>
      <c r="AA972" s="16">
        <v>1.7991917601685802E-2</v>
      </c>
      <c r="AB972" s="17">
        <v>47638.3</v>
      </c>
      <c r="AC972" s="16">
        <v>6.1534426562660498E-2</v>
      </c>
      <c r="AD972" s="17">
        <v>91337.39</v>
      </c>
      <c r="AE972" s="16">
        <v>6.5577593625111202E-2</v>
      </c>
      <c r="AF972" s="18">
        <v>5.0314270240541701</v>
      </c>
      <c r="AG972" s="16">
        <v>-4.1018461456751101E-2</v>
      </c>
      <c r="AH972" s="18">
        <v>2.6242115085618298</v>
      </c>
      <c r="AI972" s="16">
        <v>-4.4657166505855501E-2</v>
      </c>
      <c r="AJ972" s="15">
        <v>489535.44</v>
      </c>
      <c r="AK972" s="16">
        <v>-0.133739611600148</v>
      </c>
      <c r="AL972" s="17">
        <v>96501.83</v>
      </c>
      <c r="AM972" s="16">
        <v>-0.106931165503062</v>
      </c>
      <c r="AN972" s="17">
        <v>175769.26</v>
      </c>
      <c r="AO972" s="16">
        <v>-8.9248999553146094E-2</v>
      </c>
      <c r="AP972" s="18">
        <v>5.0728099145891798</v>
      </c>
      <c r="AQ972" s="16">
        <v>-3.0018342440744802E-2</v>
      </c>
      <c r="AR972" s="18">
        <v>2.7851026965693499</v>
      </c>
      <c r="AS972" s="16">
        <v>-4.8850467389190202E-2</v>
      </c>
    </row>
    <row r="973" spans="1:45" x14ac:dyDescent="0.2">
      <c r="A973" s="123"/>
      <c r="B973" s="29"/>
      <c r="C973" s="29"/>
      <c r="D973" s="29"/>
      <c r="E973" s="14" t="s">
        <v>272</v>
      </c>
      <c r="F973" s="15">
        <v>129632.51</v>
      </c>
      <c r="G973" s="16">
        <v>6.0257669604817599E-2</v>
      </c>
      <c r="H973" s="17">
        <v>26357.29</v>
      </c>
      <c r="I973" s="16">
        <v>4.19260219712453E-2</v>
      </c>
      <c r="J973" s="17">
        <v>50116.55</v>
      </c>
      <c r="K973" s="16">
        <v>6.6652491896863106E-2</v>
      </c>
      <c r="L973" s="18">
        <v>4.9182791554063403</v>
      </c>
      <c r="M973" s="16">
        <v>1.7594001154602301E-2</v>
      </c>
      <c r="N973" s="18">
        <v>2.5866207869456299</v>
      </c>
      <c r="O973" s="16">
        <v>-5.99522556842605E-3</v>
      </c>
      <c r="P973" s="15">
        <v>439586.41</v>
      </c>
      <c r="Q973" s="16">
        <v>9.5614540121767497E-2</v>
      </c>
      <c r="R973" s="17">
        <v>89907.15</v>
      </c>
      <c r="S973" s="16">
        <v>9.1059713354443295E-2</v>
      </c>
      <c r="T973" s="17">
        <v>171227.92</v>
      </c>
      <c r="U973" s="16">
        <v>0.10792840688403101</v>
      </c>
      <c r="V973" s="18">
        <v>4.8893376110798803</v>
      </c>
      <c r="W973" s="16">
        <v>4.1746814693766499E-3</v>
      </c>
      <c r="X973" s="18">
        <v>2.5672589493582598</v>
      </c>
      <c r="Y973" s="16">
        <v>-1.11143163093863E-2</v>
      </c>
      <c r="Z973" s="15">
        <v>794008.02</v>
      </c>
      <c r="AA973" s="16">
        <v>0.11367504381684999</v>
      </c>
      <c r="AB973" s="17">
        <v>162235.1</v>
      </c>
      <c r="AC973" s="16">
        <v>0.118704365512938</v>
      </c>
      <c r="AD973" s="17">
        <v>309525.53999999998</v>
      </c>
      <c r="AE973" s="16">
        <v>0.12936837941895099</v>
      </c>
      <c r="AF973" s="18">
        <v>4.8941814687450496</v>
      </c>
      <c r="AG973" s="16">
        <v>-4.4956664612482797E-3</v>
      </c>
      <c r="AH973" s="18">
        <v>2.5652423383220699</v>
      </c>
      <c r="AI973" s="16">
        <v>-1.38956746869211E-2</v>
      </c>
      <c r="AJ973" s="15">
        <v>1505505.25</v>
      </c>
      <c r="AK973" s="16">
        <v>0.55901126493808195</v>
      </c>
      <c r="AL973" s="17">
        <v>304032.12</v>
      </c>
      <c r="AM973" s="16">
        <v>0.67863582403505096</v>
      </c>
      <c r="AN973" s="17">
        <v>581105.74</v>
      </c>
      <c r="AO973" s="16">
        <v>0.66821943606587098</v>
      </c>
      <c r="AP973" s="18">
        <v>4.9517967049007803</v>
      </c>
      <c r="AQ973" s="16">
        <v>-7.1262960902037098E-2</v>
      </c>
      <c r="AR973" s="18">
        <v>2.5907595578043998</v>
      </c>
      <c r="AS973" s="16">
        <v>-6.5463912460660398E-2</v>
      </c>
    </row>
    <row r="974" spans="1:45" x14ac:dyDescent="0.2">
      <c r="A974" s="123"/>
      <c r="B974" s="29"/>
      <c r="C974" s="29"/>
      <c r="D974" s="29"/>
      <c r="E974" s="14" t="s">
        <v>273</v>
      </c>
      <c r="F974" s="15">
        <v>115686.66</v>
      </c>
      <c r="G974" s="16">
        <v>0.62398149037206196</v>
      </c>
      <c r="H974" s="17">
        <v>25373.54</v>
      </c>
      <c r="I974" s="16">
        <v>1.7053797238914501</v>
      </c>
      <c r="J974" s="17">
        <v>35368.14</v>
      </c>
      <c r="K974" s="16">
        <v>0.61495701440524297</v>
      </c>
      <c r="L974" s="18">
        <v>4.5593425276882904</v>
      </c>
      <c r="M974" s="16">
        <v>-0.39972142319596199</v>
      </c>
      <c r="N974" s="18">
        <v>3.27092858148605</v>
      </c>
      <c r="O974" s="16">
        <v>5.5880595497728898E-3</v>
      </c>
      <c r="P974" s="15">
        <v>357260.54</v>
      </c>
      <c r="Q974" s="16">
        <v>0.58789872416268296</v>
      </c>
      <c r="R974" s="17">
        <v>75501.58</v>
      </c>
      <c r="S974" s="16">
        <v>1.5572292543614199</v>
      </c>
      <c r="T974" s="17">
        <v>107686.38</v>
      </c>
      <c r="U974" s="16">
        <v>0.56654398944914897</v>
      </c>
      <c r="V974" s="18">
        <v>4.7318286584201301</v>
      </c>
      <c r="W974" s="16">
        <v>-0.37905499811779603</v>
      </c>
      <c r="X974" s="18">
        <v>3.3176019102879999</v>
      </c>
      <c r="Y974" s="16">
        <v>1.36317491608031E-2</v>
      </c>
      <c r="Z974" s="15">
        <v>687461.16</v>
      </c>
      <c r="AA974" s="16">
        <v>0.6624727907354</v>
      </c>
      <c r="AB974" s="17">
        <v>149401.48000000001</v>
      </c>
      <c r="AC974" s="16">
        <v>1.74827756077515</v>
      </c>
      <c r="AD974" s="17">
        <v>211796.77</v>
      </c>
      <c r="AE974" s="16">
        <v>0.67596230625742504</v>
      </c>
      <c r="AF974" s="18">
        <v>4.60143473812977</v>
      </c>
      <c r="AG974" s="16">
        <v>-0.39508555669082301</v>
      </c>
      <c r="AH974" s="18">
        <v>3.2458528994564002</v>
      </c>
      <c r="AI974" s="16">
        <v>-8.0488179666453902E-3</v>
      </c>
      <c r="AJ974" s="15">
        <v>1154941.02</v>
      </c>
      <c r="AK974" s="16">
        <v>0.34419613332886001</v>
      </c>
      <c r="AL974" s="17">
        <v>214741.1</v>
      </c>
      <c r="AM974" s="16">
        <v>0.93481750873835001</v>
      </c>
      <c r="AN974" s="17">
        <v>354127.8</v>
      </c>
      <c r="AO974" s="16">
        <v>0.33764251328018702</v>
      </c>
      <c r="AP974" s="18">
        <v>5.3782951656669402</v>
      </c>
      <c r="AQ974" s="16">
        <v>-0.305259474209855</v>
      </c>
      <c r="AR974" s="18">
        <v>3.2613678451677601</v>
      </c>
      <c r="AS974" s="16">
        <v>4.8993808013779797E-3</v>
      </c>
    </row>
    <row r="975" spans="1:45" x14ac:dyDescent="0.2">
      <c r="A975" s="123"/>
      <c r="B975" s="29"/>
      <c r="C975" s="29"/>
      <c r="D975" s="29"/>
      <c r="E975" s="14" t="s">
        <v>274</v>
      </c>
      <c r="F975" s="15">
        <v>51879.44</v>
      </c>
      <c r="G975" s="16">
        <v>0.187552991805155</v>
      </c>
      <c r="H975" s="17">
        <v>10427.969999999999</v>
      </c>
      <c r="I975" s="16">
        <v>0.14506127764521701</v>
      </c>
      <c r="J975" s="17">
        <v>16366.24</v>
      </c>
      <c r="K975" s="16">
        <v>0.215255893525958</v>
      </c>
      <c r="L975" s="18">
        <v>4.9750277379010504</v>
      </c>
      <c r="M975" s="16">
        <v>3.71086814212436E-2</v>
      </c>
      <c r="N975" s="18">
        <v>3.16990585497952</v>
      </c>
      <c r="O975" s="16">
        <v>-2.27959410593148E-2</v>
      </c>
      <c r="P975" s="15">
        <v>168121.04</v>
      </c>
      <c r="Q975" s="16">
        <v>0.18716452323550201</v>
      </c>
      <c r="R975" s="17">
        <v>33931.230000000003</v>
      </c>
      <c r="S975" s="16">
        <v>0.16428961863948799</v>
      </c>
      <c r="T975" s="17">
        <v>53351.37</v>
      </c>
      <c r="U975" s="16">
        <v>0.20825118115692901</v>
      </c>
      <c r="V975" s="18">
        <v>4.9547581976839599</v>
      </c>
      <c r="W975" s="16">
        <v>1.9647091436531299E-2</v>
      </c>
      <c r="X975" s="18">
        <v>3.1512038022641198</v>
      </c>
      <c r="Y975" s="16">
        <v>-1.7452213786570501E-2</v>
      </c>
      <c r="Z975" s="15">
        <v>287250.90999999997</v>
      </c>
      <c r="AA975" s="16">
        <v>0.17208599840090799</v>
      </c>
      <c r="AB975" s="17">
        <v>57758.71</v>
      </c>
      <c r="AC975" s="16">
        <v>0.16257140936349801</v>
      </c>
      <c r="AD975" s="17">
        <v>90928.51</v>
      </c>
      <c r="AE975" s="16">
        <v>0.19257824611399099</v>
      </c>
      <c r="AF975" s="18">
        <v>4.9732916472684403</v>
      </c>
      <c r="AG975" s="16">
        <v>8.1840899929059401E-3</v>
      </c>
      <c r="AH975" s="18">
        <v>3.1590851978108998</v>
      </c>
      <c r="AI975" s="16">
        <v>-1.71831473363331E-2</v>
      </c>
      <c r="AJ975" s="15">
        <v>557718.27</v>
      </c>
      <c r="AK975" s="16">
        <v>0.28137439616606602</v>
      </c>
      <c r="AL975" s="17">
        <v>110502.62</v>
      </c>
      <c r="AM975" s="16">
        <v>0.34654951516836802</v>
      </c>
      <c r="AN975" s="17">
        <v>175424.51</v>
      </c>
      <c r="AO975" s="16">
        <v>0.3343461233153</v>
      </c>
      <c r="AP975" s="18">
        <v>5.0471044939929897</v>
      </c>
      <c r="AQ975" s="16">
        <v>-4.8401576227334799E-2</v>
      </c>
      <c r="AR975" s="18">
        <v>3.1792494104729201</v>
      </c>
      <c r="AS975" s="16">
        <v>-3.9698640572823303E-2</v>
      </c>
    </row>
    <row r="976" spans="1:45" x14ac:dyDescent="0.2">
      <c r="A976" s="123"/>
      <c r="B976" s="29"/>
      <c r="C976" s="29"/>
      <c r="D976" s="29"/>
      <c r="E976" s="14" t="s">
        <v>275</v>
      </c>
      <c r="F976" s="15">
        <v>183646.29</v>
      </c>
      <c r="G976" s="16">
        <v>2.87402161311064</v>
      </c>
      <c r="H976" s="17">
        <v>52364.37</v>
      </c>
      <c r="I976" s="16">
        <v>7.1928138934522403</v>
      </c>
      <c r="J976" s="17">
        <v>60279.95</v>
      </c>
      <c r="K976" s="16">
        <v>3.0059111827349598</v>
      </c>
      <c r="L976" s="18">
        <v>3.5070848746962899</v>
      </c>
      <c r="M976" s="16">
        <v>-0.52714395035791195</v>
      </c>
      <c r="N976" s="18">
        <v>3.0465567738526702</v>
      </c>
      <c r="O976" s="16">
        <v>-3.2923737848395501E-2</v>
      </c>
      <c r="P976" s="15">
        <v>578072.39</v>
      </c>
      <c r="Q976" s="16">
        <v>2.6421166868701098</v>
      </c>
      <c r="R976" s="17">
        <v>163570.63</v>
      </c>
      <c r="S976" s="16">
        <v>6.6013284265910199</v>
      </c>
      <c r="T976" s="17">
        <v>189728.4</v>
      </c>
      <c r="U976" s="16">
        <v>2.7318710732214502</v>
      </c>
      <c r="V976" s="18">
        <v>3.5340842668393502</v>
      </c>
      <c r="W976" s="16">
        <v>-0.52085787082567903</v>
      </c>
      <c r="X976" s="18">
        <v>3.0468416431066698</v>
      </c>
      <c r="Y976" s="16">
        <v>-2.4050773617390699E-2</v>
      </c>
      <c r="Z976" s="15">
        <v>1118368.82</v>
      </c>
      <c r="AA976" s="16">
        <v>2.6774516049298001</v>
      </c>
      <c r="AB976" s="17">
        <v>321782.87</v>
      </c>
      <c r="AC976" s="16">
        <v>6.9812900961501496</v>
      </c>
      <c r="AD976" s="17">
        <v>372444.58</v>
      </c>
      <c r="AE976" s="16">
        <v>2.8974293021464699</v>
      </c>
      <c r="AF976" s="18">
        <v>3.4755387072034001</v>
      </c>
      <c r="AG976" s="16">
        <v>-0.53924095470434596</v>
      </c>
      <c r="AH976" s="18">
        <v>3.0027791517331299</v>
      </c>
      <c r="AI976" s="16">
        <v>-5.6441741507797002E-2</v>
      </c>
      <c r="AJ976" s="15">
        <v>1811011.73</v>
      </c>
      <c r="AK976" s="16">
        <v>1.7382913928393</v>
      </c>
      <c r="AL976" s="17">
        <v>488922.78</v>
      </c>
      <c r="AM976" s="16">
        <v>4.61666512921117</v>
      </c>
      <c r="AN976" s="17">
        <v>598707.52</v>
      </c>
      <c r="AO976" s="16">
        <v>1.9275799554976301</v>
      </c>
      <c r="AP976" s="18">
        <v>3.7040853976981798</v>
      </c>
      <c r="AQ976" s="16">
        <v>-0.51247024171015898</v>
      </c>
      <c r="AR976" s="18">
        <v>3.0248688541610398</v>
      </c>
      <c r="AS976" s="16">
        <v>-6.4657008701971094E-2</v>
      </c>
    </row>
    <row r="977" spans="1:45" x14ac:dyDescent="0.2">
      <c r="A977" s="123"/>
      <c r="B977" s="29"/>
      <c r="C977" s="29"/>
      <c r="D977" s="29"/>
      <c r="E977" s="14" t="s">
        <v>276</v>
      </c>
      <c r="F977" s="15">
        <v>7764.13</v>
      </c>
      <c r="G977" s="16">
        <v>-0.233267761246502</v>
      </c>
      <c r="H977" s="17">
        <v>944.35</v>
      </c>
      <c r="I977" s="16">
        <v>-0.29477174456899202</v>
      </c>
      <c r="J977" s="17">
        <v>2383.54</v>
      </c>
      <c r="K977" s="16">
        <v>-0.30500730408007998</v>
      </c>
      <c r="L977" s="18">
        <v>8.2216656959813594</v>
      </c>
      <c r="M977" s="16">
        <v>8.7211456501982296E-2</v>
      </c>
      <c r="N977" s="18">
        <v>3.2573944636968499</v>
      </c>
      <c r="O977" s="16">
        <v>0.103223448612824</v>
      </c>
      <c r="P977" s="15">
        <v>26629.42</v>
      </c>
      <c r="Q977" s="16">
        <v>-0.22454678824919599</v>
      </c>
      <c r="R977" s="17">
        <v>3359.82</v>
      </c>
      <c r="S977" s="16">
        <v>-0.25575491759702301</v>
      </c>
      <c r="T977" s="17">
        <v>8508.85</v>
      </c>
      <c r="U977" s="16">
        <v>-0.245682031951589</v>
      </c>
      <c r="V977" s="18">
        <v>7.92584721800573</v>
      </c>
      <c r="W977" s="16">
        <v>4.1932597320043098E-2</v>
      </c>
      <c r="X977" s="18">
        <v>3.1296144602384599</v>
      </c>
      <c r="Y977" s="16">
        <v>2.8019011342225699E-2</v>
      </c>
      <c r="Z977" s="15">
        <v>56420.85</v>
      </c>
      <c r="AA977" s="16">
        <v>-0.12787721215512499</v>
      </c>
      <c r="AB977" s="17">
        <v>7329.21</v>
      </c>
      <c r="AC977" s="16">
        <v>-0.13981456487295299</v>
      </c>
      <c r="AD977" s="17">
        <v>18674.59</v>
      </c>
      <c r="AE977" s="16">
        <v>-0.12797336092749201</v>
      </c>
      <c r="AF977" s="18">
        <v>7.6980806935536004</v>
      </c>
      <c r="AG977" s="16">
        <v>1.38776503650815E-2</v>
      </c>
      <c r="AH977" s="18">
        <v>3.0212631174231901</v>
      </c>
      <c r="AI977" s="16">
        <v>1.10258985287388E-4</v>
      </c>
      <c r="AJ977" s="15">
        <v>164818.17000000001</v>
      </c>
      <c r="AK977" s="16">
        <v>-0.123873360500188</v>
      </c>
      <c r="AL977" s="17">
        <v>22394.39</v>
      </c>
      <c r="AM977" s="16">
        <v>-0.14278829720084699</v>
      </c>
      <c r="AN977" s="17">
        <v>54706.13</v>
      </c>
      <c r="AO977" s="16">
        <v>-0.130934993278607</v>
      </c>
      <c r="AP977" s="18">
        <v>7.3597972527941202</v>
      </c>
      <c r="AQ977" s="16">
        <v>2.2065653838946001E-2</v>
      </c>
      <c r="AR977" s="18">
        <v>3.0127916195132101</v>
      </c>
      <c r="AS977" s="16">
        <v>8.1255518560801598E-3</v>
      </c>
    </row>
    <row r="978" spans="1:45" x14ac:dyDescent="0.2">
      <c r="A978" s="123"/>
      <c r="B978" s="29"/>
      <c r="C978" s="29"/>
      <c r="D978" s="29"/>
      <c r="E978" s="14" t="s">
        <v>277</v>
      </c>
      <c r="F978" s="15">
        <v>12364.27</v>
      </c>
      <c r="G978" s="16">
        <v>0.17371761525230001</v>
      </c>
      <c r="H978" s="17">
        <v>1858.52</v>
      </c>
      <c r="I978" s="16">
        <v>0.35408333515478702</v>
      </c>
      <c r="J978" s="17">
        <v>3950.35</v>
      </c>
      <c r="K978" s="16">
        <v>0.122236205530004</v>
      </c>
      <c r="L978" s="18">
        <v>6.6527505757269196</v>
      </c>
      <c r="M978" s="16">
        <v>-0.13320134383152199</v>
      </c>
      <c r="N978" s="18">
        <v>3.1299176022377799</v>
      </c>
      <c r="O978" s="16">
        <v>4.58739519083535E-2</v>
      </c>
      <c r="P978" s="15">
        <v>35810.160000000003</v>
      </c>
      <c r="Q978" s="16">
        <v>0.16538499839560999</v>
      </c>
      <c r="R978" s="17">
        <v>5160.46</v>
      </c>
      <c r="S978" s="16">
        <v>0.304790632640625</v>
      </c>
      <c r="T978" s="17">
        <v>11396.31</v>
      </c>
      <c r="U978" s="16">
        <v>0.12723368394398399</v>
      </c>
      <c r="V978" s="18">
        <v>6.9393348654964901</v>
      </c>
      <c r="W978" s="16">
        <v>-0.106841381872038</v>
      </c>
      <c r="X978" s="18">
        <v>3.1422592049531799</v>
      </c>
      <c r="Y978" s="16">
        <v>3.3845080212774603E-2</v>
      </c>
      <c r="Z978" s="15">
        <v>62736.17</v>
      </c>
      <c r="AA978" s="16">
        <v>0.109040308669321</v>
      </c>
      <c r="AB978" s="17">
        <v>8843.92</v>
      </c>
      <c r="AC978" s="16">
        <v>0.19975472906243599</v>
      </c>
      <c r="AD978" s="17">
        <v>19815.59</v>
      </c>
      <c r="AE978" s="16">
        <v>4.4023112713731299E-2</v>
      </c>
      <c r="AF978" s="18">
        <v>7.0937061845878304</v>
      </c>
      <c r="AG978" s="16">
        <v>-7.5610804605041507E-2</v>
      </c>
      <c r="AH978" s="18">
        <v>3.1660006086117001</v>
      </c>
      <c r="AI978" s="16">
        <v>6.22756289241439E-2</v>
      </c>
      <c r="AJ978" s="15">
        <v>129930.11</v>
      </c>
      <c r="AK978" s="16">
        <v>2.0469720785203601E-3</v>
      </c>
      <c r="AL978" s="17">
        <v>17816.23</v>
      </c>
      <c r="AM978" s="16">
        <v>4.1669760569894097E-2</v>
      </c>
      <c r="AN978" s="17">
        <v>41716.480000000003</v>
      </c>
      <c r="AO978" s="16">
        <v>-6.3689732846255301E-2</v>
      </c>
      <c r="AP978" s="18">
        <v>7.2927948280865298</v>
      </c>
      <c r="AQ978" s="16">
        <v>-3.8037763973964397E-2</v>
      </c>
      <c r="AR978" s="18">
        <v>3.1145990745144401</v>
      </c>
      <c r="AS978" s="16">
        <v>7.0208249584409896E-2</v>
      </c>
    </row>
    <row r="979" spans="1:45" x14ac:dyDescent="0.2">
      <c r="A979" s="123"/>
      <c r="B979" s="29"/>
      <c r="C979" s="29"/>
      <c r="D979" s="29"/>
      <c r="E979" s="14" t="s">
        <v>278</v>
      </c>
      <c r="F979" s="15">
        <v>39861.120000000003</v>
      </c>
      <c r="G979" s="16">
        <v>-8.6522413373889301E-2</v>
      </c>
      <c r="H979" s="17">
        <v>5574.3</v>
      </c>
      <c r="I979" s="16">
        <v>-0.148458707663917</v>
      </c>
      <c r="J979" s="17">
        <v>11007.1</v>
      </c>
      <c r="K979" s="16">
        <v>-0.13151711306823299</v>
      </c>
      <c r="L979" s="18">
        <v>7.1508745492707604</v>
      </c>
      <c r="M979" s="16">
        <v>7.2734340480559295E-2</v>
      </c>
      <c r="N979" s="18">
        <v>3.62140073225464</v>
      </c>
      <c r="O979" s="16">
        <v>5.1808389516232997E-2</v>
      </c>
      <c r="P979" s="15">
        <v>135812.74</v>
      </c>
      <c r="Q979" s="16">
        <v>-0.126141258304177</v>
      </c>
      <c r="R979" s="17">
        <v>19197.75</v>
      </c>
      <c r="S979" s="16">
        <v>-0.18639467026051099</v>
      </c>
      <c r="T979" s="17">
        <v>37466.07</v>
      </c>
      <c r="U979" s="16">
        <v>-0.17437008539455801</v>
      </c>
      <c r="V979" s="18">
        <v>7.0744092406662196</v>
      </c>
      <c r="W979" s="16">
        <v>7.4057297505201097E-2</v>
      </c>
      <c r="X979" s="18">
        <v>3.6249529240723701</v>
      </c>
      <c r="Y979" s="16">
        <v>5.8414582898717898E-2</v>
      </c>
      <c r="Z979" s="15">
        <v>262475.90999999997</v>
      </c>
      <c r="AA979" s="16">
        <v>-0.111018298548266</v>
      </c>
      <c r="AB979" s="17">
        <v>38114.89</v>
      </c>
      <c r="AC979" s="16">
        <v>-0.15728605307156501</v>
      </c>
      <c r="AD979" s="17">
        <v>73655.02</v>
      </c>
      <c r="AE979" s="16">
        <v>-0.16279336750206999</v>
      </c>
      <c r="AF979" s="18">
        <v>6.8864401812520004</v>
      </c>
      <c r="AG979" s="16">
        <v>5.4903273752543502E-2</v>
      </c>
      <c r="AH979" s="18">
        <v>3.56358480385994</v>
      </c>
      <c r="AI979" s="16">
        <v>6.1842640686355498E-2</v>
      </c>
      <c r="AJ979" s="15">
        <v>566879.01</v>
      </c>
      <c r="AK979" s="16">
        <v>-3.60816527379625E-3</v>
      </c>
      <c r="AL979" s="17">
        <v>81850.25</v>
      </c>
      <c r="AM979" s="16">
        <v>-3.3829669117477798E-2</v>
      </c>
      <c r="AN979" s="17">
        <v>162907.51999999999</v>
      </c>
      <c r="AO979" s="16">
        <v>-9.0523970788911598E-2</v>
      </c>
      <c r="AP979" s="18">
        <v>6.9258067018732401</v>
      </c>
      <c r="AQ979" s="16">
        <v>3.1279685245640398E-2</v>
      </c>
      <c r="AR979" s="18">
        <v>3.4797596206731298</v>
      </c>
      <c r="AS979" s="16">
        <v>9.5566900856649303E-2</v>
      </c>
    </row>
    <row r="980" spans="1:45" x14ac:dyDescent="0.2">
      <c r="A980" s="123"/>
      <c r="B980" s="29"/>
      <c r="C980" s="29"/>
      <c r="D980" s="29"/>
      <c r="E980" s="14" t="s">
        <v>279</v>
      </c>
      <c r="F980" s="15">
        <v>86457.09</v>
      </c>
      <c r="G980" s="16">
        <v>0.19524036116662499</v>
      </c>
      <c r="H980" s="17">
        <v>18201.39</v>
      </c>
      <c r="I980" s="16">
        <v>-5.8127711233660097E-2</v>
      </c>
      <c r="J980" s="17">
        <v>36407.449999999997</v>
      </c>
      <c r="K980" s="16">
        <v>-5.81974379934398E-2</v>
      </c>
      <c r="L980" s="18">
        <v>4.7500267836687202</v>
      </c>
      <c r="M980" s="16">
        <v>0.26900469991759202</v>
      </c>
      <c r="N980" s="18">
        <v>2.3747087477975</v>
      </c>
      <c r="O980" s="16">
        <v>0.26909865122908799</v>
      </c>
      <c r="P980" s="15">
        <v>291337.95</v>
      </c>
      <c r="Q980" s="16">
        <v>0.18371717192237599</v>
      </c>
      <c r="R980" s="17">
        <v>62626.239999999998</v>
      </c>
      <c r="S980" s="16">
        <v>3.7034093197257201E-2</v>
      </c>
      <c r="T980" s="17">
        <v>125317.95</v>
      </c>
      <c r="U980" s="16">
        <v>3.72480098740475E-2</v>
      </c>
      <c r="V980" s="18">
        <v>4.65201088233942</v>
      </c>
      <c r="W980" s="16">
        <v>0.141444798861803</v>
      </c>
      <c r="X980" s="18">
        <v>2.3247902634858</v>
      </c>
      <c r="Y980" s="16">
        <v>0.14120939317696399</v>
      </c>
      <c r="Z980" s="15">
        <v>560209.30000000005</v>
      </c>
      <c r="AA980" s="16">
        <v>0.27737838514188701</v>
      </c>
      <c r="AB980" s="17">
        <v>121079.69</v>
      </c>
      <c r="AC980" s="16">
        <v>0.21389256882902799</v>
      </c>
      <c r="AD980" s="17">
        <v>242180.99</v>
      </c>
      <c r="AE980" s="16">
        <v>0.21126530142717501</v>
      </c>
      <c r="AF980" s="18">
        <v>4.6267817501019399</v>
      </c>
      <c r="AG980" s="16">
        <v>5.2299369765563597E-2</v>
      </c>
      <c r="AH980" s="18">
        <v>2.3131844493657399</v>
      </c>
      <c r="AI980" s="16">
        <v>5.4581835735585602E-2</v>
      </c>
      <c r="AJ980" s="15">
        <v>1035130.68</v>
      </c>
      <c r="AK980" s="16">
        <v>0.93143070066538303</v>
      </c>
      <c r="AL980" s="17">
        <v>224117.23</v>
      </c>
      <c r="AM980" s="16">
        <v>1.00754720597965</v>
      </c>
      <c r="AN980" s="17">
        <v>448153.03</v>
      </c>
      <c r="AO980" s="16">
        <v>0.94166790723452398</v>
      </c>
      <c r="AP980" s="18">
        <v>4.6187019177418902</v>
      </c>
      <c r="AQ980" s="16">
        <v>-3.7915175836237297E-2</v>
      </c>
      <c r="AR980" s="18">
        <v>2.3097705710033898</v>
      </c>
      <c r="AS980" s="16">
        <v>-5.27237769702935E-3</v>
      </c>
    </row>
    <row r="981" spans="1:45" x14ac:dyDescent="0.2">
      <c r="A981" s="123"/>
      <c r="B981" s="29"/>
      <c r="C981" s="29"/>
      <c r="D981" s="29"/>
      <c r="E981" s="14" t="s">
        <v>280</v>
      </c>
      <c r="F981" s="15">
        <v>10826.69</v>
      </c>
      <c r="G981" s="16">
        <v>5.0836024315413203E-2</v>
      </c>
      <c r="H981" s="17">
        <v>1458.5</v>
      </c>
      <c r="I981" s="16">
        <v>0.169513270788229</v>
      </c>
      <c r="J981" s="17">
        <v>3409.21</v>
      </c>
      <c r="K981" s="16">
        <v>6.9921949780474002E-2</v>
      </c>
      <c r="L981" s="18">
        <v>7.4231676379842302</v>
      </c>
      <c r="M981" s="16">
        <v>-0.10147575870843201</v>
      </c>
      <c r="N981" s="18">
        <v>3.1757181282467202</v>
      </c>
      <c r="O981" s="16">
        <v>-1.7838614740988201E-2</v>
      </c>
      <c r="P981" s="15">
        <v>36262.54</v>
      </c>
      <c r="Q981" s="16">
        <v>3.4857057895711599E-2</v>
      </c>
      <c r="R981" s="17">
        <v>4825.29</v>
      </c>
      <c r="S981" s="16">
        <v>0.145156811790253</v>
      </c>
      <c r="T981" s="17">
        <v>11332.47</v>
      </c>
      <c r="U981" s="16">
        <v>5.6140308366759602E-2</v>
      </c>
      <c r="V981" s="18">
        <v>7.5151006468004997</v>
      </c>
      <c r="W981" s="16">
        <v>-9.6318471635432307E-2</v>
      </c>
      <c r="X981" s="18">
        <v>3.19987963789006</v>
      </c>
      <c r="Y981" s="16">
        <v>-2.0151915708965601E-2</v>
      </c>
      <c r="Z981" s="15">
        <v>71950.66</v>
      </c>
      <c r="AA981" s="16">
        <v>3.3229326843267203E-2</v>
      </c>
      <c r="AB981" s="17">
        <v>9457.42</v>
      </c>
      <c r="AC981" s="16">
        <v>0.13892401328545201</v>
      </c>
      <c r="AD981" s="17">
        <v>22341.73</v>
      </c>
      <c r="AE981" s="16">
        <v>5.7073278745766599E-2</v>
      </c>
      <c r="AF981" s="18">
        <v>7.6078528816527102</v>
      </c>
      <c r="AG981" s="16">
        <v>-9.28022284272393E-2</v>
      </c>
      <c r="AH981" s="18">
        <v>3.2204605462513398</v>
      </c>
      <c r="AI981" s="16">
        <v>-2.2556574252629399E-2</v>
      </c>
      <c r="AJ981" s="15">
        <v>184213.56</v>
      </c>
      <c r="AK981" s="16">
        <v>5.1583389904583499E-2</v>
      </c>
      <c r="AL981" s="17">
        <v>24368.89</v>
      </c>
      <c r="AM981" s="16">
        <v>0.14840554275825901</v>
      </c>
      <c r="AN981" s="17">
        <v>58598.239999999998</v>
      </c>
      <c r="AO981" s="16">
        <v>8.2594661982918496E-2</v>
      </c>
      <c r="AP981" s="18">
        <v>7.5593742677651701</v>
      </c>
      <c r="AQ981" s="16">
        <v>-8.4310071006037504E-2</v>
      </c>
      <c r="AR981" s="18">
        <v>3.14367052662333</v>
      </c>
      <c r="AS981" s="16">
        <v>-2.8645321436865202E-2</v>
      </c>
    </row>
    <row r="982" spans="1:45" x14ac:dyDescent="0.2">
      <c r="A982" s="123"/>
      <c r="B982" s="29"/>
      <c r="C982" s="29"/>
      <c r="D982" s="29"/>
      <c r="E982" s="14" t="s">
        <v>281</v>
      </c>
      <c r="F982" s="15">
        <v>45547.43</v>
      </c>
      <c r="G982" s="16">
        <v>4.3898010453609002</v>
      </c>
      <c r="H982" s="17">
        <v>7628.62</v>
      </c>
      <c r="I982" s="16">
        <v>6.6511142759713602</v>
      </c>
      <c r="J982" s="17">
        <v>15523.62</v>
      </c>
      <c r="K982" s="16">
        <v>4.8966428880734796</v>
      </c>
      <c r="L982" s="18">
        <v>5.9705988763367399</v>
      </c>
      <c r="M982" s="16">
        <v>-0.29555345130737398</v>
      </c>
      <c r="N982" s="18">
        <v>2.9340727227283301</v>
      </c>
      <c r="O982" s="16">
        <v>-8.5954305243363796E-2</v>
      </c>
      <c r="P982" s="15">
        <v>148996.44</v>
      </c>
      <c r="Q982" s="16">
        <v>4.2594391538948697</v>
      </c>
      <c r="R982" s="17">
        <v>24627.96</v>
      </c>
      <c r="S982" s="16">
        <v>6.3763792545735498</v>
      </c>
      <c r="T982" s="17">
        <v>50176.27</v>
      </c>
      <c r="U982" s="16">
        <v>4.7039424697928904</v>
      </c>
      <c r="V982" s="18">
        <v>6.04988963763138</v>
      </c>
      <c r="W982" s="16">
        <v>-0.28698905352054999</v>
      </c>
      <c r="X982" s="18">
        <v>2.9694602647825401</v>
      </c>
      <c r="Y982" s="16">
        <v>-7.7929137303196297E-2</v>
      </c>
      <c r="Z982" s="15">
        <v>274909.15999999997</v>
      </c>
      <c r="AA982" s="16">
        <v>4.0378062944641702</v>
      </c>
      <c r="AB982" s="17">
        <v>45369.91</v>
      </c>
      <c r="AC982" s="16">
        <v>6.0537576064751004</v>
      </c>
      <c r="AD982" s="17">
        <v>92452.32</v>
      </c>
      <c r="AE982" s="16">
        <v>4.4567707115993498</v>
      </c>
      <c r="AF982" s="18">
        <v>6.0592837852224104</v>
      </c>
      <c r="AG982" s="16">
        <v>-0.28579821202820499</v>
      </c>
      <c r="AH982" s="18">
        <v>2.9735236498121398</v>
      </c>
      <c r="AI982" s="16">
        <v>-7.6778820162737196E-2</v>
      </c>
      <c r="AJ982" s="15">
        <v>515054.11</v>
      </c>
      <c r="AK982" s="16">
        <v>2.8225526655310502</v>
      </c>
      <c r="AL982" s="17">
        <v>85870.58</v>
      </c>
      <c r="AM982" s="16">
        <v>4.2246759773613096</v>
      </c>
      <c r="AN982" s="17">
        <v>176483</v>
      </c>
      <c r="AO982" s="16">
        <v>3.0737829699469001</v>
      </c>
      <c r="AP982" s="18">
        <v>5.9980276131825399</v>
      </c>
      <c r="AQ982" s="16">
        <v>-0.26836560160011902</v>
      </c>
      <c r="AR982" s="18">
        <v>2.9184346934265601</v>
      </c>
      <c r="AS982" s="16">
        <v>-6.1670026672804502E-2</v>
      </c>
    </row>
    <row r="983" spans="1:45" x14ac:dyDescent="0.2">
      <c r="A983" s="123"/>
      <c r="B983" s="29"/>
      <c r="C983" s="29"/>
      <c r="D983" s="29"/>
      <c r="E983" s="14" t="s">
        <v>282</v>
      </c>
      <c r="F983" s="15">
        <v>88340.04</v>
      </c>
      <c r="G983" s="16">
        <v>0.26080118926866602</v>
      </c>
      <c r="H983" s="17">
        <v>15903.81</v>
      </c>
      <c r="I983" s="16">
        <v>0.26118718274665198</v>
      </c>
      <c r="J983" s="17">
        <v>31904.32</v>
      </c>
      <c r="K983" s="16">
        <v>0.26926596233933398</v>
      </c>
      <c r="L983" s="18">
        <v>5.5546463394620504</v>
      </c>
      <c r="M983" s="16">
        <v>-3.0605566189262801E-4</v>
      </c>
      <c r="N983" s="18">
        <v>2.7689052767775602</v>
      </c>
      <c r="O983" s="16">
        <v>-6.6690302283592701E-3</v>
      </c>
      <c r="P983" s="15">
        <v>298736.14</v>
      </c>
      <c r="Q983" s="16">
        <v>0.31464428981798997</v>
      </c>
      <c r="R983" s="17">
        <v>52760.83</v>
      </c>
      <c r="S983" s="16">
        <v>0.264819442433401</v>
      </c>
      <c r="T983" s="17">
        <v>105837.17</v>
      </c>
      <c r="U983" s="16">
        <v>0.27777993080921598</v>
      </c>
      <c r="V983" s="18">
        <v>5.6620818891590599</v>
      </c>
      <c r="W983" s="16">
        <v>3.9392853804278503E-2</v>
      </c>
      <c r="X983" s="18">
        <v>2.8226013601837598</v>
      </c>
      <c r="Y983" s="16">
        <v>2.8850319307666201E-2</v>
      </c>
      <c r="Z983" s="15">
        <v>550201.46</v>
      </c>
      <c r="AA983" s="16">
        <v>0.438903576168023</v>
      </c>
      <c r="AB983" s="17">
        <v>97823.03</v>
      </c>
      <c r="AC983" s="16">
        <v>0.43318246461363502</v>
      </c>
      <c r="AD983" s="17">
        <v>196484.59</v>
      </c>
      <c r="AE983" s="16">
        <v>0.44070312119631899</v>
      </c>
      <c r="AF983" s="18">
        <v>5.6244573491538796</v>
      </c>
      <c r="AG983" s="16">
        <v>3.9918933531815602E-3</v>
      </c>
      <c r="AH983" s="18">
        <v>2.8002270305269201</v>
      </c>
      <c r="AI983" s="16">
        <v>-1.24907415123928E-3</v>
      </c>
      <c r="AJ983" s="15">
        <v>962690.8</v>
      </c>
      <c r="AK983" s="16">
        <v>0.67872531444140505</v>
      </c>
      <c r="AL983" s="17">
        <v>170430.09</v>
      </c>
      <c r="AM983" s="16">
        <v>0.842818967649964</v>
      </c>
      <c r="AN983" s="17">
        <v>344483.62</v>
      </c>
      <c r="AO983" s="16">
        <v>0.78952027874830899</v>
      </c>
      <c r="AP983" s="18">
        <v>5.6485964420954096</v>
      </c>
      <c r="AQ983" s="16">
        <v>-8.9044912218273001E-2</v>
      </c>
      <c r="AR983" s="18">
        <v>2.7945909300418998</v>
      </c>
      <c r="AS983" s="16">
        <v>-6.1913220890908602E-2</v>
      </c>
    </row>
    <row r="984" spans="1:45" x14ac:dyDescent="0.2">
      <c r="A984" s="123"/>
      <c r="B984" s="29"/>
      <c r="C984" s="29"/>
      <c r="D984" s="29"/>
      <c r="E984" s="14" t="s">
        <v>283</v>
      </c>
      <c r="F984" s="15">
        <v>79133.19</v>
      </c>
      <c r="G984" s="16">
        <v>0.86528595969843602</v>
      </c>
      <c r="H984" s="17">
        <v>13973.09</v>
      </c>
      <c r="I984" s="16">
        <v>0.94255236919518004</v>
      </c>
      <c r="J984" s="17">
        <v>28344.05</v>
      </c>
      <c r="K984" s="16">
        <v>0.97020713413358395</v>
      </c>
      <c r="L984" s="18">
        <v>5.6632563019346502</v>
      </c>
      <c r="M984" s="16">
        <v>-3.9775715044818201E-2</v>
      </c>
      <c r="N984" s="18">
        <v>2.7918801300449299</v>
      </c>
      <c r="O984" s="16">
        <v>-5.3253880070476899E-2</v>
      </c>
      <c r="P984" s="15">
        <v>251540.61</v>
      </c>
      <c r="Q984" s="16">
        <v>0.788621425903405</v>
      </c>
      <c r="R984" s="17">
        <v>44479.46</v>
      </c>
      <c r="S984" s="16">
        <v>0.93695163310346297</v>
      </c>
      <c r="T984" s="17">
        <v>90236.69</v>
      </c>
      <c r="U984" s="16">
        <v>0.96474969533722799</v>
      </c>
      <c r="V984" s="18">
        <v>5.65520826916514</v>
      </c>
      <c r="W984" s="16">
        <v>-7.6579200360515604E-2</v>
      </c>
      <c r="X984" s="18">
        <v>2.7875646812842998</v>
      </c>
      <c r="Y984" s="16">
        <v>-8.9644126094949095E-2</v>
      </c>
      <c r="Z984" s="15">
        <v>470115.2</v>
      </c>
      <c r="AA984" s="16">
        <v>0.95972166432474804</v>
      </c>
      <c r="AB984" s="17">
        <v>82737.42</v>
      </c>
      <c r="AC984" s="16">
        <v>1.2034919272020701</v>
      </c>
      <c r="AD984" s="17">
        <v>167790.55</v>
      </c>
      <c r="AE984" s="16">
        <v>1.2031301967028101</v>
      </c>
      <c r="AF984" s="18">
        <v>5.6820142566688698</v>
      </c>
      <c r="AG984" s="16">
        <v>-0.110629070099138</v>
      </c>
      <c r="AH984" s="18">
        <v>2.80179783664813</v>
      </c>
      <c r="AI984" s="16">
        <v>-0.11048304487058801</v>
      </c>
      <c r="AJ984" s="15">
        <v>807147.09</v>
      </c>
      <c r="AK984" s="16">
        <v>1.1235831447692199</v>
      </c>
      <c r="AL984" s="17">
        <v>139637.97</v>
      </c>
      <c r="AM984" s="16">
        <v>1.5165585435466999</v>
      </c>
      <c r="AN984" s="17">
        <v>283398.73</v>
      </c>
      <c r="AO984" s="16">
        <v>1.4708796719801001</v>
      </c>
      <c r="AP984" s="18">
        <v>5.7802837580638</v>
      </c>
      <c r="AQ984" s="16">
        <v>-0.156155873975275</v>
      </c>
      <c r="AR984" s="18">
        <v>2.8480970609854199</v>
      </c>
      <c r="AS984" s="16">
        <v>-0.14055582355921101</v>
      </c>
    </row>
    <row r="985" spans="1:45" x14ac:dyDescent="0.2">
      <c r="A985" s="123"/>
      <c r="B985" s="29"/>
      <c r="C985" s="29"/>
      <c r="D985" s="29"/>
      <c r="E985" s="14" t="s">
        <v>284</v>
      </c>
      <c r="F985" s="15">
        <v>69984.38</v>
      </c>
      <c r="G985" s="16">
        <v>3.7399059799132099</v>
      </c>
      <c r="H985" s="17">
        <v>11739.48</v>
      </c>
      <c r="I985" s="16">
        <v>5.9573473197617597</v>
      </c>
      <c r="J985" s="17">
        <v>23783.64</v>
      </c>
      <c r="K985" s="16">
        <v>4.28572317539337</v>
      </c>
      <c r="L985" s="18">
        <v>5.9614548514925696</v>
      </c>
      <c r="M985" s="16">
        <v>-0.31871936787604199</v>
      </c>
      <c r="N985" s="18">
        <v>2.9425428571909098</v>
      </c>
      <c r="O985" s="16">
        <v>-0.10326253898825</v>
      </c>
      <c r="P985" s="15">
        <v>237672.48</v>
      </c>
      <c r="Q985" s="16">
        <v>3.8126383135631898</v>
      </c>
      <c r="R985" s="17">
        <v>39161.32</v>
      </c>
      <c r="S985" s="16">
        <v>5.9994423512757997</v>
      </c>
      <c r="T985" s="17">
        <v>79648.17</v>
      </c>
      <c r="U985" s="16">
        <v>4.3384386467601699</v>
      </c>
      <c r="V985" s="18">
        <v>6.0690620234455803</v>
      </c>
      <c r="W985" s="16">
        <v>-0.31242546591072601</v>
      </c>
      <c r="X985" s="18">
        <v>2.9840293882458302</v>
      </c>
      <c r="Y985" s="16">
        <v>-9.8493280149633294E-2</v>
      </c>
      <c r="Z985" s="15">
        <v>446873.75</v>
      </c>
      <c r="AA985" s="16">
        <v>3.45427713470988</v>
      </c>
      <c r="AB985" s="17">
        <v>73331.81</v>
      </c>
      <c r="AC985" s="16">
        <v>5.4613964660126397</v>
      </c>
      <c r="AD985" s="17">
        <v>148688.99</v>
      </c>
      <c r="AE985" s="16">
        <v>3.9130679441368899</v>
      </c>
      <c r="AF985" s="18">
        <v>6.0938595406277303</v>
      </c>
      <c r="AG985" s="16">
        <v>-0.31063243709937</v>
      </c>
      <c r="AH985" s="18">
        <v>3.00542595655536</v>
      </c>
      <c r="AI985" s="16">
        <v>-9.3381735128357096E-2</v>
      </c>
      <c r="AJ985" s="15">
        <v>793658.77</v>
      </c>
      <c r="AK985" s="16">
        <v>2.4258434068663899</v>
      </c>
      <c r="AL985" s="17">
        <v>130794.31</v>
      </c>
      <c r="AM985" s="16">
        <v>3.7631802530640601</v>
      </c>
      <c r="AN985" s="17">
        <v>265984.03000000003</v>
      </c>
      <c r="AO985" s="16">
        <v>2.6345240667081802</v>
      </c>
      <c r="AP985" s="18">
        <v>6.0679915662997903</v>
      </c>
      <c r="AQ985" s="16">
        <v>-0.280765533770718</v>
      </c>
      <c r="AR985" s="18">
        <v>2.98385873016512</v>
      </c>
      <c r="AS985" s="16">
        <v>-5.7416227272582797E-2</v>
      </c>
    </row>
    <row r="986" spans="1:45" x14ac:dyDescent="0.2">
      <c r="A986" s="123"/>
      <c r="B986" s="29"/>
      <c r="C986" s="29"/>
      <c r="D986" s="29"/>
      <c r="E986" s="14" t="s">
        <v>285</v>
      </c>
      <c r="F986" s="15">
        <v>845.08</v>
      </c>
      <c r="G986" s="16">
        <v>0.50896364545389605</v>
      </c>
      <c r="H986" s="17">
        <v>151.61000000000001</v>
      </c>
      <c r="I986" s="16">
        <v>0.59690330735201202</v>
      </c>
      <c r="J986" s="17">
        <v>318.36</v>
      </c>
      <c r="K986" s="16">
        <v>0.64944821511838802</v>
      </c>
      <c r="L986" s="18">
        <v>5.5740386518039697</v>
      </c>
      <c r="M986" s="16">
        <v>-5.5068870790891698E-2</v>
      </c>
      <c r="N986" s="18">
        <v>2.6544792059303899</v>
      </c>
      <c r="O986" s="16">
        <v>-8.51706457813277E-2</v>
      </c>
      <c r="P986" s="15">
        <v>5139.4799999999996</v>
      </c>
      <c r="Q986" s="16">
        <v>2.1206047542426898</v>
      </c>
      <c r="R986" s="17">
        <v>821.8</v>
      </c>
      <c r="S986" s="16">
        <v>1.73322912162836</v>
      </c>
      <c r="T986" s="17">
        <v>1953.93</v>
      </c>
      <c r="U986" s="16">
        <v>2.21719300556525</v>
      </c>
      <c r="V986" s="18">
        <v>6.2539303966901896</v>
      </c>
      <c r="W986" s="16">
        <v>0.14172819598217301</v>
      </c>
      <c r="X986" s="18">
        <v>2.6303296433341998</v>
      </c>
      <c r="Y986" s="16">
        <v>-3.00225230987008E-2</v>
      </c>
      <c r="Z986" s="15">
        <v>6683.24</v>
      </c>
      <c r="AA986" s="16">
        <v>0.99253459903283703</v>
      </c>
      <c r="AB986" s="17">
        <v>1104.3</v>
      </c>
      <c r="AC986" s="16">
        <v>0.96306040459345099</v>
      </c>
      <c r="AD986" s="17">
        <v>2524.46</v>
      </c>
      <c r="AE986" s="16">
        <v>1.11137038430979</v>
      </c>
      <c r="AF986" s="18">
        <v>6.0520148510368603</v>
      </c>
      <c r="AG986" s="16">
        <v>1.5014410341331301E-2</v>
      </c>
      <c r="AH986" s="18">
        <v>2.6473938981009799</v>
      </c>
      <c r="AI986" s="16">
        <v>-5.62837227234292E-2</v>
      </c>
      <c r="AJ986" s="15">
        <v>10099.799999999999</v>
      </c>
      <c r="AK986" s="16">
        <v>-6.5883349642161498E-2</v>
      </c>
      <c r="AL986" s="17">
        <v>1706.98</v>
      </c>
      <c r="AM986" s="16">
        <v>0.12570151084497899</v>
      </c>
      <c r="AN986" s="17">
        <v>3746.17</v>
      </c>
      <c r="AO986" s="16">
        <v>1.91762503343142E-3</v>
      </c>
      <c r="AP986" s="18">
        <v>5.9167652813741203</v>
      </c>
      <c r="AQ986" s="16">
        <v>-0.17019152825275299</v>
      </c>
      <c r="AR986" s="18">
        <v>2.6960335489313101</v>
      </c>
      <c r="AS986" s="16">
        <v>-6.76712066756293E-2</v>
      </c>
    </row>
    <row r="987" spans="1:45" x14ac:dyDescent="0.2">
      <c r="A987" s="123"/>
      <c r="B987" s="29"/>
      <c r="C987" s="29"/>
      <c r="D987" s="29"/>
      <c r="E987" s="14" t="s">
        <v>286</v>
      </c>
      <c r="F987" s="15">
        <v>49865.05</v>
      </c>
      <c r="G987" s="16">
        <v>1.2921348572847</v>
      </c>
      <c r="H987" s="17">
        <v>12818.94</v>
      </c>
      <c r="I987" s="16">
        <v>2.8415484938206501</v>
      </c>
      <c r="J987" s="17">
        <v>16173.65</v>
      </c>
      <c r="K987" s="16">
        <v>1.24985880696756</v>
      </c>
      <c r="L987" s="18">
        <v>3.8899511192033001</v>
      </c>
      <c r="M987" s="16">
        <v>-0.40333049004282301</v>
      </c>
      <c r="N987" s="18">
        <v>3.08310430855125</v>
      </c>
      <c r="O987" s="16">
        <v>1.8790534848769299E-2</v>
      </c>
      <c r="P987" s="15">
        <v>159903.49</v>
      </c>
      <c r="Q987" s="16">
        <v>1.2849067981280999</v>
      </c>
      <c r="R987" s="17">
        <v>41385.68</v>
      </c>
      <c r="S987" s="16">
        <v>2.7550599701850298</v>
      </c>
      <c r="T987" s="17">
        <v>52171.92</v>
      </c>
      <c r="U987" s="16">
        <v>1.2081819505439599</v>
      </c>
      <c r="V987" s="18">
        <v>3.8637395833534698</v>
      </c>
      <c r="W987" s="16">
        <v>-0.39151256803616002</v>
      </c>
      <c r="X987" s="18">
        <v>3.0649339721444</v>
      </c>
      <c r="Y987" s="16">
        <v>3.4745709050488703E-2</v>
      </c>
      <c r="Z987" s="15">
        <v>305523.68</v>
      </c>
      <c r="AA987" s="16">
        <v>1.1951036529513399</v>
      </c>
      <c r="AB987" s="17">
        <v>81583.08</v>
      </c>
      <c r="AC987" s="16">
        <v>2.8334472798729098</v>
      </c>
      <c r="AD987" s="17">
        <v>102465.84</v>
      </c>
      <c r="AE987" s="16">
        <v>1.23464873350225</v>
      </c>
      <c r="AF987" s="18">
        <v>3.7449392692700498</v>
      </c>
      <c r="AG987" s="16">
        <v>-0.42738128564425898</v>
      </c>
      <c r="AH987" s="18">
        <v>2.9817125395156099</v>
      </c>
      <c r="AI987" s="16">
        <v>-1.7696329610128202E-2</v>
      </c>
      <c r="AJ987" s="15">
        <v>475742.97</v>
      </c>
      <c r="AK987" s="16">
        <v>0.318426245536303</v>
      </c>
      <c r="AL987" s="17">
        <v>108572.14</v>
      </c>
      <c r="AM987" s="16">
        <v>0.979565496034839</v>
      </c>
      <c r="AN987" s="17">
        <v>155921.85999999999</v>
      </c>
      <c r="AO987" s="16">
        <v>0.33358963630522798</v>
      </c>
      <c r="AP987" s="18">
        <v>4.38181443232122</v>
      </c>
      <c r="AQ987" s="16">
        <v>-0.33398200353705398</v>
      </c>
      <c r="AR987" s="18">
        <v>3.05116274267123</v>
      </c>
      <c r="AS987" s="16">
        <v>-1.13703573844019E-2</v>
      </c>
    </row>
    <row r="988" spans="1:45" x14ac:dyDescent="0.2">
      <c r="A988" s="123"/>
      <c r="B988" s="29"/>
      <c r="C988" s="29"/>
      <c r="D988" s="29"/>
      <c r="E988" s="14" t="s">
        <v>287</v>
      </c>
      <c r="F988" s="15">
        <v>72475.539999999994</v>
      </c>
      <c r="G988" s="16">
        <v>1.32547485377452</v>
      </c>
      <c r="H988" s="17">
        <v>19066.34</v>
      </c>
      <c r="I988" s="16">
        <v>3.5222479436069198</v>
      </c>
      <c r="J988" s="17">
        <v>23180.07</v>
      </c>
      <c r="K988" s="16">
        <v>1.36952521727397</v>
      </c>
      <c r="L988" s="18">
        <v>3.8012298112799798</v>
      </c>
      <c r="M988" s="16">
        <v>-0.48577015617597002</v>
      </c>
      <c r="N988" s="18">
        <v>3.1266316279458999</v>
      </c>
      <c r="O988" s="16">
        <v>-1.85903754804197E-2</v>
      </c>
      <c r="P988" s="15">
        <v>222777.87</v>
      </c>
      <c r="Q988" s="16">
        <v>1.2635021970751199</v>
      </c>
      <c r="R988" s="17">
        <v>57406.84</v>
      </c>
      <c r="S988" s="16">
        <v>3.2549871550276199</v>
      </c>
      <c r="T988" s="17">
        <v>71194.16</v>
      </c>
      <c r="U988" s="16">
        <v>1.28262351384852</v>
      </c>
      <c r="V988" s="18">
        <v>3.8806851239329698</v>
      </c>
      <c r="W988" s="16">
        <v>-0.46803548057704503</v>
      </c>
      <c r="X988" s="18">
        <v>3.1291593299225702</v>
      </c>
      <c r="Y988" s="16">
        <v>-8.3769034435121001E-3</v>
      </c>
      <c r="Z988" s="15">
        <v>428028.67</v>
      </c>
      <c r="AA988" s="16">
        <v>1.2582083540937401</v>
      </c>
      <c r="AB988" s="17">
        <v>113063.19</v>
      </c>
      <c r="AC988" s="16">
        <v>3.3937485864311401</v>
      </c>
      <c r="AD988" s="17">
        <v>140667.6</v>
      </c>
      <c r="AE988" s="16">
        <v>1.3705334979438899</v>
      </c>
      <c r="AF988" s="18">
        <v>3.7857473329737101</v>
      </c>
      <c r="AG988" s="16">
        <v>-0.486040607542365</v>
      </c>
      <c r="AH988" s="18">
        <v>3.04283765415774</v>
      </c>
      <c r="AI988" s="16">
        <v>-4.73839091274477E-2</v>
      </c>
      <c r="AJ988" s="15">
        <v>658297.66</v>
      </c>
      <c r="AK988" s="16">
        <v>0.42544198440245201</v>
      </c>
      <c r="AL988" s="17">
        <v>148083.01999999999</v>
      </c>
      <c r="AM988" s="16">
        <v>1.3123454681108</v>
      </c>
      <c r="AN988" s="17">
        <v>214404.74</v>
      </c>
      <c r="AO988" s="16">
        <v>0.49338370420066202</v>
      </c>
      <c r="AP988" s="18">
        <v>4.4454634974354299</v>
      </c>
      <c r="AQ988" s="16">
        <v>-0.383551461466073</v>
      </c>
      <c r="AR988" s="18">
        <v>3.0703503103522798</v>
      </c>
      <c r="AS988" s="16">
        <v>-4.5495152791007298E-2</v>
      </c>
    </row>
    <row r="989" spans="1:45" x14ac:dyDescent="0.2">
      <c r="A989" s="123"/>
      <c r="B989" s="29"/>
      <c r="C989" s="29"/>
      <c r="D989" s="29"/>
      <c r="E989" s="14" t="s">
        <v>288</v>
      </c>
      <c r="F989" s="15">
        <v>95646.84</v>
      </c>
      <c r="G989" s="16">
        <v>0.28676260281996602</v>
      </c>
      <c r="H989" s="17">
        <v>18091.939999999999</v>
      </c>
      <c r="I989" s="16">
        <v>0.30536491463006399</v>
      </c>
      <c r="J989" s="17">
        <v>35420.54</v>
      </c>
      <c r="K989" s="16">
        <v>0.30918269362265499</v>
      </c>
      <c r="L989" s="18">
        <v>5.2867099935109199</v>
      </c>
      <c r="M989" s="16">
        <v>-1.4250660180620101E-2</v>
      </c>
      <c r="N989" s="18">
        <v>2.7003213389745002</v>
      </c>
      <c r="O989" s="16">
        <v>-1.7125257545721001E-2</v>
      </c>
      <c r="P989" s="15">
        <v>333187.15000000002</v>
      </c>
      <c r="Q989" s="16">
        <v>0.33291462784604497</v>
      </c>
      <c r="R989" s="17">
        <v>61413.26</v>
      </c>
      <c r="S989" s="16">
        <v>0.28374640905585802</v>
      </c>
      <c r="T989" s="17">
        <v>120472.97</v>
      </c>
      <c r="U989" s="16">
        <v>0.29841081968690197</v>
      </c>
      <c r="V989" s="18">
        <v>5.4253291552996901</v>
      </c>
      <c r="W989" s="16">
        <v>3.8300569678982002E-2</v>
      </c>
      <c r="X989" s="18">
        <v>2.7656589689786801</v>
      </c>
      <c r="Y989" s="16">
        <v>2.6573876030594901E-2</v>
      </c>
      <c r="Z989" s="15">
        <v>609333.93999999994</v>
      </c>
      <c r="AA989" s="16">
        <v>0.43891860368296298</v>
      </c>
      <c r="AB989" s="17">
        <v>113353.3</v>
      </c>
      <c r="AC989" s="16">
        <v>0.42621786463592198</v>
      </c>
      <c r="AD989" s="17">
        <v>222321.86</v>
      </c>
      <c r="AE989" s="16">
        <v>0.43964147062626902</v>
      </c>
      <c r="AF989" s="18">
        <v>5.3755288994674197</v>
      </c>
      <c r="AG989" s="16">
        <v>8.9051885844125701E-3</v>
      </c>
      <c r="AH989" s="18">
        <v>2.7407738492292202</v>
      </c>
      <c r="AI989" s="16">
        <v>-5.0211594904331401E-4</v>
      </c>
      <c r="AJ989" s="15">
        <v>1011341.12</v>
      </c>
      <c r="AK989" s="16">
        <v>0.74137153889144303</v>
      </c>
      <c r="AL989" s="17">
        <v>187809.28</v>
      </c>
      <c r="AM989" s="16">
        <v>0.86110666557397297</v>
      </c>
      <c r="AN989" s="17">
        <v>370092.15</v>
      </c>
      <c r="AO989" s="16">
        <v>0.84802320738945403</v>
      </c>
      <c r="AP989" s="18">
        <v>5.3849368891675597</v>
      </c>
      <c r="AQ989" s="16">
        <v>-6.4335445623479495E-2</v>
      </c>
      <c r="AR989" s="18">
        <v>2.7326737948913502</v>
      </c>
      <c r="AS989" s="16">
        <v>-5.7711217084047403E-2</v>
      </c>
    </row>
    <row r="990" spans="1:45" x14ac:dyDescent="0.2">
      <c r="A990" s="123"/>
      <c r="B990" s="29"/>
      <c r="C990" s="29"/>
      <c r="D990" s="29"/>
      <c r="E990" s="14" t="s">
        <v>289</v>
      </c>
      <c r="F990" s="15">
        <v>38865.949999999997</v>
      </c>
      <c r="G990" s="16">
        <v>0.31344575329586899</v>
      </c>
      <c r="H990" s="17">
        <v>7133.18</v>
      </c>
      <c r="I990" s="16">
        <v>0.419690872252939</v>
      </c>
      <c r="J990" s="17">
        <v>14233.31</v>
      </c>
      <c r="K990" s="16">
        <v>0.378682371402142</v>
      </c>
      <c r="L990" s="18">
        <v>5.4486147833084297</v>
      </c>
      <c r="M990" s="16">
        <v>-7.4836797949167103E-2</v>
      </c>
      <c r="N990" s="18">
        <v>2.7306332820686099</v>
      </c>
      <c r="O990" s="16">
        <v>-4.7318091142288299E-2</v>
      </c>
      <c r="P990" s="15">
        <v>127747.19</v>
      </c>
      <c r="Q990" s="16">
        <v>0.29243506698805399</v>
      </c>
      <c r="R990" s="17">
        <v>23385.66</v>
      </c>
      <c r="S990" s="16">
        <v>0.35373712944047703</v>
      </c>
      <c r="T990" s="17">
        <v>46914.95</v>
      </c>
      <c r="U990" s="16">
        <v>0.32249896897684399</v>
      </c>
      <c r="V990" s="18">
        <v>5.4626292351808798</v>
      </c>
      <c r="W990" s="16">
        <v>-4.5283579152297998E-2</v>
      </c>
      <c r="X990" s="18">
        <v>2.7229527048414202</v>
      </c>
      <c r="Y990" s="16">
        <v>-2.2732646825463498E-2</v>
      </c>
      <c r="Z990" s="15">
        <v>236933.17</v>
      </c>
      <c r="AA990" s="16">
        <v>0.29483040970699398</v>
      </c>
      <c r="AB990" s="17">
        <v>43254.18</v>
      </c>
      <c r="AC990" s="16">
        <v>0.40354398736056402</v>
      </c>
      <c r="AD990" s="17">
        <v>86770.58</v>
      </c>
      <c r="AE990" s="16">
        <v>0.35065928450248302</v>
      </c>
      <c r="AF990" s="18">
        <v>5.4776941789209701</v>
      </c>
      <c r="AG990" s="16">
        <v>-7.7456480618046802E-2</v>
      </c>
      <c r="AH990" s="18">
        <v>2.7305703154225802</v>
      </c>
      <c r="AI990" s="16">
        <v>-4.1334535982591403E-2</v>
      </c>
      <c r="AJ990" s="15">
        <v>438979.13</v>
      </c>
      <c r="AK990" s="16">
        <v>0.47598870811594701</v>
      </c>
      <c r="AL990" s="17">
        <v>79117.13</v>
      </c>
      <c r="AM990" s="16">
        <v>0.78249464578843297</v>
      </c>
      <c r="AN990" s="17">
        <v>159060.99</v>
      </c>
      <c r="AO990" s="16">
        <v>0.58981578701438597</v>
      </c>
      <c r="AP990" s="18">
        <v>5.5484713613853298</v>
      </c>
      <c r="AQ990" s="16">
        <v>-0.17195335671648701</v>
      </c>
      <c r="AR990" s="18">
        <v>2.7598164075302201</v>
      </c>
      <c r="AS990" s="16">
        <v>-7.1597652903046302E-2</v>
      </c>
    </row>
    <row r="991" spans="1:45" x14ac:dyDescent="0.2">
      <c r="A991" s="123"/>
      <c r="B991" s="29"/>
      <c r="C991" s="29"/>
      <c r="D991" s="29"/>
      <c r="E991" s="14" t="s">
        <v>290</v>
      </c>
      <c r="F991" s="15">
        <v>16032.52</v>
      </c>
      <c r="G991" s="16">
        <v>5.3696990447667896E-3</v>
      </c>
      <c r="H991" s="17">
        <v>2624.35</v>
      </c>
      <c r="I991" s="16">
        <v>-6.4916231373862501E-2</v>
      </c>
      <c r="J991" s="17">
        <v>4736.63</v>
      </c>
      <c r="K991" s="16">
        <v>5.9108553131735998E-2</v>
      </c>
      <c r="L991" s="18">
        <v>6.1091394059481399</v>
      </c>
      <c r="M991" s="16">
        <v>7.5165383869186503E-2</v>
      </c>
      <c r="N991" s="18">
        <v>3.3847946746948798</v>
      </c>
      <c r="O991" s="16">
        <v>-5.0739703619677001E-2</v>
      </c>
      <c r="P991" s="15">
        <v>58361.26</v>
      </c>
      <c r="Q991" s="16">
        <v>4.63948477462027E-2</v>
      </c>
      <c r="R991" s="17">
        <v>9996.7099999999991</v>
      </c>
      <c r="S991" s="16">
        <v>1.4875870288664699E-2</v>
      </c>
      <c r="T991" s="17">
        <v>17029.330000000002</v>
      </c>
      <c r="U991" s="16">
        <v>5.8922691871220602E-2</v>
      </c>
      <c r="V991" s="18">
        <v>5.8380467173700197</v>
      </c>
      <c r="W991" s="16">
        <v>3.1056977882992699E-2</v>
      </c>
      <c r="X991" s="18">
        <v>3.4271025342746899</v>
      </c>
      <c r="Y991" s="16">
        <v>-1.1830744794863001E-2</v>
      </c>
      <c r="Z991" s="15">
        <v>104007.25</v>
      </c>
      <c r="AA991" s="16">
        <v>4.2657874465524798E-2</v>
      </c>
      <c r="AB991" s="17">
        <v>17852.77</v>
      </c>
      <c r="AC991" s="16">
        <v>2.7207866558495698E-2</v>
      </c>
      <c r="AD991" s="17">
        <v>29701.3</v>
      </c>
      <c r="AE991" s="16">
        <v>4.3919313138186297E-2</v>
      </c>
      <c r="AF991" s="18">
        <v>5.8258326298944096</v>
      </c>
      <c r="AG991" s="16">
        <v>1.5040780362004199E-2</v>
      </c>
      <c r="AH991" s="18">
        <v>3.5017743331100002</v>
      </c>
      <c r="AI991" s="16">
        <v>-1.2083679809213801E-3</v>
      </c>
      <c r="AJ991" s="15">
        <v>211721.01</v>
      </c>
      <c r="AK991" s="16">
        <v>6.0102816263958601E-2</v>
      </c>
      <c r="AL991" s="17">
        <v>36060.36</v>
      </c>
      <c r="AM991" s="16">
        <v>0.11241340398496701</v>
      </c>
      <c r="AN991" s="17">
        <v>60578.5</v>
      </c>
      <c r="AO991" s="16">
        <v>4.1902618391223299E-2</v>
      </c>
      <c r="AP991" s="18">
        <v>5.8712949621135202</v>
      </c>
      <c r="AQ991" s="16">
        <v>-4.7024413346348999E-2</v>
      </c>
      <c r="AR991" s="18">
        <v>3.4949860098880001</v>
      </c>
      <c r="AS991" s="16">
        <v>1.7468233164475402E-2</v>
      </c>
    </row>
    <row r="992" spans="1:45" x14ac:dyDescent="0.2">
      <c r="A992" s="123"/>
      <c r="B992" s="29"/>
      <c r="C992" s="29"/>
      <c r="D992" s="29"/>
      <c r="E992" s="14" t="s">
        <v>291</v>
      </c>
      <c r="F992" s="15">
        <v>9765.25</v>
      </c>
      <c r="G992" s="16">
        <v>0.86613655603903805</v>
      </c>
      <c r="H992" s="17">
        <v>1763.86</v>
      </c>
      <c r="I992" s="16">
        <v>1.69773488521481</v>
      </c>
      <c r="J992" s="17">
        <v>3358.94</v>
      </c>
      <c r="K992" s="16">
        <v>1.22434573002755</v>
      </c>
      <c r="L992" s="18">
        <v>5.5362953975939098</v>
      </c>
      <c r="M992" s="16">
        <v>-0.30825798848264402</v>
      </c>
      <c r="N992" s="18">
        <v>2.90724157025728</v>
      </c>
      <c r="O992" s="16">
        <v>-0.16104024170023001</v>
      </c>
      <c r="P992" s="15">
        <v>27689.68</v>
      </c>
      <c r="Q992" s="16">
        <v>0.50766883608689795</v>
      </c>
      <c r="R992" s="17">
        <v>4123.55</v>
      </c>
      <c r="S992" s="16">
        <v>0.87234941017281598</v>
      </c>
      <c r="T992" s="17">
        <v>8911.39</v>
      </c>
      <c r="U992" s="16">
        <v>0.723676448116921</v>
      </c>
      <c r="V992" s="18">
        <v>6.7150101247711298</v>
      </c>
      <c r="W992" s="16">
        <v>-0.19477164470720201</v>
      </c>
      <c r="X992" s="18">
        <v>3.1072234522336002</v>
      </c>
      <c r="Y992" s="16">
        <v>-0.12531795759349501</v>
      </c>
      <c r="Z992" s="15">
        <v>51105.5</v>
      </c>
      <c r="AA992" s="16">
        <v>0.33950171705114901</v>
      </c>
      <c r="AB992" s="17">
        <v>7142.14</v>
      </c>
      <c r="AC992" s="16">
        <v>0.61116650499672898</v>
      </c>
      <c r="AD992" s="17">
        <v>16060.27</v>
      </c>
      <c r="AE992" s="16">
        <v>0.50094859103857203</v>
      </c>
      <c r="AF992" s="18">
        <v>7.1554884110364698</v>
      </c>
      <c r="AG992" s="16">
        <v>-0.16861372620586601</v>
      </c>
      <c r="AH992" s="18">
        <v>3.1821071501288598</v>
      </c>
      <c r="AI992" s="16">
        <v>-0.10756322698281801</v>
      </c>
      <c r="AJ992" s="15">
        <v>102433.84</v>
      </c>
      <c r="AK992" s="16">
        <v>0.26917446536032003</v>
      </c>
      <c r="AL992" s="17">
        <v>13409.04</v>
      </c>
      <c r="AM992" s="16">
        <v>0.50356575795904102</v>
      </c>
      <c r="AN992" s="17">
        <v>31245.21</v>
      </c>
      <c r="AO992" s="16">
        <v>0.378837230340835</v>
      </c>
      <c r="AP992" s="18">
        <v>7.6391628334317696</v>
      </c>
      <c r="AQ992" s="16">
        <v>-0.15589028371920799</v>
      </c>
      <c r="AR992" s="18">
        <v>3.2783853909127201</v>
      </c>
      <c r="AS992" s="16">
        <v>-7.9532784992618302E-2</v>
      </c>
    </row>
    <row r="993" spans="1:45" x14ac:dyDescent="0.2">
      <c r="A993" s="123"/>
      <c r="B993" s="29"/>
      <c r="C993" s="29"/>
      <c r="D993" s="29"/>
      <c r="E993" s="14" t="s">
        <v>292</v>
      </c>
      <c r="F993" s="15">
        <v>181756.47</v>
      </c>
      <c r="G993" s="16">
        <v>0.15928773600791099</v>
      </c>
      <c r="H993" s="17">
        <v>30309.09</v>
      </c>
      <c r="I993" s="16">
        <v>9.8309834860842799E-2</v>
      </c>
      <c r="J993" s="17">
        <v>59375.77</v>
      </c>
      <c r="K993" s="16">
        <v>4.3723309594465798E-2</v>
      </c>
      <c r="L993" s="18">
        <v>5.9967643370355201</v>
      </c>
      <c r="M993" s="16">
        <v>5.5519762467386199E-2</v>
      </c>
      <c r="N993" s="18">
        <v>3.06112190208228</v>
      </c>
      <c r="O993" s="16">
        <v>0.110723239915325</v>
      </c>
      <c r="P993" s="15">
        <v>631244.15</v>
      </c>
      <c r="Q993" s="16">
        <v>1.1754050236762099</v>
      </c>
      <c r="R993" s="17">
        <v>105642.17</v>
      </c>
      <c r="S993" s="16">
        <v>1.4547092899915499</v>
      </c>
      <c r="T993" s="17">
        <v>206275.7</v>
      </c>
      <c r="U993" s="16">
        <v>1.2305016538258</v>
      </c>
      <c r="V993" s="18">
        <v>5.9753046534352698</v>
      </c>
      <c r="W993" s="16">
        <v>-0.11378303225320099</v>
      </c>
      <c r="X993" s="18">
        <v>3.0601963779543602</v>
      </c>
      <c r="Y993" s="16">
        <v>-2.4701452274242201E-2</v>
      </c>
      <c r="Z993" s="15">
        <v>1205897.75</v>
      </c>
      <c r="AA993" s="16">
        <v>1.62405801983934</v>
      </c>
      <c r="AB993" s="17">
        <v>201483.7</v>
      </c>
      <c r="AC993" s="16">
        <v>2.2859128776129198</v>
      </c>
      <c r="AD993" s="17">
        <v>392168.59</v>
      </c>
      <c r="AE993" s="16">
        <v>1.8920729394671301</v>
      </c>
      <c r="AF993" s="18">
        <v>5.9850883719129602</v>
      </c>
      <c r="AG993" s="16">
        <v>-0.20142191300409301</v>
      </c>
      <c r="AH993" s="18">
        <v>3.0749473077382401</v>
      </c>
      <c r="AI993" s="16">
        <v>-9.2672254551495595E-2</v>
      </c>
      <c r="AJ993" s="15">
        <v>2263177.04</v>
      </c>
      <c r="AK993" s="16">
        <v>1.6916774147931599</v>
      </c>
      <c r="AL993" s="17">
        <v>382792.21</v>
      </c>
      <c r="AM993" s="16">
        <v>2.6705677950791902</v>
      </c>
      <c r="AN993" s="17">
        <v>765445.69</v>
      </c>
      <c r="AO993" s="16">
        <v>2.2419204593544899</v>
      </c>
      <c r="AP993" s="18">
        <v>5.9122860415576399</v>
      </c>
      <c r="AQ993" s="16">
        <v>-0.26668636432715997</v>
      </c>
      <c r="AR993" s="18">
        <v>2.9566787945464799</v>
      </c>
      <c r="AS993" s="16">
        <v>-0.169727496852556</v>
      </c>
    </row>
    <row r="994" spans="1:45" x14ac:dyDescent="0.2">
      <c r="A994" s="123"/>
      <c r="B994" s="29"/>
      <c r="C994" s="29"/>
      <c r="D994" s="29"/>
      <c r="E994" s="14" t="s">
        <v>293</v>
      </c>
      <c r="F994" s="15">
        <v>37206.31</v>
      </c>
      <c r="G994" s="16">
        <v>0.12905659346745199</v>
      </c>
      <c r="H994" s="17">
        <v>7043.31</v>
      </c>
      <c r="I994" s="16">
        <v>0.50836815155402404</v>
      </c>
      <c r="J994" s="17">
        <v>13090.38</v>
      </c>
      <c r="K994" s="16">
        <v>0.56809328267025705</v>
      </c>
      <c r="L994" s="18">
        <v>5.2825035388191104</v>
      </c>
      <c r="M994" s="16">
        <v>-0.25147147113639301</v>
      </c>
      <c r="N994" s="18">
        <v>2.8422635553742501</v>
      </c>
      <c r="O994" s="16">
        <v>-0.27998123201904401</v>
      </c>
      <c r="P994" s="15">
        <v>119844.87</v>
      </c>
      <c r="Q994" s="16">
        <v>0.114894078203144</v>
      </c>
      <c r="R994" s="17">
        <v>23056.92</v>
      </c>
      <c r="S994" s="16">
        <v>0.52238321113904795</v>
      </c>
      <c r="T994" s="17">
        <v>43001.72</v>
      </c>
      <c r="U994" s="16">
        <v>0.582794897862282</v>
      </c>
      <c r="V994" s="18">
        <v>5.1977831384243904</v>
      </c>
      <c r="W994" s="16">
        <v>-0.26766528292900699</v>
      </c>
      <c r="X994" s="18">
        <v>2.78697852085917</v>
      </c>
      <c r="Y994" s="16">
        <v>-0.29561683594702198</v>
      </c>
      <c r="Z994" s="15">
        <v>212826.04</v>
      </c>
      <c r="AA994" s="16">
        <v>0.119384001773123</v>
      </c>
      <c r="AB994" s="17">
        <v>41098.15</v>
      </c>
      <c r="AC994" s="16">
        <v>0.54165333445367703</v>
      </c>
      <c r="AD994" s="17">
        <v>76781.64</v>
      </c>
      <c r="AE994" s="16">
        <v>0.59208065650878094</v>
      </c>
      <c r="AF994" s="18">
        <v>5.1784822431180002</v>
      </c>
      <c r="AG994" s="16">
        <v>-0.27390680073363899</v>
      </c>
      <c r="AH994" s="18">
        <v>2.77183503764702</v>
      </c>
      <c r="AI994" s="16">
        <v>-0.29690496697084301</v>
      </c>
      <c r="AJ994" s="15">
        <v>377029.04</v>
      </c>
      <c r="AK994" s="16">
        <v>0.55747471415620997</v>
      </c>
      <c r="AL994" s="17">
        <v>71954.7</v>
      </c>
      <c r="AM994" s="16">
        <v>1.0656936674476301</v>
      </c>
      <c r="AN994" s="17">
        <v>133508.57999999999</v>
      </c>
      <c r="AO994" s="16">
        <v>1.1023993212284899</v>
      </c>
      <c r="AP994" s="18">
        <v>5.2398111589652903</v>
      </c>
      <c r="AQ994" s="16">
        <v>-0.24602822833812199</v>
      </c>
      <c r="AR994" s="18">
        <v>2.82400606762502</v>
      </c>
      <c r="AS994" s="16">
        <v>-0.25919177273795202</v>
      </c>
    </row>
    <row r="995" spans="1:45" x14ac:dyDescent="0.2">
      <c r="A995" s="123"/>
      <c r="B995" s="29"/>
      <c r="C995" s="29"/>
      <c r="D995" s="29"/>
      <c r="E995" s="14" t="s">
        <v>294</v>
      </c>
      <c r="F995" s="15">
        <v>66130.14</v>
      </c>
      <c r="G995" s="16">
        <v>0.107129308344486</v>
      </c>
      <c r="H995" s="17">
        <v>9854.14</v>
      </c>
      <c r="I995" s="16">
        <v>0.120039372450423</v>
      </c>
      <c r="J995" s="17">
        <v>18883.41</v>
      </c>
      <c r="K995" s="16">
        <v>0.13223264378346899</v>
      </c>
      <c r="L995" s="18">
        <v>6.7108991753719804</v>
      </c>
      <c r="M995" s="16">
        <v>-1.1526437751641401E-2</v>
      </c>
      <c r="N995" s="18">
        <v>3.5020232044953699</v>
      </c>
      <c r="O995" s="16">
        <v>-2.2171534778486199E-2</v>
      </c>
      <c r="P995" s="15">
        <v>219307.93</v>
      </c>
      <c r="Q995" s="16">
        <v>3.4598057384762702E-2</v>
      </c>
      <c r="R995" s="17">
        <v>32440.46</v>
      </c>
      <c r="S995" s="16">
        <v>3.8499485559491599E-2</v>
      </c>
      <c r="T995" s="17">
        <v>62743.67</v>
      </c>
      <c r="U995" s="16">
        <v>1.5968753906409301E-2</v>
      </c>
      <c r="V995" s="18">
        <v>6.7603212161603103</v>
      </c>
      <c r="W995" s="16">
        <v>-3.7567935554894401E-3</v>
      </c>
      <c r="X995" s="18">
        <v>3.4952996852112701</v>
      </c>
      <c r="Y995" s="16">
        <v>1.8336492541452198E-2</v>
      </c>
      <c r="Z995" s="15">
        <v>398811.21</v>
      </c>
      <c r="AA995" s="16">
        <v>7.7288711436787902E-3</v>
      </c>
      <c r="AB995" s="17">
        <v>58276.84</v>
      </c>
      <c r="AC995" s="16">
        <v>9.4139623781578404E-4</v>
      </c>
      <c r="AD995" s="17">
        <v>113027.81</v>
      </c>
      <c r="AE995" s="16">
        <v>-6.4948700722734197E-3</v>
      </c>
      <c r="AF995" s="18">
        <v>6.8433911310221998</v>
      </c>
      <c r="AG995" s="16">
        <v>6.7810912121076703E-3</v>
      </c>
      <c r="AH995" s="18">
        <v>3.5284343738058799</v>
      </c>
      <c r="AI995" s="16">
        <v>1.43167264943935E-2</v>
      </c>
      <c r="AJ995" s="15">
        <v>794608.16</v>
      </c>
      <c r="AK995" s="16">
        <v>2.70066367522067E-2</v>
      </c>
      <c r="AL995" s="17">
        <v>115751.5</v>
      </c>
      <c r="AM995" s="16">
        <v>5.87756961302821E-2</v>
      </c>
      <c r="AN995" s="17">
        <v>226339.6</v>
      </c>
      <c r="AO995" s="16">
        <v>1.08720367773037E-3</v>
      </c>
      <c r="AP995" s="18">
        <v>6.8647763527902503</v>
      </c>
      <c r="AQ995" s="16">
        <v>-3.00054671581414E-2</v>
      </c>
      <c r="AR995" s="18">
        <v>3.5106899543871202</v>
      </c>
      <c r="AS995" s="16">
        <v>2.58912839753173E-2</v>
      </c>
    </row>
    <row r="996" spans="1:45" x14ac:dyDescent="0.2">
      <c r="A996" s="123"/>
      <c r="B996" s="29"/>
      <c r="C996" s="29"/>
      <c r="D996" s="29"/>
      <c r="E996" s="14" t="s">
        <v>295</v>
      </c>
      <c r="F996" s="15">
        <v>9668.7000000000007</v>
      </c>
      <c r="G996" s="16">
        <v>0.32415657551994198</v>
      </c>
      <c r="H996" s="17">
        <v>2105.4899999999998</v>
      </c>
      <c r="I996" s="16">
        <v>0.136345973252161</v>
      </c>
      <c r="J996" s="17">
        <v>2571.44</v>
      </c>
      <c r="K996" s="16">
        <v>0.36257610521463102</v>
      </c>
      <c r="L996" s="18">
        <v>4.59213769716313</v>
      </c>
      <c r="M996" s="16">
        <v>0.165275898967879</v>
      </c>
      <c r="N996" s="18">
        <v>3.76003328874094</v>
      </c>
      <c r="O996" s="16">
        <v>-2.81962450006693E-2</v>
      </c>
      <c r="P996" s="15">
        <v>32735.69</v>
      </c>
      <c r="Q996" s="16">
        <v>0.27447933740151098</v>
      </c>
      <c r="R996" s="17">
        <v>7484.61</v>
      </c>
      <c r="S996" s="16">
        <v>0.14394776540283299</v>
      </c>
      <c r="T996" s="17">
        <v>8635.11</v>
      </c>
      <c r="U996" s="16">
        <v>0.30173089562768701</v>
      </c>
      <c r="V996" s="18">
        <v>4.3737335679480998</v>
      </c>
      <c r="W996" s="16">
        <v>0.114106234520868</v>
      </c>
      <c r="X996" s="18">
        <v>3.7909986091665302</v>
      </c>
      <c r="Y996" s="16">
        <v>-2.0934863202302499E-2</v>
      </c>
      <c r="Z996" s="15">
        <v>58304.99</v>
      </c>
      <c r="AA996" s="16">
        <v>0.26078091665416098</v>
      </c>
      <c r="AB996" s="17">
        <v>13494.19</v>
      </c>
      <c r="AC996" s="16">
        <v>0.16011791872927</v>
      </c>
      <c r="AD996" s="17">
        <v>15406.75</v>
      </c>
      <c r="AE996" s="16">
        <v>0.28038544324310899</v>
      </c>
      <c r="AF996" s="18">
        <v>4.3207476699231302</v>
      </c>
      <c r="AG996" s="16">
        <v>8.6769626000735595E-2</v>
      </c>
      <c r="AH996" s="18">
        <v>3.7843795738880699</v>
      </c>
      <c r="AI996" s="16">
        <v>-1.5311425705755499E-2</v>
      </c>
      <c r="AJ996" s="15">
        <v>101976.95</v>
      </c>
      <c r="AK996" s="16">
        <v>-0.19146003074256401</v>
      </c>
      <c r="AL996" s="17">
        <v>23781.01</v>
      </c>
      <c r="AM996" s="16">
        <v>-2.4440061402695501E-2</v>
      </c>
      <c r="AN996" s="17">
        <v>27201.3</v>
      </c>
      <c r="AO996" s="16">
        <v>-0.27746184476956498</v>
      </c>
      <c r="AP996" s="18">
        <v>4.2881673234231901</v>
      </c>
      <c r="AQ996" s="16">
        <v>-0.17120421076332401</v>
      </c>
      <c r="AR996" s="18">
        <v>3.7489733946539299</v>
      </c>
      <c r="AS996" s="16">
        <v>0.119027366796392</v>
      </c>
    </row>
    <row r="997" spans="1:45" x14ac:dyDescent="0.2">
      <c r="A997" s="123"/>
      <c r="B997" s="29"/>
      <c r="C997" s="29"/>
      <c r="D997" s="29"/>
      <c r="E997" s="14" t="s">
        <v>296</v>
      </c>
      <c r="F997" s="15">
        <v>9105.24</v>
      </c>
      <c r="G997" s="16">
        <v>-8.2747956259160899E-2</v>
      </c>
      <c r="H997" s="17">
        <v>1595.92</v>
      </c>
      <c r="I997" s="16">
        <v>-0.17535873176629899</v>
      </c>
      <c r="J997" s="17">
        <v>2507.4299999999998</v>
      </c>
      <c r="K997" s="16">
        <v>-6.8129703614233997E-2</v>
      </c>
      <c r="L997" s="18">
        <v>5.7053235751165499</v>
      </c>
      <c r="M997" s="16">
        <v>0.112304318343782</v>
      </c>
      <c r="N997" s="18">
        <v>3.6313037652097999</v>
      </c>
      <c r="O997" s="16">
        <v>-1.5687003547192501E-2</v>
      </c>
      <c r="P997" s="15">
        <v>34079.410000000003</v>
      </c>
      <c r="Q997" s="16">
        <v>6.7418604781693398E-3</v>
      </c>
      <c r="R997" s="17">
        <v>6245.09</v>
      </c>
      <c r="S997" s="16">
        <v>-4.53458030215248E-2</v>
      </c>
      <c r="T997" s="17">
        <v>9306.82</v>
      </c>
      <c r="U997" s="16">
        <v>1.4600632952101299E-2</v>
      </c>
      <c r="V997" s="18">
        <v>5.4569926133970803</v>
      </c>
      <c r="W997" s="16">
        <v>5.4561812711402702E-2</v>
      </c>
      <c r="X997" s="18">
        <v>3.66176739208451</v>
      </c>
      <c r="Y997" s="16">
        <v>-7.7456806340303001E-3</v>
      </c>
      <c r="Z997" s="15">
        <v>65617.740000000005</v>
      </c>
      <c r="AA997" s="16">
        <v>2.8633747998939099E-2</v>
      </c>
      <c r="AB997" s="17">
        <v>12119.6</v>
      </c>
      <c r="AC997" s="16">
        <v>-3.0682164038528998E-3</v>
      </c>
      <c r="AD997" s="17">
        <v>17908.72</v>
      </c>
      <c r="AE997" s="16">
        <v>3.1808594179860997E-2</v>
      </c>
      <c r="AF997" s="18">
        <v>5.4141836364236404</v>
      </c>
      <c r="AG997" s="16">
        <v>3.1799532249274003E-2</v>
      </c>
      <c r="AH997" s="18">
        <v>3.6640106048896901</v>
      </c>
      <c r="AI997" s="16">
        <v>-3.0769720264303899E-3</v>
      </c>
      <c r="AJ997" s="15">
        <v>130976.98</v>
      </c>
      <c r="AK997" s="16">
        <v>-3.8554289388765497E-2</v>
      </c>
      <c r="AL997" s="17">
        <v>23584.91</v>
      </c>
      <c r="AM997" s="16">
        <v>4.7536159789292702E-2</v>
      </c>
      <c r="AN997" s="17">
        <v>36067.730000000003</v>
      </c>
      <c r="AO997" s="16">
        <v>-7.0191191240737402E-2</v>
      </c>
      <c r="AP997" s="18">
        <v>5.5534229301701803</v>
      </c>
      <c r="AQ997" s="16">
        <v>-8.2183749337469206E-2</v>
      </c>
      <c r="AR997" s="18">
        <v>3.63141733621717</v>
      </c>
      <c r="AS997" s="16">
        <v>3.40251689959662E-2</v>
      </c>
    </row>
    <row r="998" spans="1:45" x14ac:dyDescent="0.2">
      <c r="A998" s="123"/>
      <c r="B998" s="29"/>
      <c r="C998" s="29"/>
      <c r="D998" s="29"/>
      <c r="E998" s="14" t="s">
        <v>297</v>
      </c>
      <c r="F998" s="15">
        <v>47945.62</v>
      </c>
      <c r="G998" s="16">
        <v>0.153357105004055</v>
      </c>
      <c r="H998" s="17">
        <v>9021.2800000000007</v>
      </c>
      <c r="I998" s="16">
        <v>0.46133360979181398</v>
      </c>
      <c r="J998" s="17">
        <v>16499.830000000002</v>
      </c>
      <c r="K998" s="16">
        <v>0.55218597072829301</v>
      </c>
      <c r="L998" s="18">
        <v>5.3147247397265103</v>
      </c>
      <c r="M998" s="16">
        <v>-0.21075030555934099</v>
      </c>
      <c r="N998" s="18">
        <v>2.9058250903191101</v>
      </c>
      <c r="O998" s="16">
        <v>-0.25694657292715101</v>
      </c>
      <c r="P998" s="15">
        <v>152160.18</v>
      </c>
      <c r="Q998" s="16">
        <v>0.122088976771989</v>
      </c>
      <c r="R998" s="17">
        <v>29011.54</v>
      </c>
      <c r="S998" s="16">
        <v>0.45100432077246799</v>
      </c>
      <c r="T998" s="17">
        <v>53043.42</v>
      </c>
      <c r="U998" s="16">
        <v>0.52556713270542899</v>
      </c>
      <c r="V998" s="18">
        <v>5.2448156836900104</v>
      </c>
      <c r="W998" s="16">
        <v>-0.226681160966753</v>
      </c>
      <c r="X998" s="18">
        <v>2.8685967081308101</v>
      </c>
      <c r="Y998" s="16">
        <v>-0.264477483346088</v>
      </c>
      <c r="Z998" s="15">
        <v>270030.37</v>
      </c>
      <c r="AA998" s="16">
        <v>0.12479931879817301</v>
      </c>
      <c r="AB998" s="17">
        <v>51781.79</v>
      </c>
      <c r="AC998" s="16">
        <v>0.47205006730316801</v>
      </c>
      <c r="AD998" s="17">
        <v>94580.66</v>
      </c>
      <c r="AE998" s="16">
        <v>0.53313397435544196</v>
      </c>
      <c r="AF998" s="18">
        <v>5.2147747306533798</v>
      </c>
      <c r="AG998" s="16">
        <v>-0.235896017545903</v>
      </c>
      <c r="AH998" s="18">
        <v>2.8550273385700602</v>
      </c>
      <c r="AI998" s="16">
        <v>-0.26633983877954298</v>
      </c>
      <c r="AJ998" s="15">
        <v>488053.89</v>
      </c>
      <c r="AK998" s="16">
        <v>0.53169366057116796</v>
      </c>
      <c r="AL998" s="17">
        <v>92599.02</v>
      </c>
      <c r="AM998" s="16">
        <v>0.93855794884162602</v>
      </c>
      <c r="AN998" s="17">
        <v>168161</v>
      </c>
      <c r="AO998" s="16">
        <v>0.98548793583568295</v>
      </c>
      <c r="AP998" s="18">
        <v>5.2706161469095498</v>
      </c>
      <c r="AQ998" s="16">
        <v>-0.209879868958046</v>
      </c>
      <c r="AR998" s="18">
        <v>2.9023013064860499</v>
      </c>
      <c r="AS998" s="16">
        <v>-0.22855554399201899</v>
      </c>
    </row>
    <row r="999" spans="1:45" x14ac:dyDescent="0.2">
      <c r="A999" s="123"/>
      <c r="B999" s="29"/>
      <c r="C999" s="29"/>
      <c r="D999" s="29"/>
      <c r="E999" s="14" t="s">
        <v>298</v>
      </c>
      <c r="F999" s="15">
        <v>36275.46</v>
      </c>
      <c r="G999" s="16">
        <v>6.8535325432998104E-2</v>
      </c>
      <c r="H999" s="17">
        <v>7252.41</v>
      </c>
      <c r="I999" s="16">
        <v>5.0932265651151297E-2</v>
      </c>
      <c r="J999" s="17">
        <v>10623.59</v>
      </c>
      <c r="K999" s="16">
        <v>0.132309696095704</v>
      </c>
      <c r="L999" s="18">
        <v>5.0018490405258396</v>
      </c>
      <c r="M999" s="16">
        <v>1.6749947030068501E-2</v>
      </c>
      <c r="N999" s="18">
        <v>3.41461408055092</v>
      </c>
      <c r="O999" s="16">
        <v>-5.6322374419829999E-2</v>
      </c>
      <c r="P999" s="15">
        <v>119159.23</v>
      </c>
      <c r="Q999" s="16">
        <v>0.17551559605369099</v>
      </c>
      <c r="R999" s="17">
        <v>23684.45</v>
      </c>
      <c r="S999" s="16">
        <v>0.14682233016854301</v>
      </c>
      <c r="T999" s="17">
        <v>34996.06</v>
      </c>
      <c r="U999" s="16">
        <v>0.254511732080688</v>
      </c>
      <c r="V999" s="18">
        <v>5.0311166187097403</v>
      </c>
      <c r="W999" s="16">
        <v>2.5019800478536601E-2</v>
      </c>
      <c r="X999" s="18">
        <v>3.4049327267126599</v>
      </c>
      <c r="Y999" s="16">
        <v>-6.2969627152052801E-2</v>
      </c>
      <c r="Z999" s="15">
        <v>208367.37</v>
      </c>
      <c r="AA999" s="16">
        <v>0.15728891832304101</v>
      </c>
      <c r="AB999" s="17">
        <v>41083.75</v>
      </c>
      <c r="AC999" s="16">
        <v>0.13231340720811</v>
      </c>
      <c r="AD999" s="17">
        <v>59521.7</v>
      </c>
      <c r="AE999" s="16">
        <v>0.20521572988388001</v>
      </c>
      <c r="AF999" s="18">
        <v>5.0717709556698196</v>
      </c>
      <c r="AG999" s="16">
        <v>2.20570656109354E-2</v>
      </c>
      <c r="AH999" s="18">
        <v>3.5006958806620099</v>
      </c>
      <c r="AI999" s="16">
        <v>-3.97661683070267E-2</v>
      </c>
      <c r="AJ999" s="15">
        <v>393803.6</v>
      </c>
      <c r="AK999" s="16">
        <v>0.102367706307294</v>
      </c>
      <c r="AL999" s="17">
        <v>75846.509999999995</v>
      </c>
      <c r="AM999" s="16">
        <v>0.123593073785464</v>
      </c>
      <c r="AN999" s="17">
        <v>112160.12</v>
      </c>
      <c r="AO999" s="16">
        <v>0.118675527891904</v>
      </c>
      <c r="AP999" s="18">
        <v>5.1921123331844798</v>
      </c>
      <c r="AQ999" s="16">
        <v>-1.88906179411201E-2</v>
      </c>
      <c r="AR999" s="18">
        <v>3.5110839753024501</v>
      </c>
      <c r="AS999" s="16">
        <v>-1.4577794166412E-2</v>
      </c>
    </row>
    <row r="1000" spans="1:45" x14ac:dyDescent="0.2">
      <c r="A1000" s="123"/>
      <c r="B1000" s="29"/>
      <c r="C1000" s="29"/>
      <c r="D1000" s="29"/>
      <c r="E1000" s="14" t="s">
        <v>299</v>
      </c>
      <c r="F1000" s="15">
        <v>157862.65</v>
      </c>
      <c r="G1000" s="16">
        <v>0.31278558178809601</v>
      </c>
      <c r="H1000" s="17">
        <v>36575.629999999997</v>
      </c>
      <c r="I1000" s="16">
        <v>0.74980911502087799</v>
      </c>
      <c r="J1000" s="17">
        <v>46285.43</v>
      </c>
      <c r="K1000" s="16">
        <v>0.32686234156848898</v>
      </c>
      <c r="L1000" s="18">
        <v>4.3160609947115098</v>
      </c>
      <c r="M1000" s="16">
        <v>-0.24975497583207401</v>
      </c>
      <c r="N1000" s="18">
        <v>3.4106337566703</v>
      </c>
      <c r="O1000" s="16">
        <v>-1.06090581813884E-2</v>
      </c>
      <c r="P1000" s="15">
        <v>519881.58</v>
      </c>
      <c r="Q1000" s="16">
        <v>0.38391338413044201</v>
      </c>
      <c r="R1000" s="17">
        <v>119113.47</v>
      </c>
      <c r="S1000" s="16">
        <v>1.20114102673557</v>
      </c>
      <c r="T1000" s="17">
        <v>151208.64000000001</v>
      </c>
      <c r="U1000" s="16">
        <v>0.44223464923366601</v>
      </c>
      <c r="V1000" s="18">
        <v>4.3645910072135399</v>
      </c>
      <c r="W1000" s="16">
        <v>-0.37127454928098302</v>
      </c>
      <c r="X1000" s="18">
        <v>3.4381737710226101</v>
      </c>
      <c r="Y1000" s="16">
        <v>-4.04381250542089E-2</v>
      </c>
      <c r="Z1000" s="15">
        <v>1007204.73</v>
      </c>
      <c r="AA1000" s="16">
        <v>0.36119263430122001</v>
      </c>
      <c r="AB1000" s="17">
        <v>235604.63</v>
      </c>
      <c r="AC1000" s="16">
        <v>1.48889347829761</v>
      </c>
      <c r="AD1000" s="17">
        <v>298779.81</v>
      </c>
      <c r="AE1000" s="16">
        <v>0.44971612416949303</v>
      </c>
      <c r="AF1000" s="18">
        <v>4.27497850954797</v>
      </c>
      <c r="AG1000" s="16">
        <v>-0.453093253620373</v>
      </c>
      <c r="AH1000" s="18">
        <v>3.3710602132051699</v>
      </c>
      <c r="AI1000" s="16">
        <v>-6.10626372932047E-2</v>
      </c>
      <c r="AJ1000" s="15">
        <v>1898566.13</v>
      </c>
      <c r="AK1000" s="16">
        <v>1.1442993382553701E-2</v>
      </c>
      <c r="AL1000" s="17">
        <v>394052.08</v>
      </c>
      <c r="AM1000" s="16">
        <v>0.56522942515688801</v>
      </c>
      <c r="AN1000" s="17">
        <v>560282.81000000006</v>
      </c>
      <c r="AO1000" s="16">
        <v>2.4166351361328501E-2</v>
      </c>
      <c r="AP1000" s="18">
        <v>4.81805889718943</v>
      </c>
      <c r="AQ1000" s="16">
        <v>-0.353805277918811</v>
      </c>
      <c r="AR1000" s="18">
        <v>3.3885853645947099</v>
      </c>
      <c r="AS1000" s="16">
        <v>-1.24231361066129E-2</v>
      </c>
    </row>
    <row r="1001" spans="1:45" x14ac:dyDescent="0.2">
      <c r="A1001" s="123"/>
      <c r="B1001" s="29"/>
      <c r="C1001" s="29"/>
      <c r="D1001" s="29"/>
      <c r="E1001" s="14" t="s">
        <v>300</v>
      </c>
      <c r="F1001" s="15">
        <v>90125.83</v>
      </c>
      <c r="G1001" s="16">
        <v>2.0460418719170201</v>
      </c>
      <c r="H1001" s="17">
        <v>25043.16</v>
      </c>
      <c r="I1001" s="16">
        <v>4.0680600724090699</v>
      </c>
      <c r="J1001" s="17">
        <v>30038.39</v>
      </c>
      <c r="K1001" s="16">
        <v>1.9712797168626199</v>
      </c>
      <c r="L1001" s="18">
        <v>3.5988201968122202</v>
      </c>
      <c r="M1001" s="16">
        <v>-0.39897281634447901</v>
      </c>
      <c r="N1001" s="18">
        <v>3.00035487920624</v>
      </c>
      <c r="O1001" s="16">
        <v>2.5161601120927999E-2</v>
      </c>
      <c r="P1001" s="15">
        <v>278518.65000000002</v>
      </c>
      <c r="Q1001" s="16">
        <v>1.8166815059266701</v>
      </c>
      <c r="R1001" s="17">
        <v>78227.399999999994</v>
      </c>
      <c r="S1001" s="16">
        <v>3.5451899160015401</v>
      </c>
      <c r="T1001" s="17">
        <v>94764.3</v>
      </c>
      <c r="U1001" s="16">
        <v>1.6879722387841201</v>
      </c>
      <c r="V1001" s="18">
        <v>3.5603720691215601</v>
      </c>
      <c r="W1001" s="16">
        <v>-0.38029399035441402</v>
      </c>
      <c r="X1001" s="18">
        <v>2.9390672436772101</v>
      </c>
      <c r="Y1001" s="16">
        <v>4.78834064152261E-2</v>
      </c>
      <c r="Z1001" s="15">
        <v>518274.28</v>
      </c>
      <c r="AA1001" s="16">
        <v>1.7702393855760601</v>
      </c>
      <c r="AB1001" s="17">
        <v>148207.49</v>
      </c>
      <c r="AC1001" s="16">
        <v>3.7985050271674901</v>
      </c>
      <c r="AD1001" s="17">
        <v>179249.6</v>
      </c>
      <c r="AE1001" s="16">
        <v>1.8163392347490399</v>
      </c>
      <c r="AF1001" s="18">
        <v>3.4969506601859299</v>
      </c>
      <c r="AG1001" s="16">
        <v>-0.42268698899096402</v>
      </c>
      <c r="AH1001" s="18">
        <v>2.8913552945166998</v>
      </c>
      <c r="AI1001" s="16">
        <v>-1.63687131877371E-2</v>
      </c>
      <c r="AJ1001" s="15">
        <v>944381.48</v>
      </c>
      <c r="AK1001" s="16">
        <v>1.1223799897443301</v>
      </c>
      <c r="AL1001" s="17">
        <v>257960.43</v>
      </c>
      <c r="AM1001" s="16">
        <v>2.5407258283686902</v>
      </c>
      <c r="AN1001" s="17">
        <v>321668.03000000003</v>
      </c>
      <c r="AO1001" s="16">
        <v>1.2221961777328501</v>
      </c>
      <c r="AP1001" s="18">
        <v>3.66095482163679</v>
      </c>
      <c r="AQ1001" s="16">
        <v>-0.40058053274286898</v>
      </c>
      <c r="AR1001" s="18">
        <v>2.9358885307936902</v>
      </c>
      <c r="AS1001" s="16">
        <v>-4.4917811032487702E-2</v>
      </c>
    </row>
    <row r="1002" spans="1:45" x14ac:dyDescent="0.2">
      <c r="A1002" s="123"/>
      <c r="B1002" s="29"/>
      <c r="C1002" s="29"/>
      <c r="D1002" s="29"/>
      <c r="E1002" s="14" t="s">
        <v>301</v>
      </c>
      <c r="F1002" s="15">
        <v>32149.94</v>
      </c>
      <c r="G1002" s="16">
        <v>0.197046955976515</v>
      </c>
      <c r="H1002" s="17">
        <v>5907.66</v>
      </c>
      <c r="I1002" s="16">
        <v>0.216491533695336</v>
      </c>
      <c r="J1002" s="17">
        <v>10845.82</v>
      </c>
      <c r="K1002" s="16">
        <v>0.20890183835044501</v>
      </c>
      <c r="L1002" s="18">
        <v>5.4420768967747</v>
      </c>
      <c r="M1002" s="16">
        <v>-1.5984145536759399E-2</v>
      </c>
      <c r="N1002" s="18">
        <v>2.9642701059025498</v>
      </c>
      <c r="O1002" s="16">
        <v>-9.8063233902482509E-3</v>
      </c>
      <c r="P1002" s="15">
        <v>109668.87</v>
      </c>
      <c r="Q1002" s="16">
        <v>0.10506063940412599</v>
      </c>
      <c r="R1002" s="17">
        <v>20256.080000000002</v>
      </c>
      <c r="S1002" s="16">
        <v>0.126143596084309</v>
      </c>
      <c r="T1002" s="17">
        <v>37341.64</v>
      </c>
      <c r="U1002" s="16">
        <v>0.12749016735277299</v>
      </c>
      <c r="V1002" s="18">
        <v>5.4141210935185899</v>
      </c>
      <c r="W1002" s="16">
        <v>-1.8721375101266601E-2</v>
      </c>
      <c r="X1002" s="18">
        <v>2.9369055563708502</v>
      </c>
      <c r="Y1002" s="16">
        <v>-1.9893324658705799E-2</v>
      </c>
      <c r="Z1002" s="15">
        <v>204238.55</v>
      </c>
      <c r="AA1002" s="16">
        <v>0.39744045714636</v>
      </c>
      <c r="AB1002" s="17">
        <v>37516.83</v>
      </c>
      <c r="AC1002" s="16">
        <v>0.42134616492039501</v>
      </c>
      <c r="AD1002" s="17">
        <v>69255.289999999994</v>
      </c>
      <c r="AE1002" s="16">
        <v>0.43692564970532299</v>
      </c>
      <c r="AF1002" s="18">
        <v>5.4439181028887598</v>
      </c>
      <c r="AG1002" s="16">
        <v>-1.68190609466158E-2</v>
      </c>
      <c r="AH1002" s="18">
        <v>2.9490678618196502</v>
      </c>
      <c r="AI1002" s="16">
        <v>-2.7478939197069899E-2</v>
      </c>
      <c r="AJ1002" s="15">
        <v>373252.52</v>
      </c>
      <c r="AK1002" s="16">
        <v>1.1594260668997001</v>
      </c>
      <c r="AL1002" s="17">
        <v>67930.720000000001</v>
      </c>
      <c r="AM1002" s="16">
        <v>1.23536686051926</v>
      </c>
      <c r="AN1002" s="17">
        <v>125864.67</v>
      </c>
      <c r="AO1002" s="16">
        <v>1.2698698669454</v>
      </c>
      <c r="AP1002" s="18">
        <v>5.4946056806110697</v>
      </c>
      <c r="AQ1002" s="16">
        <v>-3.3972407375638801E-2</v>
      </c>
      <c r="AR1002" s="18">
        <v>2.9655066826934</v>
      </c>
      <c r="AS1002" s="16">
        <v>-4.8656445752255001E-2</v>
      </c>
    </row>
    <row r="1003" spans="1:45" x14ac:dyDescent="0.2">
      <c r="A1003" s="123"/>
      <c r="B1003" s="29"/>
      <c r="C1003" s="29"/>
      <c r="D1003" s="29"/>
      <c r="E1003" s="14" t="s">
        <v>302</v>
      </c>
      <c r="F1003" s="15">
        <v>35790.300000000003</v>
      </c>
      <c r="G1003" s="16">
        <v>7.7425579536611694E-2</v>
      </c>
      <c r="H1003" s="17">
        <v>6184.25</v>
      </c>
      <c r="I1003" s="16">
        <v>3.6964686944565499E-2</v>
      </c>
      <c r="J1003" s="17">
        <v>10228</v>
      </c>
      <c r="K1003" s="16">
        <v>0.114851018931103</v>
      </c>
      <c r="L1003" s="18">
        <v>5.7873307191656203</v>
      </c>
      <c r="M1003" s="16">
        <v>3.9018582890479103E-2</v>
      </c>
      <c r="N1003" s="18">
        <v>3.4992471646460701</v>
      </c>
      <c r="O1003" s="16">
        <v>-3.35699019501048E-2</v>
      </c>
      <c r="P1003" s="15">
        <v>121969.62</v>
      </c>
      <c r="Q1003" s="16">
        <v>4.5549478809491097E-2</v>
      </c>
      <c r="R1003" s="17">
        <v>21271.34</v>
      </c>
      <c r="S1003" s="16">
        <v>2.9672191361823099E-3</v>
      </c>
      <c r="T1003" s="17">
        <v>34811.42</v>
      </c>
      <c r="U1003" s="16">
        <v>4.90603292064744E-2</v>
      </c>
      <c r="V1003" s="18">
        <v>5.7339885498515804</v>
      </c>
      <c r="W1003" s="16">
        <v>4.2456282579188598E-2</v>
      </c>
      <c r="X1003" s="18">
        <v>3.50372435252569</v>
      </c>
      <c r="Y1003" s="16">
        <v>-3.3466620548304798E-3</v>
      </c>
      <c r="Z1003" s="15">
        <v>216267.89</v>
      </c>
      <c r="AA1003" s="16">
        <v>1.7296413381964501E-3</v>
      </c>
      <c r="AB1003" s="17">
        <v>37530.17</v>
      </c>
      <c r="AC1003" s="16">
        <v>-3.6772141307684303E-2</v>
      </c>
      <c r="AD1003" s="17">
        <v>61094.33</v>
      </c>
      <c r="AE1003" s="16">
        <v>3.5612482963747502E-3</v>
      </c>
      <c r="AF1003" s="18">
        <v>5.7625076038824199</v>
      </c>
      <c r="AG1003" s="16">
        <v>3.9971624884428798E-2</v>
      </c>
      <c r="AH1003" s="18">
        <v>3.53990116595108</v>
      </c>
      <c r="AI1003" s="16">
        <v>-1.8251072979228601E-3</v>
      </c>
      <c r="AJ1003" s="15">
        <v>444711.27</v>
      </c>
      <c r="AK1003" s="16">
        <v>2.9734872797738499E-2</v>
      </c>
      <c r="AL1003" s="17">
        <v>76860.03</v>
      </c>
      <c r="AM1003" s="16">
        <v>5.9952816534595499E-2</v>
      </c>
      <c r="AN1003" s="17">
        <v>125990.64</v>
      </c>
      <c r="AO1003" s="16">
        <v>9.8017355453374703E-3</v>
      </c>
      <c r="AP1003" s="18">
        <v>5.7859887642510701</v>
      </c>
      <c r="AQ1003" s="16">
        <v>-2.8508763093485E-2</v>
      </c>
      <c r="AR1003" s="18">
        <v>3.5297167313381399</v>
      </c>
      <c r="AS1003" s="16">
        <v>1.9739654380407898E-2</v>
      </c>
    </row>
    <row r="1004" spans="1:45" x14ac:dyDescent="0.2">
      <c r="A1004" s="123"/>
      <c r="B1004" s="29"/>
      <c r="C1004" s="29"/>
      <c r="D1004" s="29"/>
      <c r="E1004" s="14" t="s">
        <v>303</v>
      </c>
      <c r="F1004" s="15">
        <v>31612.85</v>
      </c>
      <c r="G1004" s="16">
        <v>0.24689635206243901</v>
      </c>
      <c r="H1004" s="17">
        <v>6039.13</v>
      </c>
      <c r="I1004" s="16">
        <v>0.27695254930402402</v>
      </c>
      <c r="J1004" s="17">
        <v>10536.56</v>
      </c>
      <c r="K1004" s="16">
        <v>0.25370165009590201</v>
      </c>
      <c r="L1004" s="18">
        <v>5.2346695633311402</v>
      </c>
      <c r="M1004" s="16">
        <v>-2.3537442529063601E-2</v>
      </c>
      <c r="N1004" s="18">
        <v>3.0003008572057701</v>
      </c>
      <c r="O1004" s="16">
        <v>-5.4281638960453297E-3</v>
      </c>
      <c r="P1004" s="15">
        <v>105266.46</v>
      </c>
      <c r="Q1004" s="16">
        <v>0.27622734171708901</v>
      </c>
      <c r="R1004" s="17">
        <v>20289.36</v>
      </c>
      <c r="S1004" s="16">
        <v>0.27962643063783399</v>
      </c>
      <c r="T1004" s="17">
        <v>35023.480000000003</v>
      </c>
      <c r="U1004" s="16">
        <v>0.25638010510645198</v>
      </c>
      <c r="V1004" s="18">
        <v>5.18825926495464</v>
      </c>
      <c r="W1004" s="16">
        <v>-2.6563134672447E-3</v>
      </c>
      <c r="X1004" s="18">
        <v>3.0055968167640699</v>
      </c>
      <c r="Y1004" s="16">
        <v>1.5797159259343101E-2</v>
      </c>
      <c r="Z1004" s="15">
        <v>191380.26</v>
      </c>
      <c r="AA1004" s="16">
        <v>0.30908270829130902</v>
      </c>
      <c r="AB1004" s="17">
        <v>36883.11</v>
      </c>
      <c r="AC1004" s="16">
        <v>0.33078036037726299</v>
      </c>
      <c r="AD1004" s="17">
        <v>63316.51</v>
      </c>
      <c r="AE1004" s="16">
        <v>0.295277051547995</v>
      </c>
      <c r="AF1004" s="18">
        <v>5.1888319612961098</v>
      </c>
      <c r="AG1004" s="16">
        <v>-1.6304457694133301E-2</v>
      </c>
      <c r="AH1004" s="18">
        <v>3.02259647602181</v>
      </c>
      <c r="AI1004" s="16">
        <v>1.0658458533496701E-2</v>
      </c>
      <c r="AJ1004" s="15">
        <v>358743.08</v>
      </c>
      <c r="AK1004" s="16">
        <v>0.51112007855027397</v>
      </c>
      <c r="AL1004" s="17">
        <v>68249.91</v>
      </c>
      <c r="AM1004" s="16">
        <v>0.62230290301087998</v>
      </c>
      <c r="AN1004" s="17">
        <v>119361.67</v>
      </c>
      <c r="AO1004" s="16">
        <v>0.54964279260004001</v>
      </c>
      <c r="AP1004" s="18">
        <v>5.2563157958743103</v>
      </c>
      <c r="AQ1004" s="16">
        <v>-6.8533949026570798E-2</v>
      </c>
      <c r="AR1004" s="18">
        <v>3.0055132439082</v>
      </c>
      <c r="AS1004" s="16">
        <v>-2.4859092839796499E-2</v>
      </c>
    </row>
    <row r="1005" spans="1:45" x14ac:dyDescent="0.2">
      <c r="A1005" s="123"/>
      <c r="B1005" s="29"/>
      <c r="C1005" s="29"/>
      <c r="D1005" s="29"/>
      <c r="E1005" s="14" t="s">
        <v>304</v>
      </c>
      <c r="F1005" s="15">
        <v>50286.93</v>
      </c>
      <c r="G1005" s="16">
        <v>0.53767048727774402</v>
      </c>
      <c r="H1005" s="17">
        <v>11217.23</v>
      </c>
      <c r="I1005" s="16">
        <v>1.4782393527591</v>
      </c>
      <c r="J1005" s="17">
        <v>15309.22</v>
      </c>
      <c r="K1005" s="16">
        <v>0.59810806099217195</v>
      </c>
      <c r="L1005" s="18">
        <v>4.4830078370506801</v>
      </c>
      <c r="M1005" s="16">
        <v>-0.37953108299817501</v>
      </c>
      <c r="N1005" s="18">
        <v>3.28474801459513</v>
      </c>
      <c r="O1005" s="16">
        <v>-3.7818202153930398E-2</v>
      </c>
      <c r="P1005" s="15">
        <v>163259.74</v>
      </c>
      <c r="Q1005" s="16">
        <v>0.53417169444017398</v>
      </c>
      <c r="R1005" s="17">
        <v>35353.49</v>
      </c>
      <c r="S1005" s="16">
        <v>1.6689453007042001</v>
      </c>
      <c r="T1005" s="17">
        <v>49251.47</v>
      </c>
      <c r="U1005" s="16">
        <v>0.60402482598071405</v>
      </c>
      <c r="V1005" s="18">
        <v>4.6179242841371497</v>
      </c>
      <c r="W1005" s="16">
        <v>-0.42517679398098401</v>
      </c>
      <c r="X1005" s="18">
        <v>3.3148196388859099</v>
      </c>
      <c r="Y1005" s="16">
        <v>-4.3548659851839401E-2</v>
      </c>
      <c r="Z1005" s="15">
        <v>318518.01</v>
      </c>
      <c r="AA1005" s="16">
        <v>0.45234209408592801</v>
      </c>
      <c r="AB1005" s="17">
        <v>70849.39</v>
      </c>
      <c r="AC1005" s="16">
        <v>1.68438349770035</v>
      </c>
      <c r="AD1005" s="17">
        <v>98299.08</v>
      </c>
      <c r="AE1005" s="16">
        <v>0.547432395225804</v>
      </c>
      <c r="AF1005" s="18">
        <v>4.4957057499013002</v>
      </c>
      <c r="AG1005" s="16">
        <v>-0.45896624110149897</v>
      </c>
      <c r="AH1005" s="18">
        <v>3.2402949244285901</v>
      </c>
      <c r="AI1005" s="16">
        <v>-6.1450375107340402E-2</v>
      </c>
      <c r="AJ1005" s="15">
        <v>568801.46</v>
      </c>
      <c r="AK1005" s="16">
        <v>-7.1576168426880707E-2</v>
      </c>
      <c r="AL1005" s="17">
        <v>105641.65</v>
      </c>
      <c r="AM1005" s="16">
        <v>0.33822924532472598</v>
      </c>
      <c r="AN1005" s="17">
        <v>171363.35</v>
      </c>
      <c r="AO1005" s="16">
        <v>-6.7471189226890702E-2</v>
      </c>
      <c r="AP1005" s="18">
        <v>5.3842538430628402</v>
      </c>
      <c r="AQ1005" s="16">
        <v>-0.30622960541575001</v>
      </c>
      <c r="AR1005" s="18">
        <v>3.3192713611165998</v>
      </c>
      <c r="AS1005" s="16">
        <v>-4.4019864615086899E-3</v>
      </c>
    </row>
    <row r="1006" spans="1:45" x14ac:dyDescent="0.2">
      <c r="A1006" s="123"/>
      <c r="B1006" s="29"/>
      <c r="C1006" s="29"/>
      <c r="D1006" s="29"/>
      <c r="E1006" s="14" t="s">
        <v>305</v>
      </c>
      <c r="F1006" s="15">
        <v>66393.61</v>
      </c>
      <c r="G1006" s="16">
        <v>0.69645526816665804</v>
      </c>
      <c r="H1006" s="17">
        <v>10628.29</v>
      </c>
      <c r="I1006" s="16">
        <v>0.38813767630421703</v>
      </c>
      <c r="J1006" s="17">
        <v>19793.25</v>
      </c>
      <c r="K1006" s="16">
        <v>0.78714281070773295</v>
      </c>
      <c r="L1006" s="18">
        <v>6.2468760261528402</v>
      </c>
      <c r="M1006" s="16">
        <v>0.22210879880683501</v>
      </c>
      <c r="N1006" s="18">
        <v>3.3543561567706202</v>
      </c>
      <c r="O1006" s="16">
        <v>-5.0744429598864299E-2</v>
      </c>
      <c r="P1006" s="15">
        <v>244392.1</v>
      </c>
      <c r="Q1006" s="16">
        <v>0.89928254691764198</v>
      </c>
      <c r="R1006" s="17">
        <v>37401.97</v>
      </c>
      <c r="S1006" s="16">
        <v>0.49913343428570101</v>
      </c>
      <c r="T1006" s="17">
        <v>65167.97</v>
      </c>
      <c r="U1006" s="16">
        <v>0.766749056073325</v>
      </c>
      <c r="V1006" s="18">
        <v>6.53420394701135</v>
      </c>
      <c r="W1006" s="16">
        <v>0.26692027772871502</v>
      </c>
      <c r="X1006" s="18">
        <v>3.7501874003440698</v>
      </c>
      <c r="Y1006" s="16">
        <v>7.5015458697274703E-2</v>
      </c>
      <c r="Z1006" s="15">
        <v>489314.23</v>
      </c>
      <c r="AA1006" s="16">
        <v>0.88230409786804198</v>
      </c>
      <c r="AB1006" s="17">
        <v>74131.88</v>
      </c>
      <c r="AC1006" s="16">
        <v>0.52033990107069195</v>
      </c>
      <c r="AD1006" s="17">
        <v>129166.26</v>
      </c>
      <c r="AE1006" s="16">
        <v>0.68405125859651095</v>
      </c>
      <c r="AF1006" s="18">
        <v>6.6005911356895304</v>
      </c>
      <c r="AG1006" s="16">
        <v>0.238081100510773</v>
      </c>
      <c r="AH1006" s="18">
        <v>3.78825112688097</v>
      </c>
      <c r="AI1006" s="16">
        <v>0.11772375588897201</v>
      </c>
      <c r="AJ1006" s="15">
        <v>738500.57</v>
      </c>
      <c r="AK1006" s="16">
        <v>0.64030869941767199</v>
      </c>
      <c r="AL1006" s="17">
        <v>116934.36</v>
      </c>
      <c r="AM1006" s="16">
        <v>0.49103575751177098</v>
      </c>
      <c r="AN1006" s="17">
        <v>200853.55</v>
      </c>
      <c r="AO1006" s="16">
        <v>0.43927151862782798</v>
      </c>
      <c r="AP1006" s="18">
        <v>6.3155138489662104</v>
      </c>
      <c r="AQ1006" s="16">
        <v>0.100113589599626</v>
      </c>
      <c r="AR1006" s="18">
        <v>3.6768111392604199</v>
      </c>
      <c r="AS1006" s="16">
        <v>0.13967981592626</v>
      </c>
    </row>
    <row r="1007" spans="1:45" x14ac:dyDescent="0.2">
      <c r="A1007" s="123"/>
      <c r="B1007" s="29"/>
      <c r="C1007" s="29"/>
      <c r="D1007" s="29"/>
      <c r="E1007" s="14" t="s">
        <v>306</v>
      </c>
      <c r="F1007" s="15">
        <v>18647.12</v>
      </c>
      <c r="G1007" s="16">
        <v>0.15186095971940899</v>
      </c>
      <c r="H1007" s="17">
        <v>2653.74</v>
      </c>
      <c r="I1007" s="16">
        <v>0.434399779467804</v>
      </c>
      <c r="J1007" s="17">
        <v>5618.39</v>
      </c>
      <c r="K1007" s="16">
        <v>0.17062229528554099</v>
      </c>
      <c r="L1007" s="18">
        <v>7.0267320837761096</v>
      </c>
      <c r="M1007" s="16">
        <v>-0.19697355213845799</v>
      </c>
      <c r="N1007" s="18">
        <v>3.3189436831547798</v>
      </c>
      <c r="O1007" s="16">
        <v>-1.60268052656178E-2</v>
      </c>
      <c r="P1007" s="15">
        <v>59648.46</v>
      </c>
      <c r="Q1007" s="16">
        <v>0.13656597683365301</v>
      </c>
      <c r="R1007" s="17">
        <v>8372.67</v>
      </c>
      <c r="S1007" s="16">
        <v>0.40345404441345301</v>
      </c>
      <c r="T1007" s="17">
        <v>17962.099999999999</v>
      </c>
      <c r="U1007" s="16">
        <v>0.160025393577853</v>
      </c>
      <c r="V1007" s="18">
        <v>7.1241861915016402</v>
      </c>
      <c r="W1007" s="16">
        <v>-0.19016516332840799</v>
      </c>
      <c r="X1007" s="18">
        <v>3.3207954526475199</v>
      </c>
      <c r="Y1007" s="16">
        <v>-2.0223192418093901E-2</v>
      </c>
      <c r="Z1007" s="15">
        <v>117590.69</v>
      </c>
      <c r="AA1007" s="16">
        <v>0.13308490214420499</v>
      </c>
      <c r="AB1007" s="17">
        <v>16448.87</v>
      </c>
      <c r="AC1007" s="16">
        <v>0.40032094666496398</v>
      </c>
      <c r="AD1007" s="17">
        <v>35416.69</v>
      </c>
      <c r="AE1007" s="16">
        <v>0.16274845318991199</v>
      </c>
      <c r="AF1007" s="18">
        <v>7.1488612895597097</v>
      </c>
      <c r="AG1007" s="16">
        <v>-0.19083913952527401</v>
      </c>
      <c r="AH1007" s="18">
        <v>3.32020553021753</v>
      </c>
      <c r="AI1007" s="16">
        <v>-2.5511580741584401E-2</v>
      </c>
      <c r="AJ1007" s="15">
        <v>312565.38</v>
      </c>
      <c r="AK1007" s="16">
        <v>0.16189926667337301</v>
      </c>
      <c r="AL1007" s="17">
        <v>42919.64</v>
      </c>
      <c r="AM1007" s="16">
        <v>0.37977056781957103</v>
      </c>
      <c r="AN1007" s="17">
        <v>97887.54</v>
      </c>
      <c r="AO1007" s="16">
        <v>0.21071451762221999</v>
      </c>
      <c r="AP1007" s="18">
        <v>7.2825722676145501</v>
      </c>
      <c r="AQ1007" s="16">
        <v>-0.15790400681650801</v>
      </c>
      <c r="AR1007" s="18">
        <v>3.1931069061496502</v>
      </c>
      <c r="AS1007" s="16">
        <v>-4.0319373591652198E-2</v>
      </c>
    </row>
    <row r="1008" spans="1:45" x14ac:dyDescent="0.2">
      <c r="A1008" s="123"/>
      <c r="B1008" s="29"/>
      <c r="C1008" s="29"/>
      <c r="D1008" s="29"/>
      <c r="E1008" s="14" t="s">
        <v>307</v>
      </c>
      <c r="F1008" s="15">
        <v>65100.95</v>
      </c>
      <c r="G1008" s="16">
        <v>-5.0219598862964697E-2</v>
      </c>
      <c r="H1008" s="17">
        <v>15136.5</v>
      </c>
      <c r="I1008" s="16">
        <v>-0.14905829455237599</v>
      </c>
      <c r="J1008" s="17">
        <v>30308.67</v>
      </c>
      <c r="K1008" s="16">
        <v>-0.148219895376241</v>
      </c>
      <c r="L1008" s="18">
        <v>4.30092491659234</v>
      </c>
      <c r="M1008" s="16">
        <v>0.1161521348133</v>
      </c>
      <c r="N1008" s="18">
        <v>2.1479315984502101</v>
      </c>
      <c r="O1008" s="16">
        <v>0.115053516724912</v>
      </c>
      <c r="P1008" s="15">
        <v>220224.88</v>
      </c>
      <c r="Q1008" s="16">
        <v>5.8638790469250898E-2</v>
      </c>
      <c r="R1008" s="17">
        <v>51095.26</v>
      </c>
      <c r="S1008" s="16">
        <v>4.9473169941145296E-3</v>
      </c>
      <c r="T1008" s="17">
        <v>102250.98</v>
      </c>
      <c r="U1008" s="16">
        <v>3.2387867922646601E-3</v>
      </c>
      <c r="V1008" s="18">
        <v>4.3100843405043801</v>
      </c>
      <c r="W1008" s="16">
        <v>5.3427152416041603E-2</v>
      </c>
      <c r="X1008" s="18">
        <v>2.15376791498722</v>
      </c>
      <c r="Y1008" s="16">
        <v>5.5221154132329003E-2</v>
      </c>
      <c r="Z1008" s="15">
        <v>439680.86</v>
      </c>
      <c r="AA1008" s="16">
        <v>0.82447284361221795</v>
      </c>
      <c r="AB1008" s="17">
        <v>102322.9</v>
      </c>
      <c r="AC1008" s="16">
        <v>0.88050390636414599</v>
      </c>
      <c r="AD1008" s="17">
        <v>204729.92</v>
      </c>
      <c r="AE1008" s="16">
        <v>0.85853048851782998</v>
      </c>
      <c r="AF1008" s="18">
        <v>4.2969937325857703</v>
      </c>
      <c r="AG1008" s="16">
        <v>-2.9795770464662499E-2</v>
      </c>
      <c r="AH1008" s="18">
        <v>2.1476140859137698</v>
      </c>
      <c r="AI1008" s="16">
        <v>-1.8325039656881099E-2</v>
      </c>
      <c r="AJ1008" s="15">
        <v>846580.56</v>
      </c>
      <c r="AK1008" s="16">
        <v>1.67376773697632</v>
      </c>
      <c r="AL1008" s="17">
        <v>201614.97</v>
      </c>
      <c r="AM1008" s="16">
        <v>2.2171059780592399</v>
      </c>
      <c r="AN1008" s="17">
        <v>403413.63</v>
      </c>
      <c r="AO1008" s="16">
        <v>2.0834632588797199</v>
      </c>
      <c r="AP1008" s="18">
        <v>4.1989965328467402</v>
      </c>
      <c r="AQ1008" s="16">
        <v>-0.168890376875523</v>
      </c>
      <c r="AR1008" s="18">
        <v>2.0985422827681899</v>
      </c>
      <c r="AS1008" s="16">
        <v>-0.13286862449992301</v>
      </c>
    </row>
    <row r="1009" spans="1:45" x14ac:dyDescent="0.2">
      <c r="A1009" s="123"/>
      <c r="B1009" s="29"/>
      <c r="C1009" s="29"/>
      <c r="D1009" s="29"/>
      <c r="E1009" s="14" t="s">
        <v>308</v>
      </c>
      <c r="F1009" s="15">
        <v>20354.73</v>
      </c>
      <c r="G1009" s="16">
        <v>0.58339848262439198</v>
      </c>
      <c r="H1009" s="17">
        <v>3169.32</v>
      </c>
      <c r="I1009" s="16">
        <v>0.97594688113719297</v>
      </c>
      <c r="J1009" s="17">
        <v>6784.23</v>
      </c>
      <c r="K1009" s="16">
        <v>0.586149252893853</v>
      </c>
      <c r="L1009" s="18">
        <v>6.4224281549354396</v>
      </c>
      <c r="M1009" s="16">
        <v>-0.198663436886968</v>
      </c>
      <c r="N1009" s="18">
        <v>3.0003006973525399</v>
      </c>
      <c r="O1009" s="16">
        <v>-1.7342442802540099E-3</v>
      </c>
      <c r="P1009" s="15">
        <v>65687.75</v>
      </c>
      <c r="Q1009" s="16">
        <v>0.80923897535560796</v>
      </c>
      <c r="R1009" s="17">
        <v>10251.56</v>
      </c>
      <c r="S1009" s="16">
        <v>1.2405626562691201</v>
      </c>
      <c r="T1009" s="17">
        <v>22119.66</v>
      </c>
      <c r="U1009" s="16">
        <v>0.81292639667963795</v>
      </c>
      <c r="V1009" s="18">
        <v>6.4075857723117302</v>
      </c>
      <c r="W1009" s="16">
        <v>-0.19250685969734699</v>
      </c>
      <c r="X1009" s="18">
        <v>2.9696545968608898</v>
      </c>
      <c r="Y1009" s="16">
        <v>-2.0339608551034698E-3</v>
      </c>
      <c r="Z1009" s="15">
        <v>120264.37</v>
      </c>
      <c r="AA1009" s="16">
        <v>0.83508053324348996</v>
      </c>
      <c r="AB1009" s="17">
        <v>18711.38</v>
      </c>
      <c r="AC1009" s="16">
        <v>1.3062202961998901</v>
      </c>
      <c r="AD1009" s="17">
        <v>40288.730000000003</v>
      </c>
      <c r="AE1009" s="16">
        <v>0.86215074328918195</v>
      </c>
      <c r="AF1009" s="18">
        <v>6.4273383363493197</v>
      </c>
      <c r="AG1009" s="16">
        <v>-0.20429087530481099</v>
      </c>
      <c r="AH1009" s="18">
        <v>2.98506232388065</v>
      </c>
      <c r="AI1009" s="16">
        <v>-1.45370669604746E-2</v>
      </c>
      <c r="AJ1009" s="15">
        <v>231431.26</v>
      </c>
      <c r="AK1009" s="16">
        <v>0.55162436614247101</v>
      </c>
      <c r="AL1009" s="17">
        <v>33980.769999999997</v>
      </c>
      <c r="AM1009" s="16">
        <v>0.89715667434519397</v>
      </c>
      <c r="AN1009" s="17">
        <v>75725.22</v>
      </c>
      <c r="AO1009" s="16">
        <v>0.585413941008327</v>
      </c>
      <c r="AP1009" s="18">
        <v>6.8106537903643698</v>
      </c>
      <c r="AQ1009" s="16">
        <v>-0.18213166728677499</v>
      </c>
      <c r="AR1009" s="18">
        <v>3.05619792190766</v>
      </c>
      <c r="AS1009" s="16">
        <v>-2.1312777686542401E-2</v>
      </c>
    </row>
    <row r="1010" spans="1:45" x14ac:dyDescent="0.2">
      <c r="A1010" s="123"/>
      <c r="B1010" s="29"/>
      <c r="C1010" s="29"/>
      <c r="D1010" s="29"/>
      <c r="E1010" s="14" t="s">
        <v>309</v>
      </c>
      <c r="F1010" s="15">
        <v>43868.61</v>
      </c>
      <c r="G1010" s="16">
        <v>2.10913648740785</v>
      </c>
      <c r="H1010" s="17">
        <v>8003.76</v>
      </c>
      <c r="I1010" s="16">
        <v>3.5346311394140599</v>
      </c>
      <c r="J1010" s="17">
        <v>14601.16</v>
      </c>
      <c r="K1010" s="16">
        <v>2.1021481731710998</v>
      </c>
      <c r="L1010" s="18">
        <v>5.4810001799154398</v>
      </c>
      <c r="M1010" s="16">
        <v>-0.31435735524684999</v>
      </c>
      <c r="N1010" s="18">
        <v>3.0044606044999198</v>
      </c>
      <c r="O1010" s="16">
        <v>2.25273386267783E-3</v>
      </c>
      <c r="P1010" s="15">
        <v>141972.47</v>
      </c>
      <c r="Q1010" s="16">
        <v>2.15099872737111</v>
      </c>
      <c r="R1010" s="17">
        <v>26283.43</v>
      </c>
      <c r="S1010" s="16">
        <v>3.4147788447487302</v>
      </c>
      <c r="T1010" s="17">
        <v>48131.24</v>
      </c>
      <c r="U1010" s="16">
        <v>2.0318031929803602</v>
      </c>
      <c r="V1010" s="18">
        <v>5.4015959865207899</v>
      </c>
      <c r="W1010" s="16">
        <v>-0.28626125154170601</v>
      </c>
      <c r="X1010" s="18">
        <v>2.94969483437368</v>
      </c>
      <c r="Y1010" s="16">
        <v>3.93150632820531E-2</v>
      </c>
      <c r="Z1010" s="15">
        <v>261451.44</v>
      </c>
      <c r="AA1010" s="16">
        <v>2.2000287872490101</v>
      </c>
      <c r="AB1010" s="17">
        <v>48481.2</v>
      </c>
      <c r="AC1010" s="16">
        <v>3.40341874131463</v>
      </c>
      <c r="AD1010" s="17">
        <v>88741.5</v>
      </c>
      <c r="AE1010" s="16">
        <v>2.0228838042046502</v>
      </c>
      <c r="AF1010" s="18">
        <v>5.3928417613425399</v>
      </c>
      <c r="AG1010" s="16">
        <v>-0.27328537773955902</v>
      </c>
      <c r="AH1010" s="18">
        <v>2.9462138909078601</v>
      </c>
      <c r="AI1010" s="16">
        <v>5.8601320632293903E-2</v>
      </c>
      <c r="AJ1010" s="15">
        <v>438457.97</v>
      </c>
      <c r="AK1010" s="16">
        <v>1.5125078441023101</v>
      </c>
      <c r="AL1010" s="17">
        <v>73654.39</v>
      </c>
      <c r="AM1010" s="16">
        <v>2.26914198238009</v>
      </c>
      <c r="AN1010" s="17">
        <v>143309.66</v>
      </c>
      <c r="AO1010" s="16">
        <v>1.3890625320388701</v>
      </c>
      <c r="AP1010" s="18">
        <v>5.9529102067100101</v>
      </c>
      <c r="AQ1010" s="16">
        <v>-0.231447316254803</v>
      </c>
      <c r="AR1010" s="18">
        <v>3.0595144109615502</v>
      </c>
      <c r="AS1010" s="16">
        <v>5.1671025939237003E-2</v>
      </c>
    </row>
    <row r="1011" spans="1:45" x14ac:dyDescent="0.2">
      <c r="A1011" s="123"/>
      <c r="B1011" s="29"/>
      <c r="C1011" s="29"/>
      <c r="D1011" s="29"/>
      <c r="E1011" s="14" t="s">
        <v>310</v>
      </c>
      <c r="F1011" s="15">
        <v>48331.7</v>
      </c>
      <c r="G1011" s="16">
        <v>3.3026605584626698</v>
      </c>
      <c r="H1011" s="17">
        <v>8428.44</v>
      </c>
      <c r="I1011" s="16">
        <v>3.9598606509624399</v>
      </c>
      <c r="J1011" s="17">
        <v>15945.94</v>
      </c>
      <c r="K1011" s="16">
        <v>3.6228959743023301</v>
      </c>
      <c r="L1011" s="18">
        <v>5.7343589086473896</v>
      </c>
      <c r="M1011" s="16">
        <v>-0.13250374128399001</v>
      </c>
      <c r="N1011" s="18">
        <v>3.03097214714216</v>
      </c>
      <c r="O1011" s="16">
        <v>-6.9271603259034906E-2</v>
      </c>
      <c r="P1011" s="15">
        <v>151649.01999999999</v>
      </c>
      <c r="Q1011" s="16">
        <v>3.5256989138849302</v>
      </c>
      <c r="R1011" s="17">
        <v>27277.599999999999</v>
      </c>
      <c r="S1011" s="16">
        <v>4.5888818998953003</v>
      </c>
      <c r="T1011" s="17">
        <v>51489.1</v>
      </c>
      <c r="U1011" s="16">
        <v>4.2266246824026501</v>
      </c>
      <c r="V1011" s="18">
        <v>5.5594707745549501</v>
      </c>
      <c r="W1011" s="16">
        <v>-0.19023178608055599</v>
      </c>
      <c r="X1011" s="18">
        <v>2.9452645317164201</v>
      </c>
      <c r="Y1011" s="16">
        <v>-0.13410677274716901</v>
      </c>
      <c r="Z1011" s="15">
        <v>273393.89</v>
      </c>
      <c r="AA1011" s="16">
        <v>3.38365731540366</v>
      </c>
      <c r="AB1011" s="17">
        <v>49313.32</v>
      </c>
      <c r="AC1011" s="16">
        <v>4.6215261113764701</v>
      </c>
      <c r="AD1011" s="17">
        <v>92856.89</v>
      </c>
      <c r="AE1011" s="16">
        <v>4.0740554951741297</v>
      </c>
      <c r="AF1011" s="18">
        <v>5.54401711342899</v>
      </c>
      <c r="AG1011" s="16">
        <v>-0.22020155584934401</v>
      </c>
      <c r="AH1011" s="18">
        <v>2.9442499097266799</v>
      </c>
      <c r="AI1011" s="16">
        <v>-0.136064373049743</v>
      </c>
      <c r="AJ1011" s="15">
        <v>468268.22</v>
      </c>
      <c r="AK1011" s="16">
        <v>2.1774097501462299</v>
      </c>
      <c r="AL1011" s="17">
        <v>78952.160000000003</v>
      </c>
      <c r="AM1011" s="16">
        <v>2.9772504475858601</v>
      </c>
      <c r="AN1011" s="17">
        <v>151561.87</v>
      </c>
      <c r="AO1011" s="16">
        <v>2.3760172086544902</v>
      </c>
      <c r="AP1011" s="18">
        <v>5.9310374788986104</v>
      </c>
      <c r="AQ1011" s="16">
        <v>-0.201103930461589</v>
      </c>
      <c r="AR1011" s="18">
        <v>3.0896175931320999</v>
      </c>
      <c r="AS1011" s="16">
        <v>-5.8828923620155099E-2</v>
      </c>
    </row>
    <row r="1012" spans="1:45" x14ac:dyDescent="0.2">
      <c r="A1012" s="123"/>
      <c r="B1012" s="29"/>
      <c r="C1012" s="29"/>
      <c r="D1012" s="29"/>
      <c r="E1012" s="14" t="s">
        <v>311</v>
      </c>
      <c r="F1012" s="15">
        <v>16897.59</v>
      </c>
      <c r="G1012" s="16">
        <v>0.59894681560756802</v>
      </c>
      <c r="H1012" s="17">
        <v>2754.65</v>
      </c>
      <c r="I1012" s="16">
        <v>1.06890983514214</v>
      </c>
      <c r="J1012" s="17">
        <v>4581.75</v>
      </c>
      <c r="K1012" s="16">
        <v>0.68763743650755704</v>
      </c>
      <c r="L1012" s="18">
        <v>6.1342057974697299</v>
      </c>
      <c r="M1012" s="16">
        <v>-0.22715490619835699</v>
      </c>
      <c r="N1012" s="18">
        <v>3.6880209526927499</v>
      </c>
      <c r="O1012" s="16">
        <v>-5.2553124848621097E-2</v>
      </c>
      <c r="P1012" s="15">
        <v>63144.59</v>
      </c>
      <c r="Q1012" s="16">
        <v>0.80245228729811702</v>
      </c>
      <c r="R1012" s="17">
        <v>10829.36</v>
      </c>
      <c r="S1012" s="16">
        <v>1.46669536675755</v>
      </c>
      <c r="T1012" s="17">
        <v>16792.759999999998</v>
      </c>
      <c r="U1012" s="16">
        <v>0.89306557452819202</v>
      </c>
      <c r="V1012" s="18">
        <v>5.83086996830838</v>
      </c>
      <c r="W1012" s="16">
        <v>-0.26928460174333402</v>
      </c>
      <c r="X1012" s="18">
        <v>3.7602270264089999</v>
      </c>
      <c r="Y1012" s="16">
        <v>-4.7865899865966899E-2</v>
      </c>
      <c r="Z1012" s="15">
        <v>123564.29</v>
      </c>
      <c r="AA1012" s="16">
        <v>0.94250336224087605</v>
      </c>
      <c r="AB1012" s="17">
        <v>21426.880000000001</v>
      </c>
      <c r="AC1012" s="16">
        <v>1.659484310109</v>
      </c>
      <c r="AD1012" s="17">
        <v>32309.23</v>
      </c>
      <c r="AE1012" s="16">
        <v>0.98325761663348898</v>
      </c>
      <c r="AF1012" s="18">
        <v>5.7667887251900396</v>
      </c>
      <c r="AG1012" s="16">
        <v>-0.26959397547216202</v>
      </c>
      <c r="AH1012" s="18">
        <v>3.82442695167913</v>
      </c>
      <c r="AI1012" s="16">
        <v>-2.0549148053590802E-2</v>
      </c>
      <c r="AJ1012" s="15">
        <v>223626.75</v>
      </c>
      <c r="AK1012" s="16">
        <v>0.40044119893236002</v>
      </c>
      <c r="AL1012" s="17">
        <v>36296.04</v>
      </c>
      <c r="AM1012" s="16">
        <v>0.59967386010802304</v>
      </c>
      <c r="AN1012" s="17">
        <v>58633.24</v>
      </c>
      <c r="AO1012" s="16">
        <v>0.37510758924571902</v>
      </c>
      <c r="AP1012" s="18">
        <v>6.16118865859747</v>
      </c>
      <c r="AQ1012" s="16">
        <v>-0.124545800330955</v>
      </c>
      <c r="AR1012" s="18">
        <v>3.8139927113016401</v>
      </c>
      <c r="AS1012" s="16">
        <v>1.8423001868920701E-2</v>
      </c>
    </row>
    <row r="1013" spans="1:45" x14ac:dyDescent="0.2">
      <c r="A1013" s="123"/>
      <c r="B1013" s="29"/>
      <c r="C1013" s="29"/>
      <c r="D1013" s="29"/>
      <c r="E1013" s="14" t="s">
        <v>312</v>
      </c>
      <c r="F1013" s="15">
        <v>27814.25</v>
      </c>
      <c r="G1013" s="16">
        <v>1.09317323726406E-2</v>
      </c>
      <c r="H1013" s="17">
        <v>5797.04</v>
      </c>
      <c r="I1013" s="16">
        <v>-2.6644928497430099E-2</v>
      </c>
      <c r="J1013" s="17">
        <v>10055.299999999999</v>
      </c>
      <c r="K1013" s="16">
        <v>4.1845612515450999E-2</v>
      </c>
      <c r="L1013" s="18">
        <v>4.7980089838952296</v>
      </c>
      <c r="M1013" s="16">
        <v>3.86052962276794E-2</v>
      </c>
      <c r="N1013" s="18">
        <v>2.7661283104432499</v>
      </c>
      <c r="O1013" s="16">
        <v>-2.9672227604022199E-2</v>
      </c>
      <c r="P1013" s="15">
        <v>112200.13</v>
      </c>
      <c r="Q1013" s="16">
        <v>0.213479185719638</v>
      </c>
      <c r="R1013" s="17">
        <v>21761.24</v>
      </c>
      <c r="S1013" s="16">
        <v>0.10634940244776001</v>
      </c>
      <c r="T1013" s="17">
        <v>37867.82</v>
      </c>
      <c r="U1013" s="16">
        <v>0.195920561290746</v>
      </c>
      <c r="V1013" s="18">
        <v>5.15596216024454</v>
      </c>
      <c r="W1013" s="16">
        <v>9.6831781202987494E-2</v>
      </c>
      <c r="X1013" s="18">
        <v>2.96294135759597</v>
      </c>
      <c r="Y1013" s="16">
        <v>1.46820992942379E-2</v>
      </c>
      <c r="Z1013" s="15">
        <v>204021.26</v>
      </c>
      <c r="AA1013" s="16">
        <v>0.52650412139351399</v>
      </c>
      <c r="AB1013" s="17">
        <v>40076.480000000003</v>
      </c>
      <c r="AC1013" s="16">
        <v>0.39949972569770698</v>
      </c>
      <c r="AD1013" s="17">
        <v>68992.25</v>
      </c>
      <c r="AE1013" s="16">
        <v>0.58415360760332202</v>
      </c>
      <c r="AF1013" s="18">
        <v>5.0907978944258598</v>
      </c>
      <c r="AG1013" s="16">
        <v>9.0749853939764105E-2</v>
      </c>
      <c r="AH1013" s="18">
        <v>2.9571620000797201</v>
      </c>
      <c r="AI1013" s="16">
        <v>-3.6391348624977102E-2</v>
      </c>
      <c r="AJ1013" s="15">
        <v>365237.42</v>
      </c>
      <c r="AK1013" s="16">
        <v>0.94881117090101896</v>
      </c>
      <c r="AL1013" s="17">
        <v>73236.570000000007</v>
      </c>
      <c r="AM1013" s="16">
        <v>0.90229155827677199</v>
      </c>
      <c r="AN1013" s="17">
        <v>125171.17</v>
      </c>
      <c r="AO1013" s="16">
        <v>1.1270536020314299</v>
      </c>
      <c r="AP1013" s="18">
        <v>4.9870907389573302</v>
      </c>
      <c r="AQ1013" s="16">
        <v>2.4454512465159801E-2</v>
      </c>
      <c r="AR1013" s="18">
        <v>2.9179036993901999</v>
      </c>
      <c r="AS1013" s="16">
        <v>-8.3797808837624693E-2</v>
      </c>
    </row>
    <row r="1014" spans="1:45" x14ac:dyDescent="0.2">
      <c r="A1014" s="123"/>
      <c r="B1014" s="29"/>
      <c r="C1014" s="29"/>
      <c r="D1014" s="29"/>
      <c r="E1014" s="14" t="s">
        <v>313</v>
      </c>
      <c r="F1014" s="15">
        <v>34934.120000000003</v>
      </c>
      <c r="G1014" s="16">
        <v>0.21569181514476601</v>
      </c>
      <c r="H1014" s="17">
        <v>5762.74</v>
      </c>
      <c r="I1014" s="16">
        <v>0.242674188171313</v>
      </c>
      <c r="J1014" s="17">
        <v>10906.54</v>
      </c>
      <c r="K1014" s="16">
        <v>0.146883399300926</v>
      </c>
      <c r="L1014" s="18">
        <v>6.0620676969635996</v>
      </c>
      <c r="M1014" s="16">
        <v>-2.17131515914505E-2</v>
      </c>
      <c r="N1014" s="18">
        <v>3.2030433116277002</v>
      </c>
      <c r="O1014" s="16">
        <v>5.9995999493742798E-2</v>
      </c>
      <c r="P1014" s="15">
        <v>120483</v>
      </c>
      <c r="Q1014" s="16">
        <v>0.84103330005253396</v>
      </c>
      <c r="R1014" s="17">
        <v>19795.560000000001</v>
      </c>
      <c r="S1014" s="16">
        <v>1.18000290732249</v>
      </c>
      <c r="T1014" s="17">
        <v>37662.67</v>
      </c>
      <c r="U1014" s="16">
        <v>0.96726866252451704</v>
      </c>
      <c r="V1014" s="18">
        <v>6.0863648212023298</v>
      </c>
      <c r="W1014" s="16">
        <v>-0.15549043816931499</v>
      </c>
      <c r="X1014" s="18">
        <v>3.1990031508653001</v>
      </c>
      <c r="Y1014" s="16">
        <v>-6.4167830696794603E-2</v>
      </c>
      <c r="Z1014" s="15">
        <v>232234.42</v>
      </c>
      <c r="AA1014" s="16">
        <v>1.0569222446287001</v>
      </c>
      <c r="AB1014" s="17">
        <v>38093.74</v>
      </c>
      <c r="AC1014" s="16">
        <v>1.6008802114910901</v>
      </c>
      <c r="AD1014" s="17">
        <v>72027.53</v>
      </c>
      <c r="AE1014" s="16">
        <v>1.3038819967662001</v>
      </c>
      <c r="AF1014" s="18">
        <v>6.0963932656651698</v>
      </c>
      <c r="AG1014" s="16">
        <v>-0.209143798495254</v>
      </c>
      <c r="AH1014" s="18">
        <v>3.2242452295670798</v>
      </c>
      <c r="AI1014" s="16">
        <v>-0.107192882484493</v>
      </c>
      <c r="AJ1014" s="15">
        <v>434918.91</v>
      </c>
      <c r="AK1014" s="16">
        <v>0.92161278557010595</v>
      </c>
      <c r="AL1014" s="17">
        <v>70943.56</v>
      </c>
      <c r="AM1014" s="16">
        <v>1.4762547670922499</v>
      </c>
      <c r="AN1014" s="17">
        <v>139137.94</v>
      </c>
      <c r="AO1014" s="16">
        <v>1.2521449027592799</v>
      </c>
      <c r="AP1014" s="18">
        <v>6.1304917599286002</v>
      </c>
      <c r="AQ1014" s="16">
        <v>-0.22398421555526399</v>
      </c>
      <c r="AR1014" s="18">
        <v>3.1258110476552998</v>
      </c>
      <c r="AS1014" s="16">
        <v>-0.146763255234694</v>
      </c>
    </row>
    <row r="1015" spans="1:45" x14ac:dyDescent="0.2">
      <c r="A1015" s="123"/>
      <c r="B1015" s="29"/>
      <c r="C1015" s="29"/>
      <c r="D1015" s="29"/>
      <c r="E1015" s="14" t="s">
        <v>314</v>
      </c>
      <c r="F1015" s="15">
        <v>40619.589999999997</v>
      </c>
      <c r="G1015" s="16">
        <v>9.8215881356880697E-2</v>
      </c>
      <c r="H1015" s="17">
        <v>5658.7</v>
      </c>
      <c r="I1015" s="16">
        <v>0.21433675757686299</v>
      </c>
      <c r="J1015" s="17">
        <v>10995.44</v>
      </c>
      <c r="K1015" s="16">
        <v>0.17495119258918099</v>
      </c>
      <c r="L1015" s="18">
        <v>7.1782547228161899</v>
      </c>
      <c r="M1015" s="16">
        <v>-9.56249372305049E-2</v>
      </c>
      <c r="N1015" s="18">
        <v>3.6942214226988601</v>
      </c>
      <c r="O1015" s="16">
        <v>-6.53093606919984E-2</v>
      </c>
      <c r="P1015" s="15">
        <v>133119.70000000001</v>
      </c>
      <c r="Q1015" s="16">
        <v>8.8850641615193196E-2</v>
      </c>
      <c r="R1015" s="17">
        <v>18515.330000000002</v>
      </c>
      <c r="S1015" s="16">
        <v>0.20413319563385099</v>
      </c>
      <c r="T1015" s="17">
        <v>35662.26</v>
      </c>
      <c r="U1015" s="16">
        <v>0.15596387371813999</v>
      </c>
      <c r="V1015" s="18">
        <v>7.1897017228426403</v>
      </c>
      <c r="W1015" s="16">
        <v>-9.5739038203305801E-2</v>
      </c>
      <c r="X1015" s="18">
        <v>3.7327892287252702</v>
      </c>
      <c r="Y1015" s="16">
        <v>-5.8058243539287999E-2</v>
      </c>
      <c r="Z1015" s="15">
        <v>257946.67</v>
      </c>
      <c r="AA1015" s="16">
        <v>0.17742087955913</v>
      </c>
      <c r="AB1015" s="17">
        <v>34987.68</v>
      </c>
      <c r="AC1015" s="16">
        <v>0.26995179743306802</v>
      </c>
      <c r="AD1015" s="17">
        <v>66942.880000000005</v>
      </c>
      <c r="AE1015" s="16">
        <v>0.21091805309974601</v>
      </c>
      <c r="AF1015" s="18">
        <v>7.3724999771348099</v>
      </c>
      <c r="AG1015" s="16">
        <v>-7.2861755903624995E-2</v>
      </c>
      <c r="AH1015" s="18">
        <v>3.8532353253998002</v>
      </c>
      <c r="AI1015" s="16">
        <v>-2.7662626265145901E-2</v>
      </c>
      <c r="AJ1015" s="15">
        <v>525607.74</v>
      </c>
      <c r="AK1015" s="16">
        <v>0.182805954269111</v>
      </c>
      <c r="AL1015" s="17">
        <v>70277.149999999994</v>
      </c>
      <c r="AM1015" s="16">
        <v>0.220658414556091</v>
      </c>
      <c r="AN1015" s="17">
        <v>136635.66</v>
      </c>
      <c r="AO1015" s="16">
        <v>0.19200043200919401</v>
      </c>
      <c r="AP1015" s="18">
        <v>7.47907022410556</v>
      </c>
      <c r="AQ1015" s="16">
        <v>-3.1009871259311799E-2</v>
      </c>
      <c r="AR1015" s="18">
        <v>3.8467830433138799</v>
      </c>
      <c r="AS1015" s="16">
        <v>-7.7134852414323203E-3</v>
      </c>
    </row>
    <row r="1016" spans="1:45" x14ac:dyDescent="0.2">
      <c r="A1016" s="123"/>
      <c r="B1016" s="29"/>
      <c r="C1016" s="29"/>
      <c r="D1016" s="29"/>
      <c r="E1016" s="14" t="s">
        <v>315</v>
      </c>
      <c r="F1016" s="15">
        <v>111162.33</v>
      </c>
      <c r="G1016" s="16">
        <v>0.131340413866914</v>
      </c>
      <c r="H1016" s="17">
        <v>22425.23</v>
      </c>
      <c r="I1016" s="16">
        <v>0.117964622328753</v>
      </c>
      <c r="J1016" s="17">
        <v>44877.53</v>
      </c>
      <c r="K1016" s="16">
        <v>0.11921771154765499</v>
      </c>
      <c r="L1016" s="18">
        <v>4.9570207306680896</v>
      </c>
      <c r="M1016" s="16">
        <v>1.19644139635646E-2</v>
      </c>
      <c r="N1016" s="18">
        <v>2.47701533484575</v>
      </c>
      <c r="O1016" s="16">
        <v>1.0831406789028801E-2</v>
      </c>
      <c r="P1016" s="15">
        <v>364189.53</v>
      </c>
      <c r="Q1016" s="16">
        <v>0.265780455850467</v>
      </c>
      <c r="R1016" s="17">
        <v>72312.570000000007</v>
      </c>
      <c r="S1016" s="16">
        <v>0.289362539777409</v>
      </c>
      <c r="T1016" s="17">
        <v>144660.82</v>
      </c>
      <c r="U1016" s="16">
        <v>0.28655817578361897</v>
      </c>
      <c r="V1016" s="18">
        <v>5.0363239752092896</v>
      </c>
      <c r="W1016" s="16">
        <v>-1.82897231767047E-2</v>
      </c>
      <c r="X1016" s="18">
        <v>2.51754089324255</v>
      </c>
      <c r="Y1016" s="16">
        <v>-1.6149848739250901E-2</v>
      </c>
      <c r="Z1016" s="15">
        <v>699475.22</v>
      </c>
      <c r="AA1016" s="16">
        <v>1.05880139194621</v>
      </c>
      <c r="AB1016" s="17">
        <v>138229.63</v>
      </c>
      <c r="AC1016" s="16">
        <v>1.2399795366148401</v>
      </c>
      <c r="AD1016" s="17">
        <v>276517.92</v>
      </c>
      <c r="AE1016" s="16">
        <v>1.2092930185192301</v>
      </c>
      <c r="AF1016" s="18">
        <v>5.0602408470600704</v>
      </c>
      <c r="AG1016" s="16">
        <v>-8.0883839207939401E-2</v>
      </c>
      <c r="AH1016" s="18">
        <v>2.5295836884640202</v>
      </c>
      <c r="AI1016" s="16">
        <v>-6.8117549510875106E-2</v>
      </c>
      <c r="AJ1016" s="15">
        <v>1281437.82</v>
      </c>
      <c r="AK1016" s="16">
        <v>1.8055701995497599</v>
      </c>
      <c r="AL1016" s="17">
        <v>255955.27</v>
      </c>
      <c r="AM1016" s="16">
        <v>2.42755723380467</v>
      </c>
      <c r="AN1016" s="17">
        <v>512008.98</v>
      </c>
      <c r="AO1016" s="16">
        <v>2.2698623731401901</v>
      </c>
      <c r="AP1016" s="18">
        <v>5.0064912513815401</v>
      </c>
      <c r="AQ1016" s="16">
        <v>-0.18146656403589601</v>
      </c>
      <c r="AR1016" s="18">
        <v>2.50276434604721</v>
      </c>
      <c r="AS1016" s="16">
        <v>-0.14199135027953699</v>
      </c>
    </row>
    <row r="1017" spans="1:45" x14ac:dyDescent="0.2">
      <c r="A1017" s="123"/>
      <c r="B1017" s="29"/>
      <c r="C1017" s="29"/>
      <c r="D1017" s="29"/>
      <c r="E1017" s="14" t="s">
        <v>316</v>
      </c>
      <c r="F1017" s="15">
        <v>56078.53</v>
      </c>
      <c r="G1017" s="16">
        <v>-1.1949069643206999E-2</v>
      </c>
      <c r="H1017" s="17">
        <v>10222.64</v>
      </c>
      <c r="I1017" s="16">
        <v>-1.5878578071119601E-2</v>
      </c>
      <c r="J1017" s="17">
        <v>19907.21</v>
      </c>
      <c r="K1017" s="16">
        <v>-1.30936608119786E-3</v>
      </c>
      <c r="L1017" s="18">
        <v>5.4857189532253896</v>
      </c>
      <c r="M1017" s="16">
        <v>3.9929101636775799E-3</v>
      </c>
      <c r="N1017" s="18">
        <v>2.8169959527226598</v>
      </c>
      <c r="O1017" s="16">
        <v>-1.06536530940113E-2</v>
      </c>
      <c r="P1017" s="15">
        <v>183662.81</v>
      </c>
      <c r="Q1017" s="16">
        <v>5.6960530500205303E-2</v>
      </c>
      <c r="R1017" s="17">
        <v>34007.21</v>
      </c>
      <c r="S1017" s="16">
        <v>5.9699539159593397E-2</v>
      </c>
      <c r="T1017" s="17">
        <v>64993.53</v>
      </c>
      <c r="U1017" s="16">
        <v>5.36242771417937E-2</v>
      </c>
      <c r="V1017" s="18">
        <v>5.4007020864105</v>
      </c>
      <c r="W1017" s="16">
        <v>-2.58470307683671E-3</v>
      </c>
      <c r="X1017" s="18">
        <v>2.82586297436068</v>
      </c>
      <c r="Y1017" s="16">
        <v>3.1664545234872401E-3</v>
      </c>
      <c r="Z1017" s="15">
        <v>326120.84999999998</v>
      </c>
      <c r="AA1017" s="16">
        <v>8.3085802111254506E-2</v>
      </c>
      <c r="AB1017" s="17">
        <v>60279.34</v>
      </c>
      <c r="AC1017" s="16">
        <v>9.7275003827216197E-2</v>
      </c>
      <c r="AD1017" s="17">
        <v>114497.91</v>
      </c>
      <c r="AE1017" s="16">
        <v>7.4858249894178594E-2</v>
      </c>
      <c r="AF1017" s="18">
        <v>5.4101596002875896</v>
      </c>
      <c r="AG1017" s="16">
        <v>-1.2931308620419499E-2</v>
      </c>
      <c r="AH1017" s="18">
        <v>2.8482690208057102</v>
      </c>
      <c r="AI1017" s="16">
        <v>7.6545462789032598E-3</v>
      </c>
      <c r="AJ1017" s="15">
        <v>654221.26</v>
      </c>
      <c r="AK1017" s="16">
        <v>0.21837289073952701</v>
      </c>
      <c r="AL1017" s="17">
        <v>118397.83</v>
      </c>
      <c r="AM1017" s="16">
        <v>0.31511805900123202</v>
      </c>
      <c r="AN1017" s="17">
        <v>227994.55</v>
      </c>
      <c r="AO1017" s="16">
        <v>0.223500124714134</v>
      </c>
      <c r="AP1017" s="18">
        <v>5.5256186705448904</v>
      </c>
      <c r="AQ1017" s="16">
        <v>-7.3563865692162805E-2</v>
      </c>
      <c r="AR1017" s="18">
        <v>2.8694600813923001</v>
      </c>
      <c r="AS1017" s="16">
        <v>-4.1906280768093402E-3</v>
      </c>
    </row>
    <row r="1018" spans="1:45" x14ac:dyDescent="0.2">
      <c r="A1018" s="123"/>
      <c r="B1018" s="29"/>
      <c r="C1018" s="29"/>
      <c r="D1018" s="29"/>
      <c r="E1018" s="14" t="s">
        <v>317</v>
      </c>
      <c r="F1018" s="15">
        <v>27969.73</v>
      </c>
      <c r="G1018" s="16">
        <v>0.17242826195578201</v>
      </c>
      <c r="H1018" s="17">
        <v>4795.58</v>
      </c>
      <c r="I1018" s="16">
        <v>0.14927780400652799</v>
      </c>
      <c r="J1018" s="17">
        <v>6962.79</v>
      </c>
      <c r="K1018" s="16">
        <v>9.02646747036248E-2</v>
      </c>
      <c r="L1018" s="18">
        <v>5.8323977495944197</v>
      </c>
      <c r="M1018" s="16">
        <v>2.0143483036519E-2</v>
      </c>
      <c r="N1018" s="18">
        <v>4.01702909322269</v>
      </c>
      <c r="O1018" s="16">
        <v>7.5361138591867299E-2</v>
      </c>
      <c r="P1018" s="15">
        <v>99088.99</v>
      </c>
      <c r="Q1018" s="16">
        <v>0.27484867370128502</v>
      </c>
      <c r="R1018" s="17">
        <v>17374.150000000001</v>
      </c>
      <c r="S1018" s="16">
        <v>0.27399723263264297</v>
      </c>
      <c r="T1018" s="17">
        <v>24334.51</v>
      </c>
      <c r="U1018" s="16">
        <v>0.116785996364349</v>
      </c>
      <c r="V1018" s="18">
        <v>5.7032424607822501</v>
      </c>
      <c r="W1018" s="16">
        <v>6.68322541707938E-4</v>
      </c>
      <c r="X1018" s="18">
        <v>4.0719533699260904</v>
      </c>
      <c r="Y1018" s="16">
        <v>0.14153354165570101</v>
      </c>
      <c r="Z1018" s="15">
        <v>192662.61</v>
      </c>
      <c r="AA1018" s="16">
        <v>0.373996376139</v>
      </c>
      <c r="AB1018" s="17">
        <v>34350.54</v>
      </c>
      <c r="AC1018" s="16">
        <v>0.43804027705388499</v>
      </c>
      <c r="AD1018" s="17">
        <v>47092.07</v>
      </c>
      <c r="AE1018" s="16">
        <v>0.219454638488637</v>
      </c>
      <c r="AF1018" s="18">
        <v>5.6087214349468697</v>
      </c>
      <c r="AG1018" s="16">
        <v>-4.4535540441253803E-2</v>
      </c>
      <c r="AH1018" s="18">
        <v>4.0911900878428096</v>
      </c>
      <c r="AI1018" s="16">
        <v>0.12673020608777899</v>
      </c>
      <c r="AJ1018" s="15">
        <v>392716.06</v>
      </c>
      <c r="AK1018" s="16">
        <v>0.352448372127878</v>
      </c>
      <c r="AL1018" s="17">
        <v>69700.899999999994</v>
      </c>
      <c r="AM1018" s="16">
        <v>0.49219359474001001</v>
      </c>
      <c r="AN1018" s="17">
        <v>101093.89</v>
      </c>
      <c r="AO1018" s="16">
        <v>0.21720939506455</v>
      </c>
      <c r="AP1018" s="18">
        <v>5.6343040046828703</v>
      </c>
      <c r="AQ1018" s="16">
        <v>-9.3650866150836495E-2</v>
      </c>
      <c r="AR1018" s="18">
        <v>3.8846666203071201</v>
      </c>
      <c r="AS1018" s="16">
        <v>0.11110576176267201</v>
      </c>
    </row>
    <row r="1019" spans="1:45" x14ac:dyDescent="0.2">
      <c r="A1019" s="134"/>
      <c r="B1019" s="135"/>
      <c r="C1019" s="135"/>
      <c r="D1019" s="135"/>
      <c r="E1019" s="14" t="s">
        <v>318</v>
      </c>
      <c r="F1019" s="15">
        <v>45819.43</v>
      </c>
      <c r="G1019" s="16">
        <v>9.8991012002944495E-2</v>
      </c>
      <c r="H1019" s="17">
        <v>7656.16</v>
      </c>
      <c r="I1019" s="16">
        <v>0.102390911512516</v>
      </c>
      <c r="J1019" s="17">
        <v>13030.94</v>
      </c>
      <c r="K1019" s="16">
        <v>0.115410557887601</v>
      </c>
      <c r="L1019" s="18">
        <v>5.9846489624041297</v>
      </c>
      <c r="M1019" s="16">
        <v>-3.0841142412057899E-3</v>
      </c>
      <c r="N1019" s="18">
        <v>3.5162029753801298</v>
      </c>
      <c r="O1019" s="16">
        <v>-1.47206297883284E-2</v>
      </c>
      <c r="P1019" s="15">
        <v>150488.53</v>
      </c>
      <c r="Q1019" s="16">
        <v>4.98736358102147E-2</v>
      </c>
      <c r="R1019" s="17">
        <v>25138.11</v>
      </c>
      <c r="S1019" s="16">
        <v>4.15982816065356E-2</v>
      </c>
      <c r="T1019" s="17">
        <v>42646.41</v>
      </c>
      <c r="U1019" s="16">
        <v>2.6194094784522198E-2</v>
      </c>
      <c r="V1019" s="18">
        <v>5.9864695476310699</v>
      </c>
      <c r="W1019" s="16">
        <v>7.9448616129773695E-3</v>
      </c>
      <c r="X1019" s="18">
        <v>3.5287502511934798</v>
      </c>
      <c r="Y1019" s="16">
        <v>2.3075109422321001E-2</v>
      </c>
      <c r="Z1019" s="15">
        <v>269978.83</v>
      </c>
      <c r="AA1019" s="16">
        <v>2.0904893664039699E-2</v>
      </c>
      <c r="AB1019" s="17">
        <v>44605.120000000003</v>
      </c>
      <c r="AC1019" s="16">
        <v>1.3041526074081201E-2</v>
      </c>
      <c r="AD1019" s="17">
        <v>76089.45</v>
      </c>
      <c r="AE1019" s="16">
        <v>1.35510948789839E-3</v>
      </c>
      <c r="AF1019" s="18">
        <v>6.0526421630521297</v>
      </c>
      <c r="AG1019" s="16">
        <v>7.7621374717302804E-3</v>
      </c>
      <c r="AH1019" s="18">
        <v>3.5481769154593699</v>
      </c>
      <c r="AI1019" s="16">
        <v>1.9523327929228999E-2</v>
      </c>
      <c r="AJ1019" s="15">
        <v>539750.71</v>
      </c>
      <c r="AK1019" s="16">
        <v>1.31132057870377E-2</v>
      </c>
      <c r="AL1019" s="17">
        <v>87779.53</v>
      </c>
      <c r="AM1019" s="16">
        <v>5.4891801507188601E-2</v>
      </c>
      <c r="AN1019" s="17">
        <v>153305.04999999999</v>
      </c>
      <c r="AO1019" s="16">
        <v>-2.2305558414776501E-2</v>
      </c>
      <c r="AP1019" s="18">
        <v>6.1489359763033598</v>
      </c>
      <c r="AQ1019" s="16">
        <v>-3.9604626427524797E-2</v>
      </c>
      <c r="AR1019" s="18">
        <v>3.5207627537383801</v>
      </c>
      <c r="AS1019" s="16">
        <v>3.6226823734812799E-2</v>
      </c>
    </row>
    <row r="1020" spans="1:45" x14ac:dyDescent="0.2">
      <c r="C1020" s="29"/>
      <c r="D1020" s="29"/>
      <c r="E1020" s="14" t="s">
        <v>344</v>
      </c>
      <c r="F1020" s="18">
        <v>28211.5</v>
      </c>
      <c r="G1020" s="16">
        <v>3.9391869770666501</v>
      </c>
      <c r="H1020" s="18">
        <v>4943.7299999999996</v>
      </c>
      <c r="I1020" s="16">
        <v>4.6936392219189402</v>
      </c>
      <c r="J1020" s="18">
        <v>9860.42</v>
      </c>
      <c r="K1020" s="16">
        <v>3.80096794297511</v>
      </c>
      <c r="L1020" s="18">
        <v>5.7065211894662502</v>
      </c>
      <c r="M1020" s="16">
        <v>-0.132507911977959</v>
      </c>
      <c r="N1020" s="18">
        <v>2.8610850247758202</v>
      </c>
      <c r="O1020" s="16">
        <v>2.8789826496090101E-2</v>
      </c>
      <c r="P1020" s="18">
        <v>91272.8</v>
      </c>
      <c r="Q1020" s="16">
        <v>3.76142979362728</v>
      </c>
      <c r="R1020" s="18">
        <v>15730.35</v>
      </c>
      <c r="S1020" s="16">
        <v>4.3513692804898803</v>
      </c>
      <c r="T1020" s="18">
        <v>31439.43</v>
      </c>
      <c r="U1020" s="16">
        <v>3.5711130658563399</v>
      </c>
      <c r="V1020" s="18">
        <v>5.8023375195084697</v>
      </c>
      <c r="W1020" s="16">
        <v>-0.110240847891663</v>
      </c>
      <c r="X1020" s="18">
        <v>2.9031315135166298</v>
      </c>
      <c r="Y1020" s="16">
        <v>4.1634657692565302E-2</v>
      </c>
      <c r="Z1020" s="18">
        <v>165498.51999999999</v>
      </c>
      <c r="AA1020" s="16">
        <v>3.4045962572573401</v>
      </c>
      <c r="AB1020" s="18">
        <v>28585.43</v>
      </c>
      <c r="AC1020" s="16">
        <v>4.2827098960845502</v>
      </c>
      <c r="AD1020" s="18">
        <v>56961.65</v>
      </c>
      <c r="AE1020" s="16">
        <v>3.4142938070708801</v>
      </c>
      <c r="AF1020" s="18">
        <v>5.7896110011289004</v>
      </c>
      <c r="AG1020" s="16">
        <v>-0.166224088791637</v>
      </c>
      <c r="AH1020" s="18">
        <v>2.90543760582778</v>
      </c>
      <c r="AI1020" s="16">
        <v>-2.1968519172899902E-3</v>
      </c>
      <c r="AJ1020" s="18">
        <v>309846.21999999997</v>
      </c>
      <c r="AK1020" s="16">
        <v>2.33555225351411</v>
      </c>
      <c r="AL1020" s="18">
        <v>54334.43</v>
      </c>
      <c r="AM1020" s="16">
        <v>3.4493164841391901</v>
      </c>
      <c r="AN1020" s="18">
        <v>108239.77</v>
      </c>
      <c r="AO1020" s="16">
        <v>2.4872059798106299</v>
      </c>
      <c r="AP1020" s="18">
        <v>5.7025760645689996</v>
      </c>
      <c r="AQ1020" s="16">
        <v>-0.25032254607992099</v>
      </c>
      <c r="AR1020" s="18">
        <v>2.86259126382105</v>
      </c>
      <c r="AS1020" s="16">
        <v>-4.3488605827855797E-2</v>
      </c>
    </row>
    <row r="1021" spans="1:45" x14ac:dyDescent="0.2">
      <c r="C1021" s="29"/>
      <c r="D1021" s="29"/>
      <c r="E1021" s="14" t="s">
        <v>345</v>
      </c>
      <c r="F1021" s="18">
        <v>22876.33</v>
      </c>
      <c r="G1021" s="16">
        <v>-3.76791390221453E-2</v>
      </c>
      <c r="H1021" s="18">
        <v>4193</v>
      </c>
      <c r="I1021" s="16">
        <v>-0.21977633464207999</v>
      </c>
      <c r="J1021" s="18">
        <v>7054.08</v>
      </c>
      <c r="K1021" s="16">
        <v>0.12789305124068401</v>
      </c>
      <c r="L1021" s="18">
        <v>5.4558383019317898</v>
      </c>
      <c r="M1021" s="16">
        <v>0.23339101812093699</v>
      </c>
      <c r="N1021" s="18">
        <v>3.2429927077662901</v>
      </c>
      <c r="O1021" s="16">
        <v>-0.146797774913765</v>
      </c>
      <c r="P1021" s="18">
        <v>108980.58</v>
      </c>
      <c r="Q1021" s="16">
        <v>0.36983931058408298</v>
      </c>
      <c r="R1021" s="18">
        <v>21657.05</v>
      </c>
      <c r="S1021" s="16">
        <v>0.20879099411764401</v>
      </c>
      <c r="T1021" s="18">
        <v>31749.82</v>
      </c>
      <c r="U1021" s="16">
        <v>0.50274874419190196</v>
      </c>
      <c r="V1021" s="18">
        <v>5.0321064041501504</v>
      </c>
      <c r="W1021" s="16">
        <v>0.13323090364682599</v>
      </c>
      <c r="X1021" s="18">
        <v>3.43247867232003</v>
      </c>
      <c r="Y1021" s="16">
        <v>-8.8444215389639799E-2</v>
      </c>
      <c r="Z1021" s="18">
        <v>218256.02</v>
      </c>
      <c r="AA1021" s="16">
        <v>0.50131610028198503</v>
      </c>
      <c r="AB1021" s="18">
        <v>42575.86</v>
      </c>
      <c r="AC1021" s="16">
        <v>0.30967143983431</v>
      </c>
      <c r="AD1021" s="18">
        <v>60795.88</v>
      </c>
      <c r="AE1021" s="16">
        <v>0.56535571257091599</v>
      </c>
      <c r="AF1021" s="18">
        <v>5.1262856463733204</v>
      </c>
      <c r="AG1021" s="16">
        <v>0.146330334936464</v>
      </c>
      <c r="AH1021" s="18">
        <v>3.5899804394639898</v>
      </c>
      <c r="AI1021" s="16">
        <v>-4.0910581393511503E-2</v>
      </c>
      <c r="AJ1021" s="18">
        <v>362838.7</v>
      </c>
      <c r="AK1021" s="16">
        <v>0.51561657921054804</v>
      </c>
      <c r="AL1021" s="18">
        <v>70245.850000000006</v>
      </c>
      <c r="AM1021" s="16">
        <v>0.46895122814714502</v>
      </c>
      <c r="AN1021" s="18">
        <v>100452.55</v>
      </c>
      <c r="AO1021" s="16">
        <v>0.49484562929840897</v>
      </c>
      <c r="AP1021" s="18">
        <v>5.1652688379455904</v>
      </c>
      <c r="AQ1021" s="16">
        <v>3.1767801523447999E-2</v>
      </c>
      <c r="AR1021" s="18">
        <v>3.6120407097679501</v>
      </c>
      <c r="AS1021" s="16">
        <v>1.38950467560237E-2</v>
      </c>
    </row>
    <row r="1022" spans="1:45" x14ac:dyDescent="0.2">
      <c r="A1022" s="122" t="s">
        <v>19</v>
      </c>
      <c r="B1022" s="28" t="s">
        <v>11</v>
      </c>
      <c r="C1022" s="28" t="s">
        <v>111</v>
      </c>
      <c r="D1022" s="28" t="s">
        <v>23</v>
      </c>
      <c r="E1022" s="14" t="s">
        <v>319</v>
      </c>
      <c r="F1022" s="15">
        <v>325687.99</v>
      </c>
      <c r="G1022" s="16">
        <v>0.215594468703111</v>
      </c>
      <c r="H1022" s="17">
        <v>52602.32</v>
      </c>
      <c r="I1022" s="16">
        <v>0.229182975211324</v>
      </c>
      <c r="J1022" s="17">
        <v>100059.65</v>
      </c>
      <c r="K1022" s="16">
        <v>0.14013006370325201</v>
      </c>
      <c r="L1022" s="18">
        <v>6.1915137963496703</v>
      </c>
      <c r="M1022" s="16">
        <v>-1.1054909466083999E-2</v>
      </c>
      <c r="N1022" s="18">
        <v>3.2549383292865799</v>
      </c>
      <c r="O1022" s="16">
        <v>6.6189294890394004E-2</v>
      </c>
      <c r="P1022" s="15">
        <v>1130224.3</v>
      </c>
      <c r="Q1022" s="16">
        <v>0.81454188065114597</v>
      </c>
      <c r="R1022" s="17">
        <v>184059.65</v>
      </c>
      <c r="S1022" s="16">
        <v>1.14414554309623</v>
      </c>
      <c r="T1022" s="17">
        <v>346091.06</v>
      </c>
      <c r="U1022" s="16">
        <v>0.926596717319489</v>
      </c>
      <c r="V1022" s="18">
        <v>6.1405327023060199</v>
      </c>
      <c r="W1022" s="16">
        <v>-0.15372261622180899</v>
      </c>
      <c r="X1022" s="18">
        <v>3.2656847593809601</v>
      </c>
      <c r="Y1022" s="16">
        <v>-5.81620614532379E-2</v>
      </c>
      <c r="Z1022" s="15">
        <v>2165449.7400000002</v>
      </c>
      <c r="AA1022" s="16">
        <v>1.0513099127951899</v>
      </c>
      <c r="AB1022" s="17">
        <v>351501.09</v>
      </c>
      <c r="AC1022" s="16">
        <v>1.5670214354754</v>
      </c>
      <c r="AD1022" s="17">
        <v>656210.18000000005</v>
      </c>
      <c r="AE1022" s="16">
        <v>1.26483504339187</v>
      </c>
      <c r="AF1022" s="18">
        <v>6.1605775959329199</v>
      </c>
      <c r="AG1022" s="16">
        <v>-0.200898798721836</v>
      </c>
      <c r="AH1022" s="18">
        <v>3.29993317080207</v>
      </c>
      <c r="AI1022" s="16">
        <v>-9.4278446997580007E-2</v>
      </c>
      <c r="AJ1022" s="15">
        <v>4080615.44</v>
      </c>
      <c r="AK1022" s="16">
        <v>0.91736457765278401</v>
      </c>
      <c r="AL1022" s="17">
        <v>656692.62</v>
      </c>
      <c r="AM1022" s="16">
        <v>1.38807832592192</v>
      </c>
      <c r="AN1022" s="17">
        <v>1271024.68</v>
      </c>
      <c r="AO1022" s="16">
        <v>1.20602602056966</v>
      </c>
      <c r="AP1022" s="18">
        <v>6.2138895972365296</v>
      </c>
      <c r="AQ1022" s="16">
        <v>-0.197109844832</v>
      </c>
      <c r="AR1022" s="18">
        <v>3.2104926868925898</v>
      </c>
      <c r="AS1022" s="16">
        <v>-0.130851331863408</v>
      </c>
    </row>
    <row r="1023" spans="1:45" x14ac:dyDescent="0.2">
      <c r="A1023" s="123"/>
      <c r="B1023" s="29"/>
      <c r="C1023" s="29"/>
      <c r="D1023" s="29"/>
      <c r="E1023" s="14" t="s">
        <v>320</v>
      </c>
      <c r="F1023" s="15">
        <v>538549.57999999996</v>
      </c>
      <c r="G1023" s="16">
        <v>0.675252533123475</v>
      </c>
      <c r="H1023" s="17">
        <v>97559.85</v>
      </c>
      <c r="I1023" s="16">
        <v>0.59352309288999505</v>
      </c>
      <c r="J1023" s="17">
        <v>187722.49</v>
      </c>
      <c r="K1023" s="16">
        <v>0.58110523449900298</v>
      </c>
      <c r="L1023" s="18">
        <v>5.5201968842715496</v>
      </c>
      <c r="M1023" s="16">
        <v>5.1288519506332501E-2</v>
      </c>
      <c r="N1023" s="18">
        <v>2.8688601989031799</v>
      </c>
      <c r="O1023" s="16">
        <v>5.95452450413929E-2</v>
      </c>
      <c r="P1023" s="15">
        <v>1807140.96</v>
      </c>
      <c r="Q1023" s="16">
        <v>0.66679429668773305</v>
      </c>
      <c r="R1023" s="17">
        <v>328285.05</v>
      </c>
      <c r="S1023" s="16">
        <v>0.62180241387357804</v>
      </c>
      <c r="T1023" s="17">
        <v>629219.18999999994</v>
      </c>
      <c r="U1023" s="16">
        <v>0.61315148553337995</v>
      </c>
      <c r="V1023" s="18">
        <v>5.5047921311067904</v>
      </c>
      <c r="W1023" s="16">
        <v>2.7741901497541101E-2</v>
      </c>
      <c r="X1023" s="18">
        <v>2.87203726256346</v>
      </c>
      <c r="Y1023" s="16">
        <v>3.3253424514323601E-2</v>
      </c>
      <c r="Z1023" s="15">
        <v>3347560.89</v>
      </c>
      <c r="AA1023" s="16">
        <v>0.67199047052192595</v>
      </c>
      <c r="AB1023" s="17">
        <v>608905.88</v>
      </c>
      <c r="AC1023" s="16">
        <v>0.70028486547187896</v>
      </c>
      <c r="AD1023" s="17">
        <v>1164647.26</v>
      </c>
      <c r="AE1023" s="16">
        <v>0.67134204410757603</v>
      </c>
      <c r="AF1023" s="18">
        <v>5.4976655669674299</v>
      </c>
      <c r="AG1023" s="16">
        <v>-1.6640973241916501E-2</v>
      </c>
      <c r="AH1023" s="18">
        <v>2.8743131117657001</v>
      </c>
      <c r="AI1023" s="16">
        <v>3.8796751187817003E-4</v>
      </c>
      <c r="AJ1023" s="15">
        <v>6319673.4500000002</v>
      </c>
      <c r="AK1023" s="16">
        <v>0.77118708954033899</v>
      </c>
      <c r="AL1023" s="17">
        <v>1141236.23</v>
      </c>
      <c r="AM1023" s="16">
        <v>0.98809541105633802</v>
      </c>
      <c r="AN1023" s="17">
        <v>2203876.36</v>
      </c>
      <c r="AO1023" s="16">
        <v>0.84082505128580698</v>
      </c>
      <c r="AP1023" s="18">
        <v>5.5375681947987196</v>
      </c>
      <c r="AQ1023" s="16">
        <v>-0.109103577378486</v>
      </c>
      <c r="AR1023" s="18">
        <v>2.86752631168474</v>
      </c>
      <c r="AS1023" s="16">
        <v>-3.7829755574450799E-2</v>
      </c>
    </row>
    <row r="1024" spans="1:45" x14ac:dyDescent="0.2">
      <c r="A1024" s="123"/>
      <c r="B1024" s="29"/>
      <c r="C1024" s="29"/>
      <c r="D1024" s="29"/>
      <c r="E1024" s="14" t="s">
        <v>321</v>
      </c>
      <c r="F1024" s="15">
        <v>568765.38</v>
      </c>
      <c r="G1024" s="16">
        <v>0.492871537593006</v>
      </c>
      <c r="H1024" s="17">
        <v>111166.48</v>
      </c>
      <c r="I1024" s="16">
        <v>0.86169591348408203</v>
      </c>
      <c r="J1024" s="17">
        <v>189251.75</v>
      </c>
      <c r="K1024" s="16">
        <v>0.60276567469162801</v>
      </c>
      <c r="L1024" s="18">
        <v>5.1163388460262498</v>
      </c>
      <c r="M1024" s="16">
        <v>-0.19811204032823901</v>
      </c>
      <c r="N1024" s="18">
        <v>3.0053374935766799</v>
      </c>
      <c r="O1024" s="16">
        <v>-6.85653173348411E-2</v>
      </c>
      <c r="P1024" s="15">
        <v>1792290.99</v>
      </c>
      <c r="Q1024" s="16">
        <v>0.49223056670885701</v>
      </c>
      <c r="R1024" s="17">
        <v>348852.68</v>
      </c>
      <c r="S1024" s="16">
        <v>0.89031817194388396</v>
      </c>
      <c r="T1024" s="17">
        <v>600139.62</v>
      </c>
      <c r="U1024" s="16">
        <v>0.64234217725878695</v>
      </c>
      <c r="V1024" s="18">
        <v>5.1376729856281997</v>
      </c>
      <c r="W1024" s="16">
        <v>-0.210592910306554</v>
      </c>
      <c r="X1024" s="18">
        <v>2.9864567015255599</v>
      </c>
      <c r="Y1024" s="16">
        <v>-9.1400934974756196E-2</v>
      </c>
      <c r="Z1024" s="15">
        <v>3247348.88</v>
      </c>
      <c r="AA1024" s="16">
        <v>0.52584361123559797</v>
      </c>
      <c r="AB1024" s="17">
        <v>638270.80000000005</v>
      </c>
      <c r="AC1024" s="16">
        <v>0.98130595920471098</v>
      </c>
      <c r="AD1024" s="17">
        <v>1092348.42</v>
      </c>
      <c r="AE1024" s="16">
        <v>0.69097025377237797</v>
      </c>
      <c r="AF1024" s="18">
        <v>5.0877290328807101</v>
      </c>
      <c r="AG1024" s="16">
        <v>-0.22987986577900099</v>
      </c>
      <c r="AH1024" s="18">
        <v>2.9728141868873701</v>
      </c>
      <c r="AI1024" s="16">
        <v>-9.7652009057166894E-2</v>
      </c>
      <c r="AJ1024" s="15">
        <v>5771671.6699999999</v>
      </c>
      <c r="AK1024" s="16">
        <v>0.55908766778103103</v>
      </c>
      <c r="AL1024" s="17">
        <v>1059122.53</v>
      </c>
      <c r="AM1024" s="16">
        <v>0.96262360967261695</v>
      </c>
      <c r="AN1024" s="17">
        <v>1916811.01</v>
      </c>
      <c r="AO1024" s="16">
        <v>0.67828249261622997</v>
      </c>
      <c r="AP1024" s="18">
        <v>5.4494843670259803</v>
      </c>
      <c r="AQ1024" s="16">
        <v>-0.20561045933759001</v>
      </c>
      <c r="AR1024" s="18">
        <v>3.0110801951205399</v>
      </c>
      <c r="AS1024" s="16">
        <v>-7.1021908027765299E-2</v>
      </c>
    </row>
    <row r="1025" spans="1:45" x14ac:dyDescent="0.2">
      <c r="A1025" s="123"/>
      <c r="B1025" s="29"/>
      <c r="C1025" s="29"/>
      <c r="D1025" s="29"/>
      <c r="E1025" s="14" t="s">
        <v>322</v>
      </c>
      <c r="F1025" s="15">
        <v>824420.41</v>
      </c>
      <c r="G1025" s="16">
        <v>0.88556338491233999</v>
      </c>
      <c r="H1025" s="17">
        <v>200369.14</v>
      </c>
      <c r="I1025" s="16">
        <v>1.8850590534684899</v>
      </c>
      <c r="J1025" s="17">
        <v>261509.45</v>
      </c>
      <c r="K1025" s="16">
        <v>0.87391863932769498</v>
      </c>
      <c r="L1025" s="18">
        <v>4.1145079027638696</v>
      </c>
      <c r="M1025" s="16">
        <v>-0.34643854771517901</v>
      </c>
      <c r="N1025" s="18">
        <v>3.1525453860271599</v>
      </c>
      <c r="O1025" s="16">
        <v>6.2141148181450801E-3</v>
      </c>
      <c r="P1025" s="15">
        <v>2574268.09</v>
      </c>
      <c r="Q1025" s="16">
        <v>0.83808902547500297</v>
      </c>
      <c r="R1025" s="17">
        <v>629928.43999999994</v>
      </c>
      <c r="S1025" s="16">
        <v>1.93185847512264</v>
      </c>
      <c r="T1025" s="17">
        <v>827735.04000000004</v>
      </c>
      <c r="U1025" s="16">
        <v>0.82974797565205305</v>
      </c>
      <c r="V1025" s="18">
        <v>4.08660401171917</v>
      </c>
      <c r="W1025" s="16">
        <v>-0.37306352231134998</v>
      </c>
      <c r="X1025" s="18">
        <v>3.1100146370510098</v>
      </c>
      <c r="Y1025" s="16">
        <v>4.5585785222569102E-3</v>
      </c>
      <c r="Z1025" s="15">
        <v>4925466</v>
      </c>
      <c r="AA1025" s="16">
        <v>0.81706843204423896</v>
      </c>
      <c r="AB1025" s="17">
        <v>1233299.29</v>
      </c>
      <c r="AC1025" s="16">
        <v>2.1402250972087802</v>
      </c>
      <c r="AD1025" s="17">
        <v>1621349.95</v>
      </c>
      <c r="AE1025" s="16">
        <v>0.89849800448983896</v>
      </c>
      <c r="AF1025" s="18">
        <v>3.99373131885935</v>
      </c>
      <c r="AG1025" s="16">
        <v>-0.42135726714006599</v>
      </c>
      <c r="AH1025" s="18">
        <v>3.0378796385074098</v>
      </c>
      <c r="AI1025" s="16">
        <v>-4.2891576526824897E-2</v>
      </c>
      <c r="AJ1025" s="15">
        <v>8859088.0199999996</v>
      </c>
      <c r="AK1025" s="16">
        <v>0.30799803276924298</v>
      </c>
      <c r="AL1025" s="17">
        <v>1987864.26</v>
      </c>
      <c r="AM1025" s="16">
        <v>0.99219978478163096</v>
      </c>
      <c r="AN1025" s="17">
        <v>2868989.53</v>
      </c>
      <c r="AO1025" s="16">
        <v>0.35300901885902902</v>
      </c>
      <c r="AP1025" s="18">
        <v>4.45658599445819</v>
      </c>
      <c r="AQ1025" s="16">
        <v>-0.343440330251509</v>
      </c>
      <c r="AR1025" s="18">
        <v>3.0878774311874202</v>
      </c>
      <c r="AS1025" s="16">
        <v>-3.3267321549521299E-2</v>
      </c>
    </row>
    <row r="1026" spans="1:45" x14ac:dyDescent="0.2">
      <c r="A1026" s="123"/>
      <c r="B1026" s="29"/>
      <c r="C1026" s="29"/>
      <c r="D1026" s="29"/>
      <c r="E1026" s="14" t="s">
        <v>323</v>
      </c>
      <c r="F1026" s="15">
        <v>268359.75</v>
      </c>
      <c r="G1026" s="16">
        <v>0.214022735668606</v>
      </c>
      <c r="H1026" s="17">
        <v>47935.07</v>
      </c>
      <c r="I1026" s="16">
        <v>0.18367725402094101</v>
      </c>
      <c r="J1026" s="17">
        <v>82816.66</v>
      </c>
      <c r="K1026" s="16">
        <v>0.210795904531866</v>
      </c>
      <c r="L1026" s="18">
        <v>5.5984011288603499</v>
      </c>
      <c r="M1026" s="16">
        <v>2.5636618043120701E-2</v>
      </c>
      <c r="N1026" s="18">
        <v>3.24040778751522</v>
      </c>
      <c r="O1026" s="16">
        <v>2.6650495964363002E-3</v>
      </c>
      <c r="P1026" s="15">
        <v>893731.86</v>
      </c>
      <c r="Q1026" s="16">
        <v>0.191098211642517</v>
      </c>
      <c r="R1026" s="17">
        <v>161247.32</v>
      </c>
      <c r="S1026" s="16">
        <v>0.173017714425928</v>
      </c>
      <c r="T1026" s="17">
        <v>274672.74</v>
      </c>
      <c r="U1026" s="16">
        <v>0.171335451100804</v>
      </c>
      <c r="V1026" s="18">
        <v>5.5426152819160004</v>
      </c>
      <c r="W1026" s="16">
        <v>1.54136608460666E-2</v>
      </c>
      <c r="X1026" s="18">
        <v>3.2538061840428698</v>
      </c>
      <c r="Y1026" s="16">
        <v>1.6871990447433701E-2</v>
      </c>
      <c r="Z1026" s="15">
        <v>1678124.94</v>
      </c>
      <c r="AA1026" s="16">
        <v>0.36325449838256402</v>
      </c>
      <c r="AB1026" s="17">
        <v>302587.02</v>
      </c>
      <c r="AC1026" s="16">
        <v>0.35998432669932801</v>
      </c>
      <c r="AD1026" s="17">
        <v>513516.43</v>
      </c>
      <c r="AE1026" s="16">
        <v>0.35946181224519003</v>
      </c>
      <c r="AF1026" s="18">
        <v>5.5459250697534896</v>
      </c>
      <c r="AG1026" s="16">
        <v>2.40456571376288E-3</v>
      </c>
      <c r="AH1026" s="18">
        <v>3.2679089547339299</v>
      </c>
      <c r="AI1026" s="16">
        <v>2.7898438214383802E-3</v>
      </c>
      <c r="AJ1026" s="15">
        <v>3209389.08</v>
      </c>
      <c r="AK1026" s="16">
        <v>0.62340225419482298</v>
      </c>
      <c r="AL1026" s="17">
        <v>573567.03</v>
      </c>
      <c r="AM1026" s="16">
        <v>0.71690102146216705</v>
      </c>
      <c r="AN1026" s="17">
        <v>987014.04</v>
      </c>
      <c r="AO1026" s="16">
        <v>0.65664170437976599</v>
      </c>
      <c r="AP1026" s="18">
        <v>5.5954908705264996</v>
      </c>
      <c r="AQ1026" s="16">
        <v>-5.4457866876750999E-2</v>
      </c>
      <c r="AR1026" s="18">
        <v>3.2516144147250401</v>
      </c>
      <c r="AS1026" s="16">
        <v>-2.0064356762881298E-2</v>
      </c>
    </row>
    <row r="1027" spans="1:45" x14ac:dyDescent="0.2">
      <c r="A1027" s="123"/>
      <c r="B1027" s="29"/>
      <c r="C1027" s="29"/>
      <c r="D1027" s="29"/>
      <c r="E1027" s="14" t="s">
        <v>324</v>
      </c>
      <c r="F1027" s="15">
        <v>465641.31</v>
      </c>
      <c r="G1027" s="16">
        <v>0.26400724785211099</v>
      </c>
      <c r="H1027" s="17">
        <v>85015.51</v>
      </c>
      <c r="I1027" s="16">
        <v>0.236160041597194</v>
      </c>
      <c r="J1027" s="17">
        <v>164093.66</v>
      </c>
      <c r="K1027" s="16">
        <v>0.29499408233497498</v>
      </c>
      <c r="L1027" s="18">
        <v>5.4771336430258399</v>
      </c>
      <c r="M1027" s="16">
        <v>2.25271852493607E-2</v>
      </c>
      <c r="N1027" s="18">
        <v>2.8376557022373698</v>
      </c>
      <c r="O1027" s="16">
        <v>-2.39281668584863E-2</v>
      </c>
      <c r="P1027" s="15">
        <v>1595503.29</v>
      </c>
      <c r="Q1027" s="16">
        <v>0.32078850091368899</v>
      </c>
      <c r="R1027" s="17">
        <v>288523.83</v>
      </c>
      <c r="S1027" s="16">
        <v>0.27698019702287702</v>
      </c>
      <c r="T1027" s="17">
        <v>550129.43000000005</v>
      </c>
      <c r="U1027" s="16">
        <v>0.32389415930155102</v>
      </c>
      <c r="V1027" s="18">
        <v>5.5298839267453204</v>
      </c>
      <c r="W1027" s="16">
        <v>3.4306173261688701E-2</v>
      </c>
      <c r="X1027" s="18">
        <v>2.90023256890656</v>
      </c>
      <c r="Y1027" s="16">
        <v>-2.3458509625121698E-3</v>
      </c>
      <c r="Z1027" s="15">
        <v>2917420.35</v>
      </c>
      <c r="AA1027" s="16">
        <v>0.424545360598579</v>
      </c>
      <c r="AB1027" s="17">
        <v>531830.93999999994</v>
      </c>
      <c r="AC1027" s="16">
        <v>0.41891095501745701</v>
      </c>
      <c r="AD1027" s="17">
        <v>1010181.95</v>
      </c>
      <c r="AE1027" s="16">
        <v>0.46092818611360198</v>
      </c>
      <c r="AF1027" s="18">
        <v>5.4856160681437602</v>
      </c>
      <c r="AG1027" s="16">
        <v>3.9709366970479597E-3</v>
      </c>
      <c r="AH1027" s="18">
        <v>2.8880147284358002</v>
      </c>
      <c r="AI1027" s="16">
        <v>-2.49039109936059E-2</v>
      </c>
      <c r="AJ1027" s="15">
        <v>5063566.09</v>
      </c>
      <c r="AK1027" s="16">
        <v>0.56717906485814995</v>
      </c>
      <c r="AL1027" s="17">
        <v>918650.23</v>
      </c>
      <c r="AM1027" s="16">
        <v>0.67571645137246805</v>
      </c>
      <c r="AN1027" s="17">
        <v>1755080.79</v>
      </c>
      <c r="AO1027" s="16">
        <v>0.69236150047294298</v>
      </c>
      <c r="AP1027" s="18">
        <v>5.5119630133875903</v>
      </c>
      <c r="AQ1027" s="16">
        <v>-6.47707351834029E-2</v>
      </c>
      <c r="AR1027" s="18">
        <v>2.8850900305278802</v>
      </c>
      <c r="AS1027" s="16">
        <v>-7.3969087325497104E-2</v>
      </c>
    </row>
    <row r="1028" spans="1:45" x14ac:dyDescent="0.2">
      <c r="A1028" s="123"/>
      <c r="B1028" s="29"/>
      <c r="C1028" s="29"/>
      <c r="D1028" s="29"/>
      <c r="E1028" s="14" t="s">
        <v>325</v>
      </c>
      <c r="F1028" s="15">
        <v>594192.67000000004</v>
      </c>
      <c r="G1028" s="16">
        <v>8.8523916431328398E-2</v>
      </c>
      <c r="H1028" s="17">
        <v>109427.31</v>
      </c>
      <c r="I1028" s="16">
        <v>6.3455644267043004E-2</v>
      </c>
      <c r="J1028" s="17">
        <v>194519.56</v>
      </c>
      <c r="K1028" s="16">
        <v>0.10538762898420199</v>
      </c>
      <c r="L1028" s="18">
        <v>5.4300217194409699</v>
      </c>
      <c r="M1028" s="16">
        <v>2.3572466138503601E-2</v>
      </c>
      <c r="N1028" s="18">
        <v>3.0546679727221302</v>
      </c>
      <c r="O1028" s="16">
        <v>-1.5255926618584E-2</v>
      </c>
      <c r="P1028" s="15">
        <v>1979391.18</v>
      </c>
      <c r="Q1028" s="16">
        <v>8.8032638090352E-2</v>
      </c>
      <c r="R1028" s="17">
        <v>366956.43</v>
      </c>
      <c r="S1028" s="16">
        <v>8.2691644348621196E-2</v>
      </c>
      <c r="T1028" s="17">
        <v>649488.68999999994</v>
      </c>
      <c r="U1028" s="16">
        <v>9.8968293611945604E-2</v>
      </c>
      <c r="V1028" s="18">
        <v>5.3940768390405402</v>
      </c>
      <c r="W1028" s="16">
        <v>4.9330700662644699E-3</v>
      </c>
      <c r="X1028" s="18">
        <v>3.0476145473757201</v>
      </c>
      <c r="Y1028" s="16">
        <v>-9.95083805889602E-3</v>
      </c>
      <c r="Z1028" s="15">
        <v>3511847.94</v>
      </c>
      <c r="AA1028" s="16">
        <v>8.5116436768265899E-2</v>
      </c>
      <c r="AB1028" s="17">
        <v>648226.29</v>
      </c>
      <c r="AC1028" s="16">
        <v>8.8107555724265402E-2</v>
      </c>
      <c r="AD1028" s="17">
        <v>1148348.57</v>
      </c>
      <c r="AE1028" s="16">
        <v>9.9715383708637903E-2</v>
      </c>
      <c r="AF1028" s="18">
        <v>5.4176265205164702</v>
      </c>
      <c r="AG1028" s="16">
        <v>-2.74891846882586E-3</v>
      </c>
      <c r="AH1028" s="18">
        <v>3.0581724327831901</v>
      </c>
      <c r="AI1028" s="16">
        <v>-1.3275204799935599E-2</v>
      </c>
      <c r="AJ1028" s="15">
        <v>6826870.9299999997</v>
      </c>
      <c r="AK1028" s="16">
        <v>0.21660321041122099</v>
      </c>
      <c r="AL1028" s="17">
        <v>1245550.19</v>
      </c>
      <c r="AM1028" s="16">
        <v>0.30368443847528798</v>
      </c>
      <c r="AN1028" s="17">
        <v>2219879.06</v>
      </c>
      <c r="AO1028" s="16">
        <v>0.26334410047597501</v>
      </c>
      <c r="AP1028" s="18">
        <v>5.4810083004362902</v>
      </c>
      <c r="AQ1028" s="16">
        <v>-6.6796247231356395E-2</v>
      </c>
      <c r="AR1028" s="18">
        <v>3.0753346220581901</v>
      </c>
      <c r="AS1028" s="16">
        <v>-3.6997750689732101E-2</v>
      </c>
    </row>
    <row r="1029" spans="1:45" x14ac:dyDescent="0.2">
      <c r="A1029" s="123"/>
      <c r="B1029" s="29"/>
      <c r="C1029" s="29"/>
      <c r="D1029" s="29"/>
      <c r="E1029" s="14" t="s">
        <v>326</v>
      </c>
      <c r="F1029" s="15">
        <v>560951.26</v>
      </c>
      <c r="G1029" s="16">
        <v>0.241890063210391</v>
      </c>
      <c r="H1029" s="17">
        <v>109217.15</v>
      </c>
      <c r="I1029" s="16">
        <v>0.14199873186943399</v>
      </c>
      <c r="J1029" s="17">
        <v>209434.43</v>
      </c>
      <c r="K1029" s="16">
        <v>0.193384007157759</v>
      </c>
      <c r="L1029" s="18">
        <v>5.1361096677582196</v>
      </c>
      <c r="M1029" s="16">
        <v>8.7470614943184505E-2</v>
      </c>
      <c r="N1029" s="18">
        <v>2.6784099443439202</v>
      </c>
      <c r="O1029" s="16">
        <v>4.06458070174383E-2</v>
      </c>
      <c r="P1029" s="15">
        <v>1931961.78</v>
      </c>
      <c r="Q1029" s="16">
        <v>0.38074720055471101</v>
      </c>
      <c r="R1029" s="17">
        <v>371971.95</v>
      </c>
      <c r="S1029" s="16">
        <v>0.31295581665815497</v>
      </c>
      <c r="T1029" s="17">
        <v>698088.75</v>
      </c>
      <c r="U1029" s="16">
        <v>0.35044069356393498</v>
      </c>
      <c r="V1029" s="18">
        <v>5.1938372772463097</v>
      </c>
      <c r="W1029" s="16">
        <v>5.1632646762710503E-2</v>
      </c>
      <c r="X1029" s="18">
        <v>2.76750166794695</v>
      </c>
      <c r="Y1029" s="16">
        <v>2.24419384984576E-2</v>
      </c>
      <c r="Z1029" s="15">
        <v>3735440.33</v>
      </c>
      <c r="AA1029" s="16">
        <v>0.80364655889158698</v>
      </c>
      <c r="AB1029" s="17">
        <v>716948.68</v>
      </c>
      <c r="AC1029" s="16">
        <v>0.81977126807489697</v>
      </c>
      <c r="AD1029" s="17">
        <v>1339581.08</v>
      </c>
      <c r="AE1029" s="16">
        <v>0.88823729811584795</v>
      </c>
      <c r="AF1029" s="18">
        <v>5.2101920739989396</v>
      </c>
      <c r="AG1029" s="16">
        <v>-8.8608439237353696E-3</v>
      </c>
      <c r="AH1029" s="18">
        <v>2.7885138016431199</v>
      </c>
      <c r="AI1029" s="16">
        <v>-4.4798786311799101E-2</v>
      </c>
      <c r="AJ1029" s="15">
        <v>6560355.5899999999</v>
      </c>
      <c r="AK1029" s="16">
        <v>0.99496574266909799</v>
      </c>
      <c r="AL1029" s="17">
        <v>1278369.1200000001</v>
      </c>
      <c r="AM1029" s="16">
        <v>1.26579116819918</v>
      </c>
      <c r="AN1029" s="17">
        <v>2401904.65</v>
      </c>
      <c r="AO1029" s="16">
        <v>1.2637309070703799</v>
      </c>
      <c r="AP1029" s="18">
        <v>5.1318163802329604</v>
      </c>
      <c r="AQ1029" s="16">
        <v>-0.119527972979668</v>
      </c>
      <c r="AR1029" s="18">
        <v>2.7313139137309199</v>
      </c>
      <c r="AS1029" s="16">
        <v>-0.11872663997379</v>
      </c>
    </row>
    <row r="1030" spans="1:45" x14ac:dyDescent="0.2">
      <c r="A1030" s="123"/>
      <c r="B1030" s="29"/>
      <c r="C1030" s="29"/>
      <c r="D1030" s="29"/>
      <c r="E1030" s="14" t="s">
        <v>327</v>
      </c>
      <c r="F1030" s="15">
        <v>4146568.38</v>
      </c>
      <c r="G1030" s="16">
        <v>0.38467708777527199</v>
      </c>
      <c r="H1030" s="17">
        <v>813292.74</v>
      </c>
      <c r="I1030" s="16">
        <v>0.50335376764187401</v>
      </c>
      <c r="J1030" s="17">
        <v>1389407.63</v>
      </c>
      <c r="K1030" s="16">
        <v>0.37469374669852401</v>
      </c>
      <c r="L1030" s="18">
        <v>5.0984942764889301</v>
      </c>
      <c r="M1030" s="16">
        <v>-7.8941286090469506E-2</v>
      </c>
      <c r="N1030" s="18">
        <v>2.9844145738569199</v>
      </c>
      <c r="O1030" s="16">
        <v>7.2622292061220502E-3</v>
      </c>
      <c r="P1030" s="15">
        <v>13704512.619999999</v>
      </c>
      <c r="Q1030" s="16">
        <v>0.44479215067629202</v>
      </c>
      <c r="R1030" s="17">
        <v>2679825.0499999998</v>
      </c>
      <c r="S1030" s="16">
        <v>0.601510687718943</v>
      </c>
      <c r="T1030" s="17">
        <v>4575564.6100000003</v>
      </c>
      <c r="U1030" s="16">
        <v>0.45465911898459399</v>
      </c>
      <c r="V1030" s="18">
        <v>5.1139579503520203</v>
      </c>
      <c r="W1030" s="16">
        <v>-9.7856691338019094E-2</v>
      </c>
      <c r="X1030" s="18">
        <v>2.9951522463585101</v>
      </c>
      <c r="Y1030" s="16">
        <v>-6.7830106583251001E-3</v>
      </c>
      <c r="Z1030" s="15">
        <v>25528659.210000001</v>
      </c>
      <c r="AA1030" s="16">
        <v>0.54878295627637497</v>
      </c>
      <c r="AB1030" s="17">
        <v>5031569.6399999997</v>
      </c>
      <c r="AC1030" s="16">
        <v>0.79894086663780495</v>
      </c>
      <c r="AD1030" s="17">
        <v>8546183.8900000006</v>
      </c>
      <c r="AE1030" s="16">
        <v>0.60962122227522897</v>
      </c>
      <c r="AF1030" s="18">
        <v>5.0736968851731898</v>
      </c>
      <c r="AG1030" s="16">
        <v>-0.13905843988578201</v>
      </c>
      <c r="AH1030" s="18">
        <v>2.9871413415140098</v>
      </c>
      <c r="AI1030" s="16">
        <v>-3.7796635107021401E-2</v>
      </c>
      <c r="AJ1030" s="15">
        <v>46691230.390000001</v>
      </c>
      <c r="AK1030" s="16">
        <v>0.54202897822331697</v>
      </c>
      <c r="AL1030" s="17">
        <v>8861051.4299999997</v>
      </c>
      <c r="AM1030" s="16">
        <v>0.85052875247320903</v>
      </c>
      <c r="AN1030" s="17">
        <v>15624580.34</v>
      </c>
      <c r="AO1030" s="16">
        <v>0.64694704488966404</v>
      </c>
      <c r="AP1030" s="18">
        <v>5.2692652512908396</v>
      </c>
      <c r="AQ1030" s="16">
        <v>-0.16670898727597999</v>
      </c>
      <c r="AR1030" s="18">
        <v>2.9883190059490601</v>
      </c>
      <c r="AS1030" s="16">
        <v>-6.3704578111298898E-2</v>
      </c>
    </row>
    <row r="1031" spans="1:45" x14ac:dyDescent="0.2">
      <c r="A1031" s="122" t="s">
        <v>19</v>
      </c>
      <c r="B1031" s="28" t="s">
        <v>11</v>
      </c>
      <c r="C1031" s="28" t="s">
        <v>111</v>
      </c>
      <c r="D1031" s="28" t="s">
        <v>24</v>
      </c>
      <c r="E1031" s="14" t="s">
        <v>271</v>
      </c>
      <c r="F1031" s="15">
        <v>9753.2900000000009</v>
      </c>
      <c r="G1031" s="16">
        <v>-0.24573597909498701</v>
      </c>
      <c r="H1031" s="17">
        <v>2600.12</v>
      </c>
      <c r="I1031" s="16">
        <v>-0.217170865648634</v>
      </c>
      <c r="J1031" s="17">
        <v>3639.86</v>
      </c>
      <c r="K1031" s="16">
        <v>-0.215271744168749</v>
      </c>
      <c r="L1031" s="18">
        <v>3.7510922572804302</v>
      </c>
      <c r="M1031" s="16">
        <v>-3.6489589097908899E-2</v>
      </c>
      <c r="N1031" s="18">
        <v>2.6795783354304801</v>
      </c>
      <c r="O1031" s="16">
        <v>-3.8821381414344699E-2</v>
      </c>
      <c r="P1031" s="15">
        <v>35004.44</v>
      </c>
      <c r="Q1031" s="16">
        <v>-0.14213382583310299</v>
      </c>
      <c r="R1031" s="17">
        <v>9138.76</v>
      </c>
      <c r="S1031" s="16">
        <v>-0.110223593957657</v>
      </c>
      <c r="T1031" s="17">
        <v>12810.53</v>
      </c>
      <c r="U1031" s="16">
        <v>-0.125558107706852</v>
      </c>
      <c r="V1031" s="18">
        <v>3.8303270903273501</v>
      </c>
      <c r="W1031" s="16">
        <v>-3.5863203001055402E-2</v>
      </c>
      <c r="X1031" s="18">
        <v>2.7324739881956499</v>
      </c>
      <c r="Y1031" s="16">
        <v>-1.8955768556309999E-2</v>
      </c>
      <c r="Z1031" s="15">
        <v>71796.91</v>
      </c>
      <c r="AA1031" s="16">
        <v>-7.08975774488078E-2</v>
      </c>
      <c r="AB1031" s="17">
        <v>19035.73</v>
      </c>
      <c r="AC1031" s="16">
        <v>-3.0051208886397798E-2</v>
      </c>
      <c r="AD1031" s="17">
        <v>26365.05</v>
      </c>
      <c r="AE1031" s="16">
        <v>-6.7056451027899103E-2</v>
      </c>
      <c r="AF1031" s="18">
        <v>3.7716919708358998</v>
      </c>
      <c r="AG1031" s="16">
        <v>-4.21118815102745E-2</v>
      </c>
      <c r="AH1031" s="18">
        <v>2.72318504990508</v>
      </c>
      <c r="AI1031" s="16">
        <v>-4.1172120490472197E-3</v>
      </c>
      <c r="AJ1031" s="15">
        <v>205948.59</v>
      </c>
      <c r="AK1031" s="16">
        <v>7.7587230354775397E-2</v>
      </c>
      <c r="AL1031" s="17">
        <v>52640.81</v>
      </c>
      <c r="AM1031" s="16">
        <v>0.16529024777310999</v>
      </c>
      <c r="AN1031" s="17">
        <v>74778.559999999998</v>
      </c>
      <c r="AO1031" s="16">
        <v>9.4295301522355393E-2</v>
      </c>
      <c r="AP1031" s="18">
        <v>3.9123370252091498</v>
      </c>
      <c r="AQ1031" s="16">
        <v>-7.5262809060606797E-2</v>
      </c>
      <c r="AR1031" s="18">
        <v>2.7541128098749201</v>
      </c>
      <c r="AS1031" s="16">
        <v>-1.5268338577654601E-2</v>
      </c>
    </row>
    <row r="1032" spans="1:45" x14ac:dyDescent="0.2">
      <c r="A1032" s="123"/>
      <c r="B1032" s="29"/>
      <c r="C1032" s="29"/>
      <c r="D1032" s="29"/>
      <c r="E1032" s="14" t="s">
        <v>272</v>
      </c>
      <c r="F1032" s="15">
        <v>61880.78</v>
      </c>
      <c r="G1032" s="16">
        <v>5.6364567507127102E-2</v>
      </c>
      <c r="H1032" s="17">
        <v>8273.15</v>
      </c>
      <c r="I1032" s="16">
        <v>2.1584643785462401E-2</v>
      </c>
      <c r="J1032" s="17">
        <v>18580.46</v>
      </c>
      <c r="K1032" s="16">
        <v>2.72303283075114E-2</v>
      </c>
      <c r="L1032" s="18">
        <v>7.4797120806464301</v>
      </c>
      <c r="M1032" s="16">
        <v>3.4045072949401699E-2</v>
      </c>
      <c r="N1032" s="18">
        <v>3.33042238997312</v>
      </c>
      <c r="O1032" s="16">
        <v>2.8361934414084099E-2</v>
      </c>
      <c r="P1032" s="15">
        <v>197267.74</v>
      </c>
      <c r="Q1032" s="16">
        <v>7.0383499789903506E-2</v>
      </c>
      <c r="R1032" s="17">
        <v>26637.79</v>
      </c>
      <c r="S1032" s="16">
        <v>3.9430622590215403E-2</v>
      </c>
      <c r="T1032" s="17">
        <v>59571.54</v>
      </c>
      <c r="U1032" s="16">
        <v>3.2817862415295801E-2</v>
      </c>
      <c r="V1032" s="18">
        <v>7.4055595452926104</v>
      </c>
      <c r="W1032" s="16">
        <v>2.9778685106038899E-2</v>
      </c>
      <c r="X1032" s="18">
        <v>3.3114426788362401</v>
      </c>
      <c r="Y1032" s="16">
        <v>3.6371986525057298E-2</v>
      </c>
      <c r="Z1032" s="15">
        <v>359116.08</v>
      </c>
      <c r="AA1032" s="16">
        <v>0.10323073920952899</v>
      </c>
      <c r="AB1032" s="17">
        <v>48895.03</v>
      </c>
      <c r="AC1032" s="16">
        <v>9.3102448418316594E-2</v>
      </c>
      <c r="AD1032" s="17">
        <v>109216.72</v>
      </c>
      <c r="AE1032" s="16">
        <v>7.8158471350054395E-2</v>
      </c>
      <c r="AF1032" s="18">
        <v>7.3446335956844697</v>
      </c>
      <c r="AG1032" s="16">
        <v>9.2656372747745106E-3</v>
      </c>
      <c r="AH1032" s="18">
        <v>3.28810533771752</v>
      </c>
      <c r="AI1032" s="16">
        <v>2.3254714891846301E-2</v>
      </c>
      <c r="AJ1032" s="15">
        <v>815422.95</v>
      </c>
      <c r="AK1032" s="16">
        <v>0.31939434222931901</v>
      </c>
      <c r="AL1032" s="17">
        <v>108471.05</v>
      </c>
      <c r="AM1032" s="16">
        <v>0.36339771963977602</v>
      </c>
      <c r="AN1032" s="17">
        <v>242820.27</v>
      </c>
      <c r="AO1032" s="16">
        <v>0.30432279229834802</v>
      </c>
      <c r="AP1032" s="18">
        <v>7.5174246953449799</v>
      </c>
      <c r="AQ1032" s="16">
        <v>-3.2274791703541701E-2</v>
      </c>
      <c r="AR1032" s="18">
        <v>3.3581337752404301</v>
      </c>
      <c r="AS1032" s="16">
        <v>1.1555076718710601E-2</v>
      </c>
    </row>
    <row r="1033" spans="1:45" x14ac:dyDescent="0.2">
      <c r="A1033" s="123"/>
      <c r="B1033" s="29"/>
      <c r="C1033" s="29"/>
      <c r="D1033" s="29"/>
      <c r="E1033" s="14" t="s">
        <v>273</v>
      </c>
      <c r="F1033" s="15">
        <v>118403.31</v>
      </c>
      <c r="G1033" s="16">
        <v>8.9145141550415502E-2</v>
      </c>
      <c r="H1033" s="17">
        <v>21152.25</v>
      </c>
      <c r="I1033" s="16">
        <v>0.15576844688893701</v>
      </c>
      <c r="J1033" s="17">
        <v>36113.279999999999</v>
      </c>
      <c r="K1033" s="16">
        <v>7.8701625253483704E-2</v>
      </c>
      <c r="L1033" s="18">
        <v>5.5976697514448803</v>
      </c>
      <c r="M1033" s="16">
        <v>-5.7644163515500002E-2</v>
      </c>
      <c r="N1033" s="18">
        <v>3.2786639707055101</v>
      </c>
      <c r="O1033" s="16">
        <v>9.6815616593490805E-3</v>
      </c>
      <c r="P1033" s="15">
        <v>382401.73</v>
      </c>
      <c r="Q1033" s="16">
        <v>0.133220926465556</v>
      </c>
      <c r="R1033" s="17">
        <v>68366.95</v>
      </c>
      <c r="S1033" s="16">
        <v>0.19105354666518001</v>
      </c>
      <c r="T1033" s="17">
        <v>116487.7</v>
      </c>
      <c r="U1033" s="16">
        <v>0.112288659549687</v>
      </c>
      <c r="V1033" s="18">
        <v>5.5933712122597203</v>
      </c>
      <c r="W1033" s="16">
        <v>-4.8555852389298097E-2</v>
      </c>
      <c r="X1033" s="18">
        <v>3.2827648756048902</v>
      </c>
      <c r="Y1033" s="16">
        <v>1.8819095867023902E-2</v>
      </c>
      <c r="Z1033" s="15">
        <v>708068.46</v>
      </c>
      <c r="AA1033" s="16">
        <v>0.173888149421911</v>
      </c>
      <c r="AB1033" s="17">
        <v>127292.33</v>
      </c>
      <c r="AC1033" s="16">
        <v>0.22947203695322099</v>
      </c>
      <c r="AD1033" s="17">
        <v>218465.75</v>
      </c>
      <c r="AE1033" s="16">
        <v>0.142187818186429</v>
      </c>
      <c r="AF1033" s="18">
        <v>5.5625382927628104</v>
      </c>
      <c r="AG1033" s="16">
        <v>-4.52095581360712E-2</v>
      </c>
      <c r="AH1033" s="18">
        <v>3.24109596126624</v>
      </c>
      <c r="AI1033" s="16">
        <v>2.77540442392534E-2</v>
      </c>
      <c r="AJ1033" s="15">
        <v>1531000.22</v>
      </c>
      <c r="AK1033" s="16">
        <v>0.17984504976198101</v>
      </c>
      <c r="AL1033" s="17">
        <v>267262.19</v>
      </c>
      <c r="AM1033" s="16">
        <v>0.223716265718886</v>
      </c>
      <c r="AN1033" s="17">
        <v>466331.93</v>
      </c>
      <c r="AO1033" s="16">
        <v>0.11932844411757899</v>
      </c>
      <c r="AP1033" s="18">
        <v>5.7284579610756001</v>
      </c>
      <c r="AQ1033" s="16">
        <v>-3.5850807238500197E-2</v>
      </c>
      <c r="AR1033" s="18">
        <v>3.2830696795735199</v>
      </c>
      <c r="AS1033" s="16">
        <v>5.4065101233186003E-2</v>
      </c>
    </row>
    <row r="1034" spans="1:45" x14ac:dyDescent="0.2">
      <c r="A1034" s="123"/>
      <c r="B1034" s="29"/>
      <c r="C1034" s="29"/>
      <c r="D1034" s="29"/>
      <c r="E1034" s="14" t="s">
        <v>274</v>
      </c>
      <c r="F1034" s="15">
        <v>41840.1</v>
      </c>
      <c r="G1034" s="16">
        <v>4.11440015169212E-2</v>
      </c>
      <c r="H1034" s="17">
        <v>9254.3799999999992</v>
      </c>
      <c r="I1034" s="16">
        <v>0.115113175604437</v>
      </c>
      <c r="J1034" s="17">
        <v>12378.89</v>
      </c>
      <c r="K1034" s="16">
        <v>7.7990647287800599E-2</v>
      </c>
      <c r="L1034" s="18">
        <v>4.5211132458360304</v>
      </c>
      <c r="M1034" s="16">
        <v>-6.6333333428170799E-2</v>
      </c>
      <c r="N1034" s="18">
        <v>3.3799557149308201</v>
      </c>
      <c r="O1034" s="16">
        <v>-3.4180858492218601E-2</v>
      </c>
      <c r="P1034" s="15">
        <v>125305.81</v>
      </c>
      <c r="Q1034" s="16">
        <v>-9.0308454702314796E-3</v>
      </c>
      <c r="R1034" s="17">
        <v>26035.65</v>
      </c>
      <c r="S1034" s="16">
        <v>3.44307653921124E-2</v>
      </c>
      <c r="T1034" s="17">
        <v>36560.07</v>
      </c>
      <c r="U1034" s="16">
        <v>-5.7957969390751299E-3</v>
      </c>
      <c r="V1034" s="18">
        <v>4.8128550660344596</v>
      </c>
      <c r="W1034" s="16">
        <v>-4.2015002179357303E-2</v>
      </c>
      <c r="X1034" s="18">
        <v>3.4273952429522199</v>
      </c>
      <c r="Y1034" s="16">
        <v>-3.2539075183914299E-3</v>
      </c>
      <c r="Z1034" s="15">
        <v>221810.55</v>
      </c>
      <c r="AA1034" s="16">
        <v>9.78222109382074E-3</v>
      </c>
      <c r="AB1034" s="17">
        <v>46788.14</v>
      </c>
      <c r="AC1034" s="16">
        <v>5.3163577954309899E-2</v>
      </c>
      <c r="AD1034" s="17">
        <v>63435.78</v>
      </c>
      <c r="AE1034" s="16">
        <v>-5.6640478968254301E-3</v>
      </c>
      <c r="AF1034" s="18">
        <v>4.7407430601002698</v>
      </c>
      <c r="AG1034" s="16">
        <v>-4.1191470886938697E-2</v>
      </c>
      <c r="AH1034" s="18">
        <v>3.4966157900163002</v>
      </c>
      <c r="AI1034" s="16">
        <v>1.55342557593085E-2</v>
      </c>
      <c r="AJ1034" s="15">
        <v>500268.98</v>
      </c>
      <c r="AK1034" s="16">
        <v>9.4925797488850897E-2</v>
      </c>
      <c r="AL1034" s="17">
        <v>100824.84</v>
      </c>
      <c r="AM1034" s="16">
        <v>0.265685550109929</v>
      </c>
      <c r="AN1034" s="17">
        <v>140487.07999999999</v>
      </c>
      <c r="AO1034" s="16">
        <v>7.0171871697063903E-2</v>
      </c>
      <c r="AP1034" s="18">
        <v>4.9617631924831196</v>
      </c>
      <c r="AQ1034" s="16">
        <v>-0.134914831417841</v>
      </c>
      <c r="AR1034" s="18">
        <v>3.5609607659295102</v>
      </c>
      <c r="AS1034" s="16">
        <v>2.3130794638185199E-2</v>
      </c>
    </row>
    <row r="1035" spans="1:45" x14ac:dyDescent="0.2">
      <c r="A1035" s="123"/>
      <c r="B1035" s="29"/>
      <c r="C1035" s="29"/>
      <c r="D1035" s="29"/>
      <c r="E1035" s="14" t="s">
        <v>275</v>
      </c>
      <c r="F1035" s="15">
        <v>76861.81</v>
      </c>
      <c r="G1035" s="16">
        <v>-6.5415143614562299E-2</v>
      </c>
      <c r="H1035" s="17">
        <v>12612.15</v>
      </c>
      <c r="I1035" s="16">
        <v>-7.1782888684452706E-2</v>
      </c>
      <c r="J1035" s="17">
        <v>25464.22</v>
      </c>
      <c r="K1035" s="16">
        <v>-4.4005261980240497E-2</v>
      </c>
      <c r="L1035" s="18">
        <v>6.09426703615165</v>
      </c>
      <c r="M1035" s="16">
        <v>6.8601892728151403E-3</v>
      </c>
      <c r="N1035" s="18">
        <v>3.01842389046277</v>
      </c>
      <c r="O1035" s="16">
        <v>-2.2395396943993701E-2</v>
      </c>
      <c r="P1035" s="15">
        <v>266082.58</v>
      </c>
      <c r="Q1035" s="16">
        <v>-7.6810508381450801E-2</v>
      </c>
      <c r="R1035" s="17">
        <v>44289.96</v>
      </c>
      <c r="S1035" s="16">
        <v>-8.4143488314289E-2</v>
      </c>
      <c r="T1035" s="17">
        <v>87315.53</v>
      </c>
      <c r="U1035" s="16">
        <v>-6.22993913869744E-2</v>
      </c>
      <c r="V1035" s="18">
        <v>6.0077403546988997</v>
      </c>
      <c r="W1035" s="16">
        <v>8.0066908290483303E-3</v>
      </c>
      <c r="X1035" s="18">
        <v>3.0473683203892801</v>
      </c>
      <c r="Y1035" s="16">
        <v>-1.54752133689451E-2</v>
      </c>
      <c r="Z1035" s="15">
        <v>507541.52</v>
      </c>
      <c r="AA1035" s="16">
        <v>-9.9508916776023706E-2</v>
      </c>
      <c r="AB1035" s="17">
        <v>85401.67</v>
      </c>
      <c r="AC1035" s="16">
        <v>-0.10626818169735799</v>
      </c>
      <c r="AD1035" s="17">
        <v>169227.96</v>
      </c>
      <c r="AE1035" s="16">
        <v>-7.10444642574245E-2</v>
      </c>
      <c r="AF1035" s="18">
        <v>5.9429929180541796</v>
      </c>
      <c r="AG1035" s="16">
        <v>7.5629677526435598E-3</v>
      </c>
      <c r="AH1035" s="18">
        <v>2.9991587678537299</v>
      </c>
      <c r="AI1035" s="16">
        <v>-3.0641350875686001E-2</v>
      </c>
      <c r="AJ1035" s="15">
        <v>1226522.23</v>
      </c>
      <c r="AK1035" s="16">
        <v>-9.4873252819715703E-2</v>
      </c>
      <c r="AL1035" s="17">
        <v>208398.42</v>
      </c>
      <c r="AM1035" s="16">
        <v>-0.10180977221137</v>
      </c>
      <c r="AN1035" s="17">
        <v>410605.57</v>
      </c>
      <c r="AO1035" s="16">
        <v>-8.0101876551032805E-2</v>
      </c>
      <c r="AP1035" s="18">
        <v>5.8854679896325504</v>
      </c>
      <c r="AQ1035" s="16">
        <v>7.7227731688105398E-3</v>
      </c>
      <c r="AR1035" s="18">
        <v>2.9871056790583701</v>
      </c>
      <c r="AS1035" s="16">
        <v>-1.6057621917197399E-2</v>
      </c>
    </row>
    <row r="1036" spans="1:45" x14ac:dyDescent="0.2">
      <c r="A1036" s="123"/>
      <c r="B1036" s="29"/>
      <c r="C1036" s="29"/>
      <c r="D1036" s="29"/>
      <c r="E1036" s="14" t="s">
        <v>276</v>
      </c>
      <c r="F1036" s="15">
        <v>38760.519999999997</v>
      </c>
      <c r="G1036" s="16">
        <v>-0.178671512637504</v>
      </c>
      <c r="H1036" s="17">
        <v>6479.17</v>
      </c>
      <c r="I1036" s="16">
        <v>-0.230844019402308</v>
      </c>
      <c r="J1036" s="17">
        <v>11356.48</v>
      </c>
      <c r="K1036" s="16">
        <v>-0.218792757009828</v>
      </c>
      <c r="L1036" s="18">
        <v>5.9823279833682399</v>
      </c>
      <c r="M1036" s="16">
        <v>6.7830853664120103E-2</v>
      </c>
      <c r="N1036" s="18">
        <v>3.4130751782242399</v>
      </c>
      <c r="O1036" s="16">
        <v>5.1358003567344497E-2</v>
      </c>
      <c r="P1036" s="15">
        <v>126038.36</v>
      </c>
      <c r="Q1036" s="16">
        <v>-0.196195103920111</v>
      </c>
      <c r="R1036" s="17">
        <v>21625.119999999999</v>
      </c>
      <c r="S1036" s="16">
        <v>-0.231897205151393</v>
      </c>
      <c r="T1036" s="17">
        <v>38323.82</v>
      </c>
      <c r="U1036" s="16">
        <v>-0.19099604172203599</v>
      </c>
      <c r="V1036" s="18">
        <v>5.8283311260238104</v>
      </c>
      <c r="W1036" s="16">
        <v>4.6480889629256297E-2</v>
      </c>
      <c r="X1036" s="18">
        <v>3.2887734051563799</v>
      </c>
      <c r="Y1036" s="16">
        <v>-6.4264978494571103E-3</v>
      </c>
      <c r="Z1036" s="15">
        <v>239208.13</v>
      </c>
      <c r="AA1036" s="16">
        <v>-0.143238921734061</v>
      </c>
      <c r="AB1036" s="17">
        <v>41585.11</v>
      </c>
      <c r="AC1036" s="16">
        <v>-0.170992406282619</v>
      </c>
      <c r="AD1036" s="17">
        <v>74278.59</v>
      </c>
      <c r="AE1036" s="16">
        <v>-0.13929741558367101</v>
      </c>
      <c r="AF1036" s="18">
        <v>5.7522543525795697</v>
      </c>
      <c r="AG1036" s="16">
        <v>3.3477961792976199E-2</v>
      </c>
      <c r="AH1036" s="18">
        <v>3.2204182928081999</v>
      </c>
      <c r="AI1036" s="16">
        <v>-4.5794055016849904E-3</v>
      </c>
      <c r="AJ1036" s="15">
        <v>714085.87</v>
      </c>
      <c r="AK1036" s="16">
        <v>-4.5479312737387603E-2</v>
      </c>
      <c r="AL1036" s="17">
        <v>124983.08</v>
      </c>
      <c r="AM1036" s="16">
        <v>-7.8856096885618301E-2</v>
      </c>
      <c r="AN1036" s="17">
        <v>218682.49</v>
      </c>
      <c r="AO1036" s="16">
        <v>-8.8506936092301106E-2</v>
      </c>
      <c r="AP1036" s="18">
        <v>5.7134603339908097</v>
      </c>
      <c r="AQ1036" s="16">
        <v>3.6234060753574E-2</v>
      </c>
      <c r="AR1036" s="18">
        <v>3.2654003070844899</v>
      </c>
      <c r="AS1036" s="16">
        <v>4.7205650880598103E-2</v>
      </c>
    </row>
    <row r="1037" spans="1:45" x14ac:dyDescent="0.2">
      <c r="A1037" s="123"/>
      <c r="B1037" s="29"/>
      <c r="C1037" s="29"/>
      <c r="D1037" s="29"/>
      <c r="E1037" s="14" t="s">
        <v>277</v>
      </c>
      <c r="F1037" s="15">
        <v>29359.94</v>
      </c>
      <c r="G1037" s="16">
        <v>-7.6203023049977406E-2</v>
      </c>
      <c r="H1037" s="17">
        <v>6283.05</v>
      </c>
      <c r="I1037" s="16">
        <v>0.14416803092853001</v>
      </c>
      <c r="J1037" s="17">
        <v>8687.91</v>
      </c>
      <c r="K1037" s="16">
        <v>-7.9419926823298306E-2</v>
      </c>
      <c r="L1037" s="18">
        <v>4.67288020945242</v>
      </c>
      <c r="M1037" s="16">
        <v>-0.192603750517019</v>
      </c>
      <c r="N1037" s="18">
        <v>3.3794019505266499</v>
      </c>
      <c r="O1037" s="16">
        <v>3.49443124726801E-3</v>
      </c>
      <c r="P1037" s="15">
        <v>93417.15</v>
      </c>
      <c r="Q1037" s="16">
        <v>-1.5544273511263E-2</v>
      </c>
      <c r="R1037" s="17">
        <v>19462.86</v>
      </c>
      <c r="S1037" s="16">
        <v>0.238654863201573</v>
      </c>
      <c r="T1037" s="17">
        <v>27428.2</v>
      </c>
      <c r="U1037" s="16">
        <v>-1.9038941038961299E-3</v>
      </c>
      <c r="V1037" s="18">
        <v>4.7997647827708798</v>
      </c>
      <c r="W1037" s="16">
        <v>-0.20522192603014799</v>
      </c>
      <c r="X1037" s="18">
        <v>3.40587971503781</v>
      </c>
      <c r="Y1037" s="16">
        <v>-1.3666398783432201E-2</v>
      </c>
      <c r="Z1037" s="15">
        <v>172880.09</v>
      </c>
      <c r="AA1037" s="16">
        <v>-4.2324132318136204E-3</v>
      </c>
      <c r="AB1037" s="17">
        <v>34836.93</v>
      </c>
      <c r="AC1037" s="16">
        <v>0.227391925205643</v>
      </c>
      <c r="AD1037" s="17">
        <v>50479.48</v>
      </c>
      <c r="AE1037" s="16">
        <v>9.87074801624775E-3</v>
      </c>
      <c r="AF1037" s="18">
        <v>4.9625523833472096</v>
      </c>
      <c r="AG1037" s="16">
        <v>-0.18871261386101201</v>
      </c>
      <c r="AH1037" s="18">
        <v>3.4247597241493</v>
      </c>
      <c r="AI1037" s="16">
        <v>-1.3965313160882301E-2</v>
      </c>
      <c r="AJ1037" s="15">
        <v>369794.38</v>
      </c>
      <c r="AK1037" s="16">
        <v>-7.2163050878629495E-2</v>
      </c>
      <c r="AL1037" s="17">
        <v>68669.17</v>
      </c>
      <c r="AM1037" s="16">
        <v>8.1216954543307407E-2</v>
      </c>
      <c r="AN1037" s="17">
        <v>109239.15</v>
      </c>
      <c r="AO1037" s="16">
        <v>-4.3123879719630699E-2</v>
      </c>
      <c r="AP1037" s="18">
        <v>5.3851587255241302</v>
      </c>
      <c r="AQ1037" s="16">
        <v>-0.14185867579807099</v>
      </c>
      <c r="AR1037" s="18">
        <v>3.3851817777783899</v>
      </c>
      <c r="AS1037" s="16">
        <v>-3.0347889913367499E-2</v>
      </c>
    </row>
    <row r="1038" spans="1:45" x14ac:dyDescent="0.2">
      <c r="A1038" s="123"/>
      <c r="B1038" s="29"/>
      <c r="C1038" s="29"/>
      <c r="D1038" s="29"/>
      <c r="E1038" s="14" t="s">
        <v>278</v>
      </c>
      <c r="F1038" s="15">
        <v>120240.2</v>
      </c>
      <c r="G1038" s="16">
        <v>0.13342033809314399</v>
      </c>
      <c r="H1038" s="17">
        <v>26562.03</v>
      </c>
      <c r="I1038" s="16">
        <v>-4.5523195499353401E-2</v>
      </c>
      <c r="J1038" s="17">
        <v>49575.69</v>
      </c>
      <c r="K1038" s="16">
        <v>-2.2247480066551299E-2</v>
      </c>
      <c r="L1038" s="18">
        <v>4.5267699795535199</v>
      </c>
      <c r="M1038" s="16">
        <v>0.18747813749765799</v>
      </c>
      <c r="N1038" s="18">
        <v>2.4253863133321998</v>
      </c>
      <c r="O1038" s="16">
        <v>0.159209835808238</v>
      </c>
      <c r="P1038" s="15">
        <v>406152</v>
      </c>
      <c r="Q1038" s="16">
        <v>0.22123930206855799</v>
      </c>
      <c r="R1038" s="17">
        <v>95297.49</v>
      </c>
      <c r="S1038" s="16">
        <v>0.28809635160414798</v>
      </c>
      <c r="T1038" s="17">
        <v>175701.36</v>
      </c>
      <c r="U1038" s="16">
        <v>0.26215613246172198</v>
      </c>
      <c r="V1038" s="18">
        <v>4.2619380636362996</v>
      </c>
      <c r="W1038" s="16">
        <v>-5.1903764382476902E-2</v>
      </c>
      <c r="X1038" s="18">
        <v>2.3116041902009199</v>
      </c>
      <c r="Y1038" s="16">
        <v>-3.2418200364291598E-2</v>
      </c>
      <c r="Z1038" s="15">
        <v>733350</v>
      </c>
      <c r="AA1038" s="16">
        <v>0.14591880163285301</v>
      </c>
      <c r="AB1038" s="17">
        <v>177748.56</v>
      </c>
      <c r="AC1038" s="16">
        <v>0.233869738396671</v>
      </c>
      <c r="AD1038" s="17">
        <v>328021.59999999998</v>
      </c>
      <c r="AE1038" s="16">
        <v>0.20494681850886601</v>
      </c>
      <c r="AF1038" s="18">
        <v>4.1257718205987199</v>
      </c>
      <c r="AG1038" s="16">
        <v>-7.1280568788488402E-2</v>
      </c>
      <c r="AH1038" s="18">
        <v>2.2356759432915401</v>
      </c>
      <c r="AI1038" s="16">
        <v>-4.8988068161431302E-2</v>
      </c>
      <c r="AJ1038" s="15">
        <v>1531623.89</v>
      </c>
      <c r="AK1038" s="16">
        <v>0.132639237060904</v>
      </c>
      <c r="AL1038" s="17">
        <v>345728.76</v>
      </c>
      <c r="AM1038" s="16">
        <v>0.15486982489661499</v>
      </c>
      <c r="AN1038" s="17">
        <v>651303.48</v>
      </c>
      <c r="AO1038" s="16">
        <v>0.12273956782187299</v>
      </c>
      <c r="AP1038" s="18">
        <v>4.43013155746719</v>
      </c>
      <c r="AQ1038" s="16">
        <v>-1.92494317164284E-2</v>
      </c>
      <c r="AR1038" s="18">
        <v>2.3516285986987202</v>
      </c>
      <c r="AS1038" s="16">
        <v>8.8174225998254394E-3</v>
      </c>
    </row>
    <row r="1039" spans="1:45" x14ac:dyDescent="0.2">
      <c r="A1039" s="123"/>
      <c r="B1039" s="29"/>
      <c r="C1039" s="29"/>
      <c r="D1039" s="29"/>
      <c r="E1039" s="14" t="s">
        <v>279</v>
      </c>
      <c r="F1039" s="15">
        <v>66436.83</v>
      </c>
      <c r="G1039" s="16">
        <v>-5.5111144375420704E-3</v>
      </c>
      <c r="H1039" s="17">
        <v>13485.91</v>
      </c>
      <c r="I1039" s="16">
        <v>-0.347229287847861</v>
      </c>
      <c r="J1039" s="17">
        <v>25218.98</v>
      </c>
      <c r="K1039" s="16">
        <v>-0.31266184238605899</v>
      </c>
      <c r="L1039" s="18">
        <v>4.92638835644017</v>
      </c>
      <c r="M1039" s="16">
        <v>0.52348882547701603</v>
      </c>
      <c r="N1039" s="18">
        <v>2.6343979812030498</v>
      </c>
      <c r="O1039" s="16">
        <v>0.44686989154621498</v>
      </c>
      <c r="P1039" s="15">
        <v>226488.63</v>
      </c>
      <c r="Q1039" s="16">
        <v>0.15571043249671901</v>
      </c>
      <c r="R1039" s="17">
        <v>54688.15</v>
      </c>
      <c r="S1039" s="16">
        <v>0.13283187928645501</v>
      </c>
      <c r="T1039" s="17">
        <v>98093.21</v>
      </c>
      <c r="U1039" s="16">
        <v>0.11930839069282601</v>
      </c>
      <c r="V1039" s="18">
        <v>4.1414571529664101</v>
      </c>
      <c r="W1039" s="16">
        <v>2.01958945794091E-2</v>
      </c>
      <c r="X1039" s="18">
        <v>2.3089124109609598</v>
      </c>
      <c r="Y1039" s="16">
        <v>3.2521905586145802E-2</v>
      </c>
      <c r="Z1039" s="15">
        <v>415209.01</v>
      </c>
      <c r="AA1039" s="16">
        <v>0.19859915320461</v>
      </c>
      <c r="AB1039" s="17">
        <v>100689.13</v>
      </c>
      <c r="AC1039" s="16">
        <v>0.14754823841446699</v>
      </c>
      <c r="AD1039" s="17">
        <v>180066.23</v>
      </c>
      <c r="AE1039" s="16">
        <v>0.15053133079909101</v>
      </c>
      <c r="AF1039" s="18">
        <v>4.1236726347720003</v>
      </c>
      <c r="AG1039" s="16">
        <v>4.4486944497147199E-2</v>
      </c>
      <c r="AH1039" s="18">
        <v>2.3058682907949999</v>
      </c>
      <c r="AI1039" s="16">
        <v>4.1778803513445602E-2</v>
      </c>
      <c r="AJ1039" s="15">
        <v>900942.67</v>
      </c>
      <c r="AK1039" s="16">
        <v>0.68609918887853805</v>
      </c>
      <c r="AL1039" s="17">
        <v>205434.76</v>
      </c>
      <c r="AM1039" s="16">
        <v>0.33919428303821297</v>
      </c>
      <c r="AN1039" s="17">
        <v>372906.56</v>
      </c>
      <c r="AO1039" s="16">
        <v>0.38888357736446399</v>
      </c>
      <c r="AP1039" s="18">
        <v>4.3855415217950497</v>
      </c>
      <c r="AQ1039" s="16">
        <v>0.25904001400999599</v>
      </c>
      <c r="AR1039" s="18">
        <v>2.4160011290764101</v>
      </c>
      <c r="AS1039" s="16">
        <v>0.213996058674744</v>
      </c>
    </row>
    <row r="1040" spans="1:45" x14ac:dyDescent="0.2">
      <c r="A1040" s="123"/>
      <c r="B1040" s="29"/>
      <c r="C1040" s="29"/>
      <c r="D1040" s="29"/>
      <c r="E1040" s="14" t="s">
        <v>280</v>
      </c>
      <c r="F1040" s="15">
        <v>14936.06</v>
      </c>
      <c r="G1040" s="16">
        <v>-0.10859454404280799</v>
      </c>
      <c r="H1040" s="17">
        <v>2115.27</v>
      </c>
      <c r="I1040" s="16">
        <v>-0.161462318191368</v>
      </c>
      <c r="J1040" s="17">
        <v>4741.6499999999996</v>
      </c>
      <c r="K1040" s="16">
        <v>-0.12713767649062099</v>
      </c>
      <c r="L1040" s="18">
        <v>7.0610654904574801</v>
      </c>
      <c r="M1040" s="16">
        <v>6.3047583066905402E-2</v>
      </c>
      <c r="N1040" s="18">
        <v>3.14997100165554</v>
      </c>
      <c r="O1040" s="16">
        <v>2.1244051837704701E-2</v>
      </c>
      <c r="P1040" s="15">
        <v>52526.46</v>
      </c>
      <c r="Q1040" s="16">
        <v>-3.3902148825145501E-2</v>
      </c>
      <c r="R1040" s="17">
        <v>7581.18</v>
      </c>
      <c r="S1040" s="16">
        <v>-6.9812126387702803E-2</v>
      </c>
      <c r="T1040" s="17">
        <v>16630.95</v>
      </c>
      <c r="U1040" s="16">
        <v>-5.6819548070532001E-2</v>
      </c>
      <c r="V1040" s="18">
        <v>6.9285335528242298</v>
      </c>
      <c r="W1040" s="16">
        <v>3.8605080308243798E-2</v>
      </c>
      <c r="X1040" s="18">
        <v>3.15835595681546</v>
      </c>
      <c r="Y1040" s="16">
        <v>2.4298000662019901E-2</v>
      </c>
      <c r="Z1040" s="15">
        <v>103304.05</v>
      </c>
      <c r="AA1040" s="16">
        <v>-6.1022735505319899E-3</v>
      </c>
      <c r="AB1040" s="17">
        <v>15289.94</v>
      </c>
      <c r="AC1040" s="16">
        <v>-2.3869641077565298E-2</v>
      </c>
      <c r="AD1040" s="17">
        <v>32941.31</v>
      </c>
      <c r="AE1040" s="16">
        <v>-2.7988050688968001E-2</v>
      </c>
      <c r="AF1040" s="18">
        <v>6.7563410974797797</v>
      </c>
      <c r="AG1040" s="16">
        <v>1.82018388882473E-2</v>
      </c>
      <c r="AH1040" s="18">
        <v>3.1360030915589001</v>
      </c>
      <c r="AI1040" s="16">
        <v>2.2515954823342298E-2</v>
      </c>
      <c r="AJ1040" s="15">
        <v>295869.36</v>
      </c>
      <c r="AK1040" s="16">
        <v>0.122686652229726</v>
      </c>
      <c r="AL1040" s="17">
        <v>43233.95</v>
      </c>
      <c r="AM1040" s="16">
        <v>0.14275522902179799</v>
      </c>
      <c r="AN1040" s="17">
        <v>93004.01</v>
      </c>
      <c r="AO1040" s="16">
        <v>7.9230432800320896E-2</v>
      </c>
      <c r="AP1040" s="18">
        <v>6.8434496501013697</v>
      </c>
      <c r="AQ1040" s="16">
        <v>-1.75615707392132E-2</v>
      </c>
      <c r="AR1040" s="18">
        <v>3.1812537975513102</v>
      </c>
      <c r="AS1040" s="16">
        <v>4.0265932194523998E-2</v>
      </c>
    </row>
    <row r="1041" spans="1:45" x14ac:dyDescent="0.2">
      <c r="A1041" s="123"/>
      <c r="B1041" s="29"/>
      <c r="C1041" s="29"/>
      <c r="D1041" s="29"/>
      <c r="E1041" s="14" t="s">
        <v>281</v>
      </c>
      <c r="F1041" s="15">
        <v>40895.51</v>
      </c>
      <c r="G1041" s="16">
        <v>1.5368003309122399E-2</v>
      </c>
      <c r="H1041" s="17">
        <v>9286.0499999999993</v>
      </c>
      <c r="I1041" s="16">
        <v>-0.34947175513480899</v>
      </c>
      <c r="J1041" s="17">
        <v>15951.56</v>
      </c>
      <c r="K1041" s="16">
        <v>-0.33371426948392302</v>
      </c>
      <c r="L1041" s="18">
        <v>4.4039726256050704</v>
      </c>
      <c r="M1041" s="16">
        <v>0.56083615327038905</v>
      </c>
      <c r="N1041" s="18">
        <v>2.5637310708169001</v>
      </c>
      <c r="O1041" s="16">
        <v>0.52392278088060096</v>
      </c>
      <c r="P1041" s="15">
        <v>136924.96</v>
      </c>
      <c r="Q1041" s="16">
        <v>0.19001615050325699</v>
      </c>
      <c r="R1041" s="17">
        <v>37975.589999999997</v>
      </c>
      <c r="S1041" s="16">
        <v>0.16782211862243701</v>
      </c>
      <c r="T1041" s="17">
        <v>63900.53</v>
      </c>
      <c r="U1041" s="16">
        <v>0.14676907223562299</v>
      </c>
      <c r="V1041" s="18">
        <v>3.60560454755278</v>
      </c>
      <c r="W1041" s="16">
        <v>1.90046339480195E-2</v>
      </c>
      <c r="X1041" s="18">
        <v>2.14278285328776</v>
      </c>
      <c r="Y1041" s="16">
        <v>3.7712107271365702E-2</v>
      </c>
      <c r="Z1041" s="15">
        <v>254971.51</v>
      </c>
      <c r="AA1041" s="16">
        <v>0.21623658836042201</v>
      </c>
      <c r="AB1041" s="17">
        <v>71454.11</v>
      </c>
      <c r="AC1041" s="16">
        <v>0.16395131656579701</v>
      </c>
      <c r="AD1041" s="17">
        <v>120145.47</v>
      </c>
      <c r="AE1041" s="16">
        <v>0.14979564638321299</v>
      </c>
      <c r="AF1041" s="18">
        <v>3.5683253209647399</v>
      </c>
      <c r="AG1041" s="16">
        <v>4.4920497146643097E-2</v>
      </c>
      <c r="AH1041" s="18">
        <v>2.1221899585560702</v>
      </c>
      <c r="AI1041" s="16">
        <v>5.7785000479176098E-2</v>
      </c>
      <c r="AJ1041" s="15">
        <v>571595.06999999995</v>
      </c>
      <c r="AK1041" s="16">
        <v>0.40870229156632998</v>
      </c>
      <c r="AL1041" s="17">
        <v>147560.15</v>
      </c>
      <c r="AM1041" s="16">
        <v>0.223452878000829</v>
      </c>
      <c r="AN1041" s="17">
        <v>252732.95</v>
      </c>
      <c r="AO1041" s="16">
        <v>0.20564604805258899</v>
      </c>
      <c r="AP1041" s="18">
        <v>3.8736411558269599</v>
      </c>
      <c r="AQ1041" s="16">
        <v>0.15141524197336201</v>
      </c>
      <c r="AR1041" s="18">
        <v>2.2616563055984602</v>
      </c>
      <c r="AS1041" s="16">
        <v>0.16842110820313</v>
      </c>
    </row>
    <row r="1042" spans="1:45" x14ac:dyDescent="0.2">
      <c r="A1042" s="123"/>
      <c r="B1042" s="29"/>
      <c r="C1042" s="29"/>
      <c r="D1042" s="29"/>
      <c r="E1042" s="14" t="s">
        <v>282</v>
      </c>
      <c r="F1042" s="15">
        <v>66114.62</v>
      </c>
      <c r="G1042" s="16">
        <v>-7.7765276348389895E-2</v>
      </c>
      <c r="H1042" s="17">
        <v>10670.93</v>
      </c>
      <c r="I1042" s="16">
        <v>-9.8051894264042302E-2</v>
      </c>
      <c r="J1042" s="17">
        <v>19186.27</v>
      </c>
      <c r="K1042" s="16">
        <v>-9.2995705192297301E-2</v>
      </c>
      <c r="L1042" s="18">
        <v>6.1957692534764996</v>
      </c>
      <c r="M1042" s="16">
        <v>2.2492001243352201E-2</v>
      </c>
      <c r="N1042" s="18">
        <v>3.4459339934234201</v>
      </c>
      <c r="O1042" s="16">
        <v>1.6792014030249401E-2</v>
      </c>
      <c r="P1042" s="15">
        <v>218822.15</v>
      </c>
      <c r="Q1042" s="16">
        <v>-6.6671389707186696E-2</v>
      </c>
      <c r="R1042" s="17">
        <v>34970.379999999997</v>
      </c>
      <c r="S1042" s="16">
        <v>-9.7828905123951204E-2</v>
      </c>
      <c r="T1042" s="17">
        <v>63844.21</v>
      </c>
      <c r="U1042" s="16">
        <v>-7.3722153831199094E-2</v>
      </c>
      <c r="V1042" s="18">
        <v>6.2573569403592399</v>
      </c>
      <c r="W1042" s="16">
        <v>3.4536149067206999E-2</v>
      </c>
      <c r="X1042" s="18">
        <v>3.4274392305895902</v>
      </c>
      <c r="Y1042" s="16">
        <v>7.6119321574787098E-3</v>
      </c>
      <c r="Z1042" s="15">
        <v>409231.47</v>
      </c>
      <c r="AA1042" s="16">
        <v>-1.2396463753478E-2</v>
      </c>
      <c r="AB1042" s="17">
        <v>66417.81</v>
      </c>
      <c r="AC1042" s="16">
        <v>-3.3934707716341099E-2</v>
      </c>
      <c r="AD1042" s="17">
        <v>119592.8</v>
      </c>
      <c r="AE1042" s="16">
        <v>-2.2288344362274101E-2</v>
      </c>
      <c r="AF1042" s="18">
        <v>6.1614719003833498</v>
      </c>
      <c r="AG1042" s="16">
        <v>2.22948118878687E-2</v>
      </c>
      <c r="AH1042" s="18">
        <v>3.4218738084567</v>
      </c>
      <c r="AI1042" s="16">
        <v>1.01173802641679E-2</v>
      </c>
      <c r="AJ1042" s="15">
        <v>882072.82</v>
      </c>
      <c r="AK1042" s="16">
        <v>0.117423707290575</v>
      </c>
      <c r="AL1042" s="17">
        <v>145915.96</v>
      </c>
      <c r="AM1042" s="16">
        <v>0.18935152056917001</v>
      </c>
      <c r="AN1042" s="17">
        <v>258186.66</v>
      </c>
      <c r="AO1042" s="16">
        <v>0.10171882136792899</v>
      </c>
      <c r="AP1042" s="18">
        <v>6.0450743016733703</v>
      </c>
      <c r="AQ1042" s="16">
        <v>-6.04764966745691E-2</v>
      </c>
      <c r="AR1042" s="18">
        <v>3.41641516258044</v>
      </c>
      <c r="AS1042" s="16">
        <v>1.4254894822570099E-2</v>
      </c>
    </row>
    <row r="1043" spans="1:45" x14ac:dyDescent="0.2">
      <c r="A1043" s="123"/>
      <c r="B1043" s="29"/>
      <c r="C1043" s="29"/>
      <c r="D1043" s="29"/>
      <c r="E1043" s="14" t="s">
        <v>283</v>
      </c>
      <c r="F1043" s="15">
        <v>81424.19</v>
      </c>
      <c r="G1043" s="16">
        <v>6.1001446781240698E-2</v>
      </c>
      <c r="H1043" s="17">
        <v>11354.62</v>
      </c>
      <c r="I1043" s="16">
        <v>-0.35089936745584599</v>
      </c>
      <c r="J1043" s="17">
        <v>23035.37</v>
      </c>
      <c r="K1043" s="16">
        <v>-4.7327900605360299E-3</v>
      </c>
      <c r="L1043" s="18">
        <v>7.1710184929130198</v>
      </c>
      <c r="M1043" s="16">
        <v>0.63457158040755401</v>
      </c>
      <c r="N1043" s="18">
        <v>3.5347463487671398</v>
      </c>
      <c r="O1043" s="16">
        <v>6.60468225872477E-2</v>
      </c>
      <c r="P1043" s="15">
        <v>266588.03000000003</v>
      </c>
      <c r="Q1043" s="16">
        <v>0.111695001914278</v>
      </c>
      <c r="R1043" s="17">
        <v>37575.93</v>
      </c>
      <c r="S1043" s="16">
        <v>-0.32126328787279701</v>
      </c>
      <c r="T1043" s="17">
        <v>75981.039999999994</v>
      </c>
      <c r="U1043" s="16">
        <v>4.3933931070527198E-2</v>
      </c>
      <c r="V1043" s="18">
        <v>7.0946488882643797</v>
      </c>
      <c r="W1043" s="16">
        <v>0.63788842131458701</v>
      </c>
      <c r="X1043" s="18">
        <v>3.5086125433397601</v>
      </c>
      <c r="Y1043" s="16">
        <v>6.49093480219229E-2</v>
      </c>
      <c r="Z1043" s="15">
        <v>485609.11</v>
      </c>
      <c r="AA1043" s="16">
        <v>0.18838456636523601</v>
      </c>
      <c r="AB1043" s="17">
        <v>74818.42</v>
      </c>
      <c r="AC1043" s="16">
        <v>-0.263052480990844</v>
      </c>
      <c r="AD1043" s="17">
        <v>139767.82</v>
      </c>
      <c r="AE1043" s="16">
        <v>0.114472557289942</v>
      </c>
      <c r="AF1043" s="18">
        <v>6.4905020715486899</v>
      </c>
      <c r="AG1043" s="16">
        <v>0.61257692808715702</v>
      </c>
      <c r="AH1043" s="18">
        <v>3.4743985418102699</v>
      </c>
      <c r="AI1043" s="16">
        <v>6.6320169654985495E-2</v>
      </c>
      <c r="AJ1043" s="15">
        <v>1044756.24</v>
      </c>
      <c r="AK1043" s="16">
        <v>0.37751389675448999</v>
      </c>
      <c r="AL1043" s="17">
        <v>200194.23</v>
      </c>
      <c r="AM1043" s="16">
        <v>-6.1149930329876902E-2</v>
      </c>
      <c r="AN1043" s="17">
        <v>306116.34999999998</v>
      </c>
      <c r="AO1043" s="16">
        <v>0.27604401795753603</v>
      </c>
      <c r="AP1043" s="18">
        <v>5.2187130468245799</v>
      </c>
      <c r="AQ1043" s="16">
        <v>0.467235228771402</v>
      </c>
      <c r="AR1043" s="18">
        <v>3.4129383811090102</v>
      </c>
      <c r="AS1043" s="16">
        <v>7.9519105429739306E-2</v>
      </c>
    </row>
    <row r="1044" spans="1:45" x14ac:dyDescent="0.2">
      <c r="A1044" s="123"/>
      <c r="B1044" s="29"/>
      <c r="C1044" s="29"/>
      <c r="D1044" s="29"/>
      <c r="E1044" s="14" t="s">
        <v>284</v>
      </c>
      <c r="F1044" s="15">
        <v>130639.32</v>
      </c>
      <c r="G1044" s="16">
        <v>4.23845132643801E-2</v>
      </c>
      <c r="H1044" s="17">
        <v>35726.18</v>
      </c>
      <c r="I1044" s="16">
        <v>-0.34899140277924601</v>
      </c>
      <c r="J1044" s="17">
        <v>58813.84</v>
      </c>
      <c r="K1044" s="16">
        <v>-0.33502101766234399</v>
      </c>
      <c r="L1044" s="18">
        <v>3.6566831382476401</v>
      </c>
      <c r="M1044" s="16">
        <v>0.60118394398240504</v>
      </c>
      <c r="N1044" s="18">
        <v>2.2212343217174699</v>
      </c>
      <c r="O1044" s="16">
        <v>0.56754505172479097</v>
      </c>
      <c r="P1044" s="15">
        <v>466186.32</v>
      </c>
      <c r="Q1044" s="16">
        <v>0.42843509424225401</v>
      </c>
      <c r="R1044" s="17">
        <v>158970.85999999999</v>
      </c>
      <c r="S1044" s="16">
        <v>0.39772886334493701</v>
      </c>
      <c r="T1044" s="17">
        <v>258350.02</v>
      </c>
      <c r="U1044" s="16">
        <v>0.40198114817118902</v>
      </c>
      <c r="V1044" s="18">
        <v>2.9325268794545098</v>
      </c>
      <c r="W1044" s="16">
        <v>2.19686605196328E-2</v>
      </c>
      <c r="X1044" s="18">
        <v>1.8044756489664699</v>
      </c>
      <c r="Y1044" s="16">
        <v>1.8868974169568901E-2</v>
      </c>
      <c r="Z1044" s="15">
        <v>844061.44</v>
      </c>
      <c r="AA1044" s="16">
        <v>0.38260228481001501</v>
      </c>
      <c r="AB1044" s="17">
        <v>290776.59000000003</v>
      </c>
      <c r="AC1044" s="16">
        <v>0.35233150862399298</v>
      </c>
      <c r="AD1044" s="17">
        <v>473437.97</v>
      </c>
      <c r="AE1044" s="16">
        <v>0.36098925922357</v>
      </c>
      <c r="AF1044" s="18">
        <v>2.9027833361688402</v>
      </c>
      <c r="AG1044" s="16">
        <v>2.2384138795096702E-2</v>
      </c>
      <c r="AH1044" s="18">
        <v>1.78283427499488</v>
      </c>
      <c r="AI1044" s="16">
        <v>1.58803792461777E-2</v>
      </c>
      <c r="AJ1044" s="15">
        <v>1668137.08</v>
      </c>
      <c r="AK1044" s="16">
        <v>0.48137532300075497</v>
      </c>
      <c r="AL1044" s="17">
        <v>537564.18000000005</v>
      </c>
      <c r="AM1044" s="16">
        <v>0.26097907193544001</v>
      </c>
      <c r="AN1044" s="17">
        <v>880085.38</v>
      </c>
      <c r="AO1044" s="16">
        <v>0.27285357541122501</v>
      </c>
      <c r="AP1044" s="18">
        <v>3.10314031712455</v>
      </c>
      <c r="AQ1044" s="16">
        <v>0.17478184687636</v>
      </c>
      <c r="AR1044" s="18">
        <v>1.8954264187413301</v>
      </c>
      <c r="AS1044" s="16">
        <v>0.163822258598883</v>
      </c>
    </row>
    <row r="1045" spans="1:45" x14ac:dyDescent="0.2">
      <c r="A1045" s="123"/>
      <c r="B1045" s="29"/>
      <c r="C1045" s="29"/>
      <c r="D1045" s="29"/>
      <c r="E1045" s="14" t="s">
        <v>285</v>
      </c>
      <c r="F1045" s="15">
        <v>76442.17</v>
      </c>
      <c r="G1045" s="16">
        <v>-0.117140489520383</v>
      </c>
      <c r="H1045" s="17">
        <v>24493.65</v>
      </c>
      <c r="I1045" s="16">
        <v>-0.426479358558081</v>
      </c>
      <c r="J1045" s="17">
        <v>39215.83</v>
      </c>
      <c r="K1045" s="16">
        <v>-0.42663436451188202</v>
      </c>
      <c r="L1045" s="18">
        <v>3.12089745709602</v>
      </c>
      <c r="M1045" s="16">
        <v>0.53936832728456396</v>
      </c>
      <c r="N1045" s="18">
        <v>1.9492681909320799</v>
      </c>
      <c r="O1045" s="16">
        <v>0.53978448626070896</v>
      </c>
      <c r="P1045" s="15">
        <v>284928.67</v>
      </c>
      <c r="Q1045" s="16">
        <v>0.33766866825737302</v>
      </c>
      <c r="R1045" s="17">
        <v>115297.91</v>
      </c>
      <c r="S1045" s="16">
        <v>0.37562840990222202</v>
      </c>
      <c r="T1045" s="17">
        <v>183355.51</v>
      </c>
      <c r="U1045" s="16">
        <v>0.36189907869757498</v>
      </c>
      <c r="V1045" s="18">
        <v>2.4712388108335999</v>
      </c>
      <c r="W1045" s="16">
        <v>-2.7594473457805298E-2</v>
      </c>
      <c r="X1045" s="18">
        <v>1.5539684081487399</v>
      </c>
      <c r="Y1045" s="16">
        <v>-1.77916343576459E-2</v>
      </c>
      <c r="Z1045" s="15">
        <v>512458.39</v>
      </c>
      <c r="AA1045" s="16">
        <v>0.23962498408313199</v>
      </c>
      <c r="AB1045" s="17">
        <v>206915</v>
      </c>
      <c r="AC1045" s="16">
        <v>0.27617959880290799</v>
      </c>
      <c r="AD1045" s="17">
        <v>330071.01</v>
      </c>
      <c r="AE1045" s="16">
        <v>0.26773130369943499</v>
      </c>
      <c r="AF1045" s="18">
        <v>2.4766613826933801</v>
      </c>
      <c r="AG1045" s="16">
        <v>-2.86437855252232E-2</v>
      </c>
      <c r="AH1045" s="18">
        <v>1.5525701272583701</v>
      </c>
      <c r="AI1045" s="16">
        <v>-2.21705652722183E-2</v>
      </c>
      <c r="AJ1045" s="15">
        <v>1015824.86</v>
      </c>
      <c r="AK1045" s="16">
        <v>0.18180901423880999</v>
      </c>
      <c r="AL1045" s="17">
        <v>395881.54</v>
      </c>
      <c r="AM1045" s="16">
        <v>0.12911326278523</v>
      </c>
      <c r="AN1045" s="17">
        <v>633488.91</v>
      </c>
      <c r="AO1045" s="16">
        <v>0.12434899985054</v>
      </c>
      <c r="AP1045" s="18">
        <v>2.56598188437885</v>
      </c>
      <c r="AQ1045" s="16">
        <v>4.6670031422350898E-2</v>
      </c>
      <c r="AR1045" s="18">
        <v>1.6035400840718701</v>
      </c>
      <c r="AS1045" s="16">
        <v>5.1105141193622299E-2</v>
      </c>
    </row>
    <row r="1046" spans="1:45" x14ac:dyDescent="0.2">
      <c r="A1046" s="123"/>
      <c r="B1046" s="29"/>
      <c r="C1046" s="29"/>
      <c r="D1046" s="29"/>
      <c r="E1046" s="14" t="s">
        <v>286</v>
      </c>
      <c r="F1046" s="15">
        <v>47013.81</v>
      </c>
      <c r="G1046" s="16">
        <v>-4.9540847123722698E-3</v>
      </c>
      <c r="H1046" s="17">
        <v>8491.42</v>
      </c>
      <c r="I1046" s="16">
        <v>-1.93079712655626E-2</v>
      </c>
      <c r="J1046" s="17">
        <v>12698.95</v>
      </c>
      <c r="K1046" s="16">
        <v>-2.7983380968637301E-2</v>
      </c>
      <c r="L1046" s="18">
        <v>5.5366252052071401</v>
      </c>
      <c r="M1046" s="16">
        <v>1.46364874319553E-2</v>
      </c>
      <c r="N1046" s="18">
        <v>3.7021808889711401</v>
      </c>
      <c r="O1046" s="16">
        <v>2.3692286536432201E-2</v>
      </c>
      <c r="P1046" s="15">
        <v>153864.32000000001</v>
      </c>
      <c r="Q1046" s="16">
        <v>6.6494177187960404E-3</v>
      </c>
      <c r="R1046" s="17">
        <v>28137.040000000001</v>
      </c>
      <c r="S1046" s="16">
        <v>2.22157312808395E-2</v>
      </c>
      <c r="T1046" s="17">
        <v>41757.660000000003</v>
      </c>
      <c r="U1046" s="16">
        <v>1.46390762608578E-3</v>
      </c>
      <c r="V1046" s="18">
        <v>5.4683904205986096</v>
      </c>
      <c r="W1046" s="16">
        <v>-1.52280121364781E-2</v>
      </c>
      <c r="X1046" s="18">
        <v>3.6846968915403799</v>
      </c>
      <c r="Y1046" s="16">
        <v>5.1779300813767802E-3</v>
      </c>
      <c r="Z1046" s="15">
        <v>284606.43</v>
      </c>
      <c r="AA1046" s="16">
        <v>-1.1130884572082901E-2</v>
      </c>
      <c r="AB1046" s="17">
        <v>52694.93</v>
      </c>
      <c r="AC1046" s="16">
        <v>2.4789455516066101E-2</v>
      </c>
      <c r="AD1046" s="17">
        <v>77447.55</v>
      </c>
      <c r="AE1046" s="16">
        <v>-1.4780415021454701E-2</v>
      </c>
      <c r="AF1046" s="18">
        <v>5.4010211229049903</v>
      </c>
      <c r="AG1046" s="16">
        <v>-3.5051434121226598E-2</v>
      </c>
      <c r="AH1046" s="18">
        <v>3.6748280610555102</v>
      </c>
      <c r="AI1046" s="16">
        <v>3.70428126380714E-3</v>
      </c>
      <c r="AJ1046" s="15">
        <v>723906.67</v>
      </c>
      <c r="AK1046" s="16">
        <v>-4.0679988489325997E-2</v>
      </c>
      <c r="AL1046" s="17">
        <v>129623.31</v>
      </c>
      <c r="AM1046" s="16">
        <v>5.6744441389343899E-3</v>
      </c>
      <c r="AN1046" s="17">
        <v>191621.49</v>
      </c>
      <c r="AO1046" s="16">
        <v>-5.2734102918685299E-2</v>
      </c>
      <c r="AP1046" s="18">
        <v>5.5846951447235798</v>
      </c>
      <c r="AQ1046" s="16">
        <v>-4.6092881148977999E-2</v>
      </c>
      <c r="AR1046" s="18">
        <v>3.7777948078788</v>
      </c>
      <c r="AS1046" s="16">
        <v>1.27251645673091E-2</v>
      </c>
    </row>
    <row r="1047" spans="1:45" x14ac:dyDescent="0.2">
      <c r="A1047" s="123"/>
      <c r="B1047" s="29"/>
      <c r="C1047" s="29"/>
      <c r="D1047" s="29"/>
      <c r="E1047" s="14" t="s">
        <v>287</v>
      </c>
      <c r="F1047" s="15">
        <v>49422.35</v>
      </c>
      <c r="G1047" s="16">
        <v>-6.1107377080635003E-2</v>
      </c>
      <c r="H1047" s="17">
        <v>11172.49</v>
      </c>
      <c r="I1047" s="16">
        <v>-2.63582847855547E-2</v>
      </c>
      <c r="J1047" s="17">
        <v>14591.43</v>
      </c>
      <c r="K1047" s="16">
        <v>-0.101949237716405</v>
      </c>
      <c r="L1047" s="18">
        <v>4.4235752280825498</v>
      </c>
      <c r="M1047" s="16">
        <v>-3.5689814592041097E-2</v>
      </c>
      <c r="N1047" s="18">
        <v>3.3870806356882102</v>
      </c>
      <c r="O1047" s="16">
        <v>4.5478343041451E-2</v>
      </c>
      <c r="P1047" s="15">
        <v>170396.13</v>
      </c>
      <c r="Q1047" s="16">
        <v>-3.1625312320716602E-2</v>
      </c>
      <c r="R1047" s="17">
        <v>37646.79</v>
      </c>
      <c r="S1047" s="16">
        <v>-5.1051837514670398E-3</v>
      </c>
      <c r="T1047" s="17">
        <v>50785.06</v>
      </c>
      <c r="U1047" s="16">
        <v>-5.5524704364796798E-2</v>
      </c>
      <c r="V1047" s="18">
        <v>4.5261795228756601</v>
      </c>
      <c r="W1047" s="16">
        <v>-2.6656213436963699E-2</v>
      </c>
      <c r="X1047" s="18">
        <v>3.3552412855276699</v>
      </c>
      <c r="Y1047" s="16">
        <v>2.5304412041827699E-2</v>
      </c>
      <c r="Z1047" s="15">
        <v>323311.05</v>
      </c>
      <c r="AA1047" s="16">
        <v>-7.1763733615919395E-2</v>
      </c>
      <c r="AB1047" s="17">
        <v>73580.66</v>
      </c>
      <c r="AC1047" s="16">
        <v>-3.1275767300254997E-2</v>
      </c>
      <c r="AD1047" s="17">
        <v>97794.18</v>
      </c>
      <c r="AE1047" s="16">
        <v>-0.102277184650817</v>
      </c>
      <c r="AF1047" s="18">
        <v>4.3939677899056599</v>
      </c>
      <c r="AG1047" s="16">
        <v>-4.1795141433416998E-2</v>
      </c>
      <c r="AH1047" s="18">
        <v>3.3060356966027999</v>
      </c>
      <c r="AI1047" s="16">
        <v>3.3989835741257003E-2</v>
      </c>
      <c r="AJ1047" s="15">
        <v>867714.38</v>
      </c>
      <c r="AK1047" s="16">
        <v>-5.4363209943962897E-2</v>
      </c>
      <c r="AL1047" s="17">
        <v>190136.61</v>
      </c>
      <c r="AM1047" s="16">
        <v>-3.1243193322704199E-2</v>
      </c>
      <c r="AN1047" s="17">
        <v>258574.88</v>
      </c>
      <c r="AO1047" s="16">
        <v>-0.10121565960947</v>
      </c>
      <c r="AP1047" s="18">
        <v>4.56363653480516</v>
      </c>
      <c r="AQ1047" s="16">
        <v>-2.38656559230352E-2</v>
      </c>
      <c r="AR1047" s="18">
        <v>3.3557566767506599</v>
      </c>
      <c r="AS1047" s="16">
        <v>5.2128689341815998E-2</v>
      </c>
    </row>
    <row r="1048" spans="1:45" x14ac:dyDescent="0.2">
      <c r="A1048" s="123"/>
      <c r="B1048" s="29"/>
      <c r="C1048" s="29"/>
      <c r="D1048" s="29"/>
      <c r="E1048" s="14" t="s">
        <v>288</v>
      </c>
      <c r="F1048" s="15">
        <v>71282.960000000006</v>
      </c>
      <c r="G1048" s="16">
        <v>-3.7048844776774198E-2</v>
      </c>
      <c r="H1048" s="17">
        <v>9799.42</v>
      </c>
      <c r="I1048" s="16">
        <v>-4.8897335007890702E-2</v>
      </c>
      <c r="J1048" s="17">
        <v>20326.13</v>
      </c>
      <c r="K1048" s="16">
        <v>-4.7170969979936597E-2</v>
      </c>
      <c r="L1048" s="18">
        <v>7.2742019425639501</v>
      </c>
      <c r="M1048" s="16">
        <v>1.2457635402814001E-2</v>
      </c>
      <c r="N1048" s="18">
        <v>3.5069617285730201</v>
      </c>
      <c r="O1048" s="16">
        <v>1.06232334282985E-2</v>
      </c>
      <c r="P1048" s="15">
        <v>233654.39999999999</v>
      </c>
      <c r="Q1048" s="16">
        <v>-2.24941228195255E-3</v>
      </c>
      <c r="R1048" s="17">
        <v>32373.57</v>
      </c>
      <c r="S1048" s="16">
        <v>-4.5431735243218899E-3</v>
      </c>
      <c r="T1048" s="17">
        <v>67082.58</v>
      </c>
      <c r="U1048" s="16">
        <v>2.38243453609622E-3</v>
      </c>
      <c r="V1048" s="18">
        <v>7.2174431179508503</v>
      </c>
      <c r="W1048" s="16">
        <v>2.3042297579997598E-3</v>
      </c>
      <c r="X1048" s="18">
        <v>3.4830860709292901</v>
      </c>
      <c r="Y1048" s="16">
        <v>-4.62083797407361E-3</v>
      </c>
      <c r="Z1048" s="15">
        <v>421595.23</v>
      </c>
      <c r="AA1048" s="16">
        <v>5.7414945354906197E-2</v>
      </c>
      <c r="AB1048" s="17">
        <v>58682.87</v>
      </c>
      <c r="AC1048" s="16">
        <v>5.4612906083837703E-2</v>
      </c>
      <c r="AD1048" s="17">
        <v>121468.8</v>
      </c>
      <c r="AE1048" s="16">
        <v>6.12275921899798E-2</v>
      </c>
      <c r="AF1048" s="18">
        <v>7.1842980754008803</v>
      </c>
      <c r="AG1048" s="16">
        <v>2.6569362605976801E-3</v>
      </c>
      <c r="AH1048" s="18">
        <v>3.4708108584262001</v>
      </c>
      <c r="AI1048" s="16">
        <v>-3.59267593787839E-3</v>
      </c>
      <c r="AJ1048" s="15">
        <v>862516.85</v>
      </c>
      <c r="AK1048" s="16">
        <v>0.44614966610523599</v>
      </c>
      <c r="AL1048" s="17">
        <v>119493.34</v>
      </c>
      <c r="AM1048" s="16">
        <v>0.39461117882257701</v>
      </c>
      <c r="AN1048" s="17">
        <v>248198.61</v>
      </c>
      <c r="AO1048" s="16">
        <v>0.40465192536015898</v>
      </c>
      <c r="AP1048" s="18">
        <v>7.2181165075810902</v>
      </c>
      <c r="AQ1048" s="16">
        <v>3.6955452577235003E-2</v>
      </c>
      <c r="AR1048" s="18">
        <v>3.4751074955657502</v>
      </c>
      <c r="AS1048" s="16">
        <v>2.95430775381859E-2</v>
      </c>
    </row>
    <row r="1049" spans="1:45" x14ac:dyDescent="0.2">
      <c r="A1049" s="123"/>
      <c r="B1049" s="29"/>
      <c r="C1049" s="29"/>
      <c r="D1049" s="29"/>
      <c r="E1049" s="14" t="s">
        <v>289</v>
      </c>
      <c r="F1049" s="15">
        <v>42871.13</v>
      </c>
      <c r="G1049" s="16">
        <v>-6.6860196835723001E-2</v>
      </c>
      <c r="H1049" s="17">
        <v>11821</v>
      </c>
      <c r="I1049" s="16">
        <v>-0.25166019890733898</v>
      </c>
      <c r="J1049" s="17">
        <v>20324.599999999999</v>
      </c>
      <c r="K1049" s="16">
        <v>-0.230191480618056</v>
      </c>
      <c r="L1049" s="18">
        <v>3.6266923272142799</v>
      </c>
      <c r="M1049" s="16">
        <v>0.24694664349241799</v>
      </c>
      <c r="N1049" s="18">
        <v>2.1093222006829202</v>
      </c>
      <c r="O1049" s="16">
        <v>0.212171312306944</v>
      </c>
      <c r="P1049" s="15">
        <v>141223.28</v>
      </c>
      <c r="Q1049" s="16">
        <v>9.6742698582934397E-2</v>
      </c>
      <c r="R1049" s="17">
        <v>40881.949999999997</v>
      </c>
      <c r="S1049" s="16">
        <v>0.159476910266213</v>
      </c>
      <c r="T1049" s="17">
        <v>69594.61</v>
      </c>
      <c r="U1049" s="16">
        <v>0.15736396594159499</v>
      </c>
      <c r="V1049" s="18">
        <v>3.4544164356152298</v>
      </c>
      <c r="W1049" s="16">
        <v>-5.4105615323443698E-2</v>
      </c>
      <c r="X1049" s="18">
        <v>2.02922726343319</v>
      </c>
      <c r="Y1049" s="16">
        <v>-5.23787409515045E-2</v>
      </c>
      <c r="Z1049" s="15">
        <v>260227.36</v>
      </c>
      <c r="AA1049" s="16">
        <v>0.13876033720040801</v>
      </c>
      <c r="AB1049" s="17">
        <v>75850.77</v>
      </c>
      <c r="AC1049" s="16">
        <v>0.167948882391282</v>
      </c>
      <c r="AD1049" s="17">
        <v>128918.2</v>
      </c>
      <c r="AE1049" s="16">
        <v>0.17332250400638999</v>
      </c>
      <c r="AF1049" s="18">
        <v>3.4307807290552201</v>
      </c>
      <c r="AG1049" s="16">
        <v>-2.4991286545959598E-2</v>
      </c>
      <c r="AH1049" s="18">
        <v>2.0185463340319698</v>
      </c>
      <c r="AI1049" s="16">
        <v>-2.9456664035647898E-2</v>
      </c>
      <c r="AJ1049" s="15">
        <v>552416.13</v>
      </c>
      <c r="AK1049" s="16">
        <v>0.38942568267314298</v>
      </c>
      <c r="AL1049" s="17">
        <v>148662.26999999999</v>
      </c>
      <c r="AM1049" s="16">
        <v>0.21469192636036499</v>
      </c>
      <c r="AN1049" s="17">
        <v>255740</v>
      </c>
      <c r="AO1049" s="16">
        <v>0.23610720675538799</v>
      </c>
      <c r="AP1049" s="18">
        <v>3.71591345941374</v>
      </c>
      <c r="AQ1049" s="16">
        <v>0.14385026566887599</v>
      </c>
      <c r="AR1049" s="18">
        <v>2.16006932822398</v>
      </c>
      <c r="AS1049" s="16">
        <v>0.124033316107099</v>
      </c>
    </row>
    <row r="1050" spans="1:45" x14ac:dyDescent="0.2">
      <c r="A1050" s="123"/>
      <c r="B1050" s="29"/>
      <c r="C1050" s="29"/>
      <c r="D1050" s="29"/>
      <c r="E1050" s="14" t="s">
        <v>290</v>
      </c>
      <c r="F1050" s="15">
        <v>32065.24</v>
      </c>
      <c r="G1050" s="16">
        <v>0.228732152573938</v>
      </c>
      <c r="H1050" s="17">
        <v>6554.9</v>
      </c>
      <c r="I1050" s="16">
        <v>0.40071543353391698</v>
      </c>
      <c r="J1050" s="17">
        <v>9051.39</v>
      </c>
      <c r="K1050" s="16">
        <v>0.25118913830497502</v>
      </c>
      <c r="L1050" s="18">
        <v>4.8917969763078002</v>
      </c>
      <c r="M1050" s="16">
        <v>-0.122782455909746</v>
      </c>
      <c r="N1050" s="18">
        <v>3.5425763335796998</v>
      </c>
      <c r="O1050" s="16">
        <v>-1.79485139724441E-2</v>
      </c>
      <c r="P1050" s="15">
        <v>100003.28</v>
      </c>
      <c r="Q1050" s="16">
        <v>0.19180181653241801</v>
      </c>
      <c r="R1050" s="17">
        <v>19060.66</v>
      </c>
      <c r="S1050" s="16">
        <v>0.27727500869468502</v>
      </c>
      <c r="T1050" s="17">
        <v>27829.03</v>
      </c>
      <c r="U1050" s="16">
        <v>0.158386460849918</v>
      </c>
      <c r="V1050" s="18">
        <v>5.24658012891474</v>
      </c>
      <c r="W1050" s="16">
        <v>-6.6918393909245893E-2</v>
      </c>
      <c r="X1050" s="18">
        <v>3.5934878075161101</v>
      </c>
      <c r="Y1050" s="16">
        <v>2.8846466021350999E-2</v>
      </c>
      <c r="Z1050" s="15">
        <v>179456.92</v>
      </c>
      <c r="AA1050" s="16">
        <v>0.186956770776631</v>
      </c>
      <c r="AB1050" s="17">
        <v>33546.85</v>
      </c>
      <c r="AC1050" s="16">
        <v>0.237439546969759</v>
      </c>
      <c r="AD1050" s="17">
        <v>48931.49</v>
      </c>
      <c r="AE1050" s="16">
        <v>0.135779684484301</v>
      </c>
      <c r="AF1050" s="18">
        <v>5.3494417508648402</v>
      </c>
      <c r="AG1050" s="16">
        <v>-4.0796155510586699E-2</v>
      </c>
      <c r="AH1050" s="18">
        <v>3.6675139056668802</v>
      </c>
      <c r="AI1050" s="16">
        <v>4.5058990745697601E-2</v>
      </c>
      <c r="AJ1050" s="15">
        <v>356219.3</v>
      </c>
      <c r="AK1050" s="16">
        <v>9.9971016932645304E-2</v>
      </c>
      <c r="AL1050" s="17">
        <v>63682.85</v>
      </c>
      <c r="AM1050" s="16">
        <v>0.32718779241944601</v>
      </c>
      <c r="AN1050" s="17">
        <v>97496.5</v>
      </c>
      <c r="AO1050" s="16">
        <v>6.2066797358223701E-2</v>
      </c>
      <c r="AP1050" s="18">
        <v>5.5936456989597696</v>
      </c>
      <c r="AQ1050" s="16">
        <v>-0.171201676797062</v>
      </c>
      <c r="AR1050" s="18">
        <v>3.6536624391644801</v>
      </c>
      <c r="AS1050" s="16">
        <v>3.5689110768460403E-2</v>
      </c>
    </row>
    <row r="1051" spans="1:45" x14ac:dyDescent="0.2">
      <c r="A1051" s="123"/>
      <c r="B1051" s="29"/>
      <c r="C1051" s="29"/>
      <c r="D1051" s="29"/>
      <c r="E1051" s="14" t="s">
        <v>291</v>
      </c>
      <c r="F1051" s="15">
        <v>17880.36</v>
      </c>
      <c r="G1051" s="16">
        <v>2.3864495293066799E-2</v>
      </c>
      <c r="H1051" s="17">
        <v>2599.4299999999998</v>
      </c>
      <c r="I1051" s="16">
        <v>-9.6255940812644103E-2</v>
      </c>
      <c r="J1051" s="17">
        <v>5337.44</v>
      </c>
      <c r="K1051" s="16">
        <v>-8.3616335248246298E-2</v>
      </c>
      <c r="L1051" s="18">
        <v>6.8785695325513698</v>
      </c>
      <c r="M1051" s="16">
        <v>0.13291421933519901</v>
      </c>
      <c r="N1051" s="18">
        <v>3.3499880092328902</v>
      </c>
      <c r="O1051" s="16">
        <v>0.11728802539319499</v>
      </c>
      <c r="P1051" s="15">
        <v>59701.99</v>
      </c>
      <c r="Q1051" s="16">
        <v>2.6974645580844898E-2</v>
      </c>
      <c r="R1051" s="17">
        <v>8695.26</v>
      </c>
      <c r="S1051" s="16">
        <v>-7.8841207354642298E-2</v>
      </c>
      <c r="T1051" s="17">
        <v>17936.66</v>
      </c>
      <c r="U1051" s="16">
        <v>-7.0132528196716504E-2</v>
      </c>
      <c r="V1051" s="18">
        <v>6.8660385083367297</v>
      </c>
      <c r="W1051" s="16">
        <v>0.11487254291044501</v>
      </c>
      <c r="X1051" s="18">
        <v>3.32848980802446</v>
      </c>
      <c r="Y1051" s="16">
        <v>0.104431197694487</v>
      </c>
      <c r="Z1051" s="15">
        <v>112964.11</v>
      </c>
      <c r="AA1051" s="16">
        <v>1.93871428518573E-2</v>
      </c>
      <c r="AB1051" s="17">
        <v>17499.87</v>
      </c>
      <c r="AC1051" s="16">
        <v>-2.7703975331277698E-2</v>
      </c>
      <c r="AD1051" s="17">
        <v>36019.910000000003</v>
      </c>
      <c r="AE1051" s="16">
        <v>-2.3643499420066501E-2</v>
      </c>
      <c r="AF1051" s="18">
        <v>6.4551399524682198</v>
      </c>
      <c r="AG1051" s="16">
        <v>4.8432902108367398E-2</v>
      </c>
      <c r="AH1051" s="18">
        <v>3.1361574751297301</v>
      </c>
      <c r="AI1051" s="16">
        <v>4.4072674526532699E-2</v>
      </c>
      <c r="AJ1051" s="15">
        <v>272468.32</v>
      </c>
      <c r="AK1051" s="16">
        <v>0.192982729600021</v>
      </c>
      <c r="AL1051" s="17">
        <v>46812.34</v>
      </c>
      <c r="AM1051" s="16">
        <v>0.26933434997928402</v>
      </c>
      <c r="AN1051" s="17">
        <v>94963.43</v>
      </c>
      <c r="AO1051" s="16">
        <v>0.246226155105983</v>
      </c>
      <c r="AP1051" s="18">
        <v>5.8204379443539898</v>
      </c>
      <c r="AQ1051" s="16">
        <v>-6.0150913256628698E-2</v>
      </c>
      <c r="AR1051" s="18">
        <v>2.8691920668830102</v>
      </c>
      <c r="AS1051" s="16">
        <v>-4.2723726578691897E-2</v>
      </c>
    </row>
    <row r="1052" spans="1:45" x14ac:dyDescent="0.2">
      <c r="A1052" s="123"/>
      <c r="B1052" s="29"/>
      <c r="C1052" s="29"/>
      <c r="D1052" s="29"/>
      <c r="E1052" s="14" t="s">
        <v>292</v>
      </c>
      <c r="F1052" s="15">
        <v>151926.51999999999</v>
      </c>
      <c r="G1052" s="16">
        <v>1.64840381320378E-2</v>
      </c>
      <c r="H1052" s="17">
        <v>24377.18</v>
      </c>
      <c r="I1052" s="16">
        <v>1.6478615827960799E-2</v>
      </c>
      <c r="J1052" s="17">
        <v>48778.879999999997</v>
      </c>
      <c r="K1052" s="16">
        <v>1.33039181776729E-2</v>
      </c>
      <c r="L1052" s="18">
        <v>6.2323254781726201</v>
      </c>
      <c r="M1052" s="16">
        <v>5.3344005398214903E-6</v>
      </c>
      <c r="N1052" s="18">
        <v>3.1145963170946098</v>
      </c>
      <c r="O1052" s="16">
        <v>3.1383673716411302E-3</v>
      </c>
      <c r="P1052" s="15">
        <v>496389.13</v>
      </c>
      <c r="Q1052" s="16">
        <v>5.9529063666407601E-4</v>
      </c>
      <c r="R1052" s="17">
        <v>79136.91</v>
      </c>
      <c r="S1052" s="16">
        <v>-1.5757083243785299E-2</v>
      </c>
      <c r="T1052" s="17">
        <v>158583.92000000001</v>
      </c>
      <c r="U1052" s="16">
        <v>-1.28735953575206E-2</v>
      </c>
      <c r="V1052" s="18">
        <v>6.2725361654883898</v>
      </c>
      <c r="W1052" s="16">
        <v>1.66141646559591E-2</v>
      </c>
      <c r="X1052" s="18">
        <v>3.1301353251956399</v>
      </c>
      <c r="Y1052" s="16">
        <v>1.36445402846486E-2</v>
      </c>
      <c r="Z1052" s="15">
        <v>948806.01</v>
      </c>
      <c r="AA1052" s="16">
        <v>6.8867756503824207E-2</v>
      </c>
      <c r="AB1052" s="17">
        <v>151761.56</v>
      </c>
      <c r="AC1052" s="16">
        <v>2.5787378010726999E-2</v>
      </c>
      <c r="AD1052" s="17">
        <v>303694.08000000002</v>
      </c>
      <c r="AE1052" s="16">
        <v>3.1060934172996199E-2</v>
      </c>
      <c r="AF1052" s="18">
        <v>6.2519521412405101</v>
      </c>
      <c r="AG1052" s="16">
        <v>4.19973762756191E-2</v>
      </c>
      <c r="AH1052" s="18">
        <v>3.1242163495580799</v>
      </c>
      <c r="AI1052" s="16">
        <v>3.6667883611701799E-2</v>
      </c>
      <c r="AJ1052" s="15">
        <v>1908884.24</v>
      </c>
      <c r="AK1052" s="16">
        <v>0.16938419691600101</v>
      </c>
      <c r="AL1052" s="17">
        <v>309348.78999999998</v>
      </c>
      <c r="AM1052" s="16">
        <v>8.4894682389044407E-2</v>
      </c>
      <c r="AN1052" s="17">
        <v>619795.78</v>
      </c>
      <c r="AO1052" s="16">
        <v>9.6625735012299097E-2</v>
      </c>
      <c r="AP1052" s="18">
        <v>6.1706536495584796</v>
      </c>
      <c r="AQ1052" s="16">
        <v>7.7878079686870605E-2</v>
      </c>
      <c r="AR1052" s="18">
        <v>3.0798600145357602</v>
      </c>
      <c r="AS1052" s="16">
        <v>6.6347578376760696E-2</v>
      </c>
    </row>
    <row r="1053" spans="1:45" x14ac:dyDescent="0.2">
      <c r="A1053" s="123"/>
      <c r="B1053" s="29"/>
      <c r="C1053" s="29"/>
      <c r="D1053" s="29"/>
      <c r="E1053" s="14" t="s">
        <v>293</v>
      </c>
      <c r="F1053" s="15">
        <v>20986.3</v>
      </c>
      <c r="G1053" s="16">
        <v>-0.17460383635002799</v>
      </c>
      <c r="H1053" s="17">
        <v>4047.41</v>
      </c>
      <c r="I1053" s="16">
        <v>-0.45402070922904297</v>
      </c>
      <c r="J1053" s="17">
        <v>7368.79</v>
      </c>
      <c r="K1053" s="16">
        <v>-0.43195044129357701</v>
      </c>
      <c r="L1053" s="18">
        <v>5.1851183843494999</v>
      </c>
      <c r="M1053" s="16">
        <v>0.51177192542314198</v>
      </c>
      <c r="N1053" s="18">
        <v>2.8479981109517301</v>
      </c>
      <c r="O1053" s="16">
        <v>0.45303548079429101</v>
      </c>
      <c r="P1053" s="15">
        <v>72148.23</v>
      </c>
      <c r="Q1053" s="16">
        <v>7.8385852187114205E-2</v>
      </c>
      <c r="R1053" s="17">
        <v>17833.080000000002</v>
      </c>
      <c r="S1053" s="16">
        <v>0.13122837287931299</v>
      </c>
      <c r="T1053" s="17">
        <v>31241.98</v>
      </c>
      <c r="U1053" s="16">
        <v>0.10215566432949701</v>
      </c>
      <c r="V1053" s="18">
        <v>4.0457526125604799</v>
      </c>
      <c r="W1053" s="16">
        <v>-4.6712513546401699E-2</v>
      </c>
      <c r="X1053" s="18">
        <v>2.30933602799823</v>
      </c>
      <c r="Y1053" s="16">
        <v>-2.1566656064724798E-2</v>
      </c>
      <c r="Z1053" s="15">
        <v>129993.09</v>
      </c>
      <c r="AA1053" s="16">
        <v>0.103246628532476</v>
      </c>
      <c r="AB1053" s="17">
        <v>32445.84</v>
      </c>
      <c r="AC1053" s="16">
        <v>0.118505030643038</v>
      </c>
      <c r="AD1053" s="17">
        <v>56924.17</v>
      </c>
      <c r="AE1053" s="16">
        <v>0.10652303137109</v>
      </c>
      <c r="AF1053" s="18">
        <v>4.0064640027812501</v>
      </c>
      <c r="AG1053" s="16">
        <v>-1.36417822830806E-2</v>
      </c>
      <c r="AH1053" s="18">
        <v>2.2836185402439799</v>
      </c>
      <c r="AI1053" s="16">
        <v>-2.9609892842035802E-3</v>
      </c>
      <c r="AJ1053" s="15">
        <v>269743.59999999998</v>
      </c>
      <c r="AK1053" s="16">
        <v>0.48630839181638702</v>
      </c>
      <c r="AL1053" s="17">
        <v>63123.72</v>
      </c>
      <c r="AM1053" s="16">
        <v>0.22835296564959201</v>
      </c>
      <c r="AN1053" s="17">
        <v>112514.85</v>
      </c>
      <c r="AO1053" s="16">
        <v>0.26036937054707299</v>
      </c>
      <c r="AP1053" s="18">
        <v>4.2732525903099496</v>
      </c>
      <c r="AQ1053" s="16">
        <v>0.210001061079687</v>
      </c>
      <c r="AR1053" s="18">
        <v>2.3974044315039298</v>
      </c>
      <c r="AS1053" s="16">
        <v>0.179264132046659</v>
      </c>
    </row>
    <row r="1054" spans="1:45" x14ac:dyDescent="0.2">
      <c r="A1054" s="123"/>
      <c r="B1054" s="29"/>
      <c r="C1054" s="29"/>
      <c r="D1054" s="29"/>
      <c r="E1054" s="14" t="s">
        <v>294</v>
      </c>
      <c r="F1054" s="15">
        <v>95109.91</v>
      </c>
      <c r="G1054" s="16">
        <v>0.16268028682326599</v>
      </c>
      <c r="H1054" s="17">
        <v>14602.92</v>
      </c>
      <c r="I1054" s="16">
        <v>0.60126759945611596</v>
      </c>
      <c r="J1054" s="17">
        <v>27374.65</v>
      </c>
      <c r="K1054" s="16">
        <v>0.17948882562774399</v>
      </c>
      <c r="L1054" s="18">
        <v>6.5130747823038098</v>
      </c>
      <c r="M1054" s="16">
        <v>-0.27390007315567999</v>
      </c>
      <c r="N1054" s="18">
        <v>3.4743790331565898</v>
      </c>
      <c r="O1054" s="16">
        <v>-1.42506977932003E-2</v>
      </c>
      <c r="P1054" s="15">
        <v>306129.90000000002</v>
      </c>
      <c r="Q1054" s="16">
        <v>9.6859383104268199E-2</v>
      </c>
      <c r="R1054" s="17">
        <v>43834.97</v>
      </c>
      <c r="S1054" s="16">
        <v>0.36603924697171297</v>
      </c>
      <c r="T1054" s="17">
        <v>87067.87</v>
      </c>
      <c r="U1054" s="16">
        <v>6.0386254563718302E-2</v>
      </c>
      <c r="V1054" s="18">
        <v>6.9836913313730999</v>
      </c>
      <c r="W1054" s="16">
        <v>-0.19705133982363501</v>
      </c>
      <c r="X1054" s="18">
        <v>3.5159916051696198</v>
      </c>
      <c r="Y1054" s="16">
        <v>3.4396078206008499E-2</v>
      </c>
      <c r="Z1054" s="15">
        <v>563683.38</v>
      </c>
      <c r="AA1054" s="16">
        <v>0.101162032712451</v>
      </c>
      <c r="AB1054" s="17">
        <v>79062.539999999994</v>
      </c>
      <c r="AC1054" s="16">
        <v>0.352831666674081</v>
      </c>
      <c r="AD1054" s="17">
        <v>158626.18</v>
      </c>
      <c r="AE1054" s="16">
        <v>6.0661779824366997E-2</v>
      </c>
      <c r="AF1054" s="18">
        <v>7.1295885510382</v>
      </c>
      <c r="AG1054" s="16">
        <v>-0.18603174375741599</v>
      </c>
      <c r="AH1054" s="18">
        <v>3.5535330927089102</v>
      </c>
      <c r="AI1054" s="16">
        <v>3.8183946719368103E-2</v>
      </c>
      <c r="AJ1054" s="15">
        <v>1119601.93</v>
      </c>
      <c r="AK1054" s="16">
        <v>8.2061316682916399E-2</v>
      </c>
      <c r="AL1054" s="17">
        <v>149564.35</v>
      </c>
      <c r="AM1054" s="16">
        <v>0.25862089423272</v>
      </c>
      <c r="AN1054" s="17">
        <v>315228.36</v>
      </c>
      <c r="AO1054" s="16">
        <v>4.8723844187896097E-2</v>
      </c>
      <c r="AP1054" s="18">
        <v>7.4857539915093403</v>
      </c>
      <c r="AQ1054" s="16">
        <v>-0.140280189498553</v>
      </c>
      <c r="AR1054" s="18">
        <v>3.5517170155629398</v>
      </c>
      <c r="AS1054" s="16">
        <v>3.1788609250928197E-2</v>
      </c>
    </row>
    <row r="1055" spans="1:45" x14ac:dyDescent="0.2">
      <c r="A1055" s="123"/>
      <c r="B1055" s="29"/>
      <c r="C1055" s="29"/>
      <c r="D1055" s="29"/>
      <c r="E1055" s="14" t="s">
        <v>295</v>
      </c>
      <c r="F1055" s="15">
        <v>19551.03</v>
      </c>
      <c r="G1055" s="16">
        <v>-0.46799006350312999</v>
      </c>
      <c r="H1055" s="17">
        <v>2500.25</v>
      </c>
      <c r="I1055" s="16">
        <v>-0.57610667480460498</v>
      </c>
      <c r="J1055" s="17">
        <v>6128.96</v>
      </c>
      <c r="K1055" s="16">
        <v>-0.59113145052885097</v>
      </c>
      <c r="L1055" s="18">
        <v>7.8196300369963003</v>
      </c>
      <c r="M1055" s="16">
        <v>0.25505617775802097</v>
      </c>
      <c r="N1055" s="18">
        <v>3.1899425024800299</v>
      </c>
      <c r="O1055" s="16">
        <v>0.30117598231754</v>
      </c>
      <c r="P1055" s="15">
        <v>68519.55</v>
      </c>
      <c r="Q1055" s="16">
        <v>-0.22273523445315599</v>
      </c>
      <c r="R1055" s="17">
        <v>9018.08</v>
      </c>
      <c r="S1055" s="16">
        <v>-0.32485959030765099</v>
      </c>
      <c r="T1055" s="17">
        <v>22146.26</v>
      </c>
      <c r="U1055" s="16">
        <v>-0.32503715208399098</v>
      </c>
      <c r="V1055" s="18">
        <v>7.5980197558682097</v>
      </c>
      <c r="W1055" s="16">
        <v>0.15126387694825</v>
      </c>
      <c r="X1055" s="18">
        <v>3.0939558191766898</v>
      </c>
      <c r="Y1055" s="16">
        <v>0.15156673874228599</v>
      </c>
      <c r="Z1055" s="15">
        <v>138925.07999999999</v>
      </c>
      <c r="AA1055" s="16">
        <v>-7.9322737139950403E-2</v>
      </c>
      <c r="AB1055" s="17">
        <v>18677.919999999998</v>
      </c>
      <c r="AC1055" s="16">
        <v>-0.14684878997079401</v>
      </c>
      <c r="AD1055" s="17">
        <v>46174.73</v>
      </c>
      <c r="AE1055" s="16">
        <v>-0.13060064502560401</v>
      </c>
      <c r="AF1055" s="18">
        <v>7.4379309901745003</v>
      </c>
      <c r="AG1055" s="16">
        <v>7.9148985592521398E-2</v>
      </c>
      <c r="AH1055" s="18">
        <v>3.0086820215299599</v>
      </c>
      <c r="AI1055" s="16">
        <v>5.8980844179673503E-2</v>
      </c>
      <c r="AJ1055" s="15">
        <v>325536.28999999998</v>
      </c>
      <c r="AK1055" s="16">
        <v>1.9506672655457101E-2</v>
      </c>
      <c r="AL1055" s="17">
        <v>44470.33</v>
      </c>
      <c r="AM1055" s="16">
        <v>-2.7590679721534801E-2</v>
      </c>
      <c r="AN1055" s="17">
        <v>109560.8</v>
      </c>
      <c r="AO1055" s="16">
        <v>-9.7517410789053193E-3</v>
      </c>
      <c r="AP1055" s="18">
        <v>7.3203029975266602</v>
      </c>
      <c r="AQ1055" s="16">
        <v>4.8433670260898898E-2</v>
      </c>
      <c r="AR1055" s="18">
        <v>2.9712843462260201</v>
      </c>
      <c r="AS1055" s="16">
        <v>2.95465439810421E-2</v>
      </c>
    </row>
    <row r="1056" spans="1:45" x14ac:dyDescent="0.2">
      <c r="A1056" s="123"/>
      <c r="B1056" s="29"/>
      <c r="C1056" s="29"/>
      <c r="D1056" s="29"/>
      <c r="E1056" s="14" t="s">
        <v>296</v>
      </c>
      <c r="F1056" s="15">
        <v>17854.080000000002</v>
      </c>
      <c r="G1056" s="16">
        <v>-0.41658214214758499</v>
      </c>
      <c r="H1056" s="17">
        <v>2354.92</v>
      </c>
      <c r="I1056" s="16">
        <v>-0.54013193096472101</v>
      </c>
      <c r="J1056" s="17">
        <v>4957.74</v>
      </c>
      <c r="K1056" s="16">
        <v>-0.55707532883833799</v>
      </c>
      <c r="L1056" s="18">
        <v>7.5816078677831902</v>
      </c>
      <c r="M1056" s="16">
        <v>0.26866355186677998</v>
      </c>
      <c r="N1056" s="18">
        <v>3.6012537970930301</v>
      </c>
      <c r="O1056" s="16">
        <v>0.31719431279879001</v>
      </c>
      <c r="P1056" s="15">
        <v>65737.429999999993</v>
      </c>
      <c r="Q1056" s="16">
        <v>-0.197996083032489</v>
      </c>
      <c r="R1056" s="17">
        <v>9308.2199999999993</v>
      </c>
      <c r="S1056" s="16">
        <v>-0.28257471590383598</v>
      </c>
      <c r="T1056" s="17">
        <v>18632.48</v>
      </c>
      <c r="U1056" s="16">
        <v>-0.29336771844660198</v>
      </c>
      <c r="V1056" s="18">
        <v>7.0622986994291104</v>
      </c>
      <c r="W1056" s="16">
        <v>0.11789190421118501</v>
      </c>
      <c r="X1056" s="18">
        <v>3.5281095162855398</v>
      </c>
      <c r="Y1056" s="16">
        <v>0.134966428655731</v>
      </c>
      <c r="Z1056" s="15">
        <v>128840.28</v>
      </c>
      <c r="AA1056" s="16">
        <v>-0.118438947890235</v>
      </c>
      <c r="AB1056" s="17">
        <v>18998.47</v>
      </c>
      <c r="AC1056" s="16">
        <v>-0.120402517703325</v>
      </c>
      <c r="AD1056" s="17">
        <v>37538.949999999997</v>
      </c>
      <c r="AE1056" s="16">
        <v>-0.167150142802026</v>
      </c>
      <c r="AF1056" s="18">
        <v>6.7816134667686399</v>
      </c>
      <c r="AG1056" s="16">
        <v>2.2323504246090399E-3</v>
      </c>
      <c r="AH1056" s="18">
        <v>3.4321759132847398</v>
      </c>
      <c r="AI1056" s="16">
        <v>5.8487366589308497E-2</v>
      </c>
      <c r="AJ1056" s="15">
        <v>311305.39</v>
      </c>
      <c r="AK1056" s="16">
        <v>-6.2957932626607704E-2</v>
      </c>
      <c r="AL1056" s="17">
        <v>46743.77</v>
      </c>
      <c r="AM1056" s="16">
        <v>9.9598991461157991E-4</v>
      </c>
      <c r="AN1056" s="17">
        <v>90896.87</v>
      </c>
      <c r="AO1056" s="16">
        <v>-8.9920821386255498E-2</v>
      </c>
      <c r="AP1056" s="18">
        <v>6.6598263255188899</v>
      </c>
      <c r="AQ1056" s="16">
        <v>-6.3890288458273201E-2</v>
      </c>
      <c r="AR1056" s="18">
        <v>3.42481968851073</v>
      </c>
      <c r="AS1056" s="16">
        <v>2.9626970260673801E-2</v>
      </c>
    </row>
    <row r="1057" spans="1:45" x14ac:dyDescent="0.2">
      <c r="A1057" s="123"/>
      <c r="B1057" s="29"/>
      <c r="C1057" s="29"/>
      <c r="D1057" s="29"/>
      <c r="E1057" s="14" t="s">
        <v>297</v>
      </c>
      <c r="F1057" s="15">
        <v>21919.61</v>
      </c>
      <c r="G1057" s="16">
        <v>-1.73566063770745E-2</v>
      </c>
      <c r="H1057" s="17">
        <v>2758.95</v>
      </c>
      <c r="I1057" s="16">
        <v>-4.2984942088959997E-2</v>
      </c>
      <c r="J1057" s="17">
        <v>5960.92</v>
      </c>
      <c r="K1057" s="16">
        <v>-8.0899222893795503E-2</v>
      </c>
      <c r="L1057" s="18">
        <v>7.9449102013447197</v>
      </c>
      <c r="M1057" s="16">
        <v>2.6779448766278299E-2</v>
      </c>
      <c r="N1057" s="18">
        <v>3.6772192882977799</v>
      </c>
      <c r="O1057" s="16">
        <v>6.9135635720802405E-2</v>
      </c>
      <c r="P1057" s="15">
        <v>68488.92</v>
      </c>
      <c r="Q1057" s="16">
        <v>-8.0538779057136908E-3</v>
      </c>
      <c r="R1057" s="17">
        <v>8593.1299999999992</v>
      </c>
      <c r="S1057" s="16">
        <v>-4.1937591423169003E-2</v>
      </c>
      <c r="T1057" s="17">
        <v>18677.13</v>
      </c>
      <c r="U1057" s="16">
        <v>-6.8582881433525603E-2</v>
      </c>
      <c r="V1057" s="18">
        <v>7.97019479514449</v>
      </c>
      <c r="W1057" s="16">
        <v>3.5366916825166302E-2</v>
      </c>
      <c r="X1057" s="18">
        <v>3.66699380472267</v>
      </c>
      <c r="Y1057" s="16">
        <v>6.4985925554998297E-2</v>
      </c>
      <c r="Z1057" s="15">
        <v>123035.75</v>
      </c>
      <c r="AA1057" s="16">
        <v>4.1948161457747997E-2</v>
      </c>
      <c r="AB1057" s="17">
        <v>15418.67</v>
      </c>
      <c r="AC1057" s="16">
        <v>-4.01014162750512E-3</v>
      </c>
      <c r="AD1057" s="17">
        <v>33776.46</v>
      </c>
      <c r="AE1057" s="16">
        <v>-1.2477765264343301E-2</v>
      </c>
      <c r="AF1057" s="18">
        <v>7.9796603727818303</v>
      </c>
      <c r="AG1057" s="16">
        <v>4.6143344431590502E-2</v>
      </c>
      <c r="AH1057" s="18">
        <v>3.64264786777537</v>
      </c>
      <c r="AI1057" s="16">
        <v>5.5113621554719001E-2</v>
      </c>
      <c r="AJ1057" s="15">
        <v>274515.44</v>
      </c>
      <c r="AK1057" s="16">
        <v>0.41966125943194199</v>
      </c>
      <c r="AL1057" s="17">
        <v>34220.58</v>
      </c>
      <c r="AM1057" s="16">
        <v>0.363744615053541</v>
      </c>
      <c r="AN1057" s="17">
        <v>76287.539999999994</v>
      </c>
      <c r="AO1057" s="16">
        <v>0.33987126353284602</v>
      </c>
      <c r="AP1057" s="18">
        <v>8.0219400138746906</v>
      </c>
      <c r="AQ1057" s="16">
        <v>4.1002284270215697E-2</v>
      </c>
      <c r="AR1057" s="18">
        <v>3.5984308839949501</v>
      </c>
      <c r="AS1057" s="16">
        <v>5.9550494193533997E-2</v>
      </c>
    </row>
    <row r="1058" spans="1:45" x14ac:dyDescent="0.2">
      <c r="A1058" s="123"/>
      <c r="B1058" s="29"/>
      <c r="C1058" s="29"/>
      <c r="D1058" s="29"/>
      <c r="E1058" s="14" t="s">
        <v>298</v>
      </c>
      <c r="F1058" s="15">
        <v>40168.639999999999</v>
      </c>
      <c r="G1058" s="16">
        <v>0.138867427884172</v>
      </c>
      <c r="H1058" s="17">
        <v>11896.52</v>
      </c>
      <c r="I1058" s="16">
        <v>0.59914938004753204</v>
      </c>
      <c r="J1058" s="17">
        <v>11962.53</v>
      </c>
      <c r="K1058" s="16">
        <v>0.14596902514563501</v>
      </c>
      <c r="L1058" s="18">
        <v>3.3765033808206102</v>
      </c>
      <c r="M1058" s="16">
        <v>-0.28782924091161399</v>
      </c>
      <c r="N1058" s="18">
        <v>3.3578716208026198</v>
      </c>
      <c r="O1058" s="16">
        <v>-6.1970237463965603E-3</v>
      </c>
      <c r="P1058" s="15">
        <v>120797.58</v>
      </c>
      <c r="Q1058" s="16">
        <v>0.139948463482888</v>
      </c>
      <c r="R1058" s="17">
        <v>34176.65</v>
      </c>
      <c r="S1058" s="16">
        <v>0.55162214433588797</v>
      </c>
      <c r="T1058" s="17">
        <v>35585.660000000003</v>
      </c>
      <c r="U1058" s="16">
        <v>0.14133789197181401</v>
      </c>
      <c r="V1058" s="18">
        <v>3.5345061613704098</v>
      </c>
      <c r="W1058" s="16">
        <v>-0.26531825570793299</v>
      </c>
      <c r="X1058" s="18">
        <v>3.3945578078360801</v>
      </c>
      <c r="Y1058" s="16">
        <v>-1.21736822960117E-3</v>
      </c>
      <c r="Z1058" s="15">
        <v>210081.53</v>
      </c>
      <c r="AA1058" s="16">
        <v>0.15492450659607299</v>
      </c>
      <c r="AB1058" s="17">
        <v>58970.11</v>
      </c>
      <c r="AC1058" s="16">
        <v>0.59303286471726502</v>
      </c>
      <c r="AD1058" s="17">
        <v>59733.07</v>
      </c>
      <c r="AE1058" s="16">
        <v>0.12321060385685401</v>
      </c>
      <c r="AF1058" s="18">
        <v>3.5625087014421402</v>
      </c>
      <c r="AG1058" s="16">
        <v>-0.27501526668060799</v>
      </c>
      <c r="AH1058" s="18">
        <v>3.5170054042090899</v>
      </c>
      <c r="AI1058" s="16">
        <v>2.82350457076531E-2</v>
      </c>
      <c r="AJ1058" s="15">
        <v>439840.25</v>
      </c>
      <c r="AK1058" s="16">
        <v>0.150784920215492</v>
      </c>
      <c r="AL1058" s="17">
        <v>114232.96000000001</v>
      </c>
      <c r="AM1058" s="16">
        <v>0.71798883057967999</v>
      </c>
      <c r="AN1058" s="17">
        <v>124739.85</v>
      </c>
      <c r="AO1058" s="16">
        <v>0.10515479938014199</v>
      </c>
      <c r="AP1058" s="18">
        <v>3.8503795226876698</v>
      </c>
      <c r="AQ1058" s="16">
        <v>-0.33015576135777502</v>
      </c>
      <c r="AR1058" s="18">
        <v>3.5260604369814499</v>
      </c>
      <c r="AS1058" s="16">
        <v>4.12884429049604E-2</v>
      </c>
    </row>
    <row r="1059" spans="1:45" x14ac:dyDescent="0.2">
      <c r="A1059" s="123"/>
      <c r="B1059" s="29"/>
      <c r="C1059" s="29"/>
      <c r="D1059" s="29"/>
      <c r="E1059" s="14" t="s">
        <v>299</v>
      </c>
      <c r="F1059" s="15">
        <v>190171.24</v>
      </c>
      <c r="G1059" s="16">
        <v>-0.16329588611500401</v>
      </c>
      <c r="H1059" s="17">
        <v>78270.69</v>
      </c>
      <c r="I1059" s="16">
        <v>-5.4634448589935797E-2</v>
      </c>
      <c r="J1059" s="17">
        <v>55878.57</v>
      </c>
      <c r="K1059" s="16">
        <v>-0.15701712198159801</v>
      </c>
      <c r="L1059" s="18">
        <v>2.4296609624880001</v>
      </c>
      <c r="M1059" s="16">
        <v>-0.114941185833347</v>
      </c>
      <c r="N1059" s="18">
        <v>3.4032946798745898</v>
      </c>
      <c r="O1059" s="16">
        <v>-7.4482700623363096E-3</v>
      </c>
      <c r="P1059" s="15">
        <v>634005.38</v>
      </c>
      <c r="Q1059" s="16">
        <v>-0.17561918860344</v>
      </c>
      <c r="R1059" s="17">
        <v>252511.93</v>
      </c>
      <c r="S1059" s="16">
        <v>5.8839639197505299E-3</v>
      </c>
      <c r="T1059" s="17">
        <v>184891.11</v>
      </c>
      <c r="U1059" s="16">
        <v>-0.127031355009745</v>
      </c>
      <c r="V1059" s="18">
        <v>2.51079376724894</v>
      </c>
      <c r="W1059" s="16">
        <v>-0.18044144159124001</v>
      </c>
      <c r="X1059" s="18">
        <v>3.4290744427896001</v>
      </c>
      <c r="Y1059" s="16">
        <v>-5.56581658144637E-2</v>
      </c>
      <c r="Z1059" s="15">
        <v>1254040.9099999999</v>
      </c>
      <c r="AA1059" s="16">
        <v>-0.16622800210225999</v>
      </c>
      <c r="AB1059" s="17">
        <v>489904.98</v>
      </c>
      <c r="AC1059" s="16">
        <v>9.2058870527781597E-3</v>
      </c>
      <c r="AD1059" s="17">
        <v>363146.59</v>
      </c>
      <c r="AE1059" s="16">
        <v>-0.12984437306777</v>
      </c>
      <c r="AF1059" s="18">
        <v>2.55976354843341</v>
      </c>
      <c r="AG1059" s="16">
        <v>-0.17383359669786</v>
      </c>
      <c r="AH1059" s="18">
        <v>3.45326362557886</v>
      </c>
      <c r="AI1059" s="16">
        <v>-4.1812783723254497E-2</v>
      </c>
      <c r="AJ1059" s="15">
        <v>3408267.81</v>
      </c>
      <c r="AK1059" s="16">
        <v>-4.04127607078551E-2</v>
      </c>
      <c r="AL1059" s="17">
        <v>1301434.32</v>
      </c>
      <c r="AM1059" s="16">
        <v>0.103854938252887</v>
      </c>
      <c r="AN1059" s="17">
        <v>958201.32</v>
      </c>
      <c r="AO1059" s="16">
        <v>-4.4606876561653699E-2</v>
      </c>
      <c r="AP1059" s="18">
        <v>2.61885502604542</v>
      </c>
      <c r="AQ1059" s="16">
        <v>-0.13069443634421801</v>
      </c>
      <c r="AR1059" s="18">
        <v>3.5569433467280098</v>
      </c>
      <c r="AS1059" s="16">
        <v>4.3899372424876099E-3</v>
      </c>
    </row>
    <row r="1060" spans="1:45" x14ac:dyDescent="0.2">
      <c r="A1060" s="123"/>
      <c r="B1060" s="29"/>
      <c r="C1060" s="29"/>
      <c r="D1060" s="29"/>
      <c r="E1060" s="14" t="s">
        <v>300</v>
      </c>
      <c r="F1060" s="15">
        <v>60747.5</v>
      </c>
      <c r="G1060" s="16">
        <v>-0.11826517375680801</v>
      </c>
      <c r="H1060" s="17">
        <v>10199.93</v>
      </c>
      <c r="I1060" s="16">
        <v>-0.135698034546895</v>
      </c>
      <c r="J1060" s="17">
        <v>21353.66</v>
      </c>
      <c r="K1060" s="16">
        <v>-6.2059496085044102E-2</v>
      </c>
      <c r="L1060" s="18">
        <v>5.9556781272028303</v>
      </c>
      <c r="M1060" s="16">
        <v>2.0169872899627302E-2</v>
      </c>
      <c r="N1060" s="18">
        <v>2.84482847436926</v>
      </c>
      <c r="O1060" s="16">
        <v>-5.9924566043540801E-2</v>
      </c>
      <c r="P1060" s="15">
        <v>213471.45</v>
      </c>
      <c r="Q1060" s="16">
        <v>-5.9552972840046098E-2</v>
      </c>
      <c r="R1060" s="17">
        <v>36268.81</v>
      </c>
      <c r="S1060" s="16">
        <v>-7.11218255885009E-2</v>
      </c>
      <c r="T1060" s="17">
        <v>73264.73</v>
      </c>
      <c r="U1060" s="16">
        <v>-2.8507087091116899E-2</v>
      </c>
      <c r="V1060" s="18">
        <v>5.8858134578995003</v>
      </c>
      <c r="W1060" s="16">
        <v>1.24546502083381E-2</v>
      </c>
      <c r="X1060" s="18">
        <v>2.9137000846109702</v>
      </c>
      <c r="Y1060" s="16">
        <v>-3.1956883407384201E-2</v>
      </c>
      <c r="Z1060" s="15">
        <v>394121.11</v>
      </c>
      <c r="AA1060" s="16">
        <v>-6.2945638684249405E-2</v>
      </c>
      <c r="AB1060" s="17">
        <v>67962.39</v>
      </c>
      <c r="AC1060" s="16">
        <v>-6.6652869289166403E-2</v>
      </c>
      <c r="AD1060" s="17">
        <v>137529.45000000001</v>
      </c>
      <c r="AE1060" s="16">
        <v>-2.11256352868785E-2</v>
      </c>
      <c r="AF1060" s="18">
        <v>5.7991060938263104</v>
      </c>
      <c r="AG1060" s="16">
        <v>3.9719740736693003E-3</v>
      </c>
      <c r="AH1060" s="18">
        <v>2.86572156000042</v>
      </c>
      <c r="AI1060" s="16">
        <v>-4.2722544286494898E-2</v>
      </c>
      <c r="AJ1060" s="15">
        <v>1017796.8</v>
      </c>
      <c r="AK1060" s="16">
        <v>-2.9236682722113602E-2</v>
      </c>
      <c r="AL1060" s="17">
        <v>179512.16</v>
      </c>
      <c r="AM1060" s="16">
        <v>-1.06165378924054E-4</v>
      </c>
      <c r="AN1060" s="17">
        <v>353824.31</v>
      </c>
      <c r="AO1060" s="16">
        <v>2.4819106367002901E-2</v>
      </c>
      <c r="AP1060" s="18">
        <v>5.6697930658290803</v>
      </c>
      <c r="AQ1060" s="16">
        <v>-2.9133610323968901E-2</v>
      </c>
      <c r="AR1060" s="18">
        <v>2.8765598384124602</v>
      </c>
      <c r="AS1060" s="16">
        <v>-5.2746664024195297E-2</v>
      </c>
    </row>
    <row r="1061" spans="1:45" x14ac:dyDescent="0.2">
      <c r="A1061" s="123"/>
      <c r="B1061" s="29"/>
      <c r="C1061" s="29"/>
      <c r="D1061" s="29"/>
      <c r="E1061" s="14" t="s">
        <v>301</v>
      </c>
      <c r="F1061" s="15">
        <v>15102.58</v>
      </c>
      <c r="G1061" s="16">
        <v>0.28703250778479</v>
      </c>
      <c r="H1061" s="17">
        <v>2193.62</v>
      </c>
      <c r="I1061" s="16">
        <v>0.15006369961046201</v>
      </c>
      <c r="J1061" s="17">
        <v>4580.2299999999996</v>
      </c>
      <c r="K1061" s="16">
        <v>0.18659423105819201</v>
      </c>
      <c r="L1061" s="18">
        <v>6.8847749382299597</v>
      </c>
      <c r="M1061" s="16">
        <v>0.11909671457391501</v>
      </c>
      <c r="N1061" s="18">
        <v>3.2973409632267399</v>
      </c>
      <c r="O1061" s="16">
        <v>8.4644164026508595E-2</v>
      </c>
      <c r="P1061" s="15">
        <v>50315.91</v>
      </c>
      <c r="Q1061" s="16">
        <v>0.20156364028870399</v>
      </c>
      <c r="R1061" s="17">
        <v>7070.75</v>
      </c>
      <c r="S1061" s="16">
        <v>-1.4504893502554701E-2</v>
      </c>
      <c r="T1061" s="17">
        <v>14643.16</v>
      </c>
      <c r="U1061" s="16">
        <v>2.3256594003640701E-2</v>
      </c>
      <c r="V1061" s="18">
        <v>7.1160640667538804</v>
      </c>
      <c r="W1061" s="16">
        <v>0.219248713024248</v>
      </c>
      <c r="X1061" s="18">
        <v>3.43613741842608</v>
      </c>
      <c r="Y1061" s="16">
        <v>0.17425448057696999</v>
      </c>
      <c r="Z1061" s="15">
        <v>85584.63</v>
      </c>
      <c r="AA1061" s="16">
        <v>0.20912303058387399</v>
      </c>
      <c r="AB1061" s="17">
        <v>12331.38</v>
      </c>
      <c r="AC1061" s="16">
        <v>-7.9531851356048292E-3</v>
      </c>
      <c r="AD1061" s="17">
        <v>25275.78</v>
      </c>
      <c r="AE1061" s="16">
        <v>1.8246904866646999E-2</v>
      </c>
      <c r="AF1061" s="18">
        <v>6.9403935325973301</v>
      </c>
      <c r="AG1061" s="16">
        <v>0.218816503885607</v>
      </c>
      <c r="AH1061" s="18">
        <v>3.3860331906671099</v>
      </c>
      <c r="AI1061" s="16">
        <v>0.18745564047869601</v>
      </c>
      <c r="AJ1061" s="15">
        <v>201807.71</v>
      </c>
      <c r="AK1061" s="16">
        <v>0.62278696660756905</v>
      </c>
      <c r="AL1061" s="17">
        <v>29608.02</v>
      </c>
      <c r="AM1061" s="16">
        <v>0.21516060400106399</v>
      </c>
      <c r="AN1061" s="17">
        <v>60178.77</v>
      </c>
      <c r="AO1061" s="16">
        <v>0.24228961669895999</v>
      </c>
      <c r="AP1061" s="18">
        <v>6.8159812780456104</v>
      </c>
      <c r="AQ1061" s="16">
        <v>0.335450607322477</v>
      </c>
      <c r="AR1061" s="18">
        <v>3.3534701689649</v>
      </c>
      <c r="AS1061" s="16">
        <v>0.306287153006781</v>
      </c>
    </row>
    <row r="1062" spans="1:45" x14ac:dyDescent="0.2">
      <c r="A1062" s="123"/>
      <c r="B1062" s="29"/>
      <c r="C1062" s="29"/>
      <c r="D1062" s="29"/>
      <c r="E1062" s="14" t="s">
        <v>302</v>
      </c>
      <c r="F1062" s="15">
        <v>55543.06</v>
      </c>
      <c r="G1062" s="16">
        <v>0.16478125380095399</v>
      </c>
      <c r="H1062" s="17">
        <v>8051.67</v>
      </c>
      <c r="I1062" s="16">
        <v>0.48393261947326699</v>
      </c>
      <c r="J1062" s="17">
        <v>15695.04</v>
      </c>
      <c r="K1062" s="16">
        <v>0.17009979557786201</v>
      </c>
      <c r="L1062" s="18">
        <v>6.8983279245175204</v>
      </c>
      <c r="M1062" s="16">
        <v>-0.215071332406992</v>
      </c>
      <c r="N1062" s="18">
        <v>3.5388925418476198</v>
      </c>
      <c r="O1062" s="16">
        <v>-4.5453745031049497E-3</v>
      </c>
      <c r="P1062" s="15">
        <v>173662.48</v>
      </c>
      <c r="Q1062" s="16">
        <v>8.1890786161290599E-2</v>
      </c>
      <c r="R1062" s="17">
        <v>24396.03</v>
      </c>
      <c r="S1062" s="16">
        <v>0.30868334686932403</v>
      </c>
      <c r="T1062" s="17">
        <v>48370.43</v>
      </c>
      <c r="U1062" s="16">
        <v>3.9436341268178403E-2</v>
      </c>
      <c r="V1062" s="18">
        <v>7.11847296465859</v>
      </c>
      <c r="W1062" s="16">
        <v>-0.173298270548467</v>
      </c>
      <c r="X1062" s="18">
        <v>3.5902612401833101</v>
      </c>
      <c r="Y1062" s="16">
        <v>4.0843718087935202E-2</v>
      </c>
      <c r="Z1062" s="15">
        <v>314289.98</v>
      </c>
      <c r="AA1062" s="16">
        <v>6.5041476097630099E-2</v>
      </c>
      <c r="AB1062" s="17">
        <v>44296.09</v>
      </c>
      <c r="AC1062" s="16">
        <v>0.29999410108625102</v>
      </c>
      <c r="AD1062" s="17">
        <v>86345.17</v>
      </c>
      <c r="AE1062" s="16">
        <v>1.7665708463421401E-2</v>
      </c>
      <c r="AF1062" s="18">
        <v>7.0952081775163496</v>
      </c>
      <c r="AG1062" s="16">
        <v>-0.18073360855430001</v>
      </c>
      <c r="AH1062" s="18">
        <v>3.63992542952895</v>
      </c>
      <c r="AI1062" s="16">
        <v>4.6553369382703901E-2</v>
      </c>
      <c r="AJ1062" s="15">
        <v>656367.15</v>
      </c>
      <c r="AK1062" s="16">
        <v>-2.8964721617896999E-4</v>
      </c>
      <c r="AL1062" s="17">
        <v>91102.76</v>
      </c>
      <c r="AM1062" s="16">
        <v>0.206090213609184</v>
      </c>
      <c r="AN1062" s="17">
        <v>180825.55</v>
      </c>
      <c r="AO1062" s="16">
        <v>-2.5067956586932501E-2</v>
      </c>
      <c r="AP1062" s="18">
        <v>7.2046900664700004</v>
      </c>
      <c r="AQ1062" s="16">
        <v>-0.17111477938932801</v>
      </c>
      <c r="AR1062" s="18">
        <v>3.62983632567411</v>
      </c>
      <c r="AS1062" s="16">
        <v>2.5415422067787501E-2</v>
      </c>
    </row>
    <row r="1063" spans="1:45" x14ac:dyDescent="0.2">
      <c r="A1063" s="123"/>
      <c r="B1063" s="29"/>
      <c r="C1063" s="29"/>
      <c r="D1063" s="29"/>
      <c r="E1063" s="14" t="s">
        <v>303</v>
      </c>
      <c r="F1063" s="15">
        <v>39084.75</v>
      </c>
      <c r="G1063" s="16">
        <v>-0.17765950530490299</v>
      </c>
      <c r="H1063" s="17">
        <v>9514.25</v>
      </c>
      <c r="I1063" s="16">
        <v>-0.42049001842518002</v>
      </c>
      <c r="J1063" s="17">
        <v>16534.79</v>
      </c>
      <c r="K1063" s="16">
        <v>-0.39864918926625198</v>
      </c>
      <c r="L1063" s="18">
        <v>4.1080221772604304</v>
      </c>
      <c r="M1063" s="16">
        <v>0.419027317632018</v>
      </c>
      <c r="N1063" s="18">
        <v>2.3637887145830101</v>
      </c>
      <c r="O1063" s="16">
        <v>0.36748879359072301</v>
      </c>
      <c r="P1063" s="15">
        <v>136302.10999999999</v>
      </c>
      <c r="Q1063" s="16">
        <v>2.1824422395135799E-2</v>
      </c>
      <c r="R1063" s="17">
        <v>40082.04</v>
      </c>
      <c r="S1063" s="16">
        <v>9.7119714632007401E-2</v>
      </c>
      <c r="T1063" s="17">
        <v>67719.02</v>
      </c>
      <c r="U1063" s="16">
        <v>8.2663826418275105E-2</v>
      </c>
      <c r="V1063" s="18">
        <v>3.4005781641852599</v>
      </c>
      <c r="W1063" s="16">
        <v>-6.8629969211816605E-2</v>
      </c>
      <c r="X1063" s="18">
        <v>2.0127596353284498</v>
      </c>
      <c r="Y1063" s="16">
        <v>-5.6194178228353098E-2</v>
      </c>
      <c r="Z1063" s="15">
        <v>253491.83</v>
      </c>
      <c r="AA1063" s="16">
        <v>2.9664430686077499E-2</v>
      </c>
      <c r="AB1063" s="17">
        <v>74915</v>
      </c>
      <c r="AC1063" s="16">
        <v>7.7197139226669903E-2</v>
      </c>
      <c r="AD1063" s="17">
        <v>126608.1</v>
      </c>
      <c r="AE1063" s="16">
        <v>6.8501862964879395E-2</v>
      </c>
      <c r="AF1063" s="18">
        <v>3.38372595608356</v>
      </c>
      <c r="AG1063" s="16">
        <v>-4.41262855327638E-2</v>
      </c>
      <c r="AH1063" s="18">
        <v>2.0021770329070598</v>
      </c>
      <c r="AI1063" s="16">
        <v>-3.6347556915844501E-2</v>
      </c>
      <c r="AJ1063" s="15">
        <v>532916.19999999995</v>
      </c>
      <c r="AK1063" s="16">
        <v>0.17857643617635299</v>
      </c>
      <c r="AL1063" s="17">
        <v>145301.75</v>
      </c>
      <c r="AM1063" s="16">
        <v>8.0208572158401797E-2</v>
      </c>
      <c r="AN1063" s="17">
        <v>248829.12</v>
      </c>
      <c r="AO1063" s="16">
        <v>8.0118014260056394E-2</v>
      </c>
      <c r="AP1063" s="18">
        <v>3.6676516284215399</v>
      </c>
      <c r="AQ1063" s="16">
        <v>9.1063769121364505E-2</v>
      </c>
      <c r="AR1063" s="18">
        <v>2.14169547358444</v>
      </c>
      <c r="AS1063" s="16">
        <v>9.1155244719945405E-2</v>
      </c>
    </row>
    <row r="1064" spans="1:45" x14ac:dyDescent="0.2">
      <c r="A1064" s="123"/>
      <c r="B1064" s="29"/>
      <c r="C1064" s="29"/>
      <c r="D1064" s="29"/>
      <c r="E1064" s="14" t="s">
        <v>304</v>
      </c>
      <c r="F1064" s="15">
        <v>72567.740000000005</v>
      </c>
      <c r="G1064" s="16">
        <v>-7.8291920043608004E-3</v>
      </c>
      <c r="H1064" s="17">
        <v>24367.22</v>
      </c>
      <c r="I1064" s="16">
        <v>7.5242939079677704E-2</v>
      </c>
      <c r="J1064" s="17">
        <v>20721.16</v>
      </c>
      <c r="K1064" s="16">
        <v>7.2345550941794003E-4</v>
      </c>
      <c r="L1064" s="18">
        <v>2.97808859607292</v>
      </c>
      <c r="M1064" s="16">
        <v>-7.7258941272510595E-2</v>
      </c>
      <c r="N1064" s="18">
        <v>3.5021079900932199</v>
      </c>
      <c r="O1064" s="16">
        <v>-8.5464645269306104E-3</v>
      </c>
      <c r="P1064" s="15">
        <v>240743.53</v>
      </c>
      <c r="Q1064" s="16">
        <v>-8.2157781682219103E-3</v>
      </c>
      <c r="R1064" s="17">
        <v>81648.09</v>
      </c>
      <c r="S1064" s="16">
        <v>0.1318965512461</v>
      </c>
      <c r="T1064" s="17">
        <v>68989.289999999994</v>
      </c>
      <c r="U1064" s="16">
        <v>2.53131145867189E-2</v>
      </c>
      <c r="V1064" s="18">
        <v>2.9485506641980201</v>
      </c>
      <c r="W1064" s="16">
        <v>-0.12378545482806901</v>
      </c>
      <c r="X1064" s="18">
        <v>3.4895783099086799</v>
      </c>
      <c r="Y1064" s="16">
        <v>-3.2701125420067902E-2</v>
      </c>
      <c r="Z1064" s="15">
        <v>456660.76</v>
      </c>
      <c r="AA1064" s="16">
        <v>-3.79947794781638E-3</v>
      </c>
      <c r="AB1064" s="17">
        <v>147444.31</v>
      </c>
      <c r="AC1064" s="16">
        <v>8.1562733242741103E-2</v>
      </c>
      <c r="AD1064" s="17">
        <v>130073.63</v>
      </c>
      <c r="AE1064" s="16">
        <v>1.7483774258042602E-2</v>
      </c>
      <c r="AF1064" s="18">
        <v>3.0971745196542302</v>
      </c>
      <c r="AG1064" s="16">
        <v>-7.8924882086704895E-2</v>
      </c>
      <c r="AH1064" s="18">
        <v>3.5107866213928198</v>
      </c>
      <c r="AI1064" s="16">
        <v>-2.0917534750250801E-2</v>
      </c>
      <c r="AJ1064" s="15">
        <v>1126191.7</v>
      </c>
      <c r="AK1064" s="16">
        <v>2.3355578047776202E-2</v>
      </c>
      <c r="AL1064" s="17">
        <v>331093.01</v>
      </c>
      <c r="AM1064" s="16">
        <v>5.5521978911813298E-2</v>
      </c>
      <c r="AN1064" s="17">
        <v>309317.34999999998</v>
      </c>
      <c r="AO1064" s="16">
        <v>4.8739663747031396E-3</v>
      </c>
      <c r="AP1064" s="18">
        <v>3.4014360496465899</v>
      </c>
      <c r="AQ1064" s="16">
        <v>-3.0474401771528301E-2</v>
      </c>
      <c r="AR1064" s="18">
        <v>3.6408940526614502</v>
      </c>
      <c r="AS1064" s="16">
        <v>1.83919698305543E-2</v>
      </c>
    </row>
    <row r="1065" spans="1:45" x14ac:dyDescent="0.2">
      <c r="A1065" s="123"/>
      <c r="B1065" s="29"/>
      <c r="C1065" s="29"/>
      <c r="D1065" s="29"/>
      <c r="E1065" s="14" t="s">
        <v>305</v>
      </c>
      <c r="F1065" s="15">
        <v>71089.14</v>
      </c>
      <c r="G1065" s="16">
        <v>0.58099676279824497</v>
      </c>
      <c r="H1065" s="17">
        <v>23849.88</v>
      </c>
      <c r="I1065" s="16">
        <v>0.242902392325547</v>
      </c>
      <c r="J1065" s="17">
        <v>19888.97</v>
      </c>
      <c r="K1065" s="16">
        <v>0.45004768126170203</v>
      </c>
      <c r="L1065" s="18">
        <v>2.9806917267508299</v>
      </c>
      <c r="M1065" s="16">
        <v>0.27202004965176901</v>
      </c>
      <c r="N1065" s="18">
        <v>3.57429972492291</v>
      </c>
      <c r="O1065" s="16">
        <v>9.0306741791140802E-2</v>
      </c>
      <c r="P1065" s="15">
        <v>232315</v>
      </c>
      <c r="Q1065" s="16">
        <v>0.62556542128499504</v>
      </c>
      <c r="R1065" s="17">
        <v>75984.05</v>
      </c>
      <c r="S1065" s="16">
        <v>0.21820635649218201</v>
      </c>
      <c r="T1065" s="17">
        <v>64568.55</v>
      </c>
      <c r="U1065" s="16">
        <v>0.46652347092132301</v>
      </c>
      <c r="V1065" s="18">
        <v>3.0574179712716001</v>
      </c>
      <c r="W1065" s="16">
        <v>0.33439249649443697</v>
      </c>
      <c r="X1065" s="18">
        <v>3.59795906830802</v>
      </c>
      <c r="Y1065" s="16">
        <v>0.10844828161103801</v>
      </c>
      <c r="Z1065" s="15">
        <v>439820.34</v>
      </c>
      <c r="AA1065" s="16">
        <v>0.65839552186045502</v>
      </c>
      <c r="AB1065" s="17">
        <v>145014.76999999999</v>
      </c>
      <c r="AC1065" s="16">
        <v>0.185471991744069</v>
      </c>
      <c r="AD1065" s="17">
        <v>123587.48</v>
      </c>
      <c r="AE1065" s="16">
        <v>0.46047996989877499</v>
      </c>
      <c r="AF1065" s="18">
        <v>3.0329347831258802</v>
      </c>
      <c r="AG1065" s="16">
        <v>0.398932689603758</v>
      </c>
      <c r="AH1065" s="18">
        <v>3.5587774748704302</v>
      </c>
      <c r="AI1065" s="16">
        <v>0.13551404746440801</v>
      </c>
      <c r="AJ1065" s="15">
        <v>716003.55</v>
      </c>
      <c r="AK1065" s="16">
        <v>0.42400620720432602</v>
      </c>
      <c r="AL1065" s="17">
        <v>266957.08</v>
      </c>
      <c r="AM1065" s="16">
        <v>8.6732908326669203E-2</v>
      </c>
      <c r="AN1065" s="17">
        <v>208769.85</v>
      </c>
      <c r="AO1065" s="16">
        <v>0.28146542493066801</v>
      </c>
      <c r="AP1065" s="18">
        <v>2.6820923797937901</v>
      </c>
      <c r="AQ1065" s="16">
        <v>0.31035528260295703</v>
      </c>
      <c r="AR1065" s="18">
        <v>3.4296310027525498</v>
      </c>
      <c r="AS1065" s="16">
        <v>0.11123263999211699</v>
      </c>
    </row>
    <row r="1066" spans="1:45" x14ac:dyDescent="0.2">
      <c r="A1066" s="123"/>
      <c r="B1066" s="29"/>
      <c r="C1066" s="29"/>
      <c r="D1066" s="29"/>
      <c r="E1066" s="14" t="s">
        <v>306</v>
      </c>
      <c r="F1066" s="15">
        <v>41490.78</v>
      </c>
      <c r="G1066" s="16">
        <v>-2.8599015131703199E-2</v>
      </c>
      <c r="H1066" s="17">
        <v>6879.08</v>
      </c>
      <c r="I1066" s="16">
        <v>0.101983996667975</v>
      </c>
      <c r="J1066" s="17">
        <v>12517.96</v>
      </c>
      <c r="K1066" s="16">
        <v>-5.82604469628464E-2</v>
      </c>
      <c r="L1066" s="18">
        <v>6.03144315809672</v>
      </c>
      <c r="M1066" s="16">
        <v>-0.118498101782346</v>
      </c>
      <c r="N1066" s="18">
        <v>3.31450012621865</v>
      </c>
      <c r="O1066" s="16">
        <v>3.1496427792040399E-2</v>
      </c>
      <c r="P1066" s="15">
        <v>136893.76999999999</v>
      </c>
      <c r="Q1066" s="16">
        <v>7.9853895109376193E-3</v>
      </c>
      <c r="R1066" s="17">
        <v>22625.55</v>
      </c>
      <c r="S1066" s="16">
        <v>0.147263469179548</v>
      </c>
      <c r="T1066" s="17">
        <v>41257.839999999997</v>
      </c>
      <c r="U1066" s="16">
        <v>-2.31508326027101E-2</v>
      </c>
      <c r="V1066" s="18">
        <v>6.0504062884659202</v>
      </c>
      <c r="W1066" s="16">
        <v>-0.12140025670669501</v>
      </c>
      <c r="X1066" s="18">
        <v>3.3180062262105801</v>
      </c>
      <c r="Y1066" s="16">
        <v>3.1874134874483102E-2</v>
      </c>
      <c r="Z1066" s="15">
        <v>263628.19</v>
      </c>
      <c r="AA1066" s="16">
        <v>3.3926173250319103E-2</v>
      </c>
      <c r="AB1066" s="17">
        <v>43114.04</v>
      </c>
      <c r="AC1066" s="16">
        <v>0.16333739424429999</v>
      </c>
      <c r="AD1066" s="17">
        <v>80053.039999999994</v>
      </c>
      <c r="AE1066" s="16">
        <v>4.4928802290934503E-3</v>
      </c>
      <c r="AF1066" s="18">
        <v>6.1146714620109801</v>
      </c>
      <c r="AG1066" s="16">
        <v>-0.11124134892788</v>
      </c>
      <c r="AH1066" s="18">
        <v>3.2931690039503798</v>
      </c>
      <c r="AI1066" s="16">
        <v>2.9301644243125799E-2</v>
      </c>
      <c r="AJ1066" s="15">
        <v>657026.18000000005</v>
      </c>
      <c r="AK1066" s="16">
        <v>7.5963395120430294E-2</v>
      </c>
      <c r="AL1066" s="17">
        <v>101364.88</v>
      </c>
      <c r="AM1066" s="16">
        <v>0.18033651245750501</v>
      </c>
      <c r="AN1066" s="17">
        <v>203946.86</v>
      </c>
      <c r="AO1066" s="16">
        <v>6.0468044088279202E-2</v>
      </c>
      <c r="AP1066" s="18">
        <v>6.48179310230526</v>
      </c>
      <c r="AQ1066" s="16">
        <v>-8.8426576857955602E-2</v>
      </c>
      <c r="AR1066" s="18">
        <v>3.2215557523170499</v>
      </c>
      <c r="AS1066" s="16">
        <v>1.46118038337241E-2</v>
      </c>
    </row>
    <row r="1067" spans="1:45" x14ac:dyDescent="0.2">
      <c r="A1067" s="123"/>
      <c r="B1067" s="29"/>
      <c r="C1067" s="29"/>
      <c r="D1067" s="29"/>
      <c r="E1067" s="14" t="s">
        <v>307</v>
      </c>
      <c r="F1067" s="15">
        <v>65111.85</v>
      </c>
      <c r="G1067" s="16">
        <v>6.4680224833929503E-2</v>
      </c>
      <c r="H1067" s="17">
        <v>9935.76</v>
      </c>
      <c r="I1067" s="16">
        <v>6.2626534861858402E-2</v>
      </c>
      <c r="J1067" s="17">
        <v>19515.82</v>
      </c>
      <c r="K1067" s="16">
        <v>6.624422987511E-2</v>
      </c>
      <c r="L1067" s="18">
        <v>6.5532832918669497</v>
      </c>
      <c r="M1067" s="16">
        <v>1.9326545166107E-3</v>
      </c>
      <c r="N1067" s="18">
        <v>3.3363624997566101</v>
      </c>
      <c r="O1067" s="16">
        <v>-1.4668356436159E-3</v>
      </c>
      <c r="P1067" s="15">
        <v>217098.42</v>
      </c>
      <c r="Q1067" s="16">
        <v>0.110717834891795</v>
      </c>
      <c r="R1067" s="17">
        <v>33006.730000000003</v>
      </c>
      <c r="S1067" s="16">
        <v>9.5418004269931703E-2</v>
      </c>
      <c r="T1067" s="17">
        <v>64790.75</v>
      </c>
      <c r="U1067" s="16">
        <v>9.8474682392921106E-2</v>
      </c>
      <c r="V1067" s="18">
        <v>6.5773986093139198</v>
      </c>
      <c r="W1067" s="16">
        <v>1.3967116262672399E-2</v>
      </c>
      <c r="X1067" s="18">
        <v>3.35076257027431</v>
      </c>
      <c r="Y1067" s="16">
        <v>1.11455936992584E-2</v>
      </c>
      <c r="Z1067" s="15">
        <v>415600.44</v>
      </c>
      <c r="AA1067" s="16">
        <v>0.24784525486176501</v>
      </c>
      <c r="AB1067" s="17">
        <v>63038.44</v>
      </c>
      <c r="AC1067" s="16">
        <v>0.19810116032811001</v>
      </c>
      <c r="AD1067" s="17">
        <v>123924.75</v>
      </c>
      <c r="AE1067" s="16">
        <v>0.21476619538773201</v>
      </c>
      <c r="AF1067" s="18">
        <v>6.5928097205451204</v>
      </c>
      <c r="AG1067" s="16">
        <v>4.1519110556601201E-2</v>
      </c>
      <c r="AH1067" s="18">
        <v>3.35365163133272</v>
      </c>
      <c r="AI1067" s="16">
        <v>2.7230803425078099E-2</v>
      </c>
      <c r="AJ1067" s="15">
        <v>868745.35</v>
      </c>
      <c r="AK1067" s="16">
        <v>0.26191781536664299</v>
      </c>
      <c r="AL1067" s="17">
        <v>133259.60999999999</v>
      </c>
      <c r="AM1067" s="16">
        <v>0.19582568927537</v>
      </c>
      <c r="AN1067" s="17">
        <v>261557.76000000001</v>
      </c>
      <c r="AO1067" s="16">
        <v>0.24382361577904299</v>
      </c>
      <c r="AP1067" s="18">
        <v>6.5191947507575598</v>
      </c>
      <c r="AQ1067" s="16">
        <v>5.5269030163855197E-2</v>
      </c>
      <c r="AR1067" s="18">
        <v>3.32142831472482</v>
      </c>
      <c r="AS1067" s="16">
        <v>1.4547239140709999E-2</v>
      </c>
    </row>
    <row r="1068" spans="1:45" x14ac:dyDescent="0.2">
      <c r="A1068" s="123"/>
      <c r="B1068" s="29"/>
      <c r="C1068" s="29"/>
      <c r="D1068" s="29"/>
      <c r="E1068" s="14" t="s">
        <v>308</v>
      </c>
      <c r="F1068" s="15">
        <v>39870.75</v>
      </c>
      <c r="G1068" s="16">
        <v>-5.6531556260613E-2</v>
      </c>
      <c r="H1068" s="17">
        <v>8314.65</v>
      </c>
      <c r="I1068" s="16">
        <v>0.109158311500515</v>
      </c>
      <c r="J1068" s="17">
        <v>12040.24</v>
      </c>
      <c r="K1068" s="16">
        <v>-6.2908412797738594E-2</v>
      </c>
      <c r="L1068" s="18">
        <v>4.7952409301654297</v>
      </c>
      <c r="M1068" s="16">
        <v>-0.14938342529027801</v>
      </c>
      <c r="N1068" s="18">
        <v>3.3114580772476301</v>
      </c>
      <c r="O1068" s="16">
        <v>6.8049448145875496E-3</v>
      </c>
      <c r="P1068" s="15">
        <v>125354.19</v>
      </c>
      <c r="Q1068" s="16">
        <v>-1.8639126955434099E-2</v>
      </c>
      <c r="R1068" s="17">
        <v>25586.720000000001</v>
      </c>
      <c r="S1068" s="16">
        <v>0.13549541505481</v>
      </c>
      <c r="T1068" s="17">
        <v>37581.040000000001</v>
      </c>
      <c r="U1068" s="16">
        <v>-1.6643335051586799E-2</v>
      </c>
      <c r="V1068" s="18">
        <v>4.8991895014288698</v>
      </c>
      <c r="W1068" s="16">
        <v>-0.13574210865730699</v>
      </c>
      <c r="X1068" s="18">
        <v>3.3355700108352502</v>
      </c>
      <c r="Y1068" s="16">
        <v>-2.02957072950941E-3</v>
      </c>
      <c r="Z1068" s="15">
        <v>235551.84</v>
      </c>
      <c r="AA1068" s="16">
        <v>4.8951609433351003E-4</v>
      </c>
      <c r="AB1068" s="17">
        <v>46866.29</v>
      </c>
      <c r="AC1068" s="16">
        <v>0.12647734163952801</v>
      </c>
      <c r="AD1068" s="17">
        <v>70706.509999999995</v>
      </c>
      <c r="AE1068" s="16">
        <v>1.42952251176623E-2</v>
      </c>
      <c r="AF1068" s="18">
        <v>5.02603982521339</v>
      </c>
      <c r="AG1068" s="16">
        <v>-0.11184230777498499</v>
      </c>
      <c r="AH1068" s="18">
        <v>3.3314024408785001</v>
      </c>
      <c r="AI1068" s="16">
        <v>-1.36111347874356E-2</v>
      </c>
      <c r="AJ1068" s="15">
        <v>520007.43</v>
      </c>
      <c r="AK1068" s="16">
        <v>2.88831468796171E-2</v>
      </c>
      <c r="AL1068" s="17">
        <v>97363.76</v>
      </c>
      <c r="AM1068" s="16">
        <v>0.13647039653301199</v>
      </c>
      <c r="AN1068" s="17">
        <v>156418.1</v>
      </c>
      <c r="AO1068" s="16">
        <v>5.9369144174834798E-2</v>
      </c>
      <c r="AP1068" s="18">
        <v>5.34087251765955</v>
      </c>
      <c r="AQ1068" s="16">
        <v>-9.4667885746612807E-2</v>
      </c>
      <c r="AR1068" s="18">
        <v>3.3244709531697398</v>
      </c>
      <c r="AS1068" s="16">
        <v>-2.8777501650724301E-2</v>
      </c>
    </row>
    <row r="1069" spans="1:45" x14ac:dyDescent="0.2">
      <c r="A1069" s="123"/>
      <c r="B1069" s="29"/>
      <c r="C1069" s="29"/>
      <c r="D1069" s="29"/>
      <c r="E1069" s="14" t="s">
        <v>309</v>
      </c>
      <c r="F1069" s="15">
        <v>42856.59</v>
      </c>
      <c r="G1069" s="16">
        <v>0.202137933723437</v>
      </c>
      <c r="H1069" s="17">
        <v>7861.86</v>
      </c>
      <c r="I1069" s="16">
        <v>0.35265718768925802</v>
      </c>
      <c r="J1069" s="17">
        <v>12903.14</v>
      </c>
      <c r="K1069" s="16">
        <v>0.160654917820443</v>
      </c>
      <c r="L1069" s="18">
        <v>5.4512023872213398</v>
      </c>
      <c r="M1069" s="16">
        <v>-0.111276719138981</v>
      </c>
      <c r="N1069" s="18">
        <v>3.3214078123619499</v>
      </c>
      <c r="O1069" s="16">
        <v>3.5741041773979298E-2</v>
      </c>
      <c r="P1069" s="15">
        <v>132934.14000000001</v>
      </c>
      <c r="Q1069" s="16">
        <v>0.19254567784058499</v>
      </c>
      <c r="R1069" s="17">
        <v>24109.59</v>
      </c>
      <c r="S1069" s="16">
        <v>0.32898177648913501</v>
      </c>
      <c r="T1069" s="17">
        <v>39911.040000000001</v>
      </c>
      <c r="U1069" s="16">
        <v>0.16635036824850999</v>
      </c>
      <c r="V1069" s="18">
        <v>5.5137453602487598</v>
      </c>
      <c r="W1069" s="16">
        <v>-0.102662129054157</v>
      </c>
      <c r="X1069" s="18">
        <v>3.3307611127146801</v>
      </c>
      <c r="Y1069" s="16">
        <v>2.24592114901222E-2</v>
      </c>
      <c r="Z1069" s="15">
        <v>243799.58</v>
      </c>
      <c r="AA1069" s="16">
        <v>0.19572197601489399</v>
      </c>
      <c r="AB1069" s="17">
        <v>43326.36</v>
      </c>
      <c r="AC1069" s="16">
        <v>0.30304175888424001</v>
      </c>
      <c r="AD1069" s="17">
        <v>73760.87</v>
      </c>
      <c r="AE1069" s="16">
        <v>0.17759019290954101</v>
      </c>
      <c r="AF1069" s="18">
        <v>5.6270496759940096</v>
      </c>
      <c r="AG1069" s="16">
        <v>-8.2360969736872805E-2</v>
      </c>
      <c r="AH1069" s="18">
        <v>3.30526985378562</v>
      </c>
      <c r="AI1069" s="16">
        <v>1.53973625243547E-2</v>
      </c>
      <c r="AJ1069" s="15">
        <v>513856.71</v>
      </c>
      <c r="AK1069" s="16">
        <v>0.23530020961005099</v>
      </c>
      <c r="AL1069" s="17">
        <v>85604.45</v>
      </c>
      <c r="AM1069" s="16">
        <v>0.32211626450526298</v>
      </c>
      <c r="AN1069" s="17">
        <v>155066.78</v>
      </c>
      <c r="AO1069" s="16">
        <v>0.21919903713747799</v>
      </c>
      <c r="AP1069" s="18">
        <v>6.0026868930295096</v>
      </c>
      <c r="AQ1069" s="16">
        <v>-6.5664463274490201E-2</v>
      </c>
      <c r="AR1069" s="18">
        <v>3.3137768772911902</v>
      </c>
      <c r="AS1069" s="16">
        <v>1.3206352680836E-2</v>
      </c>
    </row>
    <row r="1070" spans="1:45" x14ac:dyDescent="0.2">
      <c r="A1070" s="123"/>
      <c r="B1070" s="29"/>
      <c r="C1070" s="29"/>
      <c r="D1070" s="29"/>
      <c r="E1070" s="14" t="s">
        <v>310</v>
      </c>
      <c r="F1070" s="15">
        <v>36908.03</v>
      </c>
      <c r="G1070" s="16">
        <v>0.410198676306404</v>
      </c>
      <c r="H1070" s="17">
        <v>5808.79</v>
      </c>
      <c r="I1070" s="16">
        <v>0.29227521184602501</v>
      </c>
      <c r="J1070" s="17">
        <v>11024.26</v>
      </c>
      <c r="K1070" s="16">
        <v>0.247717739945719</v>
      </c>
      <c r="L1070" s="18">
        <v>6.3538241182759201</v>
      </c>
      <c r="M1070" s="16">
        <v>9.1252593394502104E-2</v>
      </c>
      <c r="N1070" s="18">
        <v>3.3478918312884498</v>
      </c>
      <c r="O1070" s="16">
        <v>0.13022251039546301</v>
      </c>
      <c r="P1070" s="15">
        <v>112725.17</v>
      </c>
      <c r="Q1070" s="16">
        <v>0.41120754365503998</v>
      </c>
      <c r="R1070" s="17">
        <v>17848.54</v>
      </c>
      <c r="S1070" s="16">
        <v>0.30334494147612101</v>
      </c>
      <c r="T1070" s="17">
        <v>33585.5</v>
      </c>
      <c r="U1070" s="16">
        <v>0.25900757117682199</v>
      </c>
      <c r="V1070" s="18">
        <v>6.3156521485791002</v>
      </c>
      <c r="W1070" s="16">
        <v>8.2758292717780596E-2</v>
      </c>
      <c r="X1070" s="18">
        <v>3.35636420479076</v>
      </c>
      <c r="Y1070" s="16">
        <v>0.12088884607417701</v>
      </c>
      <c r="Z1070" s="15">
        <v>199995.21</v>
      </c>
      <c r="AA1070" s="16">
        <v>0.40276776917969698</v>
      </c>
      <c r="AB1070" s="17">
        <v>31992.91</v>
      </c>
      <c r="AC1070" s="16">
        <v>0.29811694811615702</v>
      </c>
      <c r="AD1070" s="17">
        <v>60522.47</v>
      </c>
      <c r="AE1070" s="16">
        <v>0.26428968181600698</v>
      </c>
      <c r="AF1070" s="18">
        <v>6.2512353518326398</v>
      </c>
      <c r="AG1070" s="16">
        <v>8.0617406016776902E-2</v>
      </c>
      <c r="AH1070" s="18">
        <v>3.3044786506565198</v>
      </c>
      <c r="AI1070" s="16">
        <v>0.109530346846445</v>
      </c>
      <c r="AJ1070" s="15">
        <v>421591.83</v>
      </c>
      <c r="AK1070" s="16">
        <v>0.61736062347237797</v>
      </c>
      <c r="AL1070" s="17">
        <v>65940.69</v>
      </c>
      <c r="AM1070" s="16">
        <v>0.48992178105473799</v>
      </c>
      <c r="AN1070" s="17">
        <v>127480.05</v>
      </c>
      <c r="AO1070" s="16">
        <v>0.423396711383206</v>
      </c>
      <c r="AP1070" s="18">
        <v>6.3935004319791</v>
      </c>
      <c r="AQ1070" s="16">
        <v>8.5533914624312798E-2</v>
      </c>
      <c r="AR1070" s="18">
        <v>3.3071200552556999</v>
      </c>
      <c r="AS1070" s="16">
        <v>0.13626834356016301</v>
      </c>
    </row>
    <row r="1071" spans="1:45" x14ac:dyDescent="0.2">
      <c r="A1071" s="123"/>
      <c r="B1071" s="29"/>
      <c r="C1071" s="29"/>
      <c r="D1071" s="29"/>
      <c r="E1071" s="14" t="s">
        <v>311</v>
      </c>
      <c r="F1071" s="15">
        <v>37078.660000000003</v>
      </c>
      <c r="G1071" s="16">
        <v>-0.11089919203521</v>
      </c>
      <c r="H1071" s="17">
        <v>5894.35</v>
      </c>
      <c r="I1071" s="16">
        <v>-0.13586011558320801</v>
      </c>
      <c r="J1071" s="17">
        <v>12066.13</v>
      </c>
      <c r="K1071" s="16">
        <v>-0.123329741731627</v>
      </c>
      <c r="L1071" s="18">
        <v>6.2905426382892102</v>
      </c>
      <c r="M1071" s="16">
        <v>2.8885281188987401E-2</v>
      </c>
      <c r="N1071" s="18">
        <v>3.0729537971163898</v>
      </c>
      <c r="O1071" s="16">
        <v>1.4179276163616601E-2</v>
      </c>
      <c r="P1071" s="15">
        <v>117712.75</v>
      </c>
      <c r="Q1071" s="16">
        <v>-0.11960168422822499</v>
      </c>
      <c r="R1071" s="17">
        <v>18542.66</v>
      </c>
      <c r="S1071" s="16">
        <v>-0.15835804413038901</v>
      </c>
      <c r="T1071" s="17">
        <v>37796.04</v>
      </c>
      <c r="U1071" s="16">
        <v>-0.14787016238832401</v>
      </c>
      <c r="V1071" s="18">
        <v>6.3482127159749497</v>
      </c>
      <c r="W1071" s="16">
        <v>4.60485122347788E-2</v>
      </c>
      <c r="X1071" s="18">
        <v>3.1144201879350302</v>
      </c>
      <c r="Y1071" s="16">
        <v>3.3173909552714799E-2</v>
      </c>
      <c r="Z1071" s="15">
        <v>223667.84</v>
      </c>
      <c r="AA1071" s="16">
        <v>-0.12033100761084101</v>
      </c>
      <c r="AB1071" s="17">
        <v>35357.35</v>
      </c>
      <c r="AC1071" s="16">
        <v>-0.19733415966892101</v>
      </c>
      <c r="AD1071" s="17">
        <v>72066.960000000006</v>
      </c>
      <c r="AE1071" s="16">
        <v>-0.18122940063736601</v>
      </c>
      <c r="AF1071" s="18">
        <v>6.3259220501536504</v>
      </c>
      <c r="AG1071" s="16">
        <v>9.5934258303952205E-2</v>
      </c>
      <c r="AH1071" s="18">
        <v>3.1036114191579598</v>
      </c>
      <c r="AI1071" s="16">
        <v>7.43778453622191E-2</v>
      </c>
      <c r="AJ1071" s="15">
        <v>505305.66</v>
      </c>
      <c r="AK1071" s="16">
        <v>-0.128346826929914</v>
      </c>
      <c r="AL1071" s="17">
        <v>80984.86</v>
      </c>
      <c r="AM1071" s="16">
        <v>-0.25702385913034298</v>
      </c>
      <c r="AN1071" s="17">
        <v>164177.41</v>
      </c>
      <c r="AO1071" s="16">
        <v>-0.23712462540429899</v>
      </c>
      <c r="AP1071" s="18">
        <v>6.2395077302103097</v>
      </c>
      <c r="AQ1071" s="16">
        <v>0.17319133835147299</v>
      </c>
      <c r="AR1071" s="18">
        <v>3.0778026039026898</v>
      </c>
      <c r="AS1071" s="16">
        <v>0.14258921194308299</v>
      </c>
    </row>
    <row r="1072" spans="1:45" x14ac:dyDescent="0.2">
      <c r="A1072" s="123"/>
      <c r="B1072" s="29"/>
      <c r="C1072" s="29"/>
      <c r="D1072" s="29"/>
      <c r="E1072" s="14" t="s">
        <v>312</v>
      </c>
      <c r="F1072" s="15">
        <v>20637.63</v>
      </c>
      <c r="G1072" s="16">
        <v>-2.0459440404564798E-3</v>
      </c>
      <c r="H1072" s="17">
        <v>2891.58</v>
      </c>
      <c r="I1072" s="16">
        <v>-1.69976679199614E-2</v>
      </c>
      <c r="J1072" s="17">
        <v>5919.3</v>
      </c>
      <c r="K1072" s="16">
        <v>-2.7569688128375899E-2</v>
      </c>
      <c r="L1072" s="18">
        <v>7.1371464735542496</v>
      </c>
      <c r="M1072" s="16">
        <v>1.52102628768612E-2</v>
      </c>
      <c r="N1072" s="18">
        <v>3.48649840352744</v>
      </c>
      <c r="O1072" s="16">
        <v>2.62473760600841E-2</v>
      </c>
      <c r="P1072" s="15">
        <v>64676.24</v>
      </c>
      <c r="Q1072" s="16">
        <v>5.0638590827853103E-2</v>
      </c>
      <c r="R1072" s="17">
        <v>9025.5400000000009</v>
      </c>
      <c r="S1072" s="16">
        <v>2.8087609466269599E-2</v>
      </c>
      <c r="T1072" s="17">
        <v>18499.439999999999</v>
      </c>
      <c r="U1072" s="16">
        <v>1.8151157645390801E-2</v>
      </c>
      <c r="V1072" s="18">
        <v>7.1659136184649297</v>
      </c>
      <c r="W1072" s="16">
        <v>2.1934882935989199E-2</v>
      </c>
      <c r="X1072" s="18">
        <v>3.4961188014339899</v>
      </c>
      <c r="Y1072" s="16">
        <v>3.1908261301390503E-2</v>
      </c>
      <c r="Z1072" s="15">
        <v>119595.27</v>
      </c>
      <c r="AA1072" s="16">
        <v>0.12662822351115499</v>
      </c>
      <c r="AB1072" s="17">
        <v>16809.64</v>
      </c>
      <c r="AC1072" s="16">
        <v>7.7195770586350507E-2</v>
      </c>
      <c r="AD1072" s="17">
        <v>34381.980000000003</v>
      </c>
      <c r="AE1072" s="16">
        <v>7.2858097256256402E-2</v>
      </c>
      <c r="AF1072" s="18">
        <v>7.1146835982210197</v>
      </c>
      <c r="AG1072" s="16">
        <v>4.5889943383176403E-2</v>
      </c>
      <c r="AH1072" s="18">
        <v>3.4784288164905002</v>
      </c>
      <c r="AI1072" s="16">
        <v>5.0118581751315602E-2</v>
      </c>
      <c r="AJ1072" s="15">
        <v>254405.68</v>
      </c>
      <c r="AK1072" s="16">
        <v>0.27174143154597202</v>
      </c>
      <c r="AL1072" s="17">
        <v>35734.6</v>
      </c>
      <c r="AM1072" s="16">
        <v>0.171464528994522</v>
      </c>
      <c r="AN1072" s="17">
        <v>73468.75</v>
      </c>
      <c r="AO1072" s="16">
        <v>0.178975241740574</v>
      </c>
      <c r="AP1072" s="18">
        <v>7.1193095767127703</v>
      </c>
      <c r="AQ1072" s="16">
        <v>8.55996063641105E-2</v>
      </c>
      <c r="AR1072" s="18">
        <v>3.4627740365801798</v>
      </c>
      <c r="AS1072" s="16">
        <v>7.8683747139967702E-2</v>
      </c>
    </row>
    <row r="1073" spans="1:45" x14ac:dyDescent="0.2">
      <c r="A1073" s="123"/>
      <c r="B1073" s="29"/>
      <c r="C1073" s="29"/>
      <c r="D1073" s="29"/>
      <c r="E1073" s="14" t="s">
        <v>313</v>
      </c>
      <c r="F1073" s="15">
        <v>44736.65</v>
      </c>
      <c r="G1073" s="16">
        <v>1.30997217050789E-2</v>
      </c>
      <c r="H1073" s="17">
        <v>8234.39</v>
      </c>
      <c r="I1073" s="16">
        <v>1.571608663152E-2</v>
      </c>
      <c r="J1073" s="17">
        <v>16036.51</v>
      </c>
      <c r="K1073" s="16">
        <v>9.2983912536967802E-3</v>
      </c>
      <c r="L1073" s="18">
        <v>5.43290395524137</v>
      </c>
      <c r="M1073" s="16">
        <v>-2.57588213958281E-3</v>
      </c>
      <c r="N1073" s="18">
        <v>2.78967493550654</v>
      </c>
      <c r="O1073" s="16">
        <v>3.76630982900938E-3</v>
      </c>
      <c r="P1073" s="15">
        <v>148350.09</v>
      </c>
      <c r="Q1073" s="16">
        <v>1.41399435212301E-3</v>
      </c>
      <c r="R1073" s="17">
        <v>27336.65</v>
      </c>
      <c r="S1073" s="16">
        <v>-2.5868784331324001E-3</v>
      </c>
      <c r="T1073" s="17">
        <v>53254.71</v>
      </c>
      <c r="U1073" s="16">
        <v>-5.1085260543236397E-3</v>
      </c>
      <c r="V1073" s="18">
        <v>5.4267838231824301</v>
      </c>
      <c r="W1073" s="16">
        <v>4.0112493998176501E-3</v>
      </c>
      <c r="X1073" s="18">
        <v>2.7856707885556</v>
      </c>
      <c r="Y1073" s="16">
        <v>6.55601196437928E-3</v>
      </c>
      <c r="Z1073" s="15">
        <v>281930.09999999998</v>
      </c>
      <c r="AA1073" s="16">
        <v>5.8811268545057797E-2</v>
      </c>
      <c r="AB1073" s="17">
        <v>52067.58</v>
      </c>
      <c r="AC1073" s="16">
        <v>2.7938239500407101E-2</v>
      </c>
      <c r="AD1073" s="17">
        <v>101398.35</v>
      </c>
      <c r="AE1073" s="16">
        <v>2.8520923286001299E-2</v>
      </c>
      <c r="AF1073" s="18">
        <v>5.4146956705112803</v>
      </c>
      <c r="AG1073" s="16">
        <v>3.0033933808762101E-2</v>
      </c>
      <c r="AH1073" s="18">
        <v>2.78042098318168</v>
      </c>
      <c r="AI1073" s="16">
        <v>2.9450392863455299E-2</v>
      </c>
      <c r="AJ1073" s="15">
        <v>559923.91</v>
      </c>
      <c r="AK1073" s="16">
        <v>7.1610925884359994E-2</v>
      </c>
      <c r="AL1073" s="17">
        <v>105532.77</v>
      </c>
      <c r="AM1073" s="16">
        <v>1.0017023312089399E-2</v>
      </c>
      <c r="AN1073" s="17">
        <v>205721.67</v>
      </c>
      <c r="AO1073" s="16">
        <v>1.6357883522537801E-2</v>
      </c>
      <c r="AP1073" s="18">
        <v>5.3056876077449697</v>
      </c>
      <c r="AQ1073" s="16">
        <v>6.0983034098068302E-2</v>
      </c>
      <c r="AR1073" s="18">
        <v>2.7217546406268198</v>
      </c>
      <c r="AS1073" s="16">
        <v>5.4363766206372101E-2</v>
      </c>
    </row>
    <row r="1074" spans="1:45" x14ac:dyDescent="0.2">
      <c r="A1074" s="123"/>
      <c r="B1074" s="29"/>
      <c r="C1074" s="29"/>
      <c r="D1074" s="29"/>
      <c r="E1074" s="14" t="s">
        <v>314</v>
      </c>
      <c r="F1074" s="15">
        <v>78232.23</v>
      </c>
      <c r="G1074" s="16">
        <v>-5.91436948369111E-2</v>
      </c>
      <c r="H1074" s="17">
        <v>10818.09</v>
      </c>
      <c r="I1074" s="16">
        <v>-7.0715409176458605E-2</v>
      </c>
      <c r="J1074" s="17">
        <v>21696.080000000002</v>
      </c>
      <c r="K1074" s="16">
        <v>-6.18142601458039E-2</v>
      </c>
      <c r="L1074" s="18">
        <v>7.2316120498165599</v>
      </c>
      <c r="M1074" s="16">
        <v>1.2452282598695101E-2</v>
      </c>
      <c r="N1074" s="18">
        <v>3.6058232639260202</v>
      </c>
      <c r="O1074" s="16">
        <v>2.8465208918095099E-3</v>
      </c>
      <c r="P1074" s="15">
        <v>252622.18</v>
      </c>
      <c r="Q1074" s="16">
        <v>-6.5707711794730006E-2</v>
      </c>
      <c r="R1074" s="17">
        <v>34304.699999999997</v>
      </c>
      <c r="S1074" s="16">
        <v>-9.3521974720391296E-2</v>
      </c>
      <c r="T1074" s="17">
        <v>68828.63</v>
      </c>
      <c r="U1074" s="16">
        <v>-8.1839319349657699E-2</v>
      </c>
      <c r="V1074" s="18">
        <v>7.3640690634228001</v>
      </c>
      <c r="W1074" s="16">
        <v>3.0683879972801101E-2</v>
      </c>
      <c r="X1074" s="18">
        <v>3.67030667325501</v>
      </c>
      <c r="Y1074" s="16">
        <v>1.7569482003413101E-2</v>
      </c>
      <c r="Z1074" s="15">
        <v>486966.17</v>
      </c>
      <c r="AA1074" s="16">
        <v>-0.14338007918110299</v>
      </c>
      <c r="AB1074" s="17">
        <v>64932.09</v>
      </c>
      <c r="AC1074" s="16">
        <v>-0.28897422091636299</v>
      </c>
      <c r="AD1074" s="17">
        <v>130357.25</v>
      </c>
      <c r="AE1074" s="16">
        <v>-0.26823272060096898</v>
      </c>
      <c r="AF1074" s="18">
        <v>7.4996226057100603</v>
      </c>
      <c r="AG1074" s="16">
        <v>0.20476633339919101</v>
      </c>
      <c r="AH1074" s="18">
        <v>3.73562782277165</v>
      </c>
      <c r="AI1074" s="16">
        <v>0.17061796138575899</v>
      </c>
      <c r="AJ1074" s="15">
        <v>1072982.55</v>
      </c>
      <c r="AK1074" s="16">
        <v>-0.19219715865447901</v>
      </c>
      <c r="AL1074" s="17">
        <v>145764.72</v>
      </c>
      <c r="AM1074" s="16">
        <v>-0.38576019448724103</v>
      </c>
      <c r="AN1074" s="17">
        <v>291655.90999999997</v>
      </c>
      <c r="AO1074" s="16">
        <v>-0.36396886984563298</v>
      </c>
      <c r="AP1074" s="18">
        <v>7.36105794323894</v>
      </c>
      <c r="AQ1074" s="16">
        <v>0.31512616749280697</v>
      </c>
      <c r="AR1074" s="18">
        <v>3.6789329933345098</v>
      </c>
      <c r="AS1074" s="16">
        <v>0.27006808794007398</v>
      </c>
    </row>
    <row r="1075" spans="1:45" x14ac:dyDescent="0.2">
      <c r="A1075" s="123"/>
      <c r="B1075" s="29"/>
      <c r="C1075" s="29"/>
      <c r="D1075" s="29"/>
      <c r="E1075" s="14" t="s">
        <v>315</v>
      </c>
      <c r="F1075" s="15">
        <v>71259.72</v>
      </c>
      <c r="G1075" s="16">
        <v>-0.11594008715083499</v>
      </c>
      <c r="H1075" s="17">
        <v>10314.299999999999</v>
      </c>
      <c r="I1075" s="16">
        <v>-0.11879666358815499</v>
      </c>
      <c r="J1075" s="17">
        <v>20143.310000000001</v>
      </c>
      <c r="K1075" s="16">
        <v>-0.109767830775846</v>
      </c>
      <c r="L1075" s="18">
        <v>6.9088275501003498</v>
      </c>
      <c r="M1075" s="16">
        <v>3.2416768290415999E-3</v>
      </c>
      <c r="N1075" s="18">
        <v>3.53763706163486</v>
      </c>
      <c r="O1075" s="16">
        <v>-6.93331086919452E-3</v>
      </c>
      <c r="P1075" s="15">
        <v>245825.41</v>
      </c>
      <c r="Q1075" s="16">
        <v>-2.13528839755814E-2</v>
      </c>
      <c r="R1075" s="17">
        <v>35261.68</v>
      </c>
      <c r="S1075" s="16">
        <v>-4.37365286089769E-2</v>
      </c>
      <c r="T1075" s="17">
        <v>68856.41</v>
      </c>
      <c r="U1075" s="16">
        <v>-3.2940852949628001E-2</v>
      </c>
      <c r="V1075" s="18">
        <v>6.9714605203155404</v>
      </c>
      <c r="W1075" s="16">
        <v>2.34074031927992E-2</v>
      </c>
      <c r="X1075" s="18">
        <v>3.5701165657634499</v>
      </c>
      <c r="Y1075" s="16">
        <v>1.19826889693263E-2</v>
      </c>
      <c r="Z1075" s="15">
        <v>478311.02</v>
      </c>
      <c r="AA1075" s="16">
        <v>9.3797278686836794E-2</v>
      </c>
      <c r="AB1075" s="17">
        <v>68161.570000000007</v>
      </c>
      <c r="AC1075" s="16">
        <v>3.97744217417682E-2</v>
      </c>
      <c r="AD1075" s="17">
        <v>132981.70000000001</v>
      </c>
      <c r="AE1075" s="16">
        <v>5.7059918188201303E-2</v>
      </c>
      <c r="AF1075" s="18">
        <v>7.01731224794265</v>
      </c>
      <c r="AG1075" s="16">
        <v>5.1956324194408203E-2</v>
      </c>
      <c r="AH1075" s="18">
        <v>3.59681835921785</v>
      </c>
      <c r="AI1075" s="16">
        <v>3.4754283902470998E-2</v>
      </c>
      <c r="AJ1075" s="15">
        <v>1038983.71</v>
      </c>
      <c r="AK1075" s="16">
        <v>0.191749133310081</v>
      </c>
      <c r="AL1075" s="17">
        <v>149272.70000000001</v>
      </c>
      <c r="AM1075" s="16">
        <v>0.136904964552619</v>
      </c>
      <c r="AN1075" s="17">
        <v>290127.96999999997</v>
      </c>
      <c r="AO1075" s="16">
        <v>0.15175042239679401</v>
      </c>
      <c r="AP1075" s="18">
        <v>6.9603062716759299</v>
      </c>
      <c r="AQ1075" s="16">
        <v>4.8239888528451999E-2</v>
      </c>
      <c r="AR1075" s="18">
        <v>3.5811221854962798</v>
      </c>
      <c r="AS1075" s="16">
        <v>3.4728627084025999E-2</v>
      </c>
    </row>
    <row r="1076" spans="1:45" x14ac:dyDescent="0.2">
      <c r="A1076" s="123"/>
      <c r="B1076" s="29"/>
      <c r="C1076" s="29"/>
      <c r="D1076" s="29"/>
      <c r="E1076" s="14" t="s">
        <v>316</v>
      </c>
      <c r="F1076" s="15">
        <v>60133.19</v>
      </c>
      <c r="G1076" s="16">
        <v>6.0222485045185403E-2</v>
      </c>
      <c r="H1076" s="17">
        <v>9700.16</v>
      </c>
      <c r="I1076" s="16">
        <v>0.199118353501677</v>
      </c>
      <c r="J1076" s="17">
        <v>18458.98</v>
      </c>
      <c r="K1076" s="16">
        <v>1.6557699170407801E-2</v>
      </c>
      <c r="L1076" s="18">
        <v>6.1991956833701698</v>
      </c>
      <c r="M1076" s="16">
        <v>-0.115831659194346</v>
      </c>
      <c r="N1076" s="18">
        <v>3.25766591653493</v>
      </c>
      <c r="O1076" s="16">
        <v>4.2953573526039499E-2</v>
      </c>
      <c r="P1076" s="15">
        <v>183498.15</v>
      </c>
      <c r="Q1076" s="16">
        <v>5.8162380719821799E-2</v>
      </c>
      <c r="R1076" s="17">
        <v>29292.38</v>
      </c>
      <c r="S1076" s="16">
        <v>0.218177440222041</v>
      </c>
      <c r="T1076" s="17">
        <v>56285.15</v>
      </c>
      <c r="U1076" s="16">
        <v>1.9038045856499299E-2</v>
      </c>
      <c r="V1076" s="18">
        <v>6.2643646572931297</v>
      </c>
      <c r="W1076" s="16">
        <v>-0.13135611793389701</v>
      </c>
      <c r="X1076" s="18">
        <v>3.2601521005096399</v>
      </c>
      <c r="Y1076" s="16">
        <v>3.8393399561876401E-2</v>
      </c>
      <c r="Z1076" s="15">
        <v>333154.96999999997</v>
      </c>
      <c r="AA1076" s="16">
        <v>0.10003255968557501</v>
      </c>
      <c r="AB1076" s="17">
        <v>51862.33</v>
      </c>
      <c r="AC1076" s="16">
        <v>0.24861847992706099</v>
      </c>
      <c r="AD1076" s="17">
        <v>101660.01</v>
      </c>
      <c r="AE1076" s="16">
        <v>6.1097433075508002E-2</v>
      </c>
      <c r="AF1076" s="18">
        <v>6.4238334452000103</v>
      </c>
      <c r="AG1076" s="16">
        <v>-0.119000257188381</v>
      </c>
      <c r="AH1076" s="18">
        <v>3.2771487038020202</v>
      </c>
      <c r="AI1076" s="16">
        <v>3.6693262462445898E-2</v>
      </c>
      <c r="AJ1076" s="15">
        <v>739399.97</v>
      </c>
      <c r="AK1076" s="16">
        <v>5.7088122123334098E-2</v>
      </c>
      <c r="AL1076" s="17">
        <v>107670.15</v>
      </c>
      <c r="AM1076" s="16">
        <v>0.168182705386729</v>
      </c>
      <c r="AN1076" s="17">
        <v>224662.96</v>
      </c>
      <c r="AO1076" s="16">
        <v>4.0230738714297998E-2</v>
      </c>
      <c r="AP1076" s="18">
        <v>6.8672698050480996</v>
      </c>
      <c r="AQ1076" s="16">
        <v>-9.5100349244270299E-2</v>
      </c>
      <c r="AR1076" s="18">
        <v>3.2911520884439498</v>
      </c>
      <c r="AS1076" s="16">
        <v>1.6205427105404999E-2</v>
      </c>
    </row>
    <row r="1077" spans="1:45" x14ac:dyDescent="0.2">
      <c r="A1077" s="123"/>
      <c r="B1077" s="29"/>
      <c r="C1077" s="29"/>
      <c r="D1077" s="29"/>
      <c r="E1077" s="14" t="s">
        <v>317</v>
      </c>
      <c r="F1077" s="15">
        <v>34262.699999999997</v>
      </c>
      <c r="G1077" s="16">
        <v>-2.4296963968753901E-2</v>
      </c>
      <c r="H1077" s="17">
        <v>5131.53</v>
      </c>
      <c r="I1077" s="16">
        <v>-9.3815945850013904E-2</v>
      </c>
      <c r="J1077" s="17">
        <v>10603.55</v>
      </c>
      <c r="K1077" s="16">
        <v>-7.8565128414576399E-2</v>
      </c>
      <c r="L1077" s="18">
        <v>6.67689753348417</v>
      </c>
      <c r="M1077" s="16">
        <v>7.6716183167082799E-2</v>
      </c>
      <c r="N1077" s="18">
        <v>3.2312480254254501</v>
      </c>
      <c r="O1077" s="16">
        <v>5.8895279654923902E-2</v>
      </c>
      <c r="P1077" s="15">
        <v>104973.9</v>
      </c>
      <c r="Q1077" s="16">
        <v>-7.2681179545999106E-2</v>
      </c>
      <c r="R1077" s="17">
        <v>15563.6</v>
      </c>
      <c r="S1077" s="16">
        <v>-0.12753878779487099</v>
      </c>
      <c r="T1077" s="17">
        <v>31933.63</v>
      </c>
      <c r="U1077" s="16">
        <v>-0.13237105301553001</v>
      </c>
      <c r="V1077" s="18">
        <v>6.7448341000796699</v>
      </c>
      <c r="W1077" s="16">
        <v>6.2876844817227301E-2</v>
      </c>
      <c r="X1077" s="18">
        <v>3.28725234181019</v>
      </c>
      <c r="Y1077" s="16">
        <v>6.87965445101726E-2</v>
      </c>
      <c r="Z1077" s="15">
        <v>194814.31</v>
      </c>
      <c r="AA1077" s="16">
        <v>-0.10360959746423</v>
      </c>
      <c r="AB1077" s="17">
        <v>29779.99</v>
      </c>
      <c r="AC1077" s="16">
        <v>-0.137040005656476</v>
      </c>
      <c r="AD1077" s="17">
        <v>60582.14</v>
      </c>
      <c r="AE1077" s="16">
        <v>-0.141855071552282</v>
      </c>
      <c r="AF1077" s="18">
        <v>6.5417856083900601</v>
      </c>
      <c r="AG1077" s="16">
        <v>3.87392328860824E-2</v>
      </c>
      <c r="AH1077" s="18">
        <v>3.2157053217334299</v>
      </c>
      <c r="AI1077" s="16">
        <v>4.4567616518149403E-2</v>
      </c>
      <c r="AJ1077" s="15">
        <v>465297.8</v>
      </c>
      <c r="AK1077" s="16">
        <v>-9.7288070202878801E-2</v>
      </c>
      <c r="AL1077" s="17">
        <v>72428.960000000006</v>
      </c>
      <c r="AM1077" s="16">
        <v>-0.129017633707874</v>
      </c>
      <c r="AN1077" s="17">
        <v>148731.81</v>
      </c>
      <c r="AO1077" s="16">
        <v>-0.13023147151839501</v>
      </c>
      <c r="AP1077" s="18">
        <v>6.4241955151640999</v>
      </c>
      <c r="AQ1077" s="16">
        <v>3.6429627892550699E-2</v>
      </c>
      <c r="AR1077" s="18">
        <v>3.1284349998833498</v>
      </c>
      <c r="AS1077" s="16">
        <v>3.7876055797313499E-2</v>
      </c>
    </row>
    <row r="1078" spans="1:45" x14ac:dyDescent="0.2">
      <c r="A1078" s="134"/>
      <c r="B1078" s="135"/>
      <c r="C1078" s="135"/>
      <c r="D1078" s="135"/>
      <c r="E1078" s="14" t="s">
        <v>318</v>
      </c>
      <c r="F1078" s="15">
        <v>69132.36</v>
      </c>
      <c r="G1078" s="16">
        <v>6.8993910514672199E-2</v>
      </c>
      <c r="H1078" s="17">
        <v>10101.379999999999</v>
      </c>
      <c r="I1078" s="16">
        <v>0.34949026963407098</v>
      </c>
      <c r="J1078" s="17">
        <v>20076.849999999999</v>
      </c>
      <c r="K1078" s="16">
        <v>8.0241499834279501E-2</v>
      </c>
      <c r="L1078" s="18">
        <v>6.8438530181024797</v>
      </c>
      <c r="M1078" s="16">
        <v>-0.20785356177148101</v>
      </c>
      <c r="N1078" s="18">
        <v>3.4433867862737402</v>
      </c>
      <c r="O1078" s="16">
        <v>-1.0412106294132299E-2</v>
      </c>
      <c r="P1078" s="15">
        <v>215337.43</v>
      </c>
      <c r="Q1078" s="16">
        <v>1.5810778242331999E-2</v>
      </c>
      <c r="R1078" s="17">
        <v>29775.81</v>
      </c>
      <c r="S1078" s="16">
        <v>0.189600596721786</v>
      </c>
      <c r="T1078" s="17">
        <v>61590.559999999998</v>
      </c>
      <c r="U1078" s="16">
        <v>-1.8986008054786001E-2</v>
      </c>
      <c r="V1078" s="18">
        <v>7.2319587611554503</v>
      </c>
      <c r="W1078" s="16">
        <v>-0.14609089719555499</v>
      </c>
      <c r="X1078" s="18">
        <v>3.4962732925305402</v>
      </c>
      <c r="Y1078" s="16">
        <v>3.5470224260635598E-2</v>
      </c>
      <c r="Z1078" s="15">
        <v>391162.37</v>
      </c>
      <c r="AA1078" s="16">
        <v>4.1189119259236399E-4</v>
      </c>
      <c r="AB1078" s="17">
        <v>53784.79</v>
      </c>
      <c r="AC1078" s="16">
        <v>0.15449393644151699</v>
      </c>
      <c r="AD1078" s="17">
        <v>111155.21</v>
      </c>
      <c r="AE1078" s="16">
        <v>-4.3943344579266602E-2</v>
      </c>
      <c r="AF1078" s="18">
        <v>7.2727321237100702</v>
      </c>
      <c r="AG1078" s="16">
        <v>-0.13346284496205299</v>
      </c>
      <c r="AH1078" s="18">
        <v>3.5190646484316801</v>
      </c>
      <c r="AI1078" s="16">
        <v>4.6393940694172998E-2</v>
      </c>
      <c r="AJ1078" s="15">
        <v>833263.25</v>
      </c>
      <c r="AK1078" s="16">
        <v>-4.0299677885581801E-2</v>
      </c>
      <c r="AL1078" s="17">
        <v>110814.61</v>
      </c>
      <c r="AM1078" s="16">
        <v>8.03574692823599E-2</v>
      </c>
      <c r="AN1078" s="17">
        <v>234578.06</v>
      </c>
      <c r="AO1078" s="16">
        <v>-6.7841201235110699E-2</v>
      </c>
      <c r="AP1078" s="18">
        <v>7.5194349373245997</v>
      </c>
      <c r="AQ1078" s="16">
        <v>-0.111682614873843</v>
      </c>
      <c r="AR1078" s="18">
        <v>3.5521789633693799</v>
      </c>
      <c r="AS1078" s="16">
        <v>2.9545956532322001E-2</v>
      </c>
    </row>
    <row r="1079" spans="1:45" x14ac:dyDescent="0.2">
      <c r="C1079" s="29"/>
      <c r="D1079" s="29"/>
      <c r="E1079" s="14" t="s">
        <v>344</v>
      </c>
      <c r="F1079" s="18">
        <v>35085.589999999997</v>
      </c>
      <c r="G1079" s="16">
        <v>-0.17928482840475901</v>
      </c>
      <c r="H1079" s="18">
        <v>9395.58</v>
      </c>
      <c r="I1079" s="16">
        <v>-0.48945971925549903</v>
      </c>
      <c r="J1079" s="18">
        <v>15602.27</v>
      </c>
      <c r="K1079" s="16">
        <v>-0.473305361815266</v>
      </c>
      <c r="L1079" s="18">
        <v>3.73426547376532</v>
      </c>
      <c r="M1079" s="16">
        <v>0.60754244581529404</v>
      </c>
      <c r="N1079" s="18">
        <v>2.2487490602329001</v>
      </c>
      <c r="O1079" s="16">
        <v>0.55823718734607997</v>
      </c>
      <c r="P1079" s="18">
        <v>128487.66</v>
      </c>
      <c r="Q1079" s="16">
        <v>0.14826437246731999</v>
      </c>
      <c r="R1079" s="18">
        <v>43443.81</v>
      </c>
      <c r="S1079" s="16">
        <v>0.15076904575601099</v>
      </c>
      <c r="T1079" s="18">
        <v>70622.89</v>
      </c>
      <c r="U1079" s="16">
        <v>0.152955245225602</v>
      </c>
      <c r="V1079" s="18">
        <v>2.9575596615490198</v>
      </c>
      <c r="W1079" s="16">
        <v>-2.1765212558744599E-3</v>
      </c>
      <c r="X1079" s="18">
        <v>1.8193486559386101</v>
      </c>
      <c r="Y1079" s="16">
        <v>-4.0685644804576001E-3</v>
      </c>
      <c r="Z1079" s="18">
        <v>235345.5</v>
      </c>
      <c r="AA1079" s="16">
        <v>0.16351065884636801</v>
      </c>
      <c r="AB1079" s="18">
        <v>80564.12</v>
      </c>
      <c r="AC1079" s="16">
        <v>0.148501357930762</v>
      </c>
      <c r="AD1079" s="18">
        <v>130646.2</v>
      </c>
      <c r="AE1079" s="16">
        <v>0.15200182562108899</v>
      </c>
      <c r="AF1079" s="18">
        <v>2.9212197688003099</v>
      </c>
      <c r="AG1079" s="16">
        <v>1.30685965775852E-2</v>
      </c>
      <c r="AH1079" s="18">
        <v>1.8013956777923901</v>
      </c>
      <c r="AI1079" s="16">
        <v>9.9902907871462394E-3</v>
      </c>
      <c r="AJ1079" s="18">
        <v>506253.86</v>
      </c>
      <c r="AK1079" s="16">
        <v>0.31549141278439002</v>
      </c>
      <c r="AL1079" s="18">
        <v>160469.17000000001</v>
      </c>
      <c r="AM1079" s="16">
        <v>0.146171188448603</v>
      </c>
      <c r="AN1079" s="18">
        <v>261413.18</v>
      </c>
      <c r="AO1079" s="16">
        <v>0.137862304796701</v>
      </c>
      <c r="AP1079" s="18">
        <v>3.1548356609559298</v>
      </c>
      <c r="AQ1079" s="16">
        <v>0.14772681955561101</v>
      </c>
      <c r="AR1079" s="18">
        <v>1.93660419111232</v>
      </c>
      <c r="AS1079" s="16">
        <v>0.156107735741738</v>
      </c>
    </row>
    <row r="1080" spans="1:45" x14ac:dyDescent="0.2">
      <c r="C1080" s="29"/>
      <c r="D1080" s="29"/>
      <c r="E1080" s="14" t="s">
        <v>345</v>
      </c>
      <c r="F1080" s="18">
        <v>48169.72</v>
      </c>
      <c r="G1080" s="16">
        <v>0.30965767355919799</v>
      </c>
      <c r="H1080" s="18">
        <v>56854.5</v>
      </c>
      <c r="I1080" s="16">
        <v>5.0379492303184399E-2</v>
      </c>
      <c r="J1080" s="18">
        <v>18437.46</v>
      </c>
      <c r="K1080" s="16">
        <v>0.22402635338605401</v>
      </c>
      <c r="L1080" s="18">
        <v>0.84724551266830195</v>
      </c>
      <c r="M1080" s="16">
        <v>0.24684238711428999</v>
      </c>
      <c r="N1080" s="18">
        <v>2.61260065106582</v>
      </c>
      <c r="O1080" s="16">
        <v>6.995872265026E-2</v>
      </c>
      <c r="P1080" s="18">
        <v>153147.62</v>
      </c>
      <c r="Q1080" s="16">
        <v>0.32024390796890601</v>
      </c>
      <c r="R1080" s="18">
        <v>179345.67</v>
      </c>
      <c r="S1080" s="16">
        <v>4.4621470363953003E-2</v>
      </c>
      <c r="T1080" s="18">
        <v>58401.09</v>
      </c>
      <c r="U1080" s="16">
        <v>0.22289659429655001</v>
      </c>
      <c r="V1080" s="18">
        <v>0.85392426814653499</v>
      </c>
      <c r="W1080" s="16">
        <v>0.26384910268876999</v>
      </c>
      <c r="X1080" s="18">
        <v>2.6223418090313002</v>
      </c>
      <c r="Y1080" s="16">
        <v>7.9603879940766994E-2</v>
      </c>
      <c r="Z1080" s="18">
        <v>285650.28000000003</v>
      </c>
      <c r="AA1080" s="16">
        <v>0.259120426452849</v>
      </c>
      <c r="AB1080" s="18">
        <v>331581.75</v>
      </c>
      <c r="AC1080" s="16">
        <v>-2.5888382286409301E-2</v>
      </c>
      <c r="AD1080" s="18">
        <v>107828.56</v>
      </c>
      <c r="AE1080" s="16">
        <v>0.13879958802849299</v>
      </c>
      <c r="AF1080" s="18">
        <v>0.86147768989095497</v>
      </c>
      <c r="AG1080" s="16">
        <v>0.292583317513678</v>
      </c>
      <c r="AH1080" s="18">
        <v>2.64911522513145</v>
      </c>
      <c r="AI1080" s="16">
        <v>0.105655849975023</v>
      </c>
      <c r="AJ1080" s="18">
        <v>541121.56000000006</v>
      </c>
      <c r="AK1080" s="16">
        <v>5.9210440677995399E-2</v>
      </c>
      <c r="AL1080" s="18">
        <v>684108.4</v>
      </c>
      <c r="AM1080" s="16">
        <v>-7.6526390934502697E-2</v>
      </c>
      <c r="AN1080" s="18">
        <v>209786.72</v>
      </c>
      <c r="AO1080" s="16">
        <v>1.39082902012416E-2</v>
      </c>
      <c r="AP1080" s="18">
        <v>0.79098803639891002</v>
      </c>
      <c r="AQ1080" s="16">
        <v>0.146985068419937</v>
      </c>
      <c r="AR1080" s="18">
        <v>2.5793890099430499</v>
      </c>
      <c r="AS1080" s="16">
        <v>4.4680718083252101E-2</v>
      </c>
    </row>
    <row r="1081" spans="1:45" x14ac:dyDescent="0.2">
      <c r="A1081" s="122" t="s">
        <v>19</v>
      </c>
      <c r="B1081" s="28" t="s">
        <v>11</v>
      </c>
      <c r="C1081" s="28" t="s">
        <v>111</v>
      </c>
      <c r="D1081" s="28" t="s">
        <v>24</v>
      </c>
      <c r="E1081" s="14" t="s">
        <v>319</v>
      </c>
      <c r="F1081" s="15">
        <v>422656.09</v>
      </c>
      <c r="G1081" s="16">
        <v>-1.81342063546674E-2</v>
      </c>
      <c r="H1081" s="17">
        <v>67884.97</v>
      </c>
      <c r="I1081" s="16">
        <v>-2.80885886511449E-2</v>
      </c>
      <c r="J1081" s="17">
        <v>135391.24</v>
      </c>
      <c r="K1081" s="16">
        <v>-2.45666605572059E-2</v>
      </c>
      <c r="L1081" s="18">
        <v>6.2260628530881004</v>
      </c>
      <c r="M1081" s="16">
        <v>1.0242067517925901E-2</v>
      </c>
      <c r="N1081" s="18">
        <v>3.1217388215072099</v>
      </c>
      <c r="O1081" s="16">
        <v>6.5944580141304504E-3</v>
      </c>
      <c r="P1081" s="15">
        <v>1367839.79</v>
      </c>
      <c r="Q1081" s="16">
        <v>-2.9924752278973999E-2</v>
      </c>
      <c r="R1081" s="17">
        <v>217728.21</v>
      </c>
      <c r="S1081" s="16">
        <v>-5.3453514525606302E-2</v>
      </c>
      <c r="T1081" s="17">
        <v>434055.26</v>
      </c>
      <c r="U1081" s="16">
        <v>-4.7496926648540598E-2</v>
      </c>
      <c r="V1081" s="18">
        <v>6.2823268973735704</v>
      </c>
      <c r="W1081" s="16">
        <v>2.4857482023019802E-2</v>
      </c>
      <c r="X1081" s="18">
        <v>3.1513033386578502</v>
      </c>
      <c r="Y1081" s="16">
        <v>1.8448417502462702E-2</v>
      </c>
      <c r="Z1081" s="15">
        <v>2601094.23</v>
      </c>
      <c r="AA1081" s="16">
        <v>-3.0871435177519401E-2</v>
      </c>
      <c r="AB1081" s="17">
        <v>412777.14</v>
      </c>
      <c r="AC1081" s="16">
        <v>-0.11035406076032001</v>
      </c>
      <c r="AD1081" s="17">
        <v>822638.51</v>
      </c>
      <c r="AE1081" s="16">
        <v>-9.8381415032125705E-2</v>
      </c>
      <c r="AF1081" s="18">
        <v>6.3014493244466001</v>
      </c>
      <c r="AG1081" s="16">
        <v>8.9341862955873805E-2</v>
      </c>
      <c r="AH1081" s="18">
        <v>3.1618921292658699</v>
      </c>
      <c r="AI1081" s="16">
        <v>7.4876428880413695E-2</v>
      </c>
      <c r="AJ1081" s="15">
        <v>5470926.4100000001</v>
      </c>
      <c r="AK1081" s="16">
        <v>-3.4431889533032403E-2</v>
      </c>
      <c r="AL1081" s="17">
        <v>879535.07</v>
      </c>
      <c r="AM1081" s="16">
        <v>-0.16259394914229799</v>
      </c>
      <c r="AN1081" s="17">
        <v>1751345.49</v>
      </c>
      <c r="AO1081" s="16">
        <v>-0.14563473594923099</v>
      </c>
      <c r="AP1081" s="18">
        <v>6.2202481704339503</v>
      </c>
      <c r="AQ1081" s="16">
        <v>0.153046493368416</v>
      </c>
      <c r="AR1081" s="18">
        <v>3.1238418925554199</v>
      </c>
      <c r="AS1081" s="16">
        <v>0.13015843585325201</v>
      </c>
    </row>
    <row r="1082" spans="1:45" x14ac:dyDescent="0.2">
      <c r="A1082" s="123"/>
      <c r="B1082" s="29"/>
      <c r="C1082" s="29"/>
      <c r="D1082" s="29"/>
      <c r="E1082" s="14" t="s">
        <v>320</v>
      </c>
      <c r="F1082" s="15">
        <v>868994.56000000006</v>
      </c>
      <c r="G1082" s="16">
        <v>-6.2076554999651597E-2</v>
      </c>
      <c r="H1082" s="17">
        <v>219294.43</v>
      </c>
      <c r="I1082" s="16">
        <v>-0.35440901415104897</v>
      </c>
      <c r="J1082" s="17">
        <v>378082.66</v>
      </c>
      <c r="K1082" s="16">
        <v>-0.33809273660278399</v>
      </c>
      <c r="L1082" s="18">
        <v>3.9626841411339102</v>
      </c>
      <c r="M1082" s="16">
        <v>0.45281372503517803</v>
      </c>
      <c r="N1082" s="18">
        <v>2.2984247941971199</v>
      </c>
      <c r="O1082" s="16">
        <v>0.41700128834738598</v>
      </c>
      <c r="P1082" s="15">
        <v>3046597.88</v>
      </c>
      <c r="Q1082" s="16">
        <v>0.20417026595225099</v>
      </c>
      <c r="R1082" s="17">
        <v>928325.36</v>
      </c>
      <c r="S1082" s="16">
        <v>0.25950863355811099</v>
      </c>
      <c r="T1082" s="17">
        <v>1564678.78</v>
      </c>
      <c r="U1082" s="16">
        <v>0.238124849164049</v>
      </c>
      <c r="V1082" s="18">
        <v>3.2818212356064498</v>
      </c>
      <c r="W1082" s="16">
        <v>-4.3936473424186599E-2</v>
      </c>
      <c r="X1082" s="18">
        <v>1.94710755903522</v>
      </c>
      <c r="Y1082" s="16">
        <v>-2.7424199776560101E-2</v>
      </c>
      <c r="Z1082" s="15">
        <v>5558439.3799999999</v>
      </c>
      <c r="AA1082" s="16">
        <v>0.192317387886553</v>
      </c>
      <c r="AB1082" s="17">
        <v>1701502.17</v>
      </c>
      <c r="AC1082" s="16">
        <v>0.230912645724245</v>
      </c>
      <c r="AD1082" s="17">
        <v>2874560.69</v>
      </c>
      <c r="AE1082" s="16">
        <v>0.218155268085269</v>
      </c>
      <c r="AF1082" s="18">
        <v>3.2667835974608299</v>
      </c>
      <c r="AG1082" s="16">
        <v>-3.1354993363468198E-2</v>
      </c>
      <c r="AH1082" s="18">
        <v>1.93366568997366</v>
      </c>
      <c r="AI1082" s="16">
        <v>-2.1210662446445799E-2</v>
      </c>
      <c r="AJ1082" s="15">
        <v>11694449.960000001</v>
      </c>
      <c r="AK1082" s="16">
        <v>0.28998008356871902</v>
      </c>
      <c r="AL1082" s="17">
        <v>3311250.7</v>
      </c>
      <c r="AM1082" s="16">
        <v>0.189288521873162</v>
      </c>
      <c r="AN1082" s="17">
        <v>5670048.5599999996</v>
      </c>
      <c r="AO1082" s="16">
        <v>0.18194905260788699</v>
      </c>
      <c r="AP1082" s="18">
        <v>3.5317319706417898</v>
      </c>
      <c r="AQ1082" s="16">
        <v>8.46653775292181E-2</v>
      </c>
      <c r="AR1082" s="18">
        <v>2.0624955564754499</v>
      </c>
      <c r="AS1082" s="16">
        <v>9.1400750922782104E-2</v>
      </c>
    </row>
    <row r="1083" spans="1:45" x14ac:dyDescent="0.2">
      <c r="A1083" s="123"/>
      <c r="B1083" s="29"/>
      <c r="C1083" s="29"/>
      <c r="D1083" s="29"/>
      <c r="E1083" s="14" t="s">
        <v>321</v>
      </c>
      <c r="F1083" s="15">
        <v>487232.09</v>
      </c>
      <c r="G1083" s="16">
        <v>3.5266147653991199E-2</v>
      </c>
      <c r="H1083" s="17">
        <v>89923</v>
      </c>
      <c r="I1083" s="16">
        <v>6.9185351222566499E-2</v>
      </c>
      <c r="J1083" s="17">
        <v>148409.41</v>
      </c>
      <c r="K1083" s="16">
        <v>-4.7131511590839503E-2</v>
      </c>
      <c r="L1083" s="18">
        <v>5.4183255674299096</v>
      </c>
      <c r="M1083" s="16">
        <v>-3.1724343706907597E-2</v>
      </c>
      <c r="N1083" s="18">
        <v>3.28302693205235</v>
      </c>
      <c r="O1083" s="16">
        <v>8.6473275427961502E-2</v>
      </c>
      <c r="P1083" s="15">
        <v>1553151.15</v>
      </c>
      <c r="Q1083" s="16">
        <v>8.7687049959880498E-2</v>
      </c>
      <c r="R1083" s="17">
        <v>291201.17</v>
      </c>
      <c r="S1083" s="16">
        <v>0.18029329116612</v>
      </c>
      <c r="T1083" s="17">
        <v>480615.78</v>
      </c>
      <c r="U1083" s="16">
        <v>5.33122657342011E-2</v>
      </c>
      <c r="V1083" s="18">
        <v>5.3336020250193403</v>
      </c>
      <c r="W1083" s="16">
        <v>-7.8460363961524504E-2</v>
      </c>
      <c r="X1083" s="18">
        <v>3.23158584181318</v>
      </c>
      <c r="Y1083" s="16">
        <v>3.26349415495686E-2</v>
      </c>
      <c r="Z1083" s="15">
        <v>2836443.11</v>
      </c>
      <c r="AA1083" s="16">
        <v>0.11937104063882201</v>
      </c>
      <c r="AB1083" s="17">
        <v>525685.49</v>
      </c>
      <c r="AC1083" s="16">
        <v>0.19268970614123301</v>
      </c>
      <c r="AD1083" s="17">
        <v>883891.48</v>
      </c>
      <c r="AE1083" s="16">
        <v>8.5408977485890894E-2</v>
      </c>
      <c r="AF1083" s="18">
        <v>5.3957036364081503</v>
      </c>
      <c r="AG1083" s="16">
        <v>-6.1473378301907598E-2</v>
      </c>
      <c r="AH1083" s="18">
        <v>3.20903999436673</v>
      </c>
      <c r="AI1083" s="16">
        <v>3.1289646444233897E-2</v>
      </c>
      <c r="AJ1083" s="15">
        <v>6239692.1200000001</v>
      </c>
      <c r="AK1083" s="16">
        <v>0.20734915171371601</v>
      </c>
      <c r="AL1083" s="17">
        <v>1091165.3700000001</v>
      </c>
      <c r="AM1083" s="16">
        <v>0.24011653601274299</v>
      </c>
      <c r="AN1083" s="17">
        <v>1927040.55</v>
      </c>
      <c r="AO1083" s="16">
        <v>0.15599670962388801</v>
      </c>
      <c r="AP1083" s="18">
        <v>5.7183744018562503</v>
      </c>
      <c r="AQ1083" s="16">
        <v>-2.6422826683999999E-2</v>
      </c>
      <c r="AR1083" s="18">
        <v>3.2379661756468998</v>
      </c>
      <c r="AS1083" s="16">
        <v>4.4422654201616001E-2</v>
      </c>
    </row>
    <row r="1084" spans="1:45" x14ac:dyDescent="0.2">
      <c r="A1084" s="123"/>
      <c r="B1084" s="29"/>
      <c r="C1084" s="29"/>
      <c r="D1084" s="29"/>
      <c r="E1084" s="14" t="s">
        <v>322</v>
      </c>
      <c r="F1084" s="15">
        <v>679216.17</v>
      </c>
      <c r="G1084" s="16">
        <v>-0.105303377657523</v>
      </c>
      <c r="H1084" s="17">
        <v>183037.68</v>
      </c>
      <c r="I1084" s="16">
        <v>-6.24625350332495E-2</v>
      </c>
      <c r="J1084" s="17">
        <v>206623.16</v>
      </c>
      <c r="K1084" s="16">
        <v>-0.109286795436887</v>
      </c>
      <c r="L1084" s="18">
        <v>3.7107997107480801</v>
      </c>
      <c r="M1084" s="16">
        <v>-4.5695072703886702E-2</v>
      </c>
      <c r="N1084" s="18">
        <v>3.2872218680616401</v>
      </c>
      <c r="O1084" s="16">
        <v>4.47216652785322E-3</v>
      </c>
      <c r="P1084" s="15">
        <v>2293181.2400000002</v>
      </c>
      <c r="Q1084" s="16">
        <v>-9.7166708235841906E-2</v>
      </c>
      <c r="R1084" s="17">
        <v>608932.98</v>
      </c>
      <c r="S1084" s="16">
        <v>-1.76358134870702E-2</v>
      </c>
      <c r="T1084" s="17">
        <v>699775.57</v>
      </c>
      <c r="U1084" s="16">
        <v>-7.9012278703193606E-2</v>
      </c>
      <c r="V1084" s="18">
        <v>3.7659008713898201</v>
      </c>
      <c r="W1084" s="16">
        <v>-8.0958666694762399E-2</v>
      </c>
      <c r="X1084" s="18">
        <v>3.27702386066436</v>
      </c>
      <c r="Y1084" s="16">
        <v>-1.9711912670329401E-2</v>
      </c>
      <c r="Z1084" s="15">
        <v>4390197.95</v>
      </c>
      <c r="AA1084" s="16">
        <v>-9.2497480388421399E-2</v>
      </c>
      <c r="AB1084" s="17">
        <v>1163943.53</v>
      </c>
      <c r="AC1084" s="16">
        <v>-1.7056476729794299E-2</v>
      </c>
      <c r="AD1084" s="17">
        <v>1347934.16</v>
      </c>
      <c r="AE1084" s="16">
        <v>-7.64015925560253E-2</v>
      </c>
      <c r="AF1084" s="18">
        <v>3.7718307090035501</v>
      </c>
      <c r="AG1084" s="16">
        <v>-7.6750089778951397E-2</v>
      </c>
      <c r="AH1084" s="18">
        <v>3.25698248496054</v>
      </c>
      <c r="AI1084" s="16">
        <v>-1.7427366377710501E-2</v>
      </c>
      <c r="AJ1084" s="15">
        <v>11599353.93</v>
      </c>
      <c r="AK1084" s="16">
        <v>-3.2169150116690498E-2</v>
      </c>
      <c r="AL1084" s="17">
        <v>3005968.96</v>
      </c>
      <c r="AM1084" s="16">
        <v>2.5709269075507701E-2</v>
      </c>
      <c r="AN1084" s="17">
        <v>3506497.29</v>
      </c>
      <c r="AO1084" s="16">
        <v>-3.8606866492486701E-2</v>
      </c>
      <c r="AP1084" s="18">
        <v>3.85877368806895</v>
      </c>
      <c r="AQ1084" s="16">
        <v>-5.6427704162569703E-2</v>
      </c>
      <c r="AR1084" s="18">
        <v>3.30796032926636</v>
      </c>
      <c r="AS1084" s="16">
        <v>6.69623710781974E-3</v>
      </c>
    </row>
    <row r="1085" spans="1:45" x14ac:dyDescent="0.2">
      <c r="A1085" s="123"/>
      <c r="B1085" s="29"/>
      <c r="C1085" s="29"/>
      <c r="D1085" s="29"/>
      <c r="E1085" s="14" t="s">
        <v>323</v>
      </c>
      <c r="F1085" s="15">
        <v>234673.11</v>
      </c>
      <c r="G1085" s="16">
        <v>-8.0793941887250809E-3</v>
      </c>
      <c r="H1085" s="17">
        <v>33255.120000000003</v>
      </c>
      <c r="I1085" s="16">
        <v>-0.10677798752206499</v>
      </c>
      <c r="J1085" s="17">
        <v>69673.41</v>
      </c>
      <c r="K1085" s="16">
        <v>-0.115683431432203</v>
      </c>
      <c r="L1085" s="18">
        <v>7.0567512611591798</v>
      </c>
      <c r="M1085" s="16">
        <v>0.110497269384948</v>
      </c>
      <c r="N1085" s="18">
        <v>3.3681875194568498</v>
      </c>
      <c r="O1085" s="16">
        <v>0.12168044913797001</v>
      </c>
      <c r="P1085" s="15">
        <v>737536.11</v>
      </c>
      <c r="Q1085" s="16">
        <v>-4.0462236584980398E-3</v>
      </c>
      <c r="R1085" s="17">
        <v>104248.95</v>
      </c>
      <c r="S1085" s="16">
        <v>-8.5889623808882501E-2</v>
      </c>
      <c r="T1085" s="17">
        <v>216427.99</v>
      </c>
      <c r="U1085" s="16">
        <v>-9.0327841862935895E-2</v>
      </c>
      <c r="V1085" s="18">
        <v>7.0747581630318601</v>
      </c>
      <c r="W1085" s="16">
        <v>8.9533389273412103E-2</v>
      </c>
      <c r="X1085" s="18">
        <v>3.40776675881895</v>
      </c>
      <c r="Y1085" s="16">
        <v>9.4849135958096895E-2</v>
      </c>
      <c r="Z1085" s="15">
        <v>1338112.79</v>
      </c>
      <c r="AA1085" s="16">
        <v>1.26940105764931E-2</v>
      </c>
      <c r="AB1085" s="17">
        <v>192600.27</v>
      </c>
      <c r="AC1085" s="16">
        <v>-4.9789106266730797E-2</v>
      </c>
      <c r="AD1085" s="17">
        <v>397892.26</v>
      </c>
      <c r="AE1085" s="16">
        <v>-5.9179093554979502E-2</v>
      </c>
      <c r="AF1085" s="18">
        <v>6.9476163766540902</v>
      </c>
      <c r="AG1085" s="16">
        <v>6.5757104296852401E-2</v>
      </c>
      <c r="AH1085" s="18">
        <v>3.3630028138773</v>
      </c>
      <c r="AI1085" s="16">
        <v>7.6394033805064696E-2</v>
      </c>
      <c r="AJ1085" s="15">
        <v>3075267.58</v>
      </c>
      <c r="AK1085" s="16">
        <v>0.106080424457955</v>
      </c>
      <c r="AL1085" s="17">
        <v>451499.29</v>
      </c>
      <c r="AM1085" s="16">
        <v>4.5343749156372702E-2</v>
      </c>
      <c r="AN1085" s="17">
        <v>933633.81</v>
      </c>
      <c r="AO1085" s="16">
        <v>2.93074540824615E-2</v>
      </c>
      <c r="AP1085" s="18">
        <v>6.81123458688052</v>
      </c>
      <c r="AQ1085" s="16">
        <v>5.8102107895703199E-2</v>
      </c>
      <c r="AR1085" s="18">
        <v>3.2938691241269402</v>
      </c>
      <c r="AS1085" s="16">
        <v>7.4587014862269804E-2</v>
      </c>
    </row>
    <row r="1086" spans="1:45" x14ac:dyDescent="0.2">
      <c r="A1086" s="123"/>
      <c r="B1086" s="29"/>
      <c r="C1086" s="29"/>
      <c r="D1086" s="29"/>
      <c r="E1086" s="14" t="s">
        <v>324</v>
      </c>
      <c r="F1086" s="15">
        <v>376951.51</v>
      </c>
      <c r="G1086" s="16">
        <v>-4.2546916092673401E-2</v>
      </c>
      <c r="H1086" s="17">
        <v>74826.240000000005</v>
      </c>
      <c r="I1086" s="16">
        <v>-1.62982189935631E-2</v>
      </c>
      <c r="J1086" s="17">
        <v>110382.87</v>
      </c>
      <c r="K1086" s="16">
        <v>-5.8851219569383197E-2</v>
      </c>
      <c r="L1086" s="18">
        <v>5.0376914569006797</v>
      </c>
      <c r="M1086" s="16">
        <v>-2.6683592127133299E-2</v>
      </c>
      <c r="N1086" s="18">
        <v>3.41494572482125</v>
      </c>
      <c r="O1086" s="16">
        <v>1.73238321248739E-2</v>
      </c>
      <c r="P1086" s="15">
        <v>1223770.97</v>
      </c>
      <c r="Q1086" s="16">
        <v>-2.97924908565406E-2</v>
      </c>
      <c r="R1086" s="17">
        <v>242090.27</v>
      </c>
      <c r="S1086" s="16">
        <v>-5.1823821361873896E-3</v>
      </c>
      <c r="T1086" s="17">
        <v>359227.11</v>
      </c>
      <c r="U1086" s="16">
        <v>-4.4639977060324298E-2</v>
      </c>
      <c r="V1086" s="18">
        <v>5.0550192289842997</v>
      </c>
      <c r="W1086" s="16">
        <v>-2.4738312107096299E-2</v>
      </c>
      <c r="X1086" s="18">
        <v>3.4066776585987601</v>
      </c>
      <c r="Y1086" s="16">
        <v>1.55412471186491E-2</v>
      </c>
      <c r="Z1086" s="15">
        <v>2224707.92</v>
      </c>
      <c r="AA1086" s="16">
        <v>2.3726595889264901E-2</v>
      </c>
      <c r="AB1086" s="17">
        <v>441525.39</v>
      </c>
      <c r="AC1086" s="16">
        <v>2.3425642331290301E-2</v>
      </c>
      <c r="AD1086" s="17">
        <v>652942.78</v>
      </c>
      <c r="AE1086" s="16">
        <v>2.5008215699845698E-3</v>
      </c>
      <c r="AF1086" s="18">
        <v>5.0386862689821799</v>
      </c>
      <c r="AG1086" s="16">
        <v>2.9406489883232597E-4</v>
      </c>
      <c r="AH1086" s="18">
        <v>3.4072019603310402</v>
      </c>
      <c r="AI1086" s="16">
        <v>2.1172824862167601E-2</v>
      </c>
      <c r="AJ1086" s="15">
        <v>4701724.0999999996</v>
      </c>
      <c r="AK1086" s="16">
        <v>0.20294479335031801</v>
      </c>
      <c r="AL1086" s="17">
        <v>929964.31</v>
      </c>
      <c r="AM1086" s="16">
        <v>0.18503922815152701</v>
      </c>
      <c r="AN1086" s="17">
        <v>1383860.08</v>
      </c>
      <c r="AO1086" s="16">
        <v>0.161392959122102</v>
      </c>
      <c r="AP1086" s="18">
        <v>5.0558113353834004</v>
      </c>
      <c r="AQ1086" s="16">
        <v>1.51096814125903E-2</v>
      </c>
      <c r="AR1086" s="18">
        <v>3.3975429799232302</v>
      </c>
      <c r="AS1086" s="16">
        <v>3.5777584065624798E-2</v>
      </c>
    </row>
    <row r="1087" spans="1:45" x14ac:dyDescent="0.2">
      <c r="A1087" s="123"/>
      <c r="B1087" s="29"/>
      <c r="C1087" s="29"/>
      <c r="D1087" s="29"/>
      <c r="E1087" s="14" t="s">
        <v>325</v>
      </c>
      <c r="F1087" s="15">
        <v>599130.18000000005</v>
      </c>
      <c r="G1087" s="16">
        <v>0.103381856177856</v>
      </c>
      <c r="H1087" s="17">
        <v>96070.51</v>
      </c>
      <c r="I1087" s="16">
        <v>0.30318391901013397</v>
      </c>
      <c r="J1087" s="17">
        <v>174928.91</v>
      </c>
      <c r="K1087" s="16">
        <v>9.7009052936582393E-2</v>
      </c>
      <c r="L1087" s="18">
        <v>6.2363588993125996</v>
      </c>
      <c r="M1087" s="16">
        <v>-0.15331839191512001</v>
      </c>
      <c r="N1087" s="18">
        <v>3.4249923583243</v>
      </c>
      <c r="O1087" s="16">
        <v>5.8092530997940796E-3</v>
      </c>
      <c r="P1087" s="15">
        <v>1880758.98</v>
      </c>
      <c r="Q1087" s="16">
        <v>6.2536735234962296E-2</v>
      </c>
      <c r="R1087" s="17">
        <v>288416.98</v>
      </c>
      <c r="S1087" s="16">
        <v>0.19739789701315399</v>
      </c>
      <c r="T1087" s="17">
        <v>544215.77</v>
      </c>
      <c r="U1087" s="16">
        <v>2.33586405738209E-2</v>
      </c>
      <c r="V1087" s="18">
        <v>6.5209717541595502</v>
      </c>
      <c r="W1087" s="16">
        <v>-0.11262852733798499</v>
      </c>
      <c r="X1087" s="18">
        <v>3.4559067996136901</v>
      </c>
      <c r="Y1087" s="16">
        <v>3.8283836289468701E-2</v>
      </c>
      <c r="Z1087" s="15">
        <v>3398557.34</v>
      </c>
      <c r="AA1087" s="16">
        <v>7.3399543749248994E-2</v>
      </c>
      <c r="AB1087" s="17">
        <v>518893.91</v>
      </c>
      <c r="AC1087" s="16">
        <v>0.206815201956696</v>
      </c>
      <c r="AD1087" s="17">
        <v>975055.08</v>
      </c>
      <c r="AE1087" s="16">
        <v>3.0128097380590298E-2</v>
      </c>
      <c r="AF1087" s="18">
        <v>6.5496188613969304</v>
      </c>
      <c r="AG1087" s="16">
        <v>-0.11055185416220401</v>
      </c>
      <c r="AH1087" s="18">
        <v>3.4855029317933499</v>
      </c>
      <c r="AI1087" s="16">
        <v>4.2005888858569498E-2</v>
      </c>
      <c r="AJ1087" s="15">
        <v>7136687.0099999998</v>
      </c>
      <c r="AK1087" s="16">
        <v>8.33352929198799E-2</v>
      </c>
      <c r="AL1087" s="17">
        <v>1048638.8999999999</v>
      </c>
      <c r="AM1087" s="16">
        <v>0.23753139842103399</v>
      </c>
      <c r="AN1087" s="17">
        <v>2042484.47</v>
      </c>
      <c r="AO1087" s="16">
        <v>5.4222244322490003E-2</v>
      </c>
      <c r="AP1087" s="18">
        <v>6.8056668601555801</v>
      </c>
      <c r="AQ1087" s="16">
        <v>-0.124599752133879</v>
      </c>
      <c r="AR1087" s="18">
        <v>3.4941205746352599</v>
      </c>
      <c r="AS1087" s="16">
        <v>2.76156652491239E-2</v>
      </c>
    </row>
    <row r="1088" spans="1:45" x14ac:dyDescent="0.2">
      <c r="A1088" s="123"/>
      <c r="B1088" s="29"/>
      <c r="C1088" s="29"/>
      <c r="D1088" s="29"/>
      <c r="E1088" s="14" t="s">
        <v>326</v>
      </c>
      <c r="F1088" s="15">
        <v>572254.6</v>
      </c>
      <c r="G1088" s="16">
        <v>9.1631571001721895E-2</v>
      </c>
      <c r="H1088" s="17">
        <v>137428.19</v>
      </c>
      <c r="I1088" s="16">
        <v>0.106463067695772</v>
      </c>
      <c r="J1088" s="17">
        <v>168248.52</v>
      </c>
      <c r="K1088" s="16">
        <v>6.3082848591723403E-2</v>
      </c>
      <c r="L1088" s="18">
        <v>4.1640263180356198</v>
      </c>
      <c r="M1088" s="16">
        <v>-1.34044209220081E-2</v>
      </c>
      <c r="N1088" s="18">
        <v>3.4012459663835402</v>
      </c>
      <c r="O1088" s="16">
        <v>2.6854654317692399E-2</v>
      </c>
      <c r="P1088" s="15">
        <v>1890276.49</v>
      </c>
      <c r="Q1088" s="16">
        <v>0.14004636258265199</v>
      </c>
      <c r="R1088" s="17">
        <v>437780.6</v>
      </c>
      <c r="S1088" s="16">
        <v>0.10306533721833799</v>
      </c>
      <c r="T1088" s="17">
        <v>553096.87</v>
      </c>
      <c r="U1088" s="16">
        <v>9.8154393280758007E-2</v>
      </c>
      <c r="V1088" s="18">
        <v>4.3178626234237001</v>
      </c>
      <c r="W1088" s="16">
        <v>3.3525688929335003E-2</v>
      </c>
      <c r="X1088" s="18">
        <v>3.4176228297947202</v>
      </c>
      <c r="Y1088" s="16">
        <v>3.8147613448725498E-2</v>
      </c>
      <c r="Z1088" s="15">
        <v>3532326.31</v>
      </c>
      <c r="AA1088" s="16">
        <v>0.22275273434542101</v>
      </c>
      <c r="AB1088" s="17">
        <v>823117.65</v>
      </c>
      <c r="AC1088" s="16">
        <v>0.1201665529876</v>
      </c>
      <c r="AD1088" s="17">
        <v>1035865.78</v>
      </c>
      <c r="AE1088" s="16">
        <v>0.158771699902647</v>
      </c>
      <c r="AF1088" s="18">
        <v>4.2913990606324601</v>
      </c>
      <c r="AG1088" s="16">
        <v>9.1581185926514805E-2</v>
      </c>
      <c r="AH1088" s="18">
        <v>3.4100231692179301</v>
      </c>
      <c r="AI1088" s="16">
        <v>5.5214529702571298E-2</v>
      </c>
      <c r="AJ1088" s="15">
        <v>7147234.4299999997</v>
      </c>
      <c r="AK1088" s="16">
        <v>0.259007231005695</v>
      </c>
      <c r="AL1088" s="17">
        <v>1662580.57</v>
      </c>
      <c r="AM1088" s="16">
        <v>9.0200088938967193E-2</v>
      </c>
      <c r="AN1088" s="17">
        <v>2124689.2999999998</v>
      </c>
      <c r="AO1088" s="16">
        <v>0.19372779324060799</v>
      </c>
      <c r="AP1088" s="18">
        <v>4.2988800416451403</v>
      </c>
      <c r="AQ1088" s="16">
        <v>0.15484051393815099</v>
      </c>
      <c r="AR1088" s="18">
        <v>3.36389627885828</v>
      </c>
      <c r="AS1088" s="16">
        <v>5.4685363057413297E-2</v>
      </c>
    </row>
    <row r="1089" spans="1:45" x14ac:dyDescent="0.2">
      <c r="A1089" s="123"/>
      <c r="B1089" s="29"/>
      <c r="C1089" s="29"/>
      <c r="D1089" s="29"/>
      <c r="E1089" s="14" t="s">
        <v>327</v>
      </c>
      <c r="F1089" s="15">
        <v>4241108.32</v>
      </c>
      <c r="G1089" s="16">
        <v>-1.00732453097196E-2</v>
      </c>
      <c r="H1089" s="17">
        <v>901720.2</v>
      </c>
      <c r="I1089" s="16">
        <v>-9.8356322498909604E-2</v>
      </c>
      <c r="J1089" s="17">
        <v>1391740.1</v>
      </c>
      <c r="K1089" s="16">
        <v>-0.13638357935018999</v>
      </c>
      <c r="L1089" s="18">
        <v>4.7033529025966203</v>
      </c>
      <c r="M1089" s="16">
        <v>9.7913487769211494E-2</v>
      </c>
      <c r="N1089" s="18">
        <v>3.0473421869499902</v>
      </c>
      <c r="O1089" s="16">
        <v>0.146257448353554</v>
      </c>
      <c r="P1089" s="15">
        <v>13993112.52</v>
      </c>
      <c r="Q1089" s="16">
        <v>4.9115215558345998E-2</v>
      </c>
      <c r="R1089" s="17">
        <v>3118724.44</v>
      </c>
      <c r="S1089" s="16">
        <v>0.102489189472434</v>
      </c>
      <c r="T1089" s="17">
        <v>4852092.99</v>
      </c>
      <c r="U1089" s="16">
        <v>5.82690576793021E-2</v>
      </c>
      <c r="V1089" s="18">
        <v>4.4868063175212702</v>
      </c>
      <c r="W1089" s="16">
        <v>-4.8412242427182797E-2</v>
      </c>
      <c r="X1089" s="18">
        <v>2.8839332941143798</v>
      </c>
      <c r="Y1089" s="16">
        <v>-8.6498249708157997E-3</v>
      </c>
      <c r="Z1089" s="15">
        <v>25879878.91</v>
      </c>
      <c r="AA1089" s="16">
        <v>6.6466403366253202E-2</v>
      </c>
      <c r="AB1089" s="17">
        <v>5780045.0300000003</v>
      </c>
      <c r="AC1089" s="16">
        <v>9.6765520794775003E-2</v>
      </c>
      <c r="AD1089" s="17">
        <v>8990780.5899999999</v>
      </c>
      <c r="AE1089" s="16">
        <v>6.2658313329453805E-2</v>
      </c>
      <c r="AF1089" s="18">
        <v>4.4774528183909297</v>
      </c>
      <c r="AG1089" s="16">
        <v>-2.7625884342685501E-2</v>
      </c>
      <c r="AH1089" s="18">
        <v>2.8784907662839498</v>
      </c>
      <c r="AI1089" s="16">
        <v>3.5835507886518799E-3</v>
      </c>
      <c r="AJ1089" s="15">
        <v>57065335.270000003</v>
      </c>
      <c r="AK1089" s="16">
        <v>0.122492931169098</v>
      </c>
      <c r="AL1089" s="17">
        <v>12380601.710000001</v>
      </c>
      <c r="AM1089" s="16">
        <v>0.102054990457046</v>
      </c>
      <c r="AN1089" s="17">
        <v>19339599.550000001</v>
      </c>
      <c r="AO1089" s="16">
        <v>7.5779064207496402E-2</v>
      </c>
      <c r="AP1089" s="18">
        <v>4.6092537831911198</v>
      </c>
      <c r="AQ1089" s="16">
        <v>1.8545300269976601E-2</v>
      </c>
      <c r="AR1089" s="18">
        <v>2.9506989078271801</v>
      </c>
      <c r="AS1089" s="16">
        <v>4.3423290632649297E-2</v>
      </c>
    </row>
    <row r="1091" spans="1:45" s="132" customFormat="1" ht="18.75" x14ac:dyDescent="0.2">
      <c r="A1091" s="131" t="s">
        <v>114</v>
      </c>
    </row>
  </sheetData>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18.42578125" style="66" bestFit="1" customWidth="1"/>
    <col min="2" max="2" width="19.42578125" style="66" bestFit="1" customWidth="1"/>
    <col min="3" max="3" width="13.5703125" style="66" bestFit="1" customWidth="1"/>
    <col min="4" max="4" width="18" style="66" bestFit="1" customWidth="1"/>
    <col min="5" max="5" width="15.85546875" style="69" bestFit="1" customWidth="1"/>
    <col min="6" max="6" width="10.5703125" style="70" bestFit="1" customWidth="1"/>
    <col min="7" max="7" width="15.85546875" style="69" bestFit="1" customWidth="1"/>
    <col min="8" max="8" width="10.5703125" style="70" bestFit="1" customWidth="1"/>
    <col min="9" max="9" width="16.85546875" style="69" bestFit="1" customWidth="1"/>
    <col min="10" max="10" width="10.5703125" style="70" bestFit="1" customWidth="1"/>
    <col min="11" max="11" width="16.85546875" style="69" bestFit="1" customWidth="1"/>
    <col min="12" max="12" width="10.5703125" style="70" bestFit="1" customWidth="1"/>
    <col min="13" max="13" width="10" style="66" bestFit="1" customWidth="1"/>
    <col min="14"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46" t="s">
        <v>18</v>
      </c>
      <c r="B1" s="146"/>
      <c r="C1" s="146"/>
      <c r="D1" s="146"/>
      <c r="E1" s="146"/>
      <c r="F1" s="146"/>
      <c r="G1" s="146"/>
      <c r="H1" s="146"/>
      <c r="I1" s="146"/>
      <c r="J1" s="146"/>
      <c r="K1" s="146"/>
      <c r="L1" s="146"/>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+CONCATENATE("PERIOD ENDING ",TEXT(DATA!B1,"mm/dd/yyyy")," VS YAGO")</f>
        <v>PERIOD ENDING 03/23/2014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x14ac:dyDescent="0.2">
      <c r="A6" s="71" t="s">
        <v>99</v>
      </c>
      <c r="B6" s="71" t="s">
        <v>100</v>
      </c>
      <c r="C6" s="71" t="s">
        <v>101</v>
      </c>
      <c r="D6" s="71" t="s">
        <v>115</v>
      </c>
      <c r="E6" s="72" t="s">
        <v>17</v>
      </c>
      <c r="F6" s="73" t="s">
        <v>157</v>
      </c>
      <c r="G6" s="74" t="s">
        <v>17</v>
      </c>
      <c r="H6" s="73" t="s">
        <v>157</v>
      </c>
      <c r="I6" s="74" t="s">
        <v>17</v>
      </c>
      <c r="J6" s="73" t="s">
        <v>157</v>
      </c>
      <c r="K6" s="72" t="s">
        <v>17</v>
      </c>
      <c r="L6" s="73" t="s">
        <v>157</v>
      </c>
      <c r="R6" s="66"/>
      <c r="S6" s="66"/>
      <c r="T6" s="66"/>
      <c r="U6" s="66"/>
      <c r="V6" s="66"/>
      <c r="W6" s="66"/>
      <c r="X6" s="66"/>
      <c r="Y6" s="66"/>
    </row>
    <row r="7" spans="1:25" x14ac:dyDescent="0.2">
      <c r="A7" s="103" t="s">
        <v>67</v>
      </c>
      <c r="B7" s="103" t="s">
        <v>21</v>
      </c>
      <c r="C7" s="104" t="s">
        <v>0</v>
      </c>
      <c r="D7" s="104" t="s">
        <v>319</v>
      </c>
      <c r="E7" s="105">
        <f>+IF(ISNUMBER(DATA!I57),DATA!I57,"n/a")</f>
        <v>500178579.82999998</v>
      </c>
      <c r="F7" s="106">
        <f>+IF(ISNUMBER(DATA!W57),DATA!W57,"n/a")</f>
        <v>4.4857667290536619E-2</v>
      </c>
      <c r="G7" s="105">
        <f>+IF(ISNUMBER(DATA!M57),DATA!M57,"n/a")</f>
        <v>1579300985.3499999</v>
      </c>
      <c r="H7" s="106">
        <f>+IF(ISNUMBER(DATA!X57),DATA!X57,"n/a")</f>
        <v>5.6045588004999057E-2</v>
      </c>
      <c r="I7" s="105">
        <f>+IF(ISNUMBER(DATA!Q57),DATA!Q57,"n/a")</f>
        <v>3097479343.1500001</v>
      </c>
      <c r="J7" s="106">
        <f>+IF(ISNUMBER(DATA!Y57),DATA!Y57,"n/a")</f>
        <v>7.2454852682782178E-2</v>
      </c>
      <c r="K7" s="105">
        <f>+IF(ISNUMBER(DATA!U57),DATA!U57,"n/a")</f>
        <v>6408524363.21</v>
      </c>
      <c r="L7" s="106">
        <f>+IF(ISNUMBER(DATA!Z57),DATA!Z57,"n/a")</f>
        <v>7.9389387704421499E-2</v>
      </c>
      <c r="M7" s="78"/>
      <c r="N7" s="78"/>
      <c r="O7" s="79"/>
      <c r="P7" s="67"/>
      <c r="Q7" s="67"/>
      <c r="R7" s="66"/>
      <c r="S7" s="66"/>
      <c r="T7" s="66"/>
      <c r="U7" s="66"/>
      <c r="V7" s="66"/>
      <c r="W7" s="66"/>
      <c r="X7" s="66"/>
      <c r="Y7" s="66"/>
    </row>
    <row r="8" spans="1:25" x14ac:dyDescent="0.2">
      <c r="A8" s="103" t="s">
        <v>67</v>
      </c>
      <c r="B8" s="103" t="s">
        <v>21</v>
      </c>
      <c r="C8" s="104" t="s">
        <v>0</v>
      </c>
      <c r="D8" s="104" t="s">
        <v>320</v>
      </c>
      <c r="E8" s="105">
        <f>+IF(ISNUMBER(DATA!I58),DATA!I58,"n/a")</f>
        <v>601907659.79999995</v>
      </c>
      <c r="F8" s="106">
        <f>+IF(ISNUMBER(DATA!W58),DATA!W58,"n/a")</f>
        <v>4.3218391339845522E-2</v>
      </c>
      <c r="G8" s="105">
        <f>+IF(ISNUMBER(DATA!M58),DATA!M58,"n/a")</f>
        <v>1930661500.1900001</v>
      </c>
      <c r="H8" s="106">
        <f>+IF(ISNUMBER(DATA!X58),DATA!X58,"n/a")</f>
        <v>5.1266911417537996E-2</v>
      </c>
      <c r="I8" s="105">
        <f>+IF(ISNUMBER(DATA!Q58),DATA!Q58,"n/a")</f>
        <v>3688796591.27</v>
      </c>
      <c r="J8" s="106">
        <f>+IF(ISNUMBER(DATA!Y58),DATA!Y58,"n/a")</f>
        <v>4.4020590425440605E-2</v>
      </c>
      <c r="K8" s="105">
        <f>+IF(ISNUMBER(DATA!U58),DATA!U58,"n/a")</f>
        <v>7801545159.54</v>
      </c>
      <c r="L8" s="106">
        <f>+IF(ISNUMBER(DATA!Z58),DATA!Z58,"n/a")</f>
        <v>5.2925443176328725E-2</v>
      </c>
      <c r="M8" s="78"/>
      <c r="N8" s="78"/>
      <c r="O8" s="79"/>
      <c r="P8" s="67"/>
      <c r="Q8" s="67"/>
      <c r="R8" s="66"/>
      <c r="S8" s="66"/>
      <c r="T8" s="66"/>
      <c r="U8" s="66"/>
      <c r="V8" s="66"/>
      <c r="W8" s="66"/>
      <c r="X8" s="66"/>
      <c r="Y8" s="66"/>
    </row>
    <row r="9" spans="1:25" x14ac:dyDescent="0.2">
      <c r="A9" s="103" t="s">
        <v>67</v>
      </c>
      <c r="B9" s="103" t="s">
        <v>21</v>
      </c>
      <c r="C9" s="104" t="s">
        <v>0</v>
      </c>
      <c r="D9" s="104" t="s">
        <v>321</v>
      </c>
      <c r="E9" s="105">
        <f>+IF(ISNUMBER(DATA!I59),DATA!I59,"n/a")</f>
        <v>560681126.80999994</v>
      </c>
      <c r="F9" s="106">
        <f>+IF(ISNUMBER(DATA!W59),DATA!W59,"n/a")</f>
        <v>6.0349323670389865E-2</v>
      </c>
      <c r="G9" s="105">
        <f>+IF(ISNUMBER(DATA!M59),DATA!M59,"n/a")</f>
        <v>1768875043.6800001</v>
      </c>
      <c r="H9" s="106">
        <f>+IF(ISNUMBER(DATA!X59),DATA!X59,"n/a")</f>
        <v>5.5061567130148571E-2</v>
      </c>
      <c r="I9" s="105">
        <f>+IF(ISNUMBER(DATA!Q59),DATA!Q59,"n/a")</f>
        <v>3378355228.7800002</v>
      </c>
      <c r="J9" s="106">
        <f>+IF(ISNUMBER(DATA!Y59),DATA!Y59,"n/a")</f>
        <v>5.5118828389667869E-2</v>
      </c>
      <c r="K9" s="105">
        <f>+IF(ISNUMBER(DATA!U59),DATA!U59,"n/a")</f>
        <v>7011499835.8400002</v>
      </c>
      <c r="L9" s="106">
        <f>+IF(ISNUMBER(DATA!Z59),DATA!Z59,"n/a")</f>
        <v>5.5731237405233905E-2</v>
      </c>
      <c r="M9" s="78"/>
      <c r="N9" s="78"/>
      <c r="O9" s="79"/>
      <c r="P9" s="67"/>
      <c r="Q9" s="67"/>
      <c r="R9" s="66"/>
      <c r="S9" s="66"/>
      <c r="T9" s="66"/>
      <c r="U9" s="66"/>
      <c r="V9" s="66"/>
      <c r="W9" s="66"/>
      <c r="X9" s="66"/>
      <c r="Y9" s="66"/>
    </row>
    <row r="10" spans="1:25" x14ac:dyDescent="0.2">
      <c r="A10" s="103" t="s">
        <v>67</v>
      </c>
      <c r="B10" s="103" t="s">
        <v>21</v>
      </c>
      <c r="C10" s="104" t="s">
        <v>0</v>
      </c>
      <c r="D10" s="104" t="s">
        <v>322</v>
      </c>
      <c r="E10" s="105">
        <f>+IF(ISNUMBER(DATA!I60),DATA!I60,"n/a")</f>
        <v>891251963.33000004</v>
      </c>
      <c r="F10" s="106">
        <f>+IF(ISNUMBER(DATA!W60),DATA!W60,"n/a")</f>
        <v>3.6638462091485573E-2</v>
      </c>
      <c r="G10" s="105">
        <f>+IF(ISNUMBER(DATA!M60),DATA!M60,"n/a")</f>
        <v>2839825779.3800001</v>
      </c>
      <c r="H10" s="106">
        <f>+IF(ISNUMBER(DATA!X60),DATA!X60,"n/a")</f>
        <v>3.8621239278995391E-2</v>
      </c>
      <c r="I10" s="105">
        <f>+IF(ISNUMBER(DATA!Q60),DATA!Q60,"n/a")</f>
        <v>5445094532.9899998</v>
      </c>
      <c r="J10" s="106">
        <f>+IF(ISNUMBER(DATA!Y60),DATA!Y60,"n/a")</f>
        <v>3.6494347866513725E-2</v>
      </c>
      <c r="K10" s="105">
        <f>+IF(ISNUMBER(DATA!U60),DATA!U60,"n/a")</f>
        <v>11575916438.469999</v>
      </c>
      <c r="L10" s="106">
        <f>+IF(ISNUMBER(DATA!Z60),DATA!Z60,"n/a")</f>
        <v>5.1130840925199983E-2</v>
      </c>
      <c r="M10" s="78"/>
      <c r="N10" s="78"/>
      <c r="O10" s="79"/>
      <c r="P10" s="67"/>
      <c r="Q10" s="67"/>
      <c r="R10" s="66"/>
      <c r="S10" s="66"/>
      <c r="T10" s="66"/>
      <c r="U10" s="66"/>
      <c r="V10" s="66"/>
      <c r="W10" s="66"/>
      <c r="X10" s="66"/>
      <c r="Y10" s="66"/>
    </row>
    <row r="11" spans="1:25" x14ac:dyDescent="0.2">
      <c r="A11" s="103" t="s">
        <v>67</v>
      </c>
      <c r="B11" s="103" t="s">
        <v>21</v>
      </c>
      <c r="C11" s="104" t="s">
        <v>0</v>
      </c>
      <c r="D11" s="104" t="s">
        <v>323</v>
      </c>
      <c r="E11" s="105">
        <f>+IF(ISNUMBER(DATA!I61),DATA!I61,"n/a")</f>
        <v>324572212.56</v>
      </c>
      <c r="F11" s="106">
        <f>+IF(ISNUMBER(DATA!W61),DATA!W61,"n/a")</f>
        <v>5.4087395230179025E-2</v>
      </c>
      <c r="G11" s="105">
        <f>+IF(ISNUMBER(DATA!M61),DATA!M61,"n/a")</f>
        <v>1042820879.87</v>
      </c>
      <c r="H11" s="106">
        <f>+IF(ISNUMBER(DATA!X61),DATA!X61,"n/a")</f>
        <v>6.341258291327051E-2</v>
      </c>
      <c r="I11" s="105">
        <f>+IF(ISNUMBER(DATA!Q61),DATA!Q61,"n/a")</f>
        <v>2034217259.6600001</v>
      </c>
      <c r="J11" s="106">
        <f>+IF(ISNUMBER(DATA!Y61),DATA!Y61,"n/a")</f>
        <v>6.1766237338770104E-2</v>
      </c>
      <c r="K11" s="105">
        <f>+IF(ISNUMBER(DATA!U61),DATA!U61,"n/a")</f>
        <v>4307031820.6899996</v>
      </c>
      <c r="L11" s="106">
        <f>+IF(ISNUMBER(DATA!Z61),DATA!Z61,"n/a")</f>
        <v>5.8724720259271744E-2</v>
      </c>
      <c r="M11" s="78"/>
      <c r="N11" s="78"/>
      <c r="O11" s="79"/>
      <c r="P11" s="67"/>
      <c r="Q11" s="67"/>
      <c r="R11" s="66"/>
      <c r="S11" s="66"/>
      <c r="T11" s="66"/>
      <c r="U11" s="66"/>
      <c r="V11" s="66"/>
      <c r="W11" s="66"/>
      <c r="X11" s="66"/>
      <c r="Y11" s="66"/>
    </row>
    <row r="12" spans="1:25" x14ac:dyDescent="0.2">
      <c r="A12" s="103" t="s">
        <v>67</v>
      </c>
      <c r="B12" s="103" t="s">
        <v>21</v>
      </c>
      <c r="C12" s="104" t="s">
        <v>0</v>
      </c>
      <c r="D12" s="104" t="s">
        <v>324</v>
      </c>
      <c r="E12" s="105">
        <f>+IF(ISNUMBER(DATA!I62),DATA!I62,"n/a")</f>
        <v>481741905.5</v>
      </c>
      <c r="F12" s="106">
        <f>+IF(ISNUMBER(DATA!W62),DATA!W62,"n/a")</f>
        <v>3.507820012082543E-2</v>
      </c>
      <c r="G12" s="105">
        <f>+IF(ISNUMBER(DATA!M62),DATA!M62,"n/a")</f>
        <v>1529636699.96</v>
      </c>
      <c r="H12" s="106">
        <f>+IF(ISNUMBER(DATA!X62),DATA!X62,"n/a")</f>
        <v>4.2608048005614414E-2</v>
      </c>
      <c r="I12" s="105">
        <f>+IF(ISNUMBER(DATA!Q62),DATA!Q62,"n/a")</f>
        <v>2983262205.5700002</v>
      </c>
      <c r="J12" s="106">
        <f>+IF(ISNUMBER(DATA!Y62),DATA!Y62,"n/a")</f>
        <v>4.8680492118383739E-2</v>
      </c>
      <c r="K12" s="105">
        <f>+IF(ISNUMBER(DATA!U62),DATA!U62,"n/a")</f>
        <v>6171790446.0600004</v>
      </c>
      <c r="L12" s="106">
        <f>+IF(ISNUMBER(DATA!Z62),DATA!Z62,"n/a")</f>
        <v>5.1942049374657011E-2</v>
      </c>
      <c r="M12" s="78"/>
      <c r="N12" s="78"/>
      <c r="O12" s="79"/>
      <c r="P12" s="67"/>
      <c r="Q12" s="67"/>
      <c r="R12" s="66"/>
      <c r="S12" s="66"/>
      <c r="T12" s="66"/>
      <c r="U12" s="66"/>
      <c r="V12" s="66"/>
      <c r="W12" s="66"/>
      <c r="X12" s="66"/>
      <c r="Y12" s="66"/>
    </row>
    <row r="13" spans="1:25" x14ac:dyDescent="0.2">
      <c r="A13" s="103" t="s">
        <v>67</v>
      </c>
      <c r="B13" s="103" t="s">
        <v>21</v>
      </c>
      <c r="C13" s="104" t="s">
        <v>0</v>
      </c>
      <c r="D13" s="104" t="s">
        <v>325</v>
      </c>
      <c r="E13" s="105">
        <f>+IF(ISNUMBER(DATA!I63),DATA!I63,"n/a")</f>
        <v>700390460.62</v>
      </c>
      <c r="F13" s="106">
        <f>+IF(ISNUMBER(DATA!W63),DATA!W63,"n/a")</f>
        <v>8.6991742247906984E-2</v>
      </c>
      <c r="G13" s="105">
        <f>+IF(ISNUMBER(DATA!M63),DATA!M63,"n/a")</f>
        <v>2186815057.1700001</v>
      </c>
      <c r="H13" s="106">
        <f>+IF(ISNUMBER(DATA!X63),DATA!X63,"n/a")</f>
        <v>6.5230983900809364E-2</v>
      </c>
      <c r="I13" s="105">
        <f>+IF(ISNUMBER(DATA!Q63),DATA!Q63,"n/a")</f>
        <v>4135826071.79</v>
      </c>
      <c r="J13" s="106">
        <f>+IF(ISNUMBER(DATA!Y63),DATA!Y63,"n/a")</f>
        <v>6.1616999664160982E-2</v>
      </c>
      <c r="K13" s="105">
        <f>+IF(ISNUMBER(DATA!U63),DATA!U63,"n/a")</f>
        <v>8339609716.2600002</v>
      </c>
      <c r="L13" s="106">
        <f>+IF(ISNUMBER(DATA!Z63),DATA!Z63,"n/a")</f>
        <v>6.777855138841779E-2</v>
      </c>
      <c r="M13" s="78"/>
      <c r="N13" s="78"/>
      <c r="O13" s="79"/>
      <c r="P13" s="67"/>
      <c r="Q13" s="67"/>
      <c r="R13" s="66"/>
      <c r="S13" s="66"/>
      <c r="T13" s="66"/>
      <c r="U13" s="66"/>
      <c r="V13" s="66"/>
      <c r="W13" s="66"/>
      <c r="X13" s="66"/>
      <c r="Y13" s="66"/>
    </row>
    <row r="14" spans="1:25" x14ac:dyDescent="0.2">
      <c r="A14" s="103" t="s">
        <v>67</v>
      </c>
      <c r="B14" s="103" t="s">
        <v>21</v>
      </c>
      <c r="C14" s="104" t="s">
        <v>0</v>
      </c>
      <c r="D14" s="104" t="s">
        <v>326</v>
      </c>
      <c r="E14" s="105">
        <f>+IF(ISNUMBER(DATA!I64),DATA!I64,"n/a")</f>
        <v>528249229.64999998</v>
      </c>
      <c r="F14" s="106">
        <f>+IF(ISNUMBER(DATA!W64),DATA!W64,"n/a")</f>
        <v>6.8148693372866803E-2</v>
      </c>
      <c r="G14" s="105">
        <f>+IF(ISNUMBER(DATA!M64),DATA!M64,"n/a")</f>
        <v>1670766957.8399999</v>
      </c>
      <c r="H14" s="106">
        <f>+IF(ISNUMBER(DATA!X64),DATA!X64,"n/a")</f>
        <v>8.2425713257481922E-2</v>
      </c>
      <c r="I14" s="105">
        <f>+IF(ISNUMBER(DATA!Q64),DATA!Q64,"n/a")</f>
        <v>3227030222.5900002</v>
      </c>
      <c r="J14" s="106">
        <f>+IF(ISNUMBER(DATA!Y64),DATA!Y64,"n/a")</f>
        <v>8.8533969958348599E-2</v>
      </c>
      <c r="K14" s="105">
        <f>+IF(ISNUMBER(DATA!U64),DATA!U64,"n/a")</f>
        <v>6724171609.3199997</v>
      </c>
      <c r="L14" s="106">
        <f>+IF(ISNUMBER(DATA!Z64),DATA!Z64,"n/a")</f>
        <v>8.881843338469185E-2</v>
      </c>
      <c r="M14" s="78"/>
      <c r="N14" s="78"/>
      <c r="O14" s="79"/>
      <c r="P14" s="67"/>
      <c r="Q14" s="67"/>
      <c r="R14" s="66"/>
      <c r="S14" s="66"/>
      <c r="T14" s="66"/>
      <c r="U14" s="66"/>
      <c r="V14" s="66"/>
      <c r="W14" s="66"/>
      <c r="X14" s="66"/>
      <c r="Y14" s="66"/>
    </row>
    <row r="15" spans="1:25" x14ac:dyDescent="0.2">
      <c r="A15" s="103" t="s">
        <v>67</v>
      </c>
      <c r="B15" s="103" t="s">
        <v>21</v>
      </c>
      <c r="C15" s="104" t="s">
        <v>0</v>
      </c>
      <c r="D15" s="104" t="s">
        <v>327</v>
      </c>
      <c r="E15" s="105">
        <f>+IF(ISNUMBER(DATA!I65),DATA!I65,"n/a")</f>
        <v>4588973137.6700001</v>
      </c>
      <c r="F15" s="106">
        <f>+IF(ISNUMBER(DATA!W65),DATA!W65,"n/a")</f>
        <v>5.3382287000032287E-2</v>
      </c>
      <c r="G15" s="105">
        <f>+IF(ISNUMBER(DATA!M65),DATA!M65,"n/a")</f>
        <v>14548702901.43</v>
      </c>
      <c r="H15" s="106">
        <f>+IF(ISNUMBER(DATA!X65),DATA!X65,"n/a")</f>
        <v>5.5248988737903897E-2</v>
      </c>
      <c r="I15" s="105">
        <f>+IF(ISNUMBER(DATA!Q65),DATA!Q65,"n/a")</f>
        <v>27990061452.580002</v>
      </c>
      <c r="J15" s="106">
        <f>+IF(ISNUMBER(DATA!Y65),DATA!Y65,"n/a")</f>
        <v>5.6319407247167282E-2</v>
      </c>
      <c r="K15" s="105">
        <f>+IF(ISNUMBER(DATA!U65),DATA!U65,"n/a")</f>
        <v>58340089383.82</v>
      </c>
      <c r="L15" s="106">
        <f>+IF(ISNUMBER(DATA!Z65),DATA!Z65,"n/a")</f>
        <v>6.2238379561729354E-2</v>
      </c>
      <c r="M15" s="78"/>
      <c r="N15" s="78"/>
      <c r="O15" s="79"/>
      <c r="P15" s="67"/>
      <c r="Q15" s="67"/>
      <c r="R15" s="66"/>
      <c r="S15" s="66"/>
      <c r="T15" s="66"/>
      <c r="U15" s="66"/>
      <c r="V15" s="66"/>
      <c r="W15" s="66"/>
      <c r="X15" s="66"/>
      <c r="Y15" s="66"/>
    </row>
    <row r="16" spans="1:25" x14ac:dyDescent="0.2">
      <c r="A16" s="75"/>
      <c r="B16" s="75"/>
      <c r="E16" s="80"/>
      <c r="F16" s="77"/>
      <c r="G16" s="81"/>
      <c r="H16" s="77"/>
      <c r="I16" s="81"/>
      <c r="J16" s="82"/>
      <c r="K16" s="80"/>
      <c r="L16" s="77"/>
      <c r="M16" s="78"/>
      <c r="N16" s="78"/>
      <c r="O16" s="79"/>
      <c r="P16" s="67"/>
      <c r="Q16" s="67"/>
      <c r="R16" s="66"/>
      <c r="S16" s="66"/>
      <c r="T16" s="66"/>
      <c r="U16" s="66"/>
      <c r="V16" s="66"/>
      <c r="W16" s="66"/>
      <c r="X16" s="66"/>
      <c r="Y16" s="66"/>
    </row>
    <row r="17" spans="1:25" x14ac:dyDescent="0.2">
      <c r="A17" s="107" t="s">
        <v>19</v>
      </c>
      <c r="B17" s="107" t="s">
        <v>21</v>
      </c>
      <c r="C17" s="108" t="s">
        <v>68</v>
      </c>
      <c r="D17" s="108" t="s">
        <v>319</v>
      </c>
      <c r="E17" s="109">
        <f>+IF(ISNUMBER(DATA!AB57),DATA!AB57,"n/a")</f>
        <v>2.1192747534652959E-2</v>
      </c>
      <c r="F17" s="110">
        <f>+IF(ISNUMBER(DATA!AD57),DATA!AD57,"n/a")</f>
        <v>1.8549933796262186E-2</v>
      </c>
      <c r="G17" s="109">
        <f>+IF(ISNUMBER(DATA!AG57),DATA!AG57,"n/a")</f>
        <v>2.2675125066210042E-2</v>
      </c>
      <c r="H17" s="110">
        <f>+IF(ISNUMBER(DATA!AH57),DATA!AH57,"n/a")</f>
        <v>-5.4573124841377982E-2</v>
      </c>
      <c r="I17" s="109">
        <f>+IF(ISNUMBER(DATA!AK57),DATA!AK57,"n/a")</f>
        <v>2.2513564687434613E-2</v>
      </c>
      <c r="J17" s="110">
        <f>+IF(ISNUMBER(DATA!AL57),DATA!AL57,"n/a")</f>
        <v>-8.9167022850243291E-2</v>
      </c>
      <c r="K17" s="109">
        <f>+IF(ISNUMBER(DATA!AO57),DATA!AO57,"n/a")</f>
        <v>2.0547836626159197E-2</v>
      </c>
      <c r="L17" s="110">
        <f>+IF(ISNUMBER(DATA!AP57),DATA!AP57,"n/a")</f>
        <v>-0.11302783019288727</v>
      </c>
      <c r="M17" s="78"/>
      <c r="N17" s="78"/>
      <c r="O17" s="79"/>
      <c r="P17" s="67"/>
      <c r="Q17" s="67"/>
      <c r="R17" s="66"/>
      <c r="S17" s="66"/>
      <c r="T17" s="66"/>
      <c r="U17" s="66"/>
      <c r="V17" s="66"/>
      <c r="W17" s="66"/>
      <c r="X17" s="66"/>
      <c r="Y17" s="66"/>
    </row>
    <row r="18" spans="1:25" x14ac:dyDescent="0.2">
      <c r="A18" s="107" t="s">
        <v>19</v>
      </c>
      <c r="B18" s="107" t="s">
        <v>21</v>
      </c>
      <c r="C18" s="108" t="s">
        <v>68</v>
      </c>
      <c r="D18" s="108" t="s">
        <v>320</v>
      </c>
      <c r="E18" s="109">
        <f>+IF(ISNUMBER(DATA!AB58),DATA!AB58,"n/a")</f>
        <v>2.0775656835508631E-2</v>
      </c>
      <c r="F18" s="110">
        <f>+IF(ISNUMBER(DATA!AD58),DATA!AD58,"n/a")</f>
        <v>-8.5067861877519482E-2</v>
      </c>
      <c r="G18" s="109">
        <f>+IF(ISNUMBER(DATA!AG58),DATA!AG58,"n/a")</f>
        <v>2.1680942322556608E-2</v>
      </c>
      <c r="H18" s="110">
        <f>+IF(ISNUMBER(DATA!AH58),DATA!AH58,"n/a")</f>
        <v>-1.714412544170929E-2</v>
      </c>
      <c r="I18" s="109">
        <f>+IF(ISNUMBER(DATA!AK58),DATA!AK58,"n/a")</f>
        <v>2.1548531460942759E-2</v>
      </c>
      <c r="J18" s="110">
        <f>+IF(ISNUMBER(DATA!AL58),DATA!AL58,"n/a")</f>
        <v>-1.4622225069288453E-2</v>
      </c>
      <c r="K18" s="109">
        <f>+IF(ISNUMBER(DATA!AO58),DATA!AO58,"n/a")</f>
        <v>2.0021780135309763E-2</v>
      </c>
      <c r="L18" s="110">
        <f>+IF(ISNUMBER(DATA!AP58),DATA!AP58,"n/a")</f>
        <v>-2.8336779429722833E-2</v>
      </c>
      <c r="M18" s="78"/>
      <c r="N18" s="78"/>
      <c r="O18" s="79"/>
      <c r="P18" s="67"/>
      <c r="Q18" s="67"/>
      <c r="R18" s="66"/>
      <c r="S18" s="66"/>
      <c r="T18" s="66"/>
      <c r="U18" s="66"/>
      <c r="V18" s="66"/>
      <c r="W18" s="66"/>
      <c r="X18" s="66"/>
      <c r="Y18" s="66"/>
    </row>
    <row r="19" spans="1:25" x14ac:dyDescent="0.2">
      <c r="A19" s="107" t="s">
        <v>19</v>
      </c>
      <c r="B19" s="107" t="s">
        <v>21</v>
      </c>
      <c r="C19" s="108" t="s">
        <v>68</v>
      </c>
      <c r="D19" s="108" t="s">
        <v>321</v>
      </c>
      <c r="E19" s="109">
        <f>+IF(ISNUMBER(DATA!AB59),DATA!AB59,"n/a")</f>
        <v>1.7603438019901118E-2</v>
      </c>
      <c r="F19" s="110">
        <f>+IF(ISNUMBER(DATA!AD59),DATA!AD59,"n/a")</f>
        <v>-9.4431098527227031E-3</v>
      </c>
      <c r="G19" s="109">
        <f>+IF(ISNUMBER(DATA!AG59),DATA!AG59,"n/a")</f>
        <v>1.8402478714538748E-2</v>
      </c>
      <c r="H19" s="110">
        <f>+IF(ISNUMBER(DATA!AH59),DATA!AH59,"n/a")</f>
        <v>-2.0759399210139307E-3</v>
      </c>
      <c r="I19" s="109">
        <f>+IF(ISNUMBER(DATA!AK59),DATA!AK59,"n/a")</f>
        <v>1.7960847264694612E-2</v>
      </c>
      <c r="J19" s="110">
        <f>+IF(ISNUMBER(DATA!AL59),DATA!AL59,"n/a")</f>
        <v>-2.9766684175554919E-2</v>
      </c>
      <c r="K19" s="109">
        <f>+IF(ISNUMBER(DATA!AO59),DATA!AO59,"n/a")</f>
        <v>1.6586008037190198E-2</v>
      </c>
      <c r="L19" s="110">
        <f>+IF(ISNUMBER(DATA!AP59),DATA!AP59,"n/a")</f>
        <v>-4.6161473531079397E-2</v>
      </c>
      <c r="M19" s="78"/>
      <c r="N19" s="78"/>
      <c r="O19" s="79"/>
      <c r="P19" s="67"/>
      <c r="Q19" s="67"/>
      <c r="R19" s="66"/>
      <c r="S19" s="66"/>
      <c r="T19" s="66"/>
      <c r="U19" s="66"/>
      <c r="V19" s="66"/>
      <c r="W19" s="66"/>
      <c r="X19" s="66"/>
      <c r="Y19" s="66"/>
    </row>
    <row r="20" spans="1:25" x14ac:dyDescent="0.2">
      <c r="A20" s="107" t="s">
        <v>19</v>
      </c>
      <c r="B20" s="107" t="s">
        <v>21</v>
      </c>
      <c r="C20" s="108" t="s">
        <v>68</v>
      </c>
      <c r="D20" s="108" t="s">
        <v>322</v>
      </c>
      <c r="E20" s="109">
        <f>+IF(ISNUMBER(DATA!AB60),DATA!AB60,"n/a")</f>
        <v>2.0165687976802793E-2</v>
      </c>
      <c r="F20" s="110">
        <f>+IF(ISNUMBER(DATA!AD60),DATA!AD60,"n/a")</f>
        <v>2.8426909355321744E-3</v>
      </c>
      <c r="G20" s="109">
        <f>+IF(ISNUMBER(DATA!AG60),DATA!AG60,"n/a")</f>
        <v>2.1765640082151341E-2</v>
      </c>
      <c r="H20" s="110">
        <f>+IF(ISNUMBER(DATA!AH60),DATA!AH60,"n/a")</f>
        <v>-2.9681170139437066E-2</v>
      </c>
      <c r="I20" s="109">
        <f>+IF(ISNUMBER(DATA!AK60),DATA!AK60,"n/a")</f>
        <v>2.1925487176885208E-2</v>
      </c>
      <c r="J20" s="110">
        <f>+IF(ISNUMBER(DATA!AL60),DATA!AL60,"n/a")</f>
        <v>-6.0540003002177573E-2</v>
      </c>
      <c r="K20" s="109">
        <f>+IF(ISNUMBER(DATA!AO60),DATA!AO60,"n/a")</f>
        <v>1.9567053497143039E-2</v>
      </c>
      <c r="L20" s="110">
        <f>+IF(ISNUMBER(DATA!AP60),DATA!AP60,"n/a")</f>
        <v>-8.3428949776431088E-2</v>
      </c>
      <c r="M20" s="78"/>
      <c r="N20" s="78"/>
      <c r="O20" s="79"/>
      <c r="P20" s="67"/>
      <c r="Q20" s="67"/>
      <c r="R20" s="66"/>
      <c r="S20" s="66"/>
      <c r="T20" s="66"/>
      <c r="U20" s="66"/>
      <c r="V20" s="66"/>
      <c r="W20" s="66"/>
      <c r="X20" s="66"/>
      <c r="Y20" s="66"/>
    </row>
    <row r="21" spans="1:25" x14ac:dyDescent="0.2">
      <c r="A21" s="107" t="s">
        <v>19</v>
      </c>
      <c r="B21" s="107" t="s">
        <v>21</v>
      </c>
      <c r="C21" s="108" t="s">
        <v>68</v>
      </c>
      <c r="D21" s="108" t="s">
        <v>323</v>
      </c>
      <c r="E21" s="109">
        <f>+IF(ISNUMBER(DATA!AB61),DATA!AB61,"n/a")</f>
        <v>1.8943726064846584E-2</v>
      </c>
      <c r="F21" s="110">
        <f>+IF(ISNUMBER(DATA!AD61),DATA!AD61,"n/a")</f>
        <v>-3.395389030027493E-2</v>
      </c>
      <c r="G21" s="109">
        <f>+IF(ISNUMBER(DATA!AG61),DATA!AG61,"n/a")</f>
        <v>1.96700926266044E-2</v>
      </c>
      <c r="H21" s="110">
        <f>+IF(ISNUMBER(DATA!AH61),DATA!AH61,"n/a")</f>
        <v>-2.015814322028249E-2</v>
      </c>
      <c r="I21" s="109">
        <f>+IF(ISNUMBER(DATA!AK61),DATA!AK61,"n/a")</f>
        <v>1.9396343926702676E-2</v>
      </c>
      <c r="J21" s="110">
        <f>+IF(ISNUMBER(DATA!AL61),DATA!AL61,"n/a")</f>
        <v>-1.2503509913753402E-2</v>
      </c>
      <c r="K21" s="109">
        <f>+IF(ISNUMBER(DATA!AO61),DATA!AO61,"n/a")</f>
        <v>1.7651404648275977E-2</v>
      </c>
      <c r="L21" s="110">
        <f>+IF(ISNUMBER(DATA!AP61),DATA!AP61,"n/a")</f>
        <v>3.0716713955009772E-3</v>
      </c>
      <c r="M21" s="78"/>
      <c r="N21" s="78"/>
      <c r="O21" s="79"/>
      <c r="P21" s="67"/>
      <c r="Q21" s="67"/>
      <c r="R21" s="66"/>
      <c r="S21" s="66"/>
      <c r="T21" s="66"/>
      <c r="U21" s="66"/>
      <c r="V21" s="66"/>
      <c r="W21" s="66"/>
      <c r="X21" s="66"/>
      <c r="Y21" s="66"/>
    </row>
    <row r="22" spans="1:25" x14ac:dyDescent="0.2">
      <c r="A22" s="107" t="s">
        <v>19</v>
      </c>
      <c r="B22" s="107" t="s">
        <v>21</v>
      </c>
      <c r="C22" s="108" t="s">
        <v>68</v>
      </c>
      <c r="D22" s="108" t="s">
        <v>324</v>
      </c>
      <c r="E22" s="109">
        <f>+IF(ISNUMBER(DATA!AB62),DATA!AB62,"n/a")</f>
        <v>1.6785779952266128E-2</v>
      </c>
      <c r="F22" s="110">
        <f>+IF(ISNUMBER(DATA!AD62),DATA!AD62,"n/a")</f>
        <v>3.236859885675028E-3</v>
      </c>
      <c r="G22" s="109">
        <f>+IF(ISNUMBER(DATA!AG62),DATA!AG62,"n/a")</f>
        <v>1.7462103943177151E-2</v>
      </c>
      <c r="H22" s="110">
        <f>+IF(ISNUMBER(DATA!AH62),DATA!AH62,"n/a")</f>
        <v>4.9375284720196144E-4</v>
      </c>
      <c r="I22" s="109">
        <f>+IF(ISNUMBER(DATA!AK62),DATA!AK62,"n/a")</f>
        <v>1.6922446664507724E-2</v>
      </c>
      <c r="J22" s="110">
        <f>+IF(ISNUMBER(DATA!AL62),DATA!AL62,"n/a")</f>
        <v>-1.2847293851342423E-3</v>
      </c>
      <c r="K22" s="109">
        <f>+IF(ISNUMBER(DATA!AO62),DATA!AO62,"n/a")</f>
        <v>1.5871346003416737E-2</v>
      </c>
      <c r="L22" s="110">
        <f>+IF(ISNUMBER(DATA!AP62),DATA!AP62,"n/a")</f>
        <v>-3.9579902451680055E-2</v>
      </c>
      <c r="M22" s="78"/>
      <c r="N22" s="78"/>
      <c r="O22" s="79"/>
      <c r="P22" s="67"/>
      <c r="Q22" s="67"/>
      <c r="R22" s="66"/>
      <c r="S22" s="66"/>
      <c r="T22" s="66"/>
      <c r="U22" s="66"/>
      <c r="V22" s="66"/>
      <c r="W22" s="66"/>
      <c r="X22" s="66"/>
      <c r="Y22" s="66"/>
    </row>
    <row r="23" spans="1:25" x14ac:dyDescent="0.2">
      <c r="A23" s="107" t="s">
        <v>19</v>
      </c>
      <c r="B23" s="107" t="s">
        <v>21</v>
      </c>
      <c r="C23" s="108" t="s">
        <v>68</v>
      </c>
      <c r="D23" s="108" t="s">
        <v>325</v>
      </c>
      <c r="E23" s="109">
        <f>+IF(ISNUMBER(DATA!AB63),DATA!AB63,"n/a")</f>
        <v>1.8789972251667886E-2</v>
      </c>
      <c r="F23" s="110">
        <f>+IF(ISNUMBER(DATA!AD63),DATA!AD63,"n/a")</f>
        <v>-0.1203091857700022</v>
      </c>
      <c r="G23" s="109">
        <f>+IF(ISNUMBER(DATA!AG63),DATA!AG63,"n/a")</f>
        <v>1.8562985606351754E-2</v>
      </c>
      <c r="H23" s="110">
        <f>+IF(ISNUMBER(DATA!AH63),DATA!AH63,"n/a")</f>
        <v>-7.7526766419185392E-2</v>
      </c>
      <c r="I23" s="109">
        <f>+IF(ISNUMBER(DATA!AK63),DATA!AK63,"n/a")</f>
        <v>1.845782921837438E-2</v>
      </c>
      <c r="J23" s="110">
        <f>+IF(ISNUMBER(DATA!AL63),DATA!AL63,"n/a")</f>
        <v>-6.2407658013177367E-2</v>
      </c>
      <c r="K23" s="109">
        <f>+IF(ISNUMBER(DATA!AO63),DATA!AO63,"n/a")</f>
        <v>1.7439941858001642E-2</v>
      </c>
      <c r="L23" s="110">
        <f>+IF(ISNUMBER(DATA!AP63),DATA!AP63,"n/a")</f>
        <v>-4.9951941058341484E-2</v>
      </c>
      <c r="M23" s="78"/>
      <c r="N23" s="78"/>
      <c r="O23" s="79"/>
      <c r="P23" s="67"/>
      <c r="Q23" s="67"/>
      <c r="R23" s="66"/>
      <c r="S23" s="66"/>
      <c r="T23" s="66"/>
      <c r="U23" s="66"/>
      <c r="V23" s="66"/>
      <c r="W23" s="66"/>
      <c r="X23" s="66"/>
      <c r="Y23" s="66"/>
    </row>
    <row r="24" spans="1:25" x14ac:dyDescent="0.2">
      <c r="A24" s="107" t="s">
        <v>19</v>
      </c>
      <c r="B24" s="107" t="s">
        <v>21</v>
      </c>
      <c r="C24" s="108" t="s">
        <v>68</v>
      </c>
      <c r="D24" s="108" t="s">
        <v>326</v>
      </c>
      <c r="E24" s="109">
        <f>+IF(ISNUMBER(DATA!AB64),DATA!AB64,"n/a")</f>
        <v>2.211067950220744E-2</v>
      </c>
      <c r="F24" s="110">
        <f>+IF(ISNUMBER(DATA!AD64),DATA!AD64,"n/a")</f>
        <v>-4.1479493349058649E-2</v>
      </c>
      <c r="G24" s="109">
        <f>+IF(ISNUMBER(DATA!AG64),DATA!AG64,"n/a")</f>
        <v>2.3196163922288546E-2</v>
      </c>
      <c r="H24" s="110">
        <f>+IF(ISNUMBER(DATA!AH64),DATA!AH64,"n/a")</f>
        <v>-4.6481884915542879E-2</v>
      </c>
      <c r="I24" s="109">
        <f>+IF(ISNUMBER(DATA!AK64),DATA!AK64,"n/a")</f>
        <v>2.3125064341698691E-2</v>
      </c>
      <c r="J24" s="110">
        <f>+IF(ISNUMBER(DATA!AL64),DATA!AL64,"n/a")</f>
        <v>-6.4580773120929622E-2</v>
      </c>
      <c r="K24" s="109">
        <f>+IF(ISNUMBER(DATA!AO64),DATA!AO64,"n/a")</f>
        <v>2.1066301910507769E-2</v>
      </c>
      <c r="L24" s="110">
        <f>+IF(ISNUMBER(DATA!AP64),DATA!AP64,"n/a")</f>
        <v>-8.3538131788594983E-2</v>
      </c>
      <c r="M24" s="78"/>
      <c r="N24" s="78"/>
      <c r="O24" s="79"/>
      <c r="P24" s="67"/>
      <c r="Q24" s="67"/>
      <c r="R24" s="66"/>
      <c r="S24" s="66"/>
      <c r="T24" s="66"/>
      <c r="U24" s="66"/>
      <c r="V24" s="66"/>
      <c r="W24" s="66"/>
      <c r="X24" s="66"/>
      <c r="Y24" s="66"/>
    </row>
    <row r="25" spans="1:25" x14ac:dyDescent="0.2">
      <c r="A25" s="107" t="s">
        <v>19</v>
      </c>
      <c r="B25" s="107" t="s">
        <v>21</v>
      </c>
      <c r="C25" s="108" t="s">
        <v>68</v>
      </c>
      <c r="D25" s="108" t="s">
        <v>327</v>
      </c>
      <c r="E25" s="109">
        <f>+IF(ISNUMBER(DATA!AB65),DATA!AB65,"n/a")</f>
        <v>1.9618194089819865E-2</v>
      </c>
      <c r="F25" s="110">
        <f>+IF(ISNUMBER(DATA!AD65),DATA!AD65,"n/a")</f>
        <v>-3.5029328992670916E-2</v>
      </c>
      <c r="G25" s="109">
        <f>+IF(ISNUMBER(DATA!AG65),DATA!AG65,"n/a")</f>
        <v>2.0524439887397113E-2</v>
      </c>
      <c r="H25" s="110">
        <f>+IF(ISNUMBER(DATA!AH65),DATA!AH65,"n/a")</f>
        <v>-3.2057521478356596E-2</v>
      </c>
      <c r="I25" s="109">
        <f>+IF(ISNUMBER(DATA!AK65),DATA!AK65,"n/a")</f>
        <v>2.0371232525016204E-2</v>
      </c>
      <c r="J25" s="110">
        <f>+IF(ISNUMBER(DATA!AL65),DATA!AL65,"n/a")</f>
        <v>-4.4052245590793862E-2</v>
      </c>
      <c r="K25" s="109">
        <f>+IF(ISNUMBER(DATA!AO65),DATA!AO65,"n/a")</f>
        <v>1.8713667326892836E-2</v>
      </c>
      <c r="L25" s="110">
        <f>+IF(ISNUMBER(DATA!AP65),DATA!AP65,"n/a")</f>
        <v>-5.7818056607217283E-2</v>
      </c>
      <c r="M25" s="78"/>
      <c r="N25" s="78"/>
      <c r="O25" s="79"/>
      <c r="P25" s="67"/>
      <c r="Q25" s="67"/>
      <c r="R25" s="66"/>
      <c r="S25" s="66"/>
      <c r="T25" s="66"/>
      <c r="U25" s="66"/>
      <c r="V25" s="66"/>
      <c r="W25" s="66"/>
      <c r="X25" s="66"/>
      <c r="Y25" s="66"/>
    </row>
    <row r="26" spans="1:25" x14ac:dyDescent="0.2">
      <c r="E26" s="83"/>
      <c r="F26" s="84"/>
      <c r="G26" s="85"/>
      <c r="H26" s="84"/>
      <c r="I26" s="85"/>
      <c r="J26" s="84"/>
      <c r="K26" s="83"/>
      <c r="L26" s="84"/>
      <c r="R26" s="66"/>
      <c r="S26" s="66"/>
      <c r="T26" s="66"/>
      <c r="U26" s="66"/>
      <c r="V26" s="66"/>
      <c r="W26" s="66"/>
      <c r="X26" s="66"/>
      <c r="Y26" s="66"/>
    </row>
    <row r="27" spans="1:25" x14ac:dyDescent="0.2">
      <c r="A27" s="75" t="s">
        <v>19</v>
      </c>
      <c r="B27" s="75" t="s">
        <v>21</v>
      </c>
      <c r="C27" s="66" t="s">
        <v>0</v>
      </c>
      <c r="D27" s="66" t="s">
        <v>319</v>
      </c>
      <c r="E27" s="76">
        <f>+IF(ISNUMBER(DATA!F120),DATA!F120,"n/a")</f>
        <v>10692941.16</v>
      </c>
      <c r="F27" s="77">
        <f>+IF(ISNUMBER(DATA!G120),DATA!G120,"n/a")</f>
        <v>5.4003267936731401E-2</v>
      </c>
      <c r="G27" s="76">
        <f>+IF(ISNUMBER(DATA!P120),DATA!P120,"n/a")</f>
        <v>35810847.359999999</v>
      </c>
      <c r="H27" s="77">
        <f>+IF(ISNUMBER(DATA!Q120),DATA!Q120,"n/a")</f>
        <v>3.12266463899614E-2</v>
      </c>
      <c r="I27" s="76">
        <f>+IF(ISNUMBER(DATA!Z120),DATA!Z120,"n/a")</f>
        <v>69735301.560000002</v>
      </c>
      <c r="J27" s="77">
        <f>+IF(ISNUMBER(DATA!AA120),DATA!AA120,"n/a")</f>
        <v>3.15974946180251E-2</v>
      </c>
      <c r="K27" s="76">
        <f>+IF(ISNUMBER(DATA!AJ120),DATA!AJ120,"n/a")</f>
        <v>131681311.63</v>
      </c>
      <c r="L27" s="77">
        <f>+IF(ISNUMBER(DATA!AK120),DATA!AK120,"n/a")</f>
        <v>2.3110951673351102E-2</v>
      </c>
      <c r="M27" s="160"/>
      <c r="N27" s="78"/>
      <c r="O27" s="79"/>
      <c r="P27" s="67"/>
      <c r="Q27" s="67"/>
      <c r="R27" s="66"/>
      <c r="S27" s="66"/>
      <c r="T27" s="66"/>
      <c r="U27" s="66"/>
      <c r="V27" s="66"/>
      <c r="W27" s="66"/>
      <c r="X27" s="66"/>
      <c r="Y27" s="66"/>
    </row>
    <row r="28" spans="1:25" x14ac:dyDescent="0.2">
      <c r="A28" s="75" t="s">
        <v>19</v>
      </c>
      <c r="B28" s="75" t="s">
        <v>21</v>
      </c>
      <c r="C28" s="66" t="s">
        <v>0</v>
      </c>
      <c r="D28" s="66" t="s">
        <v>320</v>
      </c>
      <c r="E28" s="76">
        <f>+IF(ISNUMBER(DATA!F121),DATA!F121,"n/a")</f>
        <v>11992997.01</v>
      </c>
      <c r="F28" s="77">
        <f>+IF(ISNUMBER(DATA!G121),DATA!G121,"n/a")</f>
        <v>5.02842693071071E-4</v>
      </c>
      <c r="G28" s="76">
        <f>+IF(ISNUMBER(DATA!P121),DATA!P121,"n/a")</f>
        <v>41858560.630000003</v>
      </c>
      <c r="H28" s="77">
        <f>+IF(ISNUMBER(DATA!Q121),DATA!Q121,"n/a")</f>
        <v>4.3019274843442298E-2</v>
      </c>
      <c r="I28" s="76">
        <f>+IF(ISNUMBER(DATA!Z121),DATA!Z121,"n/a")</f>
        <v>79488149.400000006</v>
      </c>
      <c r="J28" s="77">
        <f>+IF(ISNUMBER(DATA!AA121),DATA!AA121,"n/a")</f>
        <v>3.6983910381460698E-2</v>
      </c>
      <c r="K28" s="76">
        <f>+IF(ISNUMBER(DATA!AJ121),DATA!AJ121,"n/a")</f>
        <v>156200821.90000001</v>
      </c>
      <c r="L28" s="77">
        <f>+IF(ISNUMBER(DATA!AK121),DATA!AK121,"n/a")</f>
        <v>3.8231378329982503E-2</v>
      </c>
      <c r="M28" s="160"/>
      <c r="N28" s="78"/>
      <c r="O28" s="79"/>
      <c r="P28" s="67"/>
      <c r="Q28" s="67"/>
      <c r="R28" s="66"/>
      <c r="S28" s="66"/>
      <c r="T28" s="66"/>
      <c r="U28" s="66"/>
      <c r="V28" s="66"/>
      <c r="W28" s="66"/>
      <c r="X28" s="66"/>
      <c r="Y28" s="66"/>
    </row>
    <row r="29" spans="1:25" x14ac:dyDescent="0.2">
      <c r="A29" s="75" t="s">
        <v>19</v>
      </c>
      <c r="B29" s="75" t="s">
        <v>21</v>
      </c>
      <c r="C29" s="66" t="s">
        <v>0</v>
      </c>
      <c r="D29" s="66" t="s">
        <v>321</v>
      </c>
      <c r="E29" s="76">
        <f>+IF(ISNUMBER(DATA!F122),DATA!F122,"n/a")</f>
        <v>9816969.7300000004</v>
      </c>
      <c r="F29" s="77">
        <f>+IF(ISNUMBER(DATA!G122),DATA!G122,"n/a")</f>
        <v>5.4661233006304898E-2</v>
      </c>
      <c r="G29" s="76">
        <f>+IF(ISNUMBER(DATA!P122),DATA!P122,"n/a")</f>
        <v>32551685.34</v>
      </c>
      <c r="H29" s="77">
        <f>+IF(ISNUMBER(DATA!Q122),DATA!Q122,"n/a")</f>
        <v>5.3872718344278203E-2</v>
      </c>
      <c r="I29" s="76">
        <f>+IF(ISNUMBER(DATA!Z122),DATA!Z122,"n/a")</f>
        <v>60678122.270000003</v>
      </c>
      <c r="J29" s="77">
        <f>+IF(ISNUMBER(DATA!AA122),DATA!AA122,"n/a")</f>
        <v>3.7917325162599699E-2</v>
      </c>
      <c r="K29" s="76">
        <f>+IF(ISNUMBER(DATA!AJ122),DATA!AJ122,"n/a")</f>
        <v>116292792.63</v>
      </c>
      <c r="L29" s="77">
        <f>+IF(ISNUMBER(DATA!AK122),DATA!AK122,"n/a")</f>
        <v>2.7144196137505398E-2</v>
      </c>
      <c r="M29" s="160"/>
      <c r="N29" s="78"/>
      <c r="O29" s="79"/>
      <c r="P29" s="67"/>
      <c r="Q29" s="67"/>
      <c r="R29" s="66"/>
      <c r="S29" s="66"/>
      <c r="T29" s="66"/>
      <c r="U29" s="66"/>
      <c r="V29" s="66"/>
      <c r="W29" s="66"/>
      <c r="X29" s="66"/>
      <c r="Y29" s="66"/>
    </row>
    <row r="30" spans="1:25" x14ac:dyDescent="0.2">
      <c r="A30" s="75" t="s">
        <v>19</v>
      </c>
      <c r="B30" s="75" t="s">
        <v>21</v>
      </c>
      <c r="C30" s="66" t="s">
        <v>0</v>
      </c>
      <c r="D30" s="66" t="s">
        <v>322</v>
      </c>
      <c r="E30" s="76">
        <f>+IF(ISNUMBER(DATA!F123),DATA!F123,"n/a")</f>
        <v>17998044.539999999</v>
      </c>
      <c r="F30" s="77">
        <f>+IF(ISNUMBER(DATA!G123),DATA!G123,"n/a")</f>
        <v>3.8099777352835103E-2</v>
      </c>
      <c r="G30" s="76">
        <f>+IF(ISNUMBER(DATA!P123),DATA!P123,"n/a")</f>
        <v>61810625.810000002</v>
      </c>
      <c r="H30" s="77">
        <f>+IF(ISNUMBER(DATA!Q123),DATA!Q123,"n/a")</f>
        <v>2.4648407058931499E-2</v>
      </c>
      <c r="I30" s="76">
        <f>+IF(ISNUMBER(DATA!Z123),DATA!Z123,"n/a")</f>
        <v>119386350.36</v>
      </c>
      <c r="J30" s="77">
        <f>+IF(ISNUMBER(DATA!AA123),DATA!AA123,"n/a")</f>
        <v>8.6439705798430199E-3</v>
      </c>
      <c r="K30" s="76">
        <f>+IF(ISNUMBER(DATA!AJ123),DATA!AJ123,"n/a")</f>
        <v>226506576.22999999</v>
      </c>
      <c r="L30" s="77">
        <f>+IF(ISNUMBER(DATA!AK123),DATA!AK123,"n/a")</f>
        <v>8.1460520522823598E-3</v>
      </c>
      <c r="M30" s="160"/>
      <c r="N30" s="78"/>
      <c r="O30" s="79"/>
      <c r="P30" s="67"/>
      <c r="Q30" s="67"/>
      <c r="R30" s="66"/>
      <c r="S30" s="66"/>
      <c r="T30" s="66"/>
      <c r="U30" s="66"/>
      <c r="V30" s="66"/>
      <c r="W30" s="66"/>
      <c r="X30" s="66"/>
      <c r="Y30" s="66"/>
    </row>
    <row r="31" spans="1:25" x14ac:dyDescent="0.2">
      <c r="A31" s="75" t="s">
        <v>19</v>
      </c>
      <c r="B31" s="75" t="s">
        <v>21</v>
      </c>
      <c r="C31" s="66" t="s">
        <v>0</v>
      </c>
      <c r="D31" s="66" t="s">
        <v>323</v>
      </c>
      <c r="E31" s="76">
        <f>+IF(ISNUMBER(DATA!F124),DATA!F124,"n/a")</f>
        <v>6038402.1900000004</v>
      </c>
      <c r="F31" s="77">
        <f>+IF(ISNUMBER(DATA!G124),DATA!G124,"n/a")</f>
        <v>3.5194402551740701E-2</v>
      </c>
      <c r="G31" s="76">
        <f>+IF(ISNUMBER(DATA!P124),DATA!P124,"n/a")</f>
        <v>20512383.300000001</v>
      </c>
      <c r="H31" s="77">
        <f>+IF(ISNUMBER(DATA!Q124),DATA!Q124,"n/a")</f>
        <v>5.2625156003399398E-2</v>
      </c>
      <c r="I31" s="76">
        <f>+IF(ISNUMBER(DATA!Z124),DATA!Z124,"n/a")</f>
        <v>39456377.590000004</v>
      </c>
      <c r="J31" s="77">
        <f>+IF(ISNUMBER(DATA!AA124),DATA!AA124,"n/a")</f>
        <v>5.4965588338983198E-2</v>
      </c>
      <c r="K31" s="76">
        <f>+IF(ISNUMBER(DATA!AJ124),DATA!AJ124,"n/a")</f>
        <v>76025161.5</v>
      </c>
      <c r="L31" s="77">
        <f>+IF(ISNUMBER(DATA!AK124),DATA!AK124,"n/a")</f>
        <v>6.05703090643466E-2</v>
      </c>
      <c r="M31" s="160"/>
      <c r="N31" s="78"/>
      <c r="O31" s="79"/>
      <c r="P31" s="67"/>
      <c r="Q31" s="67"/>
      <c r="R31" s="66"/>
      <c r="S31" s="66"/>
      <c r="T31" s="66"/>
      <c r="U31" s="66"/>
      <c r="V31" s="66"/>
      <c r="W31" s="66"/>
      <c r="X31" s="66"/>
      <c r="Y31" s="66"/>
    </row>
    <row r="32" spans="1:25" x14ac:dyDescent="0.2">
      <c r="A32" s="75" t="s">
        <v>19</v>
      </c>
      <c r="B32" s="75" t="s">
        <v>21</v>
      </c>
      <c r="C32" s="66" t="s">
        <v>0</v>
      </c>
      <c r="D32" s="66" t="s">
        <v>324</v>
      </c>
      <c r="E32" s="76">
        <f>+IF(ISNUMBER(DATA!F125),DATA!F125,"n/a")</f>
        <v>8102006.9299999997</v>
      </c>
      <c r="F32" s="77">
        <f>+IF(ISNUMBER(DATA!G125),DATA!G125,"n/a")</f>
        <v>3.7074177140681397E-2</v>
      </c>
      <c r="G32" s="76">
        <f>+IF(ISNUMBER(DATA!P125),DATA!P125,"n/a")</f>
        <v>26710675.050000001</v>
      </c>
      <c r="H32" s="77">
        <f>+IF(ISNUMBER(DATA!Q125),DATA!Q125,"n/a")</f>
        <v>4.2902935892908903E-2</v>
      </c>
      <c r="I32" s="76">
        <f>+IF(ISNUMBER(DATA!Z125),DATA!Z125,"n/a")</f>
        <v>50484095.560000002</v>
      </c>
      <c r="J32" s="77">
        <f>+IF(ISNUMBER(DATA!AA125),DATA!AA125,"n/a")</f>
        <v>4.7884951959969897E-2</v>
      </c>
      <c r="K32" s="76">
        <f>+IF(ISNUMBER(DATA!AJ125),DATA!AJ125,"n/a")</f>
        <v>97954621.629999995</v>
      </c>
      <c r="L32" s="77">
        <f>+IF(ISNUMBER(DATA!AK125),DATA!AK125,"n/a")</f>
        <v>2.6347045686195399E-2</v>
      </c>
      <c r="M32" s="160"/>
      <c r="N32" s="78"/>
      <c r="O32" s="79"/>
      <c r="P32" s="67"/>
      <c r="Q32" s="67"/>
      <c r="R32" s="66"/>
      <c r="S32" s="66"/>
      <c r="T32" s="66"/>
      <c r="U32" s="66"/>
      <c r="V32" s="66"/>
      <c r="W32" s="66"/>
      <c r="X32" s="66"/>
      <c r="Y32" s="66"/>
    </row>
    <row r="33" spans="1:25" x14ac:dyDescent="0.2">
      <c r="A33" s="75" t="s">
        <v>19</v>
      </c>
      <c r="B33" s="75" t="s">
        <v>21</v>
      </c>
      <c r="C33" s="66" t="s">
        <v>0</v>
      </c>
      <c r="D33" s="66" t="s">
        <v>325</v>
      </c>
      <c r="E33" s="76">
        <f>+IF(ISNUMBER(DATA!F126),DATA!F126,"n/a")</f>
        <v>12317683.26</v>
      </c>
      <c r="F33" s="77">
        <f>+IF(ISNUMBER(DATA!G126),DATA!G126,"n/a")</f>
        <v>1.73934002722002E-2</v>
      </c>
      <c r="G33" s="76">
        <f>+IF(ISNUMBER(DATA!P126),DATA!P126,"n/a")</f>
        <v>40593816.43</v>
      </c>
      <c r="H33" s="77">
        <f>+IF(ISNUMBER(DATA!Q126),DATA!Q126,"n/a")</f>
        <v>2.2526034019347899E-2</v>
      </c>
      <c r="I33" s="76">
        <f>+IF(ISNUMBER(DATA!Z126),DATA!Z126,"n/a")</f>
        <v>76338371.310000002</v>
      </c>
      <c r="J33" s="77">
        <f>+IF(ISNUMBER(DATA!AA126),DATA!AA126,"n/a")</f>
        <v>2.6896657075946701E-2</v>
      </c>
      <c r="K33" s="76">
        <f>+IF(ISNUMBER(DATA!AJ126),DATA!AJ126,"n/a")</f>
        <v>145442308.56999999</v>
      </c>
      <c r="L33" s="77">
        <f>+IF(ISNUMBER(DATA!AK126),DATA!AK126,"n/a")</f>
        <v>3.8046548590920701E-2</v>
      </c>
      <c r="M33" s="160"/>
      <c r="N33" s="78"/>
      <c r="O33" s="79"/>
      <c r="P33" s="67"/>
      <c r="Q33" s="67"/>
      <c r="R33" s="66"/>
      <c r="S33" s="66"/>
      <c r="T33" s="66"/>
      <c r="U33" s="66"/>
      <c r="V33" s="66"/>
      <c r="W33" s="66"/>
      <c r="X33" s="66"/>
      <c r="Y33" s="66"/>
    </row>
    <row r="34" spans="1:25" x14ac:dyDescent="0.2">
      <c r="A34" s="75" t="s">
        <v>19</v>
      </c>
      <c r="B34" s="75" t="s">
        <v>21</v>
      </c>
      <c r="C34" s="66" t="s">
        <v>0</v>
      </c>
      <c r="D34" s="66" t="s">
        <v>326</v>
      </c>
      <c r="E34" s="76">
        <f>+IF(ISNUMBER(DATA!F127),DATA!F127,"n/a")</f>
        <v>11460834.310000001</v>
      </c>
      <c r="F34" s="77">
        <f>+IF(ISNUMBER(DATA!G127),DATA!G127,"n/a")</f>
        <v>4.8110292192956497E-2</v>
      </c>
      <c r="G34" s="76">
        <f>+IF(ISNUMBER(DATA!P127),DATA!P127,"n/a")</f>
        <v>38755384.229999997</v>
      </c>
      <c r="H34" s="77">
        <f>+IF(ISNUMBER(DATA!Q127),DATA!Q127,"n/a")</f>
        <v>6.1161513067969901E-2</v>
      </c>
      <c r="I34" s="76">
        <f>+IF(ISNUMBER(DATA!Z127),DATA!Z127,"n/a")</f>
        <v>74625281.530000001</v>
      </c>
      <c r="J34" s="77">
        <f>+IF(ISNUMBER(DATA!AA127),DATA!AA127,"n/a")</f>
        <v>5.89606479814807E-2</v>
      </c>
      <c r="K34" s="76">
        <f>+IF(ISNUMBER(DATA!AJ127),DATA!AJ127,"n/a")</f>
        <v>141653429.22</v>
      </c>
      <c r="L34" s="77">
        <f>+IF(ISNUMBER(DATA!AK127),DATA!AK127,"n/a")</f>
        <v>4.7288356982151898E-2</v>
      </c>
      <c r="M34" s="160"/>
      <c r="N34" s="78"/>
      <c r="O34" s="79"/>
      <c r="P34" s="67"/>
      <c r="Q34" s="67"/>
      <c r="R34" s="66"/>
      <c r="S34" s="66"/>
      <c r="T34" s="66"/>
      <c r="U34" s="66"/>
      <c r="V34" s="66"/>
      <c r="W34" s="66"/>
      <c r="X34" s="66"/>
      <c r="Y34" s="66"/>
    </row>
    <row r="35" spans="1:25" x14ac:dyDescent="0.2">
      <c r="A35" s="75" t="s">
        <v>19</v>
      </c>
      <c r="B35" s="75" t="s">
        <v>21</v>
      </c>
      <c r="C35" s="66" t="s">
        <v>0</v>
      </c>
      <c r="D35" s="66" t="s">
        <v>327</v>
      </c>
      <c r="E35" s="76">
        <f>+IF(ISNUMBER(DATA!F128),DATA!F128,"n/a")</f>
        <v>88419879.189999998</v>
      </c>
      <c r="F35" s="77">
        <f>+IF(ISNUMBER(DATA!G128),DATA!G128,"n/a")</f>
        <v>3.4573585996547501E-2</v>
      </c>
      <c r="G35" s="76">
        <f>+IF(ISNUMBER(DATA!P128),DATA!P128,"n/a")</f>
        <v>298603978.13999999</v>
      </c>
      <c r="H35" s="77">
        <f>+IF(ISNUMBER(DATA!Q128),DATA!Q128,"n/a")</f>
        <v>3.9020328333652002E-2</v>
      </c>
      <c r="I35" s="76">
        <f>+IF(ISNUMBER(DATA!Z128),DATA!Z128,"n/a")</f>
        <v>570192050.24000001</v>
      </c>
      <c r="J35" s="77">
        <f>+IF(ISNUMBER(DATA!AA128),DATA!AA128,"n/a")</f>
        <v>3.3960292413734501E-2</v>
      </c>
      <c r="K35" s="76">
        <f>+IF(ISNUMBER(DATA!AJ128),DATA!AJ128,"n/a")</f>
        <v>1091757024.55</v>
      </c>
      <c r="L35" s="77">
        <f>+IF(ISNUMBER(DATA!AK128),DATA!AK128,"n/a")</f>
        <v>3.0402881427694099E-2</v>
      </c>
      <c r="M35" s="78"/>
      <c r="N35" s="78"/>
      <c r="O35" s="79"/>
      <c r="P35" s="67"/>
      <c r="Q35" s="67"/>
      <c r="R35" s="66"/>
      <c r="S35" s="66"/>
      <c r="T35" s="66"/>
      <c r="U35" s="66"/>
      <c r="V35" s="66"/>
      <c r="W35" s="66"/>
      <c r="X35" s="66"/>
      <c r="Y35" s="66"/>
    </row>
    <row r="36" spans="1:25" x14ac:dyDescent="0.2">
      <c r="A36" s="75"/>
      <c r="B36" s="75"/>
      <c r="E36" s="80"/>
      <c r="F36" s="77"/>
      <c r="G36" s="81"/>
      <c r="H36" s="77"/>
      <c r="I36" s="81"/>
      <c r="J36" s="82"/>
      <c r="K36" s="80"/>
      <c r="L36" s="77"/>
      <c r="M36" s="67"/>
      <c r="N36" s="67"/>
      <c r="O36" s="67"/>
      <c r="P36" s="67"/>
      <c r="Q36" s="67"/>
      <c r="R36" s="66"/>
      <c r="S36" s="66"/>
      <c r="T36" s="66"/>
      <c r="U36" s="66"/>
      <c r="V36" s="66"/>
      <c r="W36" s="66"/>
      <c r="X36" s="66"/>
      <c r="Y36" s="66"/>
    </row>
    <row r="37" spans="1:25" x14ac:dyDescent="0.2">
      <c r="A37" s="75" t="s">
        <v>19</v>
      </c>
      <c r="B37" s="75" t="s">
        <v>21</v>
      </c>
      <c r="C37" s="66" t="s">
        <v>9</v>
      </c>
      <c r="D37" s="66" t="s">
        <v>319</v>
      </c>
      <c r="E37" s="86">
        <f>+IF(ISNUMBER(DATA!H120),DATA!H120,"n/a")</f>
        <v>2508050.75</v>
      </c>
      <c r="F37" s="77">
        <f>+IF(ISNUMBER(DATA!I120),DATA!I120,"n/a")</f>
        <v>3.7515937109572003E-2</v>
      </c>
      <c r="G37" s="86">
        <f>+IF(ISNUMBER(DATA!R120),DATA!R120,"n/a")</f>
        <v>8330573.2999999998</v>
      </c>
      <c r="H37" s="77">
        <f>+IF(ISNUMBER(DATA!S120),DATA!S120,"n/a")</f>
        <v>8.5068526611424607E-3</v>
      </c>
      <c r="I37" s="86">
        <f>+IF(ISNUMBER(DATA!AB120),DATA!AB120,"n/a")</f>
        <v>16158468.02</v>
      </c>
      <c r="J37" s="77">
        <f>+IF(ISNUMBER(DATA!AC120),DATA!AC120,"n/a")</f>
        <v>-1.5841030139711299E-3</v>
      </c>
      <c r="K37" s="86">
        <f>+IF(ISNUMBER(DATA!AL120),DATA!AL120,"n/a")</f>
        <v>30933157.690000001</v>
      </c>
      <c r="L37" s="77">
        <f>+IF(ISNUMBER(DATA!AM120),DATA!AM120,"n/a")</f>
        <v>4.6104189549416204E-3</v>
      </c>
      <c r="M37" s="67"/>
      <c r="N37" s="67"/>
      <c r="O37" s="67"/>
      <c r="P37" s="67"/>
      <c r="Q37" s="67"/>
      <c r="R37" s="66"/>
      <c r="S37" s="66"/>
      <c r="T37" s="66"/>
      <c r="U37" s="66"/>
      <c r="V37" s="66"/>
      <c r="W37" s="66"/>
      <c r="X37" s="66"/>
      <c r="Y37" s="66"/>
    </row>
    <row r="38" spans="1:25" x14ac:dyDescent="0.2">
      <c r="A38" s="75" t="s">
        <v>19</v>
      </c>
      <c r="B38" s="75" t="s">
        <v>21</v>
      </c>
      <c r="C38" s="66" t="s">
        <v>9</v>
      </c>
      <c r="D38" s="66" t="s">
        <v>320</v>
      </c>
      <c r="E38" s="86">
        <f>+IF(ISNUMBER(DATA!H121),DATA!H121,"n/a")</f>
        <v>3117234.72</v>
      </c>
      <c r="F38" s="77">
        <f>+IF(ISNUMBER(DATA!I121),DATA!I121,"n/a")</f>
        <v>-5.7633671891464497E-2</v>
      </c>
      <c r="G38" s="86">
        <f>+IF(ISNUMBER(DATA!R121),DATA!R121,"n/a")</f>
        <v>11069406.699999999</v>
      </c>
      <c r="H38" s="77">
        <f>+IF(ISNUMBER(DATA!S121),DATA!S121,"n/a")</f>
        <v>3.3028614153906601E-2</v>
      </c>
      <c r="I38" s="86">
        <f>+IF(ISNUMBER(DATA!AB121),DATA!AB121,"n/a")</f>
        <v>21007131.890000001</v>
      </c>
      <c r="J38" s="77">
        <f>+IF(ISNUMBER(DATA!AC121),DATA!AC121,"n/a")</f>
        <v>2.7539954720946599E-2</v>
      </c>
      <c r="K38" s="86">
        <f>+IF(ISNUMBER(DATA!AL121),DATA!AL121,"n/a")</f>
        <v>40888989.93</v>
      </c>
      <c r="L38" s="77">
        <f>+IF(ISNUMBER(DATA!AM121),DATA!AM121,"n/a")</f>
        <v>1.9472557959005401E-2</v>
      </c>
      <c r="M38" s="67"/>
      <c r="N38" s="67"/>
      <c r="O38" s="67"/>
      <c r="P38" s="67"/>
      <c r="Q38" s="67"/>
      <c r="R38" s="66"/>
      <c r="S38" s="66"/>
      <c r="T38" s="66"/>
      <c r="U38" s="66"/>
      <c r="V38" s="66"/>
      <c r="W38" s="66"/>
      <c r="X38" s="66"/>
      <c r="Y38" s="66"/>
    </row>
    <row r="39" spans="1:25" x14ac:dyDescent="0.2">
      <c r="A39" s="75" t="s">
        <v>19</v>
      </c>
      <c r="B39" s="75" t="s">
        <v>21</v>
      </c>
      <c r="C39" s="66" t="s">
        <v>9</v>
      </c>
      <c r="D39" s="66" t="s">
        <v>321</v>
      </c>
      <c r="E39" s="86">
        <f>+IF(ISNUMBER(DATA!H122),DATA!H122,"n/a")</f>
        <v>2447453.4</v>
      </c>
      <c r="F39" s="77">
        <f>+IF(ISNUMBER(DATA!I122),DATA!I122,"n/a")</f>
        <v>6.9651634423635006E-2</v>
      </c>
      <c r="G39" s="86">
        <f>+IF(ISNUMBER(DATA!R122),DATA!R122,"n/a")</f>
        <v>8053586.4400000004</v>
      </c>
      <c r="H39" s="77">
        <f>+IF(ISNUMBER(DATA!S122),DATA!S122,"n/a")</f>
        <v>6.4271669380610796E-2</v>
      </c>
      <c r="I39" s="86">
        <f>+IF(ISNUMBER(DATA!AB122),DATA!AB122,"n/a")</f>
        <v>14994443.630000001</v>
      </c>
      <c r="J39" s="77">
        <f>+IF(ISNUMBER(DATA!AC122),DATA!AC122,"n/a")</f>
        <v>4.2592207630496502E-2</v>
      </c>
      <c r="K39" s="86">
        <f>+IF(ISNUMBER(DATA!AL122),DATA!AL122,"n/a")</f>
        <v>28591172.629999999</v>
      </c>
      <c r="L39" s="77">
        <f>+IF(ISNUMBER(DATA!AM122),DATA!AM122,"n/a")</f>
        <v>3.11353594755975E-2</v>
      </c>
      <c r="M39" s="67"/>
      <c r="N39" s="67"/>
      <c r="O39" s="67"/>
      <c r="P39" s="67"/>
      <c r="Q39" s="67"/>
      <c r="R39" s="66"/>
      <c r="S39" s="66"/>
      <c r="T39" s="66"/>
      <c r="U39" s="66"/>
      <c r="V39" s="66"/>
      <c r="W39" s="66"/>
      <c r="X39" s="66"/>
      <c r="Y39" s="66"/>
    </row>
    <row r="40" spans="1:25" x14ac:dyDescent="0.2">
      <c r="A40" s="75" t="s">
        <v>19</v>
      </c>
      <c r="B40" s="75" t="s">
        <v>21</v>
      </c>
      <c r="C40" s="66" t="s">
        <v>9</v>
      </c>
      <c r="D40" s="66" t="s">
        <v>322</v>
      </c>
      <c r="E40" s="86">
        <f>+IF(ISNUMBER(DATA!H123),DATA!H123,"n/a")</f>
        <v>4714287.5599999996</v>
      </c>
      <c r="F40" s="77">
        <f>+IF(ISNUMBER(DATA!I123),DATA!I123,"n/a")</f>
        <v>4.2831445509526403E-2</v>
      </c>
      <c r="G40" s="86">
        <f>+IF(ISNUMBER(DATA!R123),DATA!R123,"n/a")</f>
        <v>16337480.4</v>
      </c>
      <c r="H40" s="77">
        <f>+IF(ISNUMBER(DATA!S123),DATA!S123,"n/a")</f>
        <v>4.2886742820268497E-2</v>
      </c>
      <c r="I40" s="86">
        <f>+IF(ISNUMBER(DATA!AB123),DATA!AB123,"n/a")</f>
        <v>31946419.960000001</v>
      </c>
      <c r="J40" s="77">
        <f>+IF(ISNUMBER(DATA!AC123),DATA!AC123,"n/a")</f>
        <v>4.3137050373094898E-2</v>
      </c>
      <c r="K40" s="86">
        <f>+IF(ISNUMBER(DATA!AL123),DATA!AL123,"n/a")</f>
        <v>59853927.18</v>
      </c>
      <c r="L40" s="77">
        <f>+IF(ISNUMBER(DATA!AM123),DATA!AM123,"n/a")</f>
        <v>4.37324159759978E-2</v>
      </c>
      <c r="R40" s="66"/>
      <c r="S40" s="66"/>
      <c r="T40" s="66"/>
      <c r="U40" s="66"/>
      <c r="V40" s="66"/>
      <c r="W40" s="66"/>
      <c r="X40" s="66"/>
      <c r="Y40" s="66"/>
    </row>
    <row r="41" spans="1:25" x14ac:dyDescent="0.2">
      <c r="A41" s="75" t="s">
        <v>19</v>
      </c>
      <c r="B41" s="75" t="s">
        <v>21</v>
      </c>
      <c r="C41" s="66" t="s">
        <v>9</v>
      </c>
      <c r="D41" s="66" t="s">
        <v>323</v>
      </c>
      <c r="E41" s="86">
        <f>+IF(ISNUMBER(DATA!H124),DATA!H124,"n/a")</f>
        <v>1557904.95</v>
      </c>
      <c r="F41" s="77">
        <f>+IF(ISNUMBER(DATA!I124),DATA!I124,"n/a")</f>
        <v>-2.7732574846910399E-2</v>
      </c>
      <c r="G41" s="86">
        <f>+IF(ISNUMBER(DATA!R124),DATA!R124,"n/a")</f>
        <v>5291069.12</v>
      </c>
      <c r="H41" s="77">
        <f>+IF(ISNUMBER(DATA!S124),DATA!S124,"n/a")</f>
        <v>1.2801286908111401E-2</v>
      </c>
      <c r="I41" s="86">
        <f>+IF(ISNUMBER(DATA!AB124),DATA!AB124,"n/a")</f>
        <v>10226590.66</v>
      </c>
      <c r="J41" s="77">
        <f>+IF(ISNUMBER(DATA!AC124),DATA!AC124,"n/a")</f>
        <v>3.8565986715542101E-2</v>
      </c>
      <c r="K41" s="86">
        <f>+IF(ISNUMBER(DATA!AL124),DATA!AL124,"n/a")</f>
        <v>19595694.91</v>
      </c>
      <c r="L41" s="77">
        <f>+IF(ISNUMBER(DATA!AM124),DATA!AM124,"n/a")</f>
        <v>3.6314879661539297E-2</v>
      </c>
      <c r="R41" s="66"/>
      <c r="S41" s="66"/>
      <c r="T41" s="66"/>
      <c r="U41" s="66"/>
      <c r="V41" s="66"/>
      <c r="W41" s="66"/>
      <c r="X41" s="66"/>
      <c r="Y41" s="66"/>
    </row>
    <row r="42" spans="1:25" x14ac:dyDescent="0.2">
      <c r="A42" s="75" t="s">
        <v>19</v>
      </c>
      <c r="B42" s="75" t="s">
        <v>21</v>
      </c>
      <c r="C42" s="66" t="s">
        <v>9</v>
      </c>
      <c r="D42" s="66" t="s">
        <v>324</v>
      </c>
      <c r="E42" s="86">
        <f>+IF(ISNUMBER(DATA!H125),DATA!H125,"n/a")</f>
        <v>1920534.62</v>
      </c>
      <c r="F42" s="77">
        <f>+IF(ISNUMBER(DATA!I125),DATA!I125,"n/a")</f>
        <v>-1.5416994889263E-2</v>
      </c>
      <c r="G42" s="86">
        <f>+IF(ISNUMBER(DATA!R125),DATA!R125,"n/a")</f>
        <v>6297893.5800000001</v>
      </c>
      <c r="H42" s="77">
        <f>+IF(ISNUMBER(DATA!S125),DATA!S125,"n/a")</f>
        <v>-6.5761605135051804E-3</v>
      </c>
      <c r="I42" s="86">
        <f>+IF(ISNUMBER(DATA!AB125),DATA!AB125,"n/a")</f>
        <v>11935022.029999999</v>
      </c>
      <c r="J42" s="77">
        <f>+IF(ISNUMBER(DATA!AC125),DATA!AC125,"n/a")</f>
        <v>-7.3180205986168997E-4</v>
      </c>
      <c r="K42" s="86">
        <f>+IF(ISNUMBER(DATA!AL125),DATA!AL125,"n/a")</f>
        <v>23700326.050000001</v>
      </c>
      <c r="L42" s="77">
        <f>+IF(ISNUMBER(DATA!AM125),DATA!AM125,"n/a")</f>
        <v>2.8984882481043902E-3</v>
      </c>
      <c r="R42" s="66"/>
      <c r="S42" s="66"/>
      <c r="T42" s="66"/>
      <c r="U42" s="66"/>
      <c r="V42" s="66"/>
      <c r="W42" s="66"/>
      <c r="X42" s="66"/>
      <c r="Y42" s="66"/>
    </row>
    <row r="43" spans="1:25" x14ac:dyDescent="0.2">
      <c r="A43" s="75" t="s">
        <v>19</v>
      </c>
      <c r="B43" s="75" t="s">
        <v>21</v>
      </c>
      <c r="C43" s="66" t="s">
        <v>9</v>
      </c>
      <c r="D43" s="66" t="s">
        <v>325</v>
      </c>
      <c r="E43" s="86">
        <f>+IF(ISNUMBER(DATA!H126),DATA!H126,"n/a")</f>
        <v>3019648.13</v>
      </c>
      <c r="F43" s="77">
        <f>+IF(ISNUMBER(DATA!I126),DATA!I126,"n/a")</f>
        <v>1.2601690218424401E-2</v>
      </c>
      <c r="G43" s="86">
        <f>+IF(ISNUMBER(DATA!R126),DATA!R126,"n/a")</f>
        <v>9893202.5199999996</v>
      </c>
      <c r="H43" s="77">
        <f>+IF(ISNUMBER(DATA!S126),DATA!S126,"n/a")</f>
        <v>1.7338936243934799E-2</v>
      </c>
      <c r="I43" s="86">
        <f>+IF(ISNUMBER(DATA!AB126),DATA!AB126,"n/a")</f>
        <v>18712231.609999999</v>
      </c>
      <c r="J43" s="77">
        <f>+IF(ISNUMBER(DATA!AC126),DATA!AC126,"n/a")</f>
        <v>1.4864035235834501E-2</v>
      </c>
      <c r="K43" s="86">
        <f>+IF(ISNUMBER(DATA!AL126),DATA!AL126,"n/a")</f>
        <v>35781509.5</v>
      </c>
      <c r="L43" s="77">
        <f>+IF(ISNUMBER(DATA!AM126),DATA!AM126,"n/a")</f>
        <v>3.2853782551022302E-2</v>
      </c>
      <c r="R43" s="66"/>
      <c r="S43" s="66"/>
      <c r="T43" s="66"/>
      <c r="U43" s="66"/>
      <c r="V43" s="66"/>
      <c r="W43" s="66"/>
      <c r="X43" s="66"/>
      <c r="Y43" s="66"/>
    </row>
    <row r="44" spans="1:25" x14ac:dyDescent="0.2">
      <c r="A44" s="75" t="s">
        <v>19</v>
      </c>
      <c r="B44" s="75" t="s">
        <v>21</v>
      </c>
      <c r="C44" s="66" t="s">
        <v>9</v>
      </c>
      <c r="D44" s="66" t="s">
        <v>326</v>
      </c>
      <c r="E44" s="86">
        <f>+IF(ISNUMBER(DATA!H127),DATA!H127,"n/a")</f>
        <v>2834083.73</v>
      </c>
      <c r="F44" s="77">
        <f>+IF(ISNUMBER(DATA!I127),DATA!I127,"n/a")</f>
        <v>2.6802090494249701E-2</v>
      </c>
      <c r="G44" s="86">
        <f>+IF(ISNUMBER(DATA!R127),DATA!R127,"n/a")</f>
        <v>9521456.0899999999</v>
      </c>
      <c r="H44" s="77">
        <f>+IF(ISNUMBER(DATA!S127),DATA!S127,"n/a")</f>
        <v>3.6000622401883502E-2</v>
      </c>
      <c r="I44" s="86">
        <f>+IF(ISNUMBER(DATA!AB127),DATA!AB127,"n/a")</f>
        <v>18330665.789999999</v>
      </c>
      <c r="J44" s="77">
        <f>+IF(ISNUMBER(DATA!AC127),DATA!AC127,"n/a")</f>
        <v>3.3802122576180302E-2</v>
      </c>
      <c r="K44" s="86">
        <f>+IF(ISNUMBER(DATA!AL127),DATA!AL127,"n/a")</f>
        <v>35248280.369999997</v>
      </c>
      <c r="L44" s="77">
        <f>+IF(ISNUMBER(DATA!AM127),DATA!AM127,"n/a")</f>
        <v>4.5126445039524399E-2</v>
      </c>
      <c r="R44" s="66"/>
      <c r="S44" s="66"/>
      <c r="T44" s="66"/>
      <c r="U44" s="66"/>
      <c r="V44" s="66"/>
      <c r="W44" s="66"/>
      <c r="X44" s="66"/>
      <c r="Y44" s="66"/>
    </row>
    <row r="45" spans="1:25" x14ac:dyDescent="0.2">
      <c r="A45" s="75" t="s">
        <v>19</v>
      </c>
      <c r="B45" s="75" t="s">
        <v>21</v>
      </c>
      <c r="C45" s="66" t="s">
        <v>9</v>
      </c>
      <c r="D45" s="66" t="s">
        <v>327</v>
      </c>
      <c r="E45" s="86">
        <f>+IF(ISNUMBER(DATA!H128),DATA!H128,"n/a")</f>
        <v>22119197.98</v>
      </c>
      <c r="F45" s="77">
        <f>+IF(ISNUMBER(DATA!I128),DATA!I128,"n/a")</f>
        <v>1.32889737694035E-2</v>
      </c>
      <c r="G45" s="86">
        <f>+IF(ISNUMBER(DATA!R128),DATA!R128,"n/a")</f>
        <v>74794667.560000002</v>
      </c>
      <c r="H45" s="77">
        <f>+IF(ISNUMBER(DATA!S128),DATA!S128,"n/a")</f>
        <v>2.89879035642319E-2</v>
      </c>
      <c r="I45" s="86">
        <f>+IF(ISNUMBER(DATA!AB128),DATA!AB128,"n/a")</f>
        <v>143310971.88</v>
      </c>
      <c r="J45" s="77">
        <f>+IF(ISNUMBER(DATA!AC128),DATA!AC128,"n/a")</f>
        <v>2.6615975970114801E-2</v>
      </c>
      <c r="K45" s="86">
        <f>+IF(ISNUMBER(DATA!AL128),DATA!AL128,"n/a")</f>
        <v>274593053.31</v>
      </c>
      <c r="L45" s="77">
        <f>+IF(ISNUMBER(DATA!AM128),DATA!AM128,"n/a")</f>
        <v>2.8886944171511601E-2</v>
      </c>
      <c r="R45" s="66"/>
      <c r="S45" s="66"/>
      <c r="T45" s="66"/>
      <c r="U45" s="66"/>
      <c r="V45" s="66"/>
      <c r="W45" s="66"/>
      <c r="X45" s="66"/>
      <c r="Y45" s="66"/>
    </row>
    <row r="46" spans="1:25" x14ac:dyDescent="0.2">
      <c r="A46" s="75"/>
      <c r="B46" s="75"/>
      <c r="E46" s="80"/>
      <c r="F46" s="77"/>
      <c r="G46" s="81"/>
      <c r="H46" s="77"/>
      <c r="I46" s="81"/>
      <c r="J46" s="82"/>
      <c r="K46" s="81"/>
      <c r="L46" s="77"/>
      <c r="R46" s="66"/>
      <c r="S46" s="66"/>
      <c r="T46" s="66"/>
      <c r="U46" s="66"/>
      <c r="V46" s="66"/>
      <c r="W46" s="66"/>
      <c r="X46" s="66"/>
      <c r="Y46" s="66"/>
    </row>
    <row r="47" spans="1:25" x14ac:dyDescent="0.2">
      <c r="A47" s="75" t="s">
        <v>19</v>
      </c>
      <c r="B47" s="75" t="s">
        <v>21</v>
      </c>
      <c r="C47" s="66" t="s">
        <v>25</v>
      </c>
      <c r="D47" s="66" t="s">
        <v>319</v>
      </c>
      <c r="E47" s="86">
        <f>+IF(ISNUMBER(DATA!J120),DATA!J120,"n/a")</f>
        <v>4200813.7</v>
      </c>
      <c r="F47" s="77">
        <f>+IF(ISNUMBER(DATA!K120),DATA!K120,"n/a")</f>
        <v>2.2112793637883502E-2</v>
      </c>
      <c r="G47" s="86">
        <f>+IF(ISNUMBER(DATA!T120),DATA!T120,"n/a")</f>
        <v>14040062.5</v>
      </c>
      <c r="H47" s="77">
        <f>+IF(ISNUMBER(DATA!U120),DATA!U120,"n/a")</f>
        <v>3.6560424805163901E-3</v>
      </c>
      <c r="I47" s="86">
        <f>+IF(ISNUMBER(DATA!AD120),DATA!AD120,"n/a")</f>
        <v>27253806.789999999</v>
      </c>
      <c r="J47" s="77">
        <f>+IF(ISNUMBER(DATA!AE120),DATA!AE120,"n/a")</f>
        <v>-6.5610912011497E-3</v>
      </c>
      <c r="K47" s="86">
        <f>+IF(ISNUMBER(DATA!AN120),DATA!AN120,"n/a")</f>
        <v>52342126.229999997</v>
      </c>
      <c r="L47" s="77">
        <f>+IF(ISNUMBER(DATA!AO120),DATA!AO120,"n/a")</f>
        <v>1.40577271965682E-3</v>
      </c>
      <c r="R47" s="66"/>
      <c r="S47" s="66"/>
      <c r="T47" s="66"/>
      <c r="U47" s="66"/>
      <c r="V47" s="66"/>
      <c r="W47" s="66"/>
      <c r="X47" s="66"/>
      <c r="Y47" s="66"/>
    </row>
    <row r="48" spans="1:25" x14ac:dyDescent="0.2">
      <c r="A48" s="75" t="s">
        <v>19</v>
      </c>
      <c r="B48" s="75" t="s">
        <v>21</v>
      </c>
      <c r="C48" s="66" t="s">
        <v>25</v>
      </c>
      <c r="D48" s="66" t="s">
        <v>320</v>
      </c>
      <c r="E48" s="86">
        <f>+IF(ISNUMBER(DATA!J121),DATA!J121,"n/a")</f>
        <v>5319701.17</v>
      </c>
      <c r="F48" s="77">
        <f>+IF(ISNUMBER(DATA!K121),DATA!K121,"n/a")</f>
        <v>-8.2005706286616298E-2</v>
      </c>
      <c r="G48" s="86">
        <f>+IF(ISNUMBER(DATA!T121),DATA!T121,"n/a")</f>
        <v>18821721.219999999</v>
      </c>
      <c r="H48" s="77">
        <f>+IF(ISNUMBER(DATA!U121),DATA!U121,"n/a")</f>
        <v>9.1099519574734701E-3</v>
      </c>
      <c r="I48" s="86">
        <f>+IF(ISNUMBER(DATA!AD121),DATA!AD121,"n/a")</f>
        <v>35818293.810000002</v>
      </c>
      <c r="J48" s="77">
        <f>+IF(ISNUMBER(DATA!AE121),DATA!AE121,"n/a")</f>
        <v>8.4434099448174905E-3</v>
      </c>
      <c r="K48" s="86">
        <f>+IF(ISNUMBER(DATA!AN121),DATA!AN121,"n/a")</f>
        <v>69714600.709999993</v>
      </c>
      <c r="L48" s="77">
        <f>+IF(ISNUMBER(DATA!AO121),DATA!AO121,"n/a")</f>
        <v>-5.1414339715721898E-3</v>
      </c>
      <c r="R48" s="66"/>
      <c r="S48" s="66"/>
      <c r="T48" s="66"/>
      <c r="U48" s="66"/>
      <c r="V48" s="66"/>
      <c r="W48" s="66"/>
      <c r="X48" s="66"/>
      <c r="Y48" s="66"/>
    </row>
    <row r="49" spans="1:25" x14ac:dyDescent="0.2">
      <c r="A49" s="75" t="s">
        <v>19</v>
      </c>
      <c r="B49" s="75" t="s">
        <v>21</v>
      </c>
      <c r="C49" s="66" t="s">
        <v>25</v>
      </c>
      <c r="D49" s="66" t="s">
        <v>321</v>
      </c>
      <c r="E49" s="86">
        <f>+IF(ISNUMBER(DATA!J122),DATA!J122,"n/a")</f>
        <v>4234261.88</v>
      </c>
      <c r="F49" s="77">
        <f>+IF(ISNUMBER(DATA!K122),DATA!K122,"n/a")</f>
        <v>4.80165104714965E-2</v>
      </c>
      <c r="G49" s="86">
        <f>+IF(ISNUMBER(DATA!T122),DATA!T122,"n/a")</f>
        <v>13879093.6</v>
      </c>
      <c r="H49" s="77">
        <f>+IF(ISNUMBER(DATA!U122),DATA!U122,"n/a")</f>
        <v>3.3614941223762497E-2</v>
      </c>
      <c r="I49" s="86">
        <f>+IF(ISNUMBER(DATA!AD122),DATA!AD122,"n/a")</f>
        <v>25977419.030000001</v>
      </c>
      <c r="J49" s="77">
        <f>+IF(ISNUMBER(DATA!AE122),DATA!AE122,"n/a")</f>
        <v>1.5460755704274401E-2</v>
      </c>
      <c r="K49" s="86">
        <f>+IF(ISNUMBER(DATA!AN122),DATA!AN122,"n/a")</f>
        <v>50030361.890000001</v>
      </c>
      <c r="L49" s="77">
        <f>+IF(ISNUMBER(DATA!AO122),DATA!AO122,"n/a")</f>
        <v>3.8184465861911699E-3</v>
      </c>
      <c r="R49" s="66"/>
      <c r="S49" s="66"/>
      <c r="T49" s="66"/>
      <c r="U49" s="66"/>
      <c r="V49" s="66"/>
      <c r="W49" s="66"/>
      <c r="X49" s="66"/>
      <c r="Y49" s="66"/>
    </row>
    <row r="50" spans="1:25" x14ac:dyDescent="0.2">
      <c r="A50" s="75" t="s">
        <v>19</v>
      </c>
      <c r="B50" s="75" t="s">
        <v>21</v>
      </c>
      <c r="C50" s="66" t="s">
        <v>25</v>
      </c>
      <c r="D50" s="66" t="s">
        <v>322</v>
      </c>
      <c r="E50" s="86">
        <f>+IF(ISNUMBER(DATA!J123),DATA!J123,"n/a")</f>
        <v>7632629.3600000003</v>
      </c>
      <c r="F50" s="77">
        <f>+IF(ISNUMBER(DATA!K123),DATA!K123,"n/a")</f>
        <v>3.04308331843255E-2</v>
      </c>
      <c r="G50" s="86">
        <f>+IF(ISNUMBER(DATA!T123),DATA!T123,"n/a")</f>
        <v>26126789.149999999</v>
      </c>
      <c r="H50" s="77">
        <f>+IF(ISNUMBER(DATA!U123),DATA!U123,"n/a")</f>
        <v>3.0577106623601101E-2</v>
      </c>
      <c r="I50" s="86">
        <f>+IF(ISNUMBER(DATA!AD123),DATA!AD123,"n/a")</f>
        <v>50517679.200000003</v>
      </c>
      <c r="J50" s="77">
        <f>+IF(ISNUMBER(DATA!AE123),DATA!AE123,"n/a")</f>
        <v>2.3331649121878899E-2</v>
      </c>
      <c r="K50" s="86">
        <f>+IF(ISNUMBER(DATA!AN123),DATA!AN123,"n/a")</f>
        <v>95382250.079999998</v>
      </c>
      <c r="L50" s="77">
        <f>+IF(ISNUMBER(DATA!AO123),DATA!AO123,"n/a")</f>
        <v>1.42824737732561E-2</v>
      </c>
      <c r="R50" s="66"/>
      <c r="S50" s="66"/>
      <c r="T50" s="66"/>
      <c r="U50" s="66"/>
      <c r="V50" s="66"/>
      <c r="W50" s="66"/>
      <c r="X50" s="66"/>
      <c r="Y50" s="66"/>
    </row>
    <row r="51" spans="1:25" x14ac:dyDescent="0.2">
      <c r="A51" s="75" t="s">
        <v>19</v>
      </c>
      <c r="B51" s="75" t="s">
        <v>21</v>
      </c>
      <c r="C51" s="66" t="s">
        <v>25</v>
      </c>
      <c r="D51" s="66" t="s">
        <v>323</v>
      </c>
      <c r="E51" s="86">
        <f>+IF(ISNUMBER(DATA!J124),DATA!J124,"n/a")</f>
        <v>2659586.7999999998</v>
      </c>
      <c r="F51" s="77">
        <f>+IF(ISNUMBER(DATA!K124),DATA!K124,"n/a")</f>
        <v>-4.4232352767496402E-2</v>
      </c>
      <c r="G51" s="86">
        <f>+IF(ISNUMBER(DATA!T124),DATA!T124,"n/a")</f>
        <v>9000566.1500000004</v>
      </c>
      <c r="H51" s="77">
        <f>+IF(ISNUMBER(DATA!U124),DATA!U124,"n/a")</f>
        <v>-2.5121204886021098E-3</v>
      </c>
      <c r="I51" s="86">
        <f>+IF(ISNUMBER(DATA!AD124),DATA!AD124,"n/a")</f>
        <v>17420323.93</v>
      </c>
      <c r="J51" s="77">
        <f>+IF(ISNUMBER(DATA!AE124),DATA!AE124,"n/a")</f>
        <v>2.9535971979289401E-2</v>
      </c>
      <c r="K51" s="86">
        <f>+IF(ISNUMBER(DATA!AN124),DATA!AN124,"n/a")</f>
        <v>33406818.559999999</v>
      </c>
      <c r="L51" s="77">
        <f>+IF(ISNUMBER(DATA!AO124),DATA!AO124,"n/a")</f>
        <v>2.38303378599161E-2</v>
      </c>
      <c r="R51" s="66"/>
      <c r="S51" s="66"/>
      <c r="T51" s="66"/>
      <c r="U51" s="66"/>
      <c r="V51" s="66"/>
      <c r="W51" s="66"/>
      <c r="X51" s="66"/>
      <c r="Y51" s="66"/>
    </row>
    <row r="52" spans="1:25" x14ac:dyDescent="0.2">
      <c r="A52" s="75" t="s">
        <v>19</v>
      </c>
      <c r="B52" s="75" t="s">
        <v>21</v>
      </c>
      <c r="C52" s="66" t="s">
        <v>25</v>
      </c>
      <c r="D52" s="66" t="s">
        <v>324</v>
      </c>
      <c r="E52" s="86">
        <f>+IF(ISNUMBER(DATA!J125),DATA!J125,"n/a")</f>
        <v>3120813.74</v>
      </c>
      <c r="F52" s="77">
        <f>+IF(ISNUMBER(DATA!K125),DATA!K125,"n/a")</f>
        <v>-1.49330386730983E-2</v>
      </c>
      <c r="G52" s="86">
        <f>+IF(ISNUMBER(DATA!T125),DATA!T125,"n/a")</f>
        <v>10244994.619999999</v>
      </c>
      <c r="H52" s="77">
        <f>+IF(ISNUMBER(DATA!U125),DATA!U125,"n/a")</f>
        <v>-9.4002828229909508E-3</v>
      </c>
      <c r="I52" s="86">
        <f>+IF(ISNUMBER(DATA!AD125),DATA!AD125,"n/a")</f>
        <v>19442218.739999998</v>
      </c>
      <c r="J52" s="77">
        <f>+IF(ISNUMBER(DATA!AE125),DATA!AE125,"n/a")</f>
        <v>-4.5013272255492399E-4</v>
      </c>
      <c r="K52" s="86">
        <f>+IF(ISNUMBER(DATA!AN125),DATA!AN125,"n/a")</f>
        <v>38556548.240000002</v>
      </c>
      <c r="L52" s="77">
        <f>+IF(ISNUMBER(DATA!AO125),DATA!AO125,"n/a")</f>
        <v>-5.4350722399239401E-3</v>
      </c>
      <c r="R52" s="66"/>
      <c r="S52" s="66"/>
      <c r="T52" s="66"/>
      <c r="U52" s="66"/>
      <c r="V52" s="66"/>
      <c r="W52" s="66"/>
      <c r="X52" s="66"/>
      <c r="Y52" s="66"/>
    </row>
    <row r="53" spans="1:25" x14ac:dyDescent="0.2">
      <c r="A53" s="75" t="s">
        <v>19</v>
      </c>
      <c r="B53" s="75" t="s">
        <v>21</v>
      </c>
      <c r="C53" s="66" t="s">
        <v>25</v>
      </c>
      <c r="D53" s="66" t="s">
        <v>325</v>
      </c>
      <c r="E53" s="86">
        <f>+IF(ISNUMBER(DATA!J126),DATA!J126,"n/a")</f>
        <v>5120686.29</v>
      </c>
      <c r="F53" s="77">
        <f>+IF(ISNUMBER(DATA!K126),DATA!K126,"n/a")</f>
        <v>5.6883754151685903E-3</v>
      </c>
      <c r="G53" s="86">
        <f>+IF(ISNUMBER(DATA!T126),DATA!T126,"n/a")</f>
        <v>16882634.129999999</v>
      </c>
      <c r="H53" s="77">
        <f>+IF(ISNUMBER(DATA!U126),DATA!U126,"n/a")</f>
        <v>8.2185109820002798E-3</v>
      </c>
      <c r="I53" s="86">
        <f>+IF(ISNUMBER(DATA!AD126),DATA!AD126,"n/a")</f>
        <v>31782787.079999998</v>
      </c>
      <c r="J53" s="77">
        <f>+IF(ISNUMBER(DATA!AE126),DATA!AE126,"n/a")</f>
        <v>1.0125803695883701E-2</v>
      </c>
      <c r="K53" s="86">
        <f>+IF(ISNUMBER(DATA!AN126),DATA!AN126,"n/a")</f>
        <v>61021763.649999999</v>
      </c>
      <c r="L53" s="77">
        <f>+IF(ISNUMBER(DATA!AO126),DATA!AO126,"n/a")</f>
        <v>2.2680738323898698E-2</v>
      </c>
      <c r="R53" s="66"/>
      <c r="S53" s="66"/>
      <c r="T53" s="66"/>
      <c r="U53" s="66"/>
      <c r="V53" s="66"/>
      <c r="W53" s="66"/>
      <c r="X53" s="66"/>
      <c r="Y53" s="66"/>
    </row>
    <row r="54" spans="1:25" x14ac:dyDescent="0.2">
      <c r="A54" s="75" t="s">
        <v>19</v>
      </c>
      <c r="B54" s="75" t="s">
        <v>21</v>
      </c>
      <c r="C54" s="66" t="s">
        <v>25</v>
      </c>
      <c r="D54" s="66" t="s">
        <v>326</v>
      </c>
      <c r="E54" s="86">
        <f>+IF(ISNUMBER(DATA!J127),DATA!J127,"n/a")</f>
        <v>4844094.68</v>
      </c>
      <c r="F54" s="77">
        <f>+IF(ISNUMBER(DATA!K127),DATA!K127,"n/a")</f>
        <v>-1.04424896625895E-2</v>
      </c>
      <c r="G54" s="86">
        <f>+IF(ISNUMBER(DATA!T127),DATA!T127,"n/a")</f>
        <v>16269991.529999999</v>
      </c>
      <c r="H54" s="77">
        <f>+IF(ISNUMBER(DATA!U127),DATA!U127,"n/a")</f>
        <v>-4.9715494064047202E-3</v>
      </c>
      <c r="I54" s="86">
        <f>+IF(ISNUMBER(DATA!AD127),DATA!AD127,"n/a")</f>
        <v>31402546.379999999</v>
      </c>
      <c r="J54" s="77">
        <f>+IF(ISNUMBER(DATA!AE127),DATA!AE127,"n/a")</f>
        <v>-3.6096710051736801E-3</v>
      </c>
      <c r="K54" s="86">
        <f>+IF(ISNUMBER(DATA!AN127),DATA!AN127,"n/a")</f>
        <v>60939073.399999999</v>
      </c>
      <c r="L54" s="77">
        <f>+IF(ISNUMBER(DATA!AO127),DATA!AO127,"n/a")</f>
        <v>1.3574942093120801E-2</v>
      </c>
      <c r="R54" s="66"/>
      <c r="S54" s="66"/>
      <c r="T54" s="66"/>
      <c r="U54" s="66"/>
      <c r="V54" s="66"/>
      <c r="W54" s="66"/>
      <c r="X54" s="66"/>
      <c r="Y54" s="66"/>
    </row>
    <row r="55" spans="1:25" x14ac:dyDescent="0.2">
      <c r="A55" s="75" t="s">
        <v>19</v>
      </c>
      <c r="B55" s="75" t="s">
        <v>21</v>
      </c>
      <c r="C55" s="66" t="s">
        <v>25</v>
      </c>
      <c r="D55" s="66" t="s">
        <v>327</v>
      </c>
      <c r="E55" s="86">
        <f>+IF(ISNUMBER(DATA!J128),DATA!J128,"n/a")</f>
        <v>37132587.409999996</v>
      </c>
      <c r="F55" s="77">
        <f>+IF(ISNUMBER(DATA!K128),DATA!K128,"n/a")</f>
        <v>-4.2229835101165103E-3</v>
      </c>
      <c r="G55" s="86">
        <f>+IF(ISNUMBER(DATA!T128),DATA!T128,"n/a")</f>
        <v>125265852.67</v>
      </c>
      <c r="H55" s="77">
        <f>+IF(ISNUMBER(DATA!U128),DATA!U128,"n/a")</f>
        <v>1.11723656017711E-2</v>
      </c>
      <c r="I55" s="86">
        <f>+IF(ISNUMBER(DATA!AD128),DATA!AD128,"n/a")</f>
        <v>239615073.78999999</v>
      </c>
      <c r="J55" s="77">
        <f>+IF(ISNUMBER(DATA!AE128),DATA!AE128,"n/a")</f>
        <v>9.9600818491155894E-3</v>
      </c>
      <c r="K55" s="86">
        <f>+IF(ISNUMBER(DATA!AN128),DATA!AN128,"n/a")</f>
        <v>461393542.58999997</v>
      </c>
      <c r="L55" s="77">
        <f>+IF(ISNUMBER(DATA!AO128),DATA!AO128,"n/a")</f>
        <v>8.7076441510144393E-3</v>
      </c>
      <c r="R55" s="66"/>
      <c r="S55" s="66"/>
      <c r="T55" s="66"/>
      <c r="U55" s="66"/>
      <c r="V55" s="66"/>
      <c r="W55" s="66"/>
      <c r="X55" s="66"/>
      <c r="Y55" s="66"/>
    </row>
    <row r="56" spans="1:25" x14ac:dyDescent="0.2">
      <c r="A56" s="75"/>
      <c r="B56" s="75"/>
      <c r="E56" s="80"/>
      <c r="F56" s="77"/>
      <c r="G56" s="81"/>
      <c r="H56" s="77"/>
      <c r="I56" s="81"/>
      <c r="J56" s="82"/>
      <c r="K56" s="81"/>
      <c r="L56" s="77"/>
      <c r="R56" s="66"/>
      <c r="S56" s="66"/>
      <c r="T56" s="66"/>
      <c r="U56" s="66"/>
      <c r="V56" s="66"/>
      <c r="W56" s="66"/>
      <c r="X56" s="66"/>
      <c r="Y56" s="66"/>
    </row>
    <row r="57" spans="1:25" x14ac:dyDescent="0.2">
      <c r="A57" s="75" t="s">
        <v>19</v>
      </c>
      <c r="B57" s="75" t="s">
        <v>21</v>
      </c>
      <c r="C57" s="66" t="s">
        <v>10</v>
      </c>
      <c r="D57" s="66" t="s">
        <v>319</v>
      </c>
      <c r="E57" s="87">
        <f>+IF(ISNUMBER(DATA!L120),DATA!L120,"n/a")</f>
        <v>4.2634468859930399</v>
      </c>
      <c r="F57" s="77">
        <f>+IF(ISNUMBER(DATA!M120),DATA!M120,"n/a")</f>
        <v>1.5891159101701701E-2</v>
      </c>
      <c r="G57" s="87">
        <f>+IF(ISNUMBER(DATA!V120),DATA!V120,"n/a")</f>
        <v>4.2987254382600497</v>
      </c>
      <c r="H57" s="77">
        <f>+IF(ISNUMBER(DATA!W120),DATA!W120,"n/a")</f>
        <v>2.2528150075399499E-2</v>
      </c>
      <c r="I57" s="87">
        <f>+IF(ISNUMBER(DATA!AF120),DATA!AF120,"n/a")</f>
        <v>4.3157124471011601</v>
      </c>
      <c r="J57" s="77">
        <f>+IF(ISNUMBER(DATA!AG120),DATA!AG120,"n/a")</f>
        <v>3.3234244098239302E-2</v>
      </c>
      <c r="K57" s="87">
        <f>+IF(ISNUMBER(DATA!AP120),DATA!AP120,"n/a")</f>
        <v>4.2569631251247797</v>
      </c>
      <c r="L57" s="77">
        <f>+IF(ISNUMBER(DATA!AQ120),DATA!AQ120,"n/a")</f>
        <v>1.84156289536145E-2</v>
      </c>
      <c r="R57" s="66"/>
      <c r="S57" s="66"/>
      <c r="T57" s="66"/>
      <c r="U57" s="66"/>
      <c r="V57" s="66"/>
      <c r="W57" s="66"/>
      <c r="X57" s="66"/>
      <c r="Y57" s="66"/>
    </row>
    <row r="58" spans="1:25" x14ac:dyDescent="0.2">
      <c r="A58" s="75" t="s">
        <v>19</v>
      </c>
      <c r="B58" s="75" t="s">
        <v>21</v>
      </c>
      <c r="C58" s="66" t="s">
        <v>10</v>
      </c>
      <c r="D58" s="66" t="s">
        <v>320</v>
      </c>
      <c r="E58" s="87">
        <f>+IF(ISNUMBER(DATA!L121),DATA!L121,"n/a")</f>
        <v>3.8473192066845701</v>
      </c>
      <c r="F58" s="77">
        <f>+IF(ISNUMBER(DATA!M121),DATA!M121,"n/a")</f>
        <v>6.1692054194279103E-2</v>
      </c>
      <c r="G58" s="87">
        <f>+IF(ISNUMBER(DATA!V121),DATA!V121,"n/a")</f>
        <v>3.78146379155082</v>
      </c>
      <c r="H58" s="77">
        <f>+IF(ISNUMBER(DATA!W121),DATA!W121,"n/a")</f>
        <v>9.671233257869E-3</v>
      </c>
      <c r="I58" s="87">
        <f>+IF(ISNUMBER(DATA!AF121),DATA!AF121,"n/a")</f>
        <v>3.7838649186488298</v>
      </c>
      <c r="J58" s="77">
        <f>+IF(ISNUMBER(DATA!AG121),DATA!AG121,"n/a")</f>
        <v>9.1908403338718699E-3</v>
      </c>
      <c r="K58" s="87">
        <f>+IF(ISNUMBER(DATA!AP121),DATA!AP121,"n/a")</f>
        <v>3.8201193565164702</v>
      </c>
      <c r="L58" s="77">
        <f>+IF(ISNUMBER(DATA!AQ121),DATA!AQ121,"n/a")</f>
        <v>1.8400515270889099E-2</v>
      </c>
      <c r="R58" s="66"/>
      <c r="S58" s="66"/>
      <c r="T58" s="66"/>
      <c r="U58" s="66"/>
      <c r="V58" s="66"/>
      <c r="W58" s="66"/>
      <c r="X58" s="66"/>
      <c r="Y58" s="66"/>
    </row>
    <row r="59" spans="1:25" x14ac:dyDescent="0.2">
      <c r="A59" s="75" t="s">
        <v>19</v>
      </c>
      <c r="B59" s="75" t="s">
        <v>21</v>
      </c>
      <c r="C59" s="66" t="s">
        <v>10</v>
      </c>
      <c r="D59" s="66" t="s">
        <v>321</v>
      </c>
      <c r="E59" s="87">
        <f>+IF(ISNUMBER(DATA!L122),DATA!L122,"n/a")</f>
        <v>4.0110956678480596</v>
      </c>
      <c r="F59" s="77">
        <f>+IF(ISNUMBER(DATA!M122),DATA!M122,"n/a")</f>
        <v>-1.4014283655451499E-2</v>
      </c>
      <c r="G59" s="87">
        <f>+IF(ISNUMBER(DATA!V122),DATA!V122,"n/a")</f>
        <v>4.0418868764261999</v>
      </c>
      <c r="H59" s="77">
        <f>+IF(ISNUMBER(DATA!W122),DATA!W122,"n/a")</f>
        <v>-9.7709554200427796E-3</v>
      </c>
      <c r="I59" s="87">
        <f>+IF(ISNUMBER(DATA!AF122),DATA!AF122,"n/a")</f>
        <v>4.0467071514810202</v>
      </c>
      <c r="J59" s="77">
        <f>+IF(ISNUMBER(DATA!AG122),DATA!AG122,"n/a")</f>
        <v>-4.4839031345931301E-3</v>
      </c>
      <c r="K59" s="87">
        <f>+IF(ISNUMBER(DATA!AP122),DATA!AP122,"n/a")</f>
        <v>4.0674369720665799</v>
      </c>
      <c r="L59" s="77">
        <f>+IF(ISNUMBER(DATA!AQ122),DATA!AQ122,"n/a")</f>
        <v>-3.8706492813145202E-3</v>
      </c>
      <c r="R59" s="66"/>
      <c r="S59" s="66"/>
      <c r="T59" s="66"/>
      <c r="U59" s="66"/>
      <c r="V59" s="66"/>
      <c r="W59" s="66"/>
      <c r="X59" s="66"/>
      <c r="Y59" s="66"/>
    </row>
    <row r="60" spans="1:25" x14ac:dyDescent="0.2">
      <c r="A60" s="75" t="s">
        <v>19</v>
      </c>
      <c r="B60" s="75" t="s">
        <v>21</v>
      </c>
      <c r="C60" s="66" t="s">
        <v>10</v>
      </c>
      <c r="D60" s="66" t="s">
        <v>322</v>
      </c>
      <c r="E60" s="87">
        <f>+IF(ISNUMBER(DATA!L123),DATA!L123,"n/a")</f>
        <v>3.8177655289233101</v>
      </c>
      <c r="F60" s="77">
        <f>+IF(ISNUMBER(DATA!M123),DATA!M123,"n/a")</f>
        <v>-4.5373278462843203E-3</v>
      </c>
      <c r="G60" s="87">
        <f>+IF(ISNUMBER(DATA!V123),DATA!V123,"n/a")</f>
        <v>3.78336342548879</v>
      </c>
      <c r="H60" s="77">
        <f>+IF(ISNUMBER(DATA!W123),DATA!W123,"n/a")</f>
        <v>-1.7488318733456399E-2</v>
      </c>
      <c r="I60" s="87">
        <f>+IF(ISNUMBER(DATA!AF123),DATA!AF123,"n/a")</f>
        <v>3.7370807279652398</v>
      </c>
      <c r="J60" s="77">
        <f>+IF(ISNUMBER(DATA!AG123),DATA!AG123,"n/a")</f>
        <v>-3.3066680721305801E-2</v>
      </c>
      <c r="K60" s="87">
        <f>+IF(ISNUMBER(DATA!AP123),DATA!AP123,"n/a")</f>
        <v>3.78432271534701</v>
      </c>
      <c r="L60" s="77">
        <f>+IF(ISNUMBER(DATA!AQ123),DATA!AQ123,"n/a")</f>
        <v>-3.4095294329283099E-2</v>
      </c>
      <c r="R60" s="66"/>
      <c r="S60" s="66"/>
      <c r="T60" s="66"/>
      <c r="U60" s="66"/>
      <c r="V60" s="66"/>
      <c r="W60" s="66"/>
      <c r="X60" s="66"/>
      <c r="Y60" s="66"/>
    </row>
    <row r="61" spans="1:25" x14ac:dyDescent="0.2">
      <c r="A61" s="75" t="s">
        <v>19</v>
      </c>
      <c r="B61" s="75" t="s">
        <v>21</v>
      </c>
      <c r="C61" s="66" t="s">
        <v>10</v>
      </c>
      <c r="D61" s="66" t="s">
        <v>323</v>
      </c>
      <c r="E61" s="87">
        <f>+IF(ISNUMBER(DATA!L124),DATA!L124,"n/a")</f>
        <v>3.8759759958397999</v>
      </c>
      <c r="F61" s="77">
        <f>+IF(ISNUMBER(DATA!M124),DATA!M124,"n/a")</f>
        <v>6.4721881830755501E-2</v>
      </c>
      <c r="G61" s="87">
        <f>+IF(ISNUMBER(DATA!V124),DATA!V124,"n/a")</f>
        <v>3.8767936753016801</v>
      </c>
      <c r="H61" s="77">
        <f>+IF(ISNUMBER(DATA!W124),DATA!W124,"n/a")</f>
        <v>3.9320515890005098E-2</v>
      </c>
      <c r="I61" s="87">
        <f>+IF(ISNUMBER(DATA!AF124),DATA!AF124,"n/a")</f>
        <v>3.8582142281619398</v>
      </c>
      <c r="J61" s="77">
        <f>+IF(ISNUMBER(DATA!AG124),DATA!AG124,"n/a")</f>
        <v>1.5790620753241402E-2</v>
      </c>
      <c r="K61" s="87">
        <f>+IF(ISNUMBER(DATA!AP124),DATA!AP124,"n/a")</f>
        <v>3.879686933746</v>
      </c>
      <c r="L61" s="77">
        <f>+IF(ISNUMBER(DATA!AQ124),DATA!AQ124,"n/a")</f>
        <v>2.3405462836478E-2</v>
      </c>
      <c r="R61" s="66"/>
      <c r="S61" s="66"/>
      <c r="T61" s="66"/>
      <c r="U61" s="66"/>
      <c r="V61" s="66"/>
      <c r="W61" s="66"/>
      <c r="X61" s="66"/>
      <c r="Y61" s="66"/>
    </row>
    <row r="62" spans="1:25" x14ac:dyDescent="0.2">
      <c r="A62" s="75" t="s">
        <v>19</v>
      </c>
      <c r="B62" s="75" t="s">
        <v>21</v>
      </c>
      <c r="C62" s="66" t="s">
        <v>10</v>
      </c>
      <c r="D62" s="66" t="s">
        <v>324</v>
      </c>
      <c r="E62" s="87">
        <f>+IF(ISNUMBER(DATA!L125),DATA!L125,"n/a")</f>
        <v>4.2186206099216301</v>
      </c>
      <c r="F62" s="77">
        <f>+IF(ISNUMBER(DATA!M125),DATA!M125,"n/a")</f>
        <v>5.3313099817359398E-2</v>
      </c>
      <c r="G62" s="87">
        <f>+IF(ISNUMBER(DATA!V125),DATA!V125,"n/a")</f>
        <v>4.2412077483849799</v>
      </c>
      <c r="H62" s="77">
        <f>+IF(ISNUMBER(DATA!W125),DATA!W125,"n/a")</f>
        <v>4.9806632818465403E-2</v>
      </c>
      <c r="I62" s="87">
        <f>+IF(ISNUMBER(DATA!AF125),DATA!AF125,"n/a")</f>
        <v>4.2299122224577896</v>
      </c>
      <c r="J62" s="77">
        <f>+IF(ISNUMBER(DATA!AG125),DATA!AG125,"n/a")</f>
        <v>4.86523579155713E-2</v>
      </c>
      <c r="K62" s="87">
        <f>+IF(ISNUMBER(DATA!AP125),DATA!AP125,"n/a")</f>
        <v>4.1330495379408498</v>
      </c>
      <c r="L62" s="77">
        <f>+IF(ISNUMBER(DATA!AQ125),DATA!AQ125,"n/a")</f>
        <v>2.33807884974001E-2</v>
      </c>
      <c r="R62" s="66"/>
      <c r="S62" s="66"/>
      <c r="T62" s="66"/>
      <c r="U62" s="66"/>
      <c r="V62" s="66"/>
      <c r="W62" s="66"/>
      <c r="X62" s="66"/>
      <c r="Y62" s="66"/>
    </row>
    <row r="63" spans="1:25" x14ac:dyDescent="0.2">
      <c r="A63" s="75" t="s">
        <v>19</v>
      </c>
      <c r="B63" s="75" t="s">
        <v>21</v>
      </c>
      <c r="C63" s="66" t="s">
        <v>10</v>
      </c>
      <c r="D63" s="66" t="s">
        <v>325</v>
      </c>
      <c r="E63" s="87">
        <f>+IF(ISNUMBER(DATA!L126),DATA!L126,"n/a")</f>
        <v>4.07917834453115</v>
      </c>
      <c r="F63" s="77">
        <f>+IF(ISNUMBER(DATA!M126),DATA!M126,"n/a")</f>
        <v>4.73207787431434E-3</v>
      </c>
      <c r="G63" s="87">
        <f>+IF(ISNUMBER(DATA!V126),DATA!V126,"n/a")</f>
        <v>4.1032028150577098</v>
      </c>
      <c r="H63" s="77">
        <f>+IF(ISNUMBER(DATA!W126),DATA!W126,"n/a")</f>
        <v>5.0986918819446404E-3</v>
      </c>
      <c r="I63" s="87">
        <f>+IF(ISNUMBER(DATA!AF126),DATA!AF126,"n/a")</f>
        <v>4.0795973938888199</v>
      </c>
      <c r="J63" s="77">
        <f>+IF(ISNUMBER(DATA!AG126),DATA!AG126,"n/a")</f>
        <v>1.1856388070068899E-2</v>
      </c>
      <c r="K63" s="87">
        <f>+IF(ISNUMBER(DATA!AP126),DATA!AP126,"n/a")</f>
        <v>4.0647337298612296</v>
      </c>
      <c r="L63" s="77">
        <f>+IF(ISNUMBER(DATA!AQ126),DATA!AQ126,"n/a")</f>
        <v>5.0275906692937699E-3</v>
      </c>
      <c r="R63" s="66"/>
      <c r="S63" s="66"/>
      <c r="T63" s="66"/>
      <c r="U63" s="66"/>
      <c r="V63" s="66"/>
      <c r="W63" s="66"/>
      <c r="X63" s="66"/>
      <c r="Y63" s="66"/>
    </row>
    <row r="64" spans="1:25" x14ac:dyDescent="0.2">
      <c r="A64" s="75" t="s">
        <v>19</v>
      </c>
      <c r="B64" s="75" t="s">
        <v>21</v>
      </c>
      <c r="C64" s="66" t="s">
        <v>10</v>
      </c>
      <c r="D64" s="66" t="s">
        <v>326</v>
      </c>
      <c r="E64" s="87">
        <f>+IF(ISNUMBER(DATA!L127),DATA!L127,"n/a")</f>
        <v>4.0439293266751903</v>
      </c>
      <c r="F64" s="77">
        <f>+IF(ISNUMBER(DATA!M127),DATA!M127,"n/a")</f>
        <v>2.0752004593650699E-2</v>
      </c>
      <c r="G64" s="87">
        <f>+IF(ISNUMBER(DATA!V127),DATA!V127,"n/a")</f>
        <v>4.0703211634513803</v>
      </c>
      <c r="H64" s="77">
        <f>+IF(ISNUMBER(DATA!W127),DATA!W127,"n/a")</f>
        <v>2.4286559411279999E-2</v>
      </c>
      <c r="I64" s="87">
        <f>+IF(ISNUMBER(DATA!AF127),DATA!AF127,"n/a")</f>
        <v>4.0710622508163699</v>
      </c>
      <c r="J64" s="77">
        <f>+IF(ISNUMBER(DATA!AG127),DATA!AG127,"n/a")</f>
        <v>2.4335919665754501E-2</v>
      </c>
      <c r="K64" s="87">
        <f>+IF(ISNUMBER(DATA!AP127),DATA!AP127,"n/a")</f>
        <v>4.0187330483379302</v>
      </c>
      <c r="L64" s="77">
        <f>+IF(ISNUMBER(DATA!AQ127),DATA!AQ127,"n/a")</f>
        <v>2.0685649596643299E-3</v>
      </c>
      <c r="R64" s="66"/>
      <c r="S64" s="66"/>
      <c r="T64" s="66"/>
      <c r="U64" s="66"/>
      <c r="V64" s="66"/>
      <c r="W64" s="66"/>
      <c r="X64" s="66"/>
      <c r="Y64" s="66"/>
    </row>
    <row r="65" spans="1:25" x14ac:dyDescent="0.2">
      <c r="A65" s="75" t="s">
        <v>19</v>
      </c>
      <c r="B65" s="75" t="s">
        <v>21</v>
      </c>
      <c r="C65" s="66" t="s">
        <v>10</v>
      </c>
      <c r="D65" s="66" t="s">
        <v>327</v>
      </c>
      <c r="E65" s="87">
        <f>+IF(ISNUMBER(DATA!L128),DATA!L128,"n/a")</f>
        <v>3.9974269984810702</v>
      </c>
      <c r="F65" s="77">
        <f>+IF(ISNUMBER(DATA!M128),DATA!M128,"n/a")</f>
        <v>2.1005471073040301E-2</v>
      </c>
      <c r="G65" s="87">
        <f>+IF(ISNUMBER(DATA!V128),DATA!V128,"n/a")</f>
        <v>3.9923164027764599</v>
      </c>
      <c r="H65" s="77">
        <f>+IF(ISNUMBER(DATA!W128),DATA!W128,"n/a")</f>
        <v>9.7497985493021806E-3</v>
      </c>
      <c r="I65" s="87">
        <f>+IF(ISNUMBER(DATA!AF128),DATA!AF128,"n/a")</f>
        <v>3.9787047897312702</v>
      </c>
      <c r="J65" s="77">
        <f>+IF(ISNUMBER(DATA!AG128),DATA!AG128,"n/a")</f>
        <v>7.1539081950089296E-3</v>
      </c>
      <c r="K65" s="87">
        <f>+IF(ISNUMBER(DATA!AP128),DATA!AP128,"n/a")</f>
        <v>3.9759091185656099</v>
      </c>
      <c r="L65" s="77">
        <f>+IF(ISNUMBER(DATA!AQ128),DATA!AQ128,"n/a")</f>
        <v>1.47337592800653E-3</v>
      </c>
      <c r="R65" s="66"/>
      <c r="S65" s="66"/>
      <c r="T65" s="66"/>
      <c r="U65" s="66"/>
      <c r="V65" s="66"/>
      <c r="W65" s="66"/>
      <c r="X65" s="66"/>
      <c r="Y65" s="66"/>
    </row>
    <row r="66" spans="1:25" x14ac:dyDescent="0.2">
      <c r="A66" s="75"/>
      <c r="B66" s="75"/>
      <c r="E66" s="88"/>
      <c r="F66" s="77"/>
      <c r="G66" s="89"/>
      <c r="H66" s="77"/>
      <c r="I66" s="89"/>
      <c r="J66" s="82"/>
      <c r="K66" s="89"/>
      <c r="L66" s="77"/>
      <c r="R66" s="66"/>
      <c r="S66" s="66"/>
      <c r="T66" s="66"/>
      <c r="U66" s="66"/>
      <c r="V66" s="66"/>
      <c r="W66" s="66"/>
      <c r="X66" s="66"/>
      <c r="Y66" s="66"/>
    </row>
    <row r="67" spans="1:25" x14ac:dyDescent="0.2">
      <c r="A67" s="75" t="s">
        <v>19</v>
      </c>
      <c r="B67" s="75" t="s">
        <v>21</v>
      </c>
      <c r="C67" s="66" t="s">
        <v>26</v>
      </c>
      <c r="D67" s="66" t="s">
        <v>319</v>
      </c>
      <c r="E67" s="87">
        <f>+IF(ISNUMBER(DATA!N120),DATA!N120,"n/a")</f>
        <v>2.5454452217197798</v>
      </c>
      <c r="F67" s="77">
        <f>+IF(ISNUMBER(DATA!O120),DATA!O120,"n/a")</f>
        <v>3.1200543127284399E-2</v>
      </c>
      <c r="G67" s="87">
        <f>+IF(ISNUMBER(DATA!X120),DATA!X120,"n/a")</f>
        <v>2.5506187995957998</v>
      </c>
      <c r="H67" s="77">
        <f>+IF(ISNUMBER(DATA!Y120),DATA!Y120,"n/a")</f>
        <v>2.7470171794417599E-2</v>
      </c>
      <c r="I67" s="87">
        <f>+IF(ISNUMBER(DATA!AH120),DATA!AH120,"n/a")</f>
        <v>2.55873618307103</v>
      </c>
      <c r="J67" s="77">
        <f>+IF(ISNUMBER(DATA!AI120),DATA!AI120,"n/a")</f>
        <v>3.8410601277245701E-2</v>
      </c>
      <c r="K67" s="87">
        <f>+IF(ISNUMBER(DATA!AR120),DATA!AR120,"n/a")</f>
        <v>2.5157807126781702</v>
      </c>
      <c r="L67" s="77">
        <f>+IF(ISNUMBER(DATA!AS120),DATA!AS120,"n/a")</f>
        <v>2.167470923874E-2</v>
      </c>
      <c r="R67" s="66"/>
      <c r="S67" s="66"/>
      <c r="T67" s="66"/>
      <c r="U67" s="66"/>
      <c r="V67" s="66"/>
      <c r="W67" s="66"/>
      <c r="X67" s="66"/>
      <c r="Y67" s="66"/>
    </row>
    <row r="68" spans="1:25" x14ac:dyDescent="0.2">
      <c r="A68" s="75" t="s">
        <v>19</v>
      </c>
      <c r="B68" s="75" t="s">
        <v>21</v>
      </c>
      <c r="C68" s="66" t="s">
        <v>26</v>
      </c>
      <c r="D68" s="66" t="s">
        <v>320</v>
      </c>
      <c r="E68" s="87">
        <f>+IF(ISNUMBER(DATA!N121),DATA!N121,"n/a")</f>
        <v>2.2544493810354398</v>
      </c>
      <c r="F68" s="77">
        <f>+IF(ISNUMBER(DATA!O121),DATA!O121,"n/a")</f>
        <v>8.9879152348465705E-2</v>
      </c>
      <c r="G68" s="87">
        <f>+IF(ISNUMBER(DATA!X121),DATA!X121,"n/a")</f>
        <v>2.2239496664907001</v>
      </c>
      <c r="H68" s="77">
        <f>+IF(ISNUMBER(DATA!Y121),DATA!Y121,"n/a")</f>
        <v>3.3603199354234503E-2</v>
      </c>
      <c r="I68" s="87">
        <f>+IF(ISNUMBER(DATA!AH121),DATA!AH121,"n/a")</f>
        <v>2.2192053541592198</v>
      </c>
      <c r="J68" s="77">
        <f>+IF(ISNUMBER(DATA!AI121),DATA!AI121,"n/a")</f>
        <v>2.83015389412925E-2</v>
      </c>
      <c r="K68" s="87">
        <f>+IF(ISNUMBER(DATA!AR121),DATA!AR121,"n/a")</f>
        <v>2.2405754362671702</v>
      </c>
      <c r="L68" s="77">
        <f>+IF(ISNUMBER(DATA!AS121),DATA!AS121,"n/a")</f>
        <v>4.3596963209255997E-2</v>
      </c>
      <c r="R68" s="66"/>
      <c r="S68" s="66"/>
      <c r="T68" s="66"/>
      <c r="U68" s="66"/>
      <c r="V68" s="66"/>
      <c r="W68" s="66"/>
      <c r="X68" s="66"/>
      <c r="Y68" s="66"/>
    </row>
    <row r="69" spans="1:25" x14ac:dyDescent="0.2">
      <c r="A69" s="75" t="s">
        <v>19</v>
      </c>
      <c r="B69" s="75" t="s">
        <v>21</v>
      </c>
      <c r="C69" s="66" t="s">
        <v>26</v>
      </c>
      <c r="D69" s="66" t="s">
        <v>321</v>
      </c>
      <c r="E69" s="87">
        <f>+IF(ISNUMBER(DATA!N122),DATA!N122,"n/a")</f>
        <v>2.3184606923745599</v>
      </c>
      <c r="F69" s="77">
        <f>+IF(ISNUMBER(DATA!O122),DATA!O122,"n/a")</f>
        <v>6.3402842115710296E-3</v>
      </c>
      <c r="G69" s="87">
        <f>+IF(ISNUMBER(DATA!X122),DATA!X122,"n/a")</f>
        <v>2.3453754458432399</v>
      </c>
      <c r="H69" s="77">
        <f>+IF(ISNUMBER(DATA!Y122),DATA!Y122,"n/a")</f>
        <v>1.9598959257043299E-2</v>
      </c>
      <c r="I69" s="87">
        <f>+IF(ISNUMBER(DATA!AH122),DATA!AH122,"n/a")</f>
        <v>2.3358025753030298</v>
      </c>
      <c r="J69" s="77">
        <f>+IF(ISNUMBER(DATA!AI122),DATA!AI122,"n/a")</f>
        <v>2.2114660101020402E-2</v>
      </c>
      <c r="K69" s="87">
        <f>+IF(ISNUMBER(DATA!AR122),DATA!AR122,"n/a")</f>
        <v>2.32444436211932</v>
      </c>
      <c r="L69" s="77">
        <f>+IF(ISNUMBER(DATA!AS122),DATA!AS122,"n/a")</f>
        <v>2.3237020230740799E-2</v>
      </c>
      <c r="R69" s="66"/>
      <c r="S69" s="66"/>
      <c r="T69" s="66"/>
      <c r="U69" s="66"/>
      <c r="V69" s="66"/>
      <c r="W69" s="66"/>
      <c r="X69" s="66"/>
      <c r="Y69" s="66"/>
    </row>
    <row r="70" spans="1:25" x14ac:dyDescent="0.2">
      <c r="A70" s="75" t="s">
        <v>19</v>
      </c>
      <c r="B70" s="75" t="s">
        <v>21</v>
      </c>
      <c r="C70" s="66" t="s">
        <v>26</v>
      </c>
      <c r="D70" s="66" t="s">
        <v>322</v>
      </c>
      <c r="E70" s="87">
        <f>+IF(ISNUMBER(DATA!N123),DATA!N123,"n/a")</f>
        <v>2.3580398957037798</v>
      </c>
      <c r="F70" s="77">
        <f>+IF(ISNUMBER(DATA!O123),DATA!O123,"n/a")</f>
        <v>7.4424637943048804E-3</v>
      </c>
      <c r="G70" s="87">
        <f>+IF(ISNUMBER(DATA!X123),DATA!X123,"n/a")</f>
        <v>2.3657949492044601</v>
      </c>
      <c r="H70" s="77">
        <f>+IF(ISNUMBER(DATA!Y123),DATA!Y123,"n/a")</f>
        <v>-5.7527957166577399E-3</v>
      </c>
      <c r="I70" s="87">
        <f>+IF(ISNUMBER(DATA!AH123),DATA!AH123,"n/a")</f>
        <v>2.3632588086113002</v>
      </c>
      <c r="J70" s="77">
        <f>+IF(ISNUMBER(DATA!AI123),DATA!AI123,"n/a")</f>
        <v>-1.4352803956214299E-2</v>
      </c>
      <c r="K70" s="87">
        <f>+IF(ISNUMBER(DATA!AR123),DATA!AR123,"n/a")</f>
        <v>2.3747246058886402</v>
      </c>
      <c r="L70" s="77">
        <f>+IF(ISNUMBER(DATA!AS123),DATA!AS123,"n/a")</f>
        <v>-6.0500125750428402E-3</v>
      </c>
      <c r="R70" s="66"/>
      <c r="S70" s="66"/>
      <c r="T70" s="66"/>
      <c r="U70" s="66"/>
      <c r="V70" s="66"/>
      <c r="W70" s="66"/>
      <c r="X70" s="66"/>
      <c r="Y70" s="66"/>
    </row>
    <row r="71" spans="1:25" x14ac:dyDescent="0.2">
      <c r="A71" s="75" t="s">
        <v>19</v>
      </c>
      <c r="B71" s="75" t="s">
        <v>21</v>
      </c>
      <c r="C71" s="66" t="s">
        <v>26</v>
      </c>
      <c r="D71" s="66" t="s">
        <v>323</v>
      </c>
      <c r="E71" s="87">
        <f>+IF(ISNUMBER(DATA!N124),DATA!N124,"n/a")</f>
        <v>2.2704286959162201</v>
      </c>
      <c r="F71" s="77">
        <f>+IF(ISNUMBER(DATA!O124),DATA!O124,"n/a")</f>
        <v>8.3102577858984103E-2</v>
      </c>
      <c r="G71" s="87">
        <f>+IF(ISNUMBER(DATA!X124),DATA!X124,"n/a")</f>
        <v>2.2790103375886002</v>
      </c>
      <c r="H71" s="77">
        <f>+IF(ISNUMBER(DATA!Y124),DATA!Y124,"n/a")</f>
        <v>5.52761368078072E-2</v>
      </c>
      <c r="I71" s="87">
        <f>+IF(ISNUMBER(DATA!AH124),DATA!AH124,"n/a")</f>
        <v>2.2649623364380198</v>
      </c>
      <c r="J71" s="77">
        <f>+IF(ISNUMBER(DATA!AI124),DATA!AI124,"n/a")</f>
        <v>2.4700075618343999E-2</v>
      </c>
      <c r="K71" s="87">
        <f>+IF(ISNUMBER(DATA!AR124),DATA!AR124,"n/a")</f>
        <v>2.27573785164414</v>
      </c>
      <c r="L71" s="77">
        <f>+IF(ISNUMBER(DATA!AS124),DATA!AS124,"n/a")</f>
        <v>3.58848237308802E-2</v>
      </c>
      <c r="R71" s="66"/>
      <c r="S71" s="66"/>
      <c r="T71" s="66"/>
      <c r="U71" s="66"/>
      <c r="V71" s="66"/>
      <c r="W71" s="66"/>
      <c r="X71" s="66"/>
      <c r="Y71" s="66"/>
    </row>
    <row r="72" spans="1:25" x14ac:dyDescent="0.2">
      <c r="A72" s="75" t="s">
        <v>19</v>
      </c>
      <c r="B72" s="75" t="s">
        <v>21</v>
      </c>
      <c r="C72" s="66" t="s">
        <v>26</v>
      </c>
      <c r="D72" s="66" t="s">
        <v>324</v>
      </c>
      <c r="E72" s="87">
        <f>+IF(ISNUMBER(DATA!N125),DATA!N125,"n/a")</f>
        <v>2.5961199882438399</v>
      </c>
      <c r="F72" s="77">
        <f>+IF(ISNUMBER(DATA!O125),DATA!O125,"n/a")</f>
        <v>5.2795614770923899E-2</v>
      </c>
      <c r="G72" s="87">
        <f>+IF(ISNUMBER(DATA!X125),DATA!X125,"n/a")</f>
        <v>2.6071926868420299</v>
      </c>
      <c r="H72" s="77">
        <f>+IF(ISNUMBER(DATA!Y125),DATA!Y125,"n/a")</f>
        <v>5.2799549413311497E-2</v>
      </c>
      <c r="I72" s="87">
        <f>+IF(ISNUMBER(DATA!AH125),DATA!AH125,"n/a")</f>
        <v>2.5966221363478001</v>
      </c>
      <c r="J72" s="77">
        <f>+IF(ISNUMBER(DATA!AI125),DATA!AI125,"n/a")</f>
        <v>4.8356851683827501E-2</v>
      </c>
      <c r="K72" s="87">
        <f>+IF(ISNUMBER(DATA!AR125),DATA!AR125,"n/a")</f>
        <v>2.5405443718734699</v>
      </c>
      <c r="L72" s="77">
        <f>+IF(ISNUMBER(DATA!AS125),DATA!AS125,"n/a")</f>
        <v>3.1955800007645502E-2</v>
      </c>
      <c r="R72" s="66"/>
      <c r="S72" s="66"/>
      <c r="T72" s="66"/>
      <c r="U72" s="66"/>
      <c r="V72" s="66"/>
      <c r="W72" s="66"/>
      <c r="X72" s="66"/>
      <c r="Y72" s="66"/>
    </row>
    <row r="73" spans="1:25" x14ac:dyDescent="0.2">
      <c r="A73" s="75" t="s">
        <v>19</v>
      </c>
      <c r="B73" s="75" t="s">
        <v>21</v>
      </c>
      <c r="C73" s="66" t="s">
        <v>26</v>
      </c>
      <c r="D73" s="66" t="s">
        <v>325</v>
      </c>
      <c r="E73" s="87">
        <f>+IF(ISNUMBER(DATA!N126),DATA!N126,"n/a")</f>
        <v>2.4054750793960502</v>
      </c>
      <c r="F73" s="77">
        <f>+IF(ISNUMBER(DATA!O126),DATA!O126,"n/a")</f>
        <v>1.16388188858199E-2</v>
      </c>
      <c r="G73" s="87">
        <f>+IF(ISNUMBER(DATA!X126),DATA!X126,"n/a")</f>
        <v>2.4044717262376598</v>
      </c>
      <c r="H73" s="77">
        <f>+IF(ISNUMBER(DATA!Y126),DATA!Y126,"n/a")</f>
        <v>1.41908950108565E-2</v>
      </c>
      <c r="I73" s="87">
        <f>+IF(ISNUMBER(DATA!AH126),DATA!AH126,"n/a")</f>
        <v>2.4018778188913901</v>
      </c>
      <c r="J73" s="77">
        <f>+IF(ISNUMBER(DATA!AI126),DATA!AI126,"n/a")</f>
        <v>1.6602737321134799E-2</v>
      </c>
      <c r="K73" s="87">
        <f>+IF(ISNUMBER(DATA!AR126),DATA!AR126,"n/a")</f>
        <v>2.3834497705475601</v>
      </c>
      <c r="L73" s="77">
        <f>+IF(ISNUMBER(DATA!AS126),DATA!AS126,"n/a")</f>
        <v>1.50250314601657E-2</v>
      </c>
      <c r="R73" s="66"/>
      <c r="S73" s="66"/>
      <c r="T73" s="66"/>
      <c r="U73" s="66"/>
      <c r="V73" s="66"/>
      <c r="W73" s="66"/>
      <c r="X73" s="66"/>
      <c r="Y73" s="66"/>
    </row>
    <row r="74" spans="1:25" x14ac:dyDescent="0.2">
      <c r="A74" s="75" t="s">
        <v>19</v>
      </c>
      <c r="B74" s="75" t="s">
        <v>21</v>
      </c>
      <c r="C74" s="66" t="s">
        <v>26</v>
      </c>
      <c r="D74" s="66" t="s">
        <v>326</v>
      </c>
      <c r="E74" s="87">
        <f>+IF(ISNUMBER(DATA!N127),DATA!N127,"n/a")</f>
        <v>2.3659393688811998</v>
      </c>
      <c r="F74" s="77">
        <f>+IF(ISNUMBER(DATA!O127),DATA!O127,"n/a")</f>
        <v>5.91706709755365E-2</v>
      </c>
      <c r="G74" s="87">
        <f>+IF(ISNUMBER(DATA!X127),DATA!X127,"n/a")</f>
        <v>2.3820162511172498</v>
      </c>
      <c r="H74" s="77">
        <f>+IF(ISNUMBER(DATA!Y127),DATA!Y127,"n/a")</f>
        <v>6.64634889936285E-2</v>
      </c>
      <c r="I74" s="87">
        <f>+IF(ISNUMBER(DATA!AH127),DATA!AH127,"n/a")</f>
        <v>2.3764086079824498</v>
      </c>
      <c r="J74" s="77">
        <f>+IF(ISNUMBER(DATA!AI127),DATA!AI127,"n/a")</f>
        <v>6.2796995480452297E-2</v>
      </c>
      <c r="K74" s="87">
        <f>+IF(ISNUMBER(DATA!AR127),DATA!AR127,"n/a")</f>
        <v>2.32450907630637</v>
      </c>
      <c r="L74" s="77">
        <f>+IF(ISNUMBER(DATA!AS127),DATA!AS127,"n/a")</f>
        <v>3.3261886703128102E-2</v>
      </c>
      <c r="R74" s="66"/>
      <c r="S74" s="66"/>
      <c r="T74" s="66"/>
      <c r="U74" s="66"/>
      <c r="V74" s="66"/>
      <c r="W74" s="66"/>
      <c r="X74" s="66"/>
      <c r="Y74" s="66"/>
    </row>
    <row r="75" spans="1:25" x14ac:dyDescent="0.2">
      <c r="A75" s="75" t="s">
        <v>19</v>
      </c>
      <c r="B75" s="75" t="s">
        <v>21</v>
      </c>
      <c r="C75" s="66" t="s">
        <v>26</v>
      </c>
      <c r="D75" s="66" t="s">
        <v>327</v>
      </c>
      <c r="E75" s="87">
        <f>+IF(ISNUMBER(DATA!N128),DATA!N128,"n/a")</f>
        <v>2.38119359186341</v>
      </c>
      <c r="F75" s="77">
        <f>+IF(ISNUMBER(DATA!O128),DATA!O128,"n/a")</f>
        <v>3.8961101596240798E-2</v>
      </c>
      <c r="G75" s="87">
        <f>+IF(ISNUMBER(DATA!X128),DATA!X128,"n/a")</f>
        <v>2.3837619892042099</v>
      </c>
      <c r="H75" s="77">
        <f>+IF(ISNUMBER(DATA!Y128),DATA!Y128,"n/a")</f>
        <v>2.7540272736100602E-2</v>
      </c>
      <c r="I75" s="87">
        <f>+IF(ISNUMBER(DATA!AH128),DATA!AH128,"n/a")</f>
        <v>2.37961677961763</v>
      </c>
      <c r="J75" s="77">
        <f>+IF(ISNUMBER(DATA!AI128),DATA!AI128,"n/a")</f>
        <v>2.3763523921339E-2</v>
      </c>
      <c r="K75" s="87">
        <f>+IF(ISNUMBER(DATA!AR128),DATA!AR128,"n/a")</f>
        <v>2.3662165240144</v>
      </c>
      <c r="L75" s="77">
        <f>+IF(ISNUMBER(DATA!AS128),DATA!AS128,"n/a")</f>
        <v>2.1507953669707501E-2</v>
      </c>
      <c r="R75" s="66"/>
      <c r="S75" s="66"/>
      <c r="T75" s="66"/>
      <c r="U75" s="66"/>
      <c r="V75" s="66"/>
      <c r="W75" s="66"/>
      <c r="X75" s="66"/>
      <c r="Y75" s="66"/>
    </row>
    <row r="76" spans="1:25" x14ac:dyDescent="0.2">
      <c r="E76" s="88"/>
      <c r="F76" s="77"/>
      <c r="G76" s="89"/>
      <c r="H76" s="77"/>
      <c r="I76" s="89"/>
      <c r="J76" s="82"/>
      <c r="K76" s="89"/>
      <c r="L76" s="77"/>
      <c r="R76" s="66"/>
      <c r="S76" s="66"/>
      <c r="T76" s="66"/>
      <c r="U76" s="66"/>
      <c r="V76" s="66"/>
      <c r="W76" s="66"/>
      <c r="X76" s="66"/>
      <c r="Y76" s="66"/>
    </row>
    <row r="77" spans="1:25" x14ac:dyDescent="0.2">
      <c r="A77" s="75" t="s">
        <v>19</v>
      </c>
      <c r="B77" s="66" t="s">
        <v>12</v>
      </c>
      <c r="C77" s="66" t="s">
        <v>0</v>
      </c>
      <c r="D77" s="66" t="s">
        <v>319</v>
      </c>
      <c r="E77" s="76">
        <f t="array" ref="E77">IFERROR(INDEX(DATA!$F$133:$F$368,MATCH(1,(DATA!$D$133:$D$368=Topline!B77)*(DATA!$E$133:$E$368=Topline!D77),0)),"n/a")</f>
        <v>7471004.9400000004</v>
      </c>
      <c r="F77" s="77">
        <f t="array" ref="F77">IFERROR(INDEX(DATA!$G$133:$G$368,MATCH(1,(DATA!$D$133:$D$368=Topline!B77)*(DATA!$E$133:$E$368=Topline!D77),0)),"n/a")</f>
        <v>5.2345699832795897E-2</v>
      </c>
      <c r="G77" s="76">
        <f t="array" ref="G77">IFERROR(INDEX(DATA!$P$133:$P$368,MATCH(1,(DATA!$D$133:$D$368=Topline!B77)*(DATA!$E$133:$E$368=Topline!D77),0)),"n/a")</f>
        <v>24841201.120000001</v>
      </c>
      <c r="H77" s="77">
        <f t="array" ref="H77">IFERROR(INDEX(DATA!$Q$133:$Q$368,MATCH(1,(DATA!$D$133:$D$368=Topline!B77)*(DATA!$E$133:$E$368=Topline!D77),0)),"n/a")</f>
        <v>1.7459165062074799E-2</v>
      </c>
      <c r="I77" s="76">
        <f t="array" ref="I77">IFERROR(INDEX(DATA!$Z$133:$Z$368,MATCH(1,(DATA!$D$133:$D$368=Topline!B77)*(DATA!$E$133:$E$368=Topline!D77),0)),"n/a")</f>
        <v>48760995</v>
      </c>
      <c r="J77" s="77">
        <f t="array" ref="J77">IFERROR(INDEX(DATA!$AA$133:$AA$368,MATCH(1,(DATA!$D$133:$D$368=Topline!B77)*(DATA!$E$133:$E$368=Topline!D77),0)),"n/a")</f>
        <v>2.9508589346795001E-2</v>
      </c>
      <c r="K77" s="76">
        <f t="array" ref="K77">IFERROR(INDEX(DATA!$AJ$133:$AJ$368,MATCH(1,(DATA!$D$133:$D$368=Topline!B77)*(DATA!$E$133:$E$368=Topline!D77),0)),"n/a")</f>
        <v>91891034.090000004</v>
      </c>
      <c r="L77" s="77">
        <f t="array" ref="L77">IFERROR(INDEX(DATA!$AK$133:$AK$368,MATCH(1,(DATA!$D$133:$D$368=Topline!B77)*(DATA!$E$133:$E$368=Topline!D77),0)),"n/a")</f>
        <v>2.6206523701614901E-2</v>
      </c>
      <c r="R77" s="66"/>
      <c r="S77" s="66"/>
      <c r="T77" s="66"/>
      <c r="U77" s="66"/>
      <c r="V77" s="66"/>
      <c r="W77" s="66"/>
      <c r="X77" s="66"/>
      <c r="Y77" s="66"/>
    </row>
    <row r="78" spans="1:25" x14ac:dyDescent="0.2">
      <c r="A78" s="75" t="s">
        <v>19</v>
      </c>
      <c r="B78" s="66" t="s">
        <v>12</v>
      </c>
      <c r="C78" s="66" t="s">
        <v>0</v>
      </c>
      <c r="D78" s="66" t="s">
        <v>320</v>
      </c>
      <c r="E78" s="76">
        <f t="array" ref="E78">IFERROR(INDEX(DATA!$F$133:$F$368,MATCH(1,(DATA!$D$133:$D$368=Topline!B78)*(DATA!$E$133:$E$368=Topline!D78),0)),"n/a")</f>
        <v>7894608.8899999997</v>
      </c>
      <c r="F78" s="77">
        <f t="array" ref="F78">IFERROR(INDEX(DATA!$G$133:$G$368,MATCH(1,(DATA!$D$133:$D$368=Topline!B78)*(DATA!$E$133:$E$368=Topline!D78),0)),"n/a")</f>
        <v>-2.1574991986649299E-2</v>
      </c>
      <c r="G78" s="76">
        <f t="array" ref="G78">IFERROR(INDEX(DATA!$P$133:$P$368,MATCH(1,(DATA!$D$133:$D$368=Topline!B78)*(DATA!$E$133:$E$368=Topline!D78),0)),"n/a")</f>
        <v>27576376.489999998</v>
      </c>
      <c r="H78" s="77">
        <f t="array" ref="H78">IFERROR(INDEX(DATA!$Q$133:$Q$368,MATCH(1,(DATA!$D$133:$D$368=Topline!B78)*(DATA!$E$133:$E$368=Topline!D78),0)),"n/a")</f>
        <v>7.3608569045626199E-3</v>
      </c>
      <c r="I78" s="76">
        <f t="array" ref="I78">IFERROR(INDEX(DATA!$Z$133:$Z$368,MATCH(1,(DATA!$D$133:$D$368=Topline!B78)*(DATA!$E$133:$E$368=Topline!D78),0)),"n/a")</f>
        <v>52676955.640000001</v>
      </c>
      <c r="J78" s="77">
        <f t="array" ref="J78">IFERROR(INDEX(DATA!$AA$133:$AA$368,MATCH(1,(DATA!$D$133:$D$368=Topline!B78)*(DATA!$E$133:$E$368=Topline!D78),0)),"n/a")</f>
        <v>1.53868275903148E-3</v>
      </c>
      <c r="K78" s="76">
        <f t="array" ref="K78">IFERROR(INDEX(DATA!$AJ$133:$AJ$368,MATCH(1,(DATA!$D$133:$D$368=Topline!B78)*(DATA!$E$133:$E$368=Topline!D78),0)),"n/a")</f>
        <v>104386204.84999999</v>
      </c>
      <c r="L78" s="77">
        <f t="array" ref="L78">IFERROR(INDEX(DATA!$AK$133:$AK$368,MATCH(1,(DATA!$D$133:$D$368=Topline!B78)*(DATA!$E$133:$E$368=Topline!D78),0)),"n/a")</f>
        <v>-1.0298911249194899E-3</v>
      </c>
      <c r="R78" s="66"/>
      <c r="S78" s="66"/>
      <c r="T78" s="66"/>
      <c r="U78" s="66"/>
      <c r="V78" s="66"/>
      <c r="W78" s="66"/>
      <c r="X78" s="66"/>
      <c r="Y78" s="66"/>
    </row>
    <row r="79" spans="1:25" x14ac:dyDescent="0.2">
      <c r="A79" s="75" t="s">
        <v>19</v>
      </c>
      <c r="B79" s="66" t="s">
        <v>12</v>
      </c>
      <c r="C79" s="66" t="s">
        <v>0</v>
      </c>
      <c r="D79" s="66" t="s">
        <v>321</v>
      </c>
      <c r="E79" s="76">
        <f t="array" ref="E79">IFERROR(INDEX(DATA!$F$133:$F$368,MATCH(1,(DATA!$D$133:$D$368=Topline!B79)*(DATA!$E$133:$E$368=Topline!D79),0)),"n/a")</f>
        <v>5966803.4100000001</v>
      </c>
      <c r="F79" s="77">
        <f t="array" ref="F79">IFERROR(INDEX(DATA!$G$133:$G$368,MATCH(1,(DATA!$D$133:$D$368=Topline!B79)*(DATA!$E$133:$E$368=Topline!D79),0)),"n/a")</f>
        <v>1.6962938251519202E-2</v>
      </c>
      <c r="G79" s="76">
        <f t="array" ref="G79">IFERROR(INDEX(DATA!$P$133:$P$368,MATCH(1,(DATA!$D$133:$D$368=Topline!B79)*(DATA!$E$133:$E$368=Topline!D79),0)),"n/a")</f>
        <v>19923391.600000001</v>
      </c>
      <c r="H79" s="77">
        <f t="array" ref="H79">IFERROR(INDEX(DATA!$Q$133:$Q$368,MATCH(1,(DATA!$D$133:$D$368=Topline!B79)*(DATA!$E$133:$E$368=Topline!D79),0)),"n/a")</f>
        <v>1.7402117671564001E-2</v>
      </c>
      <c r="I79" s="76">
        <f t="array" ref="I79">IFERROR(INDEX(DATA!$Z$133:$Z$368,MATCH(1,(DATA!$D$133:$D$368=Topline!B79)*(DATA!$E$133:$E$368=Topline!D79),0)),"n/a")</f>
        <v>37393970.740000002</v>
      </c>
      <c r="J79" s="77">
        <f t="array" ref="J79">IFERROR(INDEX(DATA!$AA$133:$AA$368,MATCH(1,(DATA!$D$133:$D$368=Topline!B79)*(DATA!$E$133:$E$368=Topline!D79),0)),"n/a")</f>
        <v>-2.6114790722683899E-3</v>
      </c>
      <c r="K79" s="76">
        <f t="array" ref="K79">IFERROR(INDEX(DATA!$AJ$133:$AJ$368,MATCH(1,(DATA!$D$133:$D$368=Topline!B79)*(DATA!$E$133:$E$368=Topline!D79),0)),"n/a")</f>
        <v>72781213.849999994</v>
      </c>
      <c r="L79" s="77">
        <f t="array" ref="L79">IFERROR(INDEX(DATA!$AK$133:$AK$368,MATCH(1,(DATA!$D$133:$D$368=Topline!B79)*(DATA!$E$133:$E$368=Topline!D79),0)),"n/a")</f>
        <v>-9.4968513950909605E-3</v>
      </c>
      <c r="R79" s="66"/>
      <c r="S79" s="66"/>
      <c r="T79" s="66"/>
      <c r="U79" s="66"/>
      <c r="V79" s="66"/>
      <c r="W79" s="66"/>
      <c r="X79" s="66"/>
      <c r="Y79" s="66"/>
    </row>
    <row r="80" spans="1:25" x14ac:dyDescent="0.2">
      <c r="A80" s="75" t="s">
        <v>19</v>
      </c>
      <c r="B80" s="66" t="s">
        <v>12</v>
      </c>
      <c r="C80" s="66" t="s">
        <v>0</v>
      </c>
      <c r="D80" s="66" t="s">
        <v>322</v>
      </c>
      <c r="E80" s="76">
        <f t="array" ref="E80">IFERROR(INDEX(DATA!$F$133:$F$368,MATCH(1,(DATA!$D$133:$D$368=Topline!B80)*(DATA!$E$133:$E$368=Topline!D80),0)),"n/a")</f>
        <v>11012979.560000001</v>
      </c>
      <c r="F80" s="77">
        <f t="array" ref="F80">IFERROR(INDEX(DATA!$G$133:$G$368,MATCH(1,(DATA!$D$133:$D$368=Topline!B80)*(DATA!$E$133:$E$368=Topline!D80),0)),"n/a")</f>
        <v>1.29966683569568E-2</v>
      </c>
      <c r="G80" s="76">
        <f t="array" ref="G80">IFERROR(INDEX(DATA!$P$133:$P$368,MATCH(1,(DATA!$D$133:$D$368=Topline!B80)*(DATA!$E$133:$E$368=Topline!D80),0)),"n/a")</f>
        <v>38598397.399999999</v>
      </c>
      <c r="H80" s="77">
        <f t="array" ref="H80">IFERROR(INDEX(DATA!$Q$133:$Q$368,MATCH(1,(DATA!$D$133:$D$368=Topline!B80)*(DATA!$E$133:$E$368=Topline!D80),0)),"n/a")</f>
        <v>6.3945573053134997E-3</v>
      </c>
      <c r="I80" s="76">
        <f t="array" ref="I80">IFERROR(INDEX(DATA!$Z$133:$Z$368,MATCH(1,(DATA!$D$133:$D$368=Topline!B80)*(DATA!$E$133:$E$368=Topline!D80),0)),"n/a")</f>
        <v>75581652.579999998</v>
      </c>
      <c r="J80" s="77">
        <f t="array" ref="J80">IFERROR(INDEX(DATA!$AA$133:$AA$368,MATCH(1,(DATA!$D$133:$D$368=Topline!B80)*(DATA!$E$133:$E$368=Topline!D80),0)),"n/a")</f>
        <v>-3.5800479301820098E-3</v>
      </c>
      <c r="K80" s="76">
        <f t="array" ref="K80">IFERROR(INDEX(DATA!$AJ$133:$AJ$368,MATCH(1,(DATA!$D$133:$D$368=Topline!B80)*(DATA!$E$133:$E$368=Topline!D80),0)),"n/a")</f>
        <v>142428273.11000001</v>
      </c>
      <c r="L80" s="77">
        <f t="array" ref="L80">IFERROR(INDEX(DATA!$AK$133:$AK$368,MATCH(1,(DATA!$D$133:$D$368=Topline!B80)*(DATA!$E$133:$E$368=Topline!D80),0)),"n/a")</f>
        <v>2.0805154811049699E-3</v>
      </c>
      <c r="R80" s="66"/>
      <c r="S80" s="66"/>
      <c r="T80" s="66"/>
      <c r="U80" s="66"/>
      <c r="V80" s="66"/>
      <c r="W80" s="66"/>
      <c r="X80" s="66"/>
      <c r="Y80" s="66"/>
    </row>
    <row r="81" spans="1:25" x14ac:dyDescent="0.2">
      <c r="A81" s="75" t="s">
        <v>19</v>
      </c>
      <c r="B81" s="66" t="s">
        <v>12</v>
      </c>
      <c r="C81" s="66" t="s">
        <v>0</v>
      </c>
      <c r="D81" s="66" t="s">
        <v>323</v>
      </c>
      <c r="E81" s="76">
        <f t="array" ref="E81">IFERROR(INDEX(DATA!$F$133:$F$368,MATCH(1,(DATA!$D$133:$D$368=Topline!B81)*(DATA!$E$133:$E$368=Topline!D81),0)),"n/a")</f>
        <v>3921661.2</v>
      </c>
      <c r="F81" s="77">
        <f t="array" ref="F81">IFERROR(INDEX(DATA!$G$133:$G$368,MATCH(1,(DATA!$D$133:$D$368=Topline!B81)*(DATA!$E$133:$E$368=Topline!D81),0)),"n/a")</f>
        <v>-6.9487082122631199E-3</v>
      </c>
      <c r="G81" s="76">
        <f t="array" ref="G81">IFERROR(INDEX(DATA!$P$133:$P$368,MATCH(1,(DATA!$D$133:$D$368=Topline!B81)*(DATA!$E$133:$E$368=Topline!D81),0)),"n/a")</f>
        <v>13270077.640000001</v>
      </c>
      <c r="H81" s="77">
        <f t="array" ref="H81">IFERROR(INDEX(DATA!$Q$133:$Q$368,MATCH(1,(DATA!$D$133:$D$368=Topline!B81)*(DATA!$E$133:$E$368=Topline!D81),0)),"n/a")</f>
        <v>1.1788914222349201E-2</v>
      </c>
      <c r="I81" s="76">
        <f t="array" ref="I81">IFERROR(INDEX(DATA!$Z$133:$Z$368,MATCH(1,(DATA!$D$133:$D$368=Topline!B81)*(DATA!$E$133:$E$368=Topline!D81),0)),"n/a")</f>
        <v>25684829.789999999</v>
      </c>
      <c r="J81" s="77">
        <f t="array" ref="J81">IFERROR(INDEX(DATA!$AA$133:$AA$368,MATCH(1,(DATA!$D$133:$D$368=Topline!B81)*(DATA!$E$133:$E$368=Topline!D81),0)),"n/a")</f>
        <v>2.17010600034768E-2</v>
      </c>
      <c r="K81" s="76">
        <f t="array" ref="K81">IFERROR(INDEX(DATA!$AJ$133:$AJ$368,MATCH(1,(DATA!$D$133:$D$368=Topline!B81)*(DATA!$E$133:$E$368=Topline!D81),0)),"n/a")</f>
        <v>49795501.710000001</v>
      </c>
      <c r="L81" s="77">
        <f t="array" ref="L81">IFERROR(INDEX(DATA!$AK$133:$AK$368,MATCH(1,(DATA!$D$133:$D$368=Topline!B81)*(DATA!$E$133:$E$368=Topline!D81),0)),"n/a")</f>
        <v>1.42593803893355E-2</v>
      </c>
      <c r="R81" s="66"/>
      <c r="S81" s="66"/>
      <c r="T81" s="66"/>
      <c r="U81" s="66"/>
      <c r="V81" s="66"/>
      <c r="W81" s="66"/>
      <c r="X81" s="66"/>
      <c r="Y81" s="66"/>
    </row>
    <row r="82" spans="1:25" x14ac:dyDescent="0.2">
      <c r="A82" s="75" t="s">
        <v>19</v>
      </c>
      <c r="B82" s="66" t="s">
        <v>12</v>
      </c>
      <c r="C82" s="66" t="s">
        <v>0</v>
      </c>
      <c r="D82" s="66" t="s">
        <v>324</v>
      </c>
      <c r="E82" s="76">
        <f t="array" ref="E82">IFERROR(INDEX(DATA!$F$133:$F$368,MATCH(1,(DATA!$D$133:$D$368=Topline!B82)*(DATA!$E$133:$E$368=Topline!D82),0)),"n/a")</f>
        <v>5281339.67</v>
      </c>
      <c r="F82" s="77">
        <f t="array" ref="F82">IFERROR(INDEX(DATA!$G$133:$G$368,MATCH(1,(DATA!$D$133:$D$368=Topline!B82)*(DATA!$E$133:$E$368=Topline!D82),0)),"n/a")</f>
        <v>-2.6141075720673899E-4</v>
      </c>
      <c r="G82" s="76">
        <f t="array" ref="G82">IFERROR(INDEX(DATA!$P$133:$P$368,MATCH(1,(DATA!$D$133:$D$368=Topline!B82)*(DATA!$E$133:$E$368=Topline!D82),0)),"n/a")</f>
        <v>17378536.039999999</v>
      </c>
      <c r="H82" s="77">
        <f t="array" ref="H82">IFERROR(INDEX(DATA!$Q$133:$Q$368,MATCH(1,(DATA!$D$133:$D$368=Topline!B82)*(DATA!$E$133:$E$368=Topline!D82),0)),"n/a")</f>
        <v>-1.83562842753457E-3</v>
      </c>
      <c r="I82" s="76">
        <f t="array" ref="I82">IFERROR(INDEX(DATA!$Z$133:$Z$368,MATCH(1,(DATA!$D$133:$D$368=Topline!B82)*(DATA!$E$133:$E$368=Topline!D82),0)),"n/a")</f>
        <v>33157489.82</v>
      </c>
      <c r="J82" s="77">
        <f t="array" ref="J82">IFERROR(INDEX(DATA!$AA$133:$AA$368,MATCH(1,(DATA!$D$133:$D$368=Topline!B82)*(DATA!$E$133:$E$368=Topline!D82),0)),"n/a")</f>
        <v>-1.6469237255691499E-3</v>
      </c>
      <c r="K82" s="76">
        <f t="array" ref="K82">IFERROR(INDEX(DATA!$AJ$133:$AJ$368,MATCH(1,(DATA!$D$133:$D$368=Topline!B82)*(DATA!$E$133:$E$368=Topline!D82),0)),"n/a")</f>
        <v>65137554.520000003</v>
      </c>
      <c r="L82" s="77">
        <f t="array" ref="L82">IFERROR(INDEX(DATA!$AK$133:$AK$368,MATCH(1,(DATA!$D$133:$D$368=Topline!B82)*(DATA!$E$133:$E$368=Topline!D82),0)),"n/a")</f>
        <v>-2.26326842646635E-2</v>
      </c>
      <c r="R82" s="66"/>
      <c r="S82" s="66"/>
      <c r="T82" s="66"/>
      <c r="U82" s="66"/>
      <c r="V82" s="66"/>
      <c r="W82" s="66"/>
      <c r="X82" s="66"/>
      <c r="Y82" s="66"/>
    </row>
    <row r="83" spans="1:25" x14ac:dyDescent="0.2">
      <c r="A83" s="75" t="s">
        <v>19</v>
      </c>
      <c r="B83" s="66" t="s">
        <v>12</v>
      </c>
      <c r="C83" s="66" t="s">
        <v>0</v>
      </c>
      <c r="D83" s="66" t="s">
        <v>325</v>
      </c>
      <c r="E83" s="76">
        <f t="array" ref="E83">IFERROR(INDEX(DATA!$F$133:$F$368,MATCH(1,(DATA!$D$133:$D$368=Topline!B83)*(DATA!$E$133:$E$368=Topline!D83),0)),"n/a")</f>
        <v>6914292.9199999999</v>
      </c>
      <c r="F83" s="77">
        <f t="array" ref="F83">IFERROR(INDEX(DATA!$G$133:$G$368,MATCH(1,(DATA!$D$133:$D$368=Topline!B83)*(DATA!$E$133:$E$368=Topline!D83),0)),"n/a")</f>
        <v>-8.4712201083064403E-2</v>
      </c>
      <c r="G83" s="76">
        <f t="array" ref="G83">IFERROR(INDEX(DATA!$P$133:$P$368,MATCH(1,(DATA!$D$133:$D$368=Topline!B83)*(DATA!$E$133:$E$368=Topline!D83),0)),"n/a")</f>
        <v>23831324.870000001</v>
      </c>
      <c r="H83" s="77">
        <f t="array" ref="H83">IFERROR(INDEX(DATA!$Q$133:$Q$368,MATCH(1,(DATA!$D$133:$D$368=Topline!B83)*(DATA!$E$133:$E$368=Topline!D83),0)),"n/a")</f>
        <v>-1.55300099690077E-2</v>
      </c>
      <c r="I83" s="76">
        <f t="array" ref="I83">IFERROR(INDEX(DATA!$Z$133:$Z$368,MATCH(1,(DATA!$D$133:$D$368=Topline!B83)*(DATA!$E$133:$E$368=Topline!D83),0)),"n/a")</f>
        <v>45411187.109999999</v>
      </c>
      <c r="J83" s="77">
        <f t="array" ref="J83">IFERROR(INDEX(DATA!$AA$133:$AA$368,MATCH(1,(DATA!$D$133:$D$368=Topline!B83)*(DATA!$E$133:$E$368=Topline!D83),0)),"n/a")</f>
        <v>-5.83096161144877E-3</v>
      </c>
      <c r="K83" s="76">
        <f t="array" ref="K83">IFERROR(INDEX(DATA!$AJ$133:$AJ$368,MATCH(1,(DATA!$D$133:$D$368=Topline!B83)*(DATA!$E$133:$E$368=Topline!D83),0)),"n/a")</f>
        <v>87133636.189999998</v>
      </c>
      <c r="L83" s="77">
        <f t="array" ref="L83">IFERROR(INDEX(DATA!$AK$133:$AK$368,MATCH(1,(DATA!$D$133:$D$368=Topline!B83)*(DATA!$E$133:$E$368=Topline!D83),0)),"n/a")</f>
        <v>7.6983214614989998E-3</v>
      </c>
      <c r="R83" s="66"/>
      <c r="S83" s="66"/>
      <c r="T83" s="66"/>
      <c r="U83" s="66"/>
      <c r="V83" s="66"/>
      <c r="W83" s="66"/>
      <c r="X83" s="66"/>
      <c r="Y83" s="66"/>
    </row>
    <row r="84" spans="1:25" x14ac:dyDescent="0.2">
      <c r="A84" s="75" t="s">
        <v>19</v>
      </c>
      <c r="B84" s="66" t="s">
        <v>12</v>
      </c>
      <c r="C84" s="66" t="s">
        <v>0</v>
      </c>
      <c r="D84" s="66" t="s">
        <v>326</v>
      </c>
      <c r="E84" s="76">
        <f t="array" ref="E84">IFERROR(INDEX(DATA!$F$133:$F$368,MATCH(1,(DATA!$D$133:$D$368=Topline!B84)*(DATA!$E$133:$E$368=Topline!D84),0)),"n/a")</f>
        <v>7567456.4199999999</v>
      </c>
      <c r="F84" s="77">
        <f t="array" ref="F84">IFERROR(INDEX(DATA!$G$133:$G$368,MATCH(1,(DATA!$D$133:$D$368=Topline!B84)*(DATA!$E$133:$E$368=Topline!D84),0)),"n/a")</f>
        <v>1.0815089155733299E-2</v>
      </c>
      <c r="G84" s="76">
        <f t="array" ref="G84">IFERROR(INDEX(DATA!$P$133:$P$368,MATCH(1,(DATA!$D$133:$D$368=Topline!B84)*(DATA!$E$133:$E$368=Topline!D84),0)),"n/a")</f>
        <v>25584469.760000002</v>
      </c>
      <c r="H84" s="77">
        <f t="array" ref="H84">IFERROR(INDEX(DATA!$Q$133:$Q$368,MATCH(1,(DATA!$D$133:$D$368=Topline!B84)*(DATA!$E$133:$E$368=Topline!D84),0)),"n/a")</f>
        <v>1.23584835265175E-2</v>
      </c>
      <c r="I84" s="76">
        <f t="array" ref="I84">IFERROR(INDEX(DATA!$Z$133:$Z$368,MATCH(1,(DATA!$D$133:$D$368=Topline!B84)*(DATA!$E$133:$E$368=Topline!D84),0)),"n/a")</f>
        <v>49455564.68</v>
      </c>
      <c r="J84" s="77">
        <f t="array" ref="J84">IFERROR(INDEX(DATA!$AA$133:$AA$368,MATCH(1,(DATA!$D$133:$D$368=Topline!B84)*(DATA!$E$133:$E$368=Topline!D84),0)),"n/a")</f>
        <v>4.7436584972464398E-3</v>
      </c>
      <c r="K84" s="76">
        <f t="array" ref="K84">IFERROR(INDEX(DATA!$AJ$133:$AJ$368,MATCH(1,(DATA!$D$133:$D$368=Topline!B84)*(DATA!$E$133:$E$368=Topline!D84),0)),"n/a")</f>
        <v>95098160.730000004</v>
      </c>
      <c r="L84" s="77">
        <f t="array" ref="L84">IFERROR(INDEX(DATA!$AK$133:$AK$368,MATCH(1,(DATA!$D$133:$D$368=Topline!B84)*(DATA!$E$133:$E$368=Topline!D84),0)),"n/a")</f>
        <v>-1.63011633277795E-3</v>
      </c>
      <c r="R84" s="66"/>
      <c r="S84" s="66"/>
      <c r="T84" s="66"/>
      <c r="U84" s="66"/>
      <c r="V84" s="66"/>
      <c r="W84" s="66"/>
      <c r="X84" s="66"/>
      <c r="Y84" s="66"/>
    </row>
    <row r="85" spans="1:25" x14ac:dyDescent="0.2">
      <c r="A85" s="75" t="s">
        <v>19</v>
      </c>
      <c r="B85" s="66" t="s">
        <v>12</v>
      </c>
      <c r="C85" s="66" t="s">
        <v>0</v>
      </c>
      <c r="D85" s="66" t="s">
        <v>327</v>
      </c>
      <c r="E85" s="76">
        <f t="array" ref="E85">IFERROR(INDEX(DATA!$F$133:$F$368,MATCH(1,(DATA!$D$133:$D$368=Topline!B85)*(DATA!$E$133:$E$368=Topline!D85),0)),"n/a")</f>
        <v>56030146.950000003</v>
      </c>
      <c r="F85" s="77">
        <f t="array" ref="F85">IFERROR(INDEX(DATA!$G$133:$G$368,MATCH(1,(DATA!$D$133:$D$368=Topline!B85)*(DATA!$E$133:$E$368=Topline!D85),0)),"n/a")</f>
        <v>-2.65983374305065E-3</v>
      </c>
      <c r="G85" s="76">
        <f t="array" ref="G85">IFERROR(INDEX(DATA!$P$133:$P$368,MATCH(1,(DATA!$D$133:$D$368=Topline!B85)*(DATA!$E$133:$E$368=Topline!D85),0)),"n/a")</f>
        <v>191003775.08000001</v>
      </c>
      <c r="H85" s="77">
        <f t="array" ref="H85">IFERROR(INDEX(DATA!$Q$133:$Q$368,MATCH(1,(DATA!$D$133:$D$368=Topline!B85)*(DATA!$E$133:$E$368=Topline!D85),0)),"n/a")</f>
        <v>6.7086655569440498E-3</v>
      </c>
      <c r="I85" s="76">
        <f t="array" ref="I85">IFERROR(INDEX(DATA!$Z$133:$Z$368,MATCH(1,(DATA!$D$133:$D$368=Topline!B85)*(DATA!$E$133:$E$368=Topline!D85),0)),"n/a")</f>
        <v>368122645.56999999</v>
      </c>
      <c r="J85" s="77">
        <f t="array" ref="J85">IFERROR(INDEX(DATA!$AA$133:$AA$368,MATCH(1,(DATA!$D$133:$D$368=Topline!B85)*(DATA!$E$133:$E$368=Topline!D85),0)),"n/a")</f>
        <v>4.2751689426208097E-3</v>
      </c>
      <c r="K85" s="76">
        <f t="array" ref="K85">IFERROR(INDEX(DATA!$AJ$133:$AJ$368,MATCH(1,(DATA!$D$133:$D$368=Topline!B85)*(DATA!$E$133:$E$368=Topline!D85),0)),"n/a")</f>
        <v>708651579.59000003</v>
      </c>
      <c r="L85" s="77">
        <f t="array" ref="L85">IFERROR(INDEX(DATA!$AK$133:$AK$368,MATCH(1,(DATA!$D$133:$D$368=Topline!B85)*(DATA!$E$133:$E$368=Topline!D85),0)),"n/a")</f>
        <v>2.1764530835337798E-3</v>
      </c>
      <c r="R85" s="66"/>
      <c r="S85" s="66"/>
      <c r="T85" s="66"/>
      <c r="U85" s="66"/>
      <c r="V85" s="66"/>
      <c r="W85" s="66"/>
      <c r="X85" s="66"/>
      <c r="Y85" s="66"/>
    </row>
    <row r="86" spans="1:25" x14ac:dyDescent="0.2">
      <c r="A86" s="75"/>
      <c r="E86" s="80"/>
      <c r="F86" s="77"/>
      <c r="G86" s="81"/>
      <c r="H86" s="77"/>
      <c r="I86" s="81"/>
      <c r="J86" s="82"/>
      <c r="K86" s="81"/>
      <c r="L86" s="77"/>
      <c r="R86" s="66"/>
      <c r="S86" s="66"/>
      <c r="T86" s="66"/>
      <c r="U86" s="66"/>
      <c r="V86" s="66"/>
      <c r="W86" s="66"/>
      <c r="X86" s="66"/>
      <c r="Y86" s="66"/>
    </row>
    <row r="87" spans="1:25" x14ac:dyDescent="0.2">
      <c r="A87" s="75" t="s">
        <v>19</v>
      </c>
      <c r="B87" s="66" t="s">
        <v>12</v>
      </c>
      <c r="C87" s="66" t="s">
        <v>9</v>
      </c>
      <c r="D87" s="66" t="s">
        <v>319</v>
      </c>
      <c r="E87" s="86">
        <f t="array" ref="E87">IFERROR(INDEX(DATA!$H$133:$H$368,MATCH(1,(DATA!$D$133:$D$368=Topline!B87)*(DATA!$E$133:$E$368=Topline!D87),0)),"n/a")</f>
        <v>1929108.38</v>
      </c>
      <c r="F87" s="77">
        <f t="array" ref="F87">IFERROR(INDEX(DATA!$I$133:$I$368,MATCH(1,(DATA!$D$133:$D$368=Topline!B87)*(DATA!$E$133:$E$368=Topline!D87),0)),"n/a")</f>
        <v>3.4812794322390699E-2</v>
      </c>
      <c r="G87" s="86">
        <f t="array" ref="G87">IFERROR(INDEX(DATA!$R$133:$R$368,MATCH(1,(DATA!$D$133:$D$368=Topline!B87)*(DATA!$E$133:$E$368=Topline!D87),0)),"n/a")</f>
        <v>6378976.9100000001</v>
      </c>
      <c r="H87" s="77">
        <f t="array" ref="H87">IFERROR(INDEX(DATA!$S$133:$S$368,MATCH(1,(DATA!$D$133:$D$368=Topline!B87)*(DATA!$E$133:$E$368=Topline!D87),0)),"n/a")</f>
        <v>-8.18530727921183E-3</v>
      </c>
      <c r="I87" s="86">
        <f t="array" ref="I87">IFERROR(INDEX(DATA!$AB$133:$AB$368,MATCH(1,(DATA!$D$133:$D$368=Topline!B87)*(DATA!$E$133:$E$368=Topline!D87),0)),"n/a")</f>
        <v>12474912.960000001</v>
      </c>
      <c r="J87" s="77">
        <f t="array" ref="J87">IFERROR(INDEX(DATA!$AC$133:$AC$368,MATCH(1,(DATA!$D$133:$D$368=Topline!B87)*(DATA!$E$133:$E$368=Topline!D87),0)),"n/a")</f>
        <v>-4.35495388297189E-3</v>
      </c>
      <c r="K87" s="86">
        <f t="array" ref="K87">IFERROR(INDEX(DATA!$AL$133:$AL$368,MATCH(1,(DATA!$D$133:$D$368=Topline!B87)*(DATA!$E$133:$E$368=Topline!D87),0)),"n/a")</f>
        <v>23887018.77</v>
      </c>
      <c r="L87" s="77">
        <f t="array" ref="L87">IFERROR(INDEX(DATA!$AM$133:$AM$368,MATCH(1,(DATA!$D$133:$D$368=Topline!B87)*(DATA!$E$133:$E$368=Topline!D87),0)),"n/a")</f>
        <v>1.2216985834162499E-2</v>
      </c>
      <c r="R87" s="66"/>
      <c r="S87" s="66"/>
      <c r="T87" s="66"/>
      <c r="U87" s="66"/>
      <c r="V87" s="66"/>
      <c r="W87" s="66"/>
      <c r="X87" s="66"/>
      <c r="Y87" s="66"/>
    </row>
    <row r="88" spans="1:25" x14ac:dyDescent="0.2">
      <c r="A88" s="75" t="s">
        <v>19</v>
      </c>
      <c r="B88" s="66" t="s">
        <v>12</v>
      </c>
      <c r="C88" s="66" t="s">
        <v>9</v>
      </c>
      <c r="D88" s="66" t="s">
        <v>320</v>
      </c>
      <c r="E88" s="86">
        <f t="array" ref="E88">IFERROR(INDEX(DATA!$H$133:$H$368,MATCH(1,(DATA!$D$133:$D$368=Topline!B88)*(DATA!$E$133:$E$368=Topline!D88),0)),"n/a")</f>
        <v>2241965.7599999998</v>
      </c>
      <c r="F88" s="77">
        <f t="array" ref="F88">IFERROR(INDEX(DATA!$I$133:$I$368,MATCH(1,(DATA!$D$133:$D$368=Topline!B88)*(DATA!$E$133:$E$368=Topline!D88),0)),"n/a")</f>
        <v>-5.0996076100915E-2</v>
      </c>
      <c r="G88" s="86">
        <f t="array" ref="G88">IFERROR(INDEX(DATA!$R$133:$R$368,MATCH(1,(DATA!$D$133:$D$368=Topline!B88)*(DATA!$E$133:$E$368=Topline!D88),0)),"n/a")</f>
        <v>7860694.3899999997</v>
      </c>
      <c r="H88" s="77">
        <f t="array" ref="H88">IFERROR(INDEX(DATA!$S$133:$S$368,MATCH(1,(DATA!$D$133:$D$368=Topline!B88)*(DATA!$E$133:$E$368=Topline!D88),0)),"n/a")</f>
        <v>-5.1174125305748202E-3</v>
      </c>
      <c r="I88" s="86">
        <f t="array" ref="I88">IFERROR(INDEX(DATA!$AB$133:$AB$368,MATCH(1,(DATA!$D$133:$D$368=Topline!B88)*(DATA!$E$133:$E$368=Topline!D88),0)),"n/a")</f>
        <v>14995252.15</v>
      </c>
      <c r="J88" s="77">
        <f t="array" ref="J88">IFERROR(INDEX(DATA!$AC$133:$AC$368,MATCH(1,(DATA!$D$133:$D$368=Topline!B88)*(DATA!$E$133:$E$368=Topline!D88),0)),"n/a")</f>
        <v>-8.7589163734791402E-3</v>
      </c>
      <c r="K88" s="86">
        <f t="array" ref="K88">IFERROR(INDEX(DATA!$AL$133:$AL$368,MATCH(1,(DATA!$D$133:$D$368=Topline!B88)*(DATA!$E$133:$E$368=Topline!D88),0)),"n/a")</f>
        <v>29503516.899999999</v>
      </c>
      <c r="L88" s="77">
        <f t="array" ref="L88">IFERROR(INDEX(DATA!$AM$133:$AM$368,MATCH(1,(DATA!$D$133:$D$368=Topline!B88)*(DATA!$E$133:$E$368=Topline!D88),0)),"n/a")</f>
        <v>-1.24042034634526E-2</v>
      </c>
      <c r="R88" s="66"/>
      <c r="S88" s="66"/>
      <c r="T88" s="66"/>
      <c r="U88" s="66"/>
      <c r="V88" s="66"/>
      <c r="W88" s="66"/>
      <c r="X88" s="66"/>
      <c r="Y88" s="66"/>
    </row>
    <row r="89" spans="1:25" x14ac:dyDescent="0.2">
      <c r="A89" s="75" t="s">
        <v>19</v>
      </c>
      <c r="B89" s="66" t="s">
        <v>12</v>
      </c>
      <c r="C89" s="66" t="s">
        <v>9</v>
      </c>
      <c r="D89" s="66" t="s">
        <v>321</v>
      </c>
      <c r="E89" s="86">
        <f t="array" ref="E89">IFERROR(INDEX(DATA!$H$133:$H$368,MATCH(1,(DATA!$D$133:$D$368=Topline!B89)*(DATA!$E$133:$E$368=Topline!D89),0)),"n/a")</f>
        <v>1682744.31</v>
      </c>
      <c r="F89" s="77">
        <f t="array" ref="F89">IFERROR(INDEX(DATA!$I$133:$I$368,MATCH(1,(DATA!$D$133:$D$368=Topline!B89)*(DATA!$E$133:$E$368=Topline!D89),0)),"n/a")</f>
        <v>2.88805531397953E-2</v>
      </c>
      <c r="G89" s="86">
        <f t="array" ref="G89">IFERROR(INDEX(DATA!$R$133:$R$368,MATCH(1,(DATA!$D$133:$D$368=Topline!B89)*(DATA!$E$133:$E$368=Topline!D89),0)),"n/a")</f>
        <v>5562309.6799999997</v>
      </c>
      <c r="H89" s="77">
        <f t="array" ref="H89">IFERROR(INDEX(DATA!$S$133:$S$368,MATCH(1,(DATA!$D$133:$D$368=Topline!B89)*(DATA!$E$133:$E$368=Topline!D89),0)),"n/a")</f>
        <v>2.3975389435076901E-2</v>
      </c>
      <c r="I89" s="86">
        <f t="array" ref="I89">IFERROR(INDEX(DATA!$AB$133:$AB$368,MATCH(1,(DATA!$D$133:$D$368=Topline!B89)*(DATA!$E$133:$E$368=Topline!D89),0)),"n/a")</f>
        <v>10396524.23</v>
      </c>
      <c r="J89" s="77">
        <f t="array" ref="J89">IFERROR(INDEX(DATA!$AC$133:$AC$368,MATCH(1,(DATA!$D$133:$D$368=Topline!B89)*(DATA!$E$133:$E$368=Topline!D89),0)),"n/a")</f>
        <v>9.7086100461968999E-4</v>
      </c>
      <c r="K89" s="86">
        <f t="array" ref="K89">IFERROR(INDEX(DATA!$AL$133:$AL$368,MATCH(1,(DATA!$D$133:$D$368=Topline!B89)*(DATA!$E$133:$E$368=Topline!D89),0)),"n/a")</f>
        <v>20161376.280000001</v>
      </c>
      <c r="L89" s="77">
        <f t="array" ref="L89">IFERROR(INDEX(DATA!$AM$133:$AM$368,MATCH(1,(DATA!$D$133:$D$368=Topline!B89)*(DATA!$E$133:$E$368=Topline!D89),0)),"n/a")</f>
        <v>4.8086596775993401E-4</v>
      </c>
      <c r="R89" s="66"/>
      <c r="S89" s="66"/>
      <c r="T89" s="66"/>
      <c r="U89" s="66"/>
      <c r="V89" s="66"/>
      <c r="W89" s="66"/>
      <c r="X89" s="66"/>
      <c r="Y89" s="66"/>
    </row>
    <row r="90" spans="1:25" x14ac:dyDescent="0.2">
      <c r="A90" s="75" t="s">
        <v>19</v>
      </c>
      <c r="B90" s="66" t="s">
        <v>12</v>
      </c>
      <c r="C90" s="66" t="s">
        <v>9</v>
      </c>
      <c r="D90" s="66" t="s">
        <v>322</v>
      </c>
      <c r="E90" s="86">
        <f t="array" ref="E90">IFERROR(INDEX(DATA!$H$133:$H$368,MATCH(1,(DATA!$D$133:$D$368=Topline!B90)*(DATA!$E$133:$E$368=Topline!D90),0)),"n/a")</f>
        <v>3113795.5</v>
      </c>
      <c r="F90" s="77">
        <f t="array" ref="F90">IFERROR(INDEX(DATA!$I$133:$I$368,MATCH(1,(DATA!$D$133:$D$368=Topline!B90)*(DATA!$E$133:$E$368=Topline!D90),0)),"n/a")</f>
        <v>1.6639617836459501E-2</v>
      </c>
      <c r="G90" s="86">
        <f t="array" ref="G90">IFERROR(INDEX(DATA!$R$133:$R$368,MATCH(1,(DATA!$D$133:$D$368=Topline!B90)*(DATA!$E$133:$E$368=Topline!D90),0)),"n/a")</f>
        <v>11080235.039999999</v>
      </c>
      <c r="H90" s="77">
        <f t="array" ref="H90">IFERROR(INDEX(DATA!$S$133:$S$368,MATCH(1,(DATA!$D$133:$D$368=Topline!B90)*(DATA!$E$133:$E$368=Topline!D90),0)),"n/a")</f>
        <v>2.5259614378132698E-2</v>
      </c>
      <c r="I90" s="86">
        <f t="array" ref="I90">IFERROR(INDEX(DATA!$AB$133:$AB$368,MATCH(1,(DATA!$D$133:$D$368=Topline!B90)*(DATA!$E$133:$E$368=Topline!D90),0)),"n/a")</f>
        <v>21976529.350000001</v>
      </c>
      <c r="J90" s="77">
        <f t="array" ref="J90">IFERROR(INDEX(DATA!$AC$133:$AC$368,MATCH(1,(DATA!$D$133:$D$368=Topline!B90)*(DATA!$E$133:$E$368=Topline!D90),0)),"n/a")</f>
        <v>3.2457497751631002E-2</v>
      </c>
      <c r="K90" s="86">
        <f t="array" ref="K90">IFERROR(INDEX(DATA!$AL$133:$AL$368,MATCH(1,(DATA!$D$133:$D$368=Topline!B90)*(DATA!$E$133:$E$368=Topline!D90),0)),"n/a")</f>
        <v>40742141.479999997</v>
      </c>
      <c r="L90" s="77">
        <f t="array" ref="L90">IFERROR(INDEX(DATA!$AM$133:$AM$368,MATCH(1,(DATA!$D$133:$D$368=Topline!B90)*(DATA!$E$133:$E$368=Topline!D90),0)),"n/a")</f>
        <v>3.86111704783033E-2</v>
      </c>
      <c r="R90" s="66"/>
      <c r="S90" s="66"/>
      <c r="T90" s="66"/>
      <c r="U90" s="66"/>
      <c r="V90" s="66"/>
      <c r="W90" s="66"/>
      <c r="X90" s="66"/>
      <c r="Y90" s="66"/>
    </row>
    <row r="91" spans="1:25" x14ac:dyDescent="0.2">
      <c r="A91" s="75" t="s">
        <v>19</v>
      </c>
      <c r="B91" s="66" t="s">
        <v>12</v>
      </c>
      <c r="C91" s="66" t="s">
        <v>9</v>
      </c>
      <c r="D91" s="66" t="s">
        <v>323</v>
      </c>
      <c r="E91" s="86">
        <f t="array" ref="E91">IFERROR(INDEX(DATA!$H$133:$H$368,MATCH(1,(DATA!$D$133:$D$368=Topline!B91)*(DATA!$E$133:$E$368=Topline!D91),0)),"n/a")</f>
        <v>1158273.8799999999</v>
      </c>
      <c r="F91" s="77">
        <f t="array" ref="F91">IFERROR(INDEX(DATA!$I$133:$I$368,MATCH(1,(DATA!$D$133:$D$368=Topline!B91)*(DATA!$E$133:$E$368=Topline!D91),0)),"n/a")</f>
        <v>-6.3317698400242706E-2</v>
      </c>
      <c r="G91" s="86">
        <f t="array" ref="G91">IFERROR(INDEX(DATA!$R$133:$R$368,MATCH(1,(DATA!$D$133:$D$368=Topline!B91)*(DATA!$E$133:$E$368=Topline!D91),0)),"n/a")</f>
        <v>3917281.38</v>
      </c>
      <c r="H91" s="77">
        <f t="array" ref="H91">IFERROR(INDEX(DATA!$S$133:$S$368,MATCH(1,(DATA!$D$133:$D$368=Topline!B91)*(DATA!$E$133:$E$368=Topline!D91),0)),"n/a")</f>
        <v>-1.8046455740364901E-2</v>
      </c>
      <c r="I91" s="86">
        <f t="array" ref="I91">IFERROR(INDEX(DATA!$AB$133:$AB$368,MATCH(1,(DATA!$D$133:$D$368=Topline!B91)*(DATA!$E$133:$E$368=Topline!D91),0)),"n/a")</f>
        <v>7595016</v>
      </c>
      <c r="J91" s="77">
        <f t="array" ref="J91">IFERROR(INDEX(DATA!$AC$133:$AC$368,MATCH(1,(DATA!$D$133:$D$368=Topline!B91)*(DATA!$E$133:$E$368=Topline!D91),0)),"n/a")</f>
        <v>2.5039483540227999E-2</v>
      </c>
      <c r="K91" s="86">
        <f t="array" ref="K91">IFERROR(INDEX(DATA!$AL$133:$AL$368,MATCH(1,(DATA!$D$133:$D$368=Topline!B91)*(DATA!$E$133:$E$368=Topline!D91),0)),"n/a")</f>
        <v>14612417.810000001</v>
      </c>
      <c r="L91" s="77">
        <f t="array" ref="L91">IFERROR(INDEX(DATA!$AM$133:$AM$368,MATCH(1,(DATA!$D$133:$D$368=Topline!B91)*(DATA!$E$133:$E$368=Topline!D91),0)),"n/a")</f>
        <v>1.0723932894426099E-2</v>
      </c>
      <c r="R91" s="66"/>
      <c r="S91" s="66"/>
      <c r="T91" s="66"/>
      <c r="U91" s="66"/>
      <c r="V91" s="66"/>
      <c r="W91" s="66"/>
      <c r="X91" s="66"/>
      <c r="Y91" s="66"/>
    </row>
    <row r="92" spans="1:25" x14ac:dyDescent="0.2">
      <c r="A92" s="75" t="s">
        <v>19</v>
      </c>
      <c r="B92" s="66" t="s">
        <v>12</v>
      </c>
      <c r="C92" s="66" t="s">
        <v>9</v>
      </c>
      <c r="D92" s="66" t="s">
        <v>324</v>
      </c>
      <c r="E92" s="86">
        <f t="array" ref="E92">IFERROR(INDEX(DATA!$H$133:$H$368,MATCH(1,(DATA!$D$133:$D$368=Topline!B92)*(DATA!$E$133:$E$368=Topline!D92),0)),"n/a")</f>
        <v>1368657.16</v>
      </c>
      <c r="F92" s="77">
        <f t="array" ref="F92">IFERROR(INDEX(DATA!$I$133:$I$368,MATCH(1,(DATA!$D$133:$D$368=Topline!B92)*(DATA!$E$133:$E$368=Topline!D92),0)),"n/a")</f>
        <v>-5.40584471257552E-2</v>
      </c>
      <c r="G92" s="86">
        <f t="array" ref="G92">IFERROR(INDEX(DATA!$R$133:$R$368,MATCH(1,(DATA!$D$133:$D$368=Topline!B92)*(DATA!$E$133:$E$368=Topline!D92),0)),"n/a")</f>
        <v>4482537.47</v>
      </c>
      <c r="H92" s="77">
        <f t="array" ref="H92">IFERROR(INDEX(DATA!$S$133:$S$368,MATCH(1,(DATA!$D$133:$D$368=Topline!B92)*(DATA!$E$133:$E$368=Topline!D92),0)),"n/a")</f>
        <v>-4.74588175316994E-2</v>
      </c>
      <c r="I92" s="86">
        <f t="array" ref="I92">IFERROR(INDEX(DATA!$AB$133:$AB$368,MATCH(1,(DATA!$D$133:$D$368=Topline!B92)*(DATA!$E$133:$E$368=Topline!D92),0)),"n/a")</f>
        <v>8556011.4299999997</v>
      </c>
      <c r="J92" s="77">
        <f t="array" ref="J92">IFERROR(INDEX(DATA!$AC$133:$AC$368,MATCH(1,(DATA!$D$133:$D$368=Topline!B92)*(DATA!$E$133:$E$368=Topline!D92),0)),"n/a")</f>
        <v>-4.5200646530872503E-2</v>
      </c>
      <c r="K92" s="86">
        <f t="array" ref="K92">IFERROR(INDEX(DATA!$AL$133:$AL$368,MATCH(1,(DATA!$D$133:$D$368=Topline!B92)*(DATA!$E$133:$E$368=Topline!D92),0)),"n/a")</f>
        <v>17228682.039999999</v>
      </c>
      <c r="L92" s="77">
        <f t="array" ref="L92">IFERROR(INDEX(DATA!$AM$133:$AM$368,MATCH(1,(DATA!$D$133:$D$368=Topline!B92)*(DATA!$E$133:$E$368=Topline!D92),0)),"n/a")</f>
        <v>-4.7815655738271699E-2</v>
      </c>
      <c r="R92" s="66"/>
      <c r="S92" s="66"/>
      <c r="T92" s="66"/>
      <c r="U92" s="66"/>
      <c r="V92" s="66"/>
      <c r="W92" s="66"/>
      <c r="X92" s="66"/>
      <c r="Y92" s="66"/>
    </row>
    <row r="93" spans="1:25" x14ac:dyDescent="0.2">
      <c r="A93" s="75" t="s">
        <v>19</v>
      </c>
      <c r="B93" s="66" t="s">
        <v>12</v>
      </c>
      <c r="C93" s="66" t="s">
        <v>9</v>
      </c>
      <c r="D93" s="66" t="s">
        <v>325</v>
      </c>
      <c r="E93" s="86">
        <f t="array" ref="E93">IFERROR(INDEX(DATA!$H$133:$H$368,MATCH(1,(DATA!$D$133:$D$368=Topline!B93)*(DATA!$E$133:$E$368=Topline!D93),0)),"n/a")</f>
        <v>1861802.56</v>
      </c>
      <c r="F93" s="77">
        <f t="array" ref="F93">IFERROR(INDEX(DATA!$I$133:$I$368,MATCH(1,(DATA!$D$133:$D$368=Topline!B93)*(DATA!$E$133:$E$368=Topline!D93),0)),"n/a")</f>
        <v>-0.10556643559505199</v>
      </c>
      <c r="G93" s="86">
        <f t="array" ref="G93">IFERROR(INDEX(DATA!$R$133:$R$368,MATCH(1,(DATA!$D$133:$D$368=Topline!B93)*(DATA!$E$133:$E$368=Topline!D93),0)),"n/a")</f>
        <v>6430872.4199999999</v>
      </c>
      <c r="H93" s="77">
        <f t="array" ref="H93">IFERROR(INDEX(DATA!$S$133:$S$368,MATCH(1,(DATA!$D$133:$D$368=Topline!B93)*(DATA!$E$133:$E$368=Topline!D93),0)),"n/a")</f>
        <v>-2.72718114811803E-2</v>
      </c>
      <c r="I93" s="86">
        <f t="array" ref="I93">IFERROR(INDEX(DATA!$AB$133:$AB$368,MATCH(1,(DATA!$D$133:$D$368=Topline!B93)*(DATA!$E$133:$E$368=Topline!D93),0)),"n/a")</f>
        <v>12328326.800000001</v>
      </c>
      <c r="J93" s="77">
        <f t="array" ref="J93">IFERROR(INDEX(DATA!$AC$133:$AC$368,MATCH(1,(DATA!$D$133:$D$368=Topline!B93)*(DATA!$E$133:$E$368=Topline!D93),0)),"n/a")</f>
        <v>-2.09749827072814E-2</v>
      </c>
      <c r="K93" s="86">
        <f t="array" ref="K93">IFERROR(INDEX(DATA!$AL$133:$AL$368,MATCH(1,(DATA!$D$133:$D$368=Topline!B93)*(DATA!$E$133:$E$368=Topline!D93),0)),"n/a")</f>
        <v>23843514.199999999</v>
      </c>
      <c r="L93" s="77">
        <f t="array" ref="L93">IFERROR(INDEX(DATA!$AM$133:$AM$368,MATCH(1,(DATA!$D$133:$D$368=Topline!B93)*(DATA!$E$133:$E$368=Topline!D93),0)),"n/a")</f>
        <v>-7.5063914287046805E-4</v>
      </c>
      <c r="R93" s="66"/>
      <c r="S93" s="66"/>
      <c r="T93" s="66"/>
      <c r="U93" s="66"/>
      <c r="V93" s="66"/>
      <c r="W93" s="66"/>
      <c r="X93" s="66"/>
      <c r="Y93" s="66"/>
    </row>
    <row r="94" spans="1:25" x14ac:dyDescent="0.2">
      <c r="A94" s="75" t="s">
        <v>19</v>
      </c>
      <c r="B94" s="66" t="s">
        <v>12</v>
      </c>
      <c r="C94" s="66" t="s">
        <v>9</v>
      </c>
      <c r="D94" s="66" t="s">
        <v>326</v>
      </c>
      <c r="E94" s="86">
        <f t="array" ref="E94">IFERROR(INDEX(DATA!$H$133:$H$368,MATCH(1,(DATA!$D$133:$D$368=Topline!B94)*(DATA!$E$133:$E$368=Topline!D94),0)),"n/a")</f>
        <v>2012353.76</v>
      </c>
      <c r="F94" s="77">
        <f t="array" ref="F94">IFERROR(INDEX(DATA!$I$133:$I$368,MATCH(1,(DATA!$D$133:$D$368=Topline!B94)*(DATA!$E$133:$E$368=Topline!D94),0)),"n/a")</f>
        <v>4.8024007479927798E-3</v>
      </c>
      <c r="G94" s="86">
        <f t="array" ref="G94">IFERROR(INDEX(DATA!$R$133:$R$368,MATCH(1,(DATA!$D$133:$D$368=Topline!B94)*(DATA!$E$133:$E$368=Topline!D94),0)),"n/a")</f>
        <v>6770766.9299999997</v>
      </c>
      <c r="H94" s="77">
        <f t="array" ref="H94">IFERROR(INDEX(DATA!$S$133:$S$368,MATCH(1,(DATA!$D$133:$D$368=Topline!B94)*(DATA!$E$133:$E$368=Topline!D94),0)),"n/a")</f>
        <v>5.6516239734834698E-3</v>
      </c>
      <c r="I94" s="86">
        <f t="array" ref="I94">IFERROR(INDEX(DATA!$AB$133:$AB$368,MATCH(1,(DATA!$D$133:$D$368=Topline!B94)*(DATA!$E$133:$E$368=Topline!D94),0)),"n/a")</f>
        <v>13087171.470000001</v>
      </c>
      <c r="J94" s="77">
        <f t="array" ref="J94">IFERROR(INDEX(DATA!$AC$133:$AC$368,MATCH(1,(DATA!$D$133:$D$368=Topline!B94)*(DATA!$E$133:$E$368=Topline!D94),0)),"n/a")</f>
        <v>1.5739351763148399E-3</v>
      </c>
      <c r="K94" s="86">
        <f t="array" ref="K94">IFERROR(INDEX(DATA!$AL$133:$AL$368,MATCH(1,(DATA!$D$133:$D$368=Topline!B94)*(DATA!$E$133:$E$368=Topline!D94),0)),"n/a")</f>
        <v>25382404.16</v>
      </c>
      <c r="L94" s="77">
        <f t="array" ref="L94">IFERROR(INDEX(DATA!$AM$133:$AM$368,MATCH(1,(DATA!$D$133:$D$368=Topline!B94)*(DATA!$E$133:$E$368=Topline!D94),0)),"n/a")</f>
        <v>1.21495061364469E-2</v>
      </c>
      <c r="R94" s="66"/>
      <c r="S94" s="66"/>
      <c r="T94" s="66"/>
      <c r="U94" s="66"/>
      <c r="V94" s="66"/>
      <c r="W94" s="66"/>
      <c r="X94" s="66"/>
      <c r="Y94" s="66"/>
    </row>
    <row r="95" spans="1:25" x14ac:dyDescent="0.2">
      <c r="A95" s="75" t="s">
        <v>19</v>
      </c>
      <c r="B95" s="66" t="s">
        <v>12</v>
      </c>
      <c r="C95" s="66" t="s">
        <v>9</v>
      </c>
      <c r="D95" s="66" t="s">
        <v>327</v>
      </c>
      <c r="E95" s="86">
        <f t="array" ref="E95">IFERROR(INDEX(DATA!$H$133:$H$368,MATCH(1,(DATA!$D$133:$D$368=Topline!B95)*(DATA!$E$133:$E$368=Topline!D95),0)),"n/a")</f>
        <v>15368701.42</v>
      </c>
      <c r="F95" s="77">
        <f t="array" ref="F95">IFERROR(INDEX(DATA!$I$133:$I$368,MATCH(1,(DATA!$D$133:$D$368=Topline!B95)*(DATA!$E$133:$E$368=Topline!D95),0)),"n/a")</f>
        <v>-2.06473758128836E-2</v>
      </c>
      <c r="G95" s="86">
        <f t="array" ref="G95">IFERROR(INDEX(DATA!$R$133:$R$368,MATCH(1,(DATA!$D$133:$D$368=Topline!B95)*(DATA!$E$133:$E$368=Topline!D95),0)),"n/a")</f>
        <v>52483674.149999999</v>
      </c>
      <c r="H95" s="77">
        <f t="array" ref="H95">IFERROR(INDEX(DATA!$S$133:$S$368,MATCH(1,(DATA!$D$133:$D$368=Topline!B95)*(DATA!$E$133:$E$368=Topline!D95),0)),"n/a")</f>
        <v>-2.4221058060329599E-3</v>
      </c>
      <c r="I95" s="86">
        <f t="array" ref="I95">IFERROR(INDEX(DATA!$AB$133:$AB$368,MATCH(1,(DATA!$D$133:$D$368=Topline!B95)*(DATA!$E$133:$E$368=Topline!D95),0)),"n/a")</f>
        <v>101409744.02</v>
      </c>
      <c r="J95" s="77">
        <f t="array" ref="J95">IFERROR(INDEX(DATA!$AC$133:$AC$368,MATCH(1,(DATA!$D$133:$D$368=Topline!B95)*(DATA!$E$133:$E$368=Topline!D95),0)),"n/a")</f>
        <v>5.0138022054267695E-4</v>
      </c>
      <c r="K95" s="86">
        <f t="array" ref="K95">IFERROR(INDEX(DATA!$AL$133:$AL$368,MATCH(1,(DATA!$D$133:$D$368=Topline!B95)*(DATA!$E$133:$E$368=Topline!D95),0)),"n/a")</f>
        <v>195361069.47999999</v>
      </c>
      <c r="L95" s="77">
        <f t="array" ref="L95">IFERROR(INDEX(DATA!$AM$133:$AM$368,MATCH(1,(DATA!$D$133:$D$368=Topline!B95)*(DATA!$E$133:$E$368=Topline!D95),0)),"n/a")</f>
        <v>5.24174246927505E-3</v>
      </c>
      <c r="R95" s="66"/>
      <c r="S95" s="66"/>
      <c r="T95" s="66"/>
      <c r="U95" s="66"/>
      <c r="V95" s="66"/>
      <c r="W95" s="66"/>
      <c r="X95" s="66"/>
      <c r="Y95" s="66"/>
    </row>
    <row r="96" spans="1:25" x14ac:dyDescent="0.2">
      <c r="A96" s="75"/>
      <c r="E96" s="80"/>
      <c r="F96" s="77"/>
      <c r="G96" s="81"/>
      <c r="H96" s="77"/>
      <c r="I96" s="81"/>
      <c r="J96" s="82"/>
      <c r="K96" s="81"/>
      <c r="L96" s="77"/>
      <c r="R96" s="66"/>
      <c r="S96" s="66"/>
      <c r="T96" s="66"/>
      <c r="U96" s="66"/>
      <c r="V96" s="66"/>
      <c r="W96" s="66"/>
      <c r="X96" s="66"/>
      <c r="Y96" s="66"/>
    </row>
    <row r="97" spans="1:25" x14ac:dyDescent="0.2">
      <c r="A97" s="75" t="s">
        <v>19</v>
      </c>
      <c r="B97" s="66" t="s">
        <v>12</v>
      </c>
      <c r="C97" s="66" t="s">
        <v>25</v>
      </c>
      <c r="D97" s="66" t="s">
        <v>319</v>
      </c>
      <c r="E97" s="86">
        <f t="array" ref="E97">IFERROR(INDEX(DATA!$J$133:$J$368,MATCH(1,(DATA!$D$133:$D$368=Topline!B97)*(DATA!$E$133:$E$368=Topline!D97),0)),"n/a")</f>
        <v>3046707.68</v>
      </c>
      <c r="F97" s="77">
        <f t="array" ref="F97">IFERROR(INDEX(DATA!$K$133:$K$368,MATCH(1,(DATA!$D$133:$D$368=Topline!B97)*(DATA!$E$133:$E$368=Topline!D97),0)),"n/a")</f>
        <v>1.2700273796342299E-2</v>
      </c>
      <c r="G97" s="86">
        <f t="array" ref="G97">IFERROR(INDEX(DATA!$T$133:$T$368,MATCH(1,(DATA!$D$133:$D$368=Topline!B97)*(DATA!$E$133:$E$368=Topline!D97),0)),"n/a")</f>
        <v>10153477.029999999</v>
      </c>
      <c r="H97" s="77">
        <f t="array" ref="H97">IFERROR(INDEX(DATA!$U$133:$U$368,MATCH(1,(DATA!$D$133:$D$368=Topline!B97)*(DATA!$E$133:$E$368=Topline!D97),0)),"n/a")</f>
        <v>-1.9007481958505899E-2</v>
      </c>
      <c r="I97" s="86">
        <f t="array" ref="I97">IFERROR(INDEX(DATA!$AD$133:$AD$368,MATCH(1,(DATA!$D$133:$D$368=Topline!B97)*(DATA!$E$133:$E$368=Topline!D97),0)),"n/a")</f>
        <v>19907451.43</v>
      </c>
      <c r="J97" s="77">
        <f t="array" ref="J97">IFERROR(INDEX(DATA!$AE$133:$AE$368,MATCH(1,(DATA!$D$133:$D$368=Topline!B97)*(DATA!$E$133:$E$368=Topline!D97),0)),"n/a")</f>
        <v>-1.4401761951251099E-2</v>
      </c>
      <c r="K97" s="86">
        <f t="array" ref="K97">IFERROR(INDEX(DATA!$AN$133:$AN$368,MATCH(1,(DATA!$D$133:$D$368=Topline!B97)*(DATA!$E$133:$E$368=Topline!D97),0)),"n/a")</f>
        <v>38265470.960000001</v>
      </c>
      <c r="L97" s="77">
        <f t="array" ref="L97">IFERROR(INDEX(DATA!$AO$133:$AO$368,MATCH(1,(DATA!$D$133:$D$368=Topline!B97)*(DATA!$E$133:$E$368=Topline!D97),0)),"n/a")</f>
        <v>5.8026769335484301E-3</v>
      </c>
      <c r="R97" s="66"/>
      <c r="S97" s="66"/>
      <c r="T97" s="66"/>
      <c r="U97" s="66"/>
      <c r="V97" s="66"/>
      <c r="W97" s="66"/>
      <c r="X97" s="66"/>
      <c r="Y97" s="66"/>
    </row>
    <row r="98" spans="1:25" x14ac:dyDescent="0.2">
      <c r="A98" s="75" t="s">
        <v>19</v>
      </c>
      <c r="B98" s="66" t="s">
        <v>12</v>
      </c>
      <c r="C98" s="66" t="s">
        <v>25</v>
      </c>
      <c r="D98" s="66" t="s">
        <v>320</v>
      </c>
      <c r="E98" s="86">
        <f t="array" ref="E98">IFERROR(INDEX(DATA!$J$133:$J$368,MATCH(1,(DATA!$D$133:$D$368=Topline!B98)*(DATA!$E$133:$E$368=Topline!D98),0)),"n/a")</f>
        <v>3695522.45</v>
      </c>
      <c r="F98" s="77">
        <f t="array" ref="F98">IFERROR(INDEX(DATA!$K$133:$K$368,MATCH(1,(DATA!$D$133:$D$368=Topline!B98)*(DATA!$E$133:$E$368=Topline!D98),0)),"n/a")</f>
        <v>-9.25168836938665E-2</v>
      </c>
      <c r="G98" s="86">
        <f t="array" ref="G98">IFERROR(INDEX(DATA!$T$133:$T$368,MATCH(1,(DATA!$D$133:$D$368=Topline!B98)*(DATA!$E$133:$E$368=Topline!D98),0)),"n/a")</f>
        <v>12927930</v>
      </c>
      <c r="H98" s="77">
        <f t="array" ref="H98">IFERROR(INDEX(DATA!$U$133:$U$368,MATCH(1,(DATA!$D$133:$D$368=Topline!B98)*(DATA!$E$133:$E$368=Topline!D98),0)),"n/a")</f>
        <v>-3.6779239368804E-2</v>
      </c>
      <c r="I98" s="86">
        <f t="array" ref="I98">IFERROR(INDEX(DATA!$AD$133:$AD$368,MATCH(1,(DATA!$D$133:$D$368=Topline!B98)*(DATA!$E$133:$E$368=Topline!D98),0)),"n/a")</f>
        <v>24707648.440000001</v>
      </c>
      <c r="J98" s="77">
        <f t="array" ref="J98">IFERROR(INDEX(DATA!$AE$133:$AE$368,MATCH(1,(DATA!$D$133:$D$368=Topline!B98)*(DATA!$E$133:$E$368=Topline!D98),0)),"n/a")</f>
        <v>-3.48207607586319E-2</v>
      </c>
      <c r="K98" s="86">
        <f t="array" ref="K98">IFERROR(INDEX(DATA!$AN$133:$AN$368,MATCH(1,(DATA!$D$133:$D$368=Topline!B98)*(DATA!$E$133:$E$368=Topline!D98),0)),"n/a")</f>
        <v>48528037.240000002</v>
      </c>
      <c r="L98" s="77">
        <f t="array" ref="L98">IFERROR(INDEX(DATA!$AO$133:$AO$368,MATCH(1,(DATA!$D$133:$D$368=Topline!B98)*(DATA!$E$133:$E$368=Topline!D98),0)),"n/a")</f>
        <v>-4.2065478038902003E-2</v>
      </c>
      <c r="R98" s="66"/>
      <c r="S98" s="66"/>
      <c r="T98" s="66"/>
      <c r="U98" s="66"/>
      <c r="V98" s="66"/>
      <c r="W98" s="66"/>
      <c r="X98" s="66"/>
      <c r="Y98" s="66"/>
    </row>
    <row r="99" spans="1:25" x14ac:dyDescent="0.2">
      <c r="A99" s="75" t="s">
        <v>19</v>
      </c>
      <c r="B99" s="66" t="s">
        <v>12</v>
      </c>
      <c r="C99" s="66" t="s">
        <v>25</v>
      </c>
      <c r="D99" s="66" t="s">
        <v>321</v>
      </c>
      <c r="E99" s="86">
        <f t="array" ref="E99">IFERROR(INDEX(DATA!$J$133:$J$368,MATCH(1,(DATA!$D$133:$D$368=Topline!B99)*(DATA!$E$133:$E$368=Topline!D99),0)),"n/a")</f>
        <v>2817208.4</v>
      </c>
      <c r="F99" s="77">
        <f t="array" ref="F99">IFERROR(INDEX(DATA!$K$133:$K$368,MATCH(1,(DATA!$D$133:$D$368=Topline!B99)*(DATA!$E$133:$E$368=Topline!D99),0)),"n/a")</f>
        <v>1.5857780421336801E-2</v>
      </c>
      <c r="G99" s="86">
        <f t="array" ref="G99">IFERROR(INDEX(DATA!$T$133:$T$368,MATCH(1,(DATA!$D$133:$D$368=Topline!B99)*(DATA!$E$133:$E$368=Topline!D99),0)),"n/a")</f>
        <v>9262069.1999999993</v>
      </c>
      <c r="H99" s="77">
        <f t="array" ref="H99">IFERROR(INDEX(DATA!$U$133:$U$368,MATCH(1,(DATA!$D$133:$D$368=Topline!B99)*(DATA!$E$133:$E$368=Topline!D99),0)),"n/a")</f>
        <v>-4.98892146227615E-4</v>
      </c>
      <c r="I99" s="86">
        <f t="array" ref="I99">IFERROR(INDEX(DATA!$AD$133:$AD$368,MATCH(1,(DATA!$D$133:$D$368=Topline!B99)*(DATA!$E$133:$E$368=Topline!D99),0)),"n/a")</f>
        <v>17410638.100000001</v>
      </c>
      <c r="J99" s="77">
        <f t="array" ref="J99">IFERROR(INDEX(DATA!$AE$133:$AE$368,MATCH(1,(DATA!$D$133:$D$368=Topline!B99)*(DATA!$E$133:$E$368=Topline!D99),0)),"n/a")</f>
        <v>-2.0735975795433299E-2</v>
      </c>
      <c r="K99" s="86">
        <f t="array" ref="K99">IFERROR(INDEX(DATA!$AN$133:$AN$368,MATCH(1,(DATA!$D$133:$D$368=Topline!B99)*(DATA!$E$133:$E$368=Topline!D99),0)),"n/a")</f>
        <v>34028272.039999999</v>
      </c>
      <c r="L99" s="77">
        <f t="array" ref="L99">IFERROR(INDEX(DATA!$AO$133:$AO$368,MATCH(1,(DATA!$D$133:$D$368=Topline!B99)*(DATA!$E$133:$E$368=Topline!D99),0)),"n/a")</f>
        <v>-2.2719083527321701E-2</v>
      </c>
      <c r="R99" s="66"/>
      <c r="S99" s="66"/>
      <c r="T99" s="66"/>
      <c r="U99" s="66"/>
      <c r="V99" s="66"/>
      <c r="W99" s="66"/>
      <c r="X99" s="66"/>
      <c r="Y99" s="66"/>
    </row>
    <row r="100" spans="1:25" x14ac:dyDescent="0.2">
      <c r="A100" s="75" t="s">
        <v>19</v>
      </c>
      <c r="B100" s="66" t="s">
        <v>12</v>
      </c>
      <c r="C100" s="66" t="s">
        <v>25</v>
      </c>
      <c r="D100" s="66" t="s">
        <v>322</v>
      </c>
      <c r="E100" s="86">
        <f t="array" ref="E100">IFERROR(INDEX(DATA!$J$133:$J$368,MATCH(1,(DATA!$D$133:$D$368=Topline!B100)*(DATA!$E$133:$E$368=Topline!D100),0)),"n/a")</f>
        <v>5037986.04</v>
      </c>
      <c r="F100" s="77">
        <f t="array" ref="F100">IFERROR(INDEX(DATA!$K$133:$K$368,MATCH(1,(DATA!$D$133:$D$368=Topline!B100)*(DATA!$E$133:$E$368=Topline!D100),0)),"n/a")</f>
        <v>1.5025117146170599E-2</v>
      </c>
      <c r="G100" s="86">
        <f t="array" ref="G100">IFERROR(INDEX(DATA!$T$133:$T$368,MATCH(1,(DATA!$D$133:$D$368=Topline!B100)*(DATA!$E$133:$E$368=Topline!D100),0)),"n/a")</f>
        <v>17545666.289999999</v>
      </c>
      <c r="H100" s="77">
        <f t="array" ref="H100">IFERROR(INDEX(DATA!$U$133:$U$368,MATCH(1,(DATA!$D$133:$D$368=Topline!B100)*(DATA!$E$133:$E$368=Topline!D100),0)),"n/a")</f>
        <v>2.88470829917029E-2</v>
      </c>
      <c r="I100" s="86">
        <f t="array" ref="I100">IFERROR(INDEX(DATA!$AD$133:$AD$368,MATCH(1,(DATA!$D$133:$D$368=Topline!B100)*(DATA!$E$133:$E$368=Topline!D100),0)),"n/a")</f>
        <v>34201819.979999997</v>
      </c>
      <c r="J100" s="77">
        <f t="array" ref="J100">IFERROR(INDEX(DATA!$AE$133:$AE$368,MATCH(1,(DATA!$D$133:$D$368=Topline!B100)*(DATA!$E$133:$E$368=Topline!D100),0)),"n/a")</f>
        <v>3.1994961677643499E-2</v>
      </c>
      <c r="K100" s="86">
        <f t="array" ref="K100">IFERROR(INDEX(DATA!$AN$133:$AN$368,MATCH(1,(DATA!$D$133:$D$368=Topline!B100)*(DATA!$E$133:$E$368=Topline!D100),0)),"n/a")</f>
        <v>64279291.659999996</v>
      </c>
      <c r="L100" s="77">
        <f t="array" ref="L100">IFERROR(INDEX(DATA!$AO$133:$AO$368,MATCH(1,(DATA!$D$133:$D$368=Topline!B100)*(DATA!$E$133:$E$368=Topline!D100),0)),"n/a")</f>
        <v>2.5083336059250901E-2</v>
      </c>
      <c r="R100" s="66"/>
      <c r="S100" s="66"/>
      <c r="T100" s="66"/>
      <c r="U100" s="66"/>
      <c r="V100" s="66"/>
      <c r="W100" s="66"/>
      <c r="X100" s="66"/>
      <c r="Y100" s="66"/>
    </row>
    <row r="101" spans="1:25" x14ac:dyDescent="0.2">
      <c r="A101" s="75" t="s">
        <v>19</v>
      </c>
      <c r="B101" s="66" t="s">
        <v>12</v>
      </c>
      <c r="C101" s="66" t="s">
        <v>25</v>
      </c>
      <c r="D101" s="66" t="s">
        <v>323</v>
      </c>
      <c r="E101" s="86">
        <f t="array" ref="E101">IFERROR(INDEX(DATA!$J$133:$J$368,MATCH(1,(DATA!$D$133:$D$368=Topline!B101)*(DATA!$E$133:$E$368=Topline!D101),0)),"n/a")</f>
        <v>1923755.79</v>
      </c>
      <c r="F101" s="77">
        <f t="array" ref="F101">IFERROR(INDEX(DATA!$K$133:$K$368,MATCH(1,(DATA!$D$133:$D$368=Topline!B101)*(DATA!$E$133:$E$368=Topline!D101),0)),"n/a")</f>
        <v>-8.34945024342479E-2</v>
      </c>
      <c r="G101" s="86">
        <f t="array" ref="G101">IFERROR(INDEX(DATA!$T$133:$T$368,MATCH(1,(DATA!$D$133:$D$368=Topline!B101)*(DATA!$E$133:$E$368=Topline!D101),0)),"n/a")</f>
        <v>6455495.1500000004</v>
      </c>
      <c r="H101" s="77">
        <f t="array" ref="H101">IFERROR(INDEX(DATA!$U$133:$U$368,MATCH(1,(DATA!$D$133:$D$368=Topline!B101)*(DATA!$E$133:$E$368=Topline!D101),0)),"n/a")</f>
        <v>-3.9256458561452302E-2</v>
      </c>
      <c r="I101" s="86">
        <f t="array" ref="I101">IFERROR(INDEX(DATA!$AD$133:$AD$368,MATCH(1,(DATA!$D$133:$D$368=Topline!B101)*(DATA!$E$133:$E$368=Topline!D101),0)),"n/a")</f>
        <v>12508615.220000001</v>
      </c>
      <c r="J101" s="77">
        <f t="array" ref="J101">IFERROR(INDEX(DATA!$AE$133:$AE$368,MATCH(1,(DATA!$D$133:$D$368=Topline!B101)*(DATA!$E$133:$E$368=Topline!D101),0)),"n/a")</f>
        <v>1.31665098756291E-2</v>
      </c>
      <c r="K101" s="86">
        <f t="array" ref="K101">IFERROR(INDEX(DATA!$AN$133:$AN$368,MATCH(1,(DATA!$D$133:$D$368=Topline!B101)*(DATA!$E$133:$E$368=Topline!D101),0)),"n/a")</f>
        <v>23975077.579999998</v>
      </c>
      <c r="L101" s="77">
        <f t="array" ref="L101">IFERROR(INDEX(DATA!$AO$133:$AO$368,MATCH(1,(DATA!$D$133:$D$368=Topline!B101)*(DATA!$E$133:$E$368=Topline!D101),0)),"n/a")</f>
        <v>-7.1528987597339801E-3</v>
      </c>
      <c r="R101" s="66"/>
      <c r="S101" s="66"/>
      <c r="T101" s="66"/>
      <c r="U101" s="66"/>
      <c r="V101" s="66"/>
      <c r="W101" s="66"/>
      <c r="X101" s="66"/>
      <c r="Y101" s="66"/>
    </row>
    <row r="102" spans="1:25" x14ac:dyDescent="0.2">
      <c r="A102" s="75" t="s">
        <v>19</v>
      </c>
      <c r="B102" s="66" t="s">
        <v>12</v>
      </c>
      <c r="C102" s="66" t="s">
        <v>25</v>
      </c>
      <c r="D102" s="66" t="s">
        <v>324</v>
      </c>
      <c r="E102" s="86">
        <f t="array" ref="E102">IFERROR(INDEX(DATA!$J$133:$J$368,MATCH(1,(DATA!$D$133:$D$368=Topline!B102)*(DATA!$E$133:$E$368=Topline!D102),0)),"n/a")</f>
        <v>2177919.63</v>
      </c>
      <c r="F102" s="77">
        <f t="array" ref="F102">IFERROR(INDEX(DATA!$K$133:$K$368,MATCH(1,(DATA!$D$133:$D$368=Topline!B102)*(DATA!$E$133:$E$368=Topline!D102),0)),"n/a")</f>
        <v>-6.0834098668952299E-2</v>
      </c>
      <c r="G102" s="86">
        <f t="array" ref="G102">IFERROR(INDEX(DATA!$T$133:$T$368,MATCH(1,(DATA!$D$133:$D$368=Topline!B102)*(DATA!$E$133:$E$368=Topline!D102),0)),"n/a")</f>
        <v>7150749.3700000001</v>
      </c>
      <c r="H102" s="77">
        <f t="array" ref="H102">IFERROR(INDEX(DATA!$U$133:$U$368,MATCH(1,(DATA!$D$133:$D$368=Topline!B102)*(DATA!$E$133:$E$368=Topline!D102),0)),"n/a")</f>
        <v>-5.4969167225673098E-2</v>
      </c>
      <c r="I102" s="86">
        <f t="array" ref="I102">IFERROR(INDEX(DATA!$AD$133:$AD$368,MATCH(1,(DATA!$D$133:$D$368=Topline!B102)*(DATA!$E$133:$E$368=Topline!D102),0)),"n/a")</f>
        <v>13694726.279999999</v>
      </c>
      <c r="J102" s="77">
        <f t="array" ref="J102">IFERROR(INDEX(DATA!$AE$133:$AE$368,MATCH(1,(DATA!$D$133:$D$368=Topline!B102)*(DATA!$E$133:$E$368=Topline!D102),0)),"n/a")</f>
        <v>-4.5330470917323402E-2</v>
      </c>
      <c r="K102" s="86">
        <f t="array" ref="K102">IFERROR(INDEX(DATA!$AN$133:$AN$368,MATCH(1,(DATA!$D$133:$D$368=Topline!B102)*(DATA!$E$133:$E$368=Topline!D102),0)),"n/a")</f>
        <v>27557548.899999999</v>
      </c>
      <c r="L102" s="77">
        <f t="array" ref="L102">IFERROR(INDEX(DATA!$AO$133:$AO$368,MATCH(1,(DATA!$D$133:$D$368=Topline!B102)*(DATA!$E$133:$E$368=Topline!D102),0)),"n/a")</f>
        <v>-4.7422508280891999E-2</v>
      </c>
      <c r="R102" s="66"/>
      <c r="S102" s="66"/>
      <c r="T102" s="66"/>
      <c r="U102" s="66"/>
      <c r="V102" s="66"/>
      <c r="W102" s="66"/>
      <c r="X102" s="66"/>
      <c r="Y102" s="66"/>
    </row>
    <row r="103" spans="1:25" x14ac:dyDescent="0.2">
      <c r="A103" s="75" t="s">
        <v>19</v>
      </c>
      <c r="B103" s="66" t="s">
        <v>12</v>
      </c>
      <c r="C103" s="66" t="s">
        <v>25</v>
      </c>
      <c r="D103" s="66" t="s">
        <v>325</v>
      </c>
      <c r="E103" s="86">
        <f t="array" ref="E103">IFERROR(INDEX(DATA!$J$133:$J$368,MATCH(1,(DATA!$D$133:$D$368=Topline!B103)*(DATA!$E$133:$E$368=Topline!D103),0)),"n/a")</f>
        <v>2912389.49</v>
      </c>
      <c r="F103" s="77">
        <f t="array" ref="F103">IFERROR(INDEX(DATA!$K$133:$K$368,MATCH(1,(DATA!$D$133:$D$368=Topline!B103)*(DATA!$E$133:$E$368=Topline!D103),0)),"n/a")</f>
        <v>-0.12638637918543499</v>
      </c>
      <c r="G103" s="86">
        <f t="array" ref="G103">IFERROR(INDEX(DATA!$T$133:$T$368,MATCH(1,(DATA!$D$133:$D$368=Topline!B103)*(DATA!$E$133:$E$368=Topline!D103),0)),"n/a")</f>
        <v>10254944.359999999</v>
      </c>
      <c r="H103" s="77">
        <f t="array" ref="H103">IFERROR(INDEX(DATA!$U$133:$U$368,MATCH(1,(DATA!$D$133:$D$368=Topline!B103)*(DATA!$E$133:$E$368=Topline!D103),0)),"n/a")</f>
        <v>-3.5050556455065399E-2</v>
      </c>
      <c r="I103" s="86">
        <f t="array" ref="I103">IFERROR(INDEX(DATA!$AD$133:$AD$368,MATCH(1,(DATA!$D$133:$D$368=Topline!B103)*(DATA!$E$133:$E$368=Topline!D103),0)),"n/a")</f>
        <v>19495579.59</v>
      </c>
      <c r="J103" s="77">
        <f t="array" ref="J103">IFERROR(INDEX(DATA!$AE$133:$AE$368,MATCH(1,(DATA!$D$133:$D$368=Topline!B103)*(DATA!$E$133:$E$368=Topline!D103),0)),"n/a")</f>
        <v>-2.36658681425722E-2</v>
      </c>
      <c r="K103" s="86">
        <f t="array" ref="K103">IFERROR(INDEX(DATA!$AN$133:$AN$368,MATCH(1,(DATA!$D$133:$D$368=Topline!B103)*(DATA!$E$133:$E$368=Topline!D103),0)),"n/a")</f>
        <v>37942644.07</v>
      </c>
      <c r="L103" s="77">
        <f t="array" ref="L103">IFERROR(INDEX(DATA!$AO$133:$AO$368,MATCH(1,(DATA!$D$133:$D$368=Topline!B103)*(DATA!$E$133:$E$368=Topline!D103),0)),"n/a")</f>
        <v>-3.49893706983153E-3</v>
      </c>
      <c r="R103" s="66"/>
      <c r="S103" s="66"/>
      <c r="T103" s="66"/>
      <c r="U103" s="66"/>
      <c r="V103" s="66"/>
      <c r="W103" s="66"/>
      <c r="X103" s="66"/>
      <c r="Y103" s="66"/>
    </row>
    <row r="104" spans="1:25" x14ac:dyDescent="0.2">
      <c r="A104" s="75" t="s">
        <v>19</v>
      </c>
      <c r="B104" s="66" t="s">
        <v>12</v>
      </c>
      <c r="C104" s="66" t="s">
        <v>25</v>
      </c>
      <c r="D104" s="66" t="s">
        <v>326</v>
      </c>
      <c r="E104" s="86">
        <f t="array" ref="E104">IFERROR(INDEX(DATA!$J$133:$J$368,MATCH(1,(DATA!$D$133:$D$368=Topline!B104)*(DATA!$E$133:$E$368=Topline!D104),0)),"n/a")</f>
        <v>3380276.39</v>
      </c>
      <c r="F104" s="77">
        <f t="array" ref="F104">IFERROR(INDEX(DATA!$K$133:$K$368,MATCH(1,(DATA!$D$133:$D$368=Topline!B104)*(DATA!$E$133:$E$368=Topline!D104),0)),"n/a")</f>
        <v>-4.1803752645071503E-2</v>
      </c>
      <c r="G104" s="86">
        <f t="array" ref="G104">IFERROR(INDEX(DATA!$T$133:$T$368,MATCH(1,(DATA!$D$133:$D$368=Topline!B104)*(DATA!$E$133:$E$368=Topline!D104),0)),"n/a")</f>
        <v>11331191.6</v>
      </c>
      <c r="H104" s="77">
        <f t="array" ref="H104">IFERROR(INDEX(DATA!$U$133:$U$368,MATCH(1,(DATA!$D$133:$D$368=Topline!B104)*(DATA!$E$133:$E$368=Topline!D104),0)),"n/a")</f>
        <v>-4.8732065571872901E-2</v>
      </c>
      <c r="I104" s="86">
        <f t="array" ref="I104">IFERROR(INDEX(DATA!$AD$133:$AD$368,MATCH(1,(DATA!$D$133:$D$368=Topline!B104)*(DATA!$E$133:$E$368=Topline!D104),0)),"n/a")</f>
        <v>21958588.280000001</v>
      </c>
      <c r="J104" s="77">
        <f t="array" ref="J104">IFERROR(INDEX(DATA!$AE$133:$AE$368,MATCH(1,(DATA!$D$133:$D$368=Topline!B104)*(DATA!$E$133:$E$368=Topline!D104),0)),"n/a")</f>
        <v>-4.9589220920346497E-2</v>
      </c>
      <c r="K104" s="86">
        <f t="array" ref="K104">IFERROR(INDEX(DATA!$AN$133:$AN$368,MATCH(1,(DATA!$D$133:$D$368=Topline!B104)*(DATA!$E$133:$E$368=Topline!D104),0)),"n/a")</f>
        <v>43097236.109999999</v>
      </c>
      <c r="L104" s="77">
        <f t="array" ref="L104">IFERROR(INDEX(DATA!$AO$133:$AO$368,MATCH(1,(DATA!$D$133:$D$368=Topline!B104)*(DATA!$E$133:$E$368=Topline!D104),0)),"n/a")</f>
        <v>-3.01455266169613E-2</v>
      </c>
      <c r="R104" s="66"/>
      <c r="S104" s="66"/>
      <c r="T104" s="66"/>
      <c r="U104" s="66"/>
      <c r="V104" s="66"/>
      <c r="W104" s="66"/>
      <c r="X104" s="66"/>
      <c r="Y104" s="66"/>
    </row>
    <row r="105" spans="1:25" x14ac:dyDescent="0.2">
      <c r="A105" s="75" t="s">
        <v>19</v>
      </c>
      <c r="B105" s="66" t="s">
        <v>12</v>
      </c>
      <c r="C105" s="66" t="s">
        <v>25</v>
      </c>
      <c r="D105" s="66" t="s">
        <v>327</v>
      </c>
      <c r="E105" s="86">
        <f t="array" ref="E105">IFERROR(INDEX(DATA!$J$133:$J$368,MATCH(1,(DATA!$D$133:$D$368=Topline!B105)*(DATA!$E$133:$E$368=Topline!D105),0)),"n/a")</f>
        <v>24991765.940000001</v>
      </c>
      <c r="F105" s="77">
        <f t="array" ref="F105">IFERROR(INDEX(DATA!$K$133:$K$368,MATCH(1,(DATA!$D$133:$D$368=Topline!B105)*(DATA!$E$133:$E$368=Topline!D105),0)),"n/a")</f>
        <v>-4.2347294579962398E-2</v>
      </c>
      <c r="G105" s="86">
        <f t="array" ref="G105">IFERROR(INDEX(DATA!$T$133:$T$368,MATCH(1,(DATA!$D$133:$D$368=Topline!B105)*(DATA!$E$133:$E$368=Topline!D105),0)),"n/a")</f>
        <v>85081523.170000002</v>
      </c>
      <c r="H105" s="77">
        <f t="array" ref="H105">IFERROR(INDEX(DATA!$U$133:$U$368,MATCH(1,(DATA!$D$133:$D$368=Topline!B105)*(DATA!$E$133:$E$368=Topline!D105),0)),"n/a")</f>
        <v>-2.1120390737482099E-2</v>
      </c>
      <c r="I105" s="86">
        <f t="array" ref="I105">IFERROR(INDEX(DATA!$AD$133:$AD$368,MATCH(1,(DATA!$D$133:$D$368=Topline!B105)*(DATA!$E$133:$E$368=Topline!D105),0)),"n/a")</f>
        <v>163885067.36000001</v>
      </c>
      <c r="J105" s="77">
        <f t="array" ref="J105">IFERROR(INDEX(DATA!$AE$133:$AE$368,MATCH(1,(DATA!$D$133:$D$368=Topline!B105)*(DATA!$E$133:$E$368=Topline!D105),0)),"n/a")</f>
        <v>-1.5596791528375901E-2</v>
      </c>
      <c r="K105" s="86">
        <f t="array" ref="K105">IFERROR(INDEX(DATA!$AN$133:$AN$368,MATCH(1,(DATA!$D$133:$D$368=Topline!B105)*(DATA!$E$133:$E$368=Topline!D105),0)),"n/a")</f>
        <v>317673578.82999998</v>
      </c>
      <c r="L105" s="77">
        <f t="array" ref="L105">IFERROR(INDEX(DATA!$AO$133:$AO$368,MATCH(1,(DATA!$D$133:$D$368=Topline!B105)*(DATA!$E$133:$E$368=Topline!D105),0)),"n/a")</f>
        <v>-1.28825119145383E-2</v>
      </c>
      <c r="R105" s="66"/>
      <c r="S105" s="66"/>
      <c r="T105" s="66"/>
      <c r="U105" s="66"/>
      <c r="V105" s="66"/>
      <c r="W105" s="66"/>
      <c r="X105" s="66"/>
      <c r="Y105" s="66"/>
    </row>
    <row r="106" spans="1:25" x14ac:dyDescent="0.2">
      <c r="A106" s="75"/>
      <c r="E106" s="80"/>
      <c r="F106" s="77"/>
      <c r="G106" s="81"/>
      <c r="H106" s="77"/>
      <c r="I106" s="81"/>
      <c r="J106" s="82"/>
      <c r="K106" s="81"/>
      <c r="L106" s="77"/>
      <c r="R106" s="66"/>
      <c r="S106" s="66"/>
      <c r="T106" s="66"/>
      <c r="U106" s="66"/>
      <c r="V106" s="66"/>
      <c r="W106" s="66"/>
      <c r="X106" s="66"/>
      <c r="Y106" s="66"/>
    </row>
    <row r="107" spans="1:25" x14ac:dyDescent="0.2">
      <c r="A107" s="75" t="s">
        <v>19</v>
      </c>
      <c r="B107" s="66" t="s">
        <v>12</v>
      </c>
      <c r="C107" s="66" t="s">
        <v>10</v>
      </c>
      <c r="D107" s="66" t="s">
        <v>319</v>
      </c>
      <c r="E107" s="87">
        <f t="array" ref="E107">IFERROR(INDEX(DATA!$L$133:$L$368,MATCH(1,(DATA!$D$133:$D$368=Topline!B107)*(DATA!$E$133:$E$368=Topline!D107),0)),"n/a")</f>
        <v>3.8727761578641799</v>
      </c>
      <c r="F107" s="77">
        <f t="array" ref="F107">IFERROR(INDEX(DATA!$M$133:$M$368,MATCH(1,(DATA!$D$133:$D$368=Topline!B107)*(DATA!$E$133:$E$368=Topline!D107),0)),"n/a")</f>
        <v>1.6943069902692801E-2</v>
      </c>
      <c r="G107" s="87">
        <f t="array" ref="G107">IFERROR(INDEX(DATA!$V$133:$V$368,MATCH(1,(DATA!$D$133:$D$368=Topline!B107)*(DATA!$E$133:$E$368=Topline!D107),0)),"n/a")</f>
        <v>3.8942296657411801</v>
      </c>
      <c r="H107" s="77">
        <f t="array" ref="H107">IFERROR(INDEX(DATA!$W$133:$W$368,MATCH(1,(DATA!$D$133:$D$368=Topline!B107)*(DATA!$E$133:$E$368=Topline!D107),0)),"n/a")</f>
        <v>2.58561125676991E-2</v>
      </c>
      <c r="I107" s="87">
        <f t="array" ref="I107">IFERROR(INDEX(DATA!$AF$133:$AF$368,MATCH(1,(DATA!$D$133:$D$368=Topline!B107)*(DATA!$E$133:$E$368=Topline!D107),0)),"n/a")</f>
        <v>3.9087242657603301</v>
      </c>
      <c r="J107" s="77">
        <f t="array" ref="J107">IFERROR(INDEX(DATA!$AG$133:$AG$368,MATCH(1,(DATA!$D$133:$D$368=Topline!B107)*(DATA!$E$133:$E$368=Topline!D107),0)),"n/a")</f>
        <v>3.4011662451225201E-2</v>
      </c>
      <c r="K107" s="87">
        <f t="array" ref="K107">IFERROR(INDEX(DATA!$AP$133:$AP$368,MATCH(1,(DATA!$D$133:$D$368=Topline!B107)*(DATA!$E$133:$E$368=Topline!D107),0)),"n/a")</f>
        <v>3.8469025781236099</v>
      </c>
      <c r="L107" s="77">
        <f t="array" ref="L107">IFERROR(INDEX(DATA!$AQ$133:$AQ$368,MATCH(1,(DATA!$D$133:$D$368=Topline!B107)*(DATA!$E$133:$E$368=Topline!D107),0)),"n/a")</f>
        <v>1.38206906851338E-2</v>
      </c>
      <c r="R107" s="66"/>
      <c r="S107" s="66"/>
      <c r="T107" s="66"/>
      <c r="U107" s="66"/>
      <c r="V107" s="66"/>
      <c r="W107" s="66"/>
      <c r="X107" s="66"/>
      <c r="Y107" s="66"/>
    </row>
    <row r="108" spans="1:25" x14ac:dyDescent="0.2">
      <c r="A108" s="75" t="s">
        <v>19</v>
      </c>
      <c r="B108" s="66" t="s">
        <v>12</v>
      </c>
      <c r="C108" s="66" t="s">
        <v>10</v>
      </c>
      <c r="D108" s="66" t="s">
        <v>320</v>
      </c>
      <c r="E108" s="87">
        <f t="array" ref="E108">IFERROR(INDEX(DATA!$L$133:$L$368,MATCH(1,(DATA!$D$133:$D$368=Topline!B108)*(DATA!$E$133:$E$368=Topline!D108),0)),"n/a")</f>
        <v>3.52128878631938</v>
      </c>
      <c r="F108" s="77">
        <f t="array" ref="F108">IFERROR(INDEX(DATA!$M$133:$M$368,MATCH(1,(DATA!$D$133:$D$368=Topline!B108)*(DATA!$E$133:$E$368=Topline!D108),0)),"n/a")</f>
        <v>3.1002067929694101E-2</v>
      </c>
      <c r="G108" s="87">
        <f t="array" ref="G108">IFERROR(INDEX(DATA!$V$133:$V$368,MATCH(1,(DATA!$D$133:$D$368=Topline!B108)*(DATA!$E$133:$E$368=Topline!D108),0)),"n/a")</f>
        <v>3.50813492063517</v>
      </c>
      <c r="H108" s="77">
        <f t="array" ref="H108">IFERROR(INDEX(DATA!$W$133:$W$368,MATCH(1,(DATA!$D$133:$D$368=Topline!B108)*(DATA!$E$133:$E$368=Topline!D108),0)),"n/a")</f>
        <v>1.25424543481831E-2</v>
      </c>
      <c r="I108" s="87">
        <f t="array" ref="I108">IFERROR(INDEX(DATA!$AF$133:$AF$368,MATCH(1,(DATA!$D$133:$D$368=Topline!B108)*(DATA!$E$133:$E$368=Topline!D108),0)),"n/a")</f>
        <v>3.5129089603204799</v>
      </c>
      <c r="J108" s="77">
        <f t="array" ref="J108">IFERROR(INDEX(DATA!$AG$133:$AG$368,MATCH(1,(DATA!$D$133:$D$368=Topline!B108)*(DATA!$E$133:$E$368=Topline!D108),0)),"n/a")</f>
        <v>1.03885919405562E-2</v>
      </c>
      <c r="K108" s="87">
        <f t="array" ref="K108">IFERROR(INDEX(DATA!$AP$133:$AP$368,MATCH(1,(DATA!$D$133:$D$368=Topline!B108)*(DATA!$E$133:$E$368=Topline!D108),0)),"n/a")</f>
        <v>3.5380936179171201</v>
      </c>
      <c r="L108" s="77">
        <f t="array" ref="L108">IFERROR(INDEX(DATA!$AQ$133:$AQ$368,MATCH(1,(DATA!$D$133:$D$368=Topline!B108)*(DATA!$E$133:$E$368=Topline!D108),0)),"n/a")</f>
        <v>1.15171737044875E-2</v>
      </c>
      <c r="R108" s="66"/>
      <c r="S108" s="66"/>
      <c r="T108" s="66"/>
      <c r="U108" s="66"/>
      <c r="V108" s="66"/>
      <c r="W108" s="66"/>
      <c r="X108" s="66"/>
      <c r="Y108" s="66"/>
    </row>
    <row r="109" spans="1:25" x14ac:dyDescent="0.2">
      <c r="A109" s="75" t="s">
        <v>19</v>
      </c>
      <c r="B109" s="66" t="s">
        <v>12</v>
      </c>
      <c r="C109" s="66" t="s">
        <v>10</v>
      </c>
      <c r="D109" s="66" t="s">
        <v>321</v>
      </c>
      <c r="E109" s="87">
        <f t="array" ref="E109">IFERROR(INDEX(DATA!$L$133:$L$368,MATCH(1,(DATA!$D$133:$D$368=Topline!B109)*(DATA!$E$133:$E$368=Topline!D109),0)),"n/a")</f>
        <v>3.5458764439381798</v>
      </c>
      <c r="F109" s="77">
        <f t="array" ref="F109">IFERROR(INDEX(DATA!$M$133:$M$368,MATCH(1,(DATA!$D$133:$D$368=Topline!B109)*(DATA!$E$133:$E$368=Topline!D109),0)),"n/a")</f>
        <v>-1.15830888745126E-2</v>
      </c>
      <c r="G109" s="87">
        <f t="array" ref="G109">IFERROR(INDEX(DATA!$V$133:$V$368,MATCH(1,(DATA!$D$133:$D$368=Topline!B109)*(DATA!$E$133:$E$368=Topline!D109),0)),"n/a")</f>
        <v>3.5818558739433599</v>
      </c>
      <c r="H109" s="77">
        <f t="array" ref="H109">IFERROR(INDEX(DATA!$W$133:$W$368,MATCH(1,(DATA!$D$133:$D$368=Topline!B109)*(DATA!$E$133:$E$368=Topline!D109),0)),"n/a")</f>
        <v>-6.4193649879996503E-3</v>
      </c>
      <c r="I109" s="87">
        <f t="array" ref="I109">IFERROR(INDEX(DATA!$AF$133:$AF$368,MATCH(1,(DATA!$D$133:$D$368=Topline!B109)*(DATA!$E$133:$E$368=Topline!D109),0)),"n/a")</f>
        <v>3.5967761833418099</v>
      </c>
      <c r="J109" s="77">
        <f t="array" ref="J109">IFERROR(INDEX(DATA!$AG$133:$AG$368,MATCH(1,(DATA!$D$133:$D$368=Topline!B109)*(DATA!$E$133:$E$368=Topline!D109),0)),"n/a")</f>
        <v>-3.5788654959373399E-3</v>
      </c>
      <c r="K109" s="87">
        <f t="array" ref="K109">IFERROR(INDEX(DATA!$AP$133:$AP$368,MATCH(1,(DATA!$D$133:$D$368=Topline!B109)*(DATA!$E$133:$E$368=Topline!D109),0)),"n/a")</f>
        <v>3.6099328160547599</v>
      </c>
      <c r="L109" s="77">
        <f t="array" ref="L109">IFERROR(INDEX(DATA!$AQ$133:$AQ$368,MATCH(1,(DATA!$D$133:$D$368=Topline!B109)*(DATA!$E$133:$E$368=Topline!D109),0)),"n/a")</f>
        <v>-9.9729217241945993E-3</v>
      </c>
      <c r="R109" s="66"/>
      <c r="S109" s="66"/>
      <c r="T109" s="66"/>
      <c r="U109" s="66"/>
      <c r="V109" s="66"/>
      <c r="W109" s="66"/>
      <c r="X109" s="66"/>
      <c r="Y109" s="66"/>
    </row>
    <row r="110" spans="1:25" x14ac:dyDescent="0.2">
      <c r="A110" s="75" t="s">
        <v>19</v>
      </c>
      <c r="B110" s="66" t="s">
        <v>12</v>
      </c>
      <c r="C110" s="66" t="s">
        <v>10</v>
      </c>
      <c r="D110" s="66" t="s">
        <v>322</v>
      </c>
      <c r="E110" s="87">
        <f t="array" ref="E110">IFERROR(INDEX(DATA!$L$133:$L$368,MATCH(1,(DATA!$D$133:$D$368=Topline!B110)*(DATA!$E$133:$E$368=Topline!D110),0)),"n/a")</f>
        <v>3.5368345673310899</v>
      </c>
      <c r="F110" s="77">
        <f t="array" ref="F110">IFERROR(INDEX(DATA!$M$133:$M$368,MATCH(1,(DATA!$D$133:$D$368=Topline!B110)*(DATA!$E$133:$E$368=Topline!D110),0)),"n/a")</f>
        <v>-3.58332433203359E-3</v>
      </c>
      <c r="G110" s="87">
        <f t="array" ref="G110">IFERROR(INDEX(DATA!$V$133:$V$368,MATCH(1,(DATA!$D$133:$D$368=Topline!B110)*(DATA!$E$133:$E$368=Topline!D110),0)),"n/a")</f>
        <v>3.4835359774100998</v>
      </c>
      <c r="H110" s="77">
        <f t="array" ref="H110">IFERROR(INDEX(DATA!$W$133:$W$368,MATCH(1,(DATA!$D$133:$D$368=Topline!B110)*(DATA!$E$133:$E$368=Topline!D110),0)),"n/a")</f>
        <v>-1.8400273265676E-2</v>
      </c>
      <c r="I110" s="87">
        <f t="array" ref="I110">IFERROR(INDEX(DATA!$AF$133:$AF$368,MATCH(1,(DATA!$D$133:$D$368=Topline!B110)*(DATA!$E$133:$E$368=Topline!D110),0)),"n/a")</f>
        <v>3.43919876411241</v>
      </c>
      <c r="J110" s="77">
        <f t="array" ref="J110">IFERROR(INDEX(DATA!$AG$133:$AG$368,MATCH(1,(DATA!$D$133:$D$368=Topline!B110)*(DATA!$E$133:$E$368=Topline!D110),0)),"n/a")</f>
        <v>-3.4904628771926502E-2</v>
      </c>
      <c r="K110" s="87">
        <f t="array" ref="K110">IFERROR(INDEX(DATA!$AP$133:$AP$368,MATCH(1,(DATA!$D$133:$D$368=Topline!B110)*(DATA!$E$133:$E$368=Topline!D110),0)),"n/a")</f>
        <v>3.4958465101771101</v>
      </c>
      <c r="L110" s="77">
        <f t="array" ref="L110">IFERROR(INDEX(DATA!$AQ$133:$AQ$368,MATCH(1,(DATA!$D$133:$D$368=Topline!B110)*(DATA!$E$133:$E$368=Topline!D110),0)),"n/a")</f>
        <v>-3.5172599752008399E-2</v>
      </c>
      <c r="R110" s="66"/>
      <c r="S110" s="66"/>
      <c r="T110" s="66"/>
      <c r="U110" s="66"/>
      <c r="V110" s="66"/>
      <c r="W110" s="66"/>
      <c r="X110" s="66"/>
      <c r="Y110" s="66"/>
    </row>
    <row r="111" spans="1:25" x14ac:dyDescent="0.2">
      <c r="A111" s="75" t="s">
        <v>19</v>
      </c>
      <c r="B111" s="66" t="s">
        <v>12</v>
      </c>
      <c r="C111" s="66" t="s">
        <v>10</v>
      </c>
      <c r="D111" s="66" t="s">
        <v>323</v>
      </c>
      <c r="E111" s="87">
        <f t="array" ref="E111">IFERROR(INDEX(DATA!$L$133:$L$368,MATCH(1,(DATA!$D$133:$D$368=Topline!B111)*(DATA!$E$133:$E$368=Topline!D111),0)),"n/a")</f>
        <v>3.3857805720353502</v>
      </c>
      <c r="F111" s="77">
        <f t="array" ref="F111">IFERROR(INDEX(DATA!$M$133:$M$368,MATCH(1,(DATA!$D$133:$D$368=Topline!B111)*(DATA!$E$133:$E$368=Topline!D111),0)),"n/a")</f>
        <v>6.0179412050069901E-2</v>
      </c>
      <c r="G111" s="87">
        <f t="array" ref="G111">IFERROR(INDEX(DATA!$V$133:$V$368,MATCH(1,(DATA!$D$133:$D$368=Topline!B111)*(DATA!$E$133:$E$368=Topline!D111),0)),"n/a")</f>
        <v>3.3875732562259802</v>
      </c>
      <c r="H111" s="77">
        <f t="array" ref="H111">IFERROR(INDEX(DATA!$W$133:$W$368,MATCH(1,(DATA!$D$133:$D$368=Topline!B111)*(DATA!$E$133:$E$368=Topline!D111),0)),"n/a")</f>
        <v>3.0383687840557901E-2</v>
      </c>
      <c r="I111" s="87">
        <f t="array" ref="I111">IFERROR(INDEX(DATA!$AF$133:$AF$368,MATCH(1,(DATA!$D$133:$D$368=Topline!B111)*(DATA!$E$133:$E$368=Topline!D111),0)),"n/a")</f>
        <v>3.3818006163515699</v>
      </c>
      <c r="J111" s="77">
        <f t="array" ref="J111">IFERROR(INDEX(DATA!$AG$133:$AG$368,MATCH(1,(DATA!$D$133:$D$368=Topline!B111)*(DATA!$E$133:$E$368=Topline!D111),0)),"n/a")</f>
        <v>-3.2568731159712998E-3</v>
      </c>
      <c r="K111" s="87">
        <f t="array" ref="K111">IFERROR(INDEX(DATA!$AP$133:$AP$368,MATCH(1,(DATA!$D$133:$D$368=Topline!B111)*(DATA!$E$133:$E$368=Topline!D111),0)),"n/a")</f>
        <v>3.4077523896095099</v>
      </c>
      <c r="L111" s="77">
        <f t="array" ref="L111">IFERROR(INDEX(DATA!$AQ$133:$AQ$368,MATCH(1,(DATA!$D$133:$D$368=Topline!B111)*(DATA!$E$133:$E$368=Topline!D111),0)),"n/a")</f>
        <v>3.49793586541956E-3</v>
      </c>
      <c r="R111" s="66"/>
      <c r="S111" s="66"/>
      <c r="T111" s="66"/>
      <c r="U111" s="66"/>
      <c r="V111" s="66"/>
      <c r="W111" s="66"/>
      <c r="X111" s="66"/>
      <c r="Y111" s="66"/>
    </row>
    <row r="112" spans="1:25" x14ac:dyDescent="0.2">
      <c r="A112" s="75" t="s">
        <v>19</v>
      </c>
      <c r="B112" s="66" t="s">
        <v>12</v>
      </c>
      <c r="C112" s="66" t="s">
        <v>10</v>
      </c>
      <c r="D112" s="66" t="s">
        <v>324</v>
      </c>
      <c r="E112" s="87">
        <f t="array" ref="E112">IFERROR(INDEX(DATA!$L$133:$L$368,MATCH(1,(DATA!$D$133:$D$368=Topline!B112)*(DATA!$E$133:$E$368=Topline!D112),0)),"n/a")</f>
        <v>3.8587747350841299</v>
      </c>
      <c r="F112" s="77">
        <f t="array" ref="F112">IFERROR(INDEX(DATA!$M$133:$M$368,MATCH(1,(DATA!$D$133:$D$368=Topline!B112)*(DATA!$E$133:$E$368=Topline!D112),0)),"n/a")</f>
        <v>5.6871416849260899E-2</v>
      </c>
      <c r="G112" s="87">
        <f t="array" ref="G112">IFERROR(INDEX(DATA!$V$133:$V$368,MATCH(1,(DATA!$D$133:$D$368=Topline!B112)*(DATA!$E$133:$E$368=Topline!D112),0)),"n/a")</f>
        <v>3.87694161093092</v>
      </c>
      <c r="H112" s="77">
        <f t="array" ref="H112">IFERROR(INDEX(DATA!$W$133:$W$368,MATCH(1,(DATA!$D$133:$D$368=Topline!B112)*(DATA!$E$133:$E$368=Topline!D112),0)),"n/a")</f>
        <v>4.7896290411237101E-2</v>
      </c>
      <c r="I112" s="87">
        <f t="array" ref="I112">IFERROR(INDEX(DATA!$AF$133:$AF$368,MATCH(1,(DATA!$D$133:$D$368=Topline!B112)*(DATA!$E$133:$E$368=Topline!D112),0)),"n/a")</f>
        <v>3.8753442642373801</v>
      </c>
      <c r="J112" s="77">
        <f t="array" ref="J112">IFERROR(INDEX(DATA!$AG$133:$AG$368,MATCH(1,(DATA!$D$133:$D$368=Topline!B112)*(DATA!$E$133:$E$368=Topline!D112),0)),"n/a")</f>
        <v>4.5615576348116499E-2</v>
      </c>
      <c r="K112" s="87">
        <f t="array" ref="K112">IFERROR(INDEX(DATA!$AP$133:$AP$368,MATCH(1,(DATA!$D$133:$D$368=Topline!B112)*(DATA!$E$133:$E$368=Topline!D112),0)),"n/a")</f>
        <v>3.7807624732274698</v>
      </c>
      <c r="L112" s="77">
        <f t="array" ref="L112">IFERROR(INDEX(DATA!$AQ$133:$AQ$368,MATCH(1,(DATA!$D$133:$D$368=Topline!B112)*(DATA!$E$133:$E$368=Topline!D112),0)),"n/a")</f>
        <v>2.6447579846666801E-2</v>
      </c>
      <c r="R112" s="66"/>
      <c r="S112" s="66"/>
      <c r="T112" s="66"/>
      <c r="U112" s="66"/>
      <c r="V112" s="66"/>
      <c r="W112" s="66"/>
      <c r="X112" s="66"/>
      <c r="Y112" s="66"/>
    </row>
    <row r="113" spans="1:25" x14ac:dyDescent="0.2">
      <c r="A113" s="75" t="s">
        <v>19</v>
      </c>
      <c r="B113" s="66" t="s">
        <v>12</v>
      </c>
      <c r="C113" s="66" t="s">
        <v>10</v>
      </c>
      <c r="D113" s="66" t="s">
        <v>325</v>
      </c>
      <c r="E113" s="87">
        <f t="array" ref="E113">IFERROR(INDEX(DATA!$L$133:$L$368,MATCH(1,(DATA!$D$133:$D$368=Topline!B113)*(DATA!$E$133:$E$368=Topline!D113),0)),"n/a")</f>
        <v>3.7137627096183601</v>
      </c>
      <c r="F113" s="77">
        <f t="array" ref="F113">IFERROR(INDEX(DATA!$M$133:$M$368,MATCH(1,(DATA!$D$133:$D$368=Topline!B113)*(DATA!$E$133:$E$368=Topline!D113),0)),"n/a")</f>
        <v>2.3315576854342601E-2</v>
      </c>
      <c r="G113" s="87">
        <f t="array" ref="G113">IFERROR(INDEX(DATA!$V$133:$V$368,MATCH(1,(DATA!$D$133:$D$368=Topline!B113)*(DATA!$E$133:$E$368=Topline!D113),0)),"n/a")</f>
        <v>3.7057685666231901</v>
      </c>
      <c r="H113" s="77">
        <f t="array" ref="H113">IFERROR(INDEX(DATA!$W$133:$W$368,MATCH(1,(DATA!$D$133:$D$368=Topline!B113)*(DATA!$E$133:$E$368=Topline!D113),0)),"n/a")</f>
        <v>1.20709995359051E-2</v>
      </c>
      <c r="I113" s="87">
        <f t="array" ref="I113">IFERROR(INDEX(DATA!$AF$133:$AF$368,MATCH(1,(DATA!$D$133:$D$368=Topline!B113)*(DATA!$E$133:$E$368=Topline!D113),0)),"n/a")</f>
        <v>3.6834833993855498</v>
      </c>
      <c r="J113" s="77">
        <f t="array" ref="J113">IFERROR(INDEX(DATA!$AG$133:$AG$368,MATCH(1,(DATA!$D$133:$D$368=Topline!B113)*(DATA!$E$133:$E$368=Topline!D113),0)),"n/a")</f>
        <v>1.54684720291522E-2</v>
      </c>
      <c r="K113" s="87">
        <f t="array" ref="K113">IFERROR(INDEX(DATA!$AP$133:$AP$368,MATCH(1,(DATA!$D$133:$D$368=Topline!B113)*(DATA!$E$133:$E$368=Topline!D113),0)),"n/a")</f>
        <v>3.6543957178090798</v>
      </c>
      <c r="L113" s="77">
        <f t="array" ref="L113">IFERROR(INDEX(DATA!$AQ$133:$AQ$368,MATCH(1,(DATA!$D$133:$D$368=Topline!B113)*(DATA!$E$133:$E$368=Topline!D113),0)),"n/a")</f>
        <v>8.4553074891358295E-3</v>
      </c>
      <c r="R113" s="66"/>
      <c r="S113" s="66"/>
      <c r="T113" s="66"/>
      <c r="U113" s="66"/>
      <c r="V113" s="66"/>
      <c r="W113" s="66"/>
      <c r="X113" s="66"/>
      <c r="Y113" s="66"/>
    </row>
    <row r="114" spans="1:25" x14ac:dyDescent="0.2">
      <c r="A114" s="75" t="s">
        <v>19</v>
      </c>
      <c r="B114" s="66" t="s">
        <v>12</v>
      </c>
      <c r="C114" s="66" t="s">
        <v>10</v>
      </c>
      <c r="D114" s="66" t="s">
        <v>326</v>
      </c>
      <c r="E114" s="87">
        <f t="array" ref="E114">IFERROR(INDEX(DATA!$L$133:$L$368,MATCH(1,(DATA!$D$133:$D$368=Topline!B114)*(DATA!$E$133:$E$368=Topline!D114),0)),"n/a")</f>
        <v>3.7605000524361101</v>
      </c>
      <c r="F114" s="77">
        <f t="array" ref="F114">IFERROR(INDEX(DATA!$M$133:$M$368,MATCH(1,(DATA!$D$133:$D$368=Topline!B114)*(DATA!$E$133:$E$368=Topline!D114),0)),"n/a")</f>
        <v>5.98395107661425E-3</v>
      </c>
      <c r="G114" s="87">
        <f t="array" ref="G114">IFERROR(INDEX(DATA!$V$133:$V$368,MATCH(1,(DATA!$D$133:$D$368=Topline!B114)*(DATA!$E$133:$E$368=Topline!D114),0)),"n/a")</f>
        <v>3.7786664383084898</v>
      </c>
      <c r="H114" s="77">
        <f t="array" ref="H114">IFERROR(INDEX(DATA!$W$133:$W$368,MATCH(1,(DATA!$D$133:$D$368=Topline!B114)*(DATA!$E$133:$E$368=Topline!D114),0)),"n/a")</f>
        <v>6.6691679237132302E-3</v>
      </c>
      <c r="I114" s="87">
        <f t="array" ref="I114">IFERROR(INDEX(DATA!$AF$133:$AF$368,MATCH(1,(DATA!$D$133:$D$368=Topline!B114)*(DATA!$E$133:$E$368=Topline!D114),0)),"n/a")</f>
        <v>3.7789345691212199</v>
      </c>
      <c r="J114" s="77">
        <f t="array" ref="J114">IFERROR(INDEX(DATA!$AG$133:$AG$368,MATCH(1,(DATA!$D$133:$D$368=Topline!B114)*(DATA!$E$133:$E$368=Topline!D114),0)),"n/a")</f>
        <v>3.1647422218246202E-3</v>
      </c>
      <c r="K114" s="87">
        <f t="array" ref="K114">IFERROR(INDEX(DATA!$AP$133:$AP$368,MATCH(1,(DATA!$D$133:$D$368=Topline!B114)*(DATA!$E$133:$E$368=Topline!D114),0)),"n/a")</f>
        <v>3.7466175438126799</v>
      </c>
      <c r="L114" s="77">
        <f t="array" ref="L114">IFERROR(INDEX(DATA!$AQ$133:$AQ$368,MATCH(1,(DATA!$D$133:$D$368=Topline!B114)*(DATA!$E$133:$E$368=Topline!D114),0)),"n/a")</f>
        <v>-1.36142164627676E-2</v>
      </c>
      <c r="R114" s="66"/>
      <c r="S114" s="66"/>
      <c r="T114" s="66"/>
      <c r="U114" s="66"/>
      <c r="V114" s="66"/>
      <c r="W114" s="66"/>
      <c r="X114" s="66"/>
      <c r="Y114" s="66"/>
    </row>
    <row r="115" spans="1:25" x14ac:dyDescent="0.2">
      <c r="A115" s="75" t="s">
        <v>19</v>
      </c>
      <c r="B115" s="66" t="s">
        <v>12</v>
      </c>
      <c r="C115" s="66" t="s">
        <v>10</v>
      </c>
      <c r="D115" s="66" t="s">
        <v>327</v>
      </c>
      <c r="E115" s="87">
        <f t="array" ref="E115">IFERROR(INDEX(DATA!$L$133:$L$368,MATCH(1,(DATA!$D$133:$D$368=Topline!B115)*(DATA!$E$133:$E$368=Topline!D115),0)),"n/a")</f>
        <v>3.6457307236826999</v>
      </c>
      <c r="F115" s="77">
        <f t="array" ref="F115">IFERROR(INDEX(DATA!$M$133:$M$368,MATCH(1,(DATA!$D$133:$D$368=Topline!B115)*(DATA!$E$133:$E$368=Topline!D115),0)),"n/a")</f>
        <v>1.8366767623421699E-2</v>
      </c>
      <c r="G115" s="87">
        <f t="array" ref="G115">IFERROR(INDEX(DATA!$V$133:$V$368,MATCH(1,(DATA!$D$133:$D$368=Topline!B115)*(DATA!$E$133:$E$368=Topline!D115),0)),"n/a")</f>
        <v>3.6392988519459402</v>
      </c>
      <c r="H115" s="77">
        <f t="array" ref="H115">IFERROR(INDEX(DATA!$W$133:$W$368,MATCH(1,(DATA!$D$133:$D$368=Topline!B115)*(DATA!$E$133:$E$368=Topline!D115),0)),"n/a")</f>
        <v>9.1529407539194096E-3</v>
      </c>
      <c r="I115" s="87">
        <f t="array" ref="I115">IFERROR(INDEX(DATA!$AF$133:$AF$368,MATCH(1,(DATA!$D$133:$D$368=Topline!B115)*(DATA!$E$133:$E$368=Topline!D115),0)),"n/a")</f>
        <v>3.63005201450266</v>
      </c>
      <c r="J115" s="77">
        <f t="array" ref="J115">IFERROR(INDEX(DATA!$AG$133:$AG$368,MATCH(1,(DATA!$D$133:$D$368=Topline!B115)*(DATA!$E$133:$E$368=Topline!D115),0)),"n/a")</f>
        <v>3.7718975672439798E-3</v>
      </c>
      <c r="K115" s="87">
        <f t="array" ref="K115">IFERROR(INDEX(DATA!$AP$133:$AP$368,MATCH(1,(DATA!$D$133:$D$368=Topline!B115)*(DATA!$E$133:$E$368=Topline!D115),0)),"n/a")</f>
        <v>3.62739404261169</v>
      </c>
      <c r="L115" s="77">
        <f t="array" ref="L115">IFERROR(INDEX(DATA!$AQ$133:$AQ$368,MATCH(1,(DATA!$D$133:$D$368=Topline!B115)*(DATA!$E$133:$E$368=Topline!D115),0)),"n/a")</f>
        <v>-3.0493057104966801E-3</v>
      </c>
      <c r="R115" s="66"/>
      <c r="S115" s="66"/>
      <c r="T115" s="66"/>
      <c r="U115" s="66"/>
      <c r="V115" s="66"/>
      <c r="W115" s="66"/>
      <c r="X115" s="66"/>
      <c r="Y115" s="66"/>
    </row>
    <row r="116" spans="1:25" x14ac:dyDescent="0.2">
      <c r="A116" s="75"/>
      <c r="E116" s="80"/>
      <c r="F116" s="77"/>
      <c r="G116" s="89"/>
      <c r="H116" s="77"/>
      <c r="I116" s="89"/>
      <c r="J116" s="82"/>
      <c r="K116" s="89"/>
      <c r="L116" s="77"/>
      <c r="R116" s="66"/>
      <c r="S116" s="66"/>
      <c r="T116" s="66"/>
      <c r="U116" s="66"/>
      <c r="V116" s="66"/>
      <c r="W116" s="66"/>
      <c r="X116" s="66"/>
      <c r="Y116" s="66"/>
    </row>
    <row r="117" spans="1:25" x14ac:dyDescent="0.2">
      <c r="A117" s="75" t="s">
        <v>19</v>
      </c>
      <c r="B117" s="66" t="s">
        <v>12</v>
      </c>
      <c r="C117" s="66" t="s">
        <v>26</v>
      </c>
      <c r="D117" s="66" t="s">
        <v>319</v>
      </c>
      <c r="E117" s="87">
        <f t="array" ref="E117">IFERROR(INDEX(DATA!$N$133:$N$368,MATCH(1,(DATA!$D$133:$D$368=Topline!B117)*(DATA!$E$133:$E$368=Topline!D117),0)),"n/a")</f>
        <v>2.4521567950358798</v>
      </c>
      <c r="F117" s="77">
        <f t="array" ref="F117">IFERROR(INDEX(DATA!$O$133:$O$368,MATCH(1,(DATA!$D$133:$D$368=Topline!B117)*(DATA!$E$133:$E$368=Topline!D117),0)),"n/a")</f>
        <v>3.9148232761736498E-2</v>
      </c>
      <c r="G117" s="87">
        <f t="array" ref="G117">IFERROR(INDEX(DATA!$X$133:$X$368,MATCH(1,(DATA!$D$133:$D$368=Topline!B117)*(DATA!$E$133:$E$368=Topline!D117),0)),"n/a")</f>
        <v>2.44657086893513</v>
      </c>
      <c r="H117" s="77">
        <f t="array" ref="H117">IFERROR(INDEX(DATA!$Y$133:$Y$368,MATCH(1,(DATA!$D$133:$D$368=Topline!B117)*(DATA!$E$133:$E$368=Topline!D117),0)),"n/a")</f>
        <v>3.7173216257943099E-2</v>
      </c>
      <c r="I117" s="87">
        <f t="array" ref="I117">IFERROR(INDEX(DATA!$AH$133:$AH$368,MATCH(1,(DATA!$D$133:$D$368=Topline!B117)*(DATA!$E$133:$E$368=Topline!D117),0)),"n/a")</f>
        <v>2.4493840997908198</v>
      </c>
      <c r="J117" s="77">
        <f t="array" ref="J117">IFERROR(INDEX(DATA!$AI$133:$AI$368,MATCH(1,(DATA!$D$133:$D$368=Topline!B117)*(DATA!$E$133:$E$368=Topline!D117),0)),"n/a")</f>
        <v>4.4551978283745901E-2</v>
      </c>
      <c r="K117" s="87">
        <f t="array" ref="K117">IFERROR(INDEX(DATA!$AR$133:$AR$368,MATCH(1,(DATA!$D$133:$D$368=Topline!B117)*(DATA!$E$133:$E$368=Topline!D117),0)),"n/a")</f>
        <v>2.40140867953922</v>
      </c>
      <c r="L117" s="77">
        <f t="array" ref="L117">IFERROR(INDEX(DATA!$AS$133:$AS$368,MATCH(1,(DATA!$D$133:$D$368=Topline!B117)*(DATA!$E$133:$E$368=Topline!D117),0)),"n/a")</f>
        <v>2.0286132892659198E-2</v>
      </c>
      <c r="R117" s="66"/>
      <c r="S117" s="66"/>
      <c r="T117" s="66"/>
      <c r="U117" s="66"/>
      <c r="V117" s="66"/>
      <c r="W117" s="66"/>
      <c r="X117" s="66"/>
      <c r="Y117" s="66"/>
    </row>
    <row r="118" spans="1:25" x14ac:dyDescent="0.2">
      <c r="A118" s="75" t="s">
        <v>19</v>
      </c>
      <c r="B118" s="66" t="s">
        <v>12</v>
      </c>
      <c r="C118" s="66" t="s">
        <v>26</v>
      </c>
      <c r="D118" s="66" t="s">
        <v>320</v>
      </c>
      <c r="E118" s="87">
        <f t="array" ref="E118">IFERROR(INDEX(DATA!$N$133:$N$368,MATCH(1,(DATA!$D$133:$D$368=Topline!B118)*(DATA!$E$133:$E$368=Topline!D118),0)),"n/a")</f>
        <v>2.1362632744931598</v>
      </c>
      <c r="F118" s="77">
        <f t="array" ref="F118">IFERROR(INDEX(DATA!$O$133:$O$368,MATCH(1,(DATA!$D$133:$D$368=Topline!B118)*(DATA!$E$133:$E$368=Topline!D118),0)),"n/a")</f>
        <v>7.8174337827884702E-2</v>
      </c>
      <c r="G118" s="87">
        <f t="array" ref="G118">IFERROR(INDEX(DATA!$X$133:$X$368,MATCH(1,(DATA!$D$133:$D$368=Topline!B118)*(DATA!$E$133:$E$368=Topline!D118),0)),"n/a")</f>
        <v>2.1330852263278</v>
      </c>
      <c r="H118" s="77">
        <f t="array" ref="H118">IFERROR(INDEX(DATA!$Y$133:$Y$368,MATCH(1,(DATA!$D$133:$D$368=Topline!B118)*(DATA!$E$133:$E$368=Topline!D118),0)),"n/a")</f>
        <v>4.5825524197009297E-2</v>
      </c>
      <c r="I118" s="87">
        <f t="array" ref="I118">IFERROR(INDEX(DATA!$AH$133:$AH$368,MATCH(1,(DATA!$D$133:$D$368=Topline!B118)*(DATA!$E$133:$E$368=Topline!D118),0)),"n/a")</f>
        <v>2.1320100845663501</v>
      </c>
      <c r="J118" s="77">
        <f t="array" ref="J118">IFERROR(INDEX(DATA!$AI$133:$AI$368,MATCH(1,(DATA!$D$133:$D$368=Topline!B118)*(DATA!$E$133:$E$368=Topline!D118),0)),"n/a")</f>
        <v>3.76711827600456E-2</v>
      </c>
      <c r="K118" s="87">
        <f t="array" ref="K118">IFERROR(INDEX(DATA!$AR$133:$AR$368,MATCH(1,(DATA!$D$133:$D$368=Topline!B118)*(DATA!$E$133:$E$368=Topline!D118),0)),"n/a")</f>
        <v>2.1510493889078601</v>
      </c>
      <c r="L118" s="77">
        <f t="array" ref="L118">IFERROR(INDEX(DATA!$AS$133:$AS$368,MATCH(1,(DATA!$D$133:$D$368=Topline!B118)*(DATA!$E$133:$E$368=Topline!D118),0)),"n/a")</f>
        <v>4.2837569764135601E-2</v>
      </c>
      <c r="R118" s="66"/>
      <c r="S118" s="66"/>
      <c r="T118" s="66"/>
      <c r="U118" s="66"/>
      <c r="V118" s="66"/>
      <c r="W118" s="66"/>
      <c r="X118" s="66"/>
      <c r="Y118" s="66"/>
    </row>
    <row r="119" spans="1:25" x14ac:dyDescent="0.2">
      <c r="A119" s="75" t="s">
        <v>19</v>
      </c>
      <c r="B119" s="66" t="s">
        <v>12</v>
      </c>
      <c r="C119" s="66" t="s">
        <v>26</v>
      </c>
      <c r="D119" s="66" t="s">
        <v>321</v>
      </c>
      <c r="E119" s="87">
        <f t="array" ref="E119">IFERROR(INDEX(DATA!$N$133:$N$368,MATCH(1,(DATA!$D$133:$D$368=Topline!B119)*(DATA!$E$133:$E$368=Topline!D119),0)),"n/a")</f>
        <v>2.1179843883753899</v>
      </c>
      <c r="F119" s="77">
        <f t="array" ref="F119">IFERROR(INDEX(DATA!$O$133:$O$368,MATCH(1,(DATA!$D$133:$D$368=Topline!B119)*(DATA!$E$133:$E$368=Topline!D119),0)),"n/a")</f>
        <v>1.0879060548458601E-3</v>
      </c>
      <c r="G119" s="87">
        <f t="array" ref="G119">IFERROR(INDEX(DATA!$X$133:$X$368,MATCH(1,(DATA!$D$133:$D$368=Topline!B119)*(DATA!$E$133:$E$368=Topline!D119),0)),"n/a")</f>
        <v>2.1510734987814599</v>
      </c>
      <c r="H119" s="77">
        <f t="array" ref="H119">IFERROR(INDEX(DATA!$Y$133:$Y$368,MATCH(1,(DATA!$D$133:$D$368=Topline!B119)*(DATA!$E$133:$E$368=Topline!D119),0)),"n/a")</f>
        <v>1.7909944948665799E-2</v>
      </c>
      <c r="I119" s="87">
        <f t="array" ref="I119">IFERROR(INDEX(DATA!$AH$133:$AH$368,MATCH(1,(DATA!$D$133:$D$368=Topline!B119)*(DATA!$E$133:$E$368=Topline!D119),0)),"n/a")</f>
        <v>2.1477656663255802</v>
      </c>
      <c r="J119" s="77">
        <f t="array" ref="J119">IFERROR(INDEX(DATA!$AI$133:$AI$368,MATCH(1,(DATA!$D$133:$D$368=Topline!B119)*(DATA!$E$133:$E$368=Topline!D119),0)),"n/a")</f>
        <v>1.8508284053309398E-2</v>
      </c>
      <c r="K119" s="87">
        <f t="array" ref="K119">IFERROR(INDEX(DATA!$AR$133:$AR$368,MATCH(1,(DATA!$D$133:$D$368=Topline!B119)*(DATA!$E$133:$E$368=Topline!D119),0)),"n/a")</f>
        <v>2.1388454213733299</v>
      </c>
      <c r="L119" s="77">
        <f t="array" ref="L119">IFERROR(INDEX(DATA!$AS$133:$AS$368,MATCH(1,(DATA!$D$133:$D$368=Topline!B119)*(DATA!$E$133:$E$368=Topline!D119),0)),"n/a")</f>
        <v>1.3529612529377901E-2</v>
      </c>
      <c r="R119" s="66"/>
      <c r="S119" s="66"/>
      <c r="T119" s="66"/>
      <c r="U119" s="66"/>
      <c r="V119" s="66"/>
      <c r="W119" s="66"/>
      <c r="X119" s="66"/>
      <c r="Y119" s="66"/>
    </row>
    <row r="120" spans="1:25" x14ac:dyDescent="0.2">
      <c r="A120" s="75" t="s">
        <v>19</v>
      </c>
      <c r="B120" s="66" t="s">
        <v>12</v>
      </c>
      <c r="C120" s="66" t="s">
        <v>26</v>
      </c>
      <c r="D120" s="66" t="s">
        <v>322</v>
      </c>
      <c r="E120" s="87">
        <f t="array" ref="E120">IFERROR(INDEX(DATA!$N$133:$N$368,MATCH(1,(DATA!$D$133:$D$368=Topline!B120)*(DATA!$E$133:$E$368=Topline!D120),0)),"n/a")</f>
        <v>2.1859885026596899</v>
      </c>
      <c r="F120" s="77">
        <f t="array" ref="F120">IFERROR(INDEX(DATA!$O$133:$O$368,MATCH(1,(DATA!$D$133:$D$368=Topline!B120)*(DATA!$E$133:$E$368=Topline!D120),0)),"n/a")</f>
        <v>-1.9984222606400999E-3</v>
      </c>
      <c r="G120" s="87">
        <f t="array" ref="G120">IFERROR(INDEX(DATA!$X$133:$X$368,MATCH(1,(DATA!$D$133:$D$368=Topline!B120)*(DATA!$E$133:$E$368=Topline!D120),0)),"n/a")</f>
        <v>2.1998821111740199</v>
      </c>
      <c r="H120" s="77">
        <f t="array" ref="H120">IFERROR(INDEX(DATA!$Y$133:$Y$368,MATCH(1,(DATA!$D$133:$D$368=Topline!B120)*(DATA!$E$133:$E$368=Topline!D120),0)),"n/a")</f>
        <v>-2.1822995912183001E-2</v>
      </c>
      <c r="I120" s="87">
        <f t="array" ref="I120">IFERROR(INDEX(DATA!$AH$133:$AH$368,MATCH(1,(DATA!$D$133:$D$368=Topline!B120)*(DATA!$E$133:$E$368=Topline!D120),0)),"n/a")</f>
        <v>2.2098722414244998</v>
      </c>
      <c r="J120" s="77">
        <f t="array" ref="J120">IFERROR(INDEX(DATA!$AI$133:$AI$368,MATCH(1,(DATA!$D$133:$D$368=Topline!B120)*(DATA!$E$133:$E$368=Topline!D120),0)),"n/a")</f>
        <v>-3.4472076830679099E-2</v>
      </c>
      <c r="K120" s="87">
        <f t="array" ref="K120">IFERROR(INDEX(DATA!$AR$133:$AR$368,MATCH(1,(DATA!$D$133:$D$368=Topline!B120)*(DATA!$E$133:$E$368=Topline!D120),0)),"n/a")</f>
        <v>2.2157722873388601</v>
      </c>
      <c r="L120" s="77">
        <f t="array" ref="L120">IFERROR(INDEX(DATA!$AS$133:$AS$368,MATCH(1,(DATA!$D$133:$D$368=Topline!B120)*(DATA!$E$133:$E$368=Topline!D120),0)),"n/a")</f>
        <v>-2.2439951727804001E-2</v>
      </c>
      <c r="R120" s="66"/>
      <c r="S120" s="66"/>
      <c r="T120" s="66"/>
      <c r="U120" s="66"/>
      <c r="V120" s="66"/>
      <c r="W120" s="66"/>
      <c r="X120" s="66"/>
      <c r="Y120" s="66"/>
    </row>
    <row r="121" spans="1:25" x14ac:dyDescent="0.2">
      <c r="A121" s="75" t="s">
        <v>19</v>
      </c>
      <c r="B121" s="66" t="s">
        <v>12</v>
      </c>
      <c r="C121" s="66" t="s">
        <v>26</v>
      </c>
      <c r="D121" s="66" t="s">
        <v>323</v>
      </c>
      <c r="E121" s="87">
        <f t="array" ref="E121">IFERROR(INDEX(DATA!$N$133:$N$368,MATCH(1,(DATA!$D$133:$D$368=Topline!B121)*(DATA!$E$133:$E$368=Topline!D121),0)),"n/a")</f>
        <v>2.0385441958825798</v>
      </c>
      <c r="F121" s="77">
        <f t="array" ref="F121">IFERROR(INDEX(DATA!$O$133:$O$368,MATCH(1,(DATA!$D$133:$D$368=Topline!B121)*(DATA!$E$133:$E$368=Topline!D121),0)),"n/a")</f>
        <v>8.35191872010492E-2</v>
      </c>
      <c r="G121" s="87">
        <f t="array" ref="G121">IFERROR(INDEX(DATA!$X$133:$X$368,MATCH(1,(DATA!$D$133:$D$368=Topline!B121)*(DATA!$E$133:$E$368=Topline!D121),0)),"n/a")</f>
        <v>2.0556250654142301</v>
      </c>
      <c r="H121" s="77">
        <f t="array" ref="H121">IFERROR(INDEX(DATA!$Y$133:$Y$368,MATCH(1,(DATA!$D$133:$D$368=Topline!B121)*(DATA!$E$133:$E$368=Topline!D121),0)),"n/a")</f>
        <v>5.3131112083636703E-2</v>
      </c>
      <c r="I121" s="87">
        <f t="array" ref="I121">IFERROR(INDEX(DATA!$AH$133:$AH$368,MATCH(1,(DATA!$D$133:$D$368=Topline!B121)*(DATA!$E$133:$E$368=Topline!D121),0)),"n/a")</f>
        <v>2.0533711636546799</v>
      </c>
      <c r="J121" s="77">
        <f t="array" ref="J121">IFERROR(INDEX(DATA!$AI$133:$AI$368,MATCH(1,(DATA!$D$133:$D$368=Topline!B121)*(DATA!$E$133:$E$368=Topline!D121),0)),"n/a")</f>
        <v>8.4236401861480792E-3</v>
      </c>
      <c r="K121" s="87">
        <f t="array" ref="K121">IFERROR(INDEX(DATA!$AR$133:$AR$368,MATCH(1,(DATA!$D$133:$D$368=Topline!B121)*(DATA!$E$133:$E$368=Topline!D121),0)),"n/a")</f>
        <v>2.0769693672040299</v>
      </c>
      <c r="L121" s="77">
        <f t="array" ref="L121">IFERROR(INDEX(DATA!$AS$133:$AS$368,MATCH(1,(DATA!$D$133:$D$368=Topline!B121)*(DATA!$E$133:$E$368=Topline!D121),0)),"n/a")</f>
        <v>2.1566542443767201E-2</v>
      </c>
      <c r="R121" s="66"/>
      <c r="S121" s="66"/>
      <c r="T121" s="66"/>
      <c r="U121" s="66"/>
      <c r="V121" s="66"/>
      <c r="W121" s="66"/>
      <c r="X121" s="66"/>
      <c r="Y121" s="66"/>
    </row>
    <row r="122" spans="1:25" x14ac:dyDescent="0.2">
      <c r="A122" s="75" t="s">
        <v>19</v>
      </c>
      <c r="B122" s="66" t="s">
        <v>12</v>
      </c>
      <c r="C122" s="66" t="s">
        <v>26</v>
      </c>
      <c r="D122" s="66" t="s">
        <v>324</v>
      </c>
      <c r="E122" s="87">
        <f t="array" ref="E122">IFERROR(INDEX(DATA!$N$133:$N$368,MATCH(1,(DATA!$D$133:$D$368=Topline!B122)*(DATA!$E$133:$E$368=Topline!D122),0)),"n/a")</f>
        <v>2.4249469986181298</v>
      </c>
      <c r="F122" s="77">
        <f t="array" ref="F122">IFERROR(INDEX(DATA!$O$133:$O$368,MATCH(1,(DATA!$D$133:$D$368=Topline!B122)*(DATA!$E$133:$E$368=Topline!D122),0)),"n/a")</f>
        <v>6.4496259740582401E-2</v>
      </c>
      <c r="G122" s="87">
        <f t="array" ref="G122">IFERROR(INDEX(DATA!$X$133:$X$368,MATCH(1,(DATA!$D$133:$D$368=Topline!B122)*(DATA!$E$133:$E$368=Topline!D122),0)),"n/a")</f>
        <v>2.4303097676600598</v>
      </c>
      <c r="H122" s="77">
        <f t="array" ref="H122">IFERROR(INDEX(DATA!$Y$133:$Y$368,MATCH(1,(DATA!$D$133:$D$368=Topline!B122)*(DATA!$E$133:$E$368=Topline!D122),0)),"n/a")</f>
        <v>5.6224132541955699E-2</v>
      </c>
      <c r="I122" s="87">
        <f t="array" ref="I122">IFERROR(INDEX(DATA!$AH$133:$AH$368,MATCH(1,(DATA!$D$133:$D$368=Topline!B122)*(DATA!$E$133:$E$368=Topline!D122),0)),"n/a")</f>
        <v>2.4211867504371898</v>
      </c>
      <c r="J122" s="77">
        <f t="array" ref="J122">IFERROR(INDEX(DATA!$AI$133:$AI$368,MATCH(1,(DATA!$D$133:$D$368=Topline!B122)*(DATA!$E$133:$E$368=Topline!D122),0)),"n/a")</f>
        <v>4.5757768380571398E-2</v>
      </c>
      <c r="K122" s="87">
        <f t="array" ref="K122">IFERROR(INDEX(DATA!$AR$133:$AR$368,MATCH(1,(DATA!$D$133:$D$368=Topline!B122)*(DATA!$E$133:$E$368=Topline!D122),0)),"n/a")</f>
        <v>2.3636918782715099</v>
      </c>
      <c r="L122" s="77">
        <f t="array" ref="L122">IFERROR(INDEX(DATA!$AS$133:$AS$368,MATCH(1,(DATA!$D$133:$D$368=Topline!B122)*(DATA!$E$133:$E$368=Topline!D122),0)),"n/a")</f>
        <v>2.6023944751718198E-2</v>
      </c>
      <c r="R122" s="66"/>
      <c r="S122" s="66"/>
      <c r="T122" s="66"/>
      <c r="U122" s="66"/>
      <c r="V122" s="66"/>
      <c r="W122" s="66"/>
      <c r="X122" s="66"/>
      <c r="Y122" s="66"/>
    </row>
    <row r="123" spans="1:25" x14ac:dyDescent="0.2">
      <c r="A123" s="75" t="s">
        <v>19</v>
      </c>
      <c r="B123" s="66" t="s">
        <v>12</v>
      </c>
      <c r="C123" s="66" t="s">
        <v>26</v>
      </c>
      <c r="D123" s="66" t="s">
        <v>325</v>
      </c>
      <c r="E123" s="87">
        <f t="array" ref="E123">IFERROR(INDEX(DATA!$N$133:$N$368,MATCH(1,(DATA!$D$133:$D$368=Topline!B123)*(DATA!$E$133:$E$368=Topline!D123),0)),"n/a")</f>
        <v>2.3740962339484302</v>
      </c>
      <c r="F123" s="77">
        <f t="array" ref="F123">IFERROR(INDEX(DATA!$O$133:$O$368,MATCH(1,(DATA!$D$133:$D$368=Topline!B123)*(DATA!$E$133:$E$368=Topline!D123),0)),"n/a")</f>
        <v>4.7703214681467099E-2</v>
      </c>
      <c r="G123" s="87">
        <f t="array" ref="G123">IFERROR(INDEX(DATA!$X$133:$X$368,MATCH(1,(DATA!$D$133:$D$368=Topline!B123)*(DATA!$E$133:$E$368=Topline!D123),0)),"n/a")</f>
        <v>2.3238863160443302</v>
      </c>
      <c r="H123" s="77">
        <f t="array" ref="H123">IFERROR(INDEX(DATA!$Y$133:$Y$368,MATCH(1,(DATA!$D$133:$D$368=Topline!B123)*(DATA!$E$133:$E$368=Topline!D123),0)),"n/a")</f>
        <v>2.0229605412636999E-2</v>
      </c>
      <c r="I123" s="87">
        <f t="array" ref="I123">IFERROR(INDEX(DATA!$AH$133:$AH$368,MATCH(1,(DATA!$D$133:$D$368=Topline!B123)*(DATA!$E$133:$E$368=Topline!D123),0)),"n/a")</f>
        <v>2.3293068513486599</v>
      </c>
      <c r="J123" s="77">
        <f t="array" ref="J123">IFERROR(INDEX(DATA!$AI$133:$AI$368,MATCH(1,(DATA!$D$133:$D$368=Topline!B123)*(DATA!$E$133:$E$368=Topline!D123),0)),"n/a")</f>
        <v>1.82672160576762E-2</v>
      </c>
      <c r="K123" s="87">
        <f t="array" ref="K123">IFERROR(INDEX(DATA!$AR$133:$AR$368,MATCH(1,(DATA!$D$133:$D$368=Topline!B123)*(DATA!$E$133:$E$368=Topline!D123),0)),"n/a")</f>
        <v>2.2964566209262598</v>
      </c>
      <c r="L123" s="77">
        <f t="array" ref="L123">IFERROR(INDEX(DATA!$AS$133:$AS$368,MATCH(1,(DATA!$D$133:$D$368=Topline!B123)*(DATA!$E$133:$E$368=Topline!D123),0)),"n/a")</f>
        <v>1.12365745987319E-2</v>
      </c>
      <c r="R123" s="66"/>
      <c r="S123" s="66"/>
      <c r="T123" s="66"/>
      <c r="U123" s="66"/>
      <c r="V123" s="66"/>
      <c r="W123" s="66"/>
      <c r="X123" s="66"/>
      <c r="Y123" s="66"/>
    </row>
    <row r="124" spans="1:25" x14ac:dyDescent="0.2">
      <c r="A124" s="75" t="s">
        <v>19</v>
      </c>
      <c r="B124" s="66" t="s">
        <v>12</v>
      </c>
      <c r="C124" s="66" t="s">
        <v>26</v>
      </c>
      <c r="D124" s="66" t="s">
        <v>326</v>
      </c>
      <c r="E124" s="87">
        <f t="array" ref="E124">IFERROR(INDEX(DATA!$N$133:$N$368,MATCH(1,(DATA!$D$133:$D$368=Topline!B124)*(DATA!$E$133:$E$368=Topline!D124),0)),"n/a")</f>
        <v>2.2387093677863401</v>
      </c>
      <c r="F124" s="77">
        <f t="array" ref="F124">IFERROR(INDEX(DATA!$O$133:$O$368,MATCH(1,(DATA!$D$133:$D$368=Topline!B124)*(DATA!$E$133:$E$368=Topline!D124),0)),"n/a")</f>
        <v>5.4914472840044602E-2</v>
      </c>
      <c r="G124" s="87">
        <f t="array" ref="G124">IFERROR(INDEX(DATA!$X$133:$X$368,MATCH(1,(DATA!$D$133:$D$368=Topline!B124)*(DATA!$E$133:$E$368=Topline!D124),0)),"n/a")</f>
        <v>2.2578799002922199</v>
      </c>
      <c r="H124" s="77">
        <f t="array" ref="H124">IFERROR(INDEX(DATA!$Y$133:$Y$368,MATCH(1,(DATA!$D$133:$D$368=Topline!B124)*(DATA!$E$133:$E$368=Topline!D124),0)),"n/a")</f>
        <v>6.4220128617197905E-2</v>
      </c>
      <c r="I124" s="87">
        <f t="array" ref="I124">IFERROR(INDEX(DATA!$AH$133:$AH$368,MATCH(1,(DATA!$D$133:$D$368=Topline!B124)*(DATA!$E$133:$E$368=Topline!D124),0)),"n/a")</f>
        <v>2.2522196804903198</v>
      </c>
      <c r="J124" s="77">
        <f t="array" ref="J124">IFERROR(INDEX(DATA!$AI$133:$AI$368,MATCH(1,(DATA!$D$133:$D$368=Topline!B124)*(DATA!$E$133:$E$368=Topline!D124),0)),"n/a")</f>
        <v>5.7167785355093599E-2</v>
      </c>
      <c r="K124" s="87">
        <f t="array" ref="K124">IFERROR(INDEX(DATA!$AR$133:$AR$368,MATCH(1,(DATA!$D$133:$D$368=Topline!B124)*(DATA!$E$133:$E$368=Topline!D124),0)),"n/a")</f>
        <v>2.2065953484180398</v>
      </c>
      <c r="L124" s="77">
        <f t="array" ref="L124">IFERROR(INDEX(DATA!$AS$133:$AS$368,MATCH(1,(DATA!$D$133:$D$368=Topline!B124)*(DATA!$E$133:$E$368=Topline!D124),0)),"n/a")</f>
        <v>2.9401741257857002E-2</v>
      </c>
      <c r="R124" s="66"/>
      <c r="S124" s="66"/>
      <c r="T124" s="66"/>
      <c r="U124" s="66"/>
      <c r="V124" s="66"/>
      <c r="W124" s="66"/>
      <c r="X124" s="66"/>
      <c r="Y124" s="66"/>
    </row>
    <row r="125" spans="1:25" x14ac:dyDescent="0.2">
      <c r="A125" s="75" t="s">
        <v>19</v>
      </c>
      <c r="B125" s="66" t="s">
        <v>12</v>
      </c>
      <c r="C125" s="66" t="s">
        <v>26</v>
      </c>
      <c r="D125" s="66" t="s">
        <v>327</v>
      </c>
      <c r="E125" s="87">
        <f t="array" ref="E125">IFERROR(INDEX(DATA!$N$133:$N$368,MATCH(1,(DATA!$D$133:$D$368=Topline!B125)*(DATA!$E$133:$E$368=Topline!D125),0)),"n/a")</f>
        <v>2.2419442901520701</v>
      </c>
      <c r="F125" s="77">
        <f t="array" ref="F125">IFERROR(INDEX(DATA!$O$133:$O$368,MATCH(1,(DATA!$D$133:$D$368=Topline!B125)*(DATA!$E$133:$E$368=Topline!D125),0)),"n/a")</f>
        <v>4.1442435877111099E-2</v>
      </c>
      <c r="G125" s="87">
        <f t="array" ref="G125">IFERROR(INDEX(DATA!$X$133:$X$368,MATCH(1,(DATA!$D$133:$D$368=Topline!B125)*(DATA!$E$133:$E$368=Topline!D125),0)),"n/a")</f>
        <v>2.2449501132973202</v>
      </c>
      <c r="H125" s="77">
        <f t="array" ref="H125">IFERROR(INDEX(DATA!$Y$133:$Y$368,MATCH(1,(DATA!$D$133:$D$368=Topline!B125)*(DATA!$E$133:$E$368=Topline!D125),0)),"n/a")</f>
        <v>2.8429498409301101E-2</v>
      </c>
      <c r="I125" s="87">
        <f t="array" ref="I125">IFERROR(INDEX(DATA!$AH$133:$AH$368,MATCH(1,(DATA!$D$133:$D$368=Topline!B125)*(DATA!$E$133:$E$368=Topline!D125),0)),"n/a")</f>
        <v>2.2462244516845402</v>
      </c>
      <c r="J125" s="77">
        <f t="array" ref="J125">IFERROR(INDEX(DATA!$AI$133:$AI$368,MATCH(1,(DATA!$D$133:$D$368=Topline!B125)*(DATA!$E$133:$E$368=Topline!D125),0)),"n/a")</f>
        <v>2.0186809937210299E-2</v>
      </c>
      <c r="K125" s="87">
        <f t="array" ref="K125">IFERROR(INDEX(DATA!$AR$133:$AR$368,MATCH(1,(DATA!$D$133:$D$368=Topline!B125)*(DATA!$E$133:$E$368=Topline!D125),0)),"n/a")</f>
        <v>2.2307539147573499</v>
      </c>
      <c r="L125" s="77">
        <f t="array" ref="L125">IFERROR(INDEX(DATA!$AS$133:$AS$368,MATCH(1,(DATA!$D$133:$D$368=Topline!B125)*(DATA!$E$133:$E$368=Topline!D125),0)),"n/a")</f>
        <v>1.52554940823501E-2</v>
      </c>
      <c r="R125" s="66"/>
      <c r="S125" s="66"/>
      <c r="T125" s="66"/>
      <c r="U125" s="66"/>
      <c r="V125" s="66"/>
      <c r="W125" s="66"/>
      <c r="X125" s="66"/>
      <c r="Y125" s="66"/>
    </row>
    <row r="126" spans="1:25" x14ac:dyDescent="0.2">
      <c r="A126" s="75"/>
      <c r="E126" s="88"/>
      <c r="F126" s="77"/>
      <c r="G126" s="89"/>
      <c r="H126" s="77"/>
      <c r="I126" s="89"/>
      <c r="J126" s="82"/>
      <c r="K126" s="89"/>
      <c r="L126" s="77"/>
      <c r="R126" s="66"/>
      <c r="S126" s="66"/>
      <c r="T126" s="66"/>
      <c r="U126" s="66"/>
      <c r="V126" s="66"/>
      <c r="W126" s="66"/>
      <c r="X126" s="66"/>
      <c r="Y126" s="66"/>
    </row>
    <row r="127" spans="1:25" x14ac:dyDescent="0.2">
      <c r="A127" s="75" t="s">
        <v>19</v>
      </c>
      <c r="B127" s="66" t="s">
        <v>11</v>
      </c>
      <c r="C127" s="66" t="s">
        <v>0</v>
      </c>
      <c r="D127" s="66" t="s">
        <v>319</v>
      </c>
      <c r="E127" s="76">
        <f t="array" ref="E127">IFERROR(INDEX(DATA!$F$133:$F$368,MATCH(1,(DATA!$D$133:$D$368=Topline!B127)*(DATA!$E$133:$E$368=Topline!D127),0)),"n/a")</f>
        <v>2774695.88</v>
      </c>
      <c r="F127" s="77">
        <f t="array" ref="F127">IFERROR(INDEX(DATA!$G$133:$G$368,MATCH(1,(DATA!$D$133:$D$368=Topline!B127)*(DATA!$E$133:$E$368=Topline!D127),0)),"n/a")</f>
        <v>-5.7190642735729501E-3</v>
      </c>
      <c r="G127" s="76">
        <f t="array" ref="G127">IFERROR(INDEX(DATA!$P$133:$P$368,MATCH(1,(DATA!$D$133:$D$368=Topline!B127)*(DATA!$E$133:$E$368=Topline!D127),0)),"n/a")</f>
        <v>9406835.9499999993</v>
      </c>
      <c r="H127" s="77">
        <f t="array" ref="H127">IFERROR(INDEX(DATA!$Q$133:$Q$368,MATCH(1,(DATA!$D$133:$D$368=Topline!B127)*(DATA!$E$133:$E$368=Topline!D127),0)),"n/a")</f>
        <v>-5.2816100414715102E-3</v>
      </c>
      <c r="I127" s="76">
        <f t="array" ref="I127">IFERROR(INDEX(DATA!$Z$133:$Z$368,MATCH(1,(DATA!$D$133:$D$368=Topline!B127)*(DATA!$E$133:$E$368=Topline!D127),0)),"n/a")</f>
        <v>18056266.16</v>
      </c>
      <c r="J127" s="77">
        <f t="array" ref="J127">IFERROR(INDEX(DATA!$AA$133:$AA$368,MATCH(1,(DATA!$D$133:$D$368=Topline!B127)*(DATA!$E$133:$E$368=Topline!D127),0)),"n/a")</f>
        <v>-2.5479808435729102E-2</v>
      </c>
      <c r="K127" s="76">
        <f t="array" ref="K127">IFERROR(INDEX(DATA!$AJ$133:$AJ$368,MATCH(1,(DATA!$D$133:$D$368=Topline!B127)*(DATA!$E$133:$E$368=Topline!D127),0)),"n/a")</f>
        <v>35278085.890000001</v>
      </c>
      <c r="L127" s="77">
        <f t="array" ref="L127">IFERROR(INDEX(DATA!$AK$133:$AK$368,MATCH(1,(DATA!$D$133:$D$368=Topline!B127)*(DATA!$E$133:$E$368=Topline!D127),0)),"n/a")</f>
        <v>-1.8526917191123801E-2</v>
      </c>
      <c r="R127" s="66"/>
      <c r="S127" s="66"/>
      <c r="T127" s="66"/>
      <c r="U127" s="66"/>
      <c r="V127" s="66"/>
      <c r="W127" s="66"/>
      <c r="X127" s="66"/>
      <c r="Y127" s="66"/>
    </row>
    <row r="128" spans="1:25" x14ac:dyDescent="0.2">
      <c r="A128" s="75" t="s">
        <v>19</v>
      </c>
      <c r="B128" s="66" t="s">
        <v>11</v>
      </c>
      <c r="C128" s="66" t="s">
        <v>0</v>
      </c>
      <c r="D128" s="66" t="s">
        <v>320</v>
      </c>
      <c r="E128" s="76">
        <f t="array" ref="E128">IFERROR(INDEX(DATA!$F$133:$F$368,MATCH(1,(DATA!$D$133:$D$368=Topline!B128)*(DATA!$E$133:$E$368=Topline!D128),0)),"n/a")</f>
        <v>3564379.54</v>
      </c>
      <c r="F128" s="77">
        <f t="array" ref="F128">IFERROR(INDEX(DATA!$G$133:$G$368,MATCH(1,(DATA!$D$133:$D$368=Topline!B128)*(DATA!$E$133:$E$368=Topline!D128),0)),"n/a")</f>
        <v>4.8164404195440103E-2</v>
      </c>
      <c r="G128" s="76">
        <f t="array" ref="G128">IFERROR(INDEX(DATA!$P$133:$P$368,MATCH(1,(DATA!$D$133:$D$368=Topline!B128)*(DATA!$E$133:$E$368=Topline!D128),0)),"n/a")</f>
        <v>12482880.49</v>
      </c>
      <c r="H128" s="77">
        <f t="array" ref="H128">IFERROR(INDEX(DATA!$Q$133:$Q$368,MATCH(1,(DATA!$D$133:$D$368=Topline!B128)*(DATA!$E$133:$E$368=Topline!D128),0)),"n/a")</f>
        <v>0.13757066463335901</v>
      </c>
      <c r="I128" s="76">
        <f t="array" ref="I128">IFERROR(INDEX(DATA!$Z$133:$Z$368,MATCH(1,(DATA!$D$133:$D$368=Topline!B128)*(DATA!$E$133:$E$368=Topline!D128),0)),"n/a")</f>
        <v>23384841.620000001</v>
      </c>
      <c r="J128" s="77">
        <f t="array" ref="J128">IFERROR(INDEX(DATA!$AA$133:$AA$368,MATCH(1,(DATA!$D$133:$D$368=Topline!B128)*(DATA!$E$133:$E$368=Topline!D128),0)),"n/a")</f>
        <v>0.13465678455639499</v>
      </c>
      <c r="K128" s="76">
        <f t="array" ref="K128">IFERROR(INDEX(DATA!$AJ$133:$AJ$368,MATCH(1,(DATA!$D$133:$D$368=Topline!B128)*(DATA!$E$133:$E$368=Topline!D128),0)),"n/a")</f>
        <v>45469265.060000002</v>
      </c>
      <c r="L128" s="77">
        <f t="array" ref="L128">IFERROR(INDEX(DATA!$AK$133:$AK$368,MATCH(1,(DATA!$D$133:$D$368=Topline!B128)*(DATA!$E$133:$E$368=Topline!D128),0)),"n/a")</f>
        <v>0.15754458960051199</v>
      </c>
      <c r="R128" s="66"/>
      <c r="S128" s="66"/>
      <c r="T128" s="66"/>
      <c r="U128" s="66"/>
      <c r="V128" s="66"/>
      <c r="W128" s="66"/>
      <c r="X128" s="66"/>
      <c r="Y128" s="66"/>
    </row>
    <row r="129" spans="1:25" x14ac:dyDescent="0.2">
      <c r="A129" s="75" t="s">
        <v>19</v>
      </c>
      <c r="B129" s="66" t="s">
        <v>11</v>
      </c>
      <c r="C129" s="66" t="s">
        <v>0</v>
      </c>
      <c r="D129" s="66" t="s">
        <v>321</v>
      </c>
      <c r="E129" s="76">
        <f t="array" ref="E129">IFERROR(INDEX(DATA!$F$133:$F$368,MATCH(1,(DATA!$D$133:$D$368=Topline!B129)*(DATA!$E$133:$E$368=Topline!D129),0)),"n/a")</f>
        <v>3308946.46</v>
      </c>
      <c r="F129" s="77">
        <f t="array" ref="F129">IFERROR(INDEX(DATA!$G$133:$G$368,MATCH(1,(DATA!$D$133:$D$368=Topline!B129)*(DATA!$E$133:$E$368=Topline!D129),0)),"n/a")</f>
        <v>0.12430593456804601</v>
      </c>
      <c r="G129" s="76">
        <f t="array" ref="G129">IFERROR(INDEX(DATA!$P$133:$P$368,MATCH(1,(DATA!$D$133:$D$368=Topline!B129)*(DATA!$E$133:$E$368=Topline!D129),0)),"n/a")</f>
        <v>10764598.33</v>
      </c>
      <c r="H129" s="77">
        <f t="array" ref="H129">IFERROR(INDEX(DATA!$Q$133:$Q$368,MATCH(1,(DATA!$D$133:$D$368=Topline!B129)*(DATA!$E$133:$E$368=Topline!D129),0)),"n/a")</f>
        <v>0.11896377609874199</v>
      </c>
      <c r="I129" s="76">
        <f t="array" ref="I129">IFERROR(INDEX(DATA!$Z$133:$Z$368,MATCH(1,(DATA!$D$133:$D$368=Topline!B129)*(DATA!$E$133:$E$368=Topline!D129),0)),"n/a")</f>
        <v>19799035.440000001</v>
      </c>
      <c r="J129" s="77">
        <f t="array" ref="J129">IFERROR(INDEX(DATA!$AA$133:$AA$368,MATCH(1,(DATA!$D$133:$D$368=Topline!B129)*(DATA!$E$133:$E$368=Topline!D129),0)),"n/a")</f>
        <v>0.10650678448147501</v>
      </c>
      <c r="K129" s="76">
        <f t="array" ref="K129">IFERROR(INDEX(DATA!$AJ$133:$AJ$368,MATCH(1,(DATA!$D$133:$D$368=Topline!B129)*(DATA!$E$133:$E$368=Topline!D129),0)),"n/a")</f>
        <v>37420405.979999997</v>
      </c>
      <c r="L129" s="77">
        <f t="array" ref="L129">IFERROR(INDEX(DATA!$AK$133:$AK$368,MATCH(1,(DATA!$D$133:$D$368=Topline!B129)*(DATA!$E$133:$E$368=Topline!D129),0)),"n/a")</f>
        <v>9.0708045776671797E-2</v>
      </c>
      <c r="R129" s="66"/>
      <c r="S129" s="66"/>
      <c r="T129" s="66"/>
      <c r="U129" s="66"/>
      <c r="V129" s="66"/>
      <c r="W129" s="66"/>
      <c r="X129" s="66"/>
      <c r="Y129" s="66"/>
    </row>
    <row r="130" spans="1:25" x14ac:dyDescent="0.2">
      <c r="A130" s="75" t="s">
        <v>19</v>
      </c>
      <c r="B130" s="66" t="s">
        <v>11</v>
      </c>
      <c r="C130" s="66" t="s">
        <v>0</v>
      </c>
      <c r="D130" s="66" t="s">
        <v>322</v>
      </c>
      <c r="E130" s="76">
        <f t="array" ref="E130">IFERROR(INDEX(DATA!$F$133:$F$368,MATCH(1,(DATA!$D$133:$D$368=Topline!B130)*(DATA!$E$133:$E$368=Topline!D130),0)),"n/a")</f>
        <v>5842342.3499999996</v>
      </c>
      <c r="F130" s="77">
        <f t="array" ref="F130">IFERROR(INDEX(DATA!$G$133:$G$368,MATCH(1,(DATA!$D$133:$D$368=Topline!B130)*(DATA!$E$133:$E$368=Topline!D130),0)),"n/a")</f>
        <v>8.0136191682966401E-2</v>
      </c>
      <c r="G130" s="76">
        <f t="array" ref="G130">IFERROR(INDEX(DATA!$P$133:$P$368,MATCH(1,(DATA!$D$133:$D$368=Topline!B130)*(DATA!$E$133:$E$368=Topline!D130),0)),"n/a")</f>
        <v>19110986.370000001</v>
      </c>
      <c r="H130" s="77">
        <f t="array" ref="H130">IFERROR(INDEX(DATA!$Q$133:$Q$368,MATCH(1,(DATA!$D$133:$D$368=Topline!B130)*(DATA!$E$133:$E$368=Topline!D130),0)),"n/a")</f>
        <v>4.9715439139234402E-2</v>
      </c>
      <c r="I130" s="76">
        <f t="array" ref="I130">IFERROR(INDEX(DATA!$Z$133:$Z$368,MATCH(1,(DATA!$D$133:$D$368=Topline!B130)*(DATA!$E$133:$E$368=Topline!D130),0)),"n/a")</f>
        <v>36066695.350000001</v>
      </c>
      <c r="J130" s="77">
        <f t="array" ref="J130">IFERROR(INDEX(DATA!$AA$133:$AA$368,MATCH(1,(DATA!$D$133:$D$368=Topline!B130)*(DATA!$E$133:$E$368=Topline!D130),0)),"n/a")</f>
        <v>1.3360443558279899E-2</v>
      </c>
      <c r="K130" s="76">
        <f t="array" ref="K130">IFERROR(INDEX(DATA!$AJ$133:$AJ$368,MATCH(1,(DATA!$D$133:$D$368=Topline!B130)*(DATA!$E$133:$E$368=Topline!D130),0)),"n/a")</f>
        <v>70536820.790000007</v>
      </c>
      <c r="L130" s="77">
        <f t="array" ref="L130">IFERROR(INDEX(DATA!$AK$133:$AK$368,MATCH(1,(DATA!$D$133:$D$368=Topline!B130)*(DATA!$E$133:$E$368=Topline!D130),0)),"n/a")</f>
        <v>-3.3423947289269798E-3</v>
      </c>
      <c r="R130" s="66"/>
      <c r="S130" s="66"/>
      <c r="T130" s="66"/>
      <c r="U130" s="66"/>
      <c r="V130" s="66"/>
      <c r="W130" s="66"/>
      <c r="X130" s="66"/>
      <c r="Y130" s="66"/>
    </row>
    <row r="131" spans="1:25" x14ac:dyDescent="0.2">
      <c r="A131" s="75" t="s">
        <v>19</v>
      </c>
      <c r="B131" s="66" t="s">
        <v>11</v>
      </c>
      <c r="C131" s="66" t="s">
        <v>0</v>
      </c>
      <c r="D131" s="66" t="s">
        <v>323</v>
      </c>
      <c r="E131" s="76">
        <f t="array" ref="E131">IFERROR(INDEX(DATA!$F$133:$F$368,MATCH(1,(DATA!$D$133:$D$368=Topline!B131)*(DATA!$E$133:$E$368=Topline!D131),0)),"n/a")</f>
        <v>1886373.25</v>
      </c>
      <c r="F131" s="77">
        <f t="array" ref="F131">IFERROR(INDEX(DATA!$G$133:$G$368,MATCH(1,(DATA!$D$133:$D$368=Topline!B131)*(DATA!$E$133:$E$368=Topline!D131),0)),"n/a")</f>
        <v>0.14214893525736499</v>
      </c>
      <c r="G131" s="76">
        <f t="array" ref="G131">IFERROR(INDEX(DATA!$P$133:$P$368,MATCH(1,(DATA!$D$133:$D$368=Topline!B131)*(DATA!$E$133:$E$368=Topline!D131),0)),"n/a")</f>
        <v>6405452.6699999999</v>
      </c>
      <c r="H131" s="77">
        <f t="array" ref="H131">IFERROR(INDEX(DATA!$Q$133:$Q$368,MATCH(1,(DATA!$D$133:$D$368=Topline!B131)*(DATA!$E$133:$E$368=Topline!D131),0)),"n/a")</f>
        <v>0.14960081384908899</v>
      </c>
      <c r="I131" s="76">
        <f t="array" ref="I131">IFERROR(INDEX(DATA!$Z$133:$Z$368,MATCH(1,(DATA!$D$133:$D$368=Topline!B131)*(DATA!$E$133:$E$368=Topline!D131),0)),"n/a")</f>
        <v>12131819.560000001</v>
      </c>
      <c r="J131" s="77">
        <f t="array" ref="J131">IFERROR(INDEX(DATA!$AA$133:$AA$368,MATCH(1,(DATA!$D$133:$D$368=Topline!B131)*(DATA!$E$133:$E$368=Topline!D131),0)),"n/a")</f>
        <v>0.12374801926392499</v>
      </c>
      <c r="K131" s="76">
        <f t="array" ref="K131">IFERROR(INDEX(DATA!$AJ$133:$AJ$368,MATCH(1,(DATA!$D$133:$D$368=Topline!B131)*(DATA!$E$133:$E$368=Topline!D131),0)),"n/a")</f>
        <v>23018953.48</v>
      </c>
      <c r="L131" s="77">
        <f t="array" ref="L131">IFERROR(INDEX(DATA!$AK$133:$AK$368,MATCH(1,(DATA!$D$133:$D$368=Topline!B131)*(DATA!$E$133:$E$368=Topline!D131),0)),"n/a")</f>
        <v>0.14300820186883501</v>
      </c>
      <c r="R131" s="66"/>
      <c r="S131" s="66"/>
      <c r="T131" s="66"/>
      <c r="U131" s="66"/>
      <c r="V131" s="66"/>
      <c r="W131" s="66"/>
      <c r="X131" s="66"/>
      <c r="Y131" s="66"/>
    </row>
    <row r="132" spans="1:25" x14ac:dyDescent="0.2">
      <c r="A132" s="75" t="s">
        <v>19</v>
      </c>
      <c r="B132" s="66" t="s">
        <v>11</v>
      </c>
      <c r="C132" s="66" t="s">
        <v>0</v>
      </c>
      <c r="D132" s="66" t="s">
        <v>324</v>
      </c>
      <c r="E132" s="76">
        <f t="array" ref="E132">IFERROR(INDEX(DATA!$F$133:$F$368,MATCH(1,(DATA!$D$133:$D$368=Topline!B132)*(DATA!$E$133:$E$368=Topline!D132),0)),"n/a")</f>
        <v>2449599.69</v>
      </c>
      <c r="F132" s="77">
        <f t="array" ref="F132">IFERROR(INDEX(DATA!$G$133:$G$368,MATCH(1,(DATA!$D$133:$D$368=Topline!B132)*(DATA!$E$133:$E$368=Topline!D132),0)),"n/a")</f>
        <v>0.12939943518125899</v>
      </c>
      <c r="G132" s="76">
        <f t="array" ref="G132">IFERROR(INDEX(DATA!$P$133:$P$368,MATCH(1,(DATA!$D$133:$D$368=Topline!B132)*(DATA!$E$133:$E$368=Topline!D132),0)),"n/a")</f>
        <v>8125295.0099999998</v>
      </c>
      <c r="H132" s="77">
        <f t="array" ref="H132">IFERROR(INDEX(DATA!$Q$133:$Q$368,MATCH(1,(DATA!$D$133:$D$368=Topline!B132)*(DATA!$E$133:$E$368=Topline!D132),0)),"n/a")</f>
        <v>0.155570551274818</v>
      </c>
      <c r="I132" s="76">
        <f t="array" ref="I132">IFERROR(INDEX(DATA!$Z$133:$Z$368,MATCH(1,(DATA!$D$133:$D$368=Topline!B132)*(DATA!$E$133:$E$368=Topline!D132),0)),"n/a")</f>
        <v>15001341.35</v>
      </c>
      <c r="J132" s="77">
        <f t="array" ref="J132">IFERROR(INDEX(DATA!$AA$133:$AA$368,MATCH(1,(DATA!$D$133:$D$368=Topline!B132)*(DATA!$E$133:$E$368=Topline!D132),0)),"n/a")</f>
        <v>0.17868740092878899</v>
      </c>
      <c r="K132" s="76">
        <f t="array" ref="K132">IFERROR(INDEX(DATA!$AJ$133:$AJ$368,MATCH(1,(DATA!$D$133:$D$368=Topline!B132)*(DATA!$E$133:$E$368=Topline!D132),0)),"n/a")</f>
        <v>28228448.710000001</v>
      </c>
      <c r="L132" s="77">
        <f t="array" ref="L132">IFERROR(INDEX(DATA!$AK$133:$AK$368,MATCH(1,(DATA!$D$133:$D$368=Topline!B132)*(DATA!$E$133:$E$368=Topline!D132),0)),"n/a")</f>
        <v>0.18851042600450901</v>
      </c>
      <c r="R132" s="66"/>
      <c r="S132" s="66"/>
      <c r="T132" s="66"/>
      <c r="U132" s="66"/>
      <c r="V132" s="66"/>
      <c r="W132" s="66"/>
      <c r="X132" s="66"/>
      <c r="Y132" s="66"/>
    </row>
    <row r="133" spans="1:25" x14ac:dyDescent="0.2">
      <c r="A133" s="75" t="s">
        <v>19</v>
      </c>
      <c r="B133" s="66" t="s">
        <v>11</v>
      </c>
      <c r="C133" s="66" t="s">
        <v>0</v>
      </c>
      <c r="D133" s="66" t="s">
        <v>325</v>
      </c>
      <c r="E133" s="76">
        <f t="array" ref="E133">IFERROR(INDEX(DATA!$F$133:$F$368,MATCH(1,(DATA!$D$133:$D$368=Topline!B133)*(DATA!$E$133:$E$368=Topline!D133),0)),"n/a")</f>
        <v>4986791.43</v>
      </c>
      <c r="F133" s="77">
        <f t="array" ref="F133">IFERROR(INDEX(DATA!$G$133:$G$368,MATCH(1,(DATA!$D$133:$D$368=Topline!B133)*(DATA!$E$133:$E$368=Topline!D133),0)),"n/a")</f>
        <v>0.19886775463196801</v>
      </c>
      <c r="G133" s="76">
        <f t="array" ref="G133">IFERROR(INDEX(DATA!$P$133:$P$368,MATCH(1,(DATA!$D$133:$D$368=Topline!B133)*(DATA!$E$133:$E$368=Topline!D133),0)),"n/a")</f>
        <v>15326793.460000001</v>
      </c>
      <c r="H133" s="77">
        <f t="array" ref="H133">IFERROR(INDEX(DATA!$Q$133:$Q$368,MATCH(1,(DATA!$D$133:$D$368=Topline!B133)*(DATA!$E$133:$E$368=Topline!D133),0)),"n/a")</f>
        <v>8.2732960812838596E-2</v>
      </c>
      <c r="I133" s="76">
        <f t="array" ref="I133">IFERROR(INDEX(DATA!$Z$133:$Z$368,MATCH(1,(DATA!$D$133:$D$368=Topline!B133)*(DATA!$E$133:$E$368=Topline!D133),0)),"n/a")</f>
        <v>28197330.050000001</v>
      </c>
      <c r="J133" s="77">
        <f t="array" ref="J133">IFERROR(INDEX(DATA!$AA$133:$AA$368,MATCH(1,(DATA!$D$133:$D$368=Topline!B133)*(DATA!$E$133:$E$368=Topline!D133),0)),"n/a")</f>
        <v>8.1809430131266098E-2</v>
      </c>
      <c r="K133" s="76">
        <f t="array" ref="K133">IFERROR(INDEX(DATA!$AJ$133:$AJ$368,MATCH(1,(DATA!$D$133:$D$368=Topline!B133)*(DATA!$E$133:$E$368=Topline!D133),0)),"n/a")</f>
        <v>53516725.859999999</v>
      </c>
      <c r="L133" s="77">
        <f t="array" ref="L133">IFERROR(INDEX(DATA!$AK$133:$AK$368,MATCH(1,(DATA!$D$133:$D$368=Topline!B133)*(DATA!$E$133:$E$368=Topline!D133),0)),"n/a")</f>
        <v>9.4093148609600802E-2</v>
      </c>
      <c r="R133" s="66"/>
      <c r="S133" s="66"/>
      <c r="T133" s="66"/>
      <c r="U133" s="66"/>
      <c r="V133" s="66"/>
      <c r="W133" s="66"/>
      <c r="X133" s="66"/>
      <c r="Y133" s="66"/>
    </row>
    <row r="134" spans="1:25" x14ac:dyDescent="0.2">
      <c r="A134" s="75" t="s">
        <v>19</v>
      </c>
      <c r="B134" s="66" t="s">
        <v>11</v>
      </c>
      <c r="C134" s="66" t="s">
        <v>0</v>
      </c>
      <c r="D134" s="66" t="s">
        <v>326</v>
      </c>
      <c r="E134" s="76">
        <f t="array" ref="E134">IFERROR(INDEX(DATA!$F$133:$F$368,MATCH(1,(DATA!$D$133:$D$368=Topline!B134)*(DATA!$E$133:$E$368=Topline!D134),0)),"n/a")</f>
        <v>3347156.54</v>
      </c>
      <c r="F134" s="77">
        <f t="array" ref="F134">IFERROR(INDEX(DATA!$G$133:$G$368,MATCH(1,(DATA!$D$133:$D$368=Topline!B134)*(DATA!$E$133:$E$368=Topline!D134),0)),"n/a")</f>
        <v>0.115658809347273</v>
      </c>
      <c r="G134" s="76">
        <f t="array" ref="G134">IFERROR(INDEX(DATA!$P$133:$P$368,MATCH(1,(DATA!$D$133:$D$368=Topline!B134)*(DATA!$E$133:$E$368=Topline!D134),0)),"n/a")</f>
        <v>11361498.25</v>
      </c>
      <c r="H134" s="77">
        <f t="array" ref="H134">IFERROR(INDEX(DATA!$Q$133:$Q$368,MATCH(1,(DATA!$D$133:$D$368=Topline!B134)*(DATA!$E$133:$E$368=Topline!D134),0)),"n/a")</f>
        <v>0.154400993597655</v>
      </c>
      <c r="I134" s="76">
        <f t="array" ref="I134">IFERROR(INDEX(DATA!$Z$133:$Z$368,MATCH(1,(DATA!$D$133:$D$368=Topline!B134)*(DATA!$E$133:$E$368=Topline!D134),0)),"n/a")</f>
        <v>21578545.23</v>
      </c>
      <c r="J134" s="77">
        <f t="array" ref="J134">IFERROR(INDEX(DATA!$AA$133:$AA$368,MATCH(1,(DATA!$D$133:$D$368=Topline!B134)*(DATA!$E$133:$E$368=Topline!D134),0)),"n/a")</f>
        <v>0.16034271381665999</v>
      </c>
      <c r="K134" s="76">
        <f t="array" ref="K134">IFERROR(INDEX(DATA!$AJ$133:$AJ$368,MATCH(1,(DATA!$D$133:$D$368=Topline!B134)*(DATA!$E$133:$E$368=Topline!D134),0)),"n/a")</f>
        <v>40200565.799999997</v>
      </c>
      <c r="L134" s="77">
        <f t="array" ref="L134">IFERROR(INDEX(DATA!$AK$133:$AK$368,MATCH(1,(DATA!$D$133:$D$368=Topline!B134)*(DATA!$E$133:$E$368=Topline!D134),0)),"n/a")</f>
        <v>0.159412122589177</v>
      </c>
      <c r="R134" s="66"/>
      <c r="S134" s="66"/>
      <c r="T134" s="66"/>
      <c r="U134" s="66"/>
      <c r="V134" s="66"/>
      <c r="W134" s="66"/>
      <c r="X134" s="66"/>
      <c r="Y134" s="66"/>
    </row>
    <row r="135" spans="1:25" x14ac:dyDescent="0.2">
      <c r="A135" s="75" t="s">
        <v>19</v>
      </c>
      <c r="B135" s="66" t="s">
        <v>11</v>
      </c>
      <c r="C135" s="66" t="s">
        <v>0</v>
      </c>
      <c r="D135" s="66" t="s">
        <v>327</v>
      </c>
      <c r="E135" s="76">
        <f t="array" ref="E135">IFERROR(INDEX(DATA!$F$133:$F$368,MATCH(1,(DATA!$D$133:$D$368=Topline!B135)*(DATA!$E$133:$E$368=Topline!D135),0)),"n/a")</f>
        <v>28160285.32</v>
      </c>
      <c r="F135" s="77">
        <f t="array" ref="F135">IFERROR(INDEX(DATA!$G$133:$G$368,MATCH(1,(DATA!$D$133:$D$368=Topline!B135)*(DATA!$E$133:$E$368=Topline!D135),0)),"n/a")</f>
        <v>0.103306863412747</v>
      </c>
      <c r="G135" s="76">
        <f t="array" ref="G135">IFERROR(INDEX(DATA!$P$133:$P$368,MATCH(1,(DATA!$D$133:$D$368=Topline!B135)*(DATA!$E$133:$E$368=Topline!D135),0)),"n/a")</f>
        <v>92984340.819999993</v>
      </c>
      <c r="H135" s="77">
        <f t="array" ref="H135">IFERROR(INDEX(DATA!$Q$133:$Q$368,MATCH(1,(DATA!$D$133:$D$368=Topline!B135)*(DATA!$E$133:$E$368=Topline!D135),0)),"n/a")</f>
        <v>9.5777615138041894E-2</v>
      </c>
      <c r="I135" s="76">
        <f t="array" ref="I135">IFERROR(INDEX(DATA!$Z$133:$Z$368,MATCH(1,(DATA!$D$133:$D$368=Topline!B135)*(DATA!$E$133:$E$368=Topline!D135),0)),"n/a")</f>
        <v>174215875.13999999</v>
      </c>
      <c r="J135" s="77">
        <f t="array" ref="J135">IFERROR(INDEX(DATA!$AA$133:$AA$368,MATCH(1,(DATA!$D$133:$D$368=Topline!B135)*(DATA!$E$133:$E$368=Topline!D135),0)),"n/a")</f>
        <v>8.3384050323011605E-2</v>
      </c>
      <c r="K135" s="76">
        <f t="array" ref="K135">IFERROR(INDEX(DATA!$AJ$133:$AJ$368,MATCH(1,(DATA!$D$133:$D$368=Topline!B135)*(DATA!$E$133:$E$368=Topline!D135),0)),"n/a")</f>
        <v>333669272.12</v>
      </c>
      <c r="L135" s="77">
        <f t="array" ref="L135">IFERROR(INDEX(DATA!$AK$133:$AK$368,MATCH(1,(DATA!$D$133:$D$368=Topline!B135)*(DATA!$E$133:$E$368=Topline!D135),0)),"n/a")</f>
        <v>8.4101916252483297E-2</v>
      </c>
      <c r="R135" s="66"/>
      <c r="S135" s="66"/>
      <c r="T135" s="66"/>
      <c r="U135" s="66"/>
      <c r="V135" s="66"/>
      <c r="W135" s="66"/>
      <c r="X135" s="66"/>
      <c r="Y135" s="66"/>
    </row>
    <row r="136" spans="1:25" x14ac:dyDescent="0.2">
      <c r="A136" s="75"/>
      <c r="E136" s="80"/>
      <c r="F136" s="77"/>
      <c r="G136" s="81"/>
      <c r="H136" s="77"/>
      <c r="I136" s="81"/>
      <c r="J136" s="82"/>
      <c r="K136" s="81"/>
      <c r="L136" s="77"/>
      <c r="R136" s="66"/>
      <c r="S136" s="66"/>
      <c r="T136" s="66"/>
      <c r="U136" s="66"/>
      <c r="V136" s="66"/>
      <c r="W136" s="66"/>
      <c r="X136" s="66"/>
      <c r="Y136" s="66"/>
    </row>
    <row r="137" spans="1:25" x14ac:dyDescent="0.2">
      <c r="A137" s="75" t="s">
        <v>19</v>
      </c>
      <c r="B137" s="66" t="s">
        <v>11</v>
      </c>
      <c r="C137" s="66" t="s">
        <v>9</v>
      </c>
      <c r="D137" s="66" t="s">
        <v>319</v>
      </c>
      <c r="E137" s="86">
        <f t="array" ref="E137">IFERROR(INDEX(DATA!$H$133:$H$368,MATCH(1,(DATA!$D$133:$D$368=Topline!B137)*(DATA!$E$133:$E$368=Topline!D137),0)),"n/a")</f>
        <v>519449.78</v>
      </c>
      <c r="F137" s="77">
        <f t="array" ref="F137">IFERROR(INDEX(DATA!$I$133:$I$368,MATCH(1,(DATA!$D$133:$D$368=Topline!B137)*(DATA!$E$133:$E$368=Topline!D137),0)),"n/a")</f>
        <v>-2.8950304087579801E-2</v>
      </c>
      <c r="G137" s="86">
        <f t="array" ref="G137">IFERROR(INDEX(DATA!$R$133:$R$368,MATCH(1,(DATA!$D$133:$D$368=Topline!B137)*(DATA!$E$133:$E$368=Topline!D137),0)),"n/a")</f>
        <v>1742594.94</v>
      </c>
      <c r="H137" s="77">
        <f t="array" ref="H137">IFERROR(INDEX(DATA!$S$133:$S$368,MATCH(1,(DATA!$D$133:$D$368=Topline!B137)*(DATA!$E$133:$E$368=Topline!D137),0)),"n/a")</f>
        <v>-1.39333166083655E-2</v>
      </c>
      <c r="I137" s="86">
        <f t="array" ref="I137">IFERROR(INDEX(DATA!$AB$133:$AB$368,MATCH(1,(DATA!$D$133:$D$368=Topline!B137)*(DATA!$E$133:$E$368=Topline!D137),0)),"n/a")</f>
        <v>3316064.72</v>
      </c>
      <c r="J137" s="77">
        <f t="array" ref="J137">IFERROR(INDEX(DATA!$AC$133:$AC$368,MATCH(1,(DATA!$D$133:$D$368=Topline!B137)*(DATA!$E$133:$E$368=Topline!D137),0)),"n/a")</f>
        <v>-6.0854284929702497E-2</v>
      </c>
      <c r="K137" s="86">
        <f t="array" ref="K137">IFERROR(INDEX(DATA!$AL$133:$AL$368,MATCH(1,(DATA!$D$133:$D$368=Topline!B137)*(DATA!$E$133:$E$368=Topline!D137),0)),"n/a")</f>
        <v>6546302.8600000003</v>
      </c>
      <c r="L137" s="77">
        <f t="array" ref="L137">IFERROR(INDEX(DATA!$AM$133:$AM$368,MATCH(1,(DATA!$D$133:$D$368=Topline!B137)*(DATA!$E$133:$E$368=Topline!D137),0)),"n/a")</f>
        <v>-5.66437272134016E-2</v>
      </c>
      <c r="R137" s="66"/>
      <c r="S137" s="66"/>
      <c r="T137" s="66"/>
      <c r="U137" s="66"/>
      <c r="V137" s="66"/>
      <c r="W137" s="66"/>
      <c r="X137" s="66"/>
      <c r="Y137" s="66"/>
    </row>
    <row r="138" spans="1:25" x14ac:dyDescent="0.2">
      <c r="A138" s="75" t="s">
        <v>19</v>
      </c>
      <c r="B138" s="66" t="s">
        <v>11</v>
      </c>
      <c r="C138" s="66" t="s">
        <v>9</v>
      </c>
      <c r="D138" s="66" t="s">
        <v>320</v>
      </c>
      <c r="E138" s="86">
        <f t="array" ref="E138">IFERROR(INDEX(DATA!$H$133:$H$368,MATCH(1,(DATA!$D$133:$D$368=Topline!B138)*(DATA!$E$133:$E$368=Topline!D138),0)),"n/a")</f>
        <v>820764.7</v>
      </c>
      <c r="F138" s="77">
        <f t="array" ref="F138">IFERROR(INDEX(DATA!$I$133:$I$368,MATCH(1,(DATA!$D$133:$D$368=Topline!B138)*(DATA!$E$133:$E$368=Topline!D138),0)),"n/a")</f>
        <v>-8.4595327447798505E-2</v>
      </c>
      <c r="G138" s="86">
        <f t="array" ref="G138">IFERROR(INDEX(DATA!$R$133:$R$368,MATCH(1,(DATA!$D$133:$D$368=Topline!B138)*(DATA!$E$133:$E$368=Topline!D138),0)),"n/a")</f>
        <v>3035525.56</v>
      </c>
      <c r="H138" s="77">
        <f t="array" ref="H138">IFERROR(INDEX(DATA!$S$133:$S$368,MATCH(1,(DATA!$D$133:$D$368=Topline!B138)*(DATA!$E$133:$E$368=Topline!D138),0)),"n/a")</f>
        <v>0.14559150606924201</v>
      </c>
      <c r="I138" s="86">
        <f t="array" ref="I138">IFERROR(INDEX(DATA!$AB$133:$AB$368,MATCH(1,(DATA!$D$133:$D$368=Topline!B138)*(DATA!$E$133:$E$368=Topline!D138),0)),"n/a")</f>
        <v>5694903.5199999996</v>
      </c>
      <c r="J138" s="77">
        <f t="array" ref="J138">IFERROR(INDEX(DATA!$AC$133:$AC$368,MATCH(1,(DATA!$D$133:$D$368=Topline!B138)*(DATA!$E$133:$E$368=Topline!D138),0)),"n/a")</f>
        <v>0.13964151601593</v>
      </c>
      <c r="K138" s="86">
        <f t="array" ref="K138">IFERROR(INDEX(DATA!$AL$133:$AL$368,MATCH(1,(DATA!$D$133:$D$368=Topline!B138)*(DATA!$E$133:$E$368=Topline!D138),0)),"n/a")</f>
        <v>10801951.85</v>
      </c>
      <c r="L138" s="77">
        <f t="array" ref="L138">IFERROR(INDEX(DATA!$AM$133:$AM$368,MATCH(1,(DATA!$D$133:$D$368=Topline!B138)*(DATA!$E$133:$E$368=Topline!D138),0)),"n/a")</f>
        <v>0.128204532148363</v>
      </c>
      <c r="R138" s="66"/>
      <c r="S138" s="66"/>
      <c r="T138" s="66"/>
      <c r="U138" s="66"/>
      <c r="V138" s="66"/>
      <c r="W138" s="66"/>
      <c r="X138" s="66"/>
      <c r="Y138" s="66"/>
    </row>
    <row r="139" spans="1:25" x14ac:dyDescent="0.2">
      <c r="A139" s="75" t="s">
        <v>19</v>
      </c>
      <c r="B139" s="66" t="s">
        <v>11</v>
      </c>
      <c r="C139" s="66" t="s">
        <v>9</v>
      </c>
      <c r="D139" s="66" t="s">
        <v>321</v>
      </c>
      <c r="E139" s="86">
        <f t="array" ref="E139">IFERROR(INDEX(DATA!$H$133:$H$368,MATCH(1,(DATA!$D$133:$D$368=Topline!B139)*(DATA!$E$133:$E$368=Topline!D139),0)),"n/a")</f>
        <v>710466.33</v>
      </c>
      <c r="F139" s="77">
        <f t="array" ref="F139">IFERROR(INDEX(DATA!$I$133:$I$368,MATCH(1,(DATA!$D$133:$D$368=Topline!B139)*(DATA!$E$133:$E$368=Topline!D139),0)),"n/a")</f>
        <v>0.17353647780252501</v>
      </c>
      <c r="G139" s="86">
        <f t="array" ref="G139">IFERROR(INDEX(DATA!$R$133:$R$368,MATCH(1,(DATA!$D$133:$D$368=Topline!B139)*(DATA!$E$133:$E$368=Topline!D139),0)),"n/a")</f>
        <v>2303891.11</v>
      </c>
      <c r="H139" s="77">
        <f t="array" ref="H139">IFERROR(INDEX(DATA!$S$133:$S$368,MATCH(1,(DATA!$D$133:$D$368=Topline!B139)*(DATA!$E$133:$E$368=Topline!D139),0)),"n/a")</f>
        <v>0.165838815358266</v>
      </c>
      <c r="I139" s="86">
        <f t="array" ref="I139">IFERROR(INDEX(DATA!$AB$133:$AB$368,MATCH(1,(DATA!$D$133:$D$368=Topline!B139)*(DATA!$E$133:$E$368=Topline!D139),0)),"n/a")</f>
        <v>4248857.84</v>
      </c>
      <c r="J139" s="77">
        <f t="array" ref="J139">IFERROR(INDEX(DATA!$AC$133:$AC$368,MATCH(1,(DATA!$D$133:$D$368=Topline!B139)*(DATA!$E$133:$E$368=Topline!D139),0)),"n/a")</f>
        <v>0.14715728100599099</v>
      </c>
      <c r="K139" s="86">
        <f t="array" ref="K139">IFERROR(INDEX(DATA!$AL$133:$AL$368,MATCH(1,(DATA!$D$133:$D$368=Topline!B139)*(DATA!$E$133:$E$368=Topline!D139),0)),"n/a")</f>
        <v>7827582.1699999999</v>
      </c>
      <c r="L139" s="77">
        <f t="array" ref="L139">IFERROR(INDEX(DATA!$AM$133:$AM$368,MATCH(1,(DATA!$D$133:$D$368=Topline!B139)*(DATA!$E$133:$E$368=Topline!D139),0)),"n/a")</f>
        <v>0.107579932744774</v>
      </c>
      <c r="R139" s="66"/>
      <c r="S139" s="66"/>
      <c r="T139" s="66"/>
      <c r="U139" s="66"/>
      <c r="V139" s="66"/>
      <c r="W139" s="66"/>
      <c r="X139" s="66"/>
      <c r="Y139" s="66"/>
    </row>
    <row r="140" spans="1:25" x14ac:dyDescent="0.2">
      <c r="A140" s="75" t="s">
        <v>19</v>
      </c>
      <c r="B140" s="66" t="s">
        <v>11</v>
      </c>
      <c r="C140" s="66" t="s">
        <v>9</v>
      </c>
      <c r="D140" s="66" t="s">
        <v>322</v>
      </c>
      <c r="E140" s="86">
        <f t="array" ref="E140">IFERROR(INDEX(DATA!$H$133:$H$368,MATCH(1,(DATA!$D$133:$D$368=Topline!B140)*(DATA!$E$133:$E$368=Topline!D140),0)),"n/a")</f>
        <v>1463472.55</v>
      </c>
      <c r="F140" s="77">
        <f t="array" ref="F140">IFERROR(INDEX(DATA!$I$133:$I$368,MATCH(1,(DATA!$D$133:$D$368=Topline!B140)*(DATA!$E$133:$E$368=Topline!D140),0)),"n/a")</f>
        <v>9.3499208705669398E-2</v>
      </c>
      <c r="G140" s="86">
        <f t="array" ref="G140">IFERROR(INDEX(DATA!$R$133:$R$368,MATCH(1,(DATA!$D$133:$D$368=Topline!B140)*(DATA!$E$133:$E$368=Topline!D140),0)),"n/a")</f>
        <v>4773260.33</v>
      </c>
      <c r="H140" s="77">
        <f t="array" ref="H140">IFERROR(INDEX(DATA!$S$133:$S$368,MATCH(1,(DATA!$D$133:$D$368=Topline!B140)*(DATA!$E$133:$E$368=Topline!D140),0)),"n/a")</f>
        <v>7.9424723554403096E-2</v>
      </c>
      <c r="I140" s="86">
        <f t="array" ref="I140">IFERROR(INDEX(DATA!$AB$133:$AB$368,MATCH(1,(DATA!$D$133:$D$368=Topline!B140)*(DATA!$E$133:$E$368=Topline!D140),0)),"n/a")</f>
        <v>9065070.6099999994</v>
      </c>
      <c r="J140" s="77">
        <f t="array" ref="J140">IFERROR(INDEX(DATA!$AC$133:$AC$368,MATCH(1,(DATA!$D$133:$D$368=Topline!B140)*(DATA!$E$133:$E$368=Topline!D140),0)),"n/a")</f>
        <v>6.0054804792416497E-2</v>
      </c>
      <c r="K140" s="86">
        <f t="array" ref="K140">IFERROR(INDEX(DATA!$AL$133:$AL$368,MATCH(1,(DATA!$D$133:$D$368=Topline!B140)*(DATA!$E$133:$E$368=Topline!D140),0)),"n/a")</f>
        <v>17484616.050000001</v>
      </c>
      <c r="L140" s="77">
        <f t="array" ref="L140">IFERROR(INDEX(DATA!$AM$133:$AM$368,MATCH(1,(DATA!$D$133:$D$368=Topline!B140)*(DATA!$E$133:$E$368=Topline!D140),0)),"n/a")</f>
        <v>4.0524904418458303E-2</v>
      </c>
      <c r="R140" s="66"/>
      <c r="S140" s="66"/>
      <c r="T140" s="66"/>
      <c r="U140" s="66"/>
      <c r="V140" s="66"/>
      <c r="W140" s="66"/>
      <c r="X140" s="66"/>
      <c r="Y140" s="66"/>
    </row>
    <row r="141" spans="1:25" x14ac:dyDescent="0.2">
      <c r="A141" s="75" t="s">
        <v>19</v>
      </c>
      <c r="B141" s="66" t="s">
        <v>11</v>
      </c>
      <c r="C141" s="66" t="s">
        <v>9</v>
      </c>
      <c r="D141" s="66" t="s">
        <v>323</v>
      </c>
      <c r="E141" s="86">
        <f t="array" ref="E141">IFERROR(INDEX(DATA!$H$133:$H$368,MATCH(1,(DATA!$D$133:$D$368=Topline!B141)*(DATA!$E$133:$E$368=Topline!D141),0)),"n/a")</f>
        <v>382091.66</v>
      </c>
      <c r="F141" s="77">
        <f t="array" ref="F141">IFERROR(INDEX(DATA!$I$133:$I$368,MATCH(1,(DATA!$D$133:$D$368=Topline!B141)*(DATA!$E$133:$E$368=Topline!D141),0)),"n/a")</f>
        <v>0.103903796425643</v>
      </c>
      <c r="G141" s="86">
        <f t="array" ref="G141">IFERROR(INDEX(DATA!$R$133:$R$368,MATCH(1,(DATA!$D$133:$D$368=Topline!B141)*(DATA!$E$133:$E$368=Topline!D141),0)),"n/a")</f>
        <v>1310827.75</v>
      </c>
      <c r="H141" s="77">
        <f t="array" ref="H141">IFERROR(INDEX(DATA!$S$133:$S$368,MATCH(1,(DATA!$D$133:$D$368=Topline!B141)*(DATA!$E$133:$E$368=Topline!D141),0)),"n/a")</f>
        <v>0.124361830092933</v>
      </c>
      <c r="I141" s="86">
        <f t="array" ref="I141">IFERROR(INDEX(DATA!$AB$133:$AB$368,MATCH(1,(DATA!$D$133:$D$368=Topline!B141)*(DATA!$E$133:$E$368=Topline!D141),0)),"n/a")</f>
        <v>2506937.58</v>
      </c>
      <c r="J141" s="77">
        <f t="array" ref="J141">IFERROR(INDEX(DATA!$AC$133:$AC$368,MATCH(1,(DATA!$D$133:$D$368=Topline!B141)*(DATA!$E$133:$E$368=Topline!D141),0)),"n/a")</f>
        <v>8.4702602188019505E-2</v>
      </c>
      <c r="K141" s="86">
        <f t="array" ref="K141">IFERROR(INDEX(DATA!$AL$133:$AL$368,MATCH(1,(DATA!$D$133:$D$368=Topline!B141)*(DATA!$E$133:$E$368=Topline!D141),0)),"n/a")</f>
        <v>4714335.3</v>
      </c>
      <c r="L141" s="77">
        <f t="array" ref="L141">IFERROR(INDEX(DATA!$AM$133:$AM$368,MATCH(1,(DATA!$D$133:$D$368=Topline!B141)*(DATA!$E$133:$E$368=Topline!D141),0)),"n/a")</f>
        <v>0.11098518170421</v>
      </c>
      <c r="R141" s="66"/>
      <c r="S141" s="66"/>
      <c r="T141" s="66"/>
      <c r="U141" s="66"/>
      <c r="V141" s="66"/>
      <c r="W141" s="66"/>
      <c r="X141" s="66"/>
      <c r="Y141" s="66"/>
    </row>
    <row r="142" spans="1:25" x14ac:dyDescent="0.2">
      <c r="A142" s="75" t="s">
        <v>19</v>
      </c>
      <c r="B142" s="66" t="s">
        <v>11</v>
      </c>
      <c r="C142" s="66" t="s">
        <v>9</v>
      </c>
      <c r="D142" s="66" t="s">
        <v>324</v>
      </c>
      <c r="E142" s="86">
        <f t="array" ref="E142">IFERROR(INDEX(DATA!$H$133:$H$368,MATCH(1,(DATA!$D$133:$D$368=Topline!B142)*(DATA!$E$133:$E$368=Topline!D142),0)),"n/a")</f>
        <v>502191.78</v>
      </c>
      <c r="F142" s="77">
        <f t="array" ref="F142">IFERROR(INDEX(DATA!$I$133:$I$368,MATCH(1,(DATA!$D$133:$D$368=Topline!B142)*(DATA!$E$133:$E$368=Topline!D142),0)),"n/a")</f>
        <v>0.107887678293802</v>
      </c>
      <c r="G142" s="86">
        <f t="array" ref="G142">IFERROR(INDEX(DATA!$R$133:$R$368,MATCH(1,(DATA!$D$133:$D$368=Topline!B142)*(DATA!$E$133:$E$368=Topline!D142),0)),"n/a")</f>
        <v>1656961</v>
      </c>
      <c r="H142" s="77">
        <f t="array" ref="H142">IFERROR(INDEX(DATA!$S$133:$S$368,MATCH(1,(DATA!$D$133:$D$368=Topline!B142)*(DATA!$E$133:$E$368=Topline!D142),0)),"n/a")</f>
        <v>0.12593530086222601</v>
      </c>
      <c r="I142" s="86">
        <f t="array" ref="I142">IFERROR(INDEX(DATA!$AB$133:$AB$368,MATCH(1,(DATA!$D$133:$D$368=Topline!B142)*(DATA!$E$133:$E$368=Topline!D142),0)),"n/a")</f>
        <v>3070038.71</v>
      </c>
      <c r="J142" s="77">
        <f t="array" ref="J142">IFERROR(INDEX(DATA!$AC$133:$AC$368,MATCH(1,(DATA!$D$133:$D$368=Topline!B142)*(DATA!$E$133:$E$368=Topline!D142),0)),"n/a")</f>
        <v>0.149979628199193</v>
      </c>
      <c r="K142" s="86">
        <f t="array" ref="K142">IFERROR(INDEX(DATA!$AL$133:$AL$368,MATCH(1,(DATA!$D$133:$D$368=Topline!B142)*(DATA!$E$133:$E$368=Topline!D142),0)),"n/a")</f>
        <v>5820719.21</v>
      </c>
      <c r="L142" s="77">
        <f t="array" ref="L142">IFERROR(INDEX(DATA!$AM$133:$AM$368,MATCH(1,(DATA!$D$133:$D$368=Topline!B142)*(DATA!$E$133:$E$368=Topline!D142),0)),"n/a")</f>
        <v>0.20141838317046301</v>
      </c>
      <c r="R142" s="66"/>
      <c r="S142" s="66"/>
      <c r="T142" s="66"/>
      <c r="U142" s="66"/>
      <c r="V142" s="66"/>
      <c r="W142" s="66"/>
      <c r="X142" s="66"/>
      <c r="Y142" s="66"/>
    </row>
    <row r="143" spans="1:25" x14ac:dyDescent="0.2">
      <c r="A143" s="75" t="s">
        <v>19</v>
      </c>
      <c r="B143" s="66" t="s">
        <v>11</v>
      </c>
      <c r="C143" s="66" t="s">
        <v>9</v>
      </c>
      <c r="D143" s="66" t="s">
        <v>325</v>
      </c>
      <c r="E143" s="86">
        <f t="array" ref="E143">IFERROR(INDEX(DATA!$H$133:$H$368,MATCH(1,(DATA!$D$133:$D$368=Topline!B143)*(DATA!$E$133:$E$368=Topline!D143),0)),"n/a")</f>
        <v>1114705.3700000001</v>
      </c>
      <c r="F143" s="77">
        <f t="array" ref="F143">IFERROR(INDEX(DATA!$I$133:$I$368,MATCH(1,(DATA!$D$133:$D$368=Topline!B143)*(DATA!$E$133:$E$368=Topline!D143),0)),"n/a")</f>
        <v>0.28069475753165402</v>
      </c>
      <c r="G143" s="86">
        <f t="array" ref="G143">IFERROR(INDEX(DATA!$R$133:$R$368,MATCH(1,(DATA!$D$133:$D$368=Topline!B143)*(DATA!$E$133:$E$368=Topline!D143),0)),"n/a")</f>
        <v>3331239.9</v>
      </c>
      <c r="H143" s="77">
        <f t="array" ref="H143">IFERROR(INDEX(DATA!$S$133:$S$368,MATCH(1,(DATA!$D$133:$D$368=Topline!B143)*(DATA!$E$133:$E$368=Topline!D143),0)),"n/a")</f>
        <v>0.10586615163683299</v>
      </c>
      <c r="I143" s="86">
        <f t="array" ref="I143">IFERROR(INDEX(DATA!$AB$133:$AB$368,MATCH(1,(DATA!$D$133:$D$368=Topline!B143)*(DATA!$E$133:$E$368=Topline!D143),0)),"n/a")</f>
        <v>6143213.3499999996</v>
      </c>
      <c r="J143" s="77">
        <f t="array" ref="J143">IFERROR(INDEX(DATA!$AC$133:$AC$368,MATCH(1,(DATA!$D$133:$D$368=Topline!B143)*(DATA!$E$133:$E$368=Topline!D143),0)),"n/a")</f>
        <v>8.8002246714798102E-2</v>
      </c>
      <c r="K143" s="86">
        <f t="array" ref="K143">IFERROR(INDEX(DATA!$AL$133:$AL$368,MATCH(1,(DATA!$D$133:$D$368=Topline!B143)*(DATA!$E$133:$E$368=Topline!D143),0)),"n/a")</f>
        <v>11507237.560000001</v>
      </c>
      <c r="L143" s="77">
        <f t="array" ref="L143">IFERROR(INDEX(DATA!$AM$133:$AM$368,MATCH(1,(DATA!$D$133:$D$368=Topline!B143)*(DATA!$E$133:$E$368=Topline!D143),0)),"n/a")</f>
        <v>0.10568642355716901</v>
      </c>
      <c r="R143" s="66"/>
      <c r="S143" s="66"/>
      <c r="T143" s="66"/>
      <c r="U143" s="66"/>
      <c r="V143" s="66"/>
      <c r="W143" s="66"/>
      <c r="X143" s="66"/>
      <c r="Y143" s="66"/>
    </row>
    <row r="144" spans="1:25" x14ac:dyDescent="0.2">
      <c r="A144" s="75" t="s">
        <v>19</v>
      </c>
      <c r="B144" s="66" t="s">
        <v>11</v>
      </c>
      <c r="C144" s="66" t="s">
        <v>9</v>
      </c>
      <c r="D144" s="66" t="s">
        <v>326</v>
      </c>
      <c r="E144" s="86">
        <f t="array" ref="E144">IFERROR(INDEX(DATA!$H$133:$H$368,MATCH(1,(DATA!$D$133:$D$368=Topline!B144)*(DATA!$E$133:$E$368=Topline!D144),0)),"n/a")</f>
        <v>762004.85</v>
      </c>
      <c r="F144" s="77">
        <f t="array" ref="F144">IFERROR(INDEX(DATA!$I$133:$I$368,MATCH(1,(DATA!$D$133:$D$368=Topline!B144)*(DATA!$E$133:$E$368=Topline!D144),0)),"n/a")</f>
        <v>7.9807176007052602E-2</v>
      </c>
      <c r="G144" s="86">
        <f t="array" ref="G144">IFERROR(INDEX(DATA!$R$133:$R$368,MATCH(1,(DATA!$D$133:$D$368=Topline!B144)*(DATA!$E$133:$E$368=Topline!D144),0)),"n/a")</f>
        <v>2563035.46</v>
      </c>
      <c r="H144" s="77">
        <f t="array" ref="H144">IFERROR(INDEX(DATA!$S$133:$S$368,MATCH(1,(DATA!$D$133:$D$368=Topline!B144)*(DATA!$E$133:$E$368=Topline!D144),0)),"n/a")</f>
        <v>0.115791199096001</v>
      </c>
      <c r="I144" s="86">
        <f t="array" ref="I144">IFERROR(INDEX(DATA!$AB$133:$AB$368,MATCH(1,(DATA!$D$133:$D$368=Topline!B144)*(DATA!$E$133:$E$368=Topline!D144),0)),"n/a")</f>
        <v>4877211.9000000004</v>
      </c>
      <c r="J144" s="77">
        <f t="array" ref="J144">IFERROR(INDEX(DATA!$AC$133:$AC$368,MATCH(1,(DATA!$D$133:$D$368=Topline!B144)*(DATA!$E$133:$E$368=Topline!D144),0)),"n/a")</f>
        <v>0.118765907413933</v>
      </c>
      <c r="K144" s="86">
        <f t="array" ref="K144">IFERROR(INDEX(DATA!$AL$133:$AL$368,MATCH(1,(DATA!$D$133:$D$368=Topline!B144)*(DATA!$E$133:$E$368=Topline!D144),0)),"n/a")</f>
        <v>9183053.3800000008</v>
      </c>
      <c r="L144" s="77">
        <f t="array" ref="L144">IFERROR(INDEX(DATA!$AM$133:$AM$368,MATCH(1,(DATA!$D$133:$D$368=Topline!B144)*(DATA!$E$133:$E$368=Topline!D144),0)),"n/a")</f>
        <v>0.148300424651233</v>
      </c>
      <c r="R144" s="66"/>
      <c r="S144" s="66"/>
      <c r="T144" s="66"/>
      <c r="U144" s="66"/>
      <c r="V144" s="66"/>
      <c r="W144" s="66"/>
      <c r="X144" s="66"/>
      <c r="Y144" s="66"/>
    </row>
    <row r="145" spans="1:25" x14ac:dyDescent="0.2">
      <c r="A145" s="75" t="s">
        <v>19</v>
      </c>
      <c r="B145" s="66" t="s">
        <v>11</v>
      </c>
      <c r="C145" s="66" t="s">
        <v>9</v>
      </c>
      <c r="D145" s="66" t="s">
        <v>327</v>
      </c>
      <c r="E145" s="86">
        <f t="array" ref="E145">IFERROR(INDEX(DATA!$H$133:$H$368,MATCH(1,(DATA!$D$133:$D$368=Topline!B145)*(DATA!$E$133:$E$368=Topline!D145),0)),"n/a")</f>
        <v>6275146.9100000001</v>
      </c>
      <c r="F145" s="77">
        <f t="array" ref="F145">IFERROR(INDEX(DATA!$I$133:$I$368,MATCH(1,(DATA!$D$133:$D$368=Topline!B145)*(DATA!$E$133:$E$368=Topline!D145),0)),"n/a")</f>
        <v>9.11803620344913E-2</v>
      </c>
      <c r="G145" s="86">
        <f t="array" ref="G145">IFERROR(INDEX(DATA!$R$133:$R$368,MATCH(1,(DATA!$D$133:$D$368=Topline!B145)*(DATA!$E$133:$E$368=Topline!D145),0)),"n/a")</f>
        <v>20717335.550000001</v>
      </c>
      <c r="H145" s="77">
        <f t="array" ref="H145">IFERROR(INDEX(DATA!$S$133:$S$368,MATCH(1,(DATA!$D$133:$D$368=Topline!B145)*(DATA!$E$133:$E$368=Topline!D145),0)),"n/a")</f>
        <v>0.10421585690658999</v>
      </c>
      <c r="I145" s="86">
        <f t="array" ref="I145">IFERROR(INDEX(DATA!$AB$133:$AB$368,MATCH(1,(DATA!$D$133:$D$368=Topline!B145)*(DATA!$E$133:$E$368=Topline!D145),0)),"n/a")</f>
        <v>38922296.960000001</v>
      </c>
      <c r="J145" s="77">
        <f t="array" ref="J145">IFERROR(INDEX(DATA!$AC$133:$AC$368,MATCH(1,(DATA!$D$133:$D$368=Topline!B145)*(DATA!$E$133:$E$368=Topline!D145),0)),"n/a")</f>
        <v>8.8127910540507795E-2</v>
      </c>
      <c r="K145" s="86">
        <f t="array" ref="K145">IFERROR(INDEX(DATA!$AL$133:$AL$368,MATCH(1,(DATA!$D$133:$D$368=Topline!B145)*(DATA!$E$133:$E$368=Topline!D145),0)),"n/a")</f>
        <v>73885795.459999993</v>
      </c>
      <c r="L145" s="77">
        <f t="array" ref="L145">IFERROR(INDEX(DATA!$AM$133:$AM$368,MATCH(1,(DATA!$D$133:$D$368=Topline!B145)*(DATA!$E$133:$E$368=Topline!D145),0)),"n/a")</f>
        <v>8.8517843388759204E-2</v>
      </c>
      <c r="R145" s="66"/>
      <c r="S145" s="66"/>
      <c r="T145" s="66"/>
      <c r="U145" s="66"/>
      <c r="V145" s="66"/>
      <c r="W145" s="66"/>
      <c r="X145" s="66"/>
      <c r="Y145" s="66"/>
    </row>
    <row r="146" spans="1:25" x14ac:dyDescent="0.2">
      <c r="A146" s="75"/>
      <c r="E146" s="80"/>
      <c r="F146" s="77"/>
      <c r="G146" s="81"/>
      <c r="H146" s="77"/>
      <c r="I146" s="81"/>
      <c r="J146" s="82"/>
      <c r="K146" s="81"/>
      <c r="L146" s="77"/>
      <c r="R146" s="66"/>
      <c r="S146" s="66"/>
      <c r="T146" s="66"/>
      <c r="U146" s="66"/>
      <c r="V146" s="66"/>
      <c r="W146" s="66"/>
      <c r="X146" s="66"/>
      <c r="Y146" s="66"/>
    </row>
    <row r="147" spans="1:25" x14ac:dyDescent="0.2">
      <c r="A147" s="75" t="s">
        <v>19</v>
      </c>
      <c r="B147" s="66" t="s">
        <v>11</v>
      </c>
      <c r="C147" s="66" t="s">
        <v>25</v>
      </c>
      <c r="D147" s="66" t="s">
        <v>319</v>
      </c>
      <c r="E147" s="86">
        <f t="array" ref="E147">IFERROR(INDEX(DATA!$J$133:$J$368,MATCH(1,(DATA!$D$133:$D$368=Topline!B147)*(DATA!$E$133:$E$368=Topline!D147),0)),"n/a")</f>
        <v>1003311.9</v>
      </c>
      <c r="F147" s="77">
        <f t="array" ref="F147">IFERROR(INDEX(DATA!$K$133:$K$368,MATCH(1,(DATA!$D$133:$D$368=Topline!B147)*(DATA!$E$133:$E$368=Topline!D147),0)),"n/a")</f>
        <v>-3.3634122903869003E-2</v>
      </c>
      <c r="G147" s="86">
        <f t="array" ref="G147">IFERROR(INDEX(DATA!$T$133:$T$368,MATCH(1,(DATA!$D$133:$D$368=Topline!B147)*(DATA!$E$133:$E$368=Topline!D147),0)),"n/a")</f>
        <v>3359330.87</v>
      </c>
      <c r="H147" s="77">
        <f t="array" ref="H147">IFERROR(INDEX(DATA!$U$133:$U$368,MATCH(1,(DATA!$D$133:$D$368=Topline!B147)*(DATA!$E$133:$E$368=Topline!D147),0)),"n/a")</f>
        <v>-1.9176793389030399E-2</v>
      </c>
      <c r="I147" s="86">
        <f t="array" ref="I147">IFERROR(INDEX(DATA!$AD$133:$AD$368,MATCH(1,(DATA!$D$133:$D$368=Topline!B147)*(DATA!$E$133:$E$368=Topline!D147),0)),"n/a")</f>
        <v>6396474.0700000003</v>
      </c>
      <c r="J147" s="77">
        <f t="array" ref="J147">IFERROR(INDEX(DATA!$AE$133:$AE$368,MATCH(1,(DATA!$D$133:$D$368=Topline!B147)*(DATA!$E$133:$E$368=Topline!D147),0)),"n/a")</f>
        <v>-5.9894562320216199E-2</v>
      </c>
      <c r="K147" s="86">
        <f t="array" ref="K147">IFERROR(INDEX(DATA!$AN$133:$AN$368,MATCH(1,(DATA!$D$133:$D$368=Topline!B147)*(DATA!$E$133:$E$368=Topline!D147),0)),"n/a")</f>
        <v>12706763.710000001</v>
      </c>
      <c r="L147" s="77">
        <f t="array" ref="L147">IFERROR(INDEX(DATA!$AO$133:$AO$368,MATCH(1,(DATA!$D$133:$D$368=Topline!B147)*(DATA!$E$133:$E$368=Topline!D147),0)),"n/a")</f>
        <v>-5.0827813055290397E-2</v>
      </c>
      <c r="R147" s="66"/>
      <c r="S147" s="66"/>
      <c r="T147" s="66"/>
      <c r="U147" s="66"/>
      <c r="V147" s="66"/>
      <c r="W147" s="66"/>
      <c r="X147" s="66"/>
      <c r="Y147" s="66"/>
    </row>
    <row r="148" spans="1:25" x14ac:dyDescent="0.2">
      <c r="A148" s="75" t="s">
        <v>19</v>
      </c>
      <c r="B148" s="66" t="s">
        <v>11</v>
      </c>
      <c r="C148" s="66" t="s">
        <v>25</v>
      </c>
      <c r="D148" s="66" t="s">
        <v>320</v>
      </c>
      <c r="E148" s="86">
        <f t="array" ref="E148">IFERROR(INDEX(DATA!$J$133:$J$368,MATCH(1,(DATA!$D$133:$D$368=Topline!B148)*(DATA!$E$133:$E$368=Topline!D148),0)),"n/a")</f>
        <v>1453071.58</v>
      </c>
      <c r="F148" s="77">
        <f t="array" ref="F148">IFERROR(INDEX(DATA!$K$133:$K$368,MATCH(1,(DATA!$D$133:$D$368=Topline!B148)*(DATA!$E$133:$E$368=Topline!D148),0)),"n/a")</f>
        <v>-6.8111887018499795E-2</v>
      </c>
      <c r="G148" s="86">
        <f t="array" ref="G148">IFERROR(INDEX(DATA!$T$133:$T$368,MATCH(1,(DATA!$D$133:$D$368=Topline!B148)*(DATA!$E$133:$E$368=Topline!D148),0)),"n/a")</f>
        <v>5330956.03</v>
      </c>
      <c r="H148" s="77">
        <f t="array" ref="H148">IFERROR(INDEX(DATA!$U$133:$U$368,MATCH(1,(DATA!$D$133:$D$368=Topline!B148)*(DATA!$E$133:$E$368=Topline!D148),0)),"n/a")</f>
        <v>0.14086710501520699</v>
      </c>
      <c r="I148" s="86">
        <f t="array" ref="I148">IFERROR(INDEX(DATA!$AD$133:$AD$368,MATCH(1,(DATA!$D$133:$D$368=Topline!B148)*(DATA!$E$133:$E$368=Topline!D148),0)),"n/a")</f>
        <v>10056899.390000001</v>
      </c>
      <c r="J148" s="77">
        <f t="array" ref="J148">IFERROR(INDEX(DATA!$AE$133:$AE$368,MATCH(1,(DATA!$D$133:$D$368=Topline!B148)*(DATA!$E$133:$E$368=Topline!D148),0)),"n/a")</f>
        <v>0.137736710628829</v>
      </c>
      <c r="K148" s="86">
        <f t="array" ref="K148">IFERROR(INDEX(DATA!$AN$133:$AN$368,MATCH(1,(DATA!$D$133:$D$368=Topline!B148)*(DATA!$E$133:$E$368=Topline!D148),0)),"n/a")</f>
        <v>19273800.079999998</v>
      </c>
      <c r="L148" s="77">
        <f t="array" ref="L148">IFERROR(INDEX(DATA!$AO$133:$AO$368,MATCH(1,(DATA!$D$133:$D$368=Topline!B148)*(DATA!$E$133:$E$368=Topline!D148),0)),"n/a")</f>
        <v>0.11454381277186</v>
      </c>
      <c r="R148" s="66"/>
      <c r="S148" s="66"/>
      <c r="T148" s="66"/>
      <c r="U148" s="66"/>
      <c r="V148" s="66"/>
      <c r="W148" s="66"/>
      <c r="X148" s="66"/>
      <c r="Y148" s="66"/>
    </row>
    <row r="149" spans="1:25" x14ac:dyDescent="0.2">
      <c r="A149" s="75" t="s">
        <v>19</v>
      </c>
      <c r="B149" s="66" t="s">
        <v>11</v>
      </c>
      <c r="C149" s="66" t="s">
        <v>25</v>
      </c>
      <c r="D149" s="66" t="s">
        <v>321</v>
      </c>
      <c r="E149" s="86">
        <f t="array" ref="E149">IFERROR(INDEX(DATA!$J$133:$J$368,MATCH(1,(DATA!$D$133:$D$368=Topline!B149)*(DATA!$E$133:$E$368=Topline!D149),0)),"n/a")</f>
        <v>1265463.58</v>
      </c>
      <c r="F149" s="77">
        <f t="array" ref="F149">IFERROR(INDEX(DATA!$K$133:$K$368,MATCH(1,(DATA!$D$133:$D$368=Topline!B149)*(DATA!$E$133:$E$368=Topline!D149),0)),"n/a")</f>
        <v>0.127217279267581</v>
      </c>
      <c r="G149" s="86">
        <f t="array" ref="G149">IFERROR(INDEX(DATA!$T$133:$T$368,MATCH(1,(DATA!$D$133:$D$368=Topline!B149)*(DATA!$E$133:$E$368=Topline!D149),0)),"n/a")</f>
        <v>4090269.43</v>
      </c>
      <c r="H149" s="77">
        <f t="array" ref="H149">IFERROR(INDEX(DATA!$U$133:$U$368,MATCH(1,(DATA!$D$133:$D$368=Topline!B149)*(DATA!$E$133:$E$368=Topline!D149),0)),"n/a")</f>
        <v>0.113642205912586</v>
      </c>
      <c r="I149" s="86">
        <f t="array" ref="I149">IFERROR(INDEX(DATA!$AD$133:$AD$368,MATCH(1,(DATA!$D$133:$D$368=Topline!B149)*(DATA!$E$133:$E$368=Topline!D149),0)),"n/a")</f>
        <v>7578582.8499999996</v>
      </c>
      <c r="J149" s="77">
        <f t="array" ref="J149">IFERROR(INDEX(DATA!$AE$133:$AE$368,MATCH(1,(DATA!$D$133:$D$368=Topline!B149)*(DATA!$E$133:$E$368=Topline!D149),0)),"n/a")</f>
        <v>9.8728671089449202E-2</v>
      </c>
      <c r="K149" s="86">
        <f t="array" ref="K149">IFERROR(INDEX(DATA!$AN$133:$AN$368,MATCH(1,(DATA!$D$133:$D$368=Topline!B149)*(DATA!$E$133:$E$368=Topline!D149),0)),"n/a")</f>
        <v>14273655.26</v>
      </c>
      <c r="L149" s="77">
        <f t="array" ref="L149">IFERROR(INDEX(DATA!$AO$133:$AO$368,MATCH(1,(DATA!$D$133:$D$368=Topline!B149)*(DATA!$E$133:$E$368=Topline!D149),0)),"n/a")</f>
        <v>6.44776850474226E-2</v>
      </c>
      <c r="R149" s="66"/>
      <c r="S149" s="66"/>
      <c r="T149" s="66"/>
      <c r="U149" s="66"/>
      <c r="V149" s="66"/>
      <c r="W149" s="66"/>
      <c r="X149" s="66"/>
      <c r="Y149" s="66"/>
    </row>
    <row r="150" spans="1:25" x14ac:dyDescent="0.2">
      <c r="A150" s="75" t="s">
        <v>19</v>
      </c>
      <c r="B150" s="66" t="s">
        <v>11</v>
      </c>
      <c r="C150" s="66" t="s">
        <v>25</v>
      </c>
      <c r="D150" s="66" t="s">
        <v>322</v>
      </c>
      <c r="E150" s="86">
        <f t="array" ref="E150">IFERROR(INDEX(DATA!$J$133:$J$368,MATCH(1,(DATA!$D$133:$D$368=Topline!B150)*(DATA!$E$133:$E$368=Topline!D150),0)),"n/a")</f>
        <v>2273140.7999999998</v>
      </c>
      <c r="F150" s="77">
        <f t="array" ref="F150">IFERROR(INDEX(DATA!$K$133:$K$368,MATCH(1,(DATA!$D$133:$D$368=Topline!B150)*(DATA!$E$133:$E$368=Topline!D150),0)),"n/a")</f>
        <v>6.21439252219241E-2</v>
      </c>
      <c r="G150" s="86">
        <f t="array" ref="G150">IFERROR(INDEX(DATA!$T$133:$T$368,MATCH(1,(DATA!$D$133:$D$368=Topline!B150)*(DATA!$E$133:$E$368=Topline!D150),0)),"n/a")</f>
        <v>7437922.8399999999</v>
      </c>
      <c r="H150" s="77">
        <f t="array" ref="H150">IFERROR(INDEX(DATA!$U$133:$U$368,MATCH(1,(DATA!$D$133:$D$368=Topline!B150)*(DATA!$E$133:$E$368=Topline!D150),0)),"n/a")</f>
        <v>2.8948577452906001E-2</v>
      </c>
      <c r="I150" s="86">
        <f t="array" ref="I150">IFERROR(INDEX(DATA!$AD$133:$AD$368,MATCH(1,(DATA!$D$133:$D$368=Topline!B150)*(DATA!$E$133:$E$368=Topline!D150),0)),"n/a")</f>
        <v>14173477.800000001</v>
      </c>
      <c r="J150" s="77">
        <f t="array" ref="J150">IFERROR(INDEX(DATA!$AE$133:$AE$368,MATCH(1,(DATA!$D$133:$D$368=Topline!B150)*(DATA!$E$133:$E$368=Topline!D150),0)),"n/a")</f>
        <v>-5.4702031238460201E-3</v>
      </c>
      <c r="K150" s="86">
        <f t="array" ref="K150">IFERROR(INDEX(DATA!$AN$133:$AN$368,MATCH(1,(DATA!$D$133:$D$368=Topline!B150)*(DATA!$E$133:$E$368=Topline!D150),0)),"n/a")</f>
        <v>27287325.859999999</v>
      </c>
      <c r="L150" s="77">
        <f t="array" ref="L150">IFERROR(INDEX(DATA!$AO$133:$AO$368,MATCH(1,(DATA!$D$133:$D$368=Topline!B150)*(DATA!$E$133:$E$368=Topline!D150),0)),"n/a")</f>
        <v>-2.4208360526625099E-2</v>
      </c>
      <c r="R150" s="66"/>
      <c r="S150" s="66"/>
      <c r="T150" s="66"/>
      <c r="U150" s="66"/>
      <c r="V150" s="66"/>
      <c r="W150" s="66"/>
      <c r="X150" s="66"/>
      <c r="Y150" s="66"/>
    </row>
    <row r="151" spans="1:25" x14ac:dyDescent="0.2">
      <c r="A151" s="75" t="s">
        <v>19</v>
      </c>
      <c r="B151" s="66" t="s">
        <v>11</v>
      </c>
      <c r="C151" s="66" t="s">
        <v>25</v>
      </c>
      <c r="D151" s="66" t="s">
        <v>323</v>
      </c>
      <c r="E151" s="86">
        <f t="array" ref="E151">IFERROR(INDEX(DATA!$J$133:$J$368,MATCH(1,(DATA!$D$133:$D$368=Topline!B151)*(DATA!$E$133:$E$368=Topline!D151),0)),"n/a")</f>
        <v>678970.73</v>
      </c>
      <c r="F151" s="77">
        <f t="array" ref="F151">IFERROR(INDEX(DATA!$K$133:$K$368,MATCH(1,(DATA!$D$133:$D$368=Topline!B151)*(DATA!$E$133:$E$368=Topline!D151),0)),"n/a")</f>
        <v>8.9139745107534696E-2</v>
      </c>
      <c r="G151" s="86">
        <f t="array" ref="G151">IFERROR(INDEX(DATA!$T$133:$T$368,MATCH(1,(DATA!$D$133:$D$368=Topline!B151)*(DATA!$E$133:$E$368=Topline!D151),0)),"n/a")</f>
        <v>2339716.71</v>
      </c>
      <c r="H151" s="77">
        <f t="array" ref="H151">IFERROR(INDEX(DATA!$U$133:$U$368,MATCH(1,(DATA!$D$133:$D$368=Topline!B151)*(DATA!$E$133:$E$368=Topline!D151),0)),"n/a")</f>
        <v>0.118049682462443</v>
      </c>
      <c r="I151" s="86">
        <f t="array" ref="I151">IFERROR(INDEX(DATA!$AD$133:$AD$368,MATCH(1,(DATA!$D$133:$D$368=Topline!B151)*(DATA!$E$133:$E$368=Topline!D151),0)),"n/a")</f>
        <v>4509962.5999999996</v>
      </c>
      <c r="J151" s="77">
        <f t="array" ref="J151">IFERROR(INDEX(DATA!$AE$133:$AE$368,MATCH(1,(DATA!$D$133:$D$368=Topline!B151)*(DATA!$E$133:$E$368=Topline!D151),0)),"n/a")</f>
        <v>7.6955748096834406E-2</v>
      </c>
      <c r="K151" s="86">
        <f t="array" ref="K151">IFERROR(INDEX(DATA!$AN$133:$AN$368,MATCH(1,(DATA!$D$133:$D$368=Topline!B151)*(DATA!$E$133:$E$368=Topline!D151),0)),"n/a")</f>
        <v>8631656.6500000004</v>
      </c>
      <c r="L151" s="77">
        <f t="array" ref="L151">IFERROR(INDEX(DATA!$AO$133:$AO$368,MATCH(1,(DATA!$D$133:$D$368=Topline!B151)*(DATA!$E$133:$E$368=Topline!D151),0)),"n/a")</f>
        <v>0.101323121521764</v>
      </c>
      <c r="R151" s="66"/>
      <c r="S151" s="66"/>
      <c r="T151" s="66"/>
      <c r="U151" s="66"/>
      <c r="V151" s="66"/>
      <c r="W151" s="66"/>
      <c r="X151" s="66"/>
      <c r="Y151" s="66"/>
    </row>
    <row r="152" spans="1:25" x14ac:dyDescent="0.2">
      <c r="A152" s="75" t="s">
        <v>19</v>
      </c>
      <c r="B152" s="66" t="s">
        <v>11</v>
      </c>
      <c r="C152" s="66" t="s">
        <v>25</v>
      </c>
      <c r="D152" s="66" t="s">
        <v>324</v>
      </c>
      <c r="E152" s="86">
        <f t="array" ref="E152">IFERROR(INDEX(DATA!$J$133:$J$368,MATCH(1,(DATA!$D$133:$D$368=Topline!B152)*(DATA!$E$133:$E$368=Topline!D152),0)),"n/a")</f>
        <v>825217.62</v>
      </c>
      <c r="F152" s="77">
        <f t="array" ref="F152">IFERROR(INDEX(DATA!$K$133:$K$368,MATCH(1,(DATA!$D$133:$D$368=Topline!B152)*(DATA!$E$133:$E$368=Topline!D152),0)),"n/a")</f>
        <v>0.131794008397836</v>
      </c>
      <c r="G152" s="86">
        <f t="array" ref="G152">IFERROR(INDEX(DATA!$T$133:$T$368,MATCH(1,(DATA!$D$133:$D$368=Topline!B152)*(DATA!$E$133:$E$368=Topline!D152),0)),"n/a")</f>
        <v>2711980.95</v>
      </c>
      <c r="H152" s="77">
        <f t="array" ref="H152">IFERROR(INDEX(DATA!$U$133:$U$368,MATCH(1,(DATA!$D$133:$D$368=Topline!B152)*(DATA!$E$133:$E$368=Topline!D152),0)),"n/a")</f>
        <v>0.13770028054703001</v>
      </c>
      <c r="I152" s="86">
        <f t="array" ref="I152">IFERROR(INDEX(DATA!$AD$133:$AD$368,MATCH(1,(DATA!$D$133:$D$368=Topline!B152)*(DATA!$E$133:$E$368=Topline!D152),0)),"n/a")</f>
        <v>5004946.1100000003</v>
      </c>
      <c r="J152" s="77">
        <f t="array" ref="J152">IFERROR(INDEX(DATA!$AE$133:$AE$368,MATCH(1,(DATA!$D$133:$D$368=Topline!B152)*(DATA!$E$133:$E$368=Topline!D152),0)),"n/a")</f>
        <v>0.14919905439715</v>
      </c>
      <c r="K152" s="86">
        <f t="array" ref="K152">IFERROR(INDEX(DATA!$AN$133:$AN$368,MATCH(1,(DATA!$D$133:$D$368=Topline!B152)*(DATA!$E$133:$E$368=Topline!D152),0)),"n/a")</f>
        <v>9487319.6400000006</v>
      </c>
      <c r="L152" s="77">
        <f t="array" ref="L152">IFERROR(INDEX(DATA!$AO$133:$AO$368,MATCH(1,(DATA!$D$133:$D$368=Topline!B152)*(DATA!$E$133:$E$368=Topline!D152),0)),"n/a")</f>
        <v>0.15307650927130201</v>
      </c>
      <c r="R152" s="66"/>
      <c r="S152" s="66"/>
      <c r="T152" s="66"/>
      <c r="U152" s="66"/>
      <c r="V152" s="66"/>
      <c r="W152" s="66"/>
      <c r="X152" s="66"/>
      <c r="Y152" s="66"/>
    </row>
    <row r="153" spans="1:25" x14ac:dyDescent="0.2">
      <c r="A153" s="75" t="s">
        <v>19</v>
      </c>
      <c r="B153" s="66" t="s">
        <v>11</v>
      </c>
      <c r="C153" s="66" t="s">
        <v>25</v>
      </c>
      <c r="D153" s="66" t="s">
        <v>325</v>
      </c>
      <c r="E153" s="86">
        <f t="array" ref="E153">IFERROR(INDEX(DATA!$J$133:$J$368,MATCH(1,(DATA!$D$133:$D$368=Topline!B153)*(DATA!$E$133:$E$368=Topline!D153),0)),"n/a")</f>
        <v>2096092.03</v>
      </c>
      <c r="F153" s="77">
        <f t="array" ref="F153">IFERROR(INDEX(DATA!$K$133:$K$368,MATCH(1,(DATA!$D$133:$D$368=Topline!B153)*(DATA!$E$133:$E$368=Topline!D153),0)),"n/a")</f>
        <v>0.27056640891141998</v>
      </c>
      <c r="G153" s="86">
        <f t="array" ref="G153">IFERROR(INDEX(DATA!$T$133:$T$368,MATCH(1,(DATA!$D$133:$D$368=Topline!B153)*(DATA!$E$133:$E$368=Topline!D153),0)),"n/a")</f>
        <v>6241357.1299999999</v>
      </c>
      <c r="H153" s="77">
        <f t="array" ref="H153">IFERROR(INDEX(DATA!$U$133:$U$368,MATCH(1,(DATA!$D$133:$D$368=Topline!B153)*(DATA!$E$133:$E$368=Topline!D153),0)),"n/a")</f>
        <v>8.5530639506677594E-2</v>
      </c>
      <c r="I153" s="86">
        <f t="array" ref="I153">IFERROR(INDEX(DATA!$AD$133:$AD$368,MATCH(1,(DATA!$D$133:$D$368=Topline!B153)*(DATA!$E$133:$E$368=Topline!D153),0)),"n/a")</f>
        <v>11541293.220000001</v>
      </c>
      <c r="J153" s="77">
        <f t="array" ref="J153">IFERROR(INDEX(DATA!$AE$133:$AE$368,MATCH(1,(DATA!$D$133:$D$368=Topline!B153)*(DATA!$E$133:$E$368=Topline!D153),0)),"n/a")</f>
        <v>7.1200848283385701E-2</v>
      </c>
      <c r="K153" s="86">
        <f t="array" ref="K153">IFERROR(INDEX(DATA!$AN$133:$AN$368,MATCH(1,(DATA!$D$133:$D$368=Topline!B153)*(DATA!$E$133:$E$368=Topline!D153),0)),"n/a")</f>
        <v>21773277.719999999</v>
      </c>
      <c r="L153" s="77">
        <f t="array" ref="L153">IFERROR(INDEX(DATA!$AO$133:$AO$368,MATCH(1,(DATA!$D$133:$D$368=Topline!B153)*(DATA!$E$133:$E$368=Topline!D153),0)),"n/a")</f>
        <v>7.3296969518482996E-2</v>
      </c>
      <c r="R153" s="66"/>
      <c r="S153" s="66"/>
      <c r="T153" s="66"/>
      <c r="U153" s="66"/>
      <c r="V153" s="66"/>
      <c r="W153" s="66"/>
      <c r="X153" s="66"/>
      <c r="Y153" s="66"/>
    </row>
    <row r="154" spans="1:25" x14ac:dyDescent="0.2">
      <c r="A154" s="75" t="s">
        <v>19</v>
      </c>
      <c r="B154" s="66" t="s">
        <v>11</v>
      </c>
      <c r="C154" s="66" t="s">
        <v>25</v>
      </c>
      <c r="D154" s="66" t="s">
        <v>326</v>
      </c>
      <c r="E154" s="86">
        <f t="array" ref="E154">IFERROR(INDEX(DATA!$J$133:$J$368,MATCH(1,(DATA!$D$133:$D$368=Topline!B154)*(DATA!$E$133:$E$368=Topline!D154),0)),"n/a")</f>
        <v>1314570.6000000001</v>
      </c>
      <c r="F154" s="77">
        <f t="array" ref="F154">IFERROR(INDEX(DATA!$K$133:$K$368,MATCH(1,(DATA!$D$133:$D$368=Topline!B154)*(DATA!$E$133:$E$368=Topline!D154),0)),"n/a")</f>
        <v>6.5191424309062801E-2</v>
      </c>
      <c r="G154" s="86">
        <f t="array" ref="G154">IFERROR(INDEX(DATA!$T$133:$T$368,MATCH(1,(DATA!$D$133:$D$368=Topline!B154)*(DATA!$E$133:$E$368=Topline!D154),0)),"n/a")</f>
        <v>4445747.53</v>
      </c>
      <c r="H154" s="77">
        <f t="array" ref="H154">IFERROR(INDEX(DATA!$U$133:$U$368,MATCH(1,(DATA!$D$133:$D$368=Topline!B154)*(DATA!$E$133:$E$368=Topline!D154),0)),"n/a")</f>
        <v>0.105496601533835</v>
      </c>
      <c r="I154" s="86">
        <f t="array" ref="I154">IFERROR(INDEX(DATA!$AD$133:$AD$368,MATCH(1,(DATA!$D$133:$D$368=Topline!B154)*(DATA!$E$133:$E$368=Topline!D154),0)),"n/a")</f>
        <v>8464279.0199999996</v>
      </c>
      <c r="J154" s="77">
        <f t="array" ref="J154">IFERROR(INDEX(DATA!$AE$133:$AE$368,MATCH(1,(DATA!$D$133:$D$368=Topline!B154)*(DATA!$E$133:$E$368=Topline!D154),0)),"n/a")</f>
        <v>0.10867623238553201</v>
      </c>
      <c r="K154" s="86">
        <f t="array" ref="K154">IFERROR(INDEX(DATA!$AN$133:$AN$368,MATCH(1,(DATA!$D$133:$D$368=Topline!B154)*(DATA!$E$133:$E$368=Topline!D154),0)),"n/a")</f>
        <v>16050467.630000001</v>
      </c>
      <c r="L154" s="77">
        <f t="array" ref="L154">IFERROR(INDEX(DATA!$AO$133:$AO$368,MATCH(1,(DATA!$D$133:$D$368=Topline!B154)*(DATA!$E$133:$E$368=Topline!D154),0)),"n/a")</f>
        <v>0.13758852790888401</v>
      </c>
      <c r="R154" s="66"/>
      <c r="S154" s="66"/>
      <c r="T154" s="66"/>
      <c r="U154" s="66"/>
      <c r="V154" s="66"/>
      <c r="W154" s="66"/>
      <c r="X154" s="66"/>
      <c r="Y154" s="66"/>
    </row>
    <row r="155" spans="1:25" x14ac:dyDescent="0.2">
      <c r="A155" s="75" t="s">
        <v>19</v>
      </c>
      <c r="B155" s="66" t="s">
        <v>11</v>
      </c>
      <c r="C155" s="66" t="s">
        <v>25</v>
      </c>
      <c r="D155" s="66" t="s">
        <v>327</v>
      </c>
      <c r="E155" s="86">
        <f t="array" ref="E155">IFERROR(INDEX(DATA!$J$133:$J$368,MATCH(1,(DATA!$D$133:$D$368=Topline!B155)*(DATA!$E$133:$E$368=Topline!D155),0)),"n/a")</f>
        <v>10909838.65</v>
      </c>
      <c r="F155" s="77">
        <f t="array" ref="F155">IFERROR(INDEX(DATA!$K$133:$K$368,MATCH(1,(DATA!$D$133:$D$368=Topline!B155)*(DATA!$E$133:$E$368=Topline!D155),0)),"n/a")</f>
        <v>8.0538509929520705E-2</v>
      </c>
      <c r="G155" s="86">
        <f t="array" ref="G155">IFERROR(INDEX(DATA!$T$133:$T$368,MATCH(1,(DATA!$D$133:$D$368=Topline!B155)*(DATA!$E$133:$E$368=Topline!D155),0)),"n/a")</f>
        <v>35957281.140000001</v>
      </c>
      <c r="H155" s="77">
        <f t="array" ref="H155">IFERROR(INDEX(DATA!$U$133:$U$368,MATCH(1,(DATA!$D$133:$D$368=Topline!B155)*(DATA!$E$133:$E$368=Topline!D155),0)),"n/a")</f>
        <v>8.15269093181724E-2</v>
      </c>
      <c r="I155" s="86">
        <f t="array" ref="I155">IFERROR(INDEX(DATA!$AD$133:$AD$368,MATCH(1,(DATA!$D$133:$D$368=Topline!B155)*(DATA!$E$133:$E$368=Topline!D155),0)),"n/a")</f>
        <v>67725914.260000005</v>
      </c>
      <c r="J155" s="77">
        <f t="array" ref="J155">IFERROR(INDEX(DATA!$AE$133:$AE$368,MATCH(1,(DATA!$D$133:$D$368=Topline!B155)*(DATA!$E$133:$E$368=Topline!D155),0)),"n/a")</f>
        <v>6.2467002079397101E-2</v>
      </c>
      <c r="K155" s="86">
        <f t="array" ref="K155">IFERROR(INDEX(DATA!$AN$133:$AN$368,MATCH(1,(DATA!$D$133:$D$368=Topline!B155)*(DATA!$E$133:$E$368=Topline!D155),0)),"n/a")</f>
        <v>129484266.44</v>
      </c>
      <c r="L155" s="77">
        <f t="array" ref="L155">IFERROR(INDEX(DATA!$AO$133:$AO$368,MATCH(1,(DATA!$D$133:$D$368=Topline!B155)*(DATA!$E$133:$E$368=Topline!D155),0)),"n/a")</f>
        <v>5.6889459089262802E-2</v>
      </c>
      <c r="R155" s="66"/>
      <c r="S155" s="66"/>
      <c r="T155" s="66"/>
      <c r="U155" s="66"/>
      <c r="V155" s="66"/>
      <c r="W155" s="66"/>
      <c r="X155" s="66"/>
      <c r="Y155" s="66"/>
    </row>
    <row r="156" spans="1:25" x14ac:dyDescent="0.2">
      <c r="A156" s="75"/>
      <c r="E156" s="80"/>
      <c r="F156" s="77"/>
      <c r="G156" s="81"/>
      <c r="H156" s="77"/>
      <c r="I156" s="81"/>
      <c r="J156" s="82"/>
      <c r="K156" s="81"/>
      <c r="L156" s="77"/>
      <c r="R156" s="66"/>
      <c r="S156" s="66"/>
      <c r="T156" s="66"/>
      <c r="U156" s="66"/>
      <c r="V156" s="66"/>
      <c r="W156" s="66"/>
      <c r="X156" s="66"/>
      <c r="Y156" s="66"/>
    </row>
    <row r="157" spans="1:25" x14ac:dyDescent="0.2">
      <c r="A157" s="75" t="s">
        <v>19</v>
      </c>
      <c r="B157" s="66" t="s">
        <v>11</v>
      </c>
      <c r="C157" s="66" t="s">
        <v>10</v>
      </c>
      <c r="D157" s="66" t="s">
        <v>319</v>
      </c>
      <c r="E157" s="87">
        <f t="array" ref="E157">IFERROR(INDEX(DATA!$L$133:$L$368,MATCH(1,(DATA!$D$133:$D$368=Topline!B157)*(DATA!$E$133:$E$368=Topline!D157),0)),"n/a")</f>
        <v>5.3416056505019602</v>
      </c>
      <c r="F157" s="77">
        <f t="array" ref="F157">IFERROR(INDEX(DATA!$M$133:$M$368,MATCH(1,(DATA!$D$133:$D$368=Topline!B157)*(DATA!$E$133:$E$368=Topline!D157),0)),"n/a")</f>
        <v>2.3923842324236801E-2</v>
      </c>
      <c r="G157" s="87">
        <f t="array" ref="G157">IFERROR(INDEX(DATA!$V$133:$V$368,MATCH(1,(DATA!$D$133:$D$368=Topline!B157)*(DATA!$E$133:$E$368=Topline!D157),0)),"n/a")</f>
        <v>5.39817701410289</v>
      </c>
      <c r="H157" s="77">
        <f t="array" ref="H157">IFERROR(INDEX(DATA!$W$133:$W$368,MATCH(1,(DATA!$D$133:$D$368=Topline!B157)*(DATA!$E$133:$E$368=Topline!D157),0)),"n/a")</f>
        <v>8.77395688609609E-3</v>
      </c>
      <c r="I157" s="87">
        <f t="array" ref="I157">IFERROR(INDEX(DATA!$AF$133:$AF$368,MATCH(1,(DATA!$D$133:$D$368=Topline!B157)*(DATA!$E$133:$E$368=Topline!D157),0)),"n/a")</f>
        <v>5.4450885868114201</v>
      </c>
      <c r="J157" s="77">
        <f t="array" ref="J157">IFERROR(INDEX(DATA!$AG$133:$AG$368,MATCH(1,(DATA!$D$133:$D$368=Topline!B157)*(DATA!$E$133:$E$368=Topline!D157),0)),"n/a")</f>
        <v>3.7666653775154997E-2</v>
      </c>
      <c r="K157" s="87">
        <f t="array" ref="K157">IFERROR(INDEX(DATA!$AP$133:$AP$368,MATCH(1,(DATA!$D$133:$D$368=Topline!B157)*(DATA!$E$133:$E$368=Topline!D157),0)),"n/a")</f>
        <v>5.3890091314840296</v>
      </c>
      <c r="L157" s="77">
        <f t="array" ref="L157">IFERROR(INDEX(DATA!$AQ$133:$AQ$368,MATCH(1,(DATA!$D$133:$D$368=Topline!B157)*(DATA!$E$133:$E$368=Topline!D157),0)),"n/a")</f>
        <v>4.0405529831994198E-2</v>
      </c>
      <c r="R157" s="66"/>
      <c r="S157" s="66"/>
      <c r="T157" s="66"/>
      <c r="U157" s="66"/>
      <c r="V157" s="66"/>
      <c r="W157" s="66"/>
      <c r="X157" s="66"/>
      <c r="Y157" s="66"/>
    </row>
    <row r="158" spans="1:25" x14ac:dyDescent="0.2">
      <c r="A158" s="75" t="s">
        <v>19</v>
      </c>
      <c r="B158" s="66" t="s">
        <v>11</v>
      </c>
      <c r="C158" s="66" t="s">
        <v>10</v>
      </c>
      <c r="D158" s="66" t="s">
        <v>320</v>
      </c>
      <c r="E158" s="87">
        <f t="array" ref="E158">IFERROR(INDEX(DATA!$L$133:$L$368,MATCH(1,(DATA!$D$133:$D$368=Topline!B158)*(DATA!$E$133:$E$368=Topline!D158),0)),"n/a")</f>
        <v>4.3427544337615904</v>
      </c>
      <c r="F158" s="77">
        <f t="array" ref="F158">IFERROR(INDEX(DATA!$M$133:$M$368,MATCH(1,(DATA!$D$133:$D$368=Topline!B158)*(DATA!$E$133:$E$368=Topline!D158),0)),"n/a")</f>
        <v>0.14502846186386301</v>
      </c>
      <c r="G158" s="87">
        <f t="array" ref="G158">IFERROR(INDEX(DATA!$V$133:$V$368,MATCH(1,(DATA!$D$133:$D$368=Topline!B158)*(DATA!$E$133:$E$368=Topline!D158),0)),"n/a")</f>
        <v>4.1122633439462799</v>
      </c>
      <c r="H158" s="77">
        <f t="array" ref="H158">IFERROR(INDEX(DATA!$W$133:$W$368,MATCH(1,(DATA!$D$133:$D$368=Topline!B158)*(DATA!$E$133:$E$368=Topline!D158),0)),"n/a")</f>
        <v>-7.0014847294078498E-3</v>
      </c>
      <c r="I158" s="87">
        <f t="array" ref="I158">IFERROR(INDEX(DATA!$AF$133:$AF$368,MATCH(1,(DATA!$D$133:$D$368=Topline!B158)*(DATA!$E$133:$E$368=Topline!D158),0)),"n/a")</f>
        <v>4.10627529296581</v>
      </c>
      <c r="J158" s="77">
        <f t="array" ref="J158">IFERROR(INDEX(DATA!$AG$133:$AG$368,MATCH(1,(DATA!$D$133:$D$368=Topline!B158)*(DATA!$E$133:$E$368=Topline!D158),0)),"n/a")</f>
        <v>-4.3739468854740501E-3</v>
      </c>
      <c r="K158" s="87">
        <f t="array" ref="K158">IFERROR(INDEX(DATA!$AP$133:$AP$368,MATCH(1,(DATA!$D$133:$D$368=Topline!B158)*(DATA!$E$133:$E$368=Topline!D158),0)),"n/a")</f>
        <v>4.2093563914562404</v>
      </c>
      <c r="L158" s="77">
        <f t="array" ref="L158">IFERROR(INDEX(DATA!$AQ$133:$AQ$368,MATCH(1,(DATA!$D$133:$D$368=Topline!B158)*(DATA!$E$133:$E$368=Topline!D158),0)),"n/a")</f>
        <v>2.6005973753960201E-2</v>
      </c>
      <c r="R158" s="66"/>
      <c r="S158" s="66"/>
      <c r="T158" s="66"/>
      <c r="U158" s="66"/>
      <c r="V158" s="66"/>
      <c r="W158" s="66"/>
      <c r="X158" s="66"/>
      <c r="Y158" s="66"/>
    </row>
    <row r="159" spans="1:25" x14ac:dyDescent="0.2">
      <c r="A159" s="75" t="s">
        <v>19</v>
      </c>
      <c r="B159" s="66" t="s">
        <v>11</v>
      </c>
      <c r="C159" s="66" t="s">
        <v>10</v>
      </c>
      <c r="D159" s="66" t="s">
        <v>321</v>
      </c>
      <c r="E159" s="87">
        <f t="array" ref="E159">IFERROR(INDEX(DATA!$L$133:$L$368,MATCH(1,(DATA!$D$133:$D$368=Topline!B159)*(DATA!$E$133:$E$368=Topline!D159),0)),"n/a")</f>
        <v>4.6574289593709501</v>
      </c>
      <c r="F159" s="77">
        <f t="array" ref="F159">IFERROR(INDEX(DATA!$M$133:$M$368,MATCH(1,(DATA!$D$133:$D$368=Topline!B159)*(DATA!$E$133:$E$368=Topline!D159),0)),"n/a")</f>
        <v>-4.19505862541781E-2</v>
      </c>
      <c r="G159" s="87">
        <f t="array" ref="G159">IFERROR(INDEX(DATA!$V$133:$V$368,MATCH(1,(DATA!$D$133:$D$368=Topline!B159)*(DATA!$E$133:$E$368=Topline!D159),0)),"n/a")</f>
        <v>4.6723555133645203</v>
      </c>
      <c r="H159" s="77">
        <f t="array" ref="H159">IFERROR(INDEX(DATA!$W$133:$W$368,MATCH(1,(DATA!$D$133:$D$368=Topline!B159)*(DATA!$E$133:$E$368=Topline!D159),0)),"n/a")</f>
        <v>-4.0207135533670897E-2</v>
      </c>
      <c r="I159" s="87">
        <f t="array" ref="I159">IFERROR(INDEX(DATA!$AF$133:$AF$368,MATCH(1,(DATA!$D$133:$D$368=Topline!B159)*(DATA!$E$133:$E$368=Topline!D159),0)),"n/a")</f>
        <v>4.65984887835174</v>
      </c>
      <c r="J159" s="77">
        <f t="array" ref="J159">IFERROR(INDEX(DATA!$AG$133:$AG$368,MATCH(1,(DATA!$D$133:$D$368=Topline!B159)*(DATA!$E$133:$E$368=Topline!D159),0)),"n/a")</f>
        <v>-3.5435852779374201E-2</v>
      </c>
      <c r="K159" s="87">
        <f t="array" ref="K159">IFERROR(INDEX(DATA!$AP$133:$AP$368,MATCH(1,(DATA!$D$133:$D$368=Topline!B159)*(DATA!$E$133:$E$368=Topline!D159),0)),"n/a")</f>
        <v>4.7805829651226803</v>
      </c>
      <c r="L159" s="77">
        <f t="array" ref="L159">IFERROR(INDEX(DATA!$AQ$133:$AQ$368,MATCH(1,(DATA!$D$133:$D$368=Topline!B159)*(DATA!$E$133:$E$368=Topline!D159),0)),"n/a")</f>
        <v>-1.5233110016981201E-2</v>
      </c>
      <c r="R159" s="66"/>
      <c r="S159" s="66"/>
      <c r="T159" s="66"/>
      <c r="U159" s="66"/>
      <c r="V159" s="66"/>
      <c r="W159" s="66"/>
      <c r="X159" s="66"/>
      <c r="Y159" s="66"/>
    </row>
    <row r="160" spans="1:25" x14ac:dyDescent="0.2">
      <c r="A160" s="75" t="s">
        <v>19</v>
      </c>
      <c r="B160" s="66" t="s">
        <v>11</v>
      </c>
      <c r="C160" s="66" t="s">
        <v>10</v>
      </c>
      <c r="D160" s="66" t="s">
        <v>322</v>
      </c>
      <c r="E160" s="87">
        <f t="array" ref="E160">IFERROR(INDEX(DATA!$L$133:$L$368,MATCH(1,(DATA!$D$133:$D$368=Topline!B160)*(DATA!$E$133:$E$368=Topline!D160),0)),"n/a")</f>
        <v>3.99210928144843</v>
      </c>
      <c r="F160" s="77">
        <f t="array" ref="F160">IFERROR(INDEX(DATA!$M$133:$M$368,MATCH(1,(DATA!$D$133:$D$368=Topline!B160)*(DATA!$E$133:$E$368=Topline!D160),0)),"n/a")</f>
        <v>-1.2220417643027099E-2</v>
      </c>
      <c r="G160" s="87">
        <f t="array" ref="G160">IFERROR(INDEX(DATA!$V$133:$V$368,MATCH(1,(DATA!$D$133:$D$368=Topline!B160)*(DATA!$E$133:$E$368=Topline!D160),0)),"n/a")</f>
        <v>4.00375949534686</v>
      </c>
      <c r="H160" s="77">
        <f t="array" ref="H160">IFERROR(INDEX(DATA!$W$133:$W$368,MATCH(1,(DATA!$D$133:$D$368=Topline!B160)*(DATA!$E$133:$E$368=Topline!D160),0)),"n/a")</f>
        <v>-2.7523257311857799E-2</v>
      </c>
      <c r="I160" s="87">
        <f t="array" ref="I160">IFERROR(INDEX(DATA!$AF$133:$AF$368,MATCH(1,(DATA!$D$133:$D$368=Topline!B160)*(DATA!$E$133:$E$368=Topline!D160),0)),"n/a")</f>
        <v>3.9786447234303401</v>
      </c>
      <c r="J160" s="77">
        <f t="array" ref="J160">IFERROR(INDEX(DATA!$AG$133:$AG$368,MATCH(1,(DATA!$D$133:$D$368=Topline!B160)*(DATA!$E$133:$E$368=Topline!D160),0)),"n/a")</f>
        <v>-4.4049006733458997E-2</v>
      </c>
      <c r="K160" s="87">
        <f t="array" ref="K160">IFERROR(INDEX(DATA!$AP$133:$AP$368,MATCH(1,(DATA!$D$133:$D$368=Topline!B160)*(DATA!$E$133:$E$368=Topline!D160),0)),"n/a")</f>
        <v>4.0342218890188297</v>
      </c>
      <c r="L160" s="77">
        <f t="array" ref="L160">IFERROR(INDEX(DATA!$AQ$133:$AQ$368,MATCH(1,(DATA!$D$133:$D$368=Topline!B160)*(DATA!$E$133:$E$368=Topline!D160),0)),"n/a")</f>
        <v>-4.2158817113466703E-2</v>
      </c>
      <c r="R160" s="66"/>
      <c r="S160" s="66"/>
      <c r="T160" s="66"/>
      <c r="U160" s="66"/>
      <c r="V160" s="66"/>
      <c r="W160" s="66"/>
      <c r="X160" s="66"/>
      <c r="Y160" s="66"/>
    </row>
    <row r="161" spans="1:25" x14ac:dyDescent="0.2">
      <c r="A161" s="75" t="s">
        <v>19</v>
      </c>
      <c r="B161" s="66" t="s">
        <v>11</v>
      </c>
      <c r="C161" s="66" t="s">
        <v>10</v>
      </c>
      <c r="D161" s="66" t="s">
        <v>323</v>
      </c>
      <c r="E161" s="87">
        <f t="array" ref="E161">IFERROR(INDEX(DATA!$L$133:$L$368,MATCH(1,(DATA!$D$133:$D$368=Topline!B161)*(DATA!$E$133:$E$368=Topline!D161),0)),"n/a")</f>
        <v>4.9369652559283796</v>
      </c>
      <c r="F161" s="77">
        <f t="array" ref="F161">IFERROR(INDEX(DATA!$M$133:$M$368,MATCH(1,(DATA!$D$133:$D$368=Topline!B161)*(DATA!$E$133:$E$368=Topline!D161),0)),"n/a")</f>
        <v>3.46453549263597E-2</v>
      </c>
      <c r="G161" s="87">
        <f t="array" ref="G161">IFERROR(INDEX(DATA!$V$133:$V$368,MATCH(1,(DATA!$D$133:$D$368=Topline!B161)*(DATA!$E$133:$E$368=Topline!D161),0)),"n/a")</f>
        <v>4.8865708480767198</v>
      </c>
      <c r="H161" s="77">
        <f t="array" ref="H161">IFERROR(INDEX(DATA!$W$133:$W$368,MATCH(1,(DATA!$D$133:$D$368=Topline!B161)*(DATA!$E$133:$E$368=Topline!D161),0)),"n/a")</f>
        <v>2.2447385779780098E-2</v>
      </c>
      <c r="I161" s="87">
        <f t="array" ref="I161">IFERROR(INDEX(DATA!$AF$133:$AF$368,MATCH(1,(DATA!$D$133:$D$368=Topline!B161)*(DATA!$E$133:$E$368=Topline!D161),0)),"n/a")</f>
        <v>4.8392986154844797</v>
      </c>
      <c r="J161" s="77">
        <f t="array" ref="J161">IFERROR(INDEX(DATA!$AG$133:$AG$368,MATCH(1,(DATA!$D$133:$D$368=Topline!B161)*(DATA!$E$133:$E$368=Topline!D161),0)),"n/a")</f>
        <v>3.5996426114535497E-2</v>
      </c>
      <c r="K161" s="87">
        <f t="array" ref="K161">IFERROR(INDEX(DATA!$AP$133:$AP$368,MATCH(1,(DATA!$D$133:$D$368=Topline!B161)*(DATA!$E$133:$E$368=Topline!D161),0)),"n/a")</f>
        <v>4.8827569562139503</v>
      </c>
      <c r="L161" s="77">
        <f t="array" ref="L161">IFERROR(INDEX(DATA!$AQ$133:$AQ$368,MATCH(1,(DATA!$D$133:$D$368=Topline!B161)*(DATA!$E$133:$E$368=Topline!D161),0)),"n/a")</f>
        <v>2.8823984956760001E-2</v>
      </c>
      <c r="R161" s="66"/>
      <c r="S161" s="66"/>
      <c r="T161" s="66"/>
      <c r="U161" s="66"/>
      <c r="V161" s="66"/>
      <c r="W161" s="66"/>
      <c r="X161" s="66"/>
      <c r="Y161" s="66"/>
    </row>
    <row r="162" spans="1:25" x14ac:dyDescent="0.2">
      <c r="A162" s="75" t="s">
        <v>19</v>
      </c>
      <c r="B162" s="66" t="s">
        <v>11</v>
      </c>
      <c r="C162" s="66" t="s">
        <v>10</v>
      </c>
      <c r="D162" s="66" t="s">
        <v>324</v>
      </c>
      <c r="E162" s="87">
        <f t="array" ref="E162">IFERROR(INDEX(DATA!$L$133:$L$368,MATCH(1,(DATA!$D$133:$D$368=Topline!B162)*(DATA!$E$133:$E$368=Topline!D162),0)),"n/a")</f>
        <v>4.87781717574111</v>
      </c>
      <c r="F162" s="77">
        <f t="array" ref="F162">IFERROR(INDEX(DATA!$M$133:$M$368,MATCH(1,(DATA!$D$133:$D$368=Topline!B162)*(DATA!$E$133:$E$368=Topline!D162),0)),"n/a")</f>
        <v>1.9416911397178702E-2</v>
      </c>
      <c r="G162" s="87">
        <f t="array" ref="G162">IFERROR(INDEX(DATA!$V$133:$V$368,MATCH(1,(DATA!$D$133:$D$368=Topline!B162)*(DATA!$E$133:$E$368=Topline!D162),0)),"n/a")</f>
        <v>4.9037334071230401</v>
      </c>
      <c r="H162" s="77">
        <f t="array" ref="H162">IFERROR(INDEX(DATA!$W$133:$W$368,MATCH(1,(DATA!$D$133:$D$368=Topline!B162)*(DATA!$E$133:$E$368=Topline!D162),0)),"n/a")</f>
        <v>2.6320562460292098E-2</v>
      </c>
      <c r="I162" s="87">
        <f t="array" ref="I162">IFERROR(INDEX(DATA!$AF$133:$AF$368,MATCH(1,(DATA!$D$133:$D$368=Topline!B162)*(DATA!$E$133:$E$368=Topline!D162),0)),"n/a")</f>
        <v>4.8863687943530802</v>
      </c>
      <c r="J162" s="77">
        <f t="array" ref="J162">IFERROR(INDEX(DATA!$AG$133:$AG$368,MATCH(1,(DATA!$D$133:$D$368=Topline!B162)*(DATA!$E$133:$E$368=Topline!D162),0)),"n/a")</f>
        <v>2.4963722857030701E-2</v>
      </c>
      <c r="K162" s="87">
        <f t="array" ref="K162">IFERROR(INDEX(DATA!$AP$133:$AP$368,MATCH(1,(DATA!$D$133:$D$368=Topline!B162)*(DATA!$E$133:$E$368=Topline!D162),0)),"n/a")</f>
        <v>4.8496496208756303</v>
      </c>
      <c r="L162" s="77">
        <f t="array" ref="L162">IFERROR(INDEX(DATA!$AQ$133:$AQ$368,MATCH(1,(DATA!$D$133:$D$368=Topline!B162)*(DATA!$E$133:$E$368=Topline!D162),0)),"n/a")</f>
        <v>-1.0743931794926199E-2</v>
      </c>
      <c r="R162" s="66"/>
      <c r="S162" s="66"/>
      <c r="T162" s="66"/>
      <c r="U162" s="66"/>
      <c r="V162" s="66"/>
      <c r="W162" s="66"/>
      <c r="X162" s="66"/>
      <c r="Y162" s="66"/>
    </row>
    <row r="163" spans="1:25" x14ac:dyDescent="0.2">
      <c r="A163" s="75" t="s">
        <v>19</v>
      </c>
      <c r="B163" s="66" t="s">
        <v>11</v>
      </c>
      <c r="C163" s="66" t="s">
        <v>10</v>
      </c>
      <c r="D163" s="66" t="s">
        <v>325</v>
      </c>
      <c r="E163" s="87">
        <f t="array" ref="E163">IFERROR(INDEX(DATA!$L$133:$L$368,MATCH(1,(DATA!$D$133:$D$368=Topline!B163)*(DATA!$E$133:$E$368=Topline!D163),0)),"n/a")</f>
        <v>4.4736408060903097</v>
      </c>
      <c r="F163" s="77">
        <f t="array" ref="F163">IFERROR(INDEX(DATA!$M$133:$M$368,MATCH(1,(DATA!$D$133:$D$368=Topline!B163)*(DATA!$E$133:$E$368=Topline!D163),0)),"n/a")</f>
        <v>-6.3892666397257297E-2</v>
      </c>
      <c r="G163" s="87">
        <f t="array" ref="G163">IFERROR(INDEX(DATA!$V$133:$V$368,MATCH(1,(DATA!$D$133:$D$368=Topline!B163)*(DATA!$E$133:$E$368=Topline!D163),0)),"n/a")</f>
        <v>4.6009275585345897</v>
      </c>
      <c r="H163" s="77">
        <f t="array" ref="H163">IFERROR(INDEX(DATA!$W$133:$W$368,MATCH(1,(DATA!$D$133:$D$368=Topline!B163)*(DATA!$E$133:$E$368=Topline!D163),0)),"n/a")</f>
        <v>-2.09186173116469E-2</v>
      </c>
      <c r="I163" s="87">
        <f t="array" ref="I163">IFERROR(INDEX(DATA!$AF$133:$AF$368,MATCH(1,(DATA!$D$133:$D$368=Topline!B163)*(DATA!$E$133:$E$368=Topline!D163),0)),"n/a")</f>
        <v>4.5899968702861296</v>
      </c>
      <c r="J163" s="77">
        <f t="array" ref="J163">IFERROR(INDEX(DATA!$AG$133:$AG$368,MATCH(1,(DATA!$D$133:$D$368=Topline!B163)*(DATA!$E$133:$E$368=Topline!D163),0)),"n/a")</f>
        <v>-5.6919152531450601E-3</v>
      </c>
      <c r="K163" s="87">
        <f t="array" ref="K163">IFERROR(INDEX(DATA!$AP$133:$AP$368,MATCH(1,(DATA!$D$133:$D$368=Topline!B163)*(DATA!$E$133:$E$368=Topline!D163),0)),"n/a")</f>
        <v>4.6507014025701601</v>
      </c>
      <c r="L163" s="77">
        <f t="array" ref="L163">IFERROR(INDEX(DATA!$AQ$133:$AQ$368,MATCH(1,(DATA!$D$133:$D$368=Topline!B163)*(DATA!$E$133:$E$368=Topline!D163),0)),"n/a")</f>
        <v>-1.04851381915959E-2</v>
      </c>
      <c r="R163" s="66"/>
      <c r="S163" s="66"/>
      <c r="T163" s="66"/>
      <c r="U163" s="66"/>
      <c r="V163" s="66"/>
      <c r="W163" s="66"/>
      <c r="X163" s="66"/>
      <c r="Y163" s="66"/>
    </row>
    <row r="164" spans="1:25" x14ac:dyDescent="0.2">
      <c r="A164" s="75" t="s">
        <v>19</v>
      </c>
      <c r="B164" s="66" t="s">
        <v>11</v>
      </c>
      <c r="C164" s="66" t="s">
        <v>10</v>
      </c>
      <c r="D164" s="66" t="s">
        <v>326</v>
      </c>
      <c r="E164" s="87">
        <f t="array" ref="E164">IFERROR(INDEX(DATA!$L$133:$L$368,MATCH(1,(DATA!$D$133:$D$368=Topline!B164)*(DATA!$E$133:$E$368=Topline!D164),0)),"n/a")</f>
        <v>4.3925659265816996</v>
      </c>
      <c r="F164" s="77">
        <f t="array" ref="F164">IFERROR(INDEX(DATA!$M$133:$M$368,MATCH(1,(DATA!$D$133:$D$368=Topline!B164)*(DATA!$E$133:$E$368=Topline!D164),0)),"n/a")</f>
        <v>3.3201884685369401E-2</v>
      </c>
      <c r="G164" s="87">
        <f t="array" ref="G164">IFERROR(INDEX(DATA!$V$133:$V$368,MATCH(1,(DATA!$D$133:$D$368=Topline!B164)*(DATA!$E$133:$E$368=Topline!D164),0)),"n/a")</f>
        <v>4.432829130659</v>
      </c>
      <c r="H164" s="77">
        <f t="array" ref="H164">IFERROR(INDEX(DATA!$W$133:$W$368,MATCH(1,(DATA!$D$133:$D$368=Topline!B164)*(DATA!$E$133:$E$368=Topline!D164),0)),"n/a")</f>
        <v>3.46030642049652E-2</v>
      </c>
      <c r="I164" s="87">
        <f t="array" ref="I164">IFERROR(INDEX(DATA!$AF$133:$AF$368,MATCH(1,(DATA!$D$133:$D$368=Topline!B164)*(DATA!$E$133:$E$368=Topline!D164),0)),"n/a")</f>
        <v>4.4243608177040699</v>
      </c>
      <c r="J164" s="77">
        <f t="array" ref="J164">IFERROR(INDEX(DATA!$AG$133:$AG$368,MATCH(1,(DATA!$D$133:$D$368=Topline!B164)*(DATA!$E$133:$E$368=Topline!D164),0)),"n/a")</f>
        <v>3.7163097415823701E-2</v>
      </c>
      <c r="K164" s="87">
        <f t="array" ref="K164">IFERROR(INDEX(DATA!$AP$133:$AP$368,MATCH(1,(DATA!$D$133:$D$368=Topline!B164)*(DATA!$E$133:$E$368=Topline!D164),0)),"n/a")</f>
        <v>4.3776905280278404</v>
      </c>
      <c r="L164" s="77">
        <f t="array" ref="L164">IFERROR(INDEX(DATA!$AQ$133:$AQ$368,MATCH(1,(DATA!$D$133:$D$368=Topline!B164)*(DATA!$E$133:$E$368=Topline!D164),0)),"n/a")</f>
        <v>9.6766470684868395E-3</v>
      </c>
      <c r="R164" s="66"/>
      <c r="S164" s="66"/>
      <c r="T164" s="66"/>
      <c r="U164" s="66"/>
      <c r="V164" s="66"/>
      <c r="W164" s="66"/>
      <c r="X164" s="66"/>
      <c r="Y164" s="66"/>
    </row>
    <row r="165" spans="1:25" x14ac:dyDescent="0.2">
      <c r="A165" s="75" t="s">
        <v>19</v>
      </c>
      <c r="B165" s="66" t="s">
        <v>11</v>
      </c>
      <c r="C165" s="66" t="s">
        <v>10</v>
      </c>
      <c r="D165" s="66" t="s">
        <v>327</v>
      </c>
      <c r="E165" s="87">
        <f t="array" ref="E165">IFERROR(INDEX(DATA!$L$133:$L$368,MATCH(1,(DATA!$D$133:$D$368=Topline!B165)*(DATA!$E$133:$E$368=Topline!D165),0)),"n/a")</f>
        <v>4.4875898084751</v>
      </c>
      <c r="F165" s="77">
        <f t="array" ref="F165">IFERROR(INDEX(DATA!$M$133:$M$368,MATCH(1,(DATA!$D$133:$D$368=Topline!B165)*(DATA!$E$133:$E$368=Topline!D165),0)),"n/a")</f>
        <v>1.11131961316152E-2</v>
      </c>
      <c r="G165" s="87">
        <f t="array" ref="G165">IFERROR(INDEX(DATA!$V$133:$V$368,MATCH(1,(DATA!$D$133:$D$368=Topline!B165)*(DATA!$E$133:$E$368=Topline!D165),0)),"n/a")</f>
        <v>4.4882383931846901</v>
      </c>
      <c r="H165" s="77">
        <f t="array" ref="H165">IFERROR(INDEX(DATA!$W$133:$W$368,MATCH(1,(DATA!$D$133:$D$368=Topline!B165)*(DATA!$E$133:$E$368=Topline!D165),0)),"n/a")</f>
        <v>-7.6418407830035999E-3</v>
      </c>
      <c r="I165" s="87">
        <f t="array" ref="I165">IFERROR(INDEX(DATA!$AF$133:$AF$368,MATCH(1,(DATA!$D$133:$D$368=Topline!B165)*(DATA!$E$133:$E$368=Topline!D165),0)),"n/a")</f>
        <v>4.4759916229774301</v>
      </c>
      <c r="J165" s="77">
        <f t="array" ref="J165">IFERROR(INDEX(DATA!$AG$133:$AG$368,MATCH(1,(DATA!$D$133:$D$368=Topline!B165)*(DATA!$E$133:$E$368=Topline!D165),0)),"n/a")</f>
        <v>-4.3596530991837799E-3</v>
      </c>
      <c r="K165" s="87">
        <f t="array" ref="K165">IFERROR(INDEX(DATA!$AP$133:$AP$368,MATCH(1,(DATA!$D$133:$D$368=Topline!B165)*(DATA!$E$133:$E$368=Topline!D165),0)),"n/a")</f>
        <v>4.5160138026887804</v>
      </c>
      <c r="L165" s="77">
        <f t="array" ref="L165">IFERROR(INDEX(DATA!$AQ$133:$AQ$368,MATCH(1,(DATA!$D$133:$D$368=Topline!B165)*(DATA!$E$133:$E$368=Topline!D165),0)),"n/a")</f>
        <v>-4.0568256763970998E-3</v>
      </c>
      <c r="R165" s="66"/>
      <c r="S165" s="66"/>
      <c r="T165" s="66"/>
      <c r="U165" s="66"/>
      <c r="V165" s="66"/>
      <c r="W165" s="66"/>
      <c r="X165" s="66"/>
      <c r="Y165" s="66"/>
    </row>
    <row r="166" spans="1:25" x14ac:dyDescent="0.2">
      <c r="A166" s="75"/>
      <c r="E166" s="80"/>
      <c r="F166" s="77"/>
      <c r="G166" s="89"/>
      <c r="H166" s="77"/>
      <c r="I166" s="89"/>
      <c r="J166" s="82"/>
      <c r="K166" s="89"/>
      <c r="L166" s="77"/>
      <c r="R166" s="66"/>
      <c r="S166" s="66"/>
      <c r="T166" s="66"/>
      <c r="U166" s="66"/>
      <c r="V166" s="66"/>
      <c r="W166" s="66"/>
      <c r="X166" s="66"/>
      <c r="Y166" s="66"/>
    </row>
    <row r="167" spans="1:25" x14ac:dyDescent="0.2">
      <c r="A167" s="75" t="s">
        <v>19</v>
      </c>
      <c r="B167" s="66" t="s">
        <v>11</v>
      </c>
      <c r="C167" s="66" t="s">
        <v>26</v>
      </c>
      <c r="D167" s="66" t="s">
        <v>319</v>
      </c>
      <c r="E167" s="87">
        <f t="array" ref="E167">IFERROR(INDEX(DATA!$N$133:$N$368,MATCH(1,(DATA!$D$133:$D$368=Topline!B167)*(DATA!$E$133:$E$368=Topline!D167),0)),"n/a")</f>
        <v>2.7655366990065602</v>
      </c>
      <c r="F167" s="77">
        <f t="array" ref="F167">IFERROR(INDEX(DATA!$O$133:$O$368,MATCH(1,(DATA!$D$133:$D$368=Topline!B167)*(DATA!$E$133:$E$368=Topline!D167),0)),"n/a")</f>
        <v>2.8886635271289901E-2</v>
      </c>
      <c r="G167" s="87">
        <f t="array" ref="G167">IFERROR(INDEX(DATA!$X$133:$X$368,MATCH(1,(DATA!$D$133:$D$368=Topline!B167)*(DATA!$E$133:$E$368=Topline!D167),0)),"n/a")</f>
        <v>2.8002112069419298</v>
      </c>
      <c r="H167" s="77">
        <f t="array" ref="H167">IFERROR(INDEX(DATA!$Y$133:$Y$368,MATCH(1,(DATA!$D$133:$D$368=Topline!B167)*(DATA!$E$133:$E$368=Topline!D167),0)),"n/a")</f>
        <v>1.4166858261409499E-2</v>
      </c>
      <c r="I167" s="87">
        <f t="array" ref="I167">IFERROR(INDEX(DATA!$AH$133:$AH$368,MATCH(1,(DATA!$D$133:$D$368=Topline!B167)*(DATA!$E$133:$E$368=Topline!D167),0)),"n/a")</f>
        <v>2.8228467687667802</v>
      </c>
      <c r="J167" s="77">
        <f t="array" ref="J167">IFERROR(INDEX(DATA!$AI$133:$AI$368,MATCH(1,(DATA!$D$133:$D$368=Topline!B167)*(DATA!$E$133:$E$368=Topline!D167),0)),"n/a")</f>
        <v>3.6607334140544803E-2</v>
      </c>
      <c r="K167" s="87">
        <f t="array" ref="K167">IFERROR(INDEX(DATA!$AR$133:$AR$368,MATCH(1,(DATA!$D$133:$D$368=Topline!B167)*(DATA!$E$133:$E$368=Topline!D167),0)),"n/a")</f>
        <v>2.77632343648893</v>
      </c>
      <c r="L167" s="77">
        <f t="array" ref="L167">IFERROR(INDEX(DATA!$AS$133:$AS$368,MATCH(1,(DATA!$D$133:$D$368=Topline!B167)*(DATA!$E$133:$E$368=Topline!D167),0)),"n/a")</f>
        <v>3.4030596669862398E-2</v>
      </c>
      <c r="R167" s="66"/>
      <c r="S167" s="66"/>
      <c r="T167" s="66"/>
      <c r="U167" s="66"/>
      <c r="V167" s="66"/>
      <c r="W167" s="66"/>
      <c r="X167" s="66"/>
      <c r="Y167" s="66"/>
    </row>
    <row r="168" spans="1:25" x14ac:dyDescent="0.2">
      <c r="A168" s="75" t="s">
        <v>19</v>
      </c>
      <c r="B168" s="66" t="s">
        <v>11</v>
      </c>
      <c r="C168" s="66" t="s">
        <v>26</v>
      </c>
      <c r="D168" s="66" t="s">
        <v>320</v>
      </c>
      <c r="E168" s="87">
        <f t="array" ref="E168">IFERROR(INDEX(DATA!$N$133:$N$368,MATCH(1,(DATA!$D$133:$D$368=Topline!B168)*(DATA!$E$133:$E$368=Topline!D168),0)),"n/a")</f>
        <v>2.4529965275351402</v>
      </c>
      <c r="F168" s="77">
        <f t="array" ref="F168">IFERROR(INDEX(DATA!$O$133:$O$368,MATCH(1,(DATA!$D$133:$D$368=Topline!B168)*(DATA!$E$133:$E$368=Topline!D168),0)),"n/a")</f>
        <v>0.12477494840225301</v>
      </c>
      <c r="G168" s="87">
        <f t="array" ref="G168">IFERROR(INDEX(DATA!$X$133:$X$368,MATCH(1,(DATA!$D$133:$D$368=Topline!B168)*(DATA!$E$133:$E$368=Topline!D168),0)),"n/a")</f>
        <v>2.3415838397001401</v>
      </c>
      <c r="H168" s="77">
        <f t="array" ref="H168">IFERROR(INDEX(DATA!$Y$133:$Y$368,MATCH(1,(DATA!$D$133:$D$368=Topline!B168)*(DATA!$E$133:$E$368=Topline!D168),0)),"n/a")</f>
        <v>-2.8894166264915402E-3</v>
      </c>
      <c r="I168" s="87">
        <f t="array" ref="I168">IFERROR(INDEX(DATA!$AH$133:$AH$368,MATCH(1,(DATA!$D$133:$D$368=Topline!B168)*(DATA!$E$133:$E$368=Topline!D168),0)),"n/a")</f>
        <v>2.3252536107950501</v>
      </c>
      <c r="J168" s="77">
        <f t="array" ref="J168">IFERROR(INDEX(DATA!$AI$133:$AI$368,MATCH(1,(DATA!$D$133:$D$368=Topline!B168)*(DATA!$E$133:$E$368=Topline!D168),0)),"n/a")</f>
        <v>-2.7070639838386399E-3</v>
      </c>
      <c r="K168" s="87">
        <f t="array" ref="K168">IFERROR(INDEX(DATA!$AR$133:$AR$368,MATCH(1,(DATA!$D$133:$D$368=Topline!B168)*(DATA!$E$133:$E$368=Topline!D168),0)),"n/a")</f>
        <v>2.35912299968196</v>
      </c>
      <c r="L168" s="77">
        <f t="array" ref="L168">IFERROR(INDEX(DATA!$AS$133:$AS$368,MATCH(1,(DATA!$D$133:$D$368=Topline!B168)*(DATA!$E$133:$E$368=Topline!D168),0)),"n/a")</f>
        <v>3.8581504231502001E-2</v>
      </c>
      <c r="R168" s="66"/>
      <c r="S168" s="66"/>
      <c r="T168" s="66"/>
      <c r="U168" s="66"/>
      <c r="V168" s="66"/>
      <c r="W168" s="66"/>
      <c r="X168" s="66"/>
      <c r="Y168" s="66"/>
    </row>
    <row r="169" spans="1:25" x14ac:dyDescent="0.2">
      <c r="A169" s="75" t="s">
        <v>19</v>
      </c>
      <c r="B169" s="66" t="s">
        <v>11</v>
      </c>
      <c r="C169" s="66" t="s">
        <v>26</v>
      </c>
      <c r="D169" s="66" t="s">
        <v>321</v>
      </c>
      <c r="E169" s="87">
        <f t="array" ref="E169">IFERROR(INDEX(DATA!$N$133:$N$368,MATCH(1,(DATA!$D$133:$D$368=Topline!B169)*(DATA!$E$133:$E$368=Topline!D169),0)),"n/a")</f>
        <v>2.6148097126588201</v>
      </c>
      <c r="F169" s="77">
        <f t="array" ref="F169">IFERROR(INDEX(DATA!$O$133:$O$368,MATCH(1,(DATA!$D$133:$D$368=Topline!B169)*(DATA!$E$133:$E$368=Topline!D169),0)),"n/a")</f>
        <v>-2.58277153223388E-3</v>
      </c>
      <c r="G169" s="87">
        <f t="array" ref="G169">IFERROR(INDEX(DATA!$X$133:$X$368,MATCH(1,(DATA!$D$133:$D$368=Topline!B169)*(DATA!$E$133:$E$368=Topline!D169),0)),"n/a")</f>
        <v>2.6317577641823</v>
      </c>
      <c r="H169" s="77">
        <f t="array" ref="H169">IFERROR(INDEX(DATA!$Y$133:$Y$368,MATCH(1,(DATA!$D$133:$D$368=Topline!B169)*(DATA!$E$133:$E$368=Topline!D169),0)),"n/a")</f>
        <v>4.7785277514648802E-3</v>
      </c>
      <c r="I169" s="87">
        <f t="array" ref="I169">IFERROR(INDEX(DATA!$AH$133:$AH$368,MATCH(1,(DATA!$D$133:$D$368=Topline!B169)*(DATA!$E$133:$E$368=Topline!D169),0)),"n/a")</f>
        <v>2.6124983828605899</v>
      </c>
      <c r="J169" s="77">
        <f t="array" ref="J169">IFERROR(INDEX(DATA!$AI$133:$AI$368,MATCH(1,(DATA!$D$133:$D$368=Topline!B169)*(DATA!$E$133:$E$368=Topline!D169),0)),"n/a")</f>
        <v>7.0791939781762597E-3</v>
      </c>
      <c r="K169" s="87">
        <f t="array" ref="K169">IFERROR(INDEX(DATA!$AR$133:$AR$368,MATCH(1,(DATA!$D$133:$D$368=Topline!B169)*(DATA!$E$133:$E$368=Topline!D169),0)),"n/a")</f>
        <v>2.6216414294988399</v>
      </c>
      <c r="L169" s="77">
        <f t="array" ref="L169">IFERROR(INDEX(DATA!$AS$133:$AS$368,MATCH(1,(DATA!$D$133:$D$368=Topline!B169)*(DATA!$E$133:$E$368=Topline!D169),0)),"n/a")</f>
        <v>2.4641531802595502E-2</v>
      </c>
      <c r="R169" s="66"/>
      <c r="S169" s="66"/>
      <c r="T169" s="66"/>
      <c r="U169" s="66"/>
      <c r="V169" s="66"/>
      <c r="W169" s="66"/>
      <c r="X169" s="66"/>
      <c r="Y169" s="66"/>
    </row>
    <row r="170" spans="1:25" x14ac:dyDescent="0.2">
      <c r="A170" s="75" t="s">
        <v>19</v>
      </c>
      <c r="B170" s="66" t="s">
        <v>11</v>
      </c>
      <c r="C170" s="66" t="s">
        <v>26</v>
      </c>
      <c r="D170" s="66" t="s">
        <v>322</v>
      </c>
      <c r="E170" s="87">
        <f t="array" ref="E170">IFERROR(INDEX(DATA!$N$133:$N$368,MATCH(1,(DATA!$D$133:$D$368=Topline!B170)*(DATA!$E$133:$E$368=Topline!D170),0)),"n/a")</f>
        <v>2.5701629877040602</v>
      </c>
      <c r="F170" s="77">
        <f t="array" ref="F170">IFERROR(INDEX(DATA!$O$133:$O$368,MATCH(1,(DATA!$D$133:$D$368=Topline!B170)*(DATA!$E$133:$E$368=Topline!D170),0)),"n/a")</f>
        <v>1.6939574791884501E-2</v>
      </c>
      <c r="G170" s="87">
        <f t="array" ref="G170">IFERROR(INDEX(DATA!$X$133:$X$368,MATCH(1,(DATA!$D$133:$D$368=Topline!B170)*(DATA!$E$133:$E$368=Topline!D170),0)),"n/a")</f>
        <v>2.5693983093269099</v>
      </c>
      <c r="H170" s="77">
        <f t="array" ref="H170">IFERROR(INDEX(DATA!$Y$133:$Y$368,MATCH(1,(DATA!$D$133:$D$368=Topline!B170)*(DATA!$E$133:$E$368=Topline!D170),0)),"n/a")</f>
        <v>2.0182604010917E-2</v>
      </c>
      <c r="I170" s="87">
        <f t="array" ref="I170">IFERROR(INDEX(DATA!$AH$133:$AH$368,MATCH(1,(DATA!$D$133:$D$368=Topline!B170)*(DATA!$E$133:$E$368=Topline!D170),0)),"n/a")</f>
        <v>2.54466094059145</v>
      </c>
      <c r="J170" s="77">
        <f t="array" ref="J170">IFERROR(INDEX(DATA!$AI$133:$AI$368,MATCH(1,(DATA!$D$133:$D$368=Topline!B170)*(DATA!$E$133:$E$368=Topline!D170),0)),"n/a")</f>
        <v>1.8934220715431001E-2</v>
      </c>
      <c r="K170" s="87">
        <f t="array" ref="K170">IFERROR(INDEX(DATA!$AR$133:$AR$368,MATCH(1,(DATA!$D$133:$D$368=Topline!B170)*(DATA!$E$133:$E$368=Topline!D170),0)),"n/a")</f>
        <v>2.58496641084932</v>
      </c>
      <c r="L170" s="77">
        <f t="array" ref="L170">IFERROR(INDEX(DATA!$AS$133:$AS$368,MATCH(1,(DATA!$D$133:$D$368=Topline!B170)*(DATA!$E$133:$E$368=Topline!D170),0)),"n/a")</f>
        <v>2.13836283829602E-2</v>
      </c>
      <c r="R170" s="66"/>
      <c r="S170" s="66"/>
      <c r="T170" s="66"/>
      <c r="U170" s="66"/>
      <c r="V170" s="66"/>
      <c r="W170" s="66"/>
      <c r="X170" s="66"/>
      <c r="Y170" s="66"/>
    </row>
    <row r="171" spans="1:25" x14ac:dyDescent="0.2">
      <c r="A171" s="75" t="s">
        <v>19</v>
      </c>
      <c r="B171" s="66" t="s">
        <v>11</v>
      </c>
      <c r="C171" s="66" t="s">
        <v>26</v>
      </c>
      <c r="D171" s="66" t="s">
        <v>323</v>
      </c>
      <c r="E171" s="87">
        <f t="array" ref="E171">IFERROR(INDEX(DATA!$N$133:$N$368,MATCH(1,(DATA!$D$133:$D$368=Topline!B171)*(DATA!$E$133:$E$368=Topline!D171),0)),"n/a")</f>
        <v>2.7782836087794198</v>
      </c>
      <c r="F171" s="77">
        <f t="array" ref="F171">IFERROR(INDEX(DATA!$O$133:$O$368,MATCH(1,(DATA!$D$133:$D$368=Topline!B171)*(DATA!$E$133:$E$368=Topline!D171),0)),"n/a")</f>
        <v>4.86706966557321E-2</v>
      </c>
      <c r="G171" s="87">
        <f t="array" ref="G171">IFERROR(INDEX(DATA!$X$133:$X$368,MATCH(1,(DATA!$D$133:$D$368=Topline!B171)*(DATA!$E$133:$E$368=Topline!D171),0)),"n/a")</f>
        <v>2.73770437362051</v>
      </c>
      <c r="H171" s="77">
        <f t="array" ref="H171">IFERROR(INDEX(DATA!$Y$133:$Y$368,MATCH(1,(DATA!$D$133:$D$368=Topline!B171)*(DATA!$E$133:$E$368=Topline!D171),0)),"n/a")</f>
        <v>2.8219793701077502E-2</v>
      </c>
      <c r="I171" s="87">
        <f t="array" ref="I171">IFERROR(INDEX(DATA!$AH$133:$AH$368,MATCH(1,(DATA!$D$133:$D$368=Topline!B171)*(DATA!$E$133:$E$368=Topline!D171),0)),"n/a")</f>
        <v>2.6900044714339799</v>
      </c>
      <c r="J171" s="77">
        <f t="array" ref="J171">IFERROR(INDEX(DATA!$AI$133:$AI$368,MATCH(1,(DATA!$D$133:$D$368=Topline!B171)*(DATA!$E$133:$E$368=Topline!D171),0)),"n/a")</f>
        <v>4.34486479595661E-2</v>
      </c>
      <c r="K171" s="87">
        <f t="array" ref="K171">IFERROR(INDEX(DATA!$AR$133:$AR$368,MATCH(1,(DATA!$D$133:$D$368=Topline!B171)*(DATA!$E$133:$E$368=Topline!D171),0)),"n/a")</f>
        <v>2.6668059693963801</v>
      </c>
      <c r="L171" s="77">
        <f t="array" ref="L171">IFERROR(INDEX(DATA!$AS$133:$AS$368,MATCH(1,(DATA!$D$133:$D$368=Topline!B171)*(DATA!$E$133:$E$368=Topline!D171),0)),"n/a")</f>
        <v>3.7850000179305003E-2</v>
      </c>
      <c r="R171" s="66"/>
      <c r="S171" s="66"/>
      <c r="T171" s="66"/>
      <c r="U171" s="66"/>
      <c r="V171" s="66"/>
      <c r="W171" s="66"/>
      <c r="X171" s="66"/>
      <c r="Y171" s="66"/>
    </row>
    <row r="172" spans="1:25" x14ac:dyDescent="0.2">
      <c r="A172" s="75" t="s">
        <v>19</v>
      </c>
      <c r="B172" s="66" t="s">
        <v>11</v>
      </c>
      <c r="C172" s="66" t="s">
        <v>26</v>
      </c>
      <c r="D172" s="66" t="s">
        <v>324</v>
      </c>
      <c r="E172" s="87">
        <f t="array" ref="E172">IFERROR(INDEX(DATA!$N$133:$N$368,MATCH(1,(DATA!$D$133:$D$368=Topline!B172)*(DATA!$E$133:$E$368=Topline!D172),0)),"n/a")</f>
        <v>2.9684287279275501</v>
      </c>
      <c r="F172" s="77">
        <f t="array" ref="F172">IFERROR(INDEX(DATA!$O$133:$O$368,MATCH(1,(DATA!$D$133:$D$368=Topline!B172)*(DATA!$E$133:$E$368=Topline!D172),0)),"n/a")</f>
        <v>-2.11573236720631E-3</v>
      </c>
      <c r="G172" s="87">
        <f t="array" ref="G172">IFERROR(INDEX(DATA!$X$133:$X$368,MATCH(1,(DATA!$D$133:$D$368=Topline!B172)*(DATA!$E$133:$E$368=Topline!D172),0)),"n/a")</f>
        <v>2.9960737777306301</v>
      </c>
      <c r="H172" s="77">
        <f t="array" ref="H172">IFERROR(INDEX(DATA!$Y$133:$Y$368,MATCH(1,(DATA!$D$133:$D$368=Topline!B172)*(DATA!$E$133:$E$368=Topline!D172),0)),"n/a")</f>
        <v>1.5707362504293099E-2</v>
      </c>
      <c r="I172" s="87">
        <f t="array" ref="I172">IFERROR(INDEX(DATA!$AH$133:$AH$368,MATCH(1,(DATA!$D$133:$D$368=Topline!B172)*(DATA!$E$133:$E$368=Topline!D172),0)),"n/a")</f>
        <v>2.9973032716630001</v>
      </c>
      <c r="J172" s="77">
        <f t="array" ref="J172">IFERROR(INDEX(DATA!$AI$133:$AI$368,MATCH(1,(DATA!$D$133:$D$368=Topline!B172)*(DATA!$E$133:$E$368=Topline!D172),0)),"n/a")</f>
        <v>2.5659911935019999E-2</v>
      </c>
      <c r="K172" s="87">
        <f t="array" ref="K172">IFERROR(INDEX(DATA!$AR$133:$AR$368,MATCH(1,(DATA!$D$133:$D$368=Topline!B172)*(DATA!$E$133:$E$368=Topline!D172),0)),"n/a")</f>
        <v>2.97538712525132</v>
      </c>
      <c r="L172" s="77">
        <f t="array" ref="L172">IFERROR(INDEX(DATA!$AS$133:$AS$368,MATCH(1,(DATA!$D$133:$D$368=Topline!B172)*(DATA!$E$133:$E$368=Topline!D172),0)),"n/a")</f>
        <v>3.0729892117566601E-2</v>
      </c>
      <c r="R172" s="66"/>
      <c r="S172" s="66"/>
      <c r="T172" s="66"/>
      <c r="U172" s="66"/>
      <c r="V172" s="66"/>
      <c r="W172" s="66"/>
      <c r="X172" s="66"/>
      <c r="Y172" s="66"/>
    </row>
    <row r="173" spans="1:25" x14ac:dyDescent="0.2">
      <c r="A173" s="75" t="s">
        <v>19</v>
      </c>
      <c r="B173" s="66" t="s">
        <v>11</v>
      </c>
      <c r="C173" s="66" t="s">
        <v>26</v>
      </c>
      <c r="D173" s="66" t="s">
        <v>325</v>
      </c>
      <c r="E173" s="87">
        <f t="array" ref="E173">IFERROR(INDEX(DATA!$N$133:$N$368,MATCH(1,(DATA!$D$133:$D$368=Topline!B173)*(DATA!$E$133:$E$368=Topline!D173),0)),"n/a")</f>
        <v>2.3790899247873201</v>
      </c>
      <c r="F173" s="77">
        <f t="array" ref="F173">IFERROR(INDEX(DATA!$O$133:$O$368,MATCH(1,(DATA!$D$133:$D$368=Topline!B173)*(DATA!$E$133:$E$368=Topline!D173),0)),"n/a")</f>
        <v>-5.6430465795865602E-2</v>
      </c>
      <c r="G173" s="87">
        <f t="array" ref="G173">IFERROR(INDEX(DATA!$X$133:$X$368,MATCH(1,(DATA!$D$133:$D$368=Topline!B173)*(DATA!$E$133:$E$368=Topline!D173),0)),"n/a")</f>
        <v>2.4556828171760099</v>
      </c>
      <c r="H173" s="77">
        <f t="array" ref="H173">IFERROR(INDEX(DATA!$Y$133:$Y$368,MATCH(1,(DATA!$D$133:$D$368=Topline!B173)*(DATA!$E$133:$E$368=Topline!D173),0)),"n/a")</f>
        <v>-2.5772452586971602E-3</v>
      </c>
      <c r="I173" s="87">
        <f t="array" ref="I173">IFERROR(INDEX(DATA!$AH$133:$AH$368,MATCH(1,(DATA!$D$133:$D$368=Topline!B173)*(DATA!$E$133:$E$368=Topline!D173),0)),"n/a")</f>
        <v>2.4431690203604401</v>
      </c>
      <c r="J173" s="77">
        <f t="array" ref="J173">IFERROR(INDEX(DATA!$AI$133:$AI$368,MATCH(1,(DATA!$D$133:$D$368=Topline!B173)*(DATA!$E$133:$E$368=Topline!D173),0)),"n/a")</f>
        <v>9.9034479527166808E-3</v>
      </c>
      <c r="K173" s="87">
        <f t="array" ref="K173">IFERROR(INDEX(DATA!$AR$133:$AR$368,MATCH(1,(DATA!$D$133:$D$368=Topline!B173)*(DATA!$E$133:$E$368=Topline!D173),0)),"n/a")</f>
        <v>2.4579085679342501</v>
      </c>
      <c r="L173" s="77">
        <f t="array" ref="L173">IFERROR(INDEX(DATA!$AS$133:$AS$368,MATCH(1,(DATA!$D$133:$D$368=Topline!B173)*(DATA!$E$133:$E$368=Topline!D173),0)),"n/a")</f>
        <v>1.93759785797658E-2</v>
      </c>
      <c r="R173" s="66"/>
      <c r="S173" s="66"/>
      <c r="T173" s="66"/>
      <c r="U173" s="66"/>
      <c r="V173" s="66"/>
      <c r="W173" s="66"/>
      <c r="X173" s="66"/>
      <c r="Y173" s="66"/>
    </row>
    <row r="174" spans="1:25" x14ac:dyDescent="0.2">
      <c r="A174" s="75" t="s">
        <v>19</v>
      </c>
      <c r="B174" s="66" t="s">
        <v>11</v>
      </c>
      <c r="C174" s="66" t="s">
        <v>26</v>
      </c>
      <c r="D174" s="66" t="s">
        <v>326</v>
      </c>
      <c r="E174" s="87">
        <f t="array" ref="E174">IFERROR(INDEX(DATA!$N$133:$N$368,MATCH(1,(DATA!$D$133:$D$368=Topline!B174)*(DATA!$E$133:$E$368=Topline!D174),0)),"n/a")</f>
        <v>2.5461976252929999</v>
      </c>
      <c r="F174" s="77">
        <f t="array" ref="F174">IFERROR(INDEX(DATA!$O$133:$O$368,MATCH(1,(DATA!$D$133:$D$368=Topline!B174)*(DATA!$E$133:$E$368=Topline!D174),0)),"n/a")</f>
        <v>4.7378700096976499E-2</v>
      </c>
      <c r="G174" s="87">
        <f t="array" ref="G174">IFERROR(INDEX(DATA!$X$133:$X$368,MATCH(1,(DATA!$D$133:$D$368=Topline!B174)*(DATA!$E$133:$E$368=Topline!D174),0)),"n/a")</f>
        <v>2.5555878225950499</v>
      </c>
      <c r="H174" s="77">
        <f t="array" ref="H174">IFERROR(INDEX(DATA!$Y$133:$Y$368,MATCH(1,(DATA!$D$133:$D$368=Topline!B174)*(DATA!$E$133:$E$368=Topline!D174),0)),"n/a")</f>
        <v>4.4237487474830098E-2</v>
      </c>
      <c r="I174" s="87">
        <f t="array" ref="I174">IFERROR(INDEX(DATA!$AH$133:$AH$368,MATCH(1,(DATA!$D$133:$D$368=Topline!B174)*(DATA!$E$133:$E$368=Topline!D174),0)),"n/a")</f>
        <v>2.5493660096758002</v>
      </c>
      <c r="J174" s="77">
        <f t="array" ref="J174">IFERROR(INDEX(DATA!$AI$133:$AI$368,MATCH(1,(DATA!$D$133:$D$368=Topline!B174)*(DATA!$E$133:$E$368=Topline!D174),0)),"n/a")</f>
        <v>4.6601956388978197E-2</v>
      </c>
      <c r="K174" s="87">
        <f t="array" ref="K174">IFERROR(INDEX(DATA!$AR$133:$AR$368,MATCH(1,(DATA!$D$133:$D$368=Topline!B174)*(DATA!$E$133:$E$368=Topline!D174),0)),"n/a")</f>
        <v>2.5046351749192</v>
      </c>
      <c r="L174" s="77">
        <f t="array" ref="L174">IFERROR(INDEX(DATA!$AS$133:$AS$368,MATCH(1,(DATA!$D$133:$D$368=Topline!B174)*(DATA!$E$133:$E$368=Topline!D174),0)),"n/a")</f>
        <v>1.9184084706276899E-2</v>
      </c>
      <c r="R174" s="66"/>
      <c r="S174" s="66"/>
      <c r="T174" s="66"/>
      <c r="U174" s="66"/>
      <c r="V174" s="66"/>
      <c r="W174" s="66"/>
      <c r="X174" s="66"/>
      <c r="Y174" s="66"/>
    </row>
    <row r="175" spans="1:25" x14ac:dyDescent="0.2">
      <c r="A175" s="75" t="s">
        <v>19</v>
      </c>
      <c r="B175" s="66" t="s">
        <v>11</v>
      </c>
      <c r="C175" s="66" t="s">
        <v>26</v>
      </c>
      <c r="D175" s="66" t="s">
        <v>327</v>
      </c>
      <c r="E175" s="87">
        <f t="array" ref="E175">IFERROR(INDEX(DATA!$N$133:$N$368,MATCH(1,(DATA!$D$133:$D$368=Topline!B175)*(DATA!$E$133:$E$368=Topline!D175),0)),"n/a")</f>
        <v>2.5811825658851499</v>
      </c>
      <c r="F175" s="77">
        <f t="array" ref="F175">IFERROR(INDEX(DATA!$O$133:$O$368,MATCH(1,(DATA!$D$133:$D$368=Topline!B175)*(DATA!$E$133:$E$368=Topline!D175),0)),"n/a")</f>
        <v>2.1071302201632499E-2</v>
      </c>
      <c r="G175" s="87">
        <f t="array" ref="G175">IFERROR(INDEX(DATA!$X$133:$X$368,MATCH(1,(DATA!$D$133:$D$368=Topline!B175)*(DATA!$E$133:$E$368=Topline!D175),0)),"n/a")</f>
        <v>2.5859669550087698</v>
      </c>
      <c r="H175" s="77">
        <f t="array" ref="H175">IFERROR(INDEX(DATA!$Y$133:$Y$368,MATCH(1,(DATA!$D$133:$D$368=Topline!B175)*(DATA!$E$133:$E$368=Topline!D175),0)),"n/a")</f>
        <v>1.31764690245696E-2</v>
      </c>
      <c r="I175" s="87">
        <f t="array" ref="I175">IFERROR(INDEX(DATA!$AH$133:$AH$368,MATCH(1,(DATA!$D$133:$D$368=Topline!B175)*(DATA!$E$133:$E$368=Topline!D175),0)),"n/a")</f>
        <v>2.5723665312391999</v>
      </c>
      <c r="J175" s="77">
        <f t="array" ref="J175">IFERROR(INDEX(DATA!$AI$133:$AI$368,MATCH(1,(DATA!$D$133:$D$368=Topline!B175)*(DATA!$E$133:$E$368=Topline!D175),0)),"n/a")</f>
        <v>1.9687245065189801E-2</v>
      </c>
      <c r="K175" s="87">
        <f t="array" ref="K175">IFERROR(INDEX(DATA!$AR$133:$AR$368,MATCH(1,(DATA!$D$133:$D$368=Topline!B175)*(DATA!$E$133:$E$368=Topline!D175),0)),"n/a")</f>
        <v>2.5769097767149498</v>
      </c>
      <c r="L175" s="77">
        <f t="array" ref="L175">IFERROR(INDEX(DATA!$AS$133:$AS$368,MATCH(1,(DATA!$D$133:$D$368=Topline!B175)*(DATA!$E$133:$E$368=Topline!D175),0)),"n/a")</f>
        <v>2.5747685275118198E-2</v>
      </c>
      <c r="R175" s="66"/>
      <c r="S175" s="66"/>
      <c r="T175" s="66"/>
      <c r="U175" s="66"/>
      <c r="V175" s="66"/>
      <c r="W175" s="66"/>
      <c r="X175" s="66"/>
      <c r="Y175" s="66"/>
    </row>
    <row r="176" spans="1:25" x14ac:dyDescent="0.2">
      <c r="A176" s="75"/>
      <c r="E176" s="88"/>
      <c r="F176" s="77"/>
      <c r="G176" s="89"/>
      <c r="H176" s="77"/>
      <c r="I176" s="89"/>
      <c r="J176" s="82"/>
      <c r="K176" s="89"/>
      <c r="L176" s="77"/>
      <c r="R176" s="66"/>
      <c r="S176" s="66"/>
      <c r="T176" s="66"/>
      <c r="U176" s="66"/>
      <c r="V176" s="66"/>
      <c r="W176" s="66"/>
      <c r="X176" s="66"/>
      <c r="Y176" s="66"/>
    </row>
    <row r="177" spans="1:25" x14ac:dyDescent="0.2">
      <c r="A177" s="75" t="s">
        <v>19</v>
      </c>
      <c r="B177" s="66" t="s">
        <v>27</v>
      </c>
      <c r="C177" s="66" t="s">
        <v>0</v>
      </c>
      <c r="D177" s="66" t="s">
        <v>319</v>
      </c>
      <c r="E177" s="76">
        <f>+IF(ISNUMBER(DATA!F781),DATA!F781,"n/a")</f>
        <v>2026351.8</v>
      </c>
      <c r="F177" s="77">
        <f>+IF(ISNUMBER(DATA!G781),DATA!G781,"n/a")</f>
        <v>-3.1505020265632601E-2</v>
      </c>
      <c r="G177" s="76">
        <f>+IF(ISNUMBER(DATA!P781),DATA!P781,"n/a")</f>
        <v>6908771.8600000003</v>
      </c>
      <c r="H177" s="77">
        <f>+IF(ISNUMBER(DATA!Q781),DATA!Q781,"n/a")</f>
        <v>-6.9385040386837196E-2</v>
      </c>
      <c r="I177" s="76">
        <f>+IF(ISNUMBER(DATA!Z781),DATA!Z781,"n/a")</f>
        <v>13289722.189999999</v>
      </c>
      <c r="J177" s="77">
        <f>+IF(ISNUMBER(DATA!AA781),DATA!AA781,"n/a")</f>
        <v>-0.101364005272519</v>
      </c>
      <c r="K177" s="76">
        <f>+IF(ISNUMBER(DATA!AJ781),DATA!AJ781,"n/a")</f>
        <v>25726544.039999999</v>
      </c>
      <c r="L177" s="77">
        <f>+IF(ISNUMBER(DATA!AK781),DATA!AK781,"n/a")</f>
        <v>-8.6082934935204802E-2</v>
      </c>
      <c r="R177" s="66"/>
      <c r="S177" s="66"/>
      <c r="T177" s="66"/>
      <c r="U177" s="66"/>
      <c r="V177" s="66"/>
      <c r="W177" s="66"/>
      <c r="X177" s="66"/>
      <c r="Y177" s="66"/>
    </row>
    <row r="178" spans="1:25" x14ac:dyDescent="0.2">
      <c r="A178" s="75" t="s">
        <v>19</v>
      </c>
      <c r="B178" s="66" t="s">
        <v>27</v>
      </c>
      <c r="C178" s="66" t="s">
        <v>0</v>
      </c>
      <c r="D178" s="66" t="s">
        <v>320</v>
      </c>
      <c r="E178" s="76">
        <f>+IF(ISNUMBER(DATA!F782),DATA!F782,"n/a")</f>
        <v>2156835.4</v>
      </c>
      <c r="F178" s="77">
        <f>+IF(ISNUMBER(DATA!G782),DATA!G782,"n/a")</f>
        <v>1.9632312938083498E-3</v>
      </c>
      <c r="G178" s="76">
        <f>+IF(ISNUMBER(DATA!P782),DATA!P782,"n/a")</f>
        <v>7629141.6500000004</v>
      </c>
      <c r="H178" s="77">
        <f>+IF(ISNUMBER(DATA!Q782),DATA!Q782,"n/a")</f>
        <v>3.6703591051054398E-2</v>
      </c>
      <c r="I178" s="76">
        <f>+IF(ISNUMBER(DATA!Z782),DATA!Z782,"n/a")</f>
        <v>14478841.35</v>
      </c>
      <c r="J178" s="77">
        <f>+IF(ISNUMBER(DATA!AA782),DATA!AA782,"n/a")</f>
        <v>3.8237488088677503E-2</v>
      </c>
      <c r="K178" s="76">
        <f>+IF(ISNUMBER(DATA!AJ782),DATA!AJ782,"n/a")</f>
        <v>27455141.649999999</v>
      </c>
      <c r="L178" s="77">
        <f>+IF(ISNUMBER(DATA!AK782),DATA!AK782,"n/a")</f>
        <v>3.0322257620725799E-2</v>
      </c>
      <c r="R178" s="66"/>
      <c r="S178" s="66"/>
      <c r="T178" s="66"/>
      <c r="U178" s="66"/>
      <c r="V178" s="66"/>
      <c r="W178" s="66"/>
      <c r="X178" s="66"/>
      <c r="Y178" s="66"/>
    </row>
    <row r="179" spans="1:25" x14ac:dyDescent="0.2">
      <c r="A179" s="75" t="s">
        <v>19</v>
      </c>
      <c r="B179" s="66" t="s">
        <v>27</v>
      </c>
      <c r="C179" s="66" t="s">
        <v>0</v>
      </c>
      <c r="D179" s="66" t="s">
        <v>321</v>
      </c>
      <c r="E179" s="76">
        <f>+IF(ISNUMBER(DATA!F783),DATA!F783,"n/a")</f>
        <v>2252948.9900000002</v>
      </c>
      <c r="F179" s="77">
        <f>+IF(ISNUMBER(DATA!G783),DATA!G783,"n/a")</f>
        <v>7.7203544207084404E-2</v>
      </c>
      <c r="G179" s="76">
        <f>+IF(ISNUMBER(DATA!P783),DATA!P783,"n/a")</f>
        <v>7419156.1900000004</v>
      </c>
      <c r="H179" s="77">
        <f>+IF(ISNUMBER(DATA!Q783),DATA!Q783,"n/a")</f>
        <v>6.1224497122989101E-2</v>
      </c>
      <c r="I179" s="76">
        <f>+IF(ISNUMBER(DATA!Z783),DATA!Z783,"n/a")</f>
        <v>13715243.449999999</v>
      </c>
      <c r="J179" s="77">
        <f>+IF(ISNUMBER(DATA!AA783),DATA!AA783,"n/a")</f>
        <v>3.6592382726677197E-2</v>
      </c>
      <c r="K179" s="76">
        <f>+IF(ISNUMBER(DATA!AJ783),DATA!AJ783,"n/a")</f>
        <v>25409042.190000001</v>
      </c>
      <c r="L179" s="77">
        <f>+IF(ISNUMBER(DATA!AK783),DATA!AK783,"n/a")</f>
        <v>-1.1507169632448699E-3</v>
      </c>
      <c r="R179" s="66"/>
      <c r="S179" s="66"/>
      <c r="T179" s="66"/>
      <c r="U179" s="66"/>
      <c r="V179" s="66"/>
      <c r="W179" s="66"/>
      <c r="X179" s="66"/>
      <c r="Y179" s="66"/>
    </row>
    <row r="180" spans="1:25" x14ac:dyDescent="0.2">
      <c r="A180" s="75" t="s">
        <v>19</v>
      </c>
      <c r="B180" s="66" t="s">
        <v>27</v>
      </c>
      <c r="C180" s="66" t="s">
        <v>0</v>
      </c>
      <c r="D180" s="66" t="s">
        <v>322</v>
      </c>
      <c r="E180" s="76">
        <f>+IF(ISNUMBER(DATA!F784),DATA!F784,"n/a")</f>
        <v>4338705.7699999996</v>
      </c>
      <c r="F180" s="77">
        <f>+IF(ISNUMBER(DATA!G784),DATA!G784,"n/a")</f>
        <v>2.9957758233202399E-2</v>
      </c>
      <c r="G180" s="76">
        <f>+IF(ISNUMBER(DATA!P784),DATA!P784,"n/a")</f>
        <v>14243537.039999999</v>
      </c>
      <c r="H180" s="77">
        <f>+IF(ISNUMBER(DATA!Q784),DATA!Q784,"n/a")</f>
        <v>-1.5309816132326899E-3</v>
      </c>
      <c r="I180" s="76">
        <f>+IF(ISNUMBER(DATA!Z784),DATA!Z784,"n/a")</f>
        <v>26751031.399999999</v>
      </c>
      <c r="J180" s="77">
        <f>+IF(ISNUMBER(DATA!AA784),DATA!AA784,"n/a")</f>
        <v>-4.60657081742568E-2</v>
      </c>
      <c r="K180" s="76">
        <f>+IF(ISNUMBER(DATA!AJ784),DATA!AJ784,"n/a")</f>
        <v>50078378.840000004</v>
      </c>
      <c r="L180" s="77">
        <f>+IF(ISNUMBER(DATA!AK784),DATA!AK784,"n/a")</f>
        <v>-3.7240529050171799E-2</v>
      </c>
      <c r="R180" s="66"/>
      <c r="S180" s="66"/>
      <c r="T180" s="66"/>
      <c r="U180" s="66"/>
      <c r="V180" s="66"/>
      <c r="W180" s="66"/>
      <c r="X180" s="66"/>
      <c r="Y180" s="66"/>
    </row>
    <row r="181" spans="1:25" x14ac:dyDescent="0.2">
      <c r="A181" s="75" t="s">
        <v>19</v>
      </c>
      <c r="B181" s="66" t="s">
        <v>27</v>
      </c>
      <c r="C181" s="66" t="s">
        <v>0</v>
      </c>
      <c r="D181" s="66" t="s">
        <v>323</v>
      </c>
      <c r="E181" s="76">
        <f>+IF(ISNUMBER(DATA!F785),DATA!F785,"n/a")</f>
        <v>1383340.39</v>
      </c>
      <c r="F181" s="77">
        <f>+IF(ISNUMBER(DATA!G785),DATA!G785,"n/a")</f>
        <v>0.15861004757532901</v>
      </c>
      <c r="G181" s="76">
        <f>+IF(ISNUMBER(DATA!P785),DATA!P785,"n/a")</f>
        <v>4774184.7</v>
      </c>
      <c r="H181" s="77">
        <f>+IF(ISNUMBER(DATA!Q785),DATA!Q785,"n/a")</f>
        <v>0.169851485356311</v>
      </c>
      <c r="I181" s="76">
        <f>+IF(ISNUMBER(DATA!Z785),DATA!Z785,"n/a")</f>
        <v>9115581.8300000001</v>
      </c>
      <c r="J181" s="77">
        <f>+IF(ISNUMBER(DATA!AA785),DATA!AA785,"n/a")</f>
        <v>0.105784249012347</v>
      </c>
      <c r="K181" s="76">
        <f>+IF(ISNUMBER(DATA!AJ785),DATA!AJ785,"n/a")</f>
        <v>16734296.82</v>
      </c>
      <c r="L181" s="77">
        <f>+IF(ISNUMBER(DATA!AK785),DATA!AK785,"n/a")</f>
        <v>8.7939640717849696E-2</v>
      </c>
      <c r="R181" s="66"/>
      <c r="S181" s="66"/>
      <c r="T181" s="66"/>
      <c r="U181" s="66"/>
      <c r="V181" s="66"/>
      <c r="W181" s="66"/>
      <c r="X181" s="66"/>
      <c r="Y181" s="66"/>
    </row>
    <row r="182" spans="1:25" x14ac:dyDescent="0.2">
      <c r="A182" s="75" t="s">
        <v>19</v>
      </c>
      <c r="B182" s="66" t="s">
        <v>27</v>
      </c>
      <c r="C182" s="66" t="s">
        <v>0</v>
      </c>
      <c r="D182" s="66" t="s">
        <v>324</v>
      </c>
      <c r="E182" s="76">
        <f>+IF(ISNUMBER(DATA!F786),DATA!F786,"n/a")</f>
        <v>1607006.87</v>
      </c>
      <c r="F182" s="77">
        <f>+IF(ISNUMBER(DATA!G786),DATA!G786,"n/a")</f>
        <v>0.142270846343165</v>
      </c>
      <c r="G182" s="76">
        <f>+IF(ISNUMBER(DATA!P786),DATA!P786,"n/a")</f>
        <v>5306020.75</v>
      </c>
      <c r="H182" s="77">
        <f>+IF(ISNUMBER(DATA!Q786),DATA!Q786,"n/a")</f>
        <v>0.16307273373155601</v>
      </c>
      <c r="I182" s="76">
        <f>+IF(ISNUMBER(DATA!Z786),DATA!Z786,"n/a")</f>
        <v>9859213.0800000001</v>
      </c>
      <c r="J182" s="77">
        <f>+IF(ISNUMBER(DATA!AA786),DATA!AA786,"n/a")</f>
        <v>0.159082970913768</v>
      </c>
      <c r="K182" s="76">
        <f>+IF(ISNUMBER(DATA!AJ786),DATA!AJ786,"n/a")</f>
        <v>18463158.52</v>
      </c>
      <c r="L182" s="77">
        <f>+IF(ISNUMBER(DATA!AK786),DATA!AK786,"n/a")</f>
        <v>0.111461975628738</v>
      </c>
      <c r="R182" s="66"/>
      <c r="S182" s="66"/>
      <c r="T182" s="66"/>
      <c r="U182" s="66"/>
      <c r="V182" s="66"/>
      <c r="W182" s="66"/>
      <c r="X182" s="66"/>
      <c r="Y182" s="66"/>
    </row>
    <row r="183" spans="1:25" x14ac:dyDescent="0.2">
      <c r="A183" s="75" t="s">
        <v>19</v>
      </c>
      <c r="B183" s="66" t="s">
        <v>27</v>
      </c>
      <c r="C183" s="66" t="s">
        <v>0</v>
      </c>
      <c r="D183" s="66" t="s">
        <v>325</v>
      </c>
      <c r="E183" s="76">
        <f>+IF(ISNUMBER(DATA!F787),DATA!F787,"n/a")</f>
        <v>3793468.58</v>
      </c>
      <c r="F183" s="77">
        <f>+IF(ISNUMBER(DATA!G787),DATA!G787,"n/a")</f>
        <v>0.23536789858708501</v>
      </c>
      <c r="G183" s="76">
        <f>+IF(ISNUMBER(DATA!P787),DATA!P787,"n/a")</f>
        <v>11466643.300000001</v>
      </c>
      <c r="H183" s="77">
        <f>+IF(ISNUMBER(DATA!Q787),DATA!Q787,"n/a")</f>
        <v>8.52037525334505E-2</v>
      </c>
      <c r="I183" s="76">
        <f>+IF(ISNUMBER(DATA!Z787),DATA!Z787,"n/a")</f>
        <v>21286924.77</v>
      </c>
      <c r="J183" s="77">
        <f>+IF(ISNUMBER(DATA!AA787),DATA!AA787,"n/a")</f>
        <v>8.2619316873320803E-2</v>
      </c>
      <c r="K183" s="76">
        <f>+IF(ISNUMBER(DATA!AJ787),DATA!AJ787,"n/a")</f>
        <v>39553167.920000002</v>
      </c>
      <c r="L183" s="77">
        <f>+IF(ISNUMBER(DATA!AK787),DATA!AK787,"n/a")</f>
        <v>7.7299360576803894E-2</v>
      </c>
      <c r="R183" s="66"/>
      <c r="S183" s="66"/>
      <c r="T183" s="66"/>
      <c r="U183" s="66"/>
      <c r="V183" s="66"/>
      <c r="W183" s="66"/>
      <c r="X183" s="66"/>
      <c r="Y183" s="66"/>
    </row>
    <row r="184" spans="1:25" x14ac:dyDescent="0.2">
      <c r="A184" s="75" t="s">
        <v>19</v>
      </c>
      <c r="B184" s="66" t="s">
        <v>27</v>
      </c>
      <c r="C184" s="66" t="s">
        <v>0</v>
      </c>
      <c r="D184" s="66" t="s">
        <v>326</v>
      </c>
      <c r="E184" s="76">
        <f>+IF(ISNUMBER(DATA!F788),DATA!F788,"n/a")</f>
        <v>2213950.6800000002</v>
      </c>
      <c r="F184" s="77">
        <f>+IF(ISNUMBER(DATA!G788),DATA!G788,"n/a")</f>
        <v>9.3713873354221405E-2</v>
      </c>
      <c r="G184" s="76">
        <f>+IF(ISNUMBER(DATA!P788),DATA!P788,"n/a")</f>
        <v>7539259.9800000004</v>
      </c>
      <c r="H184" s="77">
        <f>+IF(ISNUMBER(DATA!Q788),DATA!Q788,"n/a")</f>
        <v>0.111228909006769</v>
      </c>
      <c r="I184" s="76">
        <f>+IF(ISNUMBER(DATA!Z788),DATA!Z788,"n/a")</f>
        <v>14310778.59</v>
      </c>
      <c r="J184" s="77">
        <f>+IF(ISNUMBER(DATA!AA788),DATA!AA788,"n/a")</f>
        <v>4.9421999800599997E-2</v>
      </c>
      <c r="K184" s="76">
        <f>+IF(ISNUMBER(DATA!AJ788),DATA!AJ788,"n/a")</f>
        <v>26492975.780000001</v>
      </c>
      <c r="L184" s="77">
        <f>+IF(ISNUMBER(DATA!AK788),DATA!AK788,"n/a")</f>
        <v>3.0538475618212602E-2</v>
      </c>
      <c r="R184" s="66"/>
      <c r="S184" s="66"/>
      <c r="T184" s="66"/>
      <c r="U184" s="66"/>
      <c r="V184" s="66"/>
      <c r="W184" s="66"/>
      <c r="X184" s="66"/>
      <c r="Y184" s="66"/>
    </row>
    <row r="185" spans="1:25" x14ac:dyDescent="0.2">
      <c r="A185" s="75" t="s">
        <v>19</v>
      </c>
      <c r="B185" s="66" t="s">
        <v>27</v>
      </c>
      <c r="C185" s="66" t="s">
        <v>0</v>
      </c>
      <c r="D185" s="66" t="s">
        <v>327</v>
      </c>
      <c r="E185" s="76">
        <f>+IF(ISNUMBER(DATA!F789),DATA!F789,"n/a")</f>
        <v>19772608.620000001</v>
      </c>
      <c r="F185" s="77">
        <f>+IF(ISNUMBER(DATA!G789),DATA!G789,"n/a")</f>
        <v>8.3748050104883204E-2</v>
      </c>
      <c r="G185" s="76">
        <f>+IF(ISNUMBER(DATA!P789),DATA!P789,"n/a")</f>
        <v>65286715.68</v>
      </c>
      <c r="H185" s="77">
        <f>+IF(ISNUMBER(DATA!Q789),DATA!Q789,"n/a")</f>
        <v>5.2443296837549197E-2</v>
      </c>
      <c r="I185" s="76">
        <f>+IF(ISNUMBER(DATA!Z789),DATA!Z789,"n/a")</f>
        <v>122807337.02</v>
      </c>
      <c r="J185" s="77">
        <f>+IF(ISNUMBER(DATA!AA789),DATA!AA789,"n/a")</f>
        <v>2.2907416692059101E-2</v>
      </c>
      <c r="K185" s="76">
        <f>+IF(ISNUMBER(DATA!AJ789),DATA!AJ789,"n/a")</f>
        <v>229912706.46000001</v>
      </c>
      <c r="L185" s="77">
        <f>+IF(ISNUMBER(DATA!AK789),DATA!AK789,"n/a")</f>
        <v>1.4319623967356599E-2</v>
      </c>
      <c r="R185" s="66"/>
      <c r="S185" s="66"/>
      <c r="T185" s="66"/>
      <c r="U185" s="66"/>
      <c r="V185" s="66"/>
      <c r="W185" s="66"/>
      <c r="X185" s="66"/>
      <c r="Y185" s="66"/>
    </row>
    <row r="186" spans="1:25" x14ac:dyDescent="0.2">
      <c r="A186" s="75"/>
      <c r="E186" s="80"/>
      <c r="F186" s="77"/>
      <c r="G186" s="81"/>
      <c r="H186" s="77"/>
      <c r="I186" s="81"/>
      <c r="J186" s="82"/>
      <c r="K186" s="81"/>
      <c r="L186" s="77"/>
      <c r="R186" s="66"/>
      <c r="S186" s="66"/>
      <c r="T186" s="66"/>
      <c r="U186" s="66"/>
      <c r="V186" s="66"/>
      <c r="W186" s="66"/>
      <c r="X186" s="66"/>
      <c r="Y186" s="66"/>
    </row>
    <row r="187" spans="1:25" x14ac:dyDescent="0.2">
      <c r="A187" s="75" t="s">
        <v>19</v>
      </c>
      <c r="B187" s="66" t="s">
        <v>27</v>
      </c>
      <c r="C187" s="66" t="s">
        <v>9</v>
      </c>
      <c r="D187" s="66" t="s">
        <v>319</v>
      </c>
      <c r="E187" s="86">
        <f>+IF(ISNUMBER(DATA!H781),DATA!H781,"n/a")</f>
        <v>398962.49</v>
      </c>
      <c r="F187" s="77">
        <f>+IF(ISNUMBER(DATA!I781),DATA!I781,"n/a")</f>
        <v>-5.5251550018572397E-2</v>
      </c>
      <c r="G187" s="86">
        <f>+IF(ISNUMBER(DATA!R781),DATA!R781,"n/a")</f>
        <v>1340807.08</v>
      </c>
      <c r="H187" s="77">
        <f>+IF(ISNUMBER(DATA!S781),DATA!S781,"n/a")</f>
        <v>-7.6166519471675506E-2</v>
      </c>
      <c r="I187" s="86">
        <f>+IF(ISNUMBER(DATA!AB781),DATA!AB781,"n/a")</f>
        <v>2551786.4900000002</v>
      </c>
      <c r="J187" s="77">
        <f>+IF(ISNUMBER(DATA!AC781),DATA!AC781,"n/a")</f>
        <v>-0.12909164590031699</v>
      </c>
      <c r="K187" s="86">
        <f>+IF(ISNUMBER(DATA!AL781),DATA!AL781,"n/a")</f>
        <v>5010075.17</v>
      </c>
      <c r="L187" s="77">
        <f>+IF(ISNUMBER(DATA!AM781),DATA!AM781,"n/a")</f>
        <v>-0.107587194441015</v>
      </c>
      <c r="R187" s="66"/>
      <c r="S187" s="66"/>
      <c r="T187" s="66"/>
      <c r="U187" s="66"/>
      <c r="V187" s="66"/>
      <c r="W187" s="66"/>
      <c r="X187" s="66"/>
      <c r="Y187" s="66"/>
    </row>
    <row r="188" spans="1:25" x14ac:dyDescent="0.2">
      <c r="A188" s="75" t="s">
        <v>19</v>
      </c>
      <c r="B188" s="66" t="s">
        <v>27</v>
      </c>
      <c r="C188" s="66" t="s">
        <v>9</v>
      </c>
      <c r="D188" s="66" t="s">
        <v>320</v>
      </c>
      <c r="E188" s="86">
        <f>+IF(ISNUMBER(DATA!H782),DATA!H782,"n/a")</f>
        <v>503910.42</v>
      </c>
      <c r="F188" s="77">
        <f>+IF(ISNUMBER(DATA!I782),DATA!I782,"n/a")</f>
        <v>1.65403367230826E-2</v>
      </c>
      <c r="G188" s="86">
        <f>+IF(ISNUMBER(DATA!R782),DATA!R782,"n/a")</f>
        <v>1778915.15</v>
      </c>
      <c r="H188" s="77">
        <f>+IF(ISNUMBER(DATA!S782),DATA!S782,"n/a")</f>
        <v>4.0135991257997002E-2</v>
      </c>
      <c r="I188" s="86">
        <f>+IF(ISNUMBER(DATA!AB782),DATA!AB782,"n/a")</f>
        <v>3384495.47</v>
      </c>
      <c r="J188" s="77">
        <f>+IF(ISNUMBER(DATA!AC782),DATA!AC782,"n/a")</f>
        <v>3.9249903696916701E-2</v>
      </c>
      <c r="K188" s="86">
        <f>+IF(ISNUMBER(DATA!AL782),DATA!AL782,"n/a")</f>
        <v>6349464.9199999999</v>
      </c>
      <c r="L188" s="77">
        <f>+IF(ISNUMBER(DATA!AM782),DATA!AM782,"n/a")</f>
        <v>2.14384587634169E-2</v>
      </c>
      <c r="R188" s="66"/>
      <c r="S188" s="66"/>
      <c r="T188" s="66"/>
      <c r="U188" s="66"/>
      <c r="V188" s="66"/>
      <c r="W188" s="66"/>
      <c r="X188" s="66"/>
      <c r="Y188" s="66"/>
    </row>
    <row r="189" spans="1:25" x14ac:dyDescent="0.2">
      <c r="A189" s="75" t="s">
        <v>19</v>
      </c>
      <c r="B189" s="66" t="s">
        <v>27</v>
      </c>
      <c r="C189" s="66" t="s">
        <v>9</v>
      </c>
      <c r="D189" s="66" t="s">
        <v>321</v>
      </c>
      <c r="E189" s="86">
        <f>+IF(ISNUMBER(DATA!H783),DATA!H783,"n/a")</f>
        <v>509376.85</v>
      </c>
      <c r="F189" s="77">
        <f>+IF(ISNUMBER(DATA!I783),DATA!I783,"n/a")</f>
        <v>0.103527666440289</v>
      </c>
      <c r="G189" s="86">
        <f>+IF(ISNUMBER(DATA!R783),DATA!R783,"n/a")</f>
        <v>1663837.26</v>
      </c>
      <c r="H189" s="77">
        <f>+IF(ISNUMBER(DATA!S783),DATA!S783,"n/a")</f>
        <v>7.6987258337623904E-2</v>
      </c>
      <c r="I189" s="86">
        <f>+IF(ISNUMBER(DATA!AB783),DATA!AB783,"n/a")</f>
        <v>3084901.55</v>
      </c>
      <c r="J189" s="77">
        <f>+IF(ISNUMBER(DATA!AC783),DATA!AC783,"n/a")</f>
        <v>4.8960935162502099E-2</v>
      </c>
      <c r="K189" s="86">
        <f>+IF(ISNUMBER(DATA!AL783),DATA!AL783,"n/a")</f>
        <v>5677294.2699999996</v>
      </c>
      <c r="L189" s="77">
        <f>+IF(ISNUMBER(DATA!AM783),DATA!AM783,"n/a")</f>
        <v>5.2314156231333597E-3</v>
      </c>
      <c r="R189" s="66"/>
      <c r="S189" s="66"/>
      <c r="T189" s="66"/>
      <c r="U189" s="66"/>
      <c r="V189" s="66"/>
      <c r="W189" s="66"/>
      <c r="X189" s="66"/>
      <c r="Y189" s="66"/>
    </row>
    <row r="190" spans="1:25" x14ac:dyDescent="0.2">
      <c r="A190" s="75" t="s">
        <v>19</v>
      </c>
      <c r="B190" s="66" t="s">
        <v>27</v>
      </c>
      <c r="C190" s="66" t="s">
        <v>9</v>
      </c>
      <c r="D190" s="66" t="s">
        <v>322</v>
      </c>
      <c r="E190" s="86">
        <f>+IF(ISNUMBER(DATA!H784),DATA!H784,"n/a")</f>
        <v>1080065.73</v>
      </c>
      <c r="F190" s="77">
        <f>+IF(ISNUMBER(DATA!I784),DATA!I784,"n/a")</f>
        <v>5.9700877537197496E-3</v>
      </c>
      <c r="G190" s="86">
        <f>+IF(ISNUMBER(DATA!R784),DATA!R784,"n/a")</f>
        <v>3534398.91</v>
      </c>
      <c r="H190" s="77">
        <f>+IF(ISNUMBER(DATA!S784),DATA!S784,"n/a")</f>
        <v>-1.47522058522694E-2</v>
      </c>
      <c r="I190" s="86">
        <f>+IF(ISNUMBER(DATA!AB784),DATA!AB784,"n/a")</f>
        <v>6667827.79</v>
      </c>
      <c r="J190" s="77">
        <f>+IF(ISNUMBER(DATA!AC784),DATA!AC784,"n/a")</f>
        <v>-4.3988059779215702E-2</v>
      </c>
      <c r="K190" s="86">
        <f>+IF(ISNUMBER(DATA!AL784),DATA!AL784,"n/a")</f>
        <v>12490782.83</v>
      </c>
      <c r="L190" s="77">
        <f>+IF(ISNUMBER(DATA!AM784),DATA!AM784,"n/a")</f>
        <v>-2.98572754116311E-2</v>
      </c>
      <c r="R190" s="66"/>
      <c r="S190" s="66"/>
      <c r="T190" s="66"/>
      <c r="U190" s="66"/>
      <c r="V190" s="66"/>
      <c r="W190" s="66"/>
      <c r="X190" s="66"/>
      <c r="Y190" s="66"/>
    </row>
    <row r="191" spans="1:25" x14ac:dyDescent="0.2">
      <c r="A191" s="75" t="s">
        <v>19</v>
      </c>
      <c r="B191" s="66" t="s">
        <v>27</v>
      </c>
      <c r="C191" s="66" t="s">
        <v>9</v>
      </c>
      <c r="D191" s="66" t="s">
        <v>323</v>
      </c>
      <c r="E191" s="86">
        <f>+IF(ISNUMBER(DATA!H785),DATA!H785,"n/a")</f>
        <v>300901.46999999997</v>
      </c>
      <c r="F191" s="77">
        <f>+IF(ISNUMBER(DATA!I785),DATA!I785,"n/a")</f>
        <v>0.121091651048832</v>
      </c>
      <c r="G191" s="86">
        <f>+IF(ISNUMBER(DATA!R785),DATA!R785,"n/a")</f>
        <v>1045331.48</v>
      </c>
      <c r="H191" s="77">
        <f>+IF(ISNUMBER(DATA!S785),DATA!S785,"n/a")</f>
        <v>0.14327126485861999</v>
      </c>
      <c r="I191" s="86">
        <f>+IF(ISNUMBER(DATA!AB785),DATA!AB785,"n/a")</f>
        <v>2011750.29</v>
      </c>
      <c r="J191" s="77">
        <f>+IF(ISNUMBER(DATA!AC785),DATA!AC785,"n/a")</f>
        <v>6.6681375476514301E-2</v>
      </c>
      <c r="K191" s="86">
        <f>+IF(ISNUMBER(DATA!AL785),DATA!AL785,"n/a")</f>
        <v>3689268.98</v>
      </c>
      <c r="L191" s="77">
        <f>+IF(ISNUMBER(DATA!AM785),DATA!AM785,"n/a")</f>
        <v>6.0928347917992599E-2</v>
      </c>
      <c r="R191" s="66"/>
      <c r="S191" s="66"/>
      <c r="T191" s="66"/>
      <c r="U191" s="66"/>
      <c r="V191" s="66"/>
      <c r="W191" s="66"/>
      <c r="X191" s="66"/>
      <c r="Y191" s="66"/>
    </row>
    <row r="192" spans="1:25" x14ac:dyDescent="0.2">
      <c r="A192" s="75" t="s">
        <v>19</v>
      </c>
      <c r="B192" s="66" t="s">
        <v>27</v>
      </c>
      <c r="C192" s="66" t="s">
        <v>9</v>
      </c>
      <c r="D192" s="66" t="s">
        <v>324</v>
      </c>
      <c r="E192" s="86">
        <f>+IF(ISNUMBER(DATA!H786),DATA!H786,"n/a")</f>
        <v>342350.03</v>
      </c>
      <c r="F192" s="77">
        <f>+IF(ISNUMBER(DATA!I786),DATA!I786,"n/a")</f>
        <v>0.109912446119729</v>
      </c>
      <c r="G192" s="86">
        <f>+IF(ISNUMBER(DATA!R786),DATA!R786,"n/a")</f>
        <v>1126346.8999999999</v>
      </c>
      <c r="H192" s="77">
        <f>+IF(ISNUMBER(DATA!S786),DATA!S786,"n/a")</f>
        <v>0.123720719729164</v>
      </c>
      <c r="I192" s="86">
        <f>+IF(ISNUMBER(DATA!AB786),DATA!AB786,"n/a")</f>
        <v>2096682.38</v>
      </c>
      <c r="J192" s="77">
        <f>+IF(ISNUMBER(DATA!AC786),DATA!AC786,"n/a")</f>
        <v>0.12518529194282399</v>
      </c>
      <c r="K192" s="86">
        <f>+IF(ISNUMBER(DATA!AL786),DATA!AL786,"n/a")</f>
        <v>3972104.67</v>
      </c>
      <c r="L192" s="77">
        <f>+IF(ISNUMBER(DATA!AM786),DATA!AM786,"n/a")</f>
        <v>0.13103979087044501</v>
      </c>
      <c r="R192" s="66"/>
      <c r="S192" s="66"/>
      <c r="T192" s="66"/>
      <c r="U192" s="66"/>
      <c r="V192" s="66"/>
      <c r="W192" s="66"/>
      <c r="X192" s="66"/>
      <c r="Y192" s="66"/>
    </row>
    <row r="193" spans="1:25" x14ac:dyDescent="0.2">
      <c r="A193" s="75" t="s">
        <v>19</v>
      </c>
      <c r="B193" s="66" t="s">
        <v>27</v>
      </c>
      <c r="C193" s="66" t="s">
        <v>9</v>
      </c>
      <c r="D193" s="66" t="s">
        <v>325</v>
      </c>
      <c r="E193" s="86">
        <f>+IF(ISNUMBER(DATA!H787),DATA!H787,"n/a")</f>
        <v>909207.55</v>
      </c>
      <c r="F193" s="77">
        <f>+IF(ISNUMBER(DATA!I787),DATA!I787,"n/a")</f>
        <v>0.31052516222010501</v>
      </c>
      <c r="G193" s="86">
        <f>+IF(ISNUMBER(DATA!R787),DATA!R787,"n/a")</f>
        <v>2675866.4900000002</v>
      </c>
      <c r="H193" s="77">
        <f>+IF(ISNUMBER(DATA!S787),DATA!S787,"n/a")</f>
        <v>0.10003162255397199</v>
      </c>
      <c r="I193" s="86">
        <f>+IF(ISNUMBER(DATA!AB787),DATA!AB787,"n/a")</f>
        <v>4976093.1500000004</v>
      </c>
      <c r="J193" s="77">
        <f>+IF(ISNUMBER(DATA!AC787),DATA!AC787,"n/a")</f>
        <v>7.6932577984885495E-2</v>
      </c>
      <c r="K193" s="86">
        <f>+IF(ISNUMBER(DATA!AL787),DATA!AL787,"n/a")</f>
        <v>9213048.4700000007</v>
      </c>
      <c r="L193" s="77">
        <f>+IF(ISNUMBER(DATA!AM787),DATA!AM787,"n/a")</f>
        <v>7.0717793113037997E-2</v>
      </c>
      <c r="R193" s="66"/>
      <c r="S193" s="66"/>
      <c r="T193" s="66"/>
      <c r="U193" s="66"/>
      <c r="V193" s="66"/>
      <c r="W193" s="66"/>
      <c r="X193" s="66"/>
      <c r="Y193" s="66"/>
    </row>
    <row r="194" spans="1:25" x14ac:dyDescent="0.2">
      <c r="A194" s="75" t="s">
        <v>19</v>
      </c>
      <c r="B194" s="66" t="s">
        <v>27</v>
      </c>
      <c r="C194" s="66" t="s">
        <v>9</v>
      </c>
      <c r="D194" s="66" t="s">
        <v>326</v>
      </c>
      <c r="E194" s="86">
        <f>+IF(ISNUMBER(DATA!H788),DATA!H788,"n/a")</f>
        <v>515359.51</v>
      </c>
      <c r="F194" s="77">
        <f>+IF(ISNUMBER(DATA!I788),DATA!I788,"n/a")</f>
        <v>6.0750456550633297E-2</v>
      </c>
      <c r="G194" s="86">
        <f>+IF(ISNUMBER(DATA!R788),DATA!R788,"n/a")</f>
        <v>1753282.91</v>
      </c>
      <c r="H194" s="77">
        <f>+IF(ISNUMBER(DATA!S788),DATA!S788,"n/a")</f>
        <v>8.4367623021478502E-2</v>
      </c>
      <c r="I194" s="86">
        <f>+IF(ISNUMBER(DATA!AB788),DATA!AB788,"n/a")</f>
        <v>3337145.57</v>
      </c>
      <c r="J194" s="77">
        <f>+IF(ISNUMBER(DATA!AC788),DATA!AC788,"n/a")</f>
        <v>3.2960143929860797E-2</v>
      </c>
      <c r="K194" s="86">
        <f>+IF(ISNUMBER(DATA!AL788),DATA!AL788,"n/a")</f>
        <v>6242103.6900000004</v>
      </c>
      <c r="L194" s="77">
        <f>+IF(ISNUMBER(DATA!AM788),DATA!AM788,"n/a")</f>
        <v>5.6576996219439998E-2</v>
      </c>
      <c r="R194" s="66"/>
      <c r="S194" s="66"/>
      <c r="T194" s="66"/>
      <c r="U194" s="66"/>
      <c r="V194" s="66"/>
      <c r="W194" s="66"/>
      <c r="X194" s="66"/>
      <c r="Y194" s="66"/>
    </row>
    <row r="195" spans="1:25" x14ac:dyDescent="0.2">
      <c r="A195" s="75" t="s">
        <v>19</v>
      </c>
      <c r="B195" s="66" t="s">
        <v>27</v>
      </c>
      <c r="C195" s="66" t="s">
        <v>9</v>
      </c>
      <c r="D195" s="66" t="s">
        <v>327</v>
      </c>
      <c r="E195" s="86">
        <f>+IF(ISNUMBER(DATA!H789),DATA!H789,"n/a")</f>
        <v>4560133.97</v>
      </c>
      <c r="F195" s="77">
        <f>+IF(ISNUMBER(DATA!I789),DATA!I789,"n/a")</f>
        <v>8.3239898916637994E-2</v>
      </c>
      <c r="G195" s="86">
        <f>+IF(ISNUMBER(DATA!R789),DATA!R789,"n/a")</f>
        <v>14918786.060000001</v>
      </c>
      <c r="H195" s="77">
        <f>+IF(ISNUMBER(DATA!S789),DATA!S789,"n/a")</f>
        <v>4.620400621305E-2</v>
      </c>
      <c r="I195" s="86">
        <f>+IF(ISNUMBER(DATA!AB789),DATA!AB789,"n/a")</f>
        <v>28110682.289999999</v>
      </c>
      <c r="J195" s="77">
        <f>+IF(ISNUMBER(DATA!AC789),DATA!AC789,"n/a")</f>
        <v>1.4719117462440401E-2</v>
      </c>
      <c r="K195" s="86">
        <f>+IF(ISNUMBER(DATA!AL789),DATA!AL789,"n/a")</f>
        <v>52644142.32</v>
      </c>
      <c r="L195" s="77">
        <f>+IF(ISNUMBER(DATA!AM789),DATA!AM789,"n/a")</f>
        <v>1.52194741515824E-2</v>
      </c>
      <c r="N195" s="159"/>
      <c r="R195" s="66"/>
      <c r="S195" s="66"/>
      <c r="T195" s="66"/>
      <c r="U195" s="66"/>
      <c r="V195" s="66"/>
      <c r="W195" s="66"/>
      <c r="X195" s="66"/>
      <c r="Y195" s="66"/>
    </row>
    <row r="196" spans="1:25" x14ac:dyDescent="0.2">
      <c r="A196" s="75"/>
      <c r="E196" s="80"/>
      <c r="F196" s="77"/>
      <c r="G196" s="81"/>
      <c r="H196" s="77"/>
      <c r="I196" s="81"/>
      <c r="J196" s="82"/>
      <c r="K196" s="81"/>
      <c r="L196" s="77"/>
      <c r="R196" s="66"/>
      <c r="S196" s="66"/>
      <c r="T196" s="66"/>
      <c r="U196" s="66"/>
      <c r="V196" s="66"/>
      <c r="W196" s="66"/>
      <c r="X196" s="66"/>
      <c r="Y196" s="66"/>
    </row>
    <row r="197" spans="1:25" x14ac:dyDescent="0.2">
      <c r="A197" s="75" t="s">
        <v>19</v>
      </c>
      <c r="B197" s="66" t="s">
        <v>27</v>
      </c>
      <c r="C197" s="66" t="s">
        <v>25</v>
      </c>
      <c r="D197" s="66" t="s">
        <v>319</v>
      </c>
      <c r="E197" s="86">
        <f>+IF(ISNUMBER(DATA!J781),DATA!J781,"n/a")</f>
        <v>767861.01</v>
      </c>
      <c r="F197" s="77">
        <f>+IF(ISNUMBER(DATA!K781),DATA!K781,"n/a")</f>
        <v>-5.3972949250420503E-2</v>
      </c>
      <c r="G197" s="86">
        <f>+IF(ISNUMBER(DATA!T781),DATA!T781,"n/a")</f>
        <v>2579184.5499999998</v>
      </c>
      <c r="H197" s="77">
        <f>+IF(ISNUMBER(DATA!U781),DATA!U781,"n/a")</f>
        <v>-7.5452884725798794E-2</v>
      </c>
      <c r="I197" s="86">
        <f>+IF(ISNUMBER(DATA!AD781),DATA!AD781,"n/a")</f>
        <v>4917625.38</v>
      </c>
      <c r="J197" s="77">
        <f>+IF(ISNUMBER(DATA!AE781),DATA!AE781,"n/a")</f>
        <v>-0.12214354801848</v>
      </c>
      <c r="K197" s="86">
        <f>+IF(ISNUMBER(DATA!AN781),DATA!AN781,"n/a")</f>
        <v>9684393.5399999991</v>
      </c>
      <c r="L197" s="77">
        <f>+IF(ISNUMBER(DATA!AO781),DATA!AO781,"n/a")</f>
        <v>-0.100061005467</v>
      </c>
      <c r="R197" s="66"/>
      <c r="S197" s="66"/>
      <c r="T197" s="66"/>
      <c r="U197" s="66"/>
      <c r="V197" s="66"/>
      <c r="W197" s="66"/>
      <c r="X197" s="66"/>
      <c r="Y197" s="66"/>
    </row>
    <row r="198" spans="1:25" x14ac:dyDescent="0.2">
      <c r="A198" s="75" t="s">
        <v>19</v>
      </c>
      <c r="B198" s="66" t="s">
        <v>27</v>
      </c>
      <c r="C198" s="66" t="s">
        <v>25</v>
      </c>
      <c r="D198" s="66" t="s">
        <v>320</v>
      </c>
      <c r="E198" s="86">
        <f>+IF(ISNUMBER(DATA!J782),DATA!J782,"n/a")</f>
        <v>887266.43</v>
      </c>
      <c r="F198" s="77">
        <f>+IF(ISNUMBER(DATA!K782),DATA!K782,"n/a")</f>
        <v>2.0613268571113501E-2</v>
      </c>
      <c r="G198" s="86">
        <f>+IF(ISNUMBER(DATA!T782),DATA!T782,"n/a")</f>
        <v>3137058.06</v>
      </c>
      <c r="H198" s="77">
        <f>+IF(ISNUMBER(DATA!U782),DATA!U782,"n/a")</f>
        <v>3.9133104627362199E-2</v>
      </c>
      <c r="I198" s="86">
        <f>+IF(ISNUMBER(DATA!AD782),DATA!AD782,"n/a")</f>
        <v>6017691.4400000004</v>
      </c>
      <c r="J198" s="77">
        <f>+IF(ISNUMBER(DATA!AE782),DATA!AE782,"n/a")</f>
        <v>4.0620461421179602E-2</v>
      </c>
      <c r="K198" s="86">
        <f>+IF(ISNUMBER(DATA!AN782),DATA!AN782,"n/a")</f>
        <v>11399875.16</v>
      </c>
      <c r="L198" s="77">
        <f>+IF(ISNUMBER(DATA!AO782),DATA!AO782,"n/a")</f>
        <v>8.9661644908007997E-3</v>
      </c>
      <c r="R198" s="66"/>
      <c r="S198" s="66"/>
      <c r="T198" s="66"/>
      <c r="U198" s="66"/>
      <c r="V198" s="66"/>
      <c r="W198" s="66"/>
      <c r="X198" s="66"/>
      <c r="Y198" s="66"/>
    </row>
    <row r="199" spans="1:25" x14ac:dyDescent="0.2">
      <c r="A199" s="75" t="s">
        <v>19</v>
      </c>
      <c r="B199" s="66" t="s">
        <v>27</v>
      </c>
      <c r="C199" s="66" t="s">
        <v>25</v>
      </c>
      <c r="D199" s="66" t="s">
        <v>321</v>
      </c>
      <c r="E199" s="86">
        <f>+IF(ISNUMBER(DATA!J783),DATA!J783,"n/a")</f>
        <v>927802.42</v>
      </c>
      <c r="F199" s="77">
        <f>+IF(ISNUMBER(DATA!K783),DATA!K783,"n/a")</f>
        <v>9.3055476638391602E-2</v>
      </c>
      <c r="G199" s="86">
        <f>+IF(ISNUMBER(DATA!T783),DATA!T783,"n/a")</f>
        <v>3009514.03</v>
      </c>
      <c r="H199" s="77">
        <f>+IF(ISNUMBER(DATA!U783),DATA!U783,"n/a")</f>
        <v>5.5536924210536603E-2</v>
      </c>
      <c r="I199" s="86">
        <f>+IF(ISNUMBER(DATA!AD783),DATA!AD783,"n/a")</f>
        <v>5602342.9500000002</v>
      </c>
      <c r="J199" s="77">
        <f>+IF(ISNUMBER(DATA!AE783),DATA!AE783,"n/a")</f>
        <v>3.03606686390826E-2</v>
      </c>
      <c r="K199" s="86">
        <f>+IF(ISNUMBER(DATA!AN783),DATA!AN783,"n/a")</f>
        <v>10429803.699999999</v>
      </c>
      <c r="L199" s="77">
        <f>+IF(ISNUMBER(DATA!AO783),DATA!AO783,"n/a")</f>
        <v>-1.60514370820363E-2</v>
      </c>
      <c r="R199" s="66"/>
      <c r="S199" s="66"/>
      <c r="T199" s="66"/>
      <c r="U199" s="66"/>
      <c r="V199" s="66"/>
      <c r="W199" s="66"/>
      <c r="X199" s="66"/>
      <c r="Y199" s="66"/>
    </row>
    <row r="200" spans="1:25" x14ac:dyDescent="0.2">
      <c r="A200" s="75" t="s">
        <v>19</v>
      </c>
      <c r="B200" s="66" t="s">
        <v>27</v>
      </c>
      <c r="C200" s="66" t="s">
        <v>25</v>
      </c>
      <c r="D200" s="66" t="s">
        <v>322</v>
      </c>
      <c r="E200" s="86">
        <f>+IF(ISNUMBER(DATA!J784),DATA!J784,"n/a")</f>
        <v>1805008.19</v>
      </c>
      <c r="F200" s="77">
        <f>+IF(ISNUMBER(DATA!K784),DATA!K784,"n/a")</f>
        <v>2.0576238929688701E-2</v>
      </c>
      <c r="G200" s="86">
        <f>+IF(ISNUMBER(DATA!T784),DATA!T784,"n/a")</f>
        <v>5910412.2300000004</v>
      </c>
      <c r="H200" s="77">
        <f>+IF(ISNUMBER(DATA!U784),DATA!U784,"n/a")</f>
        <v>-1.76290346637431E-2</v>
      </c>
      <c r="I200" s="86">
        <f>+IF(ISNUMBER(DATA!AD784),DATA!AD784,"n/a")</f>
        <v>11204193.689999999</v>
      </c>
      <c r="J200" s="77">
        <f>+IF(ISNUMBER(DATA!AE784),DATA!AE784,"n/a")</f>
        <v>-6.14666440750192E-2</v>
      </c>
      <c r="K200" s="86">
        <f>+IF(ISNUMBER(DATA!AN784),DATA!AN784,"n/a")</f>
        <v>20911839.039999999</v>
      </c>
      <c r="L200" s="77">
        <f>+IF(ISNUMBER(DATA!AO784),DATA!AO784,"n/a")</f>
        <v>-5.7878264376136801E-2</v>
      </c>
      <c r="R200" s="66"/>
      <c r="S200" s="66"/>
      <c r="T200" s="66"/>
      <c r="U200" s="66"/>
      <c r="V200" s="66"/>
      <c r="W200" s="66"/>
      <c r="X200" s="66"/>
      <c r="Y200" s="66"/>
    </row>
    <row r="201" spans="1:25" x14ac:dyDescent="0.2">
      <c r="A201" s="75" t="s">
        <v>19</v>
      </c>
      <c r="B201" s="66" t="s">
        <v>27</v>
      </c>
      <c r="C201" s="66" t="s">
        <v>25</v>
      </c>
      <c r="D201" s="66" t="s">
        <v>323</v>
      </c>
      <c r="E201" s="86">
        <f>+IF(ISNUMBER(DATA!J785),DATA!J785,"n/a")</f>
        <v>526480.66</v>
      </c>
      <c r="F201" s="77">
        <f>+IF(ISNUMBER(DATA!K785),DATA!K785,"n/a")</f>
        <v>0.105553517958523</v>
      </c>
      <c r="G201" s="86">
        <f>+IF(ISNUMBER(DATA!T785),DATA!T785,"n/a")</f>
        <v>1848615.98</v>
      </c>
      <c r="H201" s="77">
        <f>+IF(ISNUMBER(DATA!U785),DATA!U785,"n/a")</f>
        <v>0.140935869028113</v>
      </c>
      <c r="I201" s="86">
        <f>+IF(ISNUMBER(DATA!AD785),DATA!AD785,"n/a")</f>
        <v>3598553.91</v>
      </c>
      <c r="J201" s="77">
        <f>+IF(ISNUMBER(DATA!AE785),DATA!AE785,"n/a")</f>
        <v>6.2448016925976797E-2</v>
      </c>
      <c r="K201" s="86">
        <f>+IF(ISNUMBER(DATA!AN785),DATA!AN785,"n/a")</f>
        <v>6711008.7999999998</v>
      </c>
      <c r="L201" s="77">
        <f>+IF(ISNUMBER(DATA!AO785),DATA!AO785,"n/a")</f>
        <v>5.9405908740542503E-2</v>
      </c>
      <c r="R201" s="66"/>
      <c r="S201" s="66"/>
      <c r="T201" s="66"/>
      <c r="U201" s="66"/>
      <c r="V201" s="66"/>
      <c r="W201" s="66"/>
      <c r="X201" s="66"/>
      <c r="Y201" s="66"/>
    </row>
    <row r="202" spans="1:25" x14ac:dyDescent="0.2">
      <c r="A202" s="75" t="s">
        <v>19</v>
      </c>
      <c r="B202" s="66" t="s">
        <v>27</v>
      </c>
      <c r="C202" s="66" t="s">
        <v>25</v>
      </c>
      <c r="D202" s="66" t="s">
        <v>324</v>
      </c>
      <c r="E202" s="86">
        <f>+IF(ISNUMBER(DATA!J786),DATA!J786,"n/a")</f>
        <v>550741.09</v>
      </c>
      <c r="F202" s="77">
        <f>+IF(ISNUMBER(DATA!K786),DATA!K786,"n/a")</f>
        <v>0.13525738128669401</v>
      </c>
      <c r="G202" s="86">
        <f>+IF(ISNUMBER(DATA!T786),DATA!T786,"n/a")</f>
        <v>1802624.41</v>
      </c>
      <c r="H202" s="77">
        <f>+IF(ISNUMBER(DATA!U786),DATA!U786,"n/a")</f>
        <v>0.132167889067138</v>
      </c>
      <c r="I202" s="86">
        <f>+IF(ISNUMBER(DATA!AD786),DATA!AD786,"n/a")</f>
        <v>3341821.38</v>
      </c>
      <c r="J202" s="77">
        <f>+IF(ISNUMBER(DATA!AE786),DATA!AE786,"n/a")</f>
        <v>0.109362306654156</v>
      </c>
      <c r="K202" s="86">
        <f>+IF(ISNUMBER(DATA!AN786),DATA!AN786,"n/a")</f>
        <v>6348378.7699999996</v>
      </c>
      <c r="L202" s="77">
        <f>+IF(ISNUMBER(DATA!AO786),DATA!AO786,"n/a")</f>
        <v>5.82007543961141E-2</v>
      </c>
      <c r="R202" s="66"/>
      <c r="S202" s="66"/>
      <c r="T202" s="66"/>
      <c r="U202" s="66"/>
      <c r="V202" s="66"/>
      <c r="W202" s="66"/>
      <c r="X202" s="66"/>
      <c r="Y202" s="66"/>
    </row>
    <row r="203" spans="1:25" x14ac:dyDescent="0.2">
      <c r="A203" s="75" t="s">
        <v>19</v>
      </c>
      <c r="B203" s="66" t="s">
        <v>27</v>
      </c>
      <c r="C203" s="66" t="s">
        <v>25</v>
      </c>
      <c r="D203" s="66" t="s">
        <v>325</v>
      </c>
      <c r="E203" s="86">
        <f>+IF(ISNUMBER(DATA!J787),DATA!J787,"n/a")</f>
        <v>1726643.56</v>
      </c>
      <c r="F203" s="77">
        <f>+IF(ISNUMBER(DATA!K787),DATA!K787,"n/a")</f>
        <v>0.31373978353605397</v>
      </c>
      <c r="G203" s="86">
        <f>+IF(ISNUMBER(DATA!T787),DATA!T787,"n/a")</f>
        <v>5047652.67</v>
      </c>
      <c r="H203" s="77">
        <f>+IF(ISNUMBER(DATA!U787),DATA!U787,"n/a")</f>
        <v>9.0960106156166398E-2</v>
      </c>
      <c r="I203" s="86">
        <f>+IF(ISNUMBER(DATA!AD787),DATA!AD787,"n/a")</f>
        <v>9417889.5700000003</v>
      </c>
      <c r="J203" s="77">
        <f>+IF(ISNUMBER(DATA!AE787),DATA!AE787,"n/a")</f>
        <v>7.22370482281781E-2</v>
      </c>
      <c r="K203" s="86">
        <f>+IF(ISNUMBER(DATA!AN787),DATA!AN787,"n/a")</f>
        <v>17510914.190000001</v>
      </c>
      <c r="L203" s="77">
        <f>+IF(ISNUMBER(DATA!AO787),DATA!AO787,"n/a")</f>
        <v>5.5397469902551601E-2</v>
      </c>
      <c r="R203" s="66"/>
      <c r="S203" s="66"/>
      <c r="T203" s="66"/>
      <c r="U203" s="66"/>
      <c r="V203" s="66"/>
      <c r="W203" s="66"/>
      <c r="X203" s="66"/>
      <c r="Y203" s="66"/>
    </row>
    <row r="204" spans="1:25" x14ac:dyDescent="0.2">
      <c r="A204" s="75" t="s">
        <v>19</v>
      </c>
      <c r="B204" s="66" t="s">
        <v>27</v>
      </c>
      <c r="C204" s="66" t="s">
        <v>25</v>
      </c>
      <c r="D204" s="66" t="s">
        <v>326</v>
      </c>
      <c r="E204" s="86">
        <f>+IF(ISNUMBER(DATA!J788),DATA!J788,"n/a")</f>
        <v>936887.65</v>
      </c>
      <c r="F204" s="77">
        <f>+IF(ISNUMBER(DATA!K788),DATA!K788,"n/a")</f>
        <v>4.0574926947211799E-2</v>
      </c>
      <c r="G204" s="86">
        <f>+IF(ISNUMBER(DATA!T788),DATA!T788,"n/a")</f>
        <v>3194561.91</v>
      </c>
      <c r="H204" s="77">
        <f>+IF(ISNUMBER(DATA!U788),DATA!U788,"n/a")</f>
        <v>6.4534893407949198E-2</v>
      </c>
      <c r="I204" s="86">
        <f>+IF(ISNUMBER(DATA!AD788),DATA!AD788,"n/a")</f>
        <v>6088832.1600000001</v>
      </c>
      <c r="J204" s="77">
        <f>+IF(ISNUMBER(DATA!AE788),DATA!AE788,"n/a")</f>
        <v>9.5535865263709809E-3</v>
      </c>
      <c r="K204" s="86">
        <f>+IF(ISNUMBER(DATA!AN788),DATA!AN788,"n/a")</f>
        <v>11523873.68</v>
      </c>
      <c r="L204" s="77">
        <f>+IF(ISNUMBER(DATA!AO788),DATA!AO788,"n/a")</f>
        <v>2.26818981428672E-2</v>
      </c>
      <c r="R204" s="66"/>
      <c r="S204" s="66"/>
      <c r="T204" s="66"/>
      <c r="U204" s="66"/>
      <c r="V204" s="66"/>
      <c r="W204" s="66"/>
      <c r="X204" s="66"/>
      <c r="Y204" s="66"/>
    </row>
    <row r="205" spans="1:25" x14ac:dyDescent="0.2">
      <c r="A205" s="75" t="s">
        <v>19</v>
      </c>
      <c r="B205" s="66" t="s">
        <v>27</v>
      </c>
      <c r="C205" s="66" t="s">
        <v>25</v>
      </c>
      <c r="D205" s="66" t="s">
        <v>327</v>
      </c>
      <c r="E205" s="86">
        <f>+IF(ISNUMBER(DATA!J789),DATA!J789,"n/a")</f>
        <v>8128690.9199999999</v>
      </c>
      <c r="F205" s="77">
        <f>+IF(ISNUMBER(DATA!K789),DATA!K789,"n/a")</f>
        <v>8.7531922847704405E-2</v>
      </c>
      <c r="G205" s="86">
        <f>+IF(ISNUMBER(DATA!T789),DATA!T789,"n/a")</f>
        <v>26529623.539999999</v>
      </c>
      <c r="H205" s="77">
        <f>+IF(ISNUMBER(DATA!U789),DATA!U789,"n/a")</f>
        <v>3.9709278174252002E-2</v>
      </c>
      <c r="I205" s="86">
        <f>+IF(ISNUMBER(DATA!AD789),DATA!AD789,"n/a")</f>
        <v>50188949.780000001</v>
      </c>
      <c r="J205" s="77">
        <f>+IF(ISNUMBER(DATA!AE789),DATA!AE789,"n/a")</f>
        <v>4.3026739639377698E-3</v>
      </c>
      <c r="K205" s="86">
        <f>+IF(ISNUMBER(DATA!AN789),DATA!AN789,"n/a")</f>
        <v>94520086.549999997</v>
      </c>
      <c r="L205" s="77">
        <f>+IF(ISNUMBER(DATA!AO789),DATA!AO789,"n/a")</f>
        <v>-5.5770973838610103E-3</v>
      </c>
      <c r="R205" s="66"/>
      <c r="S205" s="66"/>
      <c r="T205" s="66"/>
      <c r="U205" s="66"/>
      <c r="V205" s="66"/>
      <c r="W205" s="66"/>
      <c r="X205" s="66"/>
      <c r="Y205" s="66"/>
    </row>
    <row r="206" spans="1:25" x14ac:dyDescent="0.2">
      <c r="A206" s="75"/>
      <c r="E206" s="80"/>
      <c r="F206" s="77"/>
      <c r="G206" s="81"/>
      <c r="H206" s="77"/>
      <c r="I206" s="81"/>
      <c r="J206" s="82"/>
      <c r="K206" s="81"/>
      <c r="L206" s="77"/>
      <c r="R206" s="66"/>
      <c r="S206" s="66"/>
      <c r="T206" s="66"/>
      <c r="U206" s="66"/>
      <c r="V206" s="66"/>
      <c r="W206" s="66"/>
      <c r="X206" s="66"/>
      <c r="Y206" s="66"/>
    </row>
    <row r="207" spans="1:25" x14ac:dyDescent="0.2">
      <c r="A207" s="75" t="s">
        <v>19</v>
      </c>
      <c r="B207" s="66" t="s">
        <v>27</v>
      </c>
      <c r="C207" s="66" t="s">
        <v>10</v>
      </c>
      <c r="D207" s="66" t="s">
        <v>319</v>
      </c>
      <c r="E207" s="87">
        <f>+IF(ISNUMBER(DATA!L781),DATA!L781,"n/a")</f>
        <v>5.0790534217890997</v>
      </c>
      <c r="F207" s="77">
        <f>+IF(ISNUMBER(DATA!M781),DATA!M781,"n/a")</f>
        <v>2.5135293689454101E-2</v>
      </c>
      <c r="G207" s="87">
        <f>+IF(ISNUMBER(DATA!V781),DATA!V781,"n/a")</f>
        <v>5.1526964341506902</v>
      </c>
      <c r="H207" s="77">
        <f>+IF(ISNUMBER(DATA!W781),DATA!W781,"n/a")</f>
        <v>7.3405859689781097E-3</v>
      </c>
      <c r="I207" s="87">
        <f>+IF(ISNUMBER(DATA!AF781),DATA!AF781,"n/a")</f>
        <v>5.2080071126953902</v>
      </c>
      <c r="J207" s="77">
        <f>+IF(ISNUMBER(DATA!AG781),DATA!AG781,"n/a")</f>
        <v>3.1837610119680199E-2</v>
      </c>
      <c r="K207" s="87">
        <f>+IF(ISNUMBER(DATA!AP781),DATA!AP781,"n/a")</f>
        <v>5.1349616856147904</v>
      </c>
      <c r="L207" s="77">
        <f>+IF(ISNUMBER(DATA!AQ781),DATA!AQ781,"n/a")</f>
        <v>2.4096762587735798E-2</v>
      </c>
      <c r="R207" s="66"/>
      <c r="S207" s="66"/>
      <c r="T207" s="66"/>
      <c r="U207" s="66"/>
      <c r="V207" s="66"/>
      <c r="W207" s="66"/>
      <c r="X207" s="66"/>
      <c r="Y207" s="66"/>
    </row>
    <row r="208" spans="1:25" x14ac:dyDescent="0.2">
      <c r="A208" s="75" t="s">
        <v>19</v>
      </c>
      <c r="B208" s="66" t="s">
        <v>27</v>
      </c>
      <c r="C208" s="66" t="s">
        <v>10</v>
      </c>
      <c r="D208" s="66" t="s">
        <v>320</v>
      </c>
      <c r="E208" s="87">
        <f>+IF(ISNUMBER(DATA!L782),DATA!L782,"n/a")</f>
        <v>4.28019607135729</v>
      </c>
      <c r="F208" s="77">
        <f>+IF(ISNUMBER(DATA!M782),DATA!M782,"n/a")</f>
        <v>-1.43399183511644E-2</v>
      </c>
      <c r="G208" s="87">
        <f>+IF(ISNUMBER(DATA!V782),DATA!V782,"n/a")</f>
        <v>4.2886484214831704</v>
      </c>
      <c r="H208" s="77">
        <f>+IF(ISNUMBER(DATA!W782),DATA!W782,"n/a")</f>
        <v>-3.29995330975066E-3</v>
      </c>
      <c r="I208" s="87">
        <f>+IF(ISNUMBER(DATA!AF782),DATA!AF782,"n/a")</f>
        <v>4.2779910560790304</v>
      </c>
      <c r="J208" s="77">
        <f>+IF(ISNUMBER(DATA!AG782),DATA!AG782,"n/a")</f>
        <v>-9.7417916964693499E-4</v>
      </c>
      <c r="K208" s="87">
        <f>+IF(ISNUMBER(DATA!AP782),DATA!AP782,"n/a")</f>
        <v>4.3240087150524804</v>
      </c>
      <c r="L208" s="77">
        <f>+IF(ISNUMBER(DATA!AQ782),DATA!AQ782,"n/a")</f>
        <v>8.6973412652426307E-3</v>
      </c>
      <c r="R208" s="66"/>
      <c r="S208" s="66"/>
      <c r="T208" s="66"/>
      <c r="U208" s="66"/>
      <c r="V208" s="66"/>
      <c r="W208" s="66"/>
      <c r="X208" s="66"/>
      <c r="Y208" s="66"/>
    </row>
    <row r="209" spans="1:25" x14ac:dyDescent="0.2">
      <c r="A209" s="75" t="s">
        <v>19</v>
      </c>
      <c r="B209" s="66" t="s">
        <v>27</v>
      </c>
      <c r="C209" s="66" t="s">
        <v>10</v>
      </c>
      <c r="D209" s="66" t="s">
        <v>321</v>
      </c>
      <c r="E209" s="87">
        <f>+IF(ISNUMBER(DATA!L783),DATA!L783,"n/a")</f>
        <v>4.4229512786063996</v>
      </c>
      <c r="F209" s="77">
        <f>+IF(ISNUMBER(DATA!M783),DATA!M783,"n/a")</f>
        <v>-2.3854519495755198E-2</v>
      </c>
      <c r="G209" s="87">
        <f>+IF(ISNUMBER(DATA!V783),DATA!V783,"n/a")</f>
        <v>4.4590636165943298</v>
      </c>
      <c r="H209" s="77">
        <f>+IF(ISNUMBER(DATA!W783),DATA!W783,"n/a")</f>
        <v>-1.46359774385495E-2</v>
      </c>
      <c r="I209" s="87">
        <f>+IF(ISNUMBER(DATA!AF783),DATA!AF783,"n/a")</f>
        <v>4.4459258189292896</v>
      </c>
      <c r="J209" s="77">
        <f>+IF(ISNUMBER(DATA!AG783),DATA!AG783,"n/a")</f>
        <v>-1.17912421914061E-2</v>
      </c>
      <c r="K209" s="87">
        <f>+IF(ISNUMBER(DATA!AP783),DATA!AP783,"n/a")</f>
        <v>4.4755549002042496</v>
      </c>
      <c r="L209" s="77">
        <f>+IF(ISNUMBER(DATA!AQ783),DATA!AQ783,"n/a")</f>
        <v>-6.3489187536204797E-3</v>
      </c>
      <c r="R209" s="66"/>
      <c r="S209" s="66"/>
      <c r="T209" s="66"/>
      <c r="U209" s="66"/>
      <c r="V209" s="66"/>
      <c r="W209" s="66"/>
      <c r="X209" s="66"/>
      <c r="Y209" s="66"/>
    </row>
    <row r="210" spans="1:25" x14ac:dyDescent="0.2">
      <c r="A210" s="75" t="s">
        <v>19</v>
      </c>
      <c r="B210" s="66" t="s">
        <v>27</v>
      </c>
      <c r="C210" s="66" t="s">
        <v>10</v>
      </c>
      <c r="D210" s="66" t="s">
        <v>322</v>
      </c>
      <c r="E210" s="87">
        <f>+IF(ISNUMBER(DATA!L784),DATA!L784,"n/a")</f>
        <v>4.0170756737184901</v>
      </c>
      <c r="F210" s="77">
        <f>+IF(ISNUMBER(DATA!M784),DATA!M784,"n/a")</f>
        <v>2.3845311875073601E-2</v>
      </c>
      <c r="G210" s="87">
        <f>+IF(ISNUMBER(DATA!V784),DATA!V784,"n/a")</f>
        <v>4.0299743754730804</v>
      </c>
      <c r="H210" s="77">
        <f>+IF(ISNUMBER(DATA!W784),DATA!W784,"n/a")</f>
        <v>1.34191868457553E-2</v>
      </c>
      <c r="I210" s="87">
        <f>+IF(ISNUMBER(DATA!AF784),DATA!AF784,"n/a")</f>
        <v>4.0119559536494904</v>
      </c>
      <c r="J210" s="77">
        <f>+IF(ISNUMBER(DATA!AG784),DATA!AG784,"n/a")</f>
        <v>-2.1732452364153299E-3</v>
      </c>
      <c r="K210" s="87">
        <f>+IF(ISNUMBER(DATA!AP784),DATA!AP784,"n/a")</f>
        <v>4.0092266050549901</v>
      </c>
      <c r="L210" s="77">
        <f>+IF(ISNUMBER(DATA!AQ784),DATA!AQ784,"n/a")</f>
        <v>-7.6104818924178797E-3</v>
      </c>
      <c r="R210" s="66"/>
      <c r="S210" s="66"/>
      <c r="T210" s="66"/>
      <c r="U210" s="66"/>
      <c r="V210" s="66"/>
      <c r="W210" s="66"/>
      <c r="X210" s="66"/>
      <c r="Y210" s="66"/>
    </row>
    <row r="211" spans="1:25" x14ac:dyDescent="0.2">
      <c r="A211" s="75" t="s">
        <v>19</v>
      </c>
      <c r="B211" s="66" t="s">
        <v>27</v>
      </c>
      <c r="C211" s="66" t="s">
        <v>10</v>
      </c>
      <c r="D211" s="66" t="s">
        <v>323</v>
      </c>
      <c r="E211" s="87">
        <f>+IF(ISNUMBER(DATA!L785),DATA!L785,"n/a")</f>
        <v>4.59732014602654</v>
      </c>
      <c r="F211" s="77">
        <f>+IF(ISNUMBER(DATA!M785),DATA!M785,"n/a")</f>
        <v>3.3465949453282101E-2</v>
      </c>
      <c r="G211" s="87">
        <f>+IF(ISNUMBER(DATA!V785),DATA!V785,"n/a")</f>
        <v>4.5671490731341997</v>
      </c>
      <c r="H211" s="77">
        <f>+IF(ISNUMBER(DATA!W785),DATA!W785,"n/a")</f>
        <v>2.3249268406109899E-2</v>
      </c>
      <c r="I211" s="87">
        <f>+IF(ISNUMBER(DATA!AF785),DATA!AF785,"n/a")</f>
        <v>4.5311696363667497</v>
      </c>
      <c r="J211" s="77">
        <f>+IF(ISNUMBER(DATA!AG785),DATA!AG785,"n/a")</f>
        <v>3.6658438437967802E-2</v>
      </c>
      <c r="K211" s="87">
        <f>+IF(ISNUMBER(DATA!AP785),DATA!AP785,"n/a")</f>
        <v>4.5359383961209598</v>
      </c>
      <c r="L211" s="77">
        <f>+IF(ISNUMBER(DATA!AQ785),DATA!AQ785,"n/a")</f>
        <v>2.5460053784843398E-2</v>
      </c>
      <c r="R211" s="66"/>
      <c r="S211" s="66"/>
      <c r="T211" s="66"/>
      <c r="U211" s="66"/>
      <c r="V211" s="66"/>
      <c r="W211" s="66"/>
      <c r="X211" s="66"/>
      <c r="Y211" s="66"/>
    </row>
    <row r="212" spans="1:25" x14ac:dyDescent="0.2">
      <c r="A212" s="75" t="s">
        <v>19</v>
      </c>
      <c r="B212" s="66" t="s">
        <v>27</v>
      </c>
      <c r="C212" s="66" t="s">
        <v>10</v>
      </c>
      <c r="D212" s="66" t="s">
        <v>324</v>
      </c>
      <c r="E212" s="87">
        <f>+IF(ISNUMBER(DATA!L786),DATA!L786,"n/a")</f>
        <v>4.6940462368295996</v>
      </c>
      <c r="F212" s="77">
        <f>+IF(ISNUMBER(DATA!M786),DATA!M786,"n/a")</f>
        <v>2.9154011504746301E-2</v>
      </c>
      <c r="G212" s="87">
        <f>+IF(ISNUMBER(DATA!V786),DATA!V786,"n/a")</f>
        <v>4.7108228823642202</v>
      </c>
      <c r="H212" s="77">
        <f>+IF(ISNUMBER(DATA!W786),DATA!W786,"n/a")</f>
        <v>3.5019389881745799E-2</v>
      </c>
      <c r="I212" s="87">
        <f>+IF(ISNUMBER(DATA!AF786),DATA!AF786,"n/a")</f>
        <v>4.7022921421221699</v>
      </c>
      <c r="J212" s="77">
        <f>+IF(ISNUMBER(DATA!AG786),DATA!AG786,"n/a")</f>
        <v>3.01263082744474E-2</v>
      </c>
      <c r="K212" s="87">
        <f>+IF(ISNUMBER(DATA!AP786),DATA!AP786,"n/a")</f>
        <v>4.6482054361372098</v>
      </c>
      <c r="L212" s="77">
        <f>+IF(ISNUMBER(DATA!AQ786),DATA!AQ786,"n/a")</f>
        <v>-1.7309572483421801E-2</v>
      </c>
      <c r="R212" s="66"/>
      <c r="S212" s="66"/>
      <c r="T212" s="66"/>
      <c r="U212" s="66"/>
      <c r="V212" s="66"/>
      <c r="W212" s="66"/>
      <c r="X212" s="66"/>
      <c r="Y212" s="66"/>
    </row>
    <row r="213" spans="1:25" x14ac:dyDescent="0.2">
      <c r="A213" s="75" t="s">
        <v>19</v>
      </c>
      <c r="B213" s="66" t="s">
        <v>27</v>
      </c>
      <c r="C213" s="66" t="s">
        <v>10</v>
      </c>
      <c r="D213" s="66" t="s">
        <v>325</v>
      </c>
      <c r="E213" s="87">
        <f>+IF(ISNUMBER(DATA!L787),DATA!L787,"n/a")</f>
        <v>4.1722801136000198</v>
      </c>
      <c r="F213" s="77">
        <f>+IF(ISNUMBER(DATA!M787),DATA!M787,"n/a")</f>
        <v>-5.7348966505686501E-2</v>
      </c>
      <c r="G213" s="87">
        <f>+IF(ISNUMBER(DATA!V787),DATA!V787,"n/a")</f>
        <v>4.2852075553291096</v>
      </c>
      <c r="H213" s="77">
        <f>+IF(ISNUMBER(DATA!W787),DATA!W787,"n/a")</f>
        <v>-1.3479494331349699E-2</v>
      </c>
      <c r="I213" s="87">
        <f>+IF(ISNUMBER(DATA!AF787),DATA!AF787,"n/a")</f>
        <v>4.2778388845072204</v>
      </c>
      <c r="J213" s="77">
        <f>+IF(ISNUMBER(DATA!AG787),DATA!AG787,"n/a")</f>
        <v>5.2804966668164796E-3</v>
      </c>
      <c r="K213" s="87">
        <f>+IF(ISNUMBER(DATA!AP787),DATA!AP787,"n/a")</f>
        <v>4.2931683306339998</v>
      </c>
      <c r="L213" s="77">
        <f>+IF(ISNUMBER(DATA!AQ787),DATA!AQ787,"n/a")</f>
        <v>6.14687409334115E-3</v>
      </c>
      <c r="R213" s="66"/>
      <c r="S213" s="66"/>
      <c r="T213" s="66"/>
      <c r="U213" s="66"/>
      <c r="V213" s="66"/>
      <c r="W213" s="66"/>
      <c r="X213" s="66"/>
      <c r="Y213" s="66"/>
    </row>
    <row r="214" spans="1:25" x14ac:dyDescent="0.2">
      <c r="A214" s="75" t="s">
        <v>19</v>
      </c>
      <c r="B214" s="66" t="s">
        <v>27</v>
      </c>
      <c r="C214" s="66" t="s">
        <v>10</v>
      </c>
      <c r="D214" s="66" t="s">
        <v>326</v>
      </c>
      <c r="E214" s="87">
        <f>+IF(ISNUMBER(DATA!L788),DATA!L788,"n/a")</f>
        <v>4.2959344633030998</v>
      </c>
      <c r="F214" s="77">
        <f>+IF(ISNUMBER(DATA!M788),DATA!M788,"n/a")</f>
        <v>3.1075562211662099E-2</v>
      </c>
      <c r="G214" s="87">
        <f>+IF(ISNUMBER(DATA!V788),DATA!V788,"n/a")</f>
        <v>4.3000818276384196</v>
      </c>
      <c r="H214" s="77">
        <f>+IF(ISNUMBER(DATA!W788),DATA!W788,"n/a")</f>
        <v>2.4771383260636999E-2</v>
      </c>
      <c r="I214" s="87">
        <f>+IF(ISNUMBER(DATA!AF788),DATA!AF788,"n/a")</f>
        <v>4.2883291393249001</v>
      </c>
      <c r="J214" s="77">
        <f>+IF(ISNUMBER(DATA!AG788),DATA!AG788,"n/a")</f>
        <v>1.5936583775740601E-2</v>
      </c>
      <c r="K214" s="87">
        <f>+IF(ISNUMBER(DATA!AP788),DATA!AP788,"n/a")</f>
        <v>4.2442383362587197</v>
      </c>
      <c r="L214" s="77">
        <f>+IF(ISNUMBER(DATA!AQ788),DATA!AQ788,"n/a")</f>
        <v>-2.46442244099544E-2</v>
      </c>
      <c r="R214" s="66"/>
      <c r="S214" s="66"/>
      <c r="T214" s="66"/>
      <c r="U214" s="66"/>
      <c r="V214" s="66"/>
      <c r="W214" s="66"/>
      <c r="X214" s="66"/>
      <c r="Y214" s="66"/>
    </row>
    <row r="215" spans="1:25" x14ac:dyDescent="0.2">
      <c r="A215" s="75" t="s">
        <v>19</v>
      </c>
      <c r="B215" s="66" t="s">
        <v>27</v>
      </c>
      <c r="C215" s="66" t="s">
        <v>10</v>
      </c>
      <c r="D215" s="66" t="s">
        <v>327</v>
      </c>
      <c r="E215" s="87">
        <f>+IF(ISNUMBER(DATA!L789),DATA!L789,"n/a")</f>
        <v>4.3359709934135999</v>
      </c>
      <c r="F215" s="77">
        <f>+IF(ISNUMBER(DATA!M789),DATA!M789,"n/a")</f>
        <v>4.6910309411013598E-4</v>
      </c>
      <c r="G215" s="87">
        <f>+IF(ISNUMBER(DATA!V789),DATA!V789,"n/a")</f>
        <v>4.3761412904127397</v>
      </c>
      <c r="H215" s="77">
        <f>+IF(ISNUMBER(DATA!W789),DATA!W789,"n/a")</f>
        <v>5.9637418586109001E-3</v>
      </c>
      <c r="I215" s="87">
        <f>+IF(ISNUMBER(DATA!AF789),DATA!AF789,"n/a")</f>
        <v>4.3687070898199796</v>
      </c>
      <c r="J215" s="77">
        <f>+IF(ISNUMBER(DATA!AG789),DATA!AG789,"n/a")</f>
        <v>8.0695229731113701E-3</v>
      </c>
      <c r="K215" s="87">
        <f>+IF(ISNUMBER(DATA!AP789),DATA!AP789,"n/a")</f>
        <v>4.3672989306666699</v>
      </c>
      <c r="L215" s="77">
        <f>+IF(ISNUMBER(DATA!AQ789),DATA!AQ789,"n/a")</f>
        <v>-8.8636024735231104E-4</v>
      </c>
      <c r="R215" s="66"/>
      <c r="S215" s="66"/>
      <c r="T215" s="66"/>
      <c r="U215" s="66"/>
      <c r="V215" s="66"/>
      <c r="W215" s="66"/>
      <c r="X215" s="66"/>
      <c r="Y215" s="66"/>
    </row>
    <row r="216" spans="1:25" x14ac:dyDescent="0.2">
      <c r="A216" s="75"/>
      <c r="E216" s="88"/>
      <c r="F216" s="77"/>
      <c r="G216" s="89"/>
      <c r="H216" s="77"/>
      <c r="I216" s="89"/>
      <c r="J216" s="82"/>
      <c r="K216" s="89"/>
      <c r="L216" s="77"/>
      <c r="R216" s="66"/>
      <c r="S216" s="66"/>
      <c r="T216" s="66"/>
      <c r="U216" s="66"/>
      <c r="V216" s="66"/>
      <c r="W216" s="66"/>
      <c r="X216" s="66"/>
      <c r="Y216" s="66"/>
    </row>
    <row r="217" spans="1:25" x14ac:dyDescent="0.2">
      <c r="A217" s="75" t="s">
        <v>19</v>
      </c>
      <c r="B217" s="66" t="s">
        <v>27</v>
      </c>
      <c r="C217" s="66" t="s">
        <v>26</v>
      </c>
      <c r="D217" s="66" t="s">
        <v>319</v>
      </c>
      <c r="E217" s="87">
        <f>+IF(ISNUMBER(DATA!N781),DATA!N781,"n/a")</f>
        <v>2.6389564955251501</v>
      </c>
      <c r="F217" s="77">
        <f>+IF(ISNUMBER(DATA!O781),DATA!O781,"n/a")</f>
        <v>2.3749774350517401E-2</v>
      </c>
      <c r="G217" s="87">
        <f>+IF(ISNUMBER(DATA!X781),DATA!X781,"n/a")</f>
        <v>2.6786651850872798</v>
      </c>
      <c r="H217" s="77">
        <f>+IF(ISNUMBER(DATA!Y781),DATA!Y781,"n/a")</f>
        <v>6.5630450181676098E-3</v>
      </c>
      <c r="I217" s="87">
        <f>+IF(ISNUMBER(DATA!AH781),DATA!AH781,"n/a")</f>
        <v>2.70246738274317</v>
      </c>
      <c r="J217" s="77">
        <f>+IF(ISNUMBER(DATA!AI781),DATA!AI781,"n/a")</f>
        <v>2.3670775215078901E-2</v>
      </c>
      <c r="K217" s="87">
        <f>+IF(ISNUMBER(DATA!AR781),DATA!AR781,"n/a")</f>
        <v>2.6564951056295101</v>
      </c>
      <c r="L217" s="77">
        <f>+IF(ISNUMBER(DATA!AS781),DATA!AS781,"n/a")</f>
        <v>1.55322423149904E-2</v>
      </c>
      <c r="R217" s="66"/>
      <c r="S217" s="66"/>
      <c r="T217" s="66"/>
      <c r="U217" s="66"/>
      <c r="V217" s="66"/>
      <c r="W217" s="66"/>
      <c r="X217" s="66"/>
      <c r="Y217" s="66"/>
    </row>
    <row r="218" spans="1:25" x14ac:dyDescent="0.2">
      <c r="A218" s="75" t="s">
        <v>19</v>
      </c>
      <c r="B218" s="66" t="s">
        <v>27</v>
      </c>
      <c r="C218" s="66" t="s">
        <v>26</v>
      </c>
      <c r="D218" s="66" t="s">
        <v>320</v>
      </c>
      <c r="E218" s="87">
        <f>+IF(ISNUMBER(DATA!N782),DATA!N782,"n/a")</f>
        <v>2.4308768224218702</v>
      </c>
      <c r="F218" s="77">
        <f>+IF(ISNUMBER(DATA!O782),DATA!O782,"n/a")</f>
        <v>-1.8273363527221101E-2</v>
      </c>
      <c r="G218" s="87">
        <f>+IF(ISNUMBER(DATA!X782),DATA!X782,"n/a")</f>
        <v>2.4319414891543301</v>
      </c>
      <c r="H218" s="77">
        <f>+IF(ISNUMBER(DATA!Y782),DATA!Y782,"n/a")</f>
        <v>-2.3380196102779399E-3</v>
      </c>
      <c r="I218" s="87">
        <f>+IF(ISNUMBER(DATA!AH782),DATA!AH782,"n/a")</f>
        <v>2.4060458224491499</v>
      </c>
      <c r="J218" s="77">
        <f>+IF(ISNUMBER(DATA!AI782),DATA!AI782,"n/a")</f>
        <v>-2.2899543309455599E-3</v>
      </c>
      <c r="K218" s="87">
        <f>+IF(ISNUMBER(DATA!AR782),DATA!AR782,"n/a")</f>
        <v>2.4083721325593901</v>
      </c>
      <c r="L218" s="77">
        <f>+IF(ISNUMBER(DATA!AS782),DATA!AS782,"n/a")</f>
        <v>2.1166312490471701E-2</v>
      </c>
      <c r="R218" s="66"/>
      <c r="S218" s="66"/>
      <c r="T218" s="66"/>
      <c r="U218" s="66"/>
      <c r="V218" s="66"/>
      <c r="W218" s="66"/>
      <c r="X218" s="66"/>
      <c r="Y218" s="66"/>
    </row>
    <row r="219" spans="1:25" x14ac:dyDescent="0.2">
      <c r="A219" s="75" t="s">
        <v>19</v>
      </c>
      <c r="B219" s="66" t="s">
        <v>27</v>
      </c>
      <c r="C219" s="66" t="s">
        <v>26</v>
      </c>
      <c r="D219" s="66" t="s">
        <v>321</v>
      </c>
      <c r="E219" s="87">
        <f>+IF(ISNUMBER(DATA!N783),DATA!N783,"n/a")</f>
        <v>2.4282637568459902</v>
      </c>
      <c r="F219" s="77">
        <f>+IF(ISNUMBER(DATA!O783),DATA!O783,"n/a")</f>
        <v>-1.45024042878945E-2</v>
      </c>
      <c r="G219" s="87">
        <f>+IF(ISNUMBER(DATA!X783),DATA!X783,"n/a")</f>
        <v>2.4652339600490198</v>
      </c>
      <c r="H219" s="77">
        <f>+IF(ISNUMBER(DATA!Y783),DATA!Y783,"n/a")</f>
        <v>5.3883220776066599E-3</v>
      </c>
      <c r="I219" s="87">
        <f>+IF(ISNUMBER(DATA!AH783),DATA!AH783,"n/a")</f>
        <v>2.4481263593475702</v>
      </c>
      <c r="J219" s="77">
        <f>+IF(ISNUMBER(DATA!AI783),DATA!AI783,"n/a")</f>
        <v>6.0480900302856896E-3</v>
      </c>
      <c r="K219" s="87">
        <f>+IF(ISNUMBER(DATA!AR783),DATA!AR783,"n/a")</f>
        <v>2.4361956294536999</v>
      </c>
      <c r="L219" s="77">
        <f>+IF(ISNUMBER(DATA!AS783),DATA!AS783,"n/a")</f>
        <v>1.5143799869581E-2</v>
      </c>
      <c r="R219" s="66"/>
      <c r="S219" s="66"/>
      <c r="T219" s="66"/>
      <c r="U219" s="66"/>
      <c r="V219" s="66"/>
      <c r="W219" s="66"/>
      <c r="X219" s="66"/>
      <c r="Y219" s="66"/>
    </row>
    <row r="220" spans="1:25" x14ac:dyDescent="0.2">
      <c r="A220" s="75" t="s">
        <v>19</v>
      </c>
      <c r="B220" s="66" t="s">
        <v>27</v>
      </c>
      <c r="C220" s="66" t="s">
        <v>26</v>
      </c>
      <c r="D220" s="66" t="s">
        <v>322</v>
      </c>
      <c r="E220" s="87">
        <f>+IF(ISNUMBER(DATA!N784),DATA!N784,"n/a")</f>
        <v>2.40370420147512</v>
      </c>
      <c r="F220" s="77">
        <f>+IF(ISNUMBER(DATA!O784),DATA!O784,"n/a")</f>
        <v>9.1923748032312607E-3</v>
      </c>
      <c r="G220" s="87">
        <f>+IF(ISNUMBER(DATA!X784),DATA!X784,"n/a")</f>
        <v>2.4099058552469201</v>
      </c>
      <c r="H220" s="77">
        <f>+IF(ISNUMBER(DATA!Y784),DATA!Y784,"n/a")</f>
        <v>1.6386938965567002E-2</v>
      </c>
      <c r="I220" s="87">
        <f>+IF(ISNUMBER(DATA!AH784),DATA!AH784,"n/a")</f>
        <v>2.3875909449758899</v>
      </c>
      <c r="J220" s="77">
        <f>+IF(ISNUMBER(DATA!AI784),DATA!AI784,"n/a")</f>
        <v>1.64095775643304E-2</v>
      </c>
      <c r="K220" s="87">
        <f>+IF(ISNUMBER(DATA!AR784),DATA!AR784,"n/a")</f>
        <v>2.3947381549853399</v>
      </c>
      <c r="L220" s="77">
        <f>+IF(ISNUMBER(DATA!AS784),DATA!AS784,"n/a")</f>
        <v>2.1905593030712499E-2</v>
      </c>
      <c r="R220" s="66"/>
      <c r="S220" s="66"/>
      <c r="T220" s="66"/>
      <c r="U220" s="66"/>
      <c r="V220" s="66"/>
      <c r="W220" s="66"/>
      <c r="X220" s="66"/>
      <c r="Y220" s="66"/>
    </row>
    <row r="221" spans="1:25" x14ac:dyDescent="0.2">
      <c r="A221" s="75" t="s">
        <v>19</v>
      </c>
      <c r="B221" s="66" t="s">
        <v>27</v>
      </c>
      <c r="C221" s="66" t="s">
        <v>26</v>
      </c>
      <c r="D221" s="66" t="s">
        <v>323</v>
      </c>
      <c r="E221" s="87">
        <f>+IF(ISNUMBER(DATA!N785),DATA!N785,"n/a")</f>
        <v>2.62752365870382</v>
      </c>
      <c r="F221" s="77">
        <f>+IF(ISNUMBER(DATA!O785),DATA!O785,"n/a")</f>
        <v>4.7990919258958903E-2</v>
      </c>
      <c r="G221" s="87">
        <f>+IF(ISNUMBER(DATA!X785),DATA!X785,"n/a")</f>
        <v>2.5825724496874698</v>
      </c>
      <c r="H221" s="77">
        <f>+IF(ISNUMBER(DATA!Y785),DATA!Y785,"n/a")</f>
        <v>2.5343770069065401E-2</v>
      </c>
      <c r="I221" s="87">
        <f>+IF(ISNUMBER(DATA!AH785),DATA!AH785,"n/a")</f>
        <v>2.5331235985290501</v>
      </c>
      <c r="J221" s="77">
        <f>+IF(ISNUMBER(DATA!AI785),DATA!AI785,"n/a")</f>
        <v>4.0789037577345602E-2</v>
      </c>
      <c r="K221" s="87">
        <f>+IF(ISNUMBER(DATA!AR785),DATA!AR785,"n/a")</f>
        <v>2.4935590637282399</v>
      </c>
      <c r="L221" s="77">
        <f>+IF(ISNUMBER(DATA!AS785),DATA!AS785,"n/a")</f>
        <v>2.69337104332645E-2</v>
      </c>
      <c r="R221" s="66"/>
      <c r="S221" s="66"/>
      <c r="T221" s="66"/>
      <c r="U221" s="66"/>
      <c r="V221" s="66"/>
      <c r="W221" s="66"/>
      <c r="X221" s="66"/>
      <c r="Y221" s="66"/>
    </row>
    <row r="222" spans="1:25" x14ac:dyDescent="0.2">
      <c r="A222" s="75" t="s">
        <v>19</v>
      </c>
      <c r="B222" s="66" t="s">
        <v>27</v>
      </c>
      <c r="C222" s="66" t="s">
        <v>26</v>
      </c>
      <c r="D222" s="66" t="s">
        <v>324</v>
      </c>
      <c r="E222" s="87">
        <f>+IF(ISNUMBER(DATA!N786),DATA!N786,"n/a")</f>
        <v>2.91789898952337</v>
      </c>
      <c r="F222" s="77">
        <f>+IF(ISNUMBER(DATA!O786),DATA!O786,"n/a")</f>
        <v>6.1778634273416096E-3</v>
      </c>
      <c r="G222" s="87">
        <f>+IF(ISNUMBER(DATA!X786),DATA!X786,"n/a")</f>
        <v>2.94349766960051</v>
      </c>
      <c r="H222" s="77">
        <f>+IF(ISNUMBER(DATA!Y786),DATA!Y786,"n/a")</f>
        <v>2.7297051049453801E-2</v>
      </c>
      <c r="I222" s="87">
        <f>+IF(ISNUMBER(DATA!AH786),DATA!AH786,"n/a")</f>
        <v>2.9502513626266902</v>
      </c>
      <c r="J222" s="77">
        <f>+IF(ISNUMBER(DATA!AI786),DATA!AI786,"n/a")</f>
        <v>4.4819139753873097E-2</v>
      </c>
      <c r="K222" s="87">
        <f>+IF(ISNUMBER(DATA!AR786),DATA!AR786,"n/a")</f>
        <v>2.90832654901592</v>
      </c>
      <c r="L222" s="77">
        <f>+IF(ISNUMBER(DATA!AS786),DATA!AS786,"n/a")</f>
        <v>5.0331868514891298E-2</v>
      </c>
      <c r="R222" s="66"/>
      <c r="S222" s="66"/>
      <c r="T222" s="66"/>
      <c r="U222" s="66"/>
      <c r="V222" s="66"/>
      <c r="W222" s="66"/>
      <c r="X222" s="66"/>
      <c r="Y222" s="66"/>
    </row>
    <row r="223" spans="1:25" x14ac:dyDescent="0.2">
      <c r="A223" s="75" t="s">
        <v>19</v>
      </c>
      <c r="B223" s="66" t="s">
        <v>27</v>
      </c>
      <c r="C223" s="66" t="s">
        <v>26</v>
      </c>
      <c r="D223" s="66" t="s">
        <v>325</v>
      </c>
      <c r="E223" s="87">
        <f>+IF(ISNUMBER(DATA!N787),DATA!N787,"n/a")</f>
        <v>2.1970189261297199</v>
      </c>
      <c r="F223" s="77">
        <f>+IF(ISNUMBER(DATA!O787),DATA!O787,"n/a")</f>
        <v>-5.96555618784902E-2</v>
      </c>
      <c r="G223" s="87">
        <f>+IF(ISNUMBER(DATA!X787),DATA!X787,"n/a")</f>
        <v>2.2716783522270401</v>
      </c>
      <c r="H223" s="77">
        <f>+IF(ISNUMBER(DATA!Y787),DATA!Y787,"n/a")</f>
        <v>-5.2764107415417798E-3</v>
      </c>
      <c r="I223" s="87">
        <f>+IF(ISNUMBER(DATA!AH787),DATA!AH787,"n/a")</f>
        <v>2.2602648514597101</v>
      </c>
      <c r="J223" s="77">
        <f>+IF(ISNUMBER(DATA!AI787),DATA!AI787,"n/a")</f>
        <v>9.6828109626495296E-3</v>
      </c>
      <c r="K223" s="87">
        <f>+IF(ISNUMBER(DATA!AR787),DATA!AR787,"n/a")</f>
        <v>2.2587722999972102</v>
      </c>
      <c r="L223" s="77">
        <f>+IF(ISNUMBER(DATA!AS787),DATA!AS787,"n/a")</f>
        <v>2.0752267556861499E-2</v>
      </c>
      <c r="R223" s="66"/>
      <c r="S223" s="66"/>
      <c r="T223" s="66"/>
      <c r="U223" s="66"/>
      <c r="V223" s="66"/>
      <c r="W223" s="66"/>
      <c r="X223" s="66"/>
      <c r="Y223" s="66"/>
    </row>
    <row r="224" spans="1:25" x14ac:dyDescent="0.2">
      <c r="A224" s="75" t="s">
        <v>19</v>
      </c>
      <c r="B224" s="66" t="s">
        <v>27</v>
      </c>
      <c r="C224" s="66" t="s">
        <v>26</v>
      </c>
      <c r="D224" s="66" t="s">
        <v>326</v>
      </c>
      <c r="E224" s="87">
        <f>+IF(ISNUMBER(DATA!N788),DATA!N788,"n/a")</f>
        <v>2.3630908999600999</v>
      </c>
      <c r="F224" s="77">
        <f>+IF(ISNUMBER(DATA!O788),DATA!O788,"n/a")</f>
        <v>5.1066910254032399E-2</v>
      </c>
      <c r="G224" s="87">
        <f>+IF(ISNUMBER(DATA!X788),DATA!X788,"n/a")</f>
        <v>2.3600293850620702</v>
      </c>
      <c r="H224" s="77">
        <f>+IF(ISNUMBER(DATA!Y788),DATA!Y788,"n/a")</f>
        <v>4.3863302074895902E-2</v>
      </c>
      <c r="I224" s="87">
        <f>+IF(ISNUMBER(DATA!AH788),DATA!AH788,"n/a")</f>
        <v>2.3503322499203199</v>
      </c>
      <c r="J224" s="77">
        <f>+IF(ISNUMBER(DATA!AI788),DATA!AI788,"n/a")</f>
        <v>3.9491131334005398E-2</v>
      </c>
      <c r="K224" s="87">
        <f>+IF(ISNUMBER(DATA!AR788),DATA!AR788,"n/a")</f>
        <v>2.2989644381454202</v>
      </c>
      <c r="L224" s="77">
        <f>+IF(ISNUMBER(DATA!AS788),DATA!AS788,"n/a")</f>
        <v>7.6823277009326002E-3</v>
      </c>
      <c r="R224" s="66"/>
      <c r="S224" s="66"/>
      <c r="T224" s="66"/>
      <c r="U224" s="66"/>
      <c r="V224" s="66"/>
      <c r="W224" s="66"/>
      <c r="X224" s="66"/>
      <c r="Y224" s="66"/>
    </row>
    <row r="225" spans="1:25" x14ac:dyDescent="0.2">
      <c r="A225" s="75" t="s">
        <v>19</v>
      </c>
      <c r="B225" s="66" t="s">
        <v>27</v>
      </c>
      <c r="C225" s="66" t="s">
        <v>26</v>
      </c>
      <c r="D225" s="66" t="s">
        <v>327</v>
      </c>
      <c r="E225" s="87">
        <f>+IF(ISNUMBER(DATA!N789),DATA!N789,"n/a")</f>
        <v>2.4324468496336902</v>
      </c>
      <c r="F225" s="77">
        <f>+IF(ISNUMBER(DATA!O789),DATA!O789,"n/a")</f>
        <v>-3.4793210786063602E-3</v>
      </c>
      <c r="G225" s="87">
        <f>+IF(ISNUMBER(DATA!X789),DATA!X789,"n/a")</f>
        <v>2.4608986848819798</v>
      </c>
      <c r="H225" s="77">
        <f>+IF(ISNUMBER(DATA!Y789),DATA!Y789,"n/a")</f>
        <v>1.2247672431719E-2</v>
      </c>
      <c r="I225" s="87">
        <f>+IF(ISNUMBER(DATA!AH789),DATA!AH789,"n/a")</f>
        <v>2.4468999163823502</v>
      </c>
      <c r="J225" s="77">
        <f>+IF(ISNUMBER(DATA!AI789),DATA!AI789,"n/a")</f>
        <v>1.8525035540022199E-2</v>
      </c>
      <c r="K225" s="87">
        <f>+IF(ISNUMBER(DATA!AR789),DATA!AR789,"n/a")</f>
        <v>2.4324216666727101</v>
      </c>
      <c r="L225" s="77">
        <f>+IF(ISNUMBER(DATA!AS789),DATA!AS789,"n/a")</f>
        <v>2.0008309642580699E-2</v>
      </c>
      <c r="R225" s="66"/>
      <c r="S225" s="66"/>
      <c r="T225" s="66"/>
      <c r="U225" s="66"/>
      <c r="V225" s="66"/>
      <c r="W225" s="66"/>
      <c r="X225" s="66"/>
      <c r="Y225" s="66"/>
    </row>
    <row r="226" spans="1:25" x14ac:dyDescent="0.2">
      <c r="A226" s="75"/>
      <c r="E226" s="88"/>
      <c r="F226" s="77"/>
      <c r="G226" s="89"/>
      <c r="H226" s="77"/>
      <c r="I226" s="89"/>
      <c r="J226" s="82"/>
      <c r="K226" s="89"/>
      <c r="L226" s="77"/>
      <c r="R226" s="66"/>
      <c r="S226" s="66"/>
      <c r="T226" s="66"/>
      <c r="U226" s="66"/>
      <c r="V226" s="66"/>
      <c r="W226" s="66"/>
      <c r="X226" s="66"/>
      <c r="Y226" s="66"/>
    </row>
    <row r="227" spans="1:25" x14ac:dyDescent="0.2">
      <c r="A227" s="75" t="s">
        <v>19</v>
      </c>
      <c r="B227" s="66" t="s">
        <v>28</v>
      </c>
      <c r="C227" s="66" t="s">
        <v>0</v>
      </c>
      <c r="D227" s="66" t="s">
        <v>319</v>
      </c>
      <c r="E227" s="76">
        <f>+IF(ISNUMBER(DATA!F840),DATA!F840,"n/a")</f>
        <v>748344.08</v>
      </c>
      <c r="F227" s="77">
        <f>+IF(ISNUMBER(DATA!G840),DATA!G840,"n/a")</f>
        <v>7.1532010795446493E-2</v>
      </c>
      <c r="G227" s="76">
        <f>+IF(ISNUMBER(DATA!P840),DATA!P840,"n/a")</f>
        <v>2498064.09</v>
      </c>
      <c r="H227" s="77">
        <f>+IF(ISNUMBER(DATA!Q840),DATA!Q840,"n/a")</f>
        <v>0.22881493049163801</v>
      </c>
      <c r="I227" s="76">
        <f>+IF(ISNUMBER(DATA!Z840),DATA!Z840,"n/a")</f>
        <v>4766543.97</v>
      </c>
      <c r="J227" s="77">
        <f>+IF(ISNUMBER(DATA!AA840),DATA!AA840,"n/a")</f>
        <v>0.27461533739512201</v>
      </c>
      <c r="K227" s="76">
        <f>+IF(ISNUMBER(DATA!AJ840),DATA!AJ840,"n/a")</f>
        <v>9551541.8499999996</v>
      </c>
      <c r="L227" s="77">
        <f>+IF(ISNUMBER(DATA!AK840),DATA!AK840,"n/a")</f>
        <v>0.22545847175186301</v>
      </c>
      <c r="R227" s="66"/>
      <c r="S227" s="66"/>
      <c r="T227" s="66"/>
      <c r="U227" s="66"/>
      <c r="V227" s="66"/>
      <c r="W227" s="66"/>
      <c r="X227" s="66"/>
      <c r="Y227" s="66"/>
    </row>
    <row r="228" spans="1:25" x14ac:dyDescent="0.2">
      <c r="A228" s="75" t="s">
        <v>19</v>
      </c>
      <c r="B228" s="66" t="s">
        <v>28</v>
      </c>
      <c r="C228" s="66" t="s">
        <v>0</v>
      </c>
      <c r="D228" s="66" t="s">
        <v>320</v>
      </c>
      <c r="E228" s="76">
        <f>+IF(ISNUMBER(DATA!F841),DATA!F841,"n/a")</f>
        <v>1407544.14</v>
      </c>
      <c r="F228" s="77">
        <f>+IF(ISNUMBER(DATA!G841),DATA!G841,"n/a")</f>
        <v>0.12785547222961599</v>
      </c>
      <c r="G228" s="76">
        <f>+IF(ISNUMBER(DATA!P841),DATA!P841,"n/a")</f>
        <v>4853738.84</v>
      </c>
      <c r="H228" s="77">
        <f>+IF(ISNUMBER(DATA!Q841),DATA!Q841,"n/a")</f>
        <v>0.34294843182094997</v>
      </c>
      <c r="I228" s="76">
        <f>+IF(ISNUMBER(DATA!Z841),DATA!Z841,"n/a")</f>
        <v>8906000.2699999996</v>
      </c>
      <c r="J228" s="77">
        <f>+IF(ISNUMBER(DATA!AA841),DATA!AA841,"n/a")</f>
        <v>0.33643057938426502</v>
      </c>
      <c r="K228" s="76">
        <f>+IF(ISNUMBER(DATA!AJ841),DATA!AJ841,"n/a")</f>
        <v>18014123.41</v>
      </c>
      <c r="L228" s="77">
        <f>+IF(ISNUMBER(DATA!AK841),DATA!AK841,"n/a")</f>
        <v>0.42588442602486598</v>
      </c>
      <c r="R228" s="66"/>
      <c r="S228" s="66"/>
      <c r="T228" s="66"/>
      <c r="U228" s="66"/>
      <c r="V228" s="66"/>
      <c r="W228" s="66"/>
      <c r="X228" s="66"/>
      <c r="Y228" s="66"/>
    </row>
    <row r="229" spans="1:25" x14ac:dyDescent="0.2">
      <c r="A229" s="75" t="s">
        <v>19</v>
      </c>
      <c r="B229" s="66" t="s">
        <v>28</v>
      </c>
      <c r="C229" s="66" t="s">
        <v>0</v>
      </c>
      <c r="D229" s="66" t="s">
        <v>321</v>
      </c>
      <c r="E229" s="76">
        <f>+IF(ISNUMBER(DATA!F842),DATA!F842,"n/a")</f>
        <v>1055997.47</v>
      </c>
      <c r="F229" s="77">
        <f>+IF(ISNUMBER(DATA!G842),DATA!G842,"n/a")</f>
        <v>0.23998362372249801</v>
      </c>
      <c r="G229" s="76">
        <f>+IF(ISNUMBER(DATA!P842),DATA!P842,"n/a")</f>
        <v>3345442.14</v>
      </c>
      <c r="H229" s="77">
        <f>+IF(ISNUMBER(DATA!Q842),DATA!Q842,"n/a")</f>
        <v>0.27250483114215501</v>
      </c>
      <c r="I229" s="76">
        <f>+IF(ISNUMBER(DATA!Z842),DATA!Z842,"n/a")</f>
        <v>6083791.9900000002</v>
      </c>
      <c r="J229" s="77">
        <f>+IF(ISNUMBER(DATA!AA842),DATA!AA842,"n/a")</f>
        <v>0.30492058664714999</v>
      </c>
      <c r="K229" s="76">
        <f>+IF(ISNUMBER(DATA!AJ842),DATA!AJ842,"n/a")</f>
        <v>12011363.789999999</v>
      </c>
      <c r="L229" s="77">
        <f>+IF(ISNUMBER(DATA!AK842),DATA!AK842,"n/a")</f>
        <v>0.35414882342236398</v>
      </c>
      <c r="R229" s="66"/>
      <c r="S229" s="66"/>
      <c r="T229" s="66"/>
      <c r="U229" s="66"/>
      <c r="V229" s="66"/>
      <c r="W229" s="66"/>
      <c r="X229" s="66"/>
      <c r="Y229" s="66"/>
    </row>
    <row r="230" spans="1:25" x14ac:dyDescent="0.2">
      <c r="A230" s="75" t="s">
        <v>19</v>
      </c>
      <c r="B230" s="66" t="s">
        <v>28</v>
      </c>
      <c r="C230" s="66" t="s">
        <v>0</v>
      </c>
      <c r="D230" s="66" t="s">
        <v>322</v>
      </c>
      <c r="E230" s="76">
        <f>+IF(ISNUMBER(DATA!F843),DATA!F843,"n/a")</f>
        <v>1503636.58</v>
      </c>
      <c r="F230" s="77">
        <f>+IF(ISNUMBER(DATA!G843),DATA!G843,"n/a")</f>
        <v>0.25681589760880702</v>
      </c>
      <c r="G230" s="76">
        <f>+IF(ISNUMBER(DATA!P843),DATA!P843,"n/a")</f>
        <v>4867449.33</v>
      </c>
      <c r="H230" s="77">
        <f>+IF(ISNUMBER(DATA!Q843),DATA!Q843,"n/a")</f>
        <v>0.23523763177943499</v>
      </c>
      <c r="I230" s="76">
        <f>+IF(ISNUMBER(DATA!Z843),DATA!Z843,"n/a")</f>
        <v>9315663.9499999993</v>
      </c>
      <c r="J230" s="77">
        <f>+IF(ISNUMBER(DATA!AA843),DATA!AA843,"n/a")</f>
        <v>0.23413469802572301</v>
      </c>
      <c r="K230" s="76">
        <f>+IF(ISNUMBER(DATA!AJ843),DATA!AJ843,"n/a")</f>
        <v>20458441.949999999</v>
      </c>
      <c r="L230" s="77">
        <f>+IF(ISNUMBER(DATA!AK843),DATA!AK843,"n/a")</f>
        <v>9.0656724226293298E-2</v>
      </c>
      <c r="R230" s="66"/>
      <c r="S230" s="66"/>
      <c r="T230" s="66"/>
      <c r="U230" s="66"/>
      <c r="V230" s="66"/>
      <c r="W230" s="66"/>
      <c r="X230" s="66"/>
      <c r="Y230" s="66"/>
    </row>
    <row r="231" spans="1:25" x14ac:dyDescent="0.2">
      <c r="A231" s="75" t="s">
        <v>19</v>
      </c>
      <c r="B231" s="66" t="s">
        <v>28</v>
      </c>
      <c r="C231" s="66" t="s">
        <v>0</v>
      </c>
      <c r="D231" s="66" t="s">
        <v>323</v>
      </c>
      <c r="E231" s="76">
        <f>+IF(ISNUMBER(DATA!F844),DATA!F844,"n/a")</f>
        <v>503032.86</v>
      </c>
      <c r="F231" s="77">
        <f>+IF(ISNUMBER(DATA!G844),DATA!G844,"n/a")</f>
        <v>9.9202007435670495E-2</v>
      </c>
      <c r="G231" s="76">
        <f>+IF(ISNUMBER(DATA!P844),DATA!P844,"n/a")</f>
        <v>1631267.97</v>
      </c>
      <c r="H231" s="77">
        <f>+IF(ISNUMBER(DATA!Q844),DATA!Q844,"n/a")</f>
        <v>9.4168037595206394E-2</v>
      </c>
      <c r="I231" s="76">
        <f>+IF(ISNUMBER(DATA!Z844),DATA!Z844,"n/a")</f>
        <v>3016237.73</v>
      </c>
      <c r="J231" s="77">
        <f>+IF(ISNUMBER(DATA!AA844),DATA!AA844,"n/a")</f>
        <v>0.181768079242557</v>
      </c>
      <c r="K231" s="76">
        <f>+IF(ISNUMBER(DATA!AJ844),DATA!AJ844,"n/a")</f>
        <v>6284656.6600000001</v>
      </c>
      <c r="L231" s="77">
        <f>+IF(ISNUMBER(DATA!AK844),DATA!AK844,"n/a")</f>
        <v>0.321060482535451</v>
      </c>
      <c r="R231" s="66"/>
      <c r="S231" s="66"/>
      <c r="T231" s="66"/>
      <c r="U231" s="66"/>
      <c r="V231" s="66"/>
      <c r="W231" s="66"/>
      <c r="X231" s="66"/>
      <c r="Y231" s="66"/>
    </row>
    <row r="232" spans="1:25" x14ac:dyDescent="0.2">
      <c r="A232" s="75" t="s">
        <v>19</v>
      </c>
      <c r="B232" s="66" t="s">
        <v>28</v>
      </c>
      <c r="C232" s="66" t="s">
        <v>0</v>
      </c>
      <c r="D232" s="66" t="s">
        <v>324</v>
      </c>
      <c r="E232" s="76">
        <f>+IF(ISNUMBER(DATA!F845),DATA!F845,"n/a")</f>
        <v>842592.82</v>
      </c>
      <c r="F232" s="77">
        <f>+IF(ISNUMBER(DATA!G845),DATA!G845,"n/a")</f>
        <v>0.10563814254725901</v>
      </c>
      <c r="G232" s="76">
        <f>+IF(ISNUMBER(DATA!P845),DATA!P845,"n/a")</f>
        <v>2819274.26</v>
      </c>
      <c r="H232" s="77">
        <f>+IF(ISNUMBER(DATA!Q845),DATA!Q845,"n/a")</f>
        <v>0.14171038889481999</v>
      </c>
      <c r="I232" s="76">
        <f>+IF(ISNUMBER(DATA!Z845),DATA!Z845,"n/a")</f>
        <v>5142128.2699999996</v>
      </c>
      <c r="J232" s="77">
        <f>+IF(ISNUMBER(DATA!AA845),DATA!AA845,"n/a")</f>
        <v>0.218192669952715</v>
      </c>
      <c r="K232" s="76">
        <f>+IF(ISNUMBER(DATA!AJ845),DATA!AJ845,"n/a")</f>
        <v>9765290.1899999995</v>
      </c>
      <c r="L232" s="77">
        <f>+IF(ISNUMBER(DATA!AK845),DATA!AK845,"n/a")</f>
        <v>0.36777990805366201</v>
      </c>
      <c r="R232" s="66"/>
      <c r="S232" s="66"/>
      <c r="T232" s="66"/>
      <c r="U232" s="66"/>
      <c r="V232" s="66"/>
      <c r="W232" s="66"/>
      <c r="X232" s="66"/>
      <c r="Y232" s="66"/>
    </row>
    <row r="233" spans="1:25" x14ac:dyDescent="0.2">
      <c r="A233" s="75" t="s">
        <v>19</v>
      </c>
      <c r="B233" s="66" t="s">
        <v>28</v>
      </c>
      <c r="C233" s="66" t="s">
        <v>0</v>
      </c>
      <c r="D233" s="66" t="s">
        <v>325</v>
      </c>
      <c r="E233" s="76">
        <f>+IF(ISNUMBER(DATA!F846),DATA!F846,"n/a")</f>
        <v>1193322.8500000001</v>
      </c>
      <c r="F233" s="77">
        <f>+IF(ISNUMBER(DATA!G846),DATA!G846,"n/a")</f>
        <v>9.5933266335099299E-2</v>
      </c>
      <c r="G233" s="76">
        <f>+IF(ISNUMBER(DATA!P846),DATA!P846,"n/a")</f>
        <v>3860150.16</v>
      </c>
      <c r="H233" s="77">
        <f>+IF(ISNUMBER(DATA!Q846),DATA!Q846,"n/a")</f>
        <v>7.5459335122462196E-2</v>
      </c>
      <c r="I233" s="76">
        <f>+IF(ISNUMBER(DATA!Z846),DATA!Z846,"n/a")</f>
        <v>6910405.2800000003</v>
      </c>
      <c r="J233" s="77">
        <f>+IF(ISNUMBER(DATA!AA846),DATA!AA846,"n/a")</f>
        <v>7.9322239630170793E-2</v>
      </c>
      <c r="K233" s="76">
        <f>+IF(ISNUMBER(DATA!AJ846),DATA!AJ846,"n/a")</f>
        <v>13963557.939999999</v>
      </c>
      <c r="L233" s="77">
        <f>+IF(ISNUMBER(DATA!AK846),DATA!AK846,"n/a")</f>
        <v>0.144636621998322</v>
      </c>
      <c r="R233" s="66"/>
      <c r="S233" s="66"/>
      <c r="T233" s="66"/>
      <c r="U233" s="66"/>
      <c r="V233" s="66"/>
      <c r="W233" s="66"/>
      <c r="X233" s="66"/>
      <c r="Y233" s="66"/>
    </row>
    <row r="234" spans="1:25" x14ac:dyDescent="0.2">
      <c r="A234" s="75" t="s">
        <v>19</v>
      </c>
      <c r="B234" s="66" t="s">
        <v>28</v>
      </c>
      <c r="C234" s="66" t="s">
        <v>0</v>
      </c>
      <c r="D234" s="66" t="s">
        <v>326</v>
      </c>
      <c r="E234" s="76">
        <f>+IF(ISNUMBER(DATA!F847),DATA!F847,"n/a")</f>
        <v>1133205.8600000001</v>
      </c>
      <c r="F234" s="77">
        <f>+IF(ISNUMBER(DATA!G847),DATA!G847,"n/a")</f>
        <v>0.16117734494463701</v>
      </c>
      <c r="G234" s="76">
        <f>+IF(ISNUMBER(DATA!P847),DATA!P847,"n/a")</f>
        <v>3822238.27</v>
      </c>
      <c r="H234" s="77">
        <f>+IF(ISNUMBER(DATA!Q847),DATA!Q847,"n/a")</f>
        <v>0.25020691400873002</v>
      </c>
      <c r="I234" s="76">
        <f>+IF(ISNUMBER(DATA!Z847),DATA!Z847,"n/a")</f>
        <v>7267766.6399999997</v>
      </c>
      <c r="J234" s="77">
        <f>+IF(ISNUMBER(DATA!AA847),DATA!AA847,"n/a")</f>
        <v>0.46531092128936702</v>
      </c>
      <c r="K234" s="76">
        <f>+IF(ISNUMBER(DATA!AJ847),DATA!AJ847,"n/a")</f>
        <v>13707590.02</v>
      </c>
      <c r="L234" s="77">
        <f>+IF(ISNUMBER(DATA!AK847),DATA!AK847,"n/a")</f>
        <v>0.52895433900516098</v>
      </c>
      <c r="R234" s="66"/>
      <c r="S234" s="66"/>
      <c r="T234" s="66"/>
      <c r="U234" s="66"/>
      <c r="V234" s="66"/>
      <c r="W234" s="66"/>
      <c r="X234" s="66"/>
      <c r="Y234" s="66"/>
    </row>
    <row r="235" spans="1:25" x14ac:dyDescent="0.2">
      <c r="A235" s="75" t="s">
        <v>19</v>
      </c>
      <c r="B235" s="66" t="s">
        <v>28</v>
      </c>
      <c r="C235" s="66" t="s">
        <v>0</v>
      </c>
      <c r="D235" s="66" t="s">
        <v>327</v>
      </c>
      <c r="E235" s="76">
        <f>+IF(ISNUMBER(DATA!F848),DATA!F848,"n/a")</f>
        <v>8387676.7000000002</v>
      </c>
      <c r="F235" s="77">
        <f>+IF(ISNUMBER(DATA!G848),DATA!G848,"n/a")</f>
        <v>0.15233144231083601</v>
      </c>
      <c r="G235" s="76">
        <f>+IF(ISNUMBER(DATA!P848),DATA!P848,"n/a")</f>
        <v>27697625.140000001</v>
      </c>
      <c r="H235" s="77">
        <f>+IF(ISNUMBER(DATA!Q848),DATA!Q848,"n/a")</f>
        <v>0.213558936896592</v>
      </c>
      <c r="I235" s="76">
        <f>+IF(ISNUMBER(DATA!Z848),DATA!Z848,"n/a")</f>
        <v>51408538.119999997</v>
      </c>
      <c r="J235" s="77">
        <f>+IF(ISNUMBER(DATA!AA848),DATA!AA848,"n/a")</f>
        <v>0.26155960310225901</v>
      </c>
      <c r="K235" s="76">
        <f>+IF(ISNUMBER(DATA!AJ848),DATA!AJ848,"n/a")</f>
        <v>103756565.66</v>
      </c>
      <c r="L235" s="77">
        <f>+IF(ISNUMBER(DATA!AK848),DATA!AK848,"n/a")</f>
        <v>0.27909573269069599</v>
      </c>
      <c r="R235" s="66"/>
      <c r="S235" s="66"/>
      <c r="T235" s="66"/>
      <c r="U235" s="66"/>
      <c r="V235" s="66"/>
      <c r="W235" s="66"/>
      <c r="X235" s="66"/>
      <c r="Y235" s="66"/>
    </row>
    <row r="236" spans="1:25" x14ac:dyDescent="0.2">
      <c r="A236" s="75"/>
      <c r="E236" s="80"/>
      <c r="F236" s="77"/>
      <c r="G236" s="81"/>
      <c r="H236" s="77"/>
      <c r="I236" s="81"/>
      <c r="J236" s="82"/>
      <c r="K236" s="81"/>
      <c r="L236" s="77"/>
      <c r="R236" s="66"/>
      <c r="S236" s="66"/>
      <c r="T236" s="66"/>
      <c r="U236" s="66"/>
      <c r="V236" s="66"/>
      <c r="W236" s="66"/>
      <c r="X236" s="66"/>
      <c r="Y236" s="66"/>
    </row>
    <row r="237" spans="1:25" x14ac:dyDescent="0.2">
      <c r="A237" s="75" t="s">
        <v>19</v>
      </c>
      <c r="B237" s="66" t="s">
        <v>28</v>
      </c>
      <c r="C237" s="66" t="s">
        <v>9</v>
      </c>
      <c r="D237" s="66" t="s">
        <v>319</v>
      </c>
      <c r="E237" s="86">
        <f>+IF(ISNUMBER(DATA!H840),DATA!H840,"n/a")</f>
        <v>120487.29</v>
      </c>
      <c r="F237" s="77">
        <f>+IF(ISNUMBER(DATA!I840),DATA!I840,"n/a")</f>
        <v>6.9653602525039507E-2</v>
      </c>
      <c r="G237" s="86">
        <f>+IF(ISNUMBER(DATA!R840),DATA!R840,"n/a")</f>
        <v>401787.86</v>
      </c>
      <c r="H237" s="77">
        <f>+IF(ISNUMBER(DATA!S840),DATA!S840,"n/a")</f>
        <v>0.27201723208031903</v>
      </c>
      <c r="I237" s="86">
        <f>+IF(ISNUMBER(DATA!AB840),DATA!AB840,"n/a")</f>
        <v>764278.23</v>
      </c>
      <c r="J237" s="77">
        <f>+IF(ISNUMBER(DATA!AC840),DATA!AC840,"n/a")</f>
        <v>0.27187086516824599</v>
      </c>
      <c r="K237" s="86">
        <f>+IF(ISNUMBER(DATA!AL840),DATA!AL840,"n/a")</f>
        <v>1536227.69</v>
      </c>
      <c r="L237" s="77">
        <f>+IF(ISNUMBER(DATA!AM840),DATA!AM840,"n/a")</f>
        <v>0.15915743826869799</v>
      </c>
      <c r="R237" s="66"/>
      <c r="S237" s="66"/>
      <c r="T237" s="66"/>
      <c r="U237" s="66"/>
      <c r="V237" s="66"/>
      <c r="W237" s="66"/>
      <c r="X237" s="66"/>
      <c r="Y237" s="66"/>
    </row>
    <row r="238" spans="1:25" x14ac:dyDescent="0.2">
      <c r="A238" s="75" t="s">
        <v>19</v>
      </c>
      <c r="B238" s="66" t="s">
        <v>28</v>
      </c>
      <c r="C238" s="66" t="s">
        <v>9</v>
      </c>
      <c r="D238" s="66" t="s">
        <v>320</v>
      </c>
      <c r="E238" s="86">
        <f>+IF(ISNUMBER(DATA!H841),DATA!H841,"n/a")</f>
        <v>316854.28000000003</v>
      </c>
      <c r="F238" s="77">
        <f>+IF(ISNUMBER(DATA!I841),DATA!I841,"n/a")</f>
        <v>-0.209648262183805</v>
      </c>
      <c r="G238" s="86">
        <f>+IF(ISNUMBER(DATA!R841),DATA!R841,"n/a")</f>
        <v>1256610.4099999999</v>
      </c>
      <c r="H238" s="77">
        <f>+IF(ISNUMBER(DATA!S841),DATA!S841,"n/a")</f>
        <v>0.33756880862213201</v>
      </c>
      <c r="I238" s="86">
        <f>+IF(ISNUMBER(DATA!AB841),DATA!AB841,"n/a")</f>
        <v>2310408.0499999998</v>
      </c>
      <c r="J238" s="77">
        <f>+IF(ISNUMBER(DATA!AC841),DATA!AC841,"n/a")</f>
        <v>0.32749314801262602</v>
      </c>
      <c r="K238" s="86">
        <f>+IF(ISNUMBER(DATA!AL841),DATA!AL841,"n/a")</f>
        <v>4452486.93</v>
      </c>
      <c r="L238" s="77">
        <f>+IF(ISNUMBER(DATA!AM841),DATA!AM841,"n/a")</f>
        <v>0.32583025155928902</v>
      </c>
      <c r="R238" s="66"/>
      <c r="S238" s="66"/>
      <c r="T238" s="66"/>
      <c r="U238" s="66"/>
      <c r="V238" s="66"/>
      <c r="W238" s="66"/>
      <c r="X238" s="66"/>
      <c r="Y238" s="66"/>
    </row>
    <row r="239" spans="1:25" x14ac:dyDescent="0.2">
      <c r="A239" s="75" t="s">
        <v>19</v>
      </c>
      <c r="B239" s="66" t="s">
        <v>28</v>
      </c>
      <c r="C239" s="66" t="s">
        <v>9</v>
      </c>
      <c r="D239" s="66" t="s">
        <v>321</v>
      </c>
      <c r="E239" s="86">
        <f>+IF(ISNUMBER(DATA!H842),DATA!H842,"n/a")</f>
        <v>201089.48</v>
      </c>
      <c r="F239" s="77">
        <f>+IF(ISNUMBER(DATA!I842),DATA!I842,"n/a")</f>
        <v>0.39823455829538501</v>
      </c>
      <c r="G239" s="86">
        <f>+IF(ISNUMBER(DATA!R842),DATA!R842,"n/a")</f>
        <v>640053.85</v>
      </c>
      <c r="H239" s="77">
        <f>+IF(ISNUMBER(DATA!S842),DATA!S842,"n/a")</f>
        <v>0.48412640075832503</v>
      </c>
      <c r="I239" s="86">
        <f>+IF(ISNUMBER(DATA!AB842),DATA!AB842,"n/a")</f>
        <v>1163956.29</v>
      </c>
      <c r="J239" s="77">
        <f>+IF(ISNUMBER(DATA!AC842),DATA!AC842,"n/a")</f>
        <v>0.52569408579965904</v>
      </c>
      <c r="K239" s="86">
        <f>+IF(ISNUMBER(DATA!AL842),DATA!AL842,"n/a")</f>
        <v>2150287.9</v>
      </c>
      <c r="L239" s="77">
        <f>+IF(ISNUMBER(DATA!AM842),DATA!AM842,"n/a")</f>
        <v>0.51478258742721605</v>
      </c>
      <c r="R239" s="66"/>
      <c r="S239" s="66"/>
      <c r="T239" s="66"/>
      <c r="U239" s="66"/>
      <c r="V239" s="66"/>
      <c r="W239" s="66"/>
      <c r="X239" s="66"/>
      <c r="Y239" s="66"/>
    </row>
    <row r="240" spans="1:25" x14ac:dyDescent="0.2">
      <c r="A240" s="75" t="s">
        <v>19</v>
      </c>
      <c r="B240" s="66" t="s">
        <v>28</v>
      </c>
      <c r="C240" s="66" t="s">
        <v>9</v>
      </c>
      <c r="D240" s="66" t="s">
        <v>322</v>
      </c>
      <c r="E240" s="86">
        <f>+IF(ISNUMBER(DATA!H843),DATA!H843,"n/a")</f>
        <v>383406.82</v>
      </c>
      <c r="F240" s="77">
        <f>+IF(ISNUMBER(DATA!I843),DATA!I843,"n/a")</f>
        <v>0.448550928901708</v>
      </c>
      <c r="G240" s="86">
        <f>+IF(ISNUMBER(DATA!R843),DATA!R843,"n/a")</f>
        <v>1238861.42</v>
      </c>
      <c r="H240" s="77">
        <f>+IF(ISNUMBER(DATA!S843),DATA!S843,"n/a")</f>
        <v>0.484161992491001</v>
      </c>
      <c r="I240" s="86">
        <f>+IF(ISNUMBER(DATA!AB843),DATA!AB843,"n/a")</f>
        <v>2397242.8199999998</v>
      </c>
      <c r="J240" s="77">
        <f>+IF(ISNUMBER(DATA!AC843),DATA!AC843,"n/a")</f>
        <v>0.52024128459184704</v>
      </c>
      <c r="K240" s="86">
        <f>+IF(ISNUMBER(DATA!AL843),DATA!AL843,"n/a")</f>
        <v>4993833.22</v>
      </c>
      <c r="L240" s="77">
        <f>+IF(ISNUMBER(DATA!AM843),DATA!AM843,"n/a")</f>
        <v>0.27119732706486399</v>
      </c>
      <c r="R240" s="66"/>
      <c r="S240" s="66"/>
      <c r="T240" s="66"/>
      <c r="U240" s="66"/>
      <c r="V240" s="66"/>
      <c r="W240" s="66"/>
      <c r="X240" s="66"/>
      <c r="Y240" s="66"/>
    </row>
    <row r="241" spans="1:25" x14ac:dyDescent="0.2">
      <c r="A241" s="75" t="s">
        <v>19</v>
      </c>
      <c r="B241" s="66" t="s">
        <v>28</v>
      </c>
      <c r="C241" s="66" t="s">
        <v>9</v>
      </c>
      <c r="D241" s="66" t="s">
        <v>323</v>
      </c>
      <c r="E241" s="86">
        <f>+IF(ISNUMBER(DATA!H844),DATA!H844,"n/a")</f>
        <v>81190.19</v>
      </c>
      <c r="F241" s="77">
        <f>+IF(ISNUMBER(DATA!I844),DATA!I844,"n/a")</f>
        <v>4.4552323084590999E-2</v>
      </c>
      <c r="G241" s="86">
        <f>+IF(ISNUMBER(DATA!R844),DATA!R844,"n/a")</f>
        <v>265496.27</v>
      </c>
      <c r="H241" s="77">
        <f>+IF(ISNUMBER(DATA!S844),DATA!S844,"n/a")</f>
        <v>5.56183081854748E-2</v>
      </c>
      <c r="I241" s="86">
        <f>+IF(ISNUMBER(DATA!AB844),DATA!AB844,"n/a")</f>
        <v>495187.29</v>
      </c>
      <c r="J241" s="77">
        <f>+IF(ISNUMBER(DATA!AC844),DATA!AC844,"n/a")</f>
        <v>0.164639193066832</v>
      </c>
      <c r="K241" s="86">
        <f>+IF(ISNUMBER(DATA!AL844),DATA!AL844,"n/a")</f>
        <v>1025066.32</v>
      </c>
      <c r="L241" s="77">
        <f>+IF(ISNUMBER(DATA!AM844),DATA!AM844,"n/a")</f>
        <v>0.33823154443195502</v>
      </c>
      <c r="R241" s="66"/>
      <c r="S241" s="66"/>
      <c r="T241" s="66"/>
      <c r="U241" s="66"/>
      <c r="V241" s="66"/>
      <c r="W241" s="66"/>
      <c r="X241" s="66"/>
      <c r="Y241" s="66"/>
    </row>
    <row r="242" spans="1:25" x14ac:dyDescent="0.2">
      <c r="A242" s="75" t="s">
        <v>19</v>
      </c>
      <c r="B242" s="66" t="s">
        <v>28</v>
      </c>
      <c r="C242" s="66" t="s">
        <v>9</v>
      </c>
      <c r="D242" s="66" t="s">
        <v>324</v>
      </c>
      <c r="E242" s="86">
        <f>+IF(ISNUMBER(DATA!H845),DATA!H845,"n/a")</f>
        <v>159841.75</v>
      </c>
      <c r="F242" s="77">
        <f>+IF(ISNUMBER(DATA!I845),DATA!I845,"n/a")</f>
        <v>0.103575776970219</v>
      </c>
      <c r="G242" s="86">
        <f>+IF(ISNUMBER(DATA!R845),DATA!R845,"n/a")</f>
        <v>530614.1</v>
      </c>
      <c r="H242" s="77">
        <f>+IF(ISNUMBER(DATA!S845),DATA!S845,"n/a")</f>
        <v>0.13066529552815201</v>
      </c>
      <c r="I242" s="86">
        <f>+IF(ISNUMBER(DATA!AB845),DATA!AB845,"n/a")</f>
        <v>973356.33</v>
      </c>
      <c r="J242" s="77">
        <f>+IF(ISNUMBER(DATA!AC845),DATA!AC845,"n/a")</f>
        <v>0.207285512304651</v>
      </c>
      <c r="K242" s="86">
        <f>+IF(ISNUMBER(DATA!AL845),DATA!AL845,"n/a")</f>
        <v>1848614.54</v>
      </c>
      <c r="L242" s="77">
        <f>+IF(ISNUMBER(DATA!AM845),DATA!AM845,"n/a")</f>
        <v>0.38684148203950097</v>
      </c>
      <c r="R242" s="66"/>
      <c r="S242" s="66"/>
      <c r="T242" s="66"/>
      <c r="U242" s="66"/>
      <c r="V242" s="66"/>
      <c r="W242" s="66"/>
      <c r="X242" s="66"/>
      <c r="Y242" s="66"/>
    </row>
    <row r="243" spans="1:25" x14ac:dyDescent="0.2">
      <c r="A243" s="75" t="s">
        <v>19</v>
      </c>
      <c r="B243" s="66" t="s">
        <v>28</v>
      </c>
      <c r="C243" s="66" t="s">
        <v>9</v>
      </c>
      <c r="D243" s="66" t="s">
        <v>325</v>
      </c>
      <c r="E243" s="86">
        <f>+IF(ISNUMBER(DATA!H846),DATA!H846,"n/a")</f>
        <v>205497.82</v>
      </c>
      <c r="F243" s="77">
        <f>+IF(ISNUMBER(DATA!I846),DATA!I846,"n/a")</f>
        <v>0.16351769952841599</v>
      </c>
      <c r="G243" s="86">
        <f>+IF(ISNUMBER(DATA!R846),DATA!R846,"n/a")</f>
        <v>655373.41</v>
      </c>
      <c r="H243" s="77">
        <f>+IF(ISNUMBER(DATA!S846),DATA!S846,"n/a")</f>
        <v>0.130344786739748</v>
      </c>
      <c r="I243" s="86">
        <f>+IF(ISNUMBER(DATA!AB846),DATA!AB846,"n/a")</f>
        <v>1167120.2</v>
      </c>
      <c r="J243" s="77">
        <f>+IF(ISNUMBER(DATA!AC846),DATA!AC846,"n/a")</f>
        <v>0.137869023763492</v>
      </c>
      <c r="K243" s="86">
        <f>+IF(ISNUMBER(DATA!AL846),DATA!AL846,"n/a")</f>
        <v>2294189.09</v>
      </c>
      <c r="L243" s="77">
        <f>+IF(ISNUMBER(DATA!AM846),DATA!AM846,"n/a")</f>
        <v>0.27259027102274502</v>
      </c>
      <c r="R243" s="66"/>
      <c r="S243" s="66"/>
      <c r="T243" s="66"/>
      <c r="U243" s="66"/>
      <c r="V243" s="66"/>
      <c r="W243" s="66"/>
      <c r="X243" s="66"/>
      <c r="Y243" s="66"/>
    </row>
    <row r="244" spans="1:25" x14ac:dyDescent="0.2">
      <c r="A244" s="75" t="s">
        <v>19</v>
      </c>
      <c r="B244" s="66" t="s">
        <v>28</v>
      </c>
      <c r="C244" s="66" t="s">
        <v>9</v>
      </c>
      <c r="D244" s="66" t="s">
        <v>326</v>
      </c>
      <c r="E244" s="86">
        <f>+IF(ISNUMBER(DATA!H847),DATA!H847,"n/a")</f>
        <v>246645.34</v>
      </c>
      <c r="F244" s="77">
        <f>+IF(ISNUMBER(DATA!I847),DATA!I847,"n/a")</f>
        <v>0.121921996723189</v>
      </c>
      <c r="G244" s="86">
        <f>+IF(ISNUMBER(DATA!R847),DATA!R847,"n/a")</f>
        <v>809752.55</v>
      </c>
      <c r="H244" s="77">
        <f>+IF(ISNUMBER(DATA!S847),DATA!S847,"n/a")</f>
        <v>0.19048832302601801</v>
      </c>
      <c r="I244" s="86">
        <f>+IF(ISNUMBER(DATA!AB847),DATA!AB847,"n/a")</f>
        <v>1540066.33</v>
      </c>
      <c r="J244" s="77">
        <f>+IF(ISNUMBER(DATA!AC847),DATA!AC847,"n/a")</f>
        <v>0.36434598869788998</v>
      </c>
      <c r="K244" s="86">
        <f>+IF(ISNUMBER(DATA!AL847),DATA!AL847,"n/a")</f>
        <v>2940949.69</v>
      </c>
      <c r="L244" s="77">
        <f>+IF(ISNUMBER(DATA!AM847),DATA!AM847,"n/a")</f>
        <v>0.40767317441613599</v>
      </c>
      <c r="R244" s="66"/>
      <c r="S244" s="66"/>
      <c r="T244" s="66"/>
      <c r="U244" s="66"/>
      <c r="V244" s="66"/>
      <c r="W244" s="66"/>
      <c r="X244" s="66"/>
      <c r="Y244" s="66"/>
    </row>
    <row r="245" spans="1:25" x14ac:dyDescent="0.2">
      <c r="A245" s="75" t="s">
        <v>19</v>
      </c>
      <c r="B245" s="66" t="s">
        <v>28</v>
      </c>
      <c r="C245" s="66" t="s">
        <v>9</v>
      </c>
      <c r="D245" s="66" t="s">
        <v>327</v>
      </c>
      <c r="E245" s="86">
        <f>+IF(ISNUMBER(DATA!H848),DATA!H848,"n/a")</f>
        <v>1715012.94</v>
      </c>
      <c r="F245" s="77">
        <f>+IF(ISNUMBER(DATA!I848),DATA!I848,"n/a")</f>
        <v>0.112871197901807</v>
      </c>
      <c r="G245" s="86">
        <f>+IF(ISNUMBER(DATA!R848),DATA!R848,"n/a")</f>
        <v>5798549.4900000002</v>
      </c>
      <c r="H245" s="77">
        <f>+IF(ISNUMBER(DATA!S848),DATA!S848,"n/a")</f>
        <v>0.28796164354355303</v>
      </c>
      <c r="I245" s="86">
        <f>+IF(ISNUMBER(DATA!AB848),DATA!AB848,"n/a")</f>
        <v>10811614.67</v>
      </c>
      <c r="J245" s="77">
        <f>+IF(ISNUMBER(DATA!AC848),DATA!AC848,"n/a")</f>
        <v>0.340219961213926</v>
      </c>
      <c r="K245" s="86">
        <f>+IF(ISNUMBER(DATA!AL848),DATA!AL848,"n/a")</f>
        <v>21241653.140000001</v>
      </c>
      <c r="L245" s="77">
        <f>+IF(ISNUMBER(DATA!AM848),DATA!AM848,"n/a")</f>
        <v>0.32573948399554298</v>
      </c>
      <c r="N245" s="159"/>
      <c r="R245" s="66"/>
      <c r="S245" s="66"/>
      <c r="T245" s="66"/>
      <c r="U245" s="66"/>
      <c r="V245" s="66"/>
      <c r="W245" s="66"/>
      <c r="X245" s="66"/>
      <c r="Y245" s="66"/>
    </row>
    <row r="246" spans="1:25" x14ac:dyDescent="0.2">
      <c r="A246" s="75"/>
      <c r="E246" s="80"/>
      <c r="F246" s="77"/>
      <c r="G246" s="81"/>
      <c r="H246" s="77"/>
      <c r="I246" s="81"/>
      <c r="J246" s="82"/>
      <c r="K246" s="81"/>
      <c r="L246" s="77"/>
      <c r="R246" s="66"/>
      <c r="S246" s="66"/>
      <c r="T246" s="66"/>
      <c r="U246" s="66"/>
      <c r="V246" s="66"/>
      <c r="W246" s="66"/>
      <c r="X246" s="66"/>
      <c r="Y246" s="66"/>
    </row>
    <row r="247" spans="1:25" x14ac:dyDescent="0.2">
      <c r="A247" s="75" t="s">
        <v>19</v>
      </c>
      <c r="B247" s="66" t="s">
        <v>28</v>
      </c>
      <c r="C247" s="66" t="s">
        <v>25</v>
      </c>
      <c r="D247" s="66" t="s">
        <v>319</v>
      </c>
      <c r="E247" s="86">
        <f>+IF(ISNUMBER(DATA!J840),DATA!J840,"n/a")</f>
        <v>235450.89</v>
      </c>
      <c r="F247" s="77">
        <f>+IF(ISNUMBER(DATA!K840),DATA!K840,"n/a")</f>
        <v>3.9230459484664602E-2</v>
      </c>
      <c r="G247" s="86">
        <f>+IF(ISNUMBER(DATA!T840),DATA!T840,"n/a")</f>
        <v>780146.32</v>
      </c>
      <c r="H247" s="77">
        <f>+IF(ISNUMBER(DATA!U840),DATA!U840,"n/a")</f>
        <v>0.227922988726555</v>
      </c>
      <c r="I247" s="86">
        <f>+IF(ISNUMBER(DATA!AD840),DATA!AD840,"n/a")</f>
        <v>1478848.69</v>
      </c>
      <c r="J247" s="77">
        <f>+IF(ISNUMBER(DATA!AE840),DATA!AE840,"n/a")</f>
        <v>0.23017955504902199</v>
      </c>
      <c r="K247" s="86">
        <f>+IF(ISNUMBER(DATA!AN840),DATA!AN840,"n/a")</f>
        <v>3022370.17</v>
      </c>
      <c r="L247" s="77">
        <f>+IF(ISNUMBER(DATA!AO840),DATA!AO840,"n/a")</f>
        <v>0.15092338179752099</v>
      </c>
      <c r="R247" s="66"/>
      <c r="S247" s="66"/>
      <c r="T247" s="66"/>
      <c r="U247" s="66"/>
      <c r="V247" s="66"/>
      <c r="W247" s="66"/>
      <c r="X247" s="66"/>
      <c r="Y247" s="66"/>
    </row>
    <row r="248" spans="1:25" x14ac:dyDescent="0.2">
      <c r="A248" s="75" t="s">
        <v>19</v>
      </c>
      <c r="B248" s="66" t="s">
        <v>28</v>
      </c>
      <c r="C248" s="66" t="s">
        <v>25</v>
      </c>
      <c r="D248" s="66" t="s">
        <v>320</v>
      </c>
      <c r="E248" s="86">
        <f>+IF(ISNUMBER(DATA!J841),DATA!J841,"n/a")</f>
        <v>565805.15</v>
      </c>
      <c r="F248" s="77">
        <f>+IF(ISNUMBER(DATA!K841),DATA!K841,"n/a")</f>
        <v>-0.179909944843576</v>
      </c>
      <c r="G248" s="86">
        <f>+IF(ISNUMBER(DATA!T841),DATA!T841,"n/a")</f>
        <v>2193897.9700000002</v>
      </c>
      <c r="H248" s="77">
        <f>+IF(ISNUMBER(DATA!U841),DATA!U841,"n/a")</f>
        <v>0.32657624949839098</v>
      </c>
      <c r="I248" s="86">
        <f>+IF(ISNUMBER(DATA!AD841),DATA!AD841,"n/a")</f>
        <v>4039207.95</v>
      </c>
      <c r="J248" s="77">
        <f>+IF(ISNUMBER(DATA!AE841),DATA!AE841,"n/a")</f>
        <v>0.32147132704855502</v>
      </c>
      <c r="K248" s="86">
        <f>+IF(ISNUMBER(DATA!AN841),DATA!AN841,"n/a")</f>
        <v>7873924.9199999999</v>
      </c>
      <c r="L248" s="77">
        <f>+IF(ISNUMBER(DATA!AO841),DATA!AO841,"n/a")</f>
        <v>0.31354148753666</v>
      </c>
      <c r="R248" s="66"/>
      <c r="S248" s="66"/>
      <c r="T248" s="66"/>
      <c r="U248" s="66"/>
      <c r="V248" s="66"/>
      <c r="W248" s="66"/>
      <c r="X248" s="66"/>
      <c r="Y248" s="66"/>
    </row>
    <row r="249" spans="1:25" x14ac:dyDescent="0.2">
      <c r="A249" s="75" t="s">
        <v>19</v>
      </c>
      <c r="B249" s="66" t="s">
        <v>28</v>
      </c>
      <c r="C249" s="66" t="s">
        <v>25</v>
      </c>
      <c r="D249" s="66" t="s">
        <v>321</v>
      </c>
      <c r="E249" s="86">
        <f>+IF(ISNUMBER(DATA!J842),DATA!J842,"n/a")</f>
        <v>337661.16</v>
      </c>
      <c r="F249" s="77">
        <f>+IF(ISNUMBER(DATA!K842),DATA!K842,"n/a")</f>
        <v>0.23311231534465801</v>
      </c>
      <c r="G249" s="86">
        <f>+IF(ISNUMBER(DATA!T842),DATA!T842,"n/a")</f>
        <v>1080755.3999999999</v>
      </c>
      <c r="H249" s="77">
        <f>+IF(ISNUMBER(DATA!U842),DATA!U842,"n/a")</f>
        <v>0.31525665144449</v>
      </c>
      <c r="I249" s="86">
        <f>+IF(ISNUMBER(DATA!AD842),DATA!AD842,"n/a")</f>
        <v>1976239.9</v>
      </c>
      <c r="J249" s="77">
        <f>+IF(ISNUMBER(DATA!AE842),DATA!AE842,"n/a")</f>
        <v>0.35328428898723802</v>
      </c>
      <c r="K249" s="86">
        <f>+IF(ISNUMBER(DATA!AN842),DATA!AN842,"n/a")</f>
        <v>3843851.56</v>
      </c>
      <c r="L249" s="77">
        <f>+IF(ISNUMBER(DATA!AO842),DATA!AO842,"n/a")</f>
        <v>0.36834654422553598</v>
      </c>
      <c r="R249" s="66"/>
      <c r="S249" s="66"/>
      <c r="T249" s="66"/>
      <c r="U249" s="66"/>
      <c r="V249" s="66"/>
      <c r="W249" s="66"/>
      <c r="X249" s="66"/>
      <c r="Y249" s="66"/>
    </row>
    <row r="250" spans="1:25" x14ac:dyDescent="0.2">
      <c r="A250" s="75" t="s">
        <v>19</v>
      </c>
      <c r="B250" s="66" t="s">
        <v>28</v>
      </c>
      <c r="C250" s="66" t="s">
        <v>25</v>
      </c>
      <c r="D250" s="66" t="s">
        <v>322</v>
      </c>
      <c r="E250" s="86">
        <f>+IF(ISNUMBER(DATA!J843),DATA!J843,"n/a")</f>
        <v>468132.61</v>
      </c>
      <c r="F250" s="77">
        <f>+IF(ISNUMBER(DATA!K843),DATA!K843,"n/a")</f>
        <v>0.26002261207559102</v>
      </c>
      <c r="G250" s="86">
        <f>+IF(ISNUMBER(DATA!T843),DATA!T843,"n/a")</f>
        <v>1527510.61</v>
      </c>
      <c r="H250" s="77">
        <f>+IF(ISNUMBER(DATA!U843),DATA!U843,"n/a")</f>
        <v>0.26012847314465398</v>
      </c>
      <c r="I250" s="86">
        <f>+IF(ISNUMBER(DATA!AD843),DATA!AD843,"n/a")</f>
        <v>2969284.11</v>
      </c>
      <c r="J250" s="77">
        <f>+IF(ISNUMBER(DATA!AE843),DATA!AE843,"n/a")</f>
        <v>0.28348486666505801</v>
      </c>
      <c r="K250" s="86">
        <f>+IF(ISNUMBER(DATA!AN843),DATA!AN843,"n/a")</f>
        <v>6375486.8200000003</v>
      </c>
      <c r="L250" s="77">
        <f>+IF(ISNUMBER(DATA!AO843),DATA!AO843,"n/a")</f>
        <v>0.10536625539206999</v>
      </c>
      <c r="R250" s="66"/>
      <c r="S250" s="66"/>
      <c r="T250" s="66"/>
      <c r="U250" s="66"/>
      <c r="V250" s="66"/>
      <c r="W250" s="66"/>
      <c r="X250" s="66"/>
      <c r="Y250" s="66"/>
    </row>
    <row r="251" spans="1:25" x14ac:dyDescent="0.2">
      <c r="A251" s="75" t="s">
        <v>19</v>
      </c>
      <c r="B251" s="66" t="s">
        <v>28</v>
      </c>
      <c r="C251" s="66" t="s">
        <v>25</v>
      </c>
      <c r="D251" s="66" t="s">
        <v>323</v>
      </c>
      <c r="E251" s="86">
        <f>+IF(ISNUMBER(DATA!J844),DATA!J844,"n/a")</f>
        <v>152490.07</v>
      </c>
      <c r="F251" s="77">
        <f>+IF(ISNUMBER(DATA!K844),DATA!K844,"n/a")</f>
        <v>3.6033766437236402E-2</v>
      </c>
      <c r="G251" s="86">
        <f>+IF(ISNUMBER(DATA!T844),DATA!T844,"n/a")</f>
        <v>491100.73</v>
      </c>
      <c r="H251" s="77">
        <f>+IF(ISNUMBER(DATA!U844),DATA!U844,"n/a")</f>
        <v>3.9555746480354301E-2</v>
      </c>
      <c r="I251" s="86">
        <f>+IF(ISNUMBER(DATA!AD844),DATA!AD844,"n/a")</f>
        <v>911408.69</v>
      </c>
      <c r="J251" s="77">
        <f>+IF(ISNUMBER(DATA!AE844),DATA!AE844,"n/a")</f>
        <v>0.13832830126828999</v>
      </c>
      <c r="K251" s="86">
        <f>+IF(ISNUMBER(DATA!AN844),DATA!AN844,"n/a")</f>
        <v>1920647.85</v>
      </c>
      <c r="L251" s="77">
        <f>+IF(ISNUMBER(DATA!AO844),DATA!AO844,"n/a")</f>
        <v>0.278010011387953</v>
      </c>
      <c r="R251" s="66"/>
      <c r="S251" s="66"/>
      <c r="T251" s="66"/>
      <c r="U251" s="66"/>
      <c r="V251" s="66"/>
      <c r="W251" s="66"/>
      <c r="X251" s="66"/>
      <c r="Y251" s="66"/>
    </row>
    <row r="252" spans="1:25" x14ac:dyDescent="0.2">
      <c r="A252" s="75" t="s">
        <v>19</v>
      </c>
      <c r="B252" s="66" t="s">
        <v>28</v>
      </c>
      <c r="C252" s="66" t="s">
        <v>25</v>
      </c>
      <c r="D252" s="66" t="s">
        <v>324</v>
      </c>
      <c r="E252" s="86">
        <f>+IF(ISNUMBER(DATA!J845),DATA!J845,"n/a")</f>
        <v>274476.53000000003</v>
      </c>
      <c r="F252" s="77">
        <f>+IF(ISNUMBER(DATA!K845),DATA!K845,"n/a")</f>
        <v>0.12490805293200299</v>
      </c>
      <c r="G252" s="86">
        <f>+IF(ISNUMBER(DATA!T845),DATA!T845,"n/a")</f>
        <v>909356.54</v>
      </c>
      <c r="H252" s="77">
        <f>+IF(ISNUMBER(DATA!U845),DATA!U845,"n/a")</f>
        <v>0.14882856839366199</v>
      </c>
      <c r="I252" s="86">
        <f>+IF(ISNUMBER(DATA!AD845),DATA!AD845,"n/a")</f>
        <v>1663124.73</v>
      </c>
      <c r="J252" s="77">
        <f>+IF(ISNUMBER(DATA!AE845),DATA!AE845,"n/a")</f>
        <v>0.23856846641148099</v>
      </c>
      <c r="K252" s="86">
        <f>+IF(ISNUMBER(DATA!AN845),DATA!AN845,"n/a")</f>
        <v>3138940.87</v>
      </c>
      <c r="L252" s="77">
        <f>+IF(ISNUMBER(DATA!AO845),DATA!AO845,"n/a")</f>
        <v>0.40847334049414202</v>
      </c>
      <c r="R252" s="66"/>
      <c r="S252" s="66"/>
      <c r="T252" s="66"/>
      <c r="U252" s="66"/>
      <c r="V252" s="66"/>
      <c r="W252" s="66"/>
      <c r="X252" s="66"/>
      <c r="Y252" s="66"/>
    </row>
    <row r="253" spans="1:25" x14ac:dyDescent="0.2">
      <c r="A253" s="75" t="s">
        <v>19</v>
      </c>
      <c r="B253" s="66" t="s">
        <v>28</v>
      </c>
      <c r="C253" s="66" t="s">
        <v>25</v>
      </c>
      <c r="D253" s="66" t="s">
        <v>325</v>
      </c>
      <c r="E253" s="86">
        <f>+IF(ISNUMBER(DATA!J846),DATA!J846,"n/a")</f>
        <v>369448.47</v>
      </c>
      <c r="F253" s="77">
        <f>+IF(ISNUMBER(DATA!K846),DATA!K846,"n/a")</f>
        <v>0.101404589571484</v>
      </c>
      <c r="G253" s="86">
        <f>+IF(ISNUMBER(DATA!T846),DATA!T846,"n/a")</f>
        <v>1193704.46</v>
      </c>
      <c r="H253" s="77">
        <f>+IF(ISNUMBER(DATA!U846),DATA!U846,"n/a")</f>
        <v>6.3156913536533202E-2</v>
      </c>
      <c r="I253" s="86">
        <f>+IF(ISNUMBER(DATA!AD846),DATA!AD846,"n/a")</f>
        <v>2123403.65</v>
      </c>
      <c r="J253" s="77">
        <f>+IF(ISNUMBER(DATA!AE846),DATA!AE846,"n/a")</f>
        <v>6.6629048558929801E-2</v>
      </c>
      <c r="K253" s="86">
        <f>+IF(ISNUMBER(DATA!AN846),DATA!AN846,"n/a")</f>
        <v>4262363.53</v>
      </c>
      <c r="L253" s="77">
        <f>+IF(ISNUMBER(DATA!AO846),DATA!AO846,"n/a")</f>
        <v>0.153680828198349</v>
      </c>
      <c r="R253" s="66"/>
      <c r="S253" s="66"/>
      <c r="T253" s="66"/>
      <c r="U253" s="66"/>
      <c r="V253" s="66"/>
      <c r="W253" s="66"/>
      <c r="X253" s="66"/>
      <c r="Y253" s="66"/>
    </row>
    <row r="254" spans="1:25" x14ac:dyDescent="0.2">
      <c r="A254" s="75" t="s">
        <v>19</v>
      </c>
      <c r="B254" s="66" t="s">
        <v>28</v>
      </c>
      <c r="C254" s="66" t="s">
        <v>25</v>
      </c>
      <c r="D254" s="66" t="s">
        <v>326</v>
      </c>
      <c r="E254" s="86">
        <f>+IF(ISNUMBER(DATA!J847),DATA!J847,"n/a")</f>
        <v>377682.95</v>
      </c>
      <c r="F254" s="77">
        <f>+IF(ISNUMBER(DATA!K847),DATA!K847,"n/a")</f>
        <v>0.131597044939254</v>
      </c>
      <c r="G254" s="86">
        <f>+IF(ISNUMBER(DATA!T847),DATA!T847,"n/a")</f>
        <v>1251185.6200000001</v>
      </c>
      <c r="H254" s="77">
        <f>+IF(ISNUMBER(DATA!U847),DATA!U847,"n/a")</f>
        <v>0.22593813515069</v>
      </c>
      <c r="I254" s="86">
        <f>+IF(ISNUMBER(DATA!AD847),DATA!AD847,"n/a")</f>
        <v>2375446.86</v>
      </c>
      <c r="J254" s="77">
        <f>+IF(ISNUMBER(DATA!AE847),DATA!AE847,"n/a")</f>
        <v>0.48153471245190999</v>
      </c>
      <c r="K254" s="86">
        <f>+IF(ISNUMBER(DATA!AN847),DATA!AN847,"n/a")</f>
        <v>4526593.95</v>
      </c>
      <c r="L254" s="77">
        <f>+IF(ISNUMBER(DATA!AO847),DATA!AO847,"n/a")</f>
        <v>0.59335741409087395</v>
      </c>
      <c r="R254" s="66"/>
      <c r="S254" s="66"/>
      <c r="T254" s="66"/>
      <c r="U254" s="66"/>
      <c r="V254" s="66"/>
      <c r="W254" s="66"/>
      <c r="X254" s="66"/>
      <c r="Y254" s="66"/>
    </row>
    <row r="255" spans="1:25" x14ac:dyDescent="0.2">
      <c r="A255" s="75" t="s">
        <v>19</v>
      </c>
      <c r="B255" s="66" t="s">
        <v>28</v>
      </c>
      <c r="C255" s="66" t="s">
        <v>25</v>
      </c>
      <c r="D255" s="66" t="s">
        <v>327</v>
      </c>
      <c r="E255" s="86">
        <f>+IF(ISNUMBER(DATA!J848),DATA!J848,"n/a")</f>
        <v>2781147.73</v>
      </c>
      <c r="F255" s="77">
        <f>+IF(ISNUMBER(DATA!K848),DATA!K848,"n/a")</f>
        <v>6.06043871513074E-2</v>
      </c>
      <c r="G255" s="86">
        <f>+IF(ISNUMBER(DATA!T848),DATA!T848,"n/a")</f>
        <v>9427657.5999999996</v>
      </c>
      <c r="H255" s="77">
        <f>+IF(ISNUMBER(DATA!U848),DATA!U848,"n/a")</f>
        <v>0.21955811967691999</v>
      </c>
      <c r="I255" s="86">
        <f>+IF(ISNUMBER(DATA!AD848),DATA!AD848,"n/a")</f>
        <v>17536964.48</v>
      </c>
      <c r="J255" s="77">
        <f>+IF(ISNUMBER(DATA!AE848),DATA!AE848,"n/a")</f>
        <v>0.27355496900594301</v>
      </c>
      <c r="K255" s="86">
        <f>+IF(ISNUMBER(DATA!AN848),DATA!AN848,"n/a")</f>
        <v>34964179.890000001</v>
      </c>
      <c r="L255" s="77">
        <f>+IF(ISNUMBER(DATA!AO848),DATA!AO848,"n/a")</f>
        <v>0.27307773323235501</v>
      </c>
      <c r="R255" s="66"/>
      <c r="S255" s="66"/>
      <c r="T255" s="66"/>
      <c r="U255" s="66"/>
      <c r="V255" s="66"/>
      <c r="W255" s="66"/>
      <c r="X255" s="66"/>
      <c r="Y255" s="66"/>
    </row>
    <row r="256" spans="1:25" x14ac:dyDescent="0.2">
      <c r="A256" s="75"/>
      <c r="E256" s="80"/>
      <c r="F256" s="77"/>
      <c r="G256" s="81"/>
      <c r="H256" s="77"/>
      <c r="I256" s="81"/>
      <c r="J256" s="82"/>
      <c r="K256" s="81"/>
      <c r="L256" s="77"/>
      <c r="R256" s="66"/>
      <c r="S256" s="66"/>
      <c r="T256" s="66"/>
      <c r="U256" s="66"/>
      <c r="V256" s="66"/>
      <c r="W256" s="66"/>
      <c r="X256" s="66"/>
      <c r="Y256" s="66"/>
    </row>
    <row r="257" spans="1:25" x14ac:dyDescent="0.2">
      <c r="A257" s="75" t="s">
        <v>19</v>
      </c>
      <c r="B257" s="66" t="s">
        <v>28</v>
      </c>
      <c r="C257" s="66" t="s">
        <v>10</v>
      </c>
      <c r="D257" s="66" t="s">
        <v>319</v>
      </c>
      <c r="E257" s="87">
        <f>+IF(ISNUMBER(DATA!L840),DATA!L840,"n/a")</f>
        <v>6.2109794319384202</v>
      </c>
      <c r="F257" s="77">
        <f>+IF(ISNUMBER(DATA!M840),DATA!M840,"n/a")</f>
        <v>1.7560902576056101E-3</v>
      </c>
      <c r="G257" s="87">
        <f>+IF(ISNUMBER(DATA!V840),DATA!V840,"n/a")</f>
        <v>6.2173707538102301</v>
      </c>
      <c r="H257" s="77">
        <f>+IF(ISNUMBER(DATA!W840),DATA!W840,"n/a")</f>
        <v>-3.3963613463023602E-2</v>
      </c>
      <c r="I257" s="87">
        <f>+IF(ISNUMBER(DATA!AF840),DATA!AF840,"n/a")</f>
        <v>6.2366606595611103</v>
      </c>
      <c r="J257" s="77">
        <f>+IF(ISNUMBER(DATA!AG840),DATA!AG840,"n/a")</f>
        <v>2.1578230165000501E-3</v>
      </c>
      <c r="K257" s="87">
        <f>+IF(ISNUMBER(DATA!AP840),DATA!AP840,"n/a")</f>
        <v>6.2175300654813697</v>
      </c>
      <c r="L257" s="77">
        <f>+IF(ISNUMBER(DATA!AQ840),DATA!AQ840,"n/a")</f>
        <v>5.7197608620095597E-2</v>
      </c>
      <c r="R257" s="66"/>
      <c r="S257" s="66"/>
      <c r="T257" s="66"/>
      <c r="U257" s="66"/>
      <c r="V257" s="66"/>
      <c r="W257" s="66"/>
      <c r="X257" s="66"/>
      <c r="Y257" s="66"/>
    </row>
    <row r="258" spans="1:25" x14ac:dyDescent="0.2">
      <c r="A258" s="75" t="s">
        <v>19</v>
      </c>
      <c r="B258" s="66" t="s">
        <v>28</v>
      </c>
      <c r="C258" s="66" t="s">
        <v>10</v>
      </c>
      <c r="D258" s="66" t="s">
        <v>320</v>
      </c>
      <c r="E258" s="87">
        <f>+IF(ISNUMBER(DATA!L841),DATA!L841,"n/a")</f>
        <v>4.4422443654540498</v>
      </c>
      <c r="F258" s="77">
        <f>+IF(ISNUMBER(DATA!M841),DATA!M841,"n/a")</f>
        <v>0.42702978720078599</v>
      </c>
      <c r="G258" s="87">
        <f>+IF(ISNUMBER(DATA!V841),DATA!V841,"n/a")</f>
        <v>3.8625645636661599</v>
      </c>
      <c r="H258" s="77">
        <f>+IF(ISNUMBER(DATA!W841),DATA!W841,"n/a")</f>
        <v>4.0219412744531297E-3</v>
      </c>
      <c r="I258" s="87">
        <f>+IF(ISNUMBER(DATA!AF841),DATA!AF841,"n/a")</f>
        <v>3.8547304533500002</v>
      </c>
      <c r="J258" s="77">
        <f>+IF(ISNUMBER(DATA!AG841),DATA!AG841,"n/a")</f>
        <v>6.7325630908295899E-3</v>
      </c>
      <c r="K258" s="87">
        <f>+IF(ISNUMBER(DATA!AP841),DATA!AP841,"n/a")</f>
        <v>4.0458565501055803</v>
      </c>
      <c r="L258" s="77">
        <f>+IF(ISNUMBER(DATA!AQ841),DATA!AQ841,"n/a")</f>
        <v>7.5465297573279105E-2</v>
      </c>
      <c r="R258" s="66"/>
      <c r="S258" s="66"/>
      <c r="T258" s="66"/>
      <c r="U258" s="66"/>
      <c r="V258" s="66"/>
      <c r="W258" s="66"/>
      <c r="X258" s="66"/>
      <c r="Y258" s="66"/>
    </row>
    <row r="259" spans="1:25" x14ac:dyDescent="0.2">
      <c r="A259" s="75" t="s">
        <v>19</v>
      </c>
      <c r="B259" s="66" t="s">
        <v>28</v>
      </c>
      <c r="C259" s="66" t="s">
        <v>10</v>
      </c>
      <c r="D259" s="66" t="s">
        <v>321</v>
      </c>
      <c r="E259" s="87">
        <f>+IF(ISNUMBER(DATA!L842),DATA!L842,"n/a")</f>
        <v>5.25138097726445</v>
      </c>
      <c r="F259" s="77">
        <f>+IF(ISNUMBER(DATA!M842),DATA!M842,"n/a")</f>
        <v>-0.113179104059489</v>
      </c>
      <c r="G259" s="87">
        <f>+IF(ISNUMBER(DATA!V842),DATA!V842,"n/a")</f>
        <v>5.22681355639061</v>
      </c>
      <c r="H259" s="77">
        <f>+IF(ISNUMBER(DATA!W842),DATA!W842,"n/a")</f>
        <v>-0.14258999065580999</v>
      </c>
      <c r="I259" s="87">
        <f>+IF(ISNUMBER(DATA!AF842),DATA!AF842,"n/a")</f>
        <v>5.2268216961996101</v>
      </c>
      <c r="J259" s="77">
        <f>+IF(ISNUMBER(DATA!AG842),DATA!AG842,"n/a")</f>
        <v>-0.144703647479105</v>
      </c>
      <c r="K259" s="87">
        <f>+IF(ISNUMBER(DATA!AP842),DATA!AP842,"n/a")</f>
        <v>5.5859328371796204</v>
      </c>
      <c r="L259" s="77">
        <f>+IF(ISNUMBER(DATA!AQ842),DATA!AQ842,"n/a")</f>
        <v>-0.106044105166062</v>
      </c>
      <c r="R259" s="66"/>
      <c r="S259" s="66"/>
      <c r="T259" s="66"/>
      <c r="U259" s="66"/>
      <c r="V259" s="66"/>
      <c r="W259" s="66"/>
      <c r="X259" s="66"/>
      <c r="Y259" s="66"/>
    </row>
    <row r="260" spans="1:25" x14ac:dyDescent="0.2">
      <c r="A260" s="75" t="s">
        <v>19</v>
      </c>
      <c r="B260" s="66" t="s">
        <v>28</v>
      </c>
      <c r="C260" s="66" t="s">
        <v>10</v>
      </c>
      <c r="D260" s="66" t="s">
        <v>322</v>
      </c>
      <c r="E260" s="87">
        <f>+IF(ISNUMBER(DATA!L843),DATA!L843,"n/a")</f>
        <v>3.9217783867277101</v>
      </c>
      <c r="F260" s="77">
        <f>+IF(ISNUMBER(DATA!M843),DATA!M843,"n/a")</f>
        <v>-0.13236333460382699</v>
      </c>
      <c r="G260" s="87">
        <f>+IF(ISNUMBER(DATA!V843),DATA!V843,"n/a")</f>
        <v>3.9289699811622198</v>
      </c>
      <c r="H260" s="77">
        <f>+IF(ISNUMBER(DATA!W843),DATA!W843,"n/a")</f>
        <v>-0.16772047928122399</v>
      </c>
      <c r="I260" s="87">
        <f>+IF(ISNUMBER(DATA!AF843),DATA!AF843,"n/a")</f>
        <v>3.88599096940876</v>
      </c>
      <c r="J260" s="77">
        <f>+IF(ISNUMBER(DATA!AG843),DATA!AG843,"n/a")</f>
        <v>-0.18819814293027701</v>
      </c>
      <c r="K260" s="87">
        <f>+IF(ISNUMBER(DATA!AP843),DATA!AP843,"n/a")</f>
        <v>4.0967411302534504</v>
      </c>
      <c r="L260" s="77">
        <f>+IF(ISNUMBER(DATA!AQ843),DATA!AQ843,"n/a")</f>
        <v>-0.14202405794498499</v>
      </c>
      <c r="R260" s="66"/>
      <c r="S260" s="66"/>
      <c r="T260" s="66"/>
      <c r="U260" s="66"/>
      <c r="V260" s="66"/>
      <c r="W260" s="66"/>
      <c r="X260" s="66"/>
      <c r="Y260" s="66"/>
    </row>
    <row r="261" spans="1:25" x14ac:dyDescent="0.2">
      <c r="A261" s="75" t="s">
        <v>19</v>
      </c>
      <c r="B261" s="66" t="s">
        <v>28</v>
      </c>
      <c r="C261" s="66" t="s">
        <v>10</v>
      </c>
      <c r="D261" s="66" t="s">
        <v>323</v>
      </c>
      <c r="E261" s="87">
        <f>+IF(ISNUMBER(DATA!L844),DATA!L844,"n/a")</f>
        <v>6.19573448467112</v>
      </c>
      <c r="F261" s="77">
        <f>+IF(ISNUMBER(DATA!M844),DATA!M844,"n/a")</f>
        <v>5.23187619646448E-2</v>
      </c>
      <c r="G261" s="87">
        <f>+IF(ISNUMBER(DATA!V844),DATA!V844,"n/a")</f>
        <v>6.1442218001782098</v>
      </c>
      <c r="H261" s="77">
        <f>+IF(ISNUMBER(DATA!W844),DATA!W844,"n/a")</f>
        <v>3.6518625255747603E-2</v>
      </c>
      <c r="I261" s="87">
        <f>+IF(ISNUMBER(DATA!AF844),DATA!AF844,"n/a")</f>
        <v>6.0911049029550002</v>
      </c>
      <c r="J261" s="77">
        <f>+IF(ISNUMBER(DATA!AG844),DATA!AG844,"n/a")</f>
        <v>1.47074615706687E-2</v>
      </c>
      <c r="K261" s="87">
        <f>+IF(ISNUMBER(DATA!AP844),DATA!AP844,"n/a")</f>
        <v>6.1309756621405702</v>
      </c>
      <c r="L261" s="77">
        <f>+IF(ISNUMBER(DATA!AQ844),DATA!AQ844,"n/a")</f>
        <v>-1.28311591278413E-2</v>
      </c>
      <c r="R261" s="66"/>
      <c r="S261" s="66"/>
      <c r="T261" s="66"/>
      <c r="U261" s="66"/>
      <c r="V261" s="66"/>
      <c r="W261" s="66"/>
      <c r="X261" s="66"/>
      <c r="Y261" s="66"/>
    </row>
    <row r="262" spans="1:25" x14ac:dyDescent="0.2">
      <c r="A262" s="75" t="s">
        <v>19</v>
      </c>
      <c r="B262" s="66" t="s">
        <v>28</v>
      </c>
      <c r="C262" s="66" t="s">
        <v>10</v>
      </c>
      <c r="D262" s="66" t="s">
        <v>324</v>
      </c>
      <c r="E262" s="87">
        <f>+IF(ISNUMBER(DATA!L845),DATA!L845,"n/a")</f>
        <v>5.2714188877436596</v>
      </c>
      <c r="F262" s="77">
        <f>+IF(ISNUMBER(DATA!M845),DATA!M845,"n/a")</f>
        <v>1.86880286798398E-3</v>
      </c>
      <c r="G262" s="87">
        <f>+IF(ISNUMBER(DATA!V845),DATA!V845,"n/a")</f>
        <v>5.3132290679799103</v>
      </c>
      <c r="H262" s="77">
        <f>+IF(ISNUMBER(DATA!W845),DATA!W845,"n/a")</f>
        <v>9.76866753614135E-3</v>
      </c>
      <c r="I262" s="87">
        <f>+IF(ISNUMBER(DATA!AF845),DATA!AF845,"n/a")</f>
        <v>5.2828836794023797</v>
      </c>
      <c r="J262" s="77">
        <f>+IF(ISNUMBER(DATA!AG845),DATA!AG845,"n/a")</f>
        <v>9.0344475576810204E-3</v>
      </c>
      <c r="K262" s="87">
        <f>+IF(ISNUMBER(DATA!AP845),DATA!AP845,"n/a")</f>
        <v>5.2824912812813896</v>
      </c>
      <c r="L262" s="77">
        <f>+IF(ISNUMBER(DATA!AQ845),DATA!AQ845,"n/a")</f>
        <v>-1.3744594629378701E-2</v>
      </c>
      <c r="R262" s="66"/>
      <c r="S262" s="66"/>
      <c r="T262" s="66"/>
      <c r="U262" s="66"/>
      <c r="V262" s="66"/>
      <c r="W262" s="66"/>
      <c r="X262" s="66"/>
      <c r="Y262" s="66"/>
    </row>
    <row r="263" spans="1:25" x14ac:dyDescent="0.2">
      <c r="A263" s="75" t="s">
        <v>19</v>
      </c>
      <c r="B263" s="66" t="s">
        <v>28</v>
      </c>
      <c r="C263" s="66" t="s">
        <v>10</v>
      </c>
      <c r="D263" s="66" t="s">
        <v>325</v>
      </c>
      <c r="E263" s="87">
        <f>+IF(ISNUMBER(DATA!L846),DATA!L846,"n/a")</f>
        <v>5.8069854463662898</v>
      </c>
      <c r="F263" s="77">
        <f>+IF(ISNUMBER(DATA!M846),DATA!M846,"n/a")</f>
        <v>-5.8086295739815302E-2</v>
      </c>
      <c r="G263" s="87">
        <f>+IF(ISNUMBER(DATA!V846),DATA!V846,"n/a")</f>
        <v>5.8900011826845402</v>
      </c>
      <c r="H263" s="77">
        <f>+IF(ISNUMBER(DATA!W846),DATA!W846,"n/a")</f>
        <v>-4.8556380549683399E-2</v>
      </c>
      <c r="I263" s="87">
        <f>+IF(ISNUMBER(DATA!AF846),DATA!AF846,"n/a")</f>
        <v>5.92090281703633</v>
      </c>
      <c r="J263" s="77">
        <f>+IF(ISNUMBER(DATA!AG846),DATA!AG846,"n/a")</f>
        <v>-5.1453008132411E-2</v>
      </c>
      <c r="K263" s="87">
        <f>+IF(ISNUMBER(DATA!AP846),DATA!AP846,"n/a")</f>
        <v>6.08648955784198</v>
      </c>
      <c r="L263" s="77">
        <f>+IF(ISNUMBER(DATA!AQ846),DATA!AQ846,"n/a")</f>
        <v>-0.10054583312317</v>
      </c>
      <c r="R263" s="66"/>
      <c r="S263" s="66"/>
      <c r="T263" s="66"/>
      <c r="U263" s="66"/>
      <c r="V263" s="66"/>
      <c r="W263" s="66"/>
      <c r="X263" s="66"/>
      <c r="Y263" s="66"/>
    </row>
    <row r="264" spans="1:25" x14ac:dyDescent="0.2">
      <c r="A264" s="75" t="s">
        <v>19</v>
      </c>
      <c r="B264" s="66" t="s">
        <v>28</v>
      </c>
      <c r="C264" s="66" t="s">
        <v>10</v>
      </c>
      <c r="D264" s="66" t="s">
        <v>326</v>
      </c>
      <c r="E264" s="87">
        <f>+IF(ISNUMBER(DATA!L847),DATA!L847,"n/a")</f>
        <v>4.5944750466398396</v>
      </c>
      <c r="F264" s="77">
        <f>+IF(ISNUMBER(DATA!M847),DATA!M847,"n/a")</f>
        <v>3.49893738923929E-2</v>
      </c>
      <c r="G264" s="87">
        <f>+IF(ISNUMBER(DATA!V847),DATA!V847,"n/a")</f>
        <v>4.7202546876820604</v>
      </c>
      <c r="H264" s="77">
        <f>+IF(ISNUMBER(DATA!W847),DATA!W847,"n/a")</f>
        <v>5.0163105196124401E-2</v>
      </c>
      <c r="I264" s="87">
        <f>+IF(ISNUMBER(DATA!AF847),DATA!AF847,"n/a")</f>
        <v>4.7191257275262899</v>
      </c>
      <c r="J264" s="77">
        <f>+IF(ISNUMBER(DATA!AG847),DATA!AG847,"n/a")</f>
        <v>7.4002440310493703E-2</v>
      </c>
      <c r="K264" s="87">
        <f>+IF(ISNUMBER(DATA!AP847),DATA!AP847,"n/a")</f>
        <v>4.6609399904423396</v>
      </c>
      <c r="L264" s="77">
        <f>+IF(ISNUMBER(DATA!AQ847),DATA!AQ847,"n/a")</f>
        <v>8.6157189604276804E-2</v>
      </c>
      <c r="R264" s="66"/>
      <c r="S264" s="66"/>
      <c r="T264" s="66"/>
      <c r="U264" s="66"/>
      <c r="V264" s="66"/>
      <c r="W264" s="66"/>
      <c r="X264" s="66"/>
      <c r="Y264" s="66"/>
    </row>
    <row r="265" spans="1:25" x14ac:dyDescent="0.2">
      <c r="A265" s="75" t="s">
        <v>19</v>
      </c>
      <c r="B265" s="66" t="s">
        <v>28</v>
      </c>
      <c r="C265" s="66" t="s">
        <v>10</v>
      </c>
      <c r="D265" s="66" t="s">
        <v>327</v>
      </c>
      <c r="E265" s="87">
        <f>+IF(ISNUMBER(DATA!L848),DATA!L848,"n/a")</f>
        <v>4.8907366844707303</v>
      </c>
      <c r="F265" s="77">
        <f>+IF(ISNUMBER(DATA!M848),DATA!M848,"n/a")</f>
        <v>3.54580516446351E-2</v>
      </c>
      <c r="G265" s="87">
        <f>+IF(ISNUMBER(DATA!V848),DATA!V848,"n/a")</f>
        <v>4.7766471921583999</v>
      </c>
      <c r="H265" s="77">
        <f>+IF(ISNUMBER(DATA!W848),DATA!W848,"n/a")</f>
        <v>-5.77677969060146E-2</v>
      </c>
      <c r="I265" s="87">
        <f>+IF(ISNUMBER(DATA!AF848),DATA!AF848,"n/a")</f>
        <v>4.7549362134268502</v>
      </c>
      <c r="J265" s="77">
        <f>+IF(ISNUMBER(DATA!AG848),DATA!AG848,"n/a")</f>
        <v>-5.8692125463061302E-2</v>
      </c>
      <c r="K265" s="87">
        <f>+IF(ISNUMBER(DATA!AP848),DATA!AP848,"n/a")</f>
        <v>4.8845805444688697</v>
      </c>
      <c r="L265" s="77">
        <f>+IF(ISNUMBER(DATA!AQ848),DATA!AQ848,"n/a")</f>
        <v>-3.5183195392409501E-2</v>
      </c>
      <c r="R265" s="66"/>
      <c r="S265" s="66"/>
      <c r="T265" s="66"/>
      <c r="U265" s="66"/>
      <c r="V265" s="66"/>
      <c r="W265" s="66"/>
      <c r="X265" s="66"/>
      <c r="Y265" s="66"/>
    </row>
    <row r="266" spans="1:25" x14ac:dyDescent="0.2">
      <c r="A266" s="75"/>
      <c r="E266" s="88"/>
      <c r="F266" s="77"/>
      <c r="G266" s="89"/>
      <c r="H266" s="77"/>
      <c r="I266" s="89"/>
      <c r="J266" s="82"/>
      <c r="K266" s="89"/>
      <c r="L266" s="77"/>
      <c r="R266" s="66"/>
      <c r="S266" s="66"/>
      <c r="T266" s="66"/>
      <c r="U266" s="66"/>
      <c r="V266" s="66"/>
      <c r="W266" s="66"/>
      <c r="X266" s="66"/>
      <c r="Y266" s="66"/>
    </row>
    <row r="267" spans="1:25" x14ac:dyDescent="0.2">
      <c r="A267" s="75" t="s">
        <v>19</v>
      </c>
      <c r="B267" s="66" t="s">
        <v>28</v>
      </c>
      <c r="C267" s="66" t="s">
        <v>26</v>
      </c>
      <c r="D267" s="66" t="s">
        <v>319</v>
      </c>
      <c r="E267" s="87">
        <f>+IF(ISNUMBER(DATA!N840),DATA!N840,"n/a")</f>
        <v>3.1783446645710298</v>
      </c>
      <c r="F267" s="77">
        <f>+IF(ISNUMBER(DATA!O840),DATA!O840,"n/a")</f>
        <v>3.1082182990286499E-2</v>
      </c>
      <c r="G267" s="87">
        <f>+IF(ISNUMBER(DATA!X840),DATA!X840,"n/a")</f>
        <v>3.20204559831802</v>
      </c>
      <c r="H267" s="77">
        <f>+IF(ISNUMBER(DATA!Y840),DATA!Y840,"n/a")</f>
        <v>7.2638249570423496E-4</v>
      </c>
      <c r="I267" s="87">
        <f>+IF(ISNUMBER(DATA!AH840),DATA!AH840,"n/a")</f>
        <v>3.2231451413734602</v>
      </c>
      <c r="J267" s="77">
        <f>+IF(ISNUMBER(DATA!AI840),DATA!AI840,"n/a")</f>
        <v>3.6121379325255699E-2</v>
      </c>
      <c r="K267" s="87">
        <f>+IF(ISNUMBER(DATA!AR840),DATA!AR840,"n/a")</f>
        <v>3.1602819352865699</v>
      </c>
      <c r="L267" s="77">
        <f>+IF(ISNUMBER(DATA!AS840),DATA!AS840,"n/a")</f>
        <v>6.4761122358929807E-2</v>
      </c>
      <c r="R267" s="66"/>
      <c r="S267" s="66"/>
      <c r="T267" s="66"/>
      <c r="U267" s="66"/>
      <c r="V267" s="66"/>
      <c r="W267" s="66"/>
      <c r="X267" s="66"/>
      <c r="Y267" s="66"/>
    </row>
    <row r="268" spans="1:25" x14ac:dyDescent="0.2">
      <c r="A268" s="75" t="s">
        <v>19</v>
      </c>
      <c r="B268" s="66" t="s">
        <v>28</v>
      </c>
      <c r="C268" s="66" t="s">
        <v>26</v>
      </c>
      <c r="D268" s="66" t="s">
        <v>320</v>
      </c>
      <c r="E268" s="87">
        <f>+IF(ISNUMBER(DATA!N841),DATA!N841,"n/a")</f>
        <v>2.4876835072992902</v>
      </c>
      <c r="F268" s="77">
        <f>+IF(ISNUMBER(DATA!O841),DATA!O841,"n/a")</f>
        <v>0.37528246457578102</v>
      </c>
      <c r="G268" s="87">
        <f>+IF(ISNUMBER(DATA!X841),DATA!X841,"n/a")</f>
        <v>2.2123812986617599</v>
      </c>
      <c r="H268" s="77">
        <f>+IF(ISNUMBER(DATA!Y841),DATA!Y841,"n/a")</f>
        <v>1.23416820772642E-2</v>
      </c>
      <c r="I268" s="87">
        <f>+IF(ISNUMBER(DATA!AH841),DATA!AH841,"n/a")</f>
        <v>2.2048877849926001</v>
      </c>
      <c r="J268" s="77">
        <f>+IF(ISNUMBER(DATA!AI841),DATA!AI841,"n/a")</f>
        <v>1.1320149010815701E-2</v>
      </c>
      <c r="K268" s="87">
        <f>+IF(ISNUMBER(DATA!AR841),DATA!AR841,"n/a")</f>
        <v>2.2878200634404799</v>
      </c>
      <c r="L268" s="77">
        <f>+IF(ISNUMBER(DATA!AS841),DATA!AS841,"n/a")</f>
        <v>8.5526753097754898E-2</v>
      </c>
      <c r="R268" s="66"/>
      <c r="S268" s="66"/>
      <c r="T268" s="66"/>
      <c r="U268" s="66"/>
      <c r="V268" s="66"/>
      <c r="W268" s="66"/>
      <c r="X268" s="66"/>
      <c r="Y268" s="66"/>
    </row>
    <row r="269" spans="1:25" x14ac:dyDescent="0.2">
      <c r="A269" s="75" t="s">
        <v>19</v>
      </c>
      <c r="B269" s="66" t="s">
        <v>28</v>
      </c>
      <c r="C269" s="66" t="s">
        <v>26</v>
      </c>
      <c r="D269" s="66" t="s">
        <v>321</v>
      </c>
      <c r="E269" s="87">
        <f>+IF(ISNUMBER(DATA!N842),DATA!N842,"n/a")</f>
        <v>3.1273880300594801</v>
      </c>
      <c r="F269" s="77">
        <f>+IF(ISNUMBER(DATA!O842),DATA!O842,"n/a")</f>
        <v>5.5723296996830702E-3</v>
      </c>
      <c r="G269" s="87">
        <f>+IF(ISNUMBER(DATA!X842),DATA!X842,"n/a")</f>
        <v>3.09546650426174</v>
      </c>
      <c r="H269" s="77">
        <f>+IF(ISNUMBER(DATA!Y842),DATA!Y842,"n/a")</f>
        <v>-3.2504545979967499E-2</v>
      </c>
      <c r="I269" s="87">
        <f>+IF(ISNUMBER(DATA!AH842),DATA!AH842,"n/a")</f>
        <v>3.07846835295654</v>
      </c>
      <c r="J269" s="77">
        <f>+IF(ISNUMBER(DATA!AI842),DATA!AI842,"n/a")</f>
        <v>-3.5738021000954502E-2</v>
      </c>
      <c r="K269" s="87">
        <f>+IF(ISNUMBER(DATA!AR842),DATA!AR842,"n/a")</f>
        <v>3.12482508819877</v>
      </c>
      <c r="L269" s="77">
        <f>+IF(ISNUMBER(DATA!AS842),DATA!AS842,"n/a")</f>
        <v>-1.03758224574664E-2</v>
      </c>
      <c r="R269" s="66"/>
      <c r="S269" s="66"/>
      <c r="T269" s="66"/>
      <c r="U269" s="66"/>
      <c r="V269" s="66"/>
      <c r="W269" s="66"/>
      <c r="X269" s="66"/>
      <c r="Y269" s="66"/>
    </row>
    <row r="270" spans="1:25" x14ac:dyDescent="0.2">
      <c r="A270" s="75" t="s">
        <v>19</v>
      </c>
      <c r="B270" s="66" t="s">
        <v>28</v>
      </c>
      <c r="C270" s="66" t="s">
        <v>26</v>
      </c>
      <c r="D270" s="66" t="s">
        <v>322</v>
      </c>
      <c r="E270" s="87">
        <f>+IF(ISNUMBER(DATA!N843),DATA!N843,"n/a")</f>
        <v>3.2119885431608801</v>
      </c>
      <c r="F270" s="77">
        <f>+IF(ISNUMBER(DATA!O843),DATA!O843,"n/a")</f>
        <v>-2.5449658093847E-3</v>
      </c>
      <c r="G270" s="87">
        <f>+IF(ISNUMBER(DATA!X843),DATA!X843,"n/a")</f>
        <v>3.1865240726544002</v>
      </c>
      <c r="H270" s="77">
        <f>+IF(ISNUMBER(DATA!Y843),DATA!Y843,"n/a")</f>
        <v>-1.9752621971237901E-2</v>
      </c>
      <c r="I270" s="87">
        <f>+IF(ISNUMBER(DATA!AH843),DATA!AH843,"n/a")</f>
        <v>3.13734341507657</v>
      </c>
      <c r="J270" s="77">
        <f>+IF(ISNUMBER(DATA!AI843),DATA!AI843,"n/a")</f>
        <v>-3.8450136749616698E-2</v>
      </c>
      <c r="K270" s="87">
        <f>+IF(ISNUMBER(DATA!AR843),DATA!AR843,"n/a")</f>
        <v>3.20892231881361</v>
      </c>
      <c r="L270" s="77">
        <f>+IF(ISNUMBER(DATA!AS843),DATA!AS843,"n/a")</f>
        <v>-1.3307382140554999E-2</v>
      </c>
      <c r="R270" s="66"/>
      <c r="S270" s="66"/>
      <c r="T270" s="66"/>
      <c r="U270" s="66"/>
      <c r="V270" s="66"/>
      <c r="W270" s="66"/>
      <c r="X270" s="66"/>
      <c r="Y270" s="66"/>
    </row>
    <row r="271" spans="1:25" x14ac:dyDescent="0.2">
      <c r="A271" s="75" t="s">
        <v>19</v>
      </c>
      <c r="B271" s="66" t="s">
        <v>28</v>
      </c>
      <c r="C271" s="66" t="s">
        <v>26</v>
      </c>
      <c r="D271" s="66" t="s">
        <v>323</v>
      </c>
      <c r="E271" s="87">
        <f>+IF(ISNUMBER(DATA!N844),DATA!N844,"n/a")</f>
        <v>3.2987909311078401</v>
      </c>
      <c r="F271" s="77">
        <f>+IF(ISNUMBER(DATA!O844),DATA!O844,"n/a")</f>
        <v>6.0971218356772501E-2</v>
      </c>
      <c r="G271" s="87">
        <f>+IF(ISNUMBER(DATA!X844),DATA!X844,"n/a")</f>
        <v>3.3216565774601898</v>
      </c>
      <c r="H271" s="77">
        <f>+IF(ISNUMBER(DATA!Y844),DATA!Y844,"n/a")</f>
        <v>5.2534259273496503E-2</v>
      </c>
      <c r="I271" s="87">
        <f>+IF(ISNUMBER(DATA!AH844),DATA!AH844,"n/a")</f>
        <v>3.30942393143081</v>
      </c>
      <c r="J271" s="77">
        <f>+IF(ISNUMBER(DATA!AI844),DATA!AI844,"n/a")</f>
        <v>3.8161027821120103E-2</v>
      </c>
      <c r="K271" s="87">
        <f>+IF(ISNUMBER(DATA!AR844),DATA!AR844,"n/a")</f>
        <v>3.2721545805494698</v>
      </c>
      <c r="L271" s="77">
        <f>+IF(ISNUMBER(DATA!AS844),DATA!AS844,"n/a")</f>
        <v>3.3685550789030599E-2</v>
      </c>
      <c r="R271" s="66"/>
      <c r="S271" s="66"/>
      <c r="T271" s="66"/>
      <c r="U271" s="66"/>
      <c r="V271" s="66"/>
      <c r="W271" s="66"/>
      <c r="X271" s="66"/>
      <c r="Y271" s="66"/>
    </row>
    <row r="272" spans="1:25" x14ac:dyDescent="0.2">
      <c r="A272" s="75" t="s">
        <v>19</v>
      </c>
      <c r="B272" s="66" t="s">
        <v>28</v>
      </c>
      <c r="C272" s="66" t="s">
        <v>26</v>
      </c>
      <c r="D272" s="66" t="s">
        <v>324</v>
      </c>
      <c r="E272" s="87">
        <f>+IF(ISNUMBER(DATA!N845),DATA!N845,"n/a")</f>
        <v>3.0698173719989801</v>
      </c>
      <c r="F272" s="77">
        <f>+IF(ISNUMBER(DATA!O845),DATA!O845,"n/a")</f>
        <v>-1.71302092953447E-2</v>
      </c>
      <c r="G272" s="87">
        <f>+IF(ISNUMBER(DATA!X845),DATA!X845,"n/a")</f>
        <v>3.10029579816955</v>
      </c>
      <c r="H272" s="77">
        <f>+IF(ISNUMBER(DATA!Y845),DATA!Y845,"n/a")</f>
        <v>-6.1960328065271998E-3</v>
      </c>
      <c r="I272" s="87">
        <f>+IF(ISNUMBER(DATA!AH845),DATA!AH845,"n/a")</f>
        <v>3.0918476391124301</v>
      </c>
      <c r="J272" s="77">
        <f>+IF(ISNUMBER(DATA!AI845),DATA!AI845,"n/a")</f>
        <v>-1.6451086081499401E-2</v>
      </c>
      <c r="K272" s="87">
        <f>+IF(ISNUMBER(DATA!AR845),DATA!AR845,"n/a")</f>
        <v>3.1110143817395302</v>
      </c>
      <c r="L272" s="77">
        <f>+IF(ISNUMBER(DATA!AS845),DATA!AS845,"n/a")</f>
        <v>-2.8891872689762298E-2</v>
      </c>
      <c r="R272" s="66"/>
      <c r="S272" s="66"/>
      <c r="T272" s="66"/>
      <c r="U272" s="66"/>
      <c r="V272" s="66"/>
      <c r="W272" s="66"/>
      <c r="X272" s="66"/>
      <c r="Y272" s="66"/>
    </row>
    <row r="273" spans="1:25" x14ac:dyDescent="0.2">
      <c r="A273" s="75" t="s">
        <v>19</v>
      </c>
      <c r="B273" s="66" t="s">
        <v>28</v>
      </c>
      <c r="C273" s="66" t="s">
        <v>26</v>
      </c>
      <c r="D273" s="66" t="s">
        <v>325</v>
      </c>
      <c r="E273" s="87">
        <f>+IF(ISNUMBER(DATA!N846),DATA!N846,"n/a")</f>
        <v>3.2300116170463502</v>
      </c>
      <c r="F273" s="77">
        <f>+IF(ISNUMBER(DATA!O846),DATA!O846,"n/a")</f>
        <v>-4.9675871048564003E-3</v>
      </c>
      <c r="G273" s="87">
        <f>+IF(ISNUMBER(DATA!X846),DATA!X846,"n/a")</f>
        <v>3.2337570054819098</v>
      </c>
      <c r="H273" s="77">
        <f>+IF(ISNUMBER(DATA!Y846),DATA!Y846,"n/a")</f>
        <v>1.1571595339586901E-2</v>
      </c>
      <c r="I273" s="87">
        <f>+IF(ISNUMBER(DATA!AH846),DATA!AH846,"n/a")</f>
        <v>3.25440020789264</v>
      </c>
      <c r="J273" s="77">
        <f>+IF(ISNUMBER(DATA!AI846),DATA!AI846,"n/a")</f>
        <v>1.1900286316400501E-2</v>
      </c>
      <c r="K273" s="87">
        <f>+IF(ISNUMBER(DATA!AR846),DATA!AR846,"n/a")</f>
        <v>3.2760129073270301</v>
      </c>
      <c r="L273" s="77">
        <f>+IF(ISNUMBER(DATA!AS846),DATA!AS846,"n/a")</f>
        <v>-7.8394352917787197E-3</v>
      </c>
      <c r="R273" s="66"/>
      <c r="S273" s="66"/>
      <c r="T273" s="66"/>
      <c r="U273" s="66"/>
      <c r="V273" s="66"/>
      <c r="W273" s="66"/>
      <c r="X273" s="66"/>
      <c r="Y273" s="66"/>
    </row>
    <row r="274" spans="1:25" x14ac:dyDescent="0.2">
      <c r="A274" s="75" t="s">
        <v>19</v>
      </c>
      <c r="B274" s="66" t="s">
        <v>28</v>
      </c>
      <c r="C274" s="66" t="s">
        <v>26</v>
      </c>
      <c r="D274" s="66" t="s">
        <v>326</v>
      </c>
      <c r="E274" s="87">
        <f>+IF(ISNUMBER(DATA!N847),DATA!N847,"n/a")</f>
        <v>3.0004157190574801</v>
      </c>
      <c r="F274" s="77">
        <f>+IF(ISNUMBER(DATA!O847),DATA!O847,"n/a")</f>
        <v>2.6140312170018502E-2</v>
      </c>
      <c r="G274" s="87">
        <f>+IF(ISNUMBER(DATA!X847),DATA!X847,"n/a")</f>
        <v>3.05489306215012</v>
      </c>
      <c r="H274" s="77">
        <f>+IF(ISNUMBER(DATA!Y847),DATA!Y847,"n/a")</f>
        <v>1.9796087716169398E-2</v>
      </c>
      <c r="I274" s="87">
        <f>+IF(ISNUMBER(DATA!AH847),DATA!AH847,"n/a")</f>
        <v>3.0595366128291301</v>
      </c>
      <c r="J274" s="77">
        <f>+IF(ISNUMBER(DATA!AI847),DATA!AI847,"n/a")</f>
        <v>-1.0950665567391601E-2</v>
      </c>
      <c r="K274" s="87">
        <f>+IF(ISNUMBER(DATA!AR847),DATA!AR847,"n/a")</f>
        <v>3.0282349535681199</v>
      </c>
      <c r="L274" s="77">
        <f>+IF(ISNUMBER(DATA!AS847),DATA!AS847,"n/a")</f>
        <v>-4.0419729130553902E-2</v>
      </c>
      <c r="R274" s="66"/>
      <c r="S274" s="66"/>
      <c r="T274" s="66"/>
      <c r="U274" s="66"/>
      <c r="V274" s="66"/>
      <c r="W274" s="66"/>
      <c r="X274" s="66"/>
      <c r="Y274" s="66"/>
    </row>
    <row r="275" spans="1:25" x14ac:dyDescent="0.2">
      <c r="A275" s="75" t="s">
        <v>19</v>
      </c>
      <c r="B275" s="66" t="s">
        <v>28</v>
      </c>
      <c r="C275" s="66" t="s">
        <v>26</v>
      </c>
      <c r="D275" s="66" t="s">
        <v>327</v>
      </c>
      <c r="E275" s="87">
        <f>+IF(ISNUMBER(DATA!N848),DATA!N848,"n/a")</f>
        <v>3.0159047682087698</v>
      </c>
      <c r="F275" s="77">
        <f>+IF(ISNUMBER(DATA!O848),DATA!O848,"n/a")</f>
        <v>8.6485645609952103E-2</v>
      </c>
      <c r="G275" s="87">
        <f>+IF(ISNUMBER(DATA!X848),DATA!X848,"n/a")</f>
        <v>2.9379116547465598</v>
      </c>
      <c r="H275" s="77">
        <f>+IF(ISNUMBER(DATA!Y848),DATA!Y848,"n/a")</f>
        <v>-4.9191446340561499E-3</v>
      </c>
      <c r="I275" s="87">
        <f>+IF(ISNUMBER(DATA!AH848),DATA!AH848,"n/a")</f>
        <v>2.9314388005192602</v>
      </c>
      <c r="J275" s="77">
        <f>+IF(ISNUMBER(DATA!AI848),DATA!AI848,"n/a")</f>
        <v>-9.4188049951601602E-3</v>
      </c>
      <c r="K275" s="87">
        <f>+IF(ISNUMBER(DATA!AR848),DATA!AR848,"n/a")</f>
        <v>2.96751034877484</v>
      </c>
      <c r="L275" s="77">
        <f>+IF(ISNUMBER(DATA!AS848),DATA!AS848,"n/a")</f>
        <v>4.72712647566393E-3</v>
      </c>
      <c r="R275" s="66"/>
      <c r="S275" s="66"/>
      <c r="T275" s="66"/>
      <c r="U275" s="66"/>
      <c r="V275" s="66"/>
      <c r="W275" s="66"/>
      <c r="X275" s="66"/>
      <c r="Y275" s="66"/>
    </row>
    <row r="276" spans="1:25" x14ac:dyDescent="0.2">
      <c r="A276" s="75"/>
      <c r="E276" s="88"/>
      <c r="F276" s="77"/>
      <c r="G276" s="89"/>
      <c r="H276" s="77"/>
      <c r="I276" s="89"/>
      <c r="J276" s="82"/>
      <c r="K276" s="89"/>
      <c r="L276" s="77"/>
      <c r="R276" s="66"/>
      <c r="S276" s="66"/>
      <c r="T276" s="66"/>
      <c r="U276" s="66"/>
      <c r="V276" s="66"/>
      <c r="W276" s="66"/>
      <c r="X276" s="66"/>
      <c r="Y276" s="66"/>
    </row>
    <row r="277" spans="1:25" x14ac:dyDescent="0.2">
      <c r="A277" s="75" t="s">
        <v>19</v>
      </c>
      <c r="B277" s="66" t="s">
        <v>22</v>
      </c>
      <c r="C277" s="66" t="s">
        <v>0</v>
      </c>
      <c r="D277" s="66" t="s">
        <v>319</v>
      </c>
      <c r="E277" s="76">
        <f t="array" ref="E277">IFERROR(INDEX(DATA!$F$133:$F$368,MATCH(1,(DATA!$D$133:$D$368=Topline!B277)*(DATA!$E$133:$E$368=Topline!D277),0)),"n/a")</f>
        <v>622.21</v>
      </c>
      <c r="F277" s="77">
        <f t="array" ref="F277">IFERROR(INDEX(DATA!$G$133:$G$368,MATCH(1,(DATA!$D$133:$D$368=Topline!B277)*(DATA!$E$133:$E$368=Topline!D277),0)),"n/a")</f>
        <v>4.0867877814580303E-2</v>
      </c>
      <c r="G277" s="76">
        <f t="array" ref="G277">IFERROR(INDEX(DATA!$P$133:$P$368,MATCH(1,(DATA!$D$133:$D$368=Topline!B277)*(DATA!$E$133:$E$368=Topline!D277),0)),"n/a")</f>
        <v>2448.89</v>
      </c>
      <c r="H277" s="77">
        <f t="array" ref="H277">IFERROR(INDEX(DATA!$Q$133:$Q$368,MATCH(1,(DATA!$D$133:$D$368=Topline!B277)*(DATA!$E$133:$E$368=Topline!D277),0)),"n/a")</f>
        <v>0.42694239531983802</v>
      </c>
      <c r="I277" s="76">
        <f t="array" ref="I277">IFERROR(INDEX(DATA!$Z$133:$Z$368,MATCH(1,(DATA!$D$133:$D$368=Topline!B277)*(DATA!$E$133:$E$368=Topline!D277),0)),"n/a")</f>
        <v>4663.1899999999996</v>
      </c>
      <c r="J277" s="77">
        <f t="array" ref="J277">IFERROR(INDEX(DATA!$AA$133:$AA$368,MATCH(1,(DATA!$D$133:$D$368=Topline!B277)*(DATA!$E$133:$E$368=Topline!D277),0)),"n/a")</f>
        <v>0.46366872151564997</v>
      </c>
      <c r="K277" s="76">
        <f t="array" ref="K277">IFERROR(INDEX(DATA!$AJ$133:$AJ$368,MATCH(1,(DATA!$D$133:$D$368=Topline!B277)*(DATA!$E$133:$E$368=Topline!D277),0)),"n/a")</f>
        <v>7521.95</v>
      </c>
      <c r="L277" s="77">
        <f t="array" ref="L277">IFERROR(INDEX(DATA!$AK$133:$AK$368,MATCH(1,(DATA!$D$133:$D$368=Topline!B277)*(DATA!$E$133:$E$368=Topline!D277),0)),"n/a")</f>
        <v>0.362738757149353</v>
      </c>
      <c r="R277" s="66"/>
      <c r="S277" s="66"/>
      <c r="T277" s="66"/>
      <c r="U277" s="66"/>
      <c r="V277" s="66"/>
      <c r="W277" s="66"/>
      <c r="X277" s="66"/>
      <c r="Y277" s="66"/>
    </row>
    <row r="278" spans="1:25" x14ac:dyDescent="0.2">
      <c r="A278" s="75" t="s">
        <v>19</v>
      </c>
      <c r="B278" s="66" t="s">
        <v>22</v>
      </c>
      <c r="C278" s="66" t="s">
        <v>0</v>
      </c>
      <c r="D278" s="66" t="s">
        <v>320</v>
      </c>
      <c r="E278" s="76">
        <f t="array" ref="E278">IFERROR(INDEX(DATA!$F$133:$F$368,MATCH(1,(DATA!$D$133:$D$368=Topline!B278)*(DATA!$E$133:$E$368=Topline!D278),0)),"n/a")</f>
        <v>8319.75</v>
      </c>
      <c r="F278" s="77">
        <f t="array" ref="F278">IFERROR(INDEX(DATA!$G$133:$G$368,MATCH(1,(DATA!$D$133:$D$368=Topline!B278)*(DATA!$E$133:$E$368=Topline!D278),0)),"n/a")</f>
        <v>5.2902339108017997E-2</v>
      </c>
      <c r="G278" s="76">
        <f t="array" ref="G278">IFERROR(INDEX(DATA!$P$133:$P$368,MATCH(1,(DATA!$D$133:$D$368=Topline!B278)*(DATA!$E$133:$E$368=Topline!D278),0)),"n/a")</f>
        <v>36473.14</v>
      </c>
      <c r="H278" s="77">
        <f t="array" ref="H278">IFERROR(INDEX(DATA!$Q$133:$Q$368,MATCH(1,(DATA!$D$133:$D$368=Topline!B278)*(DATA!$E$133:$E$368=Topline!D278),0)),"n/a")</f>
        <v>0.16106800146688799</v>
      </c>
      <c r="I278" s="76">
        <f t="array" ref="I278">IFERROR(INDEX(DATA!$Z$133:$Z$368,MATCH(1,(DATA!$D$133:$D$368=Topline!B278)*(DATA!$E$133:$E$368=Topline!D278),0)),"n/a")</f>
        <v>73881.09</v>
      </c>
      <c r="J278" s="77">
        <f t="array" ref="J278">IFERROR(INDEX(DATA!$AA$133:$AA$368,MATCH(1,(DATA!$D$133:$D$368=Topline!B278)*(DATA!$E$133:$E$368=Topline!D278),0)),"n/a")</f>
        <v>8.3255013059569796E-2</v>
      </c>
      <c r="K278" s="76">
        <f t="array" ref="K278">IFERROR(INDEX(DATA!$AJ$133:$AJ$368,MATCH(1,(DATA!$D$133:$D$368=Topline!B278)*(DATA!$E$133:$E$368=Topline!D278),0)),"n/a")</f>
        <v>107081.04</v>
      </c>
      <c r="L278" s="77">
        <f t="array" ref="L278">IFERROR(INDEX(DATA!$AK$133:$AK$368,MATCH(1,(DATA!$D$133:$D$368=Topline!B278)*(DATA!$E$133:$E$368=Topline!D278),0)),"n/a")</f>
        <v>6.3731585418515202E-2</v>
      </c>
      <c r="R278" s="66"/>
      <c r="S278" s="66"/>
      <c r="T278" s="66"/>
      <c r="U278" s="66"/>
      <c r="V278" s="66"/>
      <c r="W278" s="66"/>
      <c r="X278" s="66"/>
      <c r="Y278" s="66"/>
    </row>
    <row r="279" spans="1:25" x14ac:dyDescent="0.2">
      <c r="A279" s="75" t="s">
        <v>19</v>
      </c>
      <c r="B279" s="66" t="s">
        <v>22</v>
      </c>
      <c r="C279" s="66" t="s">
        <v>0</v>
      </c>
      <c r="D279" s="66" t="s">
        <v>321</v>
      </c>
      <c r="E279" s="76">
        <f t="array" ref="E279">IFERROR(INDEX(DATA!$F$133:$F$368,MATCH(1,(DATA!$D$133:$D$368=Topline!B279)*(DATA!$E$133:$E$368=Topline!D279),0)),"n/a")</f>
        <v>1109.8699999999999</v>
      </c>
      <c r="F279" s="77">
        <f t="array" ref="F279">IFERROR(INDEX(DATA!$G$133:$G$368,MATCH(1,(DATA!$D$133:$D$368=Topline!B279)*(DATA!$E$133:$E$368=Topline!D279),0)),"n/a")</f>
        <v>0.16123125856639101</v>
      </c>
      <c r="G279" s="76">
        <f t="array" ref="G279">IFERROR(INDEX(DATA!$P$133:$P$368,MATCH(1,(DATA!$D$133:$D$368=Topline!B279)*(DATA!$E$133:$E$368=Topline!D279),0)),"n/a")</f>
        <v>4000.28</v>
      </c>
      <c r="H279" s="77">
        <f t="array" ref="H279">IFERROR(INDEX(DATA!$Q$133:$Q$368,MATCH(1,(DATA!$D$133:$D$368=Topline!B279)*(DATA!$E$133:$E$368=Topline!D279),0)),"n/a")</f>
        <v>9.3893221618192302E-2</v>
      </c>
      <c r="I279" s="76">
        <f t="array" ref="I279">IFERROR(INDEX(DATA!$Z$133:$Z$368,MATCH(1,(DATA!$D$133:$D$368=Topline!B279)*(DATA!$E$133:$E$368=Topline!D279),0)),"n/a")</f>
        <v>7379.14</v>
      </c>
      <c r="J279" s="77">
        <f t="array" ref="J279">IFERROR(INDEX(DATA!$AA$133:$AA$368,MATCH(1,(DATA!$D$133:$D$368=Topline!B279)*(DATA!$E$133:$E$368=Topline!D279),0)),"n/a")</f>
        <v>-2.4783689522603802E-2</v>
      </c>
      <c r="K279" s="76">
        <f t="array" ref="K279">IFERROR(INDEX(DATA!$AJ$133:$AJ$368,MATCH(1,(DATA!$D$133:$D$368=Topline!B279)*(DATA!$E$133:$E$368=Topline!D279),0)),"n/a")</f>
        <v>11557.34</v>
      </c>
      <c r="L279" s="77">
        <f t="array" ref="L279">IFERROR(INDEX(DATA!$AK$133:$AK$368,MATCH(1,(DATA!$D$133:$D$368=Topline!B279)*(DATA!$E$133:$E$368=Topline!D279),0)),"n/a")</f>
        <v>-0.13411430823335099</v>
      </c>
      <c r="R279" s="66"/>
      <c r="S279" s="66"/>
      <c r="T279" s="66"/>
      <c r="U279" s="66"/>
      <c r="V279" s="66"/>
      <c r="W279" s="66"/>
      <c r="X279" s="66"/>
      <c r="Y279" s="66"/>
    </row>
    <row r="280" spans="1:25" x14ac:dyDescent="0.2">
      <c r="A280" s="75" t="s">
        <v>19</v>
      </c>
      <c r="B280" s="66" t="s">
        <v>22</v>
      </c>
      <c r="C280" s="66" t="s">
        <v>0</v>
      </c>
      <c r="D280" s="66" t="s">
        <v>322</v>
      </c>
      <c r="E280" s="76">
        <f t="array" ref="E280">IFERROR(INDEX(DATA!$F$133:$F$368,MATCH(1,(DATA!$D$133:$D$368=Topline!B280)*(DATA!$E$133:$E$368=Topline!D280),0)),"n/a")</f>
        <v>11344.6</v>
      </c>
      <c r="F280" s="77">
        <f t="array" ref="F280">IFERROR(INDEX(DATA!$G$133:$G$368,MATCH(1,(DATA!$D$133:$D$368=Topline!B280)*(DATA!$E$133:$E$368=Topline!D280),0)),"n/a")</f>
        <v>0.44990401795413798</v>
      </c>
      <c r="G280" s="76">
        <f t="array" ref="G280">IFERROR(INDEX(DATA!$P$133:$P$368,MATCH(1,(DATA!$D$133:$D$368=Topline!B280)*(DATA!$E$133:$E$368=Topline!D280),0)),"n/a")</f>
        <v>42012.23</v>
      </c>
      <c r="H280" s="77">
        <f t="array" ref="H280">IFERROR(INDEX(DATA!$Q$133:$Q$368,MATCH(1,(DATA!$D$133:$D$368=Topline!B280)*(DATA!$E$133:$E$368=Topline!D280),0)),"n/a")</f>
        <v>0.81395335783760303</v>
      </c>
      <c r="I280" s="76">
        <f t="array" ref="I280">IFERROR(INDEX(DATA!$Z$133:$Z$368,MATCH(1,(DATA!$D$133:$D$368=Topline!B280)*(DATA!$E$133:$E$368=Topline!D280),0)),"n/a")</f>
        <v>82148.259999999995</v>
      </c>
      <c r="J280" s="77">
        <f t="array" ref="J280">IFERROR(INDEX(DATA!$AA$133:$AA$368,MATCH(1,(DATA!$D$133:$D$368=Topline!B280)*(DATA!$E$133:$E$368=Topline!D280),0)),"n/a")</f>
        <v>0.66454502755523703</v>
      </c>
      <c r="K280" s="76">
        <f t="array" ref="K280">IFERROR(INDEX(DATA!$AJ$133:$AJ$368,MATCH(1,(DATA!$D$133:$D$368=Topline!B280)*(DATA!$E$133:$E$368=Topline!D280),0)),"n/a")</f>
        <v>134837.51999999999</v>
      </c>
      <c r="L280" s="77">
        <f t="array" ref="L280">IFERROR(INDEX(DATA!$AK$133:$AK$368,MATCH(1,(DATA!$D$133:$D$368=Topline!B280)*(DATA!$E$133:$E$368=Topline!D280),0)),"n/a")</f>
        <v>0.26438548600546902</v>
      </c>
      <c r="R280" s="66"/>
      <c r="S280" s="66"/>
      <c r="T280" s="66"/>
      <c r="U280" s="66"/>
      <c r="V280" s="66"/>
      <c r="W280" s="66"/>
      <c r="X280" s="66"/>
      <c r="Y280" s="66"/>
    </row>
    <row r="281" spans="1:25" x14ac:dyDescent="0.2">
      <c r="A281" s="75" t="s">
        <v>19</v>
      </c>
      <c r="B281" s="66" t="s">
        <v>22</v>
      </c>
      <c r="C281" s="66" t="s">
        <v>0</v>
      </c>
      <c r="D281" s="66" t="s">
        <v>323</v>
      </c>
      <c r="E281" s="76">
        <f t="array" ref="E281">IFERROR(INDEX(DATA!$F$133:$F$368,MATCH(1,(DATA!$D$133:$D$368=Topline!B281)*(DATA!$E$133:$E$368=Topline!D281),0)),"n/a")</f>
        <v>963.18</v>
      </c>
      <c r="F281" s="77">
        <f t="array" ref="F281">IFERROR(INDEX(DATA!$G$133:$G$368,MATCH(1,(DATA!$D$133:$D$368=Topline!B281)*(DATA!$E$133:$E$368=Topline!D281),0)),"n/a")</f>
        <v>0.83662261884331601</v>
      </c>
      <c r="G281" s="76">
        <f t="array" ref="G281">IFERROR(INDEX(DATA!$P$133:$P$368,MATCH(1,(DATA!$D$133:$D$368=Topline!B281)*(DATA!$E$133:$E$368=Topline!D281),0)),"n/a")</f>
        <v>5266.59</v>
      </c>
      <c r="H281" s="77">
        <f t="array" ref="H281">IFERROR(INDEX(DATA!$Q$133:$Q$368,MATCH(1,(DATA!$D$133:$D$368=Topline!B281)*(DATA!$E$133:$E$368=Topline!D281),0)),"n/a")</f>
        <v>1.0219021257155101</v>
      </c>
      <c r="I281" s="76">
        <f t="array" ref="I281">IFERROR(INDEX(DATA!$Z$133:$Z$368,MATCH(1,(DATA!$D$133:$D$368=Topline!B281)*(DATA!$E$133:$E$368=Topline!D281),0)),"n/a")</f>
        <v>13806.56</v>
      </c>
      <c r="J281" s="77">
        <f t="array" ref="J281">IFERROR(INDEX(DATA!$AA$133:$AA$368,MATCH(1,(DATA!$D$133:$D$368=Topline!B281)*(DATA!$E$133:$E$368=Topline!D281),0)),"n/a")</f>
        <v>1.0538935517558401</v>
      </c>
      <c r="K281" s="76">
        <f t="array" ref="K281">IFERROR(INDEX(DATA!$AJ$133:$AJ$368,MATCH(1,(DATA!$D$133:$D$368=Topline!B281)*(DATA!$E$133:$E$368=Topline!D281),0)),"n/a")</f>
        <v>19824.62</v>
      </c>
      <c r="L281" s="77">
        <f t="array" ref="L281">IFERROR(INDEX(DATA!$AK$133:$AK$368,MATCH(1,(DATA!$D$133:$D$368=Topline!B281)*(DATA!$E$133:$E$368=Topline!D281),0)),"n/a")</f>
        <v>0.86661607326126</v>
      </c>
      <c r="R281" s="66"/>
      <c r="S281" s="66"/>
      <c r="T281" s="66"/>
      <c r="U281" s="66"/>
      <c r="V281" s="66"/>
      <c r="W281" s="66"/>
      <c r="X281" s="66"/>
      <c r="Y281" s="66"/>
    </row>
    <row r="282" spans="1:25" x14ac:dyDescent="0.2">
      <c r="A282" s="75" t="s">
        <v>19</v>
      </c>
      <c r="B282" s="66" t="s">
        <v>22</v>
      </c>
      <c r="C282" s="66" t="s">
        <v>0</v>
      </c>
      <c r="D282" s="66" t="s">
        <v>324</v>
      </c>
      <c r="E282" s="76">
        <f t="array" ref="E282">IFERROR(INDEX(DATA!$F$133:$F$368,MATCH(1,(DATA!$D$133:$D$368=Topline!B282)*(DATA!$E$133:$E$368=Topline!D282),0)),"n/a")</f>
        <v>2013.64</v>
      </c>
      <c r="F282" s="77">
        <f t="array" ref="F282">IFERROR(INDEX(DATA!$G$133:$G$368,MATCH(1,(DATA!$D$133:$D$368=Topline!B282)*(DATA!$E$133:$E$368=Topline!D282),0)),"n/a")</f>
        <v>4.97768694999376E-2</v>
      </c>
      <c r="G282" s="76">
        <f t="array" ref="G282">IFERROR(INDEX(DATA!$P$133:$P$368,MATCH(1,(DATA!$D$133:$D$368=Topline!B282)*(DATA!$E$133:$E$368=Topline!D282),0)),"n/a")</f>
        <v>7729.48</v>
      </c>
      <c r="H282" s="77">
        <f t="array" ref="H282">IFERROR(INDEX(DATA!$Q$133:$Q$368,MATCH(1,(DATA!$D$133:$D$368=Topline!B282)*(DATA!$E$133:$E$368=Topline!D282),0)),"n/a")</f>
        <v>6.0635957840657798E-2</v>
      </c>
      <c r="I282" s="76">
        <f t="array" ref="I282">IFERROR(INDEX(DATA!$Z$133:$Z$368,MATCH(1,(DATA!$D$133:$D$368=Topline!B282)*(DATA!$E$133:$E$368=Topline!D282),0)),"n/a")</f>
        <v>15174.03</v>
      </c>
      <c r="J282" s="77">
        <f t="array" ref="J282">IFERROR(INDEX(DATA!$AA$133:$AA$368,MATCH(1,(DATA!$D$133:$D$368=Topline!B282)*(DATA!$E$133:$E$368=Topline!D282),0)),"n/a")</f>
        <v>-2.0402748341356799E-2</v>
      </c>
      <c r="K282" s="76">
        <f t="array" ref="K282">IFERROR(INDEX(DATA!$AJ$133:$AJ$368,MATCH(1,(DATA!$D$133:$D$368=Topline!B282)*(DATA!$E$133:$E$368=Topline!D282),0)),"n/a")</f>
        <v>24852.58</v>
      </c>
      <c r="L282" s="77">
        <f t="array" ref="L282">IFERROR(INDEX(DATA!$AK$133:$AK$368,MATCH(1,(DATA!$D$133:$D$368=Topline!B282)*(DATA!$E$133:$E$368=Topline!D282),0)),"n/a")</f>
        <v>7.5879044787853095E-2</v>
      </c>
      <c r="R282" s="66"/>
      <c r="S282" s="66"/>
      <c r="T282" s="66"/>
      <c r="U282" s="66"/>
      <c r="V282" s="66"/>
      <c r="W282" s="66"/>
      <c r="X282" s="66"/>
      <c r="Y282" s="66"/>
    </row>
    <row r="283" spans="1:25" x14ac:dyDescent="0.2">
      <c r="A283" s="75" t="s">
        <v>19</v>
      </c>
      <c r="B283" s="66" t="s">
        <v>22</v>
      </c>
      <c r="C283" s="66" t="s">
        <v>0</v>
      </c>
      <c r="D283" s="66" t="s">
        <v>325</v>
      </c>
      <c r="E283" s="76">
        <f t="array" ref="E283">IFERROR(INDEX(DATA!$F$133:$F$368,MATCH(1,(DATA!$D$133:$D$368=Topline!B283)*(DATA!$E$133:$E$368=Topline!D283),0)),"n/a")</f>
        <v>324.16000000000003</v>
      </c>
      <c r="F283" s="77">
        <f t="array" ref="F283">IFERROR(INDEX(DATA!$G$133:$G$368,MATCH(1,(DATA!$D$133:$D$368=Topline!B283)*(DATA!$E$133:$E$368=Topline!D283),0)),"n/a")</f>
        <v>-0.27770226609327298</v>
      </c>
      <c r="G283" s="76">
        <f t="array" ref="G283">IFERROR(INDEX(DATA!$P$133:$P$368,MATCH(1,(DATA!$D$133:$D$368=Topline!B283)*(DATA!$E$133:$E$368=Topline!D283),0)),"n/a")</f>
        <v>1095.48</v>
      </c>
      <c r="H283" s="77">
        <f t="array" ref="H283">IFERROR(INDEX(DATA!$Q$133:$Q$368,MATCH(1,(DATA!$D$133:$D$368=Topline!B283)*(DATA!$E$133:$E$368=Topline!D283),0)),"n/a")</f>
        <v>0.17438706703401599</v>
      </c>
      <c r="I283" s="76">
        <f t="array" ref="I283">IFERROR(INDEX(DATA!$Z$133:$Z$368,MATCH(1,(DATA!$D$133:$D$368=Topline!B283)*(DATA!$E$133:$E$368=Topline!D283),0)),"n/a")</f>
        <v>2204.64</v>
      </c>
      <c r="J283" s="77">
        <f t="array" ref="J283">IFERROR(INDEX(DATA!$AA$133:$AA$368,MATCH(1,(DATA!$D$133:$D$368=Topline!B283)*(DATA!$E$133:$E$368=Topline!D283),0)),"n/a")</f>
        <v>0.199556010185649</v>
      </c>
      <c r="K283" s="76">
        <f t="array" ref="K283">IFERROR(INDEX(DATA!$AJ$133:$AJ$368,MATCH(1,(DATA!$D$133:$D$368=Topline!B283)*(DATA!$E$133:$E$368=Topline!D283),0)),"n/a")</f>
        <v>4297.7700000000004</v>
      </c>
      <c r="L283" s="77">
        <f t="array" ref="L283">IFERROR(INDEX(DATA!$AK$133:$AK$368,MATCH(1,(DATA!$D$133:$D$368=Topline!B283)*(DATA!$E$133:$E$368=Topline!D283),0)),"n/a")</f>
        <v>0.90544530751223595</v>
      </c>
      <c r="R283" s="66"/>
      <c r="S283" s="66"/>
      <c r="T283" s="66"/>
      <c r="U283" s="66"/>
      <c r="V283" s="66"/>
      <c r="W283" s="66"/>
      <c r="X283" s="66"/>
      <c r="Y283" s="66"/>
    </row>
    <row r="284" spans="1:25" x14ac:dyDescent="0.2">
      <c r="A284" s="75" t="s">
        <v>19</v>
      </c>
      <c r="B284" s="66" t="s">
        <v>22</v>
      </c>
      <c r="C284" s="66" t="s">
        <v>0</v>
      </c>
      <c r="D284" s="66" t="s">
        <v>326</v>
      </c>
      <c r="E284" s="76">
        <f t="array" ref="E284">IFERROR(INDEX(DATA!$F$133:$F$368,MATCH(1,(DATA!$D$133:$D$368=Topline!B284)*(DATA!$E$133:$E$368=Topline!D284),0)),"n/a")</f>
        <v>3371.12</v>
      </c>
      <c r="F284" s="77">
        <f t="array" ref="F284">IFERROR(INDEX(DATA!$G$133:$G$368,MATCH(1,(DATA!$D$133:$D$368=Topline!B284)*(DATA!$E$133:$E$368=Topline!D284),0)),"n/a")</f>
        <v>0.33737984440768198</v>
      </c>
      <c r="G284" s="76">
        <f t="array" ref="G284">IFERROR(INDEX(DATA!$P$133:$P$368,MATCH(1,(DATA!$D$133:$D$368=Topline!B284)*(DATA!$E$133:$E$368=Topline!D284),0)),"n/a")</f>
        <v>14409.28</v>
      </c>
      <c r="H284" s="77">
        <f t="array" ref="H284">IFERROR(INDEX(DATA!$Q$133:$Q$368,MATCH(1,(DATA!$D$133:$D$368=Topline!B284)*(DATA!$E$133:$E$368=Topline!D284),0)),"n/a")</f>
        <v>0.42943959398315701</v>
      </c>
      <c r="I284" s="76">
        <f t="array" ref="I284">IFERROR(INDEX(DATA!$Z$133:$Z$368,MATCH(1,(DATA!$D$133:$D$368=Topline!B284)*(DATA!$E$133:$E$368=Topline!D284),0)),"n/a")</f>
        <v>34105.08</v>
      </c>
      <c r="J284" s="77">
        <f t="array" ref="J284">IFERROR(INDEX(DATA!$AA$133:$AA$368,MATCH(1,(DATA!$D$133:$D$368=Topline!B284)*(DATA!$E$133:$E$368=Topline!D284),0)),"n/a")</f>
        <v>0.71098322733673702</v>
      </c>
      <c r="K284" s="76">
        <f t="array" ref="K284">IFERROR(INDEX(DATA!$AJ$133:$AJ$368,MATCH(1,(DATA!$D$133:$D$368=Topline!B284)*(DATA!$E$133:$E$368=Topline!D284),0)),"n/a")</f>
        <v>61809.82</v>
      </c>
      <c r="L284" s="77">
        <f t="array" ref="L284">IFERROR(INDEX(DATA!$AK$133:$AK$368,MATCH(1,(DATA!$D$133:$D$368=Topline!B284)*(DATA!$E$133:$E$368=Topline!D284),0)),"n/a")</f>
        <v>1.1279932631138301</v>
      </c>
      <c r="R284" s="66"/>
      <c r="S284" s="66"/>
      <c r="T284" s="66"/>
      <c r="U284" s="66"/>
      <c r="V284" s="66"/>
      <c r="W284" s="66"/>
      <c r="X284" s="66"/>
      <c r="Y284" s="66"/>
    </row>
    <row r="285" spans="1:25" x14ac:dyDescent="0.2">
      <c r="A285" s="75" t="s">
        <v>19</v>
      </c>
      <c r="B285" s="66" t="s">
        <v>22</v>
      </c>
      <c r="C285" s="66" t="s">
        <v>0</v>
      </c>
      <c r="D285" s="66" t="s">
        <v>327</v>
      </c>
      <c r="E285" s="76">
        <f t="array" ref="E285">IFERROR(INDEX(DATA!$F$133:$F$368,MATCH(1,(DATA!$D$133:$D$368=Topline!B285)*(DATA!$E$133:$E$368=Topline!D285),0)),"n/a")</f>
        <v>28068.58</v>
      </c>
      <c r="F285" s="77">
        <f t="array" ref="F285">IFERROR(INDEX(DATA!$G$133:$G$368,MATCH(1,(DATA!$D$133:$D$368=Topline!B285)*(DATA!$E$133:$E$368=Topline!D285),0)),"n/a")</f>
        <v>0.23695250954973901</v>
      </c>
      <c r="G285" s="76">
        <f t="array" ref="G285">IFERROR(INDEX(DATA!$P$133:$P$368,MATCH(1,(DATA!$D$133:$D$368=Topline!B285)*(DATA!$E$133:$E$368=Topline!D285),0)),"n/a")</f>
        <v>113435.34</v>
      </c>
      <c r="H285" s="77">
        <f t="array" ref="H285">IFERROR(INDEX(DATA!$Q$133:$Q$368,MATCH(1,(DATA!$D$133:$D$368=Topline!B285)*(DATA!$E$133:$E$368=Topline!D285),0)),"n/a")</f>
        <v>0.40298800237666799</v>
      </c>
      <c r="I285" s="76">
        <f t="array" ref="I285">IFERROR(INDEX(DATA!$Z$133:$Z$368,MATCH(1,(DATA!$D$133:$D$368=Topline!B285)*(DATA!$E$133:$E$368=Topline!D285),0)),"n/a")</f>
        <v>233362.02</v>
      </c>
      <c r="J285" s="77">
        <f t="array" ref="J285">IFERROR(INDEX(DATA!$AA$133:$AA$368,MATCH(1,(DATA!$D$133:$D$368=Topline!B285)*(DATA!$E$133:$E$368=Topline!D285),0)),"n/a")</f>
        <v>0.35446892520199302</v>
      </c>
      <c r="K285" s="76">
        <f t="array" ref="K285">IFERROR(INDEX(DATA!$AJ$133:$AJ$368,MATCH(1,(DATA!$D$133:$D$368=Topline!B285)*(DATA!$E$133:$E$368=Topline!D285),0)),"n/a")</f>
        <v>371782.68</v>
      </c>
      <c r="L285" s="77">
        <f t="array" ref="L285">IFERROR(INDEX(DATA!$AK$133:$AK$368,MATCH(1,(DATA!$D$133:$D$368=Topline!B285)*(DATA!$E$133:$E$368=Topline!D285),0)),"n/a")</f>
        <v>0.27673803030666699</v>
      </c>
      <c r="R285" s="66"/>
      <c r="S285" s="66"/>
      <c r="T285" s="66"/>
      <c r="U285" s="66"/>
      <c r="V285" s="66"/>
      <c r="W285" s="66"/>
      <c r="X285" s="66"/>
      <c r="Y285" s="66"/>
    </row>
    <row r="286" spans="1:25" x14ac:dyDescent="0.2">
      <c r="A286" s="75"/>
      <c r="E286" s="80"/>
      <c r="F286" s="77"/>
      <c r="G286" s="81"/>
      <c r="H286" s="77"/>
      <c r="I286" s="81"/>
      <c r="J286" s="82"/>
      <c r="K286" s="81"/>
      <c r="L286" s="77"/>
      <c r="R286" s="66"/>
      <c r="S286" s="66"/>
      <c r="T286" s="66"/>
      <c r="U286" s="66"/>
      <c r="V286" s="66"/>
      <c r="W286" s="66"/>
      <c r="X286" s="66"/>
      <c r="Y286" s="66"/>
    </row>
    <row r="287" spans="1:25" x14ac:dyDescent="0.2">
      <c r="A287" s="75" t="s">
        <v>19</v>
      </c>
      <c r="B287" s="66" t="s">
        <v>22</v>
      </c>
      <c r="C287" s="66" t="s">
        <v>9</v>
      </c>
      <c r="D287" s="66" t="s">
        <v>319</v>
      </c>
      <c r="E287" s="86">
        <f t="array" ref="E287">IFERROR(INDEX(DATA!$H$133:$H$368,MATCH(1,(DATA!$D$133:$D$368=Topline!B287)*(DATA!$E$133:$E$368=Topline!D287),0)),"n/a")</f>
        <v>16.420000000000002</v>
      </c>
      <c r="F287" s="77">
        <f t="array" ref="F287">IFERROR(INDEX(DATA!$I$133:$I$368,MATCH(1,(DATA!$D$133:$D$368=Topline!B287)*(DATA!$E$133:$E$368=Topline!D287),0)),"n/a")</f>
        <v>-0.248856358645929</v>
      </c>
      <c r="G287" s="86">
        <f t="array" ref="G287">IFERROR(INDEX(DATA!$R$133:$R$368,MATCH(1,(DATA!$D$133:$D$368=Topline!B287)*(DATA!$E$133:$E$368=Topline!D287),0)),"n/a")</f>
        <v>72.849999999999994</v>
      </c>
      <c r="H287" s="77">
        <f t="array" ref="H287">IFERROR(INDEX(DATA!$S$133:$S$368,MATCH(1,(DATA!$D$133:$D$368=Topline!B287)*(DATA!$E$133:$E$368=Topline!D287),0)),"n/a")</f>
        <v>-0.19573857363656399</v>
      </c>
      <c r="I287" s="86">
        <f t="array" ref="I287">IFERROR(INDEX(DATA!$AB$133:$AB$368,MATCH(1,(DATA!$D$133:$D$368=Topline!B287)*(DATA!$E$133:$E$368=Topline!D287),0)),"n/a")</f>
        <v>151.88</v>
      </c>
      <c r="J287" s="77">
        <f t="array" ref="J287">IFERROR(INDEX(DATA!$AC$133:$AC$368,MATCH(1,(DATA!$D$133:$D$368=Topline!B287)*(DATA!$E$133:$E$368=Topline!D287),0)),"n/a")</f>
        <v>-0.19576383373047401</v>
      </c>
      <c r="K287" s="86">
        <f t="array" ref="K287">IFERROR(INDEX(DATA!$AL$133:$AL$368,MATCH(1,(DATA!$D$133:$D$368=Topline!B287)*(DATA!$E$133:$E$368=Topline!D287),0)),"n/a")</f>
        <v>282.83</v>
      </c>
      <c r="L287" s="77">
        <f t="array" ref="L287">IFERROR(INDEX(DATA!$AM$133:$AM$368,MATCH(1,(DATA!$D$133:$D$368=Topline!B287)*(DATA!$E$133:$E$368=Topline!D287),0)),"n/a")</f>
        <v>-4.7742500252516799E-2</v>
      </c>
      <c r="R287" s="66"/>
      <c r="S287" s="66"/>
      <c r="T287" s="66"/>
      <c r="U287" s="66"/>
      <c r="V287" s="66"/>
      <c r="W287" s="66"/>
      <c r="X287" s="66"/>
      <c r="Y287" s="66"/>
    </row>
    <row r="288" spans="1:25" x14ac:dyDescent="0.2">
      <c r="A288" s="75" t="s">
        <v>19</v>
      </c>
      <c r="B288" s="66" t="s">
        <v>22</v>
      </c>
      <c r="C288" s="66" t="s">
        <v>9</v>
      </c>
      <c r="D288" s="66" t="s">
        <v>320</v>
      </c>
      <c r="E288" s="86">
        <f t="array" ref="E288">IFERROR(INDEX(DATA!$H$133:$H$368,MATCH(1,(DATA!$D$133:$D$368=Topline!B288)*(DATA!$E$133:$E$368=Topline!D288),0)),"n/a")</f>
        <v>137.44</v>
      </c>
      <c r="F288" s="77">
        <f t="array" ref="F288">IFERROR(INDEX(DATA!$I$133:$I$368,MATCH(1,(DATA!$D$133:$D$368=Topline!B288)*(DATA!$E$133:$E$368=Topline!D288),0)),"n/a")</f>
        <v>-0.116255144032922</v>
      </c>
      <c r="G288" s="86">
        <f t="array" ref="G288">IFERROR(INDEX(DATA!$R$133:$R$368,MATCH(1,(DATA!$D$133:$D$368=Topline!B288)*(DATA!$E$133:$E$368=Topline!D288),0)),"n/a")</f>
        <v>590.79999999999995</v>
      </c>
      <c r="H288" s="77">
        <f t="array" ref="H288">IFERROR(INDEX(DATA!$S$133:$S$368,MATCH(1,(DATA!$D$133:$D$368=Topline!B288)*(DATA!$E$133:$E$368=Topline!D288),0)),"n/a")</f>
        <v>0.188899845048598</v>
      </c>
      <c r="I288" s="86">
        <f t="array" ref="I288">IFERROR(INDEX(DATA!$AB$133:$AB$368,MATCH(1,(DATA!$D$133:$D$368=Topline!B288)*(DATA!$E$133:$E$368=Topline!D288),0)),"n/a")</f>
        <v>1273.1300000000001</v>
      </c>
      <c r="J288" s="77">
        <f t="array" ref="J288">IFERROR(INDEX(DATA!$AC$133:$AC$368,MATCH(1,(DATA!$D$133:$D$368=Topline!B288)*(DATA!$E$133:$E$368=Topline!D288),0)),"n/a")</f>
        <v>0.2466633373481</v>
      </c>
      <c r="K288" s="86">
        <f t="array" ref="K288">IFERROR(INDEX(DATA!$AL$133:$AL$368,MATCH(1,(DATA!$D$133:$D$368=Topline!B288)*(DATA!$E$133:$E$368=Topline!D288),0)),"n/a")</f>
        <v>1859.95</v>
      </c>
      <c r="L288" s="77">
        <f t="array" ref="L288">IFERROR(INDEX(DATA!$AM$133:$AM$368,MATCH(1,(DATA!$D$133:$D$368=Topline!B288)*(DATA!$E$133:$E$368=Topline!D288),0)),"n/a")</f>
        <v>0.20848169036047501</v>
      </c>
      <c r="R288" s="66"/>
      <c r="S288" s="66"/>
      <c r="T288" s="66"/>
      <c r="U288" s="66"/>
      <c r="V288" s="66"/>
      <c r="W288" s="66"/>
      <c r="X288" s="66"/>
      <c r="Y288" s="66"/>
    </row>
    <row r="289" spans="1:25" x14ac:dyDescent="0.2">
      <c r="A289" s="75" t="s">
        <v>19</v>
      </c>
      <c r="B289" s="66" t="s">
        <v>22</v>
      </c>
      <c r="C289" s="66" t="s">
        <v>9</v>
      </c>
      <c r="D289" s="66" t="s">
        <v>321</v>
      </c>
      <c r="E289" s="86">
        <f t="array" ref="E289">IFERROR(INDEX(DATA!$H$133:$H$368,MATCH(1,(DATA!$D$133:$D$368=Topline!B289)*(DATA!$E$133:$E$368=Topline!D289),0)),"n/a")</f>
        <v>33.01</v>
      </c>
      <c r="F289" s="77">
        <f t="array" ref="F289">IFERROR(INDEX(DATA!$I$133:$I$368,MATCH(1,(DATA!$D$133:$D$368=Topline!B289)*(DATA!$E$133:$E$368=Topline!D289),0)),"n/a")</f>
        <v>0.74933757286698399</v>
      </c>
      <c r="G289" s="86">
        <f t="array" ref="G289">IFERROR(INDEX(DATA!$R$133:$R$368,MATCH(1,(DATA!$D$133:$D$368=Topline!B289)*(DATA!$E$133:$E$368=Topline!D289),0)),"n/a")</f>
        <v>92.92</v>
      </c>
      <c r="H289" s="77">
        <f t="array" ref="H289">IFERROR(INDEX(DATA!$S$133:$S$368,MATCH(1,(DATA!$D$133:$D$368=Topline!B289)*(DATA!$E$133:$E$368=Topline!D289),0)),"n/a")</f>
        <v>0.38356164383561597</v>
      </c>
      <c r="I289" s="86">
        <f t="array" ref="I289">IFERROR(INDEX(DATA!$AB$133:$AB$368,MATCH(1,(DATA!$D$133:$D$368=Topline!B289)*(DATA!$E$133:$E$368=Topline!D289),0)),"n/a")</f>
        <v>166.81</v>
      </c>
      <c r="J289" s="77">
        <f t="array" ref="J289">IFERROR(INDEX(DATA!$AC$133:$AC$368,MATCH(1,(DATA!$D$133:$D$368=Topline!B289)*(DATA!$E$133:$E$368=Topline!D289),0)),"n/a")</f>
        <v>7.1355170199100898E-2</v>
      </c>
      <c r="K289" s="86">
        <f t="array" ref="K289">IFERROR(INDEX(DATA!$AL$133:$AL$368,MATCH(1,(DATA!$D$133:$D$368=Topline!B289)*(DATA!$E$133:$E$368=Topline!D289),0)),"n/a")</f>
        <v>267.19</v>
      </c>
      <c r="L289" s="77">
        <f t="array" ref="L289">IFERROR(INDEX(DATA!$AM$133:$AM$368,MATCH(1,(DATA!$D$133:$D$368=Topline!B289)*(DATA!$E$133:$E$368=Topline!D289),0)),"n/a")</f>
        <v>-0.114502551865845</v>
      </c>
      <c r="R289" s="66"/>
      <c r="S289" s="66"/>
      <c r="T289" s="66"/>
      <c r="U289" s="66"/>
      <c r="V289" s="66"/>
      <c r="W289" s="66"/>
      <c r="X289" s="66"/>
      <c r="Y289" s="66"/>
    </row>
    <row r="290" spans="1:25" x14ac:dyDescent="0.2">
      <c r="A290" s="75" t="s">
        <v>19</v>
      </c>
      <c r="B290" s="66" t="s">
        <v>22</v>
      </c>
      <c r="C290" s="66" t="s">
        <v>9</v>
      </c>
      <c r="D290" s="66" t="s">
        <v>322</v>
      </c>
      <c r="E290" s="86">
        <f t="array" ref="E290">IFERROR(INDEX(DATA!$H$133:$H$368,MATCH(1,(DATA!$D$133:$D$368=Topline!B290)*(DATA!$E$133:$E$368=Topline!D290),0)),"n/a")</f>
        <v>706.13</v>
      </c>
      <c r="F290" s="77">
        <f t="array" ref="F290">IFERROR(INDEX(DATA!$I$133:$I$368,MATCH(1,(DATA!$D$133:$D$368=Topline!B290)*(DATA!$E$133:$E$368=Topline!D290),0)),"n/a")</f>
        <v>3.5836878392254599E-2</v>
      </c>
      <c r="G290" s="86">
        <f t="array" ref="G290">IFERROR(INDEX(DATA!$R$133:$R$368,MATCH(1,(DATA!$D$133:$D$368=Topline!B290)*(DATA!$E$133:$E$368=Topline!D290),0)),"n/a")</f>
        <v>2318.31</v>
      </c>
      <c r="H290" s="77">
        <f t="array" ref="H290">IFERROR(INDEX(DATA!$S$133:$S$368,MATCH(1,(DATA!$D$133:$D$368=Topline!B290)*(DATA!$E$133:$E$368=Topline!D290),0)),"n/a")</f>
        <v>0.40254578233803001</v>
      </c>
      <c r="I290" s="86">
        <f t="array" ref="I290">IFERROR(INDEX(DATA!$AB$133:$AB$368,MATCH(1,(DATA!$D$133:$D$368=Topline!B290)*(DATA!$E$133:$E$368=Topline!D290),0)),"n/a")</f>
        <v>5006.47</v>
      </c>
      <c r="J290" s="77">
        <f t="array" ref="J290">IFERROR(INDEX(DATA!$AC$133:$AC$368,MATCH(1,(DATA!$D$133:$D$368=Topline!B290)*(DATA!$E$133:$E$368=Topline!D290),0)),"n/a")</f>
        <v>0.435468748655987</v>
      </c>
      <c r="K290" s="86">
        <f t="array" ref="K290">IFERROR(INDEX(DATA!$AL$133:$AL$368,MATCH(1,(DATA!$D$133:$D$368=Topline!B290)*(DATA!$E$133:$E$368=Topline!D290),0)),"n/a")</f>
        <v>10273.17</v>
      </c>
      <c r="L290" s="77">
        <f t="array" ref="L290">IFERROR(INDEX(DATA!$AM$133:$AM$368,MATCH(1,(DATA!$D$133:$D$368=Topline!B290)*(DATA!$E$133:$E$368=Topline!D290),0)),"n/a")</f>
        <v>-0.14438022104325099</v>
      </c>
      <c r="R290" s="66"/>
      <c r="S290" s="66"/>
      <c r="T290" s="66"/>
      <c r="U290" s="66"/>
      <c r="V290" s="66"/>
      <c r="W290" s="66"/>
      <c r="X290" s="66"/>
      <c r="Y290" s="66"/>
    </row>
    <row r="291" spans="1:25" x14ac:dyDescent="0.2">
      <c r="A291" s="75" t="s">
        <v>19</v>
      </c>
      <c r="B291" s="66" t="s">
        <v>22</v>
      </c>
      <c r="C291" s="66" t="s">
        <v>9</v>
      </c>
      <c r="D291" s="66" t="s">
        <v>323</v>
      </c>
      <c r="E291" s="86">
        <f t="array" ref="E291">IFERROR(INDEX(DATA!$H$133:$H$368,MATCH(1,(DATA!$D$133:$D$368=Topline!B291)*(DATA!$E$133:$E$368=Topline!D291),0)),"n/a")</f>
        <v>16.72</v>
      </c>
      <c r="F291" s="77">
        <f t="array" ref="F291">IFERROR(INDEX(DATA!$I$133:$I$368,MATCH(1,(DATA!$D$133:$D$368=Topline!B291)*(DATA!$E$133:$E$368=Topline!D291),0)),"n/a")</f>
        <v>0.35384615384615398</v>
      </c>
      <c r="G291" s="86">
        <f t="array" ref="G291">IFERROR(INDEX(DATA!$R$133:$R$368,MATCH(1,(DATA!$D$133:$D$368=Topline!B291)*(DATA!$E$133:$E$368=Topline!D291),0)),"n/a")</f>
        <v>131.80000000000001</v>
      </c>
      <c r="H291" s="77">
        <f t="array" ref="H291">IFERROR(INDEX(DATA!$S$133:$S$368,MATCH(1,(DATA!$D$133:$D$368=Topline!B291)*(DATA!$E$133:$E$368=Topline!D291),0)),"n/a")</f>
        <v>1.39462209302326</v>
      </c>
      <c r="I291" s="86">
        <f t="array" ref="I291">IFERROR(INDEX(DATA!$AB$133:$AB$368,MATCH(1,(DATA!$D$133:$D$368=Topline!B291)*(DATA!$E$133:$E$368=Topline!D291),0)),"n/a")</f>
        <v>534.33000000000004</v>
      </c>
      <c r="J291" s="77">
        <f t="array" ref="J291">IFERROR(INDEX(DATA!$AC$133:$AC$368,MATCH(1,(DATA!$D$133:$D$368=Topline!B291)*(DATA!$E$133:$E$368=Topline!D291),0)),"n/a")</f>
        <v>3.1552997900303299</v>
      </c>
      <c r="K291" s="86">
        <f t="array" ref="K291">IFERROR(INDEX(DATA!$AL$133:$AL$368,MATCH(1,(DATA!$D$133:$D$368=Topline!B291)*(DATA!$E$133:$E$368=Topline!D291),0)),"n/a")</f>
        <v>752.96</v>
      </c>
      <c r="L291" s="77">
        <f t="array" ref="L291">IFERROR(INDEX(DATA!$AM$133:$AM$368,MATCH(1,(DATA!$D$133:$D$368=Topline!B291)*(DATA!$E$133:$E$368=Topline!D291),0)),"n/a")</f>
        <v>2.2755905511811001</v>
      </c>
      <c r="R291" s="66"/>
      <c r="S291" s="66"/>
      <c r="T291" s="66"/>
      <c r="U291" s="66"/>
      <c r="V291" s="66"/>
      <c r="W291" s="66"/>
      <c r="X291" s="66"/>
      <c r="Y291" s="66"/>
    </row>
    <row r="292" spans="1:25" x14ac:dyDescent="0.2">
      <c r="A292" s="75" t="s">
        <v>19</v>
      </c>
      <c r="B292" s="66" t="s">
        <v>22</v>
      </c>
      <c r="C292" s="66" t="s">
        <v>9</v>
      </c>
      <c r="D292" s="66" t="s">
        <v>324</v>
      </c>
      <c r="E292" s="86">
        <f t="array" ref="E292">IFERROR(INDEX(DATA!$H$133:$H$368,MATCH(1,(DATA!$D$133:$D$368=Topline!B292)*(DATA!$E$133:$E$368=Topline!D292),0)),"n/a")</f>
        <v>21.41</v>
      </c>
      <c r="F292" s="77">
        <f t="array" ref="F292">IFERROR(INDEX(DATA!$I$133:$I$368,MATCH(1,(DATA!$D$133:$D$368=Topline!B292)*(DATA!$E$133:$E$368=Topline!D292),0)),"n/a")</f>
        <v>-6.7102396514161194E-2</v>
      </c>
      <c r="G292" s="86">
        <f t="array" ref="G292">IFERROR(INDEX(DATA!$R$133:$R$368,MATCH(1,(DATA!$D$133:$D$368=Topline!B292)*(DATA!$E$133:$E$368=Topline!D292),0)),"n/a")</f>
        <v>82.46</v>
      </c>
      <c r="H292" s="77">
        <f t="array" ref="H292">IFERROR(INDEX(DATA!$S$133:$S$368,MATCH(1,(DATA!$D$133:$D$368=Topline!B292)*(DATA!$E$133:$E$368=Topline!D292),0)),"n/a")</f>
        <v>-3.6682242990654201E-2</v>
      </c>
      <c r="I292" s="86">
        <f t="array" ref="I292">IFERROR(INDEX(DATA!$AB$133:$AB$368,MATCH(1,(DATA!$D$133:$D$368=Topline!B292)*(DATA!$E$133:$E$368=Topline!D292),0)),"n/a")</f>
        <v>164.82</v>
      </c>
      <c r="J292" s="77">
        <f t="array" ref="J292">IFERROR(INDEX(DATA!$AC$133:$AC$368,MATCH(1,(DATA!$D$133:$D$368=Topline!B292)*(DATA!$E$133:$E$368=Topline!D292),0)),"n/a")</f>
        <v>-0.12194342336583</v>
      </c>
      <c r="K292" s="86">
        <f t="array" ref="K292">IFERROR(INDEX(DATA!$AL$133:$AL$368,MATCH(1,(DATA!$D$133:$D$368=Topline!B292)*(DATA!$E$133:$E$368=Topline!D292),0)),"n/a")</f>
        <v>273.51</v>
      </c>
      <c r="L292" s="77">
        <f t="array" ref="L292">IFERROR(INDEX(DATA!$AM$133:$AM$368,MATCH(1,(DATA!$D$133:$D$368=Topline!B292)*(DATA!$E$133:$E$368=Topline!D292),0)),"n/a")</f>
        <v>-3.90007378517973E-2</v>
      </c>
      <c r="R292" s="66"/>
      <c r="S292" s="66"/>
      <c r="T292" s="66"/>
      <c r="U292" s="66"/>
      <c r="V292" s="66"/>
      <c r="W292" s="66"/>
      <c r="X292" s="66"/>
      <c r="Y292" s="66"/>
    </row>
    <row r="293" spans="1:25" x14ac:dyDescent="0.2">
      <c r="A293" s="75" t="s">
        <v>19</v>
      </c>
      <c r="B293" s="66" t="s">
        <v>22</v>
      </c>
      <c r="C293" s="66" t="s">
        <v>9</v>
      </c>
      <c r="D293" s="66" t="s">
        <v>325</v>
      </c>
      <c r="E293" s="86">
        <f t="array" ref="E293">IFERROR(INDEX(DATA!$H$133:$H$368,MATCH(1,(DATA!$D$133:$D$368=Topline!B293)*(DATA!$E$133:$E$368=Topline!D293),0)),"n/a")</f>
        <v>69.72</v>
      </c>
      <c r="F293" s="77">
        <f t="array" ref="F293">IFERROR(INDEX(DATA!$I$133:$I$368,MATCH(1,(DATA!$D$133:$D$368=Topline!B293)*(DATA!$E$133:$E$368=Topline!D293),0)),"n/a")</f>
        <v>-0.36136301181643299</v>
      </c>
      <c r="G293" s="86">
        <f t="array" ref="G293">IFERROR(INDEX(DATA!$R$133:$R$368,MATCH(1,(DATA!$D$133:$D$368=Topline!B293)*(DATA!$E$133:$E$368=Topline!D293),0)),"n/a")</f>
        <v>246.72</v>
      </c>
      <c r="H293" s="77">
        <f t="array" ref="H293">IFERROR(INDEX(DATA!$S$133:$S$368,MATCH(1,(DATA!$D$133:$D$368=Topline!B293)*(DATA!$E$133:$E$368=Topline!D293),0)),"n/a")</f>
        <v>0.22417386126823499</v>
      </c>
      <c r="I293" s="86">
        <f t="array" ref="I293">IFERROR(INDEX(DATA!$AB$133:$AB$368,MATCH(1,(DATA!$D$133:$D$368=Topline!B293)*(DATA!$E$133:$E$368=Topline!D293),0)),"n/a")</f>
        <v>484.44</v>
      </c>
      <c r="J293" s="77">
        <f t="array" ref="J293">IFERROR(INDEX(DATA!$AC$133:$AC$368,MATCH(1,(DATA!$D$133:$D$368=Topline!B293)*(DATA!$E$133:$E$368=Topline!D293),0)),"n/a")</f>
        <v>0.15211187214611899</v>
      </c>
      <c r="K293" s="86">
        <f t="array" ref="K293">IFERROR(INDEX(DATA!$AL$133:$AL$368,MATCH(1,(DATA!$D$133:$D$368=Topline!B293)*(DATA!$E$133:$E$368=Topline!D293),0)),"n/a")</f>
        <v>994.89</v>
      </c>
      <c r="L293" s="77">
        <f t="array" ref="L293">IFERROR(INDEX(DATA!$AM$133:$AM$368,MATCH(1,(DATA!$D$133:$D$368=Topline!B293)*(DATA!$E$133:$E$368=Topline!D293),0)),"n/a")</f>
        <v>0.93032596041909199</v>
      </c>
      <c r="R293" s="66"/>
      <c r="S293" s="66"/>
      <c r="T293" s="66"/>
      <c r="U293" s="66"/>
      <c r="V293" s="66"/>
      <c r="W293" s="66"/>
      <c r="X293" s="66"/>
      <c r="Y293" s="66"/>
    </row>
    <row r="294" spans="1:25" x14ac:dyDescent="0.2">
      <c r="A294" s="75" t="s">
        <v>19</v>
      </c>
      <c r="B294" s="66" t="s">
        <v>22</v>
      </c>
      <c r="C294" s="66" t="s">
        <v>9</v>
      </c>
      <c r="D294" s="66" t="s">
        <v>326</v>
      </c>
      <c r="E294" s="86">
        <f t="array" ref="E294">IFERROR(INDEX(DATA!$H$133:$H$368,MATCH(1,(DATA!$D$133:$D$368=Topline!B294)*(DATA!$E$133:$E$368=Topline!D294),0)),"n/a")</f>
        <v>190.48</v>
      </c>
      <c r="F294" s="77">
        <f t="array" ref="F294">IFERROR(INDEX(DATA!$I$133:$I$368,MATCH(1,(DATA!$D$133:$D$368=Topline!B294)*(DATA!$E$133:$E$368=Topline!D294),0)),"n/a")</f>
        <v>1.2598172974255499</v>
      </c>
      <c r="G294" s="86">
        <f t="array" ref="G294">IFERROR(INDEX(DATA!$R$133:$R$368,MATCH(1,(DATA!$D$133:$D$368=Topline!B294)*(DATA!$E$133:$E$368=Topline!D294),0)),"n/a")</f>
        <v>751.1</v>
      </c>
      <c r="H294" s="77">
        <f t="array" ref="H294">IFERROR(INDEX(DATA!$S$133:$S$368,MATCH(1,(DATA!$D$133:$D$368=Topline!B294)*(DATA!$E$133:$E$368=Topline!D294),0)),"n/a")</f>
        <v>1.0853462157810001</v>
      </c>
      <c r="I294" s="86">
        <f t="array" ref="I294">IFERROR(INDEX(DATA!$AB$133:$AB$368,MATCH(1,(DATA!$D$133:$D$368=Topline!B294)*(DATA!$E$133:$E$368=Topline!D294),0)),"n/a")</f>
        <v>1820.89</v>
      </c>
      <c r="J294" s="77">
        <f t="array" ref="J294">IFERROR(INDEX(DATA!$AC$133:$AC$368,MATCH(1,(DATA!$D$133:$D$368=Topline!B294)*(DATA!$E$133:$E$368=Topline!D294),0)),"n/a")</f>
        <v>1.41779530486509</v>
      </c>
      <c r="K294" s="86">
        <f t="array" ref="K294">IFERROR(INDEX(DATA!$AL$133:$AL$368,MATCH(1,(DATA!$D$133:$D$368=Topline!B294)*(DATA!$E$133:$E$368=Topline!D294),0)),"n/a")</f>
        <v>3638.58</v>
      </c>
      <c r="L294" s="77">
        <f t="array" ref="L294">IFERROR(INDEX(DATA!$AM$133:$AM$368,MATCH(1,(DATA!$D$133:$D$368=Topline!B294)*(DATA!$E$133:$E$368=Topline!D294),0)),"n/a")</f>
        <v>1.54426582570572</v>
      </c>
      <c r="R294" s="66"/>
      <c r="S294" s="66"/>
      <c r="T294" s="66"/>
      <c r="U294" s="66"/>
      <c r="V294" s="66"/>
      <c r="W294" s="66"/>
      <c r="X294" s="66"/>
      <c r="Y294" s="66"/>
    </row>
    <row r="295" spans="1:25" x14ac:dyDescent="0.2">
      <c r="A295" s="75" t="s">
        <v>19</v>
      </c>
      <c r="B295" s="66" t="s">
        <v>22</v>
      </c>
      <c r="C295" s="66" t="s">
        <v>9</v>
      </c>
      <c r="D295" s="66" t="s">
        <v>327</v>
      </c>
      <c r="E295" s="86">
        <f t="array" ref="E295">IFERROR(INDEX(DATA!$H$133:$H$368,MATCH(1,(DATA!$D$133:$D$368=Topline!B295)*(DATA!$E$133:$E$368=Topline!D295),0)),"n/a")</f>
        <v>1191.3</v>
      </c>
      <c r="F295" s="77">
        <f t="array" ref="F295">IFERROR(INDEX(DATA!$I$133:$I$368,MATCH(1,(DATA!$D$133:$D$368=Topline!B295)*(DATA!$E$133:$E$368=Topline!D295),0)),"n/a")</f>
        <v>7.6472661226924102E-2</v>
      </c>
      <c r="G295" s="86">
        <f t="array" ref="G295">IFERROR(INDEX(DATA!$R$133:$R$368,MATCH(1,(DATA!$D$133:$D$368=Topline!B295)*(DATA!$E$133:$E$368=Topline!D295),0)),"n/a")</f>
        <v>4286.87</v>
      </c>
      <c r="H295" s="77">
        <f t="array" ref="H295">IFERROR(INDEX(DATA!$S$133:$S$368,MATCH(1,(DATA!$D$133:$D$368=Topline!B295)*(DATA!$E$133:$E$368=Topline!D295),0)),"n/a")</f>
        <v>0.42421876557319299</v>
      </c>
      <c r="I295" s="86">
        <f t="array" ref="I295">IFERROR(INDEX(DATA!$AB$133:$AB$368,MATCH(1,(DATA!$D$133:$D$368=Topline!B295)*(DATA!$E$133:$E$368=Topline!D295),0)),"n/a")</f>
        <v>9602.7199999999993</v>
      </c>
      <c r="J295" s="77">
        <f t="array" ref="J295">IFERROR(INDEX(DATA!$AC$133:$AC$368,MATCH(1,(DATA!$D$133:$D$368=Topline!B295)*(DATA!$E$133:$E$368=Topline!D295),0)),"n/a")</f>
        <v>0.51381516823023599</v>
      </c>
      <c r="K295" s="86">
        <f t="array" ref="K295">IFERROR(INDEX(DATA!$AL$133:$AL$368,MATCH(1,(DATA!$D$133:$D$368=Topline!B295)*(DATA!$E$133:$E$368=Topline!D295),0)),"n/a")</f>
        <v>18342.900000000001</v>
      </c>
      <c r="L295" s="77">
        <f t="array" ref="L295">IFERROR(INDEX(DATA!$AM$133:$AM$368,MATCH(1,(DATA!$D$133:$D$368=Topline!B295)*(DATA!$E$133:$E$368=Topline!D295),0)),"n/a")</f>
        <v>0.104687857581634</v>
      </c>
      <c r="R295" s="66"/>
      <c r="S295" s="66"/>
      <c r="T295" s="66"/>
      <c r="U295" s="66"/>
      <c r="V295" s="66"/>
      <c r="W295" s="66"/>
      <c r="X295" s="66"/>
      <c r="Y295" s="66"/>
    </row>
    <row r="296" spans="1:25" x14ac:dyDescent="0.2">
      <c r="A296" s="75"/>
      <c r="E296" s="80"/>
      <c r="F296" s="77"/>
      <c r="G296" s="81"/>
      <c r="H296" s="77"/>
      <c r="I296" s="81"/>
      <c r="J296" s="82"/>
      <c r="K296" s="81"/>
      <c r="L296" s="77"/>
      <c r="R296" s="66"/>
      <c r="S296" s="66"/>
      <c r="T296" s="66"/>
      <c r="U296" s="66"/>
      <c r="V296" s="66"/>
      <c r="W296" s="66"/>
      <c r="X296" s="66"/>
      <c r="Y296" s="66"/>
    </row>
    <row r="297" spans="1:25" x14ac:dyDescent="0.2">
      <c r="A297" s="75" t="s">
        <v>19</v>
      </c>
      <c r="B297" s="66" t="s">
        <v>22</v>
      </c>
      <c r="C297" s="66" t="s">
        <v>25</v>
      </c>
      <c r="D297" s="66" t="s">
        <v>319</v>
      </c>
      <c r="E297" s="86">
        <f t="array" ref="E297">IFERROR(INDEX(DATA!$J$133:$J$368,MATCH(1,(DATA!$D$133:$D$368=Topline!B297)*(DATA!$E$133:$E$368=Topline!D297),0)),"n/a")</f>
        <v>67.75</v>
      </c>
      <c r="F297" s="77">
        <f t="array" ref="F297">IFERROR(INDEX(DATA!$K$133:$K$368,MATCH(1,(DATA!$D$133:$D$368=Topline!B297)*(DATA!$E$133:$E$368=Topline!D297),0)),"n/a")</f>
        <v>4.0227237832028098E-2</v>
      </c>
      <c r="G297" s="86">
        <f t="array" ref="G297">IFERROR(INDEX(DATA!$T$133:$T$368,MATCH(1,(DATA!$D$133:$D$368=Topline!B297)*(DATA!$E$133:$E$368=Topline!D297),0)),"n/a")</f>
        <v>272.67</v>
      </c>
      <c r="H297" s="77">
        <f t="array" ref="H297">IFERROR(INDEX(DATA!$U$133:$U$368,MATCH(1,(DATA!$D$133:$D$368=Topline!B297)*(DATA!$E$133:$E$368=Topline!D297),0)),"n/a")</f>
        <v>8.4422258111884504E-4</v>
      </c>
      <c r="I297" s="86">
        <f t="array" ref="I297">IFERROR(INDEX(DATA!$AD$133:$AD$368,MATCH(1,(DATA!$D$133:$D$368=Topline!B297)*(DATA!$E$133:$E$368=Topline!D297),0)),"n/a")</f>
        <v>577</v>
      </c>
      <c r="J297" s="77">
        <f t="array" ref="J297">IFERROR(INDEX(DATA!$AE$133:$AE$368,MATCH(1,(DATA!$D$133:$D$368=Topline!B297)*(DATA!$E$133:$E$368=Topline!D297),0)),"n/a")</f>
        <v>4.41926960802057E-2</v>
      </c>
      <c r="K297" s="86">
        <f t="array" ref="K297">IFERROR(INDEX(DATA!$AN$133:$AN$368,MATCH(1,(DATA!$D$133:$D$368=Topline!B297)*(DATA!$E$133:$E$368=Topline!D297),0)),"n/a")</f>
        <v>1003.99</v>
      </c>
      <c r="L297" s="77">
        <f t="array" ref="L297">IFERROR(INDEX(DATA!$AO$133:$AO$368,MATCH(1,(DATA!$D$133:$D$368=Topline!B297)*(DATA!$E$133:$E$368=Topline!D297),0)),"n/a")</f>
        <v>8.1466241544228504E-2</v>
      </c>
      <c r="R297" s="66"/>
      <c r="S297" s="66"/>
      <c r="T297" s="66"/>
      <c r="U297" s="66"/>
      <c r="V297" s="66"/>
      <c r="W297" s="66"/>
      <c r="X297" s="66"/>
      <c r="Y297" s="66"/>
    </row>
    <row r="298" spans="1:25" x14ac:dyDescent="0.2">
      <c r="A298" s="75" t="s">
        <v>19</v>
      </c>
      <c r="B298" s="66" t="s">
        <v>22</v>
      </c>
      <c r="C298" s="66" t="s">
        <v>25</v>
      </c>
      <c r="D298" s="66" t="s">
        <v>320</v>
      </c>
      <c r="E298" s="86">
        <f t="array" ref="E298">IFERROR(INDEX(DATA!$J$133:$J$368,MATCH(1,(DATA!$D$133:$D$368=Topline!B298)*(DATA!$E$133:$E$368=Topline!D298),0)),"n/a")</f>
        <v>2721.28</v>
      </c>
      <c r="F298" s="77">
        <f t="array" ref="F298">IFERROR(INDEX(DATA!$K$133:$K$368,MATCH(1,(DATA!$D$133:$D$368=Topline!B298)*(DATA!$E$133:$E$368=Topline!D298),0)),"n/a")</f>
        <v>-4.7144177708059301E-2</v>
      </c>
      <c r="G298" s="86">
        <f t="array" ref="G298">IFERROR(INDEX(DATA!$T$133:$T$368,MATCH(1,(DATA!$D$133:$D$368=Topline!B298)*(DATA!$E$133:$E$368=Topline!D298),0)),"n/a")</f>
        <v>12174.26</v>
      </c>
      <c r="H298" s="77">
        <f t="array" ref="H298">IFERROR(INDEX(DATA!$U$133:$U$368,MATCH(1,(DATA!$D$133:$D$368=Topline!B298)*(DATA!$E$133:$E$368=Topline!D298),0)),"n/a")</f>
        <v>8.0139224435077594E-2</v>
      </c>
      <c r="I298" s="86">
        <f t="array" ref="I298">IFERROR(INDEX(DATA!$AD$133:$AD$368,MATCH(1,(DATA!$D$133:$D$368=Topline!B298)*(DATA!$E$133:$E$368=Topline!D298),0)),"n/a")</f>
        <v>24474.09</v>
      </c>
      <c r="J298" s="77">
        <f t="array" ref="J298">IFERROR(INDEX(DATA!$AE$133:$AE$368,MATCH(1,(DATA!$D$133:$D$368=Topline!B298)*(DATA!$E$133:$E$368=Topline!D298),0)),"n/a")</f>
        <v>-7.9287579211575893E-3</v>
      </c>
      <c r="K298" s="86">
        <f t="array" ref="K298">IFERROR(INDEX(DATA!$AN$133:$AN$368,MATCH(1,(DATA!$D$133:$D$368=Topline!B298)*(DATA!$E$133:$E$368=Topline!D298),0)),"n/a")</f>
        <v>35735.019999999997</v>
      </c>
      <c r="L298" s="77">
        <f t="array" ref="L298">IFERROR(INDEX(DATA!$AO$133:$AO$368,MATCH(1,(DATA!$D$133:$D$368=Topline!B298)*(DATA!$E$133:$E$368=Topline!D298),0)),"n/a")</f>
        <v>-2.9353253830976301E-2</v>
      </c>
      <c r="R298" s="66"/>
      <c r="S298" s="66"/>
      <c r="T298" s="66"/>
      <c r="U298" s="66"/>
      <c r="V298" s="66"/>
      <c r="W298" s="66"/>
      <c r="X298" s="66"/>
      <c r="Y298" s="66"/>
    </row>
    <row r="299" spans="1:25" x14ac:dyDescent="0.2">
      <c r="A299" s="75" t="s">
        <v>19</v>
      </c>
      <c r="B299" s="66" t="s">
        <v>22</v>
      </c>
      <c r="C299" s="66" t="s">
        <v>25</v>
      </c>
      <c r="D299" s="66" t="s">
        <v>321</v>
      </c>
      <c r="E299" s="86">
        <f t="array" ref="E299">IFERROR(INDEX(DATA!$J$133:$J$368,MATCH(1,(DATA!$D$133:$D$368=Topline!B299)*(DATA!$E$133:$E$368=Topline!D299),0)),"n/a")</f>
        <v>525.88</v>
      </c>
      <c r="F299" s="77">
        <f t="array" ref="F299">IFERROR(INDEX(DATA!$K$133:$K$368,MATCH(1,(DATA!$D$133:$D$368=Topline!B299)*(DATA!$E$133:$E$368=Topline!D299),0)),"n/a")</f>
        <v>0.44723009604535302</v>
      </c>
      <c r="G299" s="86">
        <f t="array" ref="G299">IFERROR(INDEX(DATA!$T$133:$T$368,MATCH(1,(DATA!$D$133:$D$368=Topline!B299)*(DATA!$E$133:$E$368=Topline!D299),0)),"n/a")</f>
        <v>2281.16</v>
      </c>
      <c r="H299" s="77">
        <f t="array" ref="H299">IFERROR(INDEX(DATA!$U$133:$U$368,MATCH(1,(DATA!$D$133:$D$368=Topline!B299)*(DATA!$E$133:$E$368=Topline!D299),0)),"n/a")</f>
        <v>0.19243294668666999</v>
      </c>
      <c r="I299" s="86">
        <f t="array" ref="I299">IFERROR(INDEX(DATA!$AD$133:$AD$368,MATCH(1,(DATA!$D$133:$D$368=Topline!B299)*(DATA!$E$133:$E$368=Topline!D299),0)),"n/a")</f>
        <v>4109.3999999999996</v>
      </c>
      <c r="J299" s="77">
        <f t="array" ref="J299">IFERROR(INDEX(DATA!$AE$133:$AE$368,MATCH(1,(DATA!$D$133:$D$368=Topline!B299)*(DATA!$E$133:$E$368=Topline!D299),0)),"n/a")</f>
        <v>-2.35870239291751E-2</v>
      </c>
      <c r="K299" s="86">
        <f t="array" ref="K299">IFERROR(INDEX(DATA!$AN$133:$AN$368,MATCH(1,(DATA!$D$133:$D$368=Topline!B299)*(DATA!$E$133:$E$368=Topline!D299),0)),"n/a")</f>
        <v>6118.49</v>
      </c>
      <c r="L299" s="77">
        <f t="array" ref="L299">IFERROR(INDEX(DATA!$AO$133:$AO$368,MATCH(1,(DATA!$D$133:$D$368=Topline!B299)*(DATA!$E$133:$E$368=Topline!D299),0)),"n/a")</f>
        <v>-0.165218399743501</v>
      </c>
      <c r="R299" s="66"/>
      <c r="S299" s="66"/>
      <c r="T299" s="66"/>
      <c r="U299" s="66"/>
      <c r="V299" s="66"/>
      <c r="W299" s="66"/>
      <c r="X299" s="66"/>
      <c r="Y299" s="66"/>
    </row>
    <row r="300" spans="1:25" x14ac:dyDescent="0.2">
      <c r="A300" s="75" t="s">
        <v>19</v>
      </c>
      <c r="B300" s="66" t="s">
        <v>22</v>
      </c>
      <c r="C300" s="66" t="s">
        <v>25</v>
      </c>
      <c r="D300" s="66" t="s">
        <v>322</v>
      </c>
      <c r="E300" s="86">
        <f t="array" ref="E300">IFERROR(INDEX(DATA!$J$133:$J$368,MATCH(1,(DATA!$D$133:$D$368=Topline!B300)*(DATA!$E$133:$E$368=Topline!D300),0)),"n/a")</f>
        <v>4232.26</v>
      </c>
      <c r="F300" s="77">
        <f t="array" ref="F300">IFERROR(INDEX(DATA!$K$133:$K$368,MATCH(1,(DATA!$D$133:$D$368=Topline!B300)*(DATA!$E$133:$E$368=Topline!D300),0)),"n/a")</f>
        <v>0.68822424240006697</v>
      </c>
      <c r="G300" s="86">
        <f t="array" ref="G300">IFERROR(INDEX(DATA!$T$133:$T$368,MATCH(1,(DATA!$D$133:$D$368=Topline!B300)*(DATA!$E$133:$E$368=Topline!D300),0)),"n/a")</f>
        <v>15633.12</v>
      </c>
      <c r="H300" s="77">
        <f t="array" ref="H300">IFERROR(INDEX(DATA!$U$133:$U$368,MATCH(1,(DATA!$D$133:$D$368=Topline!B300)*(DATA!$E$133:$E$368=Topline!D300),0)),"n/a")</f>
        <v>1.0453926357010099</v>
      </c>
      <c r="I300" s="86">
        <f t="array" ref="I300">IFERROR(INDEX(DATA!$AD$133:$AD$368,MATCH(1,(DATA!$D$133:$D$368=Topline!B300)*(DATA!$E$133:$E$368=Topline!D300),0)),"n/a")</f>
        <v>29876.33</v>
      </c>
      <c r="J300" s="77">
        <f t="array" ref="J300">IFERROR(INDEX(DATA!$AE$133:$AE$368,MATCH(1,(DATA!$D$133:$D$368=Topline!B300)*(DATA!$E$133:$E$368=Topline!D300),0)),"n/a")</f>
        <v>0.902309985998349</v>
      </c>
      <c r="K300" s="86">
        <f t="array" ref="K300">IFERROR(INDEX(DATA!$AN$133:$AN$368,MATCH(1,(DATA!$D$133:$D$368=Topline!B300)*(DATA!$E$133:$E$368=Topline!D300),0)),"n/a")</f>
        <v>45742.81</v>
      </c>
      <c r="L300" s="77">
        <f t="array" ref="L300">IFERROR(INDEX(DATA!$AO$133:$AO$368,MATCH(1,(DATA!$D$133:$D$368=Topline!B300)*(DATA!$E$133:$E$368=Topline!D300),0)),"n/a")</f>
        <v>0.480410683545893</v>
      </c>
      <c r="R300" s="66"/>
      <c r="S300" s="66"/>
      <c r="T300" s="66"/>
      <c r="U300" s="66"/>
      <c r="V300" s="66"/>
      <c r="W300" s="66"/>
      <c r="X300" s="66"/>
      <c r="Y300" s="66"/>
    </row>
    <row r="301" spans="1:25" x14ac:dyDescent="0.2">
      <c r="A301" s="75" t="s">
        <v>19</v>
      </c>
      <c r="B301" s="66" t="s">
        <v>22</v>
      </c>
      <c r="C301" s="66" t="s">
        <v>25</v>
      </c>
      <c r="D301" s="66" t="s">
        <v>323</v>
      </c>
      <c r="E301" s="86">
        <f t="array" ref="E301">IFERROR(INDEX(DATA!$J$133:$J$368,MATCH(1,(DATA!$D$133:$D$368=Topline!B301)*(DATA!$E$133:$E$368=Topline!D301),0)),"n/a")</f>
        <v>207.28</v>
      </c>
      <c r="F301" s="77">
        <f t="array" ref="F301">IFERROR(INDEX(DATA!$K$133:$K$368,MATCH(1,(DATA!$D$133:$D$368=Topline!B301)*(DATA!$E$133:$E$368=Topline!D301),0)),"n/a")</f>
        <v>0.72992822567184101</v>
      </c>
      <c r="G301" s="86">
        <f t="array" ref="G301">IFERROR(INDEX(DATA!$T$133:$T$368,MATCH(1,(DATA!$D$133:$D$368=Topline!B301)*(DATA!$E$133:$E$368=Topline!D301),0)),"n/a")</f>
        <v>1188.02</v>
      </c>
      <c r="H301" s="77">
        <f t="array" ref="H301">IFERROR(INDEX(DATA!$U$133:$U$368,MATCH(1,(DATA!$D$133:$D$368=Topline!B301)*(DATA!$E$133:$E$368=Topline!D301),0)),"n/a")</f>
        <v>1.1074273144945299</v>
      </c>
      <c r="I301" s="86">
        <f t="array" ref="I301">IFERROR(INDEX(DATA!$AD$133:$AD$368,MATCH(1,(DATA!$D$133:$D$368=Topline!B301)*(DATA!$E$133:$E$368=Topline!D301),0)),"n/a")</f>
        <v>3192.69</v>
      </c>
      <c r="J301" s="77">
        <f t="array" ref="J301">IFERROR(INDEX(DATA!$AE$133:$AE$368,MATCH(1,(DATA!$D$133:$D$368=Topline!B301)*(DATA!$E$133:$E$368=Topline!D301),0)),"n/a")</f>
        <v>1.14861399931356</v>
      </c>
      <c r="K301" s="86">
        <f t="array" ref="K301">IFERROR(INDEX(DATA!$AN$133:$AN$368,MATCH(1,(DATA!$D$133:$D$368=Topline!B301)*(DATA!$E$133:$E$368=Topline!D301),0)),"n/a")</f>
        <v>4487.4799999999996</v>
      </c>
      <c r="L301" s="77">
        <f t="array" ref="L301">IFERROR(INDEX(DATA!$AO$133:$AO$368,MATCH(1,(DATA!$D$133:$D$368=Topline!B301)*(DATA!$E$133:$E$368=Topline!D301),0)),"n/a")</f>
        <v>0.87138960941474697</v>
      </c>
      <c r="R301" s="66"/>
      <c r="S301" s="66"/>
      <c r="T301" s="66"/>
      <c r="U301" s="66"/>
      <c r="V301" s="66"/>
      <c r="W301" s="66"/>
      <c r="X301" s="66"/>
      <c r="Y301" s="66"/>
    </row>
    <row r="302" spans="1:25" x14ac:dyDescent="0.2">
      <c r="A302" s="75" t="s">
        <v>19</v>
      </c>
      <c r="B302" s="66" t="s">
        <v>22</v>
      </c>
      <c r="C302" s="66" t="s">
        <v>25</v>
      </c>
      <c r="D302" s="66" t="s">
        <v>324</v>
      </c>
      <c r="E302" s="86">
        <f t="array" ref="E302">IFERROR(INDEX(DATA!$J$133:$J$368,MATCH(1,(DATA!$D$133:$D$368=Topline!B302)*(DATA!$E$133:$E$368=Topline!D302),0)),"n/a")</f>
        <v>662.28</v>
      </c>
      <c r="F302" s="77">
        <f t="array" ref="F302">IFERROR(INDEX(DATA!$K$133:$K$368,MATCH(1,(DATA!$D$133:$D$368=Topline!B302)*(DATA!$E$133:$E$368=Topline!D302),0)),"n/a")</f>
        <v>4.4259787767458598E-2</v>
      </c>
      <c r="G302" s="86">
        <f t="array" ref="G302">IFERROR(INDEX(DATA!$T$133:$T$368,MATCH(1,(DATA!$D$133:$D$368=Topline!B302)*(DATA!$E$133:$E$368=Topline!D302),0)),"n/a")</f>
        <v>2526.1799999999998</v>
      </c>
      <c r="H302" s="77">
        <f t="array" ref="H302">IFERROR(INDEX(DATA!$U$133:$U$368,MATCH(1,(DATA!$D$133:$D$368=Topline!B302)*(DATA!$E$133:$E$368=Topline!D302),0)),"n/a")</f>
        <v>9.0638275826339196E-2</v>
      </c>
      <c r="I302" s="86">
        <f t="array" ref="I302">IFERROR(INDEX(DATA!$AD$133:$AD$368,MATCH(1,(DATA!$D$133:$D$368=Topline!B302)*(DATA!$E$133:$E$368=Topline!D302),0)),"n/a")</f>
        <v>4908.82</v>
      </c>
      <c r="J302" s="77">
        <f t="array" ref="J302">IFERROR(INDEX(DATA!$AE$133:$AE$368,MATCH(1,(DATA!$D$133:$D$368=Topline!B302)*(DATA!$E$133:$E$368=Topline!D302),0)),"n/a")</f>
        <v>-9.1939035639244104E-3</v>
      </c>
      <c r="K302" s="86">
        <f t="array" ref="K302">IFERROR(INDEX(DATA!$AN$133:$AN$368,MATCH(1,(DATA!$D$133:$D$368=Topline!B302)*(DATA!$E$133:$E$368=Topline!D302),0)),"n/a")</f>
        <v>8023.75</v>
      </c>
      <c r="L302" s="77">
        <f t="array" ref="L302">IFERROR(INDEX(DATA!$AO$133:$AO$368,MATCH(1,(DATA!$D$133:$D$368=Topline!B302)*(DATA!$E$133:$E$368=Topline!D302),0)),"n/a")</f>
        <v>6.0624286197707301E-2</v>
      </c>
      <c r="R302" s="66"/>
      <c r="S302" s="66"/>
      <c r="T302" s="66"/>
      <c r="U302" s="66"/>
      <c r="V302" s="66"/>
      <c r="W302" s="66"/>
      <c r="X302" s="66"/>
      <c r="Y302" s="66"/>
    </row>
    <row r="303" spans="1:25" x14ac:dyDescent="0.2">
      <c r="A303" s="75" t="s">
        <v>19</v>
      </c>
      <c r="B303" s="66" t="s">
        <v>22</v>
      </c>
      <c r="C303" s="66" t="s">
        <v>25</v>
      </c>
      <c r="D303" s="66" t="s">
        <v>325</v>
      </c>
      <c r="E303" s="86">
        <f t="array" ref="E303">IFERROR(INDEX(DATA!$J$133:$J$368,MATCH(1,(DATA!$D$133:$D$368=Topline!B303)*(DATA!$E$133:$E$368=Topline!D303),0)),"n/a")</f>
        <v>297.93</v>
      </c>
      <c r="F303" s="77">
        <f t="array" ref="F303">IFERROR(INDEX(DATA!$K$133:$K$368,MATCH(1,(DATA!$D$133:$D$368=Topline!B303)*(DATA!$E$133:$E$368=Topline!D303),0)),"n/a")</f>
        <v>-0.13437736068336301</v>
      </c>
      <c r="G303" s="86">
        <f t="array" ref="G303">IFERROR(INDEX(DATA!$T$133:$T$368,MATCH(1,(DATA!$D$133:$D$368=Topline!B303)*(DATA!$E$133:$E$368=Topline!D303),0)),"n/a")</f>
        <v>1023.58</v>
      </c>
      <c r="H303" s="77">
        <f t="array" ref="H303">IFERROR(INDEX(DATA!$U$133:$U$368,MATCH(1,(DATA!$D$133:$D$368=Topline!B303)*(DATA!$E$133:$E$368=Topline!D303),0)),"n/a")</f>
        <v>0.31685728621235298</v>
      </c>
      <c r="I303" s="86">
        <f t="array" ref="I303">IFERROR(INDEX(DATA!$AD$133:$AD$368,MATCH(1,(DATA!$D$133:$D$368=Topline!B303)*(DATA!$E$133:$E$368=Topline!D303),0)),"n/a")</f>
        <v>2052.12</v>
      </c>
      <c r="J303" s="77">
        <f t="array" ref="J303">IFERROR(INDEX(DATA!$AE$133:$AE$368,MATCH(1,(DATA!$D$133:$D$368=Topline!B303)*(DATA!$E$133:$E$368=Topline!D303),0)),"n/a")</f>
        <v>0.27182805295255102</v>
      </c>
      <c r="K303" s="86">
        <f t="array" ref="K303">IFERROR(INDEX(DATA!$AN$133:$AN$368,MATCH(1,(DATA!$D$133:$D$368=Topline!B303)*(DATA!$E$133:$E$368=Topline!D303),0)),"n/a")</f>
        <v>3902.88</v>
      </c>
      <c r="L303" s="77">
        <f t="array" ref="L303">IFERROR(INDEX(DATA!$AO$133:$AO$368,MATCH(1,(DATA!$D$133:$D$368=Topline!B303)*(DATA!$E$133:$E$368=Topline!D303),0)),"n/a")</f>
        <v>0.96791141857345997</v>
      </c>
      <c r="R303" s="66"/>
      <c r="S303" s="66"/>
      <c r="T303" s="66"/>
      <c r="U303" s="66"/>
      <c r="V303" s="66"/>
      <c r="W303" s="66"/>
      <c r="X303" s="66"/>
      <c r="Y303" s="66"/>
    </row>
    <row r="304" spans="1:25" x14ac:dyDescent="0.2">
      <c r="A304" s="75" t="s">
        <v>19</v>
      </c>
      <c r="B304" s="66" t="s">
        <v>22</v>
      </c>
      <c r="C304" s="66" t="s">
        <v>25</v>
      </c>
      <c r="D304" s="66" t="s">
        <v>326</v>
      </c>
      <c r="E304" s="86">
        <f t="array" ref="E304">IFERROR(INDEX(DATA!$J$133:$J$368,MATCH(1,(DATA!$D$133:$D$368=Topline!B304)*(DATA!$E$133:$E$368=Topline!D304),0)),"n/a")</f>
        <v>572.54</v>
      </c>
      <c r="F304" s="77">
        <f t="array" ref="F304">IFERROR(INDEX(DATA!$K$133:$K$368,MATCH(1,(DATA!$D$133:$D$368=Topline!B304)*(DATA!$E$133:$E$368=Topline!D304),0)),"n/a")</f>
        <v>1.6714259051885001</v>
      </c>
      <c r="G304" s="86">
        <f t="array" ref="G304">IFERROR(INDEX(DATA!$T$133:$T$368,MATCH(1,(DATA!$D$133:$D$368=Topline!B304)*(DATA!$E$133:$E$368=Topline!D304),0)),"n/a")</f>
        <v>2602.2800000000002</v>
      </c>
      <c r="H304" s="77">
        <f t="array" ref="H304">IFERROR(INDEX(DATA!$U$133:$U$368,MATCH(1,(DATA!$D$133:$D$368=Topline!B304)*(DATA!$E$133:$E$368=Topline!D304),0)),"n/a")</f>
        <v>1.41085788400964</v>
      </c>
      <c r="I304" s="86">
        <f t="array" ref="I304">IFERROR(INDEX(DATA!$AD$133:$AD$368,MATCH(1,(DATA!$D$133:$D$368=Topline!B304)*(DATA!$E$133:$E$368=Topline!D304),0)),"n/a")</f>
        <v>8197.61</v>
      </c>
      <c r="J304" s="77">
        <f t="array" ref="J304">IFERROR(INDEX(DATA!$AE$133:$AE$368,MATCH(1,(DATA!$D$133:$D$368=Topline!B304)*(DATA!$E$133:$E$368=Topline!D304),0)),"n/a")</f>
        <v>2.9671933602729501</v>
      </c>
      <c r="K304" s="86">
        <f t="array" ref="K304">IFERROR(INDEX(DATA!$AN$133:$AN$368,MATCH(1,(DATA!$D$133:$D$368=Topline!B304)*(DATA!$E$133:$E$368=Topline!D304),0)),"n/a")</f>
        <v>13820.62</v>
      </c>
      <c r="L304" s="77">
        <f t="array" ref="L304">IFERROR(INDEX(DATA!$AO$133:$AO$368,MATCH(1,(DATA!$D$133:$D$368=Topline!B304)*(DATA!$E$133:$E$368=Topline!D304),0)),"n/a")</f>
        <v>2.8455023275096898</v>
      </c>
      <c r="R304" s="66"/>
      <c r="S304" s="66"/>
      <c r="T304" s="66"/>
      <c r="U304" s="66"/>
      <c r="V304" s="66"/>
      <c r="W304" s="66"/>
      <c r="X304" s="66"/>
      <c r="Y304" s="66"/>
    </row>
    <row r="305" spans="1:25" x14ac:dyDescent="0.2">
      <c r="A305" s="75" t="s">
        <v>19</v>
      </c>
      <c r="B305" s="66" t="s">
        <v>22</v>
      </c>
      <c r="C305" s="66" t="s">
        <v>25</v>
      </c>
      <c r="D305" s="66" t="s">
        <v>327</v>
      </c>
      <c r="E305" s="86">
        <f t="array" ref="E305">IFERROR(INDEX(DATA!$J$133:$J$368,MATCH(1,(DATA!$D$133:$D$368=Topline!B305)*(DATA!$E$133:$E$368=Topline!D305),0)),"n/a")</f>
        <v>9287.2199999999993</v>
      </c>
      <c r="F305" s="77">
        <f t="array" ref="F305">IFERROR(INDEX(DATA!$K$133:$K$368,MATCH(1,(DATA!$D$133:$D$368=Topline!B305)*(DATA!$E$133:$E$368=Topline!D305),0)),"n/a")</f>
        <v>0.30734103802136797</v>
      </c>
      <c r="G305" s="86">
        <f t="array" ref="G305">IFERROR(INDEX(DATA!$T$133:$T$368,MATCH(1,(DATA!$D$133:$D$368=Topline!B305)*(DATA!$E$133:$E$368=Topline!D305),0)),"n/a")</f>
        <v>37701.33</v>
      </c>
      <c r="H305" s="77">
        <f t="array" ref="H305">IFERROR(INDEX(DATA!$U$133:$U$368,MATCH(1,(DATA!$D$133:$D$368=Topline!B305)*(DATA!$E$133:$E$368=Topline!D305),0)),"n/a")</f>
        <v>0.45923592148271702</v>
      </c>
      <c r="I305" s="86">
        <f t="array" ref="I305">IFERROR(INDEX(DATA!$AD$133:$AD$368,MATCH(1,(DATA!$D$133:$D$368=Topline!B305)*(DATA!$E$133:$E$368=Topline!D305),0)),"n/a")</f>
        <v>77388.17</v>
      </c>
      <c r="J305" s="77">
        <f t="array" ref="J305">IFERROR(INDEX(DATA!$AE$133:$AE$368,MATCH(1,(DATA!$D$133:$D$368=Topline!B305)*(DATA!$E$133:$E$368=Topline!D305),0)),"n/a")</f>
        <v>0.40052685233059598</v>
      </c>
      <c r="K305" s="86">
        <f t="array" ref="K305">IFERROR(INDEX(DATA!$AN$133:$AN$368,MATCH(1,(DATA!$D$133:$D$368=Topline!B305)*(DATA!$E$133:$E$368=Topline!D305),0)),"n/a")</f>
        <v>118835.08</v>
      </c>
      <c r="L305" s="77">
        <f t="array" ref="L305">IFERROR(INDEX(DATA!$AO$133:$AO$368,MATCH(1,(DATA!$D$133:$D$368=Topline!B305)*(DATA!$E$133:$E$368=Topline!D305),0)),"n/a")</f>
        <v>0.298564657297615</v>
      </c>
      <c r="R305" s="66"/>
      <c r="S305" s="66"/>
      <c r="T305" s="66"/>
      <c r="U305" s="66"/>
      <c r="V305" s="66"/>
      <c r="W305" s="66"/>
      <c r="X305" s="66"/>
      <c r="Y305" s="66"/>
    </row>
    <row r="306" spans="1:25" x14ac:dyDescent="0.2">
      <c r="A306" s="75"/>
      <c r="E306" s="80"/>
      <c r="F306" s="77"/>
      <c r="G306" s="81"/>
      <c r="H306" s="77"/>
      <c r="I306" s="81"/>
      <c r="J306" s="82"/>
      <c r="K306" s="81"/>
      <c r="L306" s="77"/>
      <c r="R306" s="66"/>
      <c r="S306" s="66"/>
      <c r="T306" s="66"/>
      <c r="U306" s="66"/>
      <c r="V306" s="66"/>
      <c r="W306" s="66"/>
      <c r="X306" s="66"/>
      <c r="Y306" s="66"/>
    </row>
    <row r="307" spans="1:25" x14ac:dyDescent="0.2">
      <c r="A307" s="75" t="s">
        <v>19</v>
      </c>
      <c r="B307" s="66" t="s">
        <v>22</v>
      </c>
      <c r="C307" s="66" t="s">
        <v>10</v>
      </c>
      <c r="D307" s="66" t="s">
        <v>319</v>
      </c>
      <c r="E307" s="87">
        <f t="array" ref="E307">IFERROR(INDEX(DATA!$L$133:$L$368,MATCH(1,(DATA!$D$133:$D$368=Topline!B307)*(DATA!$E$133:$E$368=Topline!D307),0)),"n/a")</f>
        <v>37.893422655298401</v>
      </c>
      <c r="F307" s="77">
        <f t="array" ref="F307">IFERROR(INDEX(DATA!$M$133:$M$368,MATCH(1,(DATA!$D$133:$D$368=Topline!B307)*(DATA!$E$133:$E$368=Topline!D307),0)),"n/a")</f>
        <v>0.38571082880796198</v>
      </c>
      <c r="G307" s="87">
        <f t="array" ref="G307">IFERROR(INDEX(DATA!$V$133:$V$368,MATCH(1,(DATA!$D$133:$D$368=Topline!B307)*(DATA!$E$133:$E$368=Topline!D307),0)),"n/a")</f>
        <v>33.615511324639698</v>
      </c>
      <c r="H307" s="77">
        <f t="array" ref="H307">IFERROR(INDEX(DATA!$W$133:$W$368,MATCH(1,(DATA!$D$133:$D$368=Topline!B307)*(DATA!$E$133:$E$368=Topline!D307),0)),"n/a")</f>
        <v>0.77422707162760296</v>
      </c>
      <c r="I307" s="87">
        <f t="array" ref="I307">IFERROR(INDEX(DATA!$AF$133:$AF$368,MATCH(1,(DATA!$D$133:$D$368=Topline!B307)*(DATA!$E$133:$E$368=Topline!D307),0)),"n/a")</f>
        <v>30.703120884909101</v>
      </c>
      <c r="J307" s="77">
        <f t="array" ref="J307">IFERROR(INDEX(DATA!$AG$133:$AG$368,MATCH(1,(DATA!$D$133:$D$368=Topline!B307)*(DATA!$E$133:$E$368=Topline!D307),0)),"n/a")</f>
        <v>0.81994889424697504</v>
      </c>
      <c r="K307" s="87">
        <f t="array" ref="K307">IFERROR(INDEX(DATA!$AP$133:$AP$368,MATCH(1,(DATA!$D$133:$D$368=Topline!B307)*(DATA!$E$133:$E$368=Topline!D307),0)),"n/a")</f>
        <v>26.595304599936402</v>
      </c>
      <c r="L307" s="77">
        <f t="array" ref="L307">IFERROR(INDEX(DATA!$AQ$133:$AQ$368,MATCH(1,(DATA!$D$133:$D$368=Topline!B307)*(DATA!$E$133:$E$368=Topline!D307),0)),"n/a")</f>
        <v>0.43106119669387799</v>
      </c>
      <c r="R307" s="66"/>
      <c r="S307" s="66"/>
      <c r="T307" s="66"/>
      <c r="U307" s="66"/>
      <c r="V307" s="66"/>
      <c r="W307" s="66"/>
      <c r="X307" s="66"/>
      <c r="Y307" s="66"/>
    </row>
    <row r="308" spans="1:25" x14ac:dyDescent="0.2">
      <c r="A308" s="75" t="s">
        <v>19</v>
      </c>
      <c r="B308" s="66" t="s">
        <v>22</v>
      </c>
      <c r="C308" s="66" t="s">
        <v>10</v>
      </c>
      <c r="D308" s="66" t="s">
        <v>320</v>
      </c>
      <c r="E308" s="87">
        <f t="array" ref="E308">IFERROR(INDEX(DATA!$L$133:$L$368,MATCH(1,(DATA!$D$133:$D$368=Topline!B308)*(DATA!$E$133:$E$368=Topline!D308),0)),"n/a")</f>
        <v>60.533687427240999</v>
      </c>
      <c r="F308" s="77">
        <f t="array" ref="F308">IFERROR(INDEX(DATA!$M$133:$M$368,MATCH(1,(DATA!$D$133:$D$368=Topline!B308)*(DATA!$E$133:$E$368=Topline!D308),0)),"n/a")</f>
        <v>0.19140986450872299</v>
      </c>
      <c r="G308" s="87">
        <f t="array" ref="G308">IFERROR(INDEX(DATA!$V$133:$V$368,MATCH(1,(DATA!$D$133:$D$368=Topline!B308)*(DATA!$E$133:$E$368=Topline!D308),0)),"n/a")</f>
        <v>61.735172647257997</v>
      </c>
      <c r="H308" s="77">
        <f t="array" ref="H308">IFERROR(INDEX(DATA!$W$133:$W$368,MATCH(1,(DATA!$D$133:$D$368=Topline!B308)*(DATA!$E$133:$E$368=Topline!D308),0)),"n/a")</f>
        <v>-2.3409746159545199E-2</v>
      </c>
      <c r="I308" s="87">
        <f t="array" ref="I308">IFERROR(INDEX(DATA!$AF$133:$AF$368,MATCH(1,(DATA!$D$133:$D$368=Topline!B308)*(DATA!$E$133:$E$368=Topline!D308),0)),"n/a")</f>
        <v>58.031065170092603</v>
      </c>
      <c r="J308" s="77">
        <f t="array" ref="J308">IFERROR(INDEX(DATA!$AG$133:$AG$368,MATCH(1,(DATA!$D$133:$D$368=Topline!B308)*(DATA!$E$133:$E$368=Topline!D308),0)),"n/a")</f>
        <v>-0.13107654600329499</v>
      </c>
      <c r="K308" s="87">
        <f t="array" ref="K308">IFERROR(INDEX(DATA!$AP$133:$AP$368,MATCH(1,(DATA!$D$133:$D$368=Topline!B308)*(DATA!$E$133:$E$368=Topline!D308),0)),"n/a")</f>
        <v>57.5719992472916</v>
      </c>
      <c r="L308" s="77">
        <f t="array" ref="L308">IFERROR(INDEX(DATA!$AQ$133:$AQ$368,MATCH(1,(DATA!$D$133:$D$368=Topline!B308)*(DATA!$E$133:$E$368=Topline!D308),0)),"n/a")</f>
        <v>-0.119778484106601</v>
      </c>
      <c r="R308" s="66"/>
      <c r="S308" s="66"/>
      <c r="T308" s="66"/>
      <c r="U308" s="66"/>
      <c r="V308" s="66"/>
      <c r="W308" s="66"/>
      <c r="X308" s="66"/>
      <c r="Y308" s="66"/>
    </row>
    <row r="309" spans="1:25" x14ac:dyDescent="0.2">
      <c r="A309" s="75" t="s">
        <v>19</v>
      </c>
      <c r="B309" s="66" t="s">
        <v>22</v>
      </c>
      <c r="C309" s="66" t="s">
        <v>10</v>
      </c>
      <c r="D309" s="66" t="s">
        <v>321</v>
      </c>
      <c r="E309" s="87">
        <f t="array" ref="E309">IFERROR(INDEX(DATA!$L$133:$L$368,MATCH(1,(DATA!$D$133:$D$368=Topline!B309)*(DATA!$E$133:$E$368=Topline!D309),0)),"n/a")</f>
        <v>33.622235686155697</v>
      </c>
      <c r="F309" s="77">
        <f t="array" ref="F309">IFERROR(INDEX(DATA!$M$133:$M$368,MATCH(1,(DATA!$D$133:$D$368=Topline!B309)*(DATA!$E$133:$E$368=Topline!D309),0)),"n/a")</f>
        <v>-0.33618800820515599</v>
      </c>
      <c r="G309" s="87">
        <f t="array" ref="G309">IFERROR(INDEX(DATA!$V$133:$V$368,MATCH(1,(DATA!$D$133:$D$368=Topline!B309)*(DATA!$E$133:$E$368=Topline!D309),0)),"n/a")</f>
        <v>43.050796383986203</v>
      </c>
      <c r="H309" s="77">
        <f t="array" ref="H309">IFERROR(INDEX(DATA!$W$133:$W$368,MATCH(1,(DATA!$D$133:$D$368=Topline!B309)*(DATA!$E$133:$E$368=Topline!D309),0)),"n/a")</f>
        <v>-0.20936430516704899</v>
      </c>
      <c r="I309" s="87">
        <f t="array" ref="I309">IFERROR(INDEX(DATA!$AF$133:$AF$368,MATCH(1,(DATA!$D$133:$D$368=Topline!B309)*(DATA!$E$133:$E$368=Topline!D309),0)),"n/a")</f>
        <v>44.236796355134601</v>
      </c>
      <c r="J309" s="77">
        <f t="array" ref="J309">IFERROR(INDEX(DATA!$AG$133:$AG$368,MATCH(1,(DATA!$D$133:$D$368=Topline!B309)*(DATA!$E$133:$E$368=Topline!D309),0)),"n/a")</f>
        <v>-8.9735750007010506E-2</v>
      </c>
      <c r="K309" s="87">
        <f t="array" ref="K309">IFERROR(INDEX(DATA!$AP$133:$AP$368,MATCH(1,(DATA!$D$133:$D$368=Topline!B309)*(DATA!$E$133:$E$368=Topline!D309),0)),"n/a")</f>
        <v>43.255136794041697</v>
      </c>
      <c r="L309" s="77">
        <f t="array" ref="L309">IFERROR(INDEX(DATA!$AQ$133:$AQ$368,MATCH(1,(DATA!$D$133:$D$368=Topline!B309)*(DATA!$E$133:$E$368=Topline!D309),0)),"n/a")</f>
        <v>-2.21477277081157E-2</v>
      </c>
      <c r="R309" s="66"/>
      <c r="S309" s="66"/>
      <c r="T309" s="66"/>
      <c r="U309" s="66"/>
      <c r="V309" s="66"/>
      <c r="W309" s="66"/>
      <c r="X309" s="66"/>
      <c r="Y309" s="66"/>
    </row>
    <row r="310" spans="1:25" x14ac:dyDescent="0.2">
      <c r="A310" s="75" t="s">
        <v>19</v>
      </c>
      <c r="B310" s="66" t="s">
        <v>22</v>
      </c>
      <c r="C310" s="66" t="s">
        <v>10</v>
      </c>
      <c r="D310" s="66" t="s">
        <v>322</v>
      </c>
      <c r="E310" s="87">
        <f t="array" ref="E310">IFERROR(INDEX(DATA!$L$133:$L$368,MATCH(1,(DATA!$D$133:$D$368=Topline!B310)*(DATA!$E$133:$E$368=Topline!D310),0)),"n/a")</f>
        <v>16.065880220356</v>
      </c>
      <c r="F310" s="77">
        <f t="array" ref="F310">IFERROR(INDEX(DATA!$M$133:$M$368,MATCH(1,(DATA!$D$133:$D$368=Topline!B310)*(DATA!$E$133:$E$368=Topline!D310),0)),"n/a")</f>
        <v>0.39974164677798202</v>
      </c>
      <c r="G310" s="87">
        <f t="array" ref="G310">IFERROR(INDEX(DATA!$V$133:$V$368,MATCH(1,(DATA!$D$133:$D$368=Topline!B310)*(DATA!$E$133:$E$368=Topline!D310),0)),"n/a")</f>
        <v>18.1219207094823</v>
      </c>
      <c r="H310" s="77">
        <f t="array" ref="H310">IFERROR(INDEX(DATA!$W$133:$W$368,MATCH(1,(DATA!$D$133:$D$368=Topline!B310)*(DATA!$E$133:$E$368=Topline!D310),0)),"n/a")</f>
        <v>0.29332915950434102</v>
      </c>
      <c r="I310" s="87">
        <f t="array" ref="I310">IFERROR(INDEX(DATA!$AF$133:$AF$368,MATCH(1,(DATA!$D$133:$D$368=Topline!B310)*(DATA!$E$133:$E$368=Topline!D310),0)),"n/a")</f>
        <v>16.4084195051603</v>
      </c>
      <c r="J310" s="77">
        <f t="array" ref="J310">IFERROR(INDEX(DATA!$AG$133:$AG$368,MATCH(1,(DATA!$D$133:$D$368=Topline!B310)*(DATA!$E$133:$E$368=Topline!D310),0)),"n/a")</f>
        <v>0.15958290914638901</v>
      </c>
      <c r="K310" s="87">
        <f t="array" ref="K310">IFERROR(INDEX(DATA!$AP$133:$AP$368,MATCH(1,(DATA!$D$133:$D$368=Topline!B310)*(DATA!$E$133:$E$368=Topline!D310),0)),"n/a")</f>
        <v>13.1252106214537</v>
      </c>
      <c r="L310" s="77">
        <f t="array" ref="L310">IFERROR(INDEX(DATA!$AQ$133:$AQ$368,MATCH(1,(DATA!$D$133:$D$368=Topline!B310)*(DATA!$E$133:$E$368=Topline!D310),0)),"n/a")</f>
        <v>0.47774223679953298</v>
      </c>
      <c r="R310" s="66"/>
      <c r="S310" s="66"/>
      <c r="T310" s="66"/>
      <c r="U310" s="66"/>
      <c r="V310" s="66"/>
      <c r="W310" s="66"/>
      <c r="X310" s="66"/>
      <c r="Y310" s="66"/>
    </row>
    <row r="311" spans="1:25" x14ac:dyDescent="0.2">
      <c r="A311" s="75" t="s">
        <v>19</v>
      </c>
      <c r="B311" s="66" t="s">
        <v>22</v>
      </c>
      <c r="C311" s="66" t="s">
        <v>10</v>
      </c>
      <c r="D311" s="66" t="s">
        <v>323</v>
      </c>
      <c r="E311" s="87">
        <f t="array" ref="E311">IFERROR(INDEX(DATA!$L$133:$L$368,MATCH(1,(DATA!$D$133:$D$368=Topline!B311)*(DATA!$E$133:$E$368=Topline!D311),0)),"n/a")</f>
        <v>57.606459330143601</v>
      </c>
      <c r="F311" s="77">
        <f t="array" ref="F311">IFERROR(INDEX(DATA!$M$133:$M$368,MATCH(1,(DATA!$D$133:$D$368=Topline!B311)*(DATA!$E$133:$E$368=Topline!D311),0)),"n/a")</f>
        <v>0.35659625255472199</v>
      </c>
      <c r="G311" s="87">
        <f t="array" ref="G311">IFERROR(INDEX(DATA!$V$133:$V$368,MATCH(1,(DATA!$D$133:$D$368=Topline!B311)*(DATA!$E$133:$E$368=Topline!D311),0)),"n/a")</f>
        <v>39.9589529590288</v>
      </c>
      <c r="H311" s="77">
        <f t="array" ref="H311">IFERROR(INDEX(DATA!$W$133:$W$368,MATCH(1,(DATA!$D$133:$D$368=Topline!B311)*(DATA!$E$133:$E$368=Topline!D311),0)),"n/a")</f>
        <v>-0.155648763282383</v>
      </c>
      <c r="I311" s="87">
        <f t="array" ref="I311">IFERROR(INDEX(DATA!$AF$133:$AF$368,MATCH(1,(DATA!$D$133:$D$368=Topline!B311)*(DATA!$E$133:$E$368=Topline!D311),0)),"n/a")</f>
        <v>25.8390133438138</v>
      </c>
      <c r="J311" s="77">
        <f t="array" ref="J311">IFERROR(INDEX(DATA!$AG$133:$AG$368,MATCH(1,(DATA!$D$133:$D$368=Topline!B311)*(DATA!$E$133:$E$368=Topline!D311),0)),"n/a")</f>
        <v>-0.505717118970892</v>
      </c>
      <c r="K311" s="87">
        <f t="array" ref="K311">IFERROR(INDEX(DATA!$AP$133:$AP$368,MATCH(1,(DATA!$D$133:$D$368=Topline!B311)*(DATA!$E$133:$E$368=Topline!D311),0)),"n/a")</f>
        <v>26.328915214619599</v>
      </c>
      <c r="L311" s="77">
        <f t="array" ref="L311">IFERROR(INDEX(DATA!$AQ$133:$AQ$368,MATCH(1,(DATA!$D$133:$D$368=Topline!B311)*(DATA!$E$133:$E$368=Topline!D311),0)),"n/a")</f>
        <v>-0.430143650711106</v>
      </c>
      <c r="R311" s="66"/>
      <c r="S311" s="66"/>
      <c r="T311" s="66"/>
      <c r="U311" s="66"/>
      <c r="V311" s="66"/>
      <c r="W311" s="66"/>
      <c r="X311" s="66"/>
      <c r="Y311" s="66"/>
    </row>
    <row r="312" spans="1:25" x14ac:dyDescent="0.2">
      <c r="A312" s="75" t="s">
        <v>19</v>
      </c>
      <c r="B312" s="66" t="s">
        <v>22</v>
      </c>
      <c r="C312" s="66" t="s">
        <v>10</v>
      </c>
      <c r="D312" s="66" t="s">
        <v>324</v>
      </c>
      <c r="E312" s="87">
        <f t="array" ref="E312">IFERROR(INDEX(DATA!$L$133:$L$368,MATCH(1,(DATA!$D$133:$D$368=Topline!B312)*(DATA!$E$133:$E$368=Topline!D312),0)),"n/a")</f>
        <v>94.051377860812707</v>
      </c>
      <c r="F312" s="77">
        <f t="array" ref="F312">IFERROR(INDEX(DATA!$M$133:$M$368,MATCH(1,(DATA!$D$133:$D$368=Topline!B312)*(DATA!$E$133:$E$368=Topline!D312),0)),"n/a")</f>
        <v>0.125286275339728</v>
      </c>
      <c r="G312" s="87">
        <f t="array" ref="G312">IFERROR(INDEX(DATA!$V$133:$V$368,MATCH(1,(DATA!$D$133:$D$368=Topline!B312)*(DATA!$E$133:$E$368=Topline!D312),0)),"n/a")</f>
        <v>93.736114479747798</v>
      </c>
      <c r="H312" s="77">
        <f t="array" ref="H312">IFERROR(INDEX(DATA!$W$133:$W$368,MATCH(1,(DATA!$D$133:$D$368=Topline!B312)*(DATA!$E$133:$E$368=Topline!D312),0)),"n/a")</f>
        <v>0.101023987280625</v>
      </c>
      <c r="I312" s="87">
        <f t="array" ref="I312">IFERROR(INDEX(DATA!$AF$133:$AF$368,MATCH(1,(DATA!$D$133:$D$368=Topline!B312)*(DATA!$E$133:$E$368=Topline!D312),0)),"n/a")</f>
        <v>92.064251911175802</v>
      </c>
      <c r="J312" s="77">
        <f t="array" ref="J312">IFERROR(INDEX(DATA!$AG$133:$AG$368,MATCH(1,(DATA!$D$133:$D$368=Topline!B312)*(DATA!$E$133:$E$368=Topline!D312),0)),"n/a")</f>
        <v>0.115642519772139</v>
      </c>
      <c r="K312" s="87">
        <f t="array" ref="K312">IFERROR(INDEX(DATA!$AP$133:$AP$368,MATCH(1,(DATA!$D$133:$D$368=Topline!B312)*(DATA!$E$133:$E$368=Topline!D312),0)),"n/a")</f>
        <v>90.865343131878205</v>
      </c>
      <c r="L312" s="77">
        <f t="array" ref="L312">IFERROR(INDEX(DATA!$AQ$133:$AQ$368,MATCH(1,(DATA!$D$133:$D$368=Topline!B312)*(DATA!$E$133:$E$368=Topline!D312),0)),"n/a")</f>
        <v>0.11954200920284801</v>
      </c>
      <c r="R312" s="66"/>
      <c r="S312" s="66"/>
      <c r="T312" s="66"/>
      <c r="U312" s="66"/>
      <c r="V312" s="66"/>
      <c r="W312" s="66"/>
      <c r="X312" s="66"/>
      <c r="Y312" s="66"/>
    </row>
    <row r="313" spans="1:25" x14ac:dyDescent="0.2">
      <c r="A313" s="75" t="s">
        <v>19</v>
      </c>
      <c r="B313" s="66" t="s">
        <v>22</v>
      </c>
      <c r="C313" s="66" t="s">
        <v>10</v>
      </c>
      <c r="D313" s="66" t="s">
        <v>325</v>
      </c>
      <c r="E313" s="87">
        <f t="array" ref="E313">IFERROR(INDEX(DATA!$L$133:$L$368,MATCH(1,(DATA!$D$133:$D$368=Topline!B313)*(DATA!$E$133:$E$368=Topline!D313),0)),"n/a")</f>
        <v>4.6494549627079804</v>
      </c>
      <c r="F313" s="77">
        <f t="array" ref="F313">IFERROR(INDEX(DATA!$M$133:$M$368,MATCH(1,(DATA!$D$133:$D$368=Topline!B313)*(DATA!$E$133:$E$368=Topline!D313),0)),"n/a")</f>
        <v>0.13099890434018099</v>
      </c>
      <c r="G313" s="87">
        <f t="array" ref="G313">IFERROR(INDEX(DATA!$V$133:$V$368,MATCH(1,(DATA!$D$133:$D$368=Topline!B313)*(DATA!$E$133:$E$368=Topline!D313),0)),"n/a")</f>
        <v>4.4401750972762599</v>
      </c>
      <c r="H313" s="77">
        <f t="array" ref="H313">IFERROR(INDEX(DATA!$W$133:$W$368,MATCH(1,(DATA!$D$133:$D$368=Topline!B313)*(DATA!$E$133:$E$368=Topline!D313),0)),"n/a")</f>
        <v>-4.0669708616912E-2</v>
      </c>
      <c r="I313" s="87">
        <f t="array" ref="I313">IFERROR(INDEX(DATA!$AF$133:$AF$368,MATCH(1,(DATA!$D$133:$D$368=Topline!B313)*(DATA!$E$133:$E$368=Topline!D313),0)),"n/a")</f>
        <v>4.5509041367352001</v>
      </c>
      <c r="J313" s="77">
        <f t="array" ref="J313">IFERROR(INDEX(DATA!$AG$133:$AG$368,MATCH(1,(DATA!$D$133:$D$368=Topline!B313)*(DATA!$E$133:$E$368=Topline!D313),0)),"n/a")</f>
        <v>4.1180148548553903E-2</v>
      </c>
      <c r="K313" s="87">
        <f t="array" ref="K313">IFERROR(INDEX(DATA!$AP$133:$AP$368,MATCH(1,(DATA!$D$133:$D$368=Topline!B313)*(DATA!$E$133:$E$368=Topline!D313),0)),"n/a")</f>
        <v>4.3198444049090803</v>
      </c>
      <c r="L313" s="77">
        <f t="array" ref="L313">IFERROR(INDEX(DATA!$AQ$133:$AQ$368,MATCH(1,(DATA!$D$133:$D$368=Topline!B313)*(DATA!$E$133:$E$368=Topline!D313),0)),"n/a")</f>
        <v>-1.28893531025477E-2</v>
      </c>
      <c r="R313" s="66"/>
      <c r="S313" s="66"/>
      <c r="T313" s="66"/>
      <c r="U313" s="66"/>
      <c r="V313" s="66"/>
      <c r="W313" s="66"/>
      <c r="X313" s="66"/>
      <c r="Y313" s="66"/>
    </row>
    <row r="314" spans="1:25" x14ac:dyDescent="0.2">
      <c r="A314" s="75" t="s">
        <v>19</v>
      </c>
      <c r="B314" s="66" t="s">
        <v>22</v>
      </c>
      <c r="C314" s="66" t="s">
        <v>10</v>
      </c>
      <c r="D314" s="66" t="s">
        <v>326</v>
      </c>
      <c r="E314" s="87">
        <f t="array" ref="E314">IFERROR(INDEX(DATA!$L$133:$L$368,MATCH(1,(DATA!$D$133:$D$368=Topline!B314)*(DATA!$E$133:$E$368=Topline!D314),0)),"n/a")</f>
        <v>17.698026039479199</v>
      </c>
      <c r="F314" s="77">
        <f t="array" ref="F314">IFERROR(INDEX(DATA!$M$133:$M$368,MATCH(1,(DATA!$D$133:$D$368=Topline!B314)*(DATA!$E$133:$E$368=Topline!D314),0)),"n/a")</f>
        <v>-0.40819116397982202</v>
      </c>
      <c r="G314" s="87">
        <f t="array" ref="G314">IFERROR(INDEX(DATA!$V$133:$V$368,MATCH(1,(DATA!$D$133:$D$368=Topline!B314)*(DATA!$E$133:$E$368=Topline!D314),0)),"n/a")</f>
        <v>19.184236453202001</v>
      </c>
      <c r="H314" s="77">
        <f t="array" ref="H314">IFERROR(INDEX(DATA!$W$133:$W$368,MATCH(1,(DATA!$D$133:$D$368=Topline!B314)*(DATA!$E$133:$E$368=Topline!D314),0)),"n/a")</f>
        <v>-0.31453128350305698</v>
      </c>
      <c r="I314" s="87">
        <f t="array" ref="I314">IFERROR(INDEX(DATA!$AF$133:$AF$368,MATCH(1,(DATA!$D$133:$D$368=Topline!B314)*(DATA!$E$133:$E$368=Topline!D314),0)),"n/a")</f>
        <v>18.729895820175798</v>
      </c>
      <c r="J314" s="77">
        <f t="array" ref="J314">IFERROR(INDEX(DATA!$AG$133:$AG$368,MATCH(1,(DATA!$D$133:$D$368=Topline!B314)*(DATA!$E$133:$E$368=Topline!D314),0)),"n/a")</f>
        <v>-0.292337434896208</v>
      </c>
      <c r="K314" s="87">
        <f t="array" ref="K314">IFERROR(INDEX(DATA!$AP$133:$AP$368,MATCH(1,(DATA!$D$133:$D$368=Topline!B314)*(DATA!$E$133:$E$368=Topline!D314),0)),"n/a")</f>
        <v>16.987346712178901</v>
      </c>
      <c r="L314" s="77">
        <f t="array" ref="L314">IFERROR(INDEX(DATA!$AQ$133:$AQ$368,MATCH(1,(DATA!$D$133:$D$368=Topline!B314)*(DATA!$E$133:$E$368=Topline!D314),0)),"n/a")</f>
        <v>-0.163612055936186</v>
      </c>
      <c r="R314" s="66"/>
      <c r="S314" s="66"/>
      <c r="T314" s="66"/>
      <c r="U314" s="66"/>
      <c r="V314" s="66"/>
      <c r="W314" s="66"/>
      <c r="X314" s="66"/>
      <c r="Y314" s="66"/>
    </row>
    <row r="315" spans="1:25" x14ac:dyDescent="0.2">
      <c r="A315" s="75" t="s">
        <v>19</v>
      </c>
      <c r="B315" s="66" t="s">
        <v>22</v>
      </c>
      <c r="C315" s="66" t="s">
        <v>10</v>
      </c>
      <c r="D315" s="66" t="s">
        <v>327</v>
      </c>
      <c r="E315" s="87">
        <f t="array" ref="E315">IFERROR(INDEX(DATA!$L$133:$L$368,MATCH(1,(DATA!$D$133:$D$368=Topline!B315)*(DATA!$E$133:$E$368=Topline!D315),0)),"n/a")</f>
        <v>23.561302778477302</v>
      </c>
      <c r="F315" s="77">
        <f t="array" ref="F315">IFERROR(INDEX(DATA!$M$133:$M$368,MATCH(1,(DATA!$D$133:$D$368=Topline!B315)*(DATA!$E$133:$E$368=Topline!D315),0)),"n/a")</f>
        <v>0.14907935343188899</v>
      </c>
      <c r="G315" s="87">
        <f t="array" ref="G315">IFERROR(INDEX(DATA!$V$133:$V$368,MATCH(1,(DATA!$D$133:$D$368=Topline!B315)*(DATA!$E$133:$E$368=Topline!D315),0)),"n/a")</f>
        <v>26.4611103205836</v>
      </c>
      <c r="H315" s="77">
        <f t="array" ref="H315">IFERROR(INDEX(DATA!$W$133:$W$368,MATCH(1,(DATA!$D$133:$D$368=Topline!B315)*(DATA!$E$133:$E$368=Topline!D315),0)),"n/a")</f>
        <v>-1.4906953699616501E-2</v>
      </c>
      <c r="I315" s="87">
        <f t="array" ref="I315">IFERROR(INDEX(DATA!$AF$133:$AF$368,MATCH(1,(DATA!$D$133:$D$368=Topline!B315)*(DATA!$E$133:$E$368=Topline!D315),0)),"n/a")</f>
        <v>24.301658280154001</v>
      </c>
      <c r="J315" s="77">
        <f t="array" ref="J315">IFERROR(INDEX(DATA!$AG$133:$AG$368,MATCH(1,(DATA!$D$133:$D$368=Topline!B315)*(DATA!$E$133:$E$368=Topline!D315),0)),"n/a")</f>
        <v>-0.105261359756707</v>
      </c>
      <c r="K315" s="87">
        <f t="array" ref="K315">IFERROR(INDEX(DATA!$AP$133:$AP$368,MATCH(1,(DATA!$D$133:$D$368=Topline!B315)*(DATA!$E$133:$E$368=Topline!D315),0)),"n/a")</f>
        <v>20.268478811965402</v>
      </c>
      <c r="L315" s="77">
        <f t="array" ref="L315">IFERROR(INDEX(DATA!$AQ$133:$AQ$368,MATCH(1,(DATA!$D$133:$D$368=Topline!B315)*(DATA!$E$133:$E$368=Topline!D315),0)),"n/a")</f>
        <v>0.15574550905418899</v>
      </c>
      <c r="R315" s="66"/>
      <c r="S315" s="66"/>
      <c r="T315" s="66"/>
      <c r="U315" s="66"/>
      <c r="V315" s="66"/>
      <c r="W315" s="66"/>
      <c r="X315" s="66"/>
      <c r="Y315" s="66"/>
    </row>
    <row r="316" spans="1:25" x14ac:dyDescent="0.2">
      <c r="A316" s="75"/>
      <c r="E316" s="80"/>
      <c r="F316" s="77"/>
      <c r="G316" s="89"/>
      <c r="H316" s="77"/>
      <c r="I316" s="89"/>
      <c r="J316" s="82"/>
      <c r="K316" s="89"/>
      <c r="L316" s="77"/>
      <c r="R316" s="66"/>
      <c r="S316" s="66"/>
      <c r="T316" s="66"/>
      <c r="U316" s="66"/>
      <c r="V316" s="66"/>
      <c r="W316" s="66"/>
      <c r="X316" s="66"/>
      <c r="Y316" s="66"/>
    </row>
    <row r="317" spans="1:25" x14ac:dyDescent="0.2">
      <c r="A317" s="75" t="s">
        <v>19</v>
      </c>
      <c r="B317" s="66" t="s">
        <v>22</v>
      </c>
      <c r="C317" s="66" t="s">
        <v>26</v>
      </c>
      <c r="D317" s="66" t="s">
        <v>319</v>
      </c>
      <c r="E317" s="87">
        <f t="array" ref="E317">IFERROR(INDEX(DATA!$N$133:$N$368,MATCH(1,(DATA!$D$133:$D$368=Topline!B317)*(DATA!$E$133:$E$368=Topline!D317),0)),"n/a")</f>
        <v>9.1839114391143895</v>
      </c>
      <c r="F317" s="77">
        <f t="array" ref="F317">IFERROR(INDEX(DATA!$O$133:$O$368,MATCH(1,(DATA!$D$133:$D$368=Topline!B317)*(DATA!$E$133:$E$368=Topline!D317),0)),"n/a")</f>
        <v>6.1586541791317797E-4</v>
      </c>
      <c r="G317" s="87">
        <f t="array" ref="G317">IFERROR(INDEX(DATA!$X$133:$X$368,MATCH(1,(DATA!$D$133:$D$368=Topline!B317)*(DATA!$E$133:$E$368=Topline!D317),0)),"n/a")</f>
        <v>8.9811493747020208</v>
      </c>
      <c r="H317" s="77">
        <f t="array" ref="H317">IFERROR(INDEX(DATA!$Y$133:$Y$368,MATCH(1,(DATA!$D$133:$D$368=Topline!B317)*(DATA!$E$133:$E$368=Topline!D317),0)),"n/a")</f>
        <v>0.42573875446853898</v>
      </c>
      <c r="I317" s="87">
        <f t="array" ref="I317">IFERROR(INDEX(DATA!$AH$133:$AH$368,MATCH(1,(DATA!$D$133:$D$368=Topline!B317)*(DATA!$E$133:$E$368=Topline!D317),0)),"n/a")</f>
        <v>8.0817850953206207</v>
      </c>
      <c r="J317" s="77">
        <f t="array" ref="J317">IFERROR(INDEX(DATA!$AI$133:$AI$368,MATCH(1,(DATA!$D$133:$D$368=Topline!B317)*(DATA!$E$133:$E$368=Topline!D317),0)),"n/a")</f>
        <v>0.401722811326027</v>
      </c>
      <c r="K317" s="87">
        <f t="array" ref="K317">IFERROR(INDEX(DATA!$AR$133:$AR$368,MATCH(1,(DATA!$D$133:$D$368=Topline!B317)*(DATA!$E$133:$E$368=Topline!D317),0)),"n/a")</f>
        <v>7.4920566937917696</v>
      </c>
      <c r="L317" s="77">
        <f t="array" ref="L317">IFERROR(INDEX(DATA!$AS$133:$AS$368,MATCH(1,(DATA!$D$133:$D$368=Topline!B317)*(DATA!$E$133:$E$368=Topline!D317),0)),"n/a")</f>
        <v>0.26008441576825803</v>
      </c>
      <c r="R317" s="66"/>
      <c r="S317" s="66"/>
      <c r="T317" s="66"/>
      <c r="U317" s="66"/>
      <c r="V317" s="66"/>
      <c r="W317" s="66"/>
      <c r="X317" s="66"/>
      <c r="Y317" s="66"/>
    </row>
    <row r="318" spans="1:25" x14ac:dyDescent="0.2">
      <c r="A318" s="75" t="s">
        <v>19</v>
      </c>
      <c r="B318" s="66" t="s">
        <v>22</v>
      </c>
      <c r="C318" s="66" t="s">
        <v>26</v>
      </c>
      <c r="D318" s="66" t="s">
        <v>320</v>
      </c>
      <c r="E318" s="87">
        <f t="array" ref="E318">IFERROR(INDEX(DATA!$N$133:$N$368,MATCH(1,(DATA!$D$133:$D$368=Topline!B318)*(DATA!$E$133:$E$368=Topline!D318),0)),"n/a")</f>
        <v>3.0572928915804298</v>
      </c>
      <c r="F318" s="77">
        <f t="array" ref="F318">IFERROR(INDEX(DATA!$O$133:$O$368,MATCH(1,(DATA!$D$133:$D$368=Topline!B318)*(DATA!$E$133:$E$368=Topline!D318),0)),"n/a")</f>
        <v>0.10499648999932799</v>
      </c>
      <c r="G318" s="87">
        <f t="array" ref="G318">IFERROR(INDEX(DATA!$X$133:$X$368,MATCH(1,(DATA!$D$133:$D$368=Topline!B318)*(DATA!$E$133:$E$368=Topline!D318),0)),"n/a")</f>
        <v>2.9959225447789</v>
      </c>
      <c r="H318" s="77">
        <f t="array" ref="H318">IFERROR(INDEX(DATA!$Y$133:$Y$368,MATCH(1,(DATA!$D$133:$D$368=Topline!B318)*(DATA!$E$133:$E$368=Topline!D318),0)),"n/a")</f>
        <v>7.4924394190144294E-2</v>
      </c>
      <c r="I318" s="87">
        <f t="array" ref="I318">IFERROR(INDEX(DATA!$AH$133:$AH$368,MATCH(1,(DATA!$D$133:$D$368=Topline!B318)*(DATA!$E$133:$E$368=Topline!D318),0)),"n/a")</f>
        <v>3.0187471730307398</v>
      </c>
      <c r="J318" s="77">
        <f t="array" ref="J318">IFERROR(INDEX(DATA!$AI$133:$AI$368,MATCH(1,(DATA!$D$133:$D$368=Topline!B318)*(DATA!$E$133:$E$368=Topline!D318),0)),"n/a")</f>
        <v>9.1912523126520401E-2</v>
      </c>
      <c r="K318" s="87">
        <f t="array" ref="K318">IFERROR(INDEX(DATA!$AR$133:$AR$368,MATCH(1,(DATA!$D$133:$D$368=Topline!B318)*(DATA!$E$133:$E$368=Topline!D318),0)),"n/a")</f>
        <v>2.9965294548596901</v>
      </c>
      <c r="L318" s="77">
        <f t="array" ref="L318">IFERROR(INDEX(DATA!$AS$133:$AS$368,MATCH(1,(DATA!$D$133:$D$368=Topline!B318)*(DATA!$E$133:$E$368=Topline!D318),0)),"n/a")</f>
        <v>9.5899810736379001E-2</v>
      </c>
      <c r="R318" s="66"/>
      <c r="S318" s="66"/>
      <c r="T318" s="66"/>
      <c r="U318" s="66"/>
      <c r="V318" s="66"/>
      <c r="W318" s="66"/>
      <c r="X318" s="66"/>
      <c r="Y318" s="66"/>
    </row>
    <row r="319" spans="1:25" x14ac:dyDescent="0.2">
      <c r="A319" s="75" t="s">
        <v>19</v>
      </c>
      <c r="B319" s="66" t="s">
        <v>22</v>
      </c>
      <c r="C319" s="66" t="s">
        <v>26</v>
      </c>
      <c r="D319" s="66" t="s">
        <v>321</v>
      </c>
      <c r="E319" s="87">
        <f t="array" ref="E319">IFERROR(INDEX(DATA!$N$133:$N$368,MATCH(1,(DATA!$D$133:$D$368=Topline!B319)*(DATA!$E$133:$E$368=Topline!D319),0)),"n/a")</f>
        <v>2.1105004944093699</v>
      </c>
      <c r="F319" s="77">
        <f t="array" ref="F319">IFERROR(INDEX(DATA!$O$133:$O$368,MATCH(1,(DATA!$D$133:$D$368=Topline!B319)*(DATA!$E$133:$E$368=Topline!D319),0)),"n/a")</f>
        <v>-0.197618083164848</v>
      </c>
      <c r="G319" s="87">
        <f t="array" ref="G319">IFERROR(INDEX(DATA!$X$133:$X$368,MATCH(1,(DATA!$D$133:$D$368=Topline!B319)*(DATA!$E$133:$E$368=Topline!D319),0)),"n/a")</f>
        <v>1.75361658103772</v>
      </c>
      <c r="H319" s="77">
        <f t="array" ref="H319">IFERROR(INDEX(DATA!$Y$133:$Y$368,MATCH(1,(DATA!$D$133:$D$368=Topline!B319)*(DATA!$E$133:$E$368=Topline!D319),0)),"n/a")</f>
        <v>-8.2637539781405006E-2</v>
      </c>
      <c r="I319" s="87">
        <f t="array" ref="I319">IFERROR(INDEX(DATA!$AH$133:$AH$368,MATCH(1,(DATA!$D$133:$D$368=Topline!B319)*(DATA!$E$133:$E$368=Topline!D319),0)),"n/a")</f>
        <v>1.7956733343067099</v>
      </c>
      <c r="J319" s="77">
        <f t="array" ref="J319">IFERROR(INDEX(DATA!$AI$133:$AI$368,MATCH(1,(DATA!$D$133:$D$368=Topline!B319)*(DATA!$E$133:$E$368=Topline!D319),0)),"n/a")</f>
        <v>-1.2255732182545899E-3</v>
      </c>
      <c r="K319" s="87">
        <f t="array" ref="K319">IFERROR(INDEX(DATA!$AR$133:$AR$368,MATCH(1,(DATA!$D$133:$D$368=Topline!B319)*(DATA!$E$133:$E$368=Topline!D319),0)),"n/a")</f>
        <v>1.88892030550021</v>
      </c>
      <c r="L319" s="77">
        <f t="array" ref="L319">IFERROR(INDEX(DATA!$AS$133:$AS$368,MATCH(1,(DATA!$D$133:$D$368=Topline!B319)*(DATA!$E$133:$E$368=Topline!D319),0)),"n/a")</f>
        <v>3.7260154632770798E-2</v>
      </c>
      <c r="R319" s="66"/>
      <c r="S319" s="66"/>
      <c r="T319" s="66"/>
      <c r="U319" s="66"/>
      <c r="V319" s="66"/>
      <c r="W319" s="66"/>
      <c r="X319" s="66"/>
      <c r="Y319" s="66"/>
    </row>
    <row r="320" spans="1:25" x14ac:dyDescent="0.2">
      <c r="A320" s="75" t="s">
        <v>19</v>
      </c>
      <c r="B320" s="66" t="s">
        <v>22</v>
      </c>
      <c r="C320" s="66" t="s">
        <v>26</v>
      </c>
      <c r="D320" s="66" t="s">
        <v>322</v>
      </c>
      <c r="E320" s="87">
        <f t="array" ref="E320">IFERROR(INDEX(DATA!$N$133:$N$368,MATCH(1,(DATA!$D$133:$D$368=Topline!B320)*(DATA!$E$133:$E$368=Topline!D320),0)),"n/a")</f>
        <v>2.6805063961098798</v>
      </c>
      <c r="F320" s="77">
        <f t="array" ref="F320">IFERROR(INDEX(DATA!$O$133:$O$368,MATCH(1,(DATA!$D$133:$D$368=Topline!B320)*(DATA!$E$133:$E$368=Topline!D320),0)),"n/a")</f>
        <v>-0.141166213859789</v>
      </c>
      <c r="G320" s="87">
        <f t="array" ref="G320">IFERROR(INDEX(DATA!$X$133:$X$368,MATCH(1,(DATA!$D$133:$D$368=Topline!B320)*(DATA!$E$133:$E$368=Topline!D320),0)),"n/a")</f>
        <v>2.6873861391712</v>
      </c>
      <c r="H320" s="77">
        <f t="array" ref="H320">IFERROR(INDEX(DATA!$Y$133:$Y$368,MATCH(1,(DATA!$D$133:$D$368=Topline!B320)*(DATA!$E$133:$E$368=Topline!D320),0)),"n/a")</f>
        <v>-0.11315151615576401</v>
      </c>
      <c r="I320" s="87">
        <f t="array" ref="I320">IFERROR(INDEX(DATA!$AH$133:$AH$368,MATCH(1,(DATA!$D$133:$D$368=Topline!B320)*(DATA!$E$133:$E$368=Topline!D320),0)),"n/a")</f>
        <v>2.7496101428789901</v>
      </c>
      <c r="J320" s="77">
        <f t="array" ref="J320">IFERROR(INDEX(DATA!$AI$133:$AI$368,MATCH(1,(DATA!$D$133:$D$368=Topline!B320)*(DATA!$E$133:$E$368=Topline!D320),0)),"n/a")</f>
        <v>-0.124987494253378</v>
      </c>
      <c r="K320" s="87">
        <f t="array" ref="K320">IFERROR(INDEX(DATA!$AR$133:$AR$368,MATCH(1,(DATA!$D$133:$D$368=Topline!B320)*(DATA!$E$133:$E$368=Topline!D320),0)),"n/a")</f>
        <v>2.9477314576870102</v>
      </c>
      <c r="L320" s="77">
        <f t="array" ref="L320">IFERROR(INDEX(DATA!$AS$133:$AS$368,MATCH(1,(DATA!$D$133:$D$368=Topline!B320)*(DATA!$E$133:$E$368=Topline!D320),0)),"n/a")</f>
        <v>-0.14592247944536499</v>
      </c>
      <c r="R320" s="66"/>
      <c r="S320" s="66"/>
      <c r="T320" s="66"/>
      <c r="U320" s="66"/>
      <c r="V320" s="66"/>
      <c r="W320" s="66"/>
      <c r="X320" s="66"/>
      <c r="Y320" s="66"/>
    </row>
    <row r="321" spans="1:25" x14ac:dyDescent="0.2">
      <c r="A321" s="75" t="s">
        <v>19</v>
      </c>
      <c r="B321" s="66" t="s">
        <v>22</v>
      </c>
      <c r="C321" s="66" t="s">
        <v>26</v>
      </c>
      <c r="D321" s="66" t="s">
        <v>323</v>
      </c>
      <c r="E321" s="87">
        <f t="array" ref="E321">IFERROR(INDEX(DATA!$N$133:$N$368,MATCH(1,(DATA!$D$133:$D$368=Topline!B321)*(DATA!$E$133:$E$368=Topline!D321),0)),"n/a")</f>
        <v>4.6467580084909299</v>
      </c>
      <c r="F321" s="77">
        <f t="array" ref="F321">IFERROR(INDEX(DATA!$O$133:$O$368,MATCH(1,(DATA!$D$133:$D$368=Topline!B321)*(DATA!$E$133:$E$368=Topline!D321),0)),"n/a")</f>
        <v>6.1675618437891301E-2</v>
      </c>
      <c r="G321" s="87">
        <f t="array" ref="G321">IFERROR(INDEX(DATA!$X$133:$X$368,MATCH(1,(DATA!$D$133:$D$368=Topline!B321)*(DATA!$E$133:$E$368=Topline!D321),0)),"n/a")</f>
        <v>4.4330819346475696</v>
      </c>
      <c r="H321" s="77">
        <f t="array" ref="H321">IFERROR(INDEX(DATA!$Y$133:$Y$368,MATCH(1,(DATA!$D$133:$D$368=Topline!B321)*(DATA!$E$133:$E$368=Topline!D321),0)),"n/a")</f>
        <v>-4.05827466460102E-2</v>
      </c>
      <c r="I321" s="87">
        <f t="array" ref="I321">IFERROR(INDEX(DATA!$AH$133:$AH$368,MATCH(1,(DATA!$D$133:$D$368=Topline!B321)*(DATA!$E$133:$E$368=Topline!D321),0)),"n/a")</f>
        <v>4.3244286166210903</v>
      </c>
      <c r="J321" s="77">
        <f t="array" ref="J321">IFERROR(INDEX(DATA!$AI$133:$AI$368,MATCH(1,(DATA!$D$133:$D$368=Topline!B321)*(DATA!$E$133:$E$368=Topline!D321),0)),"n/a")</f>
        <v>-4.40844412202391E-2</v>
      </c>
      <c r="K321" s="87">
        <f t="array" ref="K321">IFERROR(INDEX(DATA!$AR$133:$AR$368,MATCH(1,(DATA!$D$133:$D$368=Topline!B321)*(DATA!$E$133:$E$368=Topline!D321),0)),"n/a")</f>
        <v>4.4177623075757397</v>
      </c>
      <c r="L321" s="77">
        <f t="array" ref="L321">IFERROR(INDEX(DATA!$AS$133:$AS$368,MATCH(1,(DATA!$D$133:$D$368=Topline!B321)*(DATA!$E$133:$E$368=Topline!D321),0)),"n/a")</f>
        <v>-2.55079761556486E-3</v>
      </c>
      <c r="R321" s="66"/>
      <c r="S321" s="66"/>
      <c r="T321" s="66"/>
      <c r="U321" s="66"/>
      <c r="V321" s="66"/>
      <c r="W321" s="66"/>
      <c r="X321" s="66"/>
      <c r="Y321" s="66"/>
    </row>
    <row r="322" spans="1:25" x14ac:dyDescent="0.2">
      <c r="A322" s="75" t="s">
        <v>19</v>
      </c>
      <c r="B322" s="66" t="s">
        <v>22</v>
      </c>
      <c r="C322" s="66" t="s">
        <v>26</v>
      </c>
      <c r="D322" s="66" t="s">
        <v>324</v>
      </c>
      <c r="E322" s="87">
        <f t="array" ref="E322">IFERROR(INDEX(DATA!$N$133:$N$368,MATCH(1,(DATA!$D$133:$D$368=Topline!B322)*(DATA!$E$133:$E$368=Topline!D322),0)),"n/a")</f>
        <v>3.0404662680437302</v>
      </c>
      <c r="F322" s="77">
        <f t="array" ref="F322">IFERROR(INDEX(DATA!$O$133:$O$368,MATCH(1,(DATA!$D$133:$D$368=Topline!B322)*(DATA!$E$133:$E$368=Topline!D322),0)),"n/a")</f>
        <v>5.2832463694441299E-3</v>
      </c>
      <c r="G322" s="87">
        <f t="array" ref="G322">IFERROR(INDEX(DATA!$X$133:$X$368,MATCH(1,(DATA!$D$133:$D$368=Topline!B322)*(DATA!$E$133:$E$368=Topline!D322),0)),"n/a")</f>
        <v>3.0597502949116802</v>
      </c>
      <c r="H322" s="77">
        <f t="array" ref="H322">IFERROR(INDEX(DATA!$Y$133:$Y$368,MATCH(1,(DATA!$D$133:$D$368=Topline!B322)*(DATA!$E$133:$E$368=Topline!D322),0)),"n/a")</f>
        <v>-2.7508953839851101E-2</v>
      </c>
      <c r="I322" s="87">
        <f t="array" ref="I322">IFERROR(INDEX(DATA!$AH$133:$AH$368,MATCH(1,(DATA!$D$133:$D$368=Topline!B322)*(DATA!$E$133:$E$368=Topline!D322),0)),"n/a")</f>
        <v>3.09117669826965</v>
      </c>
      <c r="J322" s="77">
        <f t="array" ref="J322">IFERROR(INDEX(DATA!$AI$133:$AI$368,MATCH(1,(DATA!$D$133:$D$368=Topline!B322)*(DATA!$E$133:$E$368=Topline!D322),0)),"n/a")</f>
        <v>-1.13128540667548E-2</v>
      </c>
      <c r="K322" s="87">
        <f t="array" ref="K322">IFERROR(INDEX(DATA!$AR$133:$AR$368,MATCH(1,(DATA!$D$133:$D$368=Topline!B322)*(DATA!$E$133:$E$368=Topline!D322),0)),"n/a")</f>
        <v>3.0973771615516399</v>
      </c>
      <c r="L322" s="77">
        <f t="array" ref="L322">IFERROR(INDEX(DATA!$AS$133:$AS$368,MATCH(1,(DATA!$D$133:$D$368=Topline!B322)*(DATA!$E$133:$E$368=Topline!D322),0)),"n/a")</f>
        <v>1.4382810943197899E-2</v>
      </c>
      <c r="R322" s="66"/>
      <c r="S322" s="66"/>
      <c r="T322" s="66"/>
      <c r="U322" s="66"/>
      <c r="V322" s="66"/>
      <c r="W322" s="66"/>
      <c r="X322" s="66"/>
      <c r="Y322" s="66"/>
    </row>
    <row r="323" spans="1:25" x14ac:dyDescent="0.2">
      <c r="A323" s="75" t="s">
        <v>19</v>
      </c>
      <c r="B323" s="66" t="s">
        <v>22</v>
      </c>
      <c r="C323" s="66" t="s">
        <v>26</v>
      </c>
      <c r="D323" s="66" t="s">
        <v>325</v>
      </c>
      <c r="E323" s="87">
        <f t="array" ref="E323">IFERROR(INDEX(DATA!$N$133:$N$368,MATCH(1,(DATA!$D$133:$D$368=Topline!B323)*(DATA!$E$133:$E$368=Topline!D323),0)),"n/a")</f>
        <v>1.0880408149565299</v>
      </c>
      <c r="F323" s="77">
        <f t="array" ref="F323">IFERROR(INDEX(DATA!$O$133:$O$368,MATCH(1,(DATA!$D$133:$D$368=Topline!B323)*(DATA!$E$133:$E$368=Topline!D323),0)),"n/a")</f>
        <v>-0.16557434949143299</v>
      </c>
      <c r="G323" s="87">
        <f t="array" ref="G323">IFERROR(INDEX(DATA!$X$133:$X$368,MATCH(1,(DATA!$D$133:$D$368=Topline!B323)*(DATA!$E$133:$E$368=Topline!D323),0)),"n/a")</f>
        <v>1.07024365462397</v>
      </c>
      <c r="H323" s="77">
        <f t="array" ref="H323">IFERROR(INDEX(DATA!$Y$133:$Y$368,MATCH(1,(DATA!$D$133:$D$368=Topline!B323)*(DATA!$E$133:$E$368=Topline!D323),0)),"n/a")</f>
        <v>-0.108189566682751</v>
      </c>
      <c r="I323" s="87">
        <f t="array" ref="I323">IFERROR(INDEX(DATA!$AH$133:$AH$368,MATCH(1,(DATA!$D$133:$D$368=Topline!B323)*(DATA!$E$133:$E$368=Topline!D323),0)),"n/a")</f>
        <v>1.0743231389977199</v>
      </c>
      <c r="J323" s="77">
        <f t="array" ref="J323">IFERROR(INDEX(DATA!$AI$133:$AI$368,MATCH(1,(DATA!$D$133:$D$368=Topline!B323)*(DATA!$E$133:$E$368=Topline!D323),0)),"n/a")</f>
        <v>-5.6825325246696902E-2</v>
      </c>
      <c r="K323" s="87">
        <f t="array" ref="K323">IFERROR(INDEX(DATA!$AR$133:$AR$368,MATCH(1,(DATA!$D$133:$D$368=Topline!B323)*(DATA!$E$133:$E$368=Topline!D323),0)),"n/a")</f>
        <v>1.1011791292583899</v>
      </c>
      <c r="L323" s="77">
        <f t="array" ref="L323">IFERROR(INDEX(DATA!$AS$133:$AS$368,MATCH(1,(DATA!$D$133:$D$368=Topline!B323)*(DATA!$E$133:$E$368=Topline!D323),0)),"n/a")</f>
        <v>-3.1742338842926897E-2</v>
      </c>
      <c r="R323" s="66"/>
      <c r="S323" s="66"/>
      <c r="T323" s="66"/>
      <c r="U323" s="66"/>
      <c r="V323" s="66"/>
      <c r="W323" s="66"/>
      <c r="X323" s="66"/>
      <c r="Y323" s="66"/>
    </row>
    <row r="324" spans="1:25" x14ac:dyDescent="0.2">
      <c r="A324" s="75" t="s">
        <v>19</v>
      </c>
      <c r="B324" s="66" t="s">
        <v>22</v>
      </c>
      <c r="C324" s="66" t="s">
        <v>26</v>
      </c>
      <c r="D324" s="66" t="s">
        <v>326</v>
      </c>
      <c r="E324" s="87">
        <f t="array" ref="E324">IFERROR(INDEX(DATA!$N$133:$N$368,MATCH(1,(DATA!$D$133:$D$368=Topline!B324)*(DATA!$E$133:$E$368=Topline!D324),0)),"n/a")</f>
        <v>5.8880078247808001</v>
      </c>
      <c r="F324" s="77">
        <f t="array" ref="F324">IFERROR(INDEX(DATA!$O$133:$O$368,MATCH(1,(DATA!$D$133:$D$368=Topline!B324)*(DATA!$E$133:$E$368=Topline!D324),0)),"n/a")</f>
        <v>-0.49937602917969998</v>
      </c>
      <c r="G324" s="87">
        <f t="array" ref="G324">IFERROR(INDEX(DATA!$X$133:$X$368,MATCH(1,(DATA!$D$133:$D$368=Topline!B324)*(DATA!$E$133:$E$368=Topline!D324),0)),"n/a")</f>
        <v>5.5371750926110899</v>
      </c>
      <c r="H324" s="77">
        <f t="array" ref="H324">IFERROR(INDEX(DATA!$Y$133:$Y$368,MATCH(1,(DATA!$D$133:$D$368=Topline!B324)*(DATA!$E$133:$E$368=Topline!D324),0)),"n/a")</f>
        <v>-0.40708259766611599</v>
      </c>
      <c r="I324" s="87">
        <f t="array" ref="I324">IFERROR(INDEX(DATA!$AH$133:$AH$368,MATCH(1,(DATA!$D$133:$D$368=Topline!B324)*(DATA!$E$133:$E$368=Topline!D324),0)),"n/a")</f>
        <v>4.1603686928263199</v>
      </c>
      <c r="J324" s="77">
        <f t="array" ref="J324">IFERROR(INDEX(DATA!$AI$133:$AI$368,MATCH(1,(DATA!$D$133:$D$368=Topline!B324)*(DATA!$E$133:$E$368=Topline!D324),0)),"n/a")</f>
        <v>-0.56871695630711105</v>
      </c>
      <c r="K324" s="87">
        <f t="array" ref="K324">IFERROR(INDEX(DATA!$AR$133:$AR$368,MATCH(1,(DATA!$D$133:$D$368=Topline!B324)*(DATA!$E$133:$E$368=Topline!D324),0)),"n/a")</f>
        <v>4.4722899551539701</v>
      </c>
      <c r="L324" s="77">
        <f t="array" ref="L324">IFERROR(INDEX(DATA!$AS$133:$AS$368,MATCH(1,(DATA!$D$133:$D$368=Topline!B324)*(DATA!$E$133:$E$368=Topline!D324),0)),"n/a")</f>
        <v>-0.44662801322710599</v>
      </c>
      <c r="R324" s="66"/>
      <c r="S324" s="66"/>
      <c r="T324" s="66"/>
      <c r="U324" s="66"/>
      <c r="V324" s="66"/>
      <c r="W324" s="66"/>
      <c r="X324" s="66"/>
      <c r="Y324" s="66"/>
    </row>
    <row r="325" spans="1:25" x14ac:dyDescent="0.2">
      <c r="A325" s="75" t="s">
        <v>19</v>
      </c>
      <c r="B325" s="66" t="s">
        <v>22</v>
      </c>
      <c r="C325" s="66" t="s">
        <v>26</v>
      </c>
      <c r="D325" s="66" t="s">
        <v>327</v>
      </c>
      <c r="E325" s="87">
        <f t="array" ref="E325">IFERROR(INDEX(DATA!$N$133:$N$368,MATCH(1,(DATA!$D$133:$D$368=Topline!B325)*(DATA!$E$133:$E$368=Topline!D325),0)),"n/a")</f>
        <v>3.0222800795071101</v>
      </c>
      <c r="F325" s="77">
        <f t="array" ref="F325">IFERROR(INDEX(DATA!$O$133:$O$368,MATCH(1,(DATA!$D$133:$D$368=Topline!B325)*(DATA!$E$133:$E$368=Topline!D325),0)),"n/a")</f>
        <v>-5.3840984429098002E-2</v>
      </c>
      <c r="G325" s="87">
        <f t="array" ref="G325">IFERROR(INDEX(DATA!$X$133:$X$368,MATCH(1,(DATA!$D$133:$D$368=Topline!B325)*(DATA!$E$133:$E$368=Topline!D325),0)),"n/a")</f>
        <v>3.0087888146121098</v>
      </c>
      <c r="H325" s="77">
        <f t="array" ref="H325">IFERROR(INDEX(DATA!$Y$133:$Y$368,MATCH(1,(DATA!$D$133:$D$368=Topline!B325)*(DATA!$E$133:$E$368=Topline!D325),0)),"n/a")</f>
        <v>-3.8546144785755999E-2</v>
      </c>
      <c r="I325" s="87">
        <f t="array" ref="I325">IFERROR(INDEX(DATA!$AH$133:$AH$368,MATCH(1,(DATA!$D$133:$D$368=Topline!B325)*(DATA!$E$133:$E$368=Topline!D325),0)),"n/a")</f>
        <v>3.0154740705200802</v>
      </c>
      <c r="J325" s="77">
        <f t="array" ref="J325">IFERROR(INDEX(DATA!$AI$133:$AI$368,MATCH(1,(DATA!$D$133:$D$368=Topline!B325)*(DATA!$E$133:$E$368=Topline!D325),0)),"n/a")</f>
        <v>-3.2886143562301698E-2</v>
      </c>
      <c r="K325" s="87">
        <f t="array" ref="K325">IFERROR(INDEX(DATA!$AR$133:$AR$368,MATCH(1,(DATA!$D$133:$D$368=Topline!B325)*(DATA!$E$133:$E$368=Topline!D325),0)),"n/a")</f>
        <v>3.1285600177994599</v>
      </c>
      <c r="L325" s="77">
        <f t="array" ref="L325">IFERROR(INDEX(DATA!$AS$133:$AS$368,MATCH(1,(DATA!$D$133:$D$368=Topline!B325)*(DATA!$E$133:$E$368=Topline!D325),0)),"n/a")</f>
        <v>-1.6808271246477699E-2</v>
      </c>
      <c r="R325" s="66"/>
      <c r="S325" s="66"/>
      <c r="T325" s="66"/>
      <c r="U325" s="66"/>
      <c r="V325" s="66"/>
      <c r="W325" s="66"/>
      <c r="X325" s="66"/>
      <c r="Y325" s="66"/>
    </row>
    <row r="326" spans="1:25" x14ac:dyDescent="0.2">
      <c r="A326" s="75"/>
      <c r="E326" s="88"/>
      <c r="F326" s="77"/>
      <c r="G326" s="89"/>
      <c r="H326" s="77"/>
      <c r="I326" s="89"/>
      <c r="J326" s="82"/>
      <c r="K326" s="89"/>
      <c r="L326" s="77"/>
      <c r="R326" s="66"/>
      <c r="S326" s="66"/>
      <c r="T326" s="66"/>
      <c r="U326" s="66"/>
      <c r="V326" s="66"/>
      <c r="W326" s="66"/>
      <c r="X326" s="66"/>
      <c r="Y326" s="66"/>
    </row>
    <row r="327" spans="1:25" x14ac:dyDescent="0.2">
      <c r="A327" s="75" t="s">
        <v>19</v>
      </c>
      <c r="B327" s="66" t="s">
        <v>20</v>
      </c>
      <c r="C327" s="66" t="s">
        <v>0</v>
      </c>
      <c r="D327" s="66" t="s">
        <v>319</v>
      </c>
      <c r="E327" s="76">
        <f t="array" ref="E327">IFERROR(INDEX(DATA!$F$133:$F$368,MATCH(1,(DATA!$D$133:$D$368=Topline!B327)*(DATA!$E$133:$E$368=Topline!D327),0)),"n/a")</f>
        <v>260987.41</v>
      </c>
      <c r="F327" s="77">
        <f t="array" ref="F327">IFERROR(INDEX(DATA!$G$133:$G$368,MATCH(1,(DATA!$D$133:$D$368=Topline!B327)*(DATA!$E$133:$E$368=Topline!D327),0)),"n/a")</f>
        <v>0.122027397533536</v>
      </c>
      <c r="G327" s="76">
        <f t="array" ref="G327">IFERROR(INDEX(DATA!$P$133:$P$368,MATCH(1,(DATA!$D$133:$D$368=Topline!B327)*(DATA!$E$133:$E$368=Topline!D327),0)),"n/a")</f>
        <v>902848.24</v>
      </c>
      <c r="H327" s="77">
        <f t="array" ref="H327">IFERROR(INDEX(DATA!$Q$133:$Q$368,MATCH(1,(DATA!$D$133:$D$368=Topline!B327)*(DATA!$E$133:$E$368=Topline!D327),0)),"n/a")</f>
        <v>0.16258270146708401</v>
      </c>
      <c r="I327" s="76">
        <f t="array" ref="I327">IFERROR(INDEX(DATA!$Z$133:$Z$368,MATCH(1,(DATA!$D$133:$D$368=Topline!B327)*(DATA!$E$133:$E$368=Topline!D327),0)),"n/a")</f>
        <v>1810936.04</v>
      </c>
      <c r="J327" s="77">
        <f t="array" ref="J327">IFERROR(INDEX(DATA!$AA$133:$AA$368,MATCH(1,(DATA!$D$133:$D$368=Topline!B327)*(DATA!$E$133:$E$368=Topline!D327),0)),"n/a")</f>
        <v>0.194542488118434</v>
      </c>
      <c r="K327" s="76">
        <f t="array" ref="K327">IFERROR(INDEX(DATA!$AJ$133:$AJ$368,MATCH(1,(DATA!$D$133:$D$368=Topline!B327)*(DATA!$E$133:$E$368=Topline!D327),0)),"n/a")</f>
        <v>3132964.38</v>
      </c>
      <c r="L327" s="77">
        <f t="array" ref="L327">IFERROR(INDEX(DATA!$AK$133:$AK$368,MATCH(1,(DATA!$D$133:$D$368=Topline!B327)*(DATA!$E$133:$E$368=Topline!D327),0)),"n/a")</f>
        <v>0.200012672094039</v>
      </c>
      <c r="R327" s="66"/>
      <c r="S327" s="66"/>
      <c r="T327" s="66"/>
      <c r="U327" s="66"/>
      <c r="V327" s="66"/>
      <c r="W327" s="66"/>
      <c r="X327" s="66"/>
      <c r="Y327" s="66"/>
    </row>
    <row r="328" spans="1:25" x14ac:dyDescent="0.2">
      <c r="A328" s="75" t="s">
        <v>19</v>
      </c>
      <c r="B328" s="66" t="s">
        <v>20</v>
      </c>
      <c r="C328" s="66" t="s">
        <v>0</v>
      </c>
      <c r="D328" s="66" t="s">
        <v>320</v>
      </c>
      <c r="E328" s="76">
        <f t="array" ref="E328">IFERROR(INDEX(DATA!$F$133:$F$368,MATCH(1,(DATA!$D$133:$D$368=Topline!B328)*(DATA!$E$133:$E$368=Topline!D328),0)),"n/a")</f>
        <v>448407.81</v>
      </c>
      <c r="F328" s="77">
        <f t="array" ref="F328">IFERROR(INDEX(DATA!$G$133:$G$368,MATCH(1,(DATA!$D$133:$D$368=Topline!B328)*(DATA!$E$133:$E$368=Topline!D328),0)),"n/a")</f>
        <v>2.9128794992645899E-2</v>
      </c>
      <c r="G328" s="76">
        <f t="array" ref="G328">IFERROR(INDEX(DATA!$P$133:$P$368,MATCH(1,(DATA!$D$133:$D$368=Topline!B328)*(DATA!$E$133:$E$368=Topline!D328),0)),"n/a")</f>
        <v>1559083.35</v>
      </c>
      <c r="H328" s="77">
        <f t="array" ref="H328">IFERROR(INDEX(DATA!$Q$133:$Q$368,MATCH(1,(DATA!$D$133:$D$368=Topline!B328)*(DATA!$E$133:$E$368=Topline!D328),0)),"n/a")</f>
        <v>3.00876276248493E-2</v>
      </c>
      <c r="I328" s="76">
        <f t="array" ref="I328">IFERROR(INDEX(DATA!$Z$133:$Z$368,MATCH(1,(DATA!$D$133:$D$368=Topline!B328)*(DATA!$E$133:$E$368=Topline!D328),0)),"n/a")</f>
        <v>3021375.41</v>
      </c>
      <c r="J328" s="77">
        <f t="array" ref="J328">IFERROR(INDEX(DATA!$AA$133:$AA$368,MATCH(1,(DATA!$D$133:$D$368=Topline!B328)*(DATA!$E$133:$E$368=Topline!D328),0)),"n/a")</f>
        <v>4.0487873974906601E-2</v>
      </c>
      <c r="K328" s="76">
        <f t="array" ref="K328">IFERROR(INDEX(DATA!$AJ$133:$AJ$368,MATCH(1,(DATA!$D$133:$D$368=Topline!B328)*(DATA!$E$133:$E$368=Topline!D328),0)),"n/a")</f>
        <v>5485367.6900000004</v>
      </c>
      <c r="L328" s="77">
        <f t="array" ref="L328">IFERROR(INDEX(DATA!$AK$133:$AK$368,MATCH(1,(DATA!$D$133:$D$368=Topline!B328)*(DATA!$E$133:$E$368=Topline!D328),0)),"n/a")</f>
        <v>0.10072458420814</v>
      </c>
      <c r="R328" s="66"/>
      <c r="S328" s="66"/>
      <c r="T328" s="66"/>
      <c r="U328" s="66"/>
      <c r="V328" s="66"/>
      <c r="W328" s="66"/>
      <c r="X328" s="66"/>
      <c r="Y328" s="66"/>
    </row>
    <row r="329" spans="1:25" x14ac:dyDescent="0.2">
      <c r="A329" s="75" t="s">
        <v>19</v>
      </c>
      <c r="B329" s="66" t="s">
        <v>20</v>
      </c>
      <c r="C329" s="66" t="s">
        <v>0</v>
      </c>
      <c r="D329" s="66" t="s">
        <v>321</v>
      </c>
      <c r="E329" s="76">
        <f t="array" ref="E329">IFERROR(INDEX(DATA!$F$133:$F$368,MATCH(1,(DATA!$D$133:$D$368=Topline!B329)*(DATA!$E$133:$E$368=Topline!D329),0)),"n/a")</f>
        <v>465664.18</v>
      </c>
      <c r="F329" s="77">
        <f t="array" ref="F329">IFERROR(INDEX(DATA!$G$133:$G$368,MATCH(1,(DATA!$D$133:$D$368=Topline!B329)*(DATA!$E$133:$E$368=Topline!D329),0)),"n/a")</f>
        <v>6.6734055296993902E-2</v>
      </c>
      <c r="G329" s="76">
        <f t="array" ref="G329">IFERROR(INDEX(DATA!$P$133:$P$368,MATCH(1,(DATA!$D$133:$D$368=Topline!B329)*(DATA!$E$133:$E$368=Topline!D329),0)),"n/a")</f>
        <v>1620023.56</v>
      </c>
      <c r="H329" s="77">
        <f t="array" ref="H329">IFERROR(INDEX(DATA!$Q$133:$Q$368,MATCH(1,(DATA!$D$133:$D$368=Topline!B329)*(DATA!$E$133:$E$368=Topline!D329),0)),"n/a")</f>
        <v>9.6008123818810506E-2</v>
      </c>
      <c r="I329" s="76">
        <f t="array" ref="I329">IFERROR(INDEX(DATA!$Z$133:$Z$368,MATCH(1,(DATA!$D$133:$D$368=Topline!B329)*(DATA!$E$133:$E$368=Topline!D329),0)),"n/a")</f>
        <v>3024548.88</v>
      </c>
      <c r="J329" s="77">
        <f t="array" ref="J329">IFERROR(INDEX(DATA!$AA$133:$AA$368,MATCH(1,(DATA!$D$133:$D$368=Topline!B329)*(DATA!$E$133:$E$368=Topline!D329),0)),"n/a")</f>
        <v>0.12425318614132599</v>
      </c>
      <c r="K329" s="76">
        <f t="array" ref="K329">IFERROR(INDEX(DATA!$AJ$133:$AJ$368,MATCH(1,(DATA!$D$133:$D$368=Topline!B329)*(DATA!$E$133:$E$368=Topline!D329),0)),"n/a")</f>
        <v>5288460.3899999997</v>
      </c>
      <c r="L329" s="77">
        <f t="array" ref="L329">IFERROR(INDEX(DATA!$AK$133:$AK$368,MATCH(1,(DATA!$D$133:$D$368=Topline!B329)*(DATA!$E$133:$E$368=Topline!D329),0)),"n/a")</f>
        <v>0.17965304686332101</v>
      </c>
      <c r="R329" s="66"/>
      <c r="S329" s="66"/>
      <c r="T329" s="66"/>
      <c r="U329" s="66"/>
      <c r="V329" s="66"/>
      <c r="W329" s="66"/>
      <c r="X329" s="66"/>
      <c r="Y329" s="66"/>
    </row>
    <row r="330" spans="1:25" x14ac:dyDescent="0.2">
      <c r="A330" s="75" t="s">
        <v>19</v>
      </c>
      <c r="B330" s="66" t="s">
        <v>20</v>
      </c>
      <c r="C330" s="66" t="s">
        <v>0</v>
      </c>
      <c r="D330" s="66" t="s">
        <v>322</v>
      </c>
      <c r="E330" s="76">
        <f t="array" ref="E330">IFERROR(INDEX(DATA!$F$133:$F$368,MATCH(1,(DATA!$D$133:$D$368=Topline!B330)*(DATA!$E$133:$E$368=Topline!D330),0)),"n/a")</f>
        <v>959776.89</v>
      </c>
      <c r="F330" s="77">
        <f t="array" ref="F330">IFERROR(INDEX(DATA!$G$133:$G$368,MATCH(1,(DATA!$D$133:$D$368=Topline!B330)*(DATA!$E$133:$E$368=Topline!D330),0)),"n/a")</f>
        <v>6.5839080476108397E-2</v>
      </c>
      <c r="G330" s="76">
        <f t="array" ref="G330">IFERROR(INDEX(DATA!$P$133:$P$368,MATCH(1,(DATA!$D$133:$D$368=Topline!B330)*(DATA!$E$133:$E$368=Topline!D330),0)),"n/a")</f>
        <v>3453663.34</v>
      </c>
      <c r="H330" s="77">
        <f t="array" ref="H330">IFERROR(INDEX(DATA!$Q$133:$Q$368,MATCH(1,(DATA!$D$133:$D$368=Topline!B330)*(DATA!$E$133:$E$368=Topline!D330),0)),"n/a")</f>
        <v>7.6071259362335303E-2</v>
      </c>
      <c r="I330" s="76">
        <f t="array" ref="I330">IFERROR(INDEX(DATA!$Z$133:$Z$368,MATCH(1,(DATA!$D$133:$D$368=Topline!B330)*(DATA!$E$133:$E$368=Topline!D330),0)),"n/a")</f>
        <v>6524580.1399999997</v>
      </c>
      <c r="J330" s="77">
        <f t="array" ref="J330">IFERROR(INDEX(DATA!$AA$133:$AA$368,MATCH(1,(DATA!$D$133:$D$368=Topline!B330)*(DATA!$E$133:$E$368=Topline!D330),0)),"n/a")</f>
        <v>4.7139483504316501E-2</v>
      </c>
      <c r="K330" s="76">
        <f t="array" ref="K330">IFERROR(INDEX(DATA!$AJ$133:$AJ$368,MATCH(1,(DATA!$D$133:$D$368=Topline!B330)*(DATA!$E$133:$E$368=Topline!D330),0)),"n/a")</f>
        <v>11368441.35</v>
      </c>
      <c r="L330" s="77">
        <f t="array" ref="L330">IFERROR(INDEX(DATA!$AK$133:$AK$368,MATCH(1,(DATA!$D$133:$D$368=Topline!B330)*(DATA!$E$133:$E$368=Topline!D330),0)),"n/a")</f>
        <v>7.9896446016956404E-2</v>
      </c>
      <c r="R330" s="66"/>
      <c r="S330" s="66"/>
      <c r="T330" s="66"/>
      <c r="U330" s="66"/>
      <c r="V330" s="66"/>
      <c r="W330" s="66"/>
      <c r="X330" s="66"/>
      <c r="Y330" s="66"/>
    </row>
    <row r="331" spans="1:25" x14ac:dyDescent="0.2">
      <c r="A331" s="75" t="s">
        <v>19</v>
      </c>
      <c r="B331" s="66" t="s">
        <v>20</v>
      </c>
      <c r="C331" s="66" t="s">
        <v>0</v>
      </c>
      <c r="D331" s="66" t="s">
        <v>323</v>
      </c>
      <c r="E331" s="76">
        <f t="array" ref="E331">IFERROR(INDEX(DATA!$F$133:$F$368,MATCH(1,(DATA!$D$133:$D$368=Topline!B331)*(DATA!$E$133:$E$368=Topline!D331),0)),"n/a")</f>
        <v>226848.38</v>
      </c>
      <c r="F331" s="77">
        <f t="array" ref="F331">IFERROR(INDEX(DATA!$G$133:$G$368,MATCH(1,(DATA!$D$133:$D$368=Topline!B331)*(DATA!$E$133:$E$368=Topline!D331),0)),"n/a")</f>
        <v>0.108821176587669</v>
      </c>
      <c r="G331" s="76">
        <f t="array" ref="G331">IFERROR(INDEX(DATA!$P$133:$P$368,MATCH(1,(DATA!$D$133:$D$368=Topline!B331)*(DATA!$E$133:$E$368=Topline!D331),0)),"n/a")</f>
        <v>819693.15</v>
      </c>
      <c r="H331" s="77">
        <f t="array" ref="H331">IFERROR(INDEX(DATA!$Q$133:$Q$368,MATCH(1,(DATA!$D$133:$D$368=Topline!B331)*(DATA!$E$133:$E$368=Topline!D331),0)),"n/a")</f>
        <v>0.167317716019346</v>
      </c>
      <c r="I331" s="76">
        <f t="array" ref="I331">IFERROR(INDEX(DATA!$Z$133:$Z$368,MATCH(1,(DATA!$D$133:$D$368=Topline!B331)*(DATA!$E$133:$E$368=Topline!D331),0)),"n/a")</f>
        <v>1579033.16</v>
      </c>
      <c r="J331" s="77">
        <f t="array" ref="J331">IFERROR(INDEX(DATA!$AA$133:$AA$368,MATCH(1,(DATA!$D$133:$D$368=Topline!B331)*(DATA!$E$133:$E$368=Topline!D331),0)),"n/a")</f>
        <v>0.22174765746025499</v>
      </c>
      <c r="K331" s="76">
        <f t="array" ref="K331">IFERROR(INDEX(DATA!$AJ$133:$AJ$368,MATCH(1,(DATA!$D$133:$D$368=Topline!B331)*(DATA!$E$133:$E$368=Topline!D331),0)),"n/a")</f>
        <v>2735498.12</v>
      </c>
      <c r="L331" s="77">
        <f t="array" ref="L331">IFERROR(INDEX(DATA!$AK$133:$AK$368,MATCH(1,(DATA!$D$133:$D$368=Topline!B331)*(DATA!$E$133:$E$368=Topline!D331),0)),"n/a")</f>
        <v>0.30697514072328802</v>
      </c>
      <c r="R331" s="66"/>
      <c r="S331" s="66"/>
      <c r="T331" s="66"/>
      <c r="U331" s="66"/>
      <c r="V331" s="66"/>
      <c r="W331" s="66"/>
      <c r="X331" s="66"/>
      <c r="Y331" s="66"/>
    </row>
    <row r="332" spans="1:25" x14ac:dyDescent="0.2">
      <c r="A332" s="75" t="s">
        <v>19</v>
      </c>
      <c r="B332" s="66" t="s">
        <v>20</v>
      </c>
      <c r="C332" s="66" t="s">
        <v>0</v>
      </c>
      <c r="D332" s="66" t="s">
        <v>324</v>
      </c>
      <c r="E332" s="76">
        <f t="array" ref="E332">IFERROR(INDEX(DATA!$F$133:$F$368,MATCH(1,(DATA!$D$133:$D$368=Topline!B332)*(DATA!$E$133:$E$368=Topline!D332),0)),"n/a")</f>
        <v>219731.76</v>
      </c>
      <c r="F332" s="77">
        <f t="array" ref="F332">IFERROR(INDEX(DATA!$G$133:$G$368,MATCH(1,(DATA!$D$133:$D$368=Topline!B332)*(DATA!$E$133:$E$368=Topline!D332),0)),"n/a")</f>
        <v>6.3747819862118096E-2</v>
      </c>
      <c r="G332" s="76">
        <f t="array" ref="G332">IFERROR(INDEX(DATA!$P$133:$P$368,MATCH(1,(DATA!$D$133:$D$368=Topline!B332)*(DATA!$E$133:$E$368=Topline!D332),0)),"n/a")</f>
        <v>730118.54</v>
      </c>
      <c r="H332" s="77">
        <f t="array" ref="H332">IFERROR(INDEX(DATA!$Q$133:$Q$368,MATCH(1,(DATA!$D$133:$D$368=Topline!B332)*(DATA!$E$133:$E$368=Topline!D332),0)),"n/a")</f>
        <v>5.1744879820779403E-2</v>
      </c>
      <c r="I332" s="76">
        <f t="array" ref="I332">IFERROR(INDEX(DATA!$Z$133:$Z$368,MATCH(1,(DATA!$D$133:$D$368=Topline!B332)*(DATA!$E$133:$E$368=Topline!D332),0)),"n/a")</f>
        <v>1408153.98</v>
      </c>
      <c r="J332" s="77">
        <f t="array" ref="J332">IFERROR(INDEX(DATA!$AA$133:$AA$368,MATCH(1,(DATA!$D$133:$D$368=Topline!B332)*(DATA!$E$133:$E$368=Topline!D332),0)),"n/a")</f>
        <v>0.142537084317051</v>
      </c>
      <c r="K332" s="76">
        <f t="array" ref="K332">IFERROR(INDEX(DATA!$AJ$133:$AJ$368,MATCH(1,(DATA!$D$133:$D$368=Topline!B332)*(DATA!$E$133:$E$368=Topline!D332),0)),"n/a")</f>
        <v>2522834.04</v>
      </c>
      <c r="L332" s="77">
        <f t="array" ref="L332">IFERROR(INDEX(DATA!$AK$133:$AK$368,MATCH(1,(DATA!$D$133:$D$368=Topline!B332)*(DATA!$E$133:$E$368=Topline!D332),0)),"n/a")</f>
        <v>0.18363446347802501</v>
      </c>
      <c r="R332" s="66"/>
      <c r="S332" s="66"/>
      <c r="T332" s="66"/>
      <c r="U332" s="66"/>
      <c r="V332" s="66"/>
      <c r="W332" s="66"/>
      <c r="X332" s="66"/>
      <c r="Y332" s="66"/>
    </row>
    <row r="333" spans="1:25" x14ac:dyDescent="0.2">
      <c r="A333" s="75" t="s">
        <v>19</v>
      </c>
      <c r="B333" s="66" t="s">
        <v>20</v>
      </c>
      <c r="C333" s="66" t="s">
        <v>0</v>
      </c>
      <c r="D333" s="66" t="s">
        <v>325</v>
      </c>
      <c r="E333" s="76">
        <f t="array" ref="E333">IFERROR(INDEX(DATA!$F$133:$F$368,MATCH(1,(DATA!$D$133:$D$368=Topline!B333)*(DATA!$E$133:$E$368=Topline!D333),0)),"n/a")</f>
        <v>383252.12</v>
      </c>
      <c r="F333" s="77">
        <f t="array" ref="F333">IFERROR(INDEX(DATA!$G$133:$G$368,MATCH(1,(DATA!$D$133:$D$368=Topline!B333)*(DATA!$E$133:$E$368=Topline!D333),0)),"n/a")</f>
        <v>2.0975448267014099E-2</v>
      </c>
      <c r="G333" s="76">
        <f t="array" ref="G333">IFERROR(INDEX(DATA!$P$133:$P$368,MATCH(1,(DATA!$D$133:$D$368=Topline!B333)*(DATA!$E$133:$E$368=Topline!D333),0)),"n/a")</f>
        <v>1350531.79</v>
      </c>
      <c r="H333" s="77">
        <f t="array" ref="H333">IFERROR(INDEX(DATA!$Q$133:$Q$368,MATCH(1,(DATA!$D$133:$D$368=Topline!B333)*(DATA!$E$133:$E$368=Topline!D333),0)),"n/a")</f>
        <v>5.2313130846093202E-2</v>
      </c>
      <c r="I333" s="76">
        <f t="array" ref="I333">IFERROR(INDEX(DATA!$Z$133:$Z$368,MATCH(1,(DATA!$D$133:$D$368=Topline!B333)*(DATA!$E$133:$E$368=Topline!D333),0)),"n/a")</f>
        <v>2584426.98</v>
      </c>
      <c r="J333" s="77">
        <f t="array" ref="J333">IFERROR(INDEX(DATA!$AA$133:$AA$368,MATCH(1,(DATA!$D$133:$D$368=Topline!B333)*(DATA!$E$133:$E$368=Topline!D333),0)),"n/a")</f>
        <v>4.3413253510442097E-2</v>
      </c>
      <c r="K333" s="76">
        <f t="array" ref="K333">IFERROR(INDEX(DATA!$AJ$133:$AJ$368,MATCH(1,(DATA!$D$133:$D$368=Topline!B333)*(DATA!$E$133:$E$368=Topline!D333),0)),"n/a")</f>
        <v>4497045.96</v>
      </c>
      <c r="L333" s="77">
        <f t="array" ref="L333">IFERROR(INDEX(DATA!$AK$133:$AK$368,MATCH(1,(DATA!$D$133:$D$368=Topline!B333)*(DATA!$E$133:$E$368=Topline!D333),0)),"n/a")</f>
        <v>6.5811823377422696E-2</v>
      </c>
      <c r="R333" s="66"/>
      <c r="S333" s="66"/>
      <c r="T333" s="66"/>
      <c r="U333" s="66"/>
      <c r="V333" s="66"/>
      <c r="W333" s="66"/>
      <c r="X333" s="66"/>
      <c r="Y333" s="66"/>
    </row>
    <row r="334" spans="1:25" x14ac:dyDescent="0.2">
      <c r="A334" s="75" t="s">
        <v>19</v>
      </c>
      <c r="B334" s="66" t="s">
        <v>20</v>
      </c>
      <c r="C334" s="66" t="s">
        <v>0</v>
      </c>
      <c r="D334" s="66" t="s">
        <v>326</v>
      </c>
      <c r="E334" s="76">
        <f t="array" ref="E334">IFERROR(INDEX(DATA!$F$133:$F$368,MATCH(1,(DATA!$D$133:$D$368=Topline!B334)*(DATA!$E$133:$E$368=Topline!D334),0)),"n/a")</f>
        <v>355251.95</v>
      </c>
      <c r="F334" s="77">
        <f t="array" ref="F334">IFERROR(INDEX(DATA!$G$133:$G$368,MATCH(1,(DATA!$D$133:$D$368=Topline!B334)*(DATA!$E$133:$E$368=Topline!D334),0)),"n/a")</f>
        <v>0.29193285549960302</v>
      </c>
      <c r="G334" s="76">
        <f t="array" ref="G334">IFERROR(INDEX(DATA!$P$133:$P$368,MATCH(1,(DATA!$D$133:$D$368=Topline!B334)*(DATA!$E$133:$E$368=Topline!D334),0)),"n/a")</f>
        <v>1242152.3700000001</v>
      </c>
      <c r="H334" s="77">
        <f t="array" ref="H334">IFERROR(INDEX(DATA!$Q$133:$Q$368,MATCH(1,(DATA!$D$133:$D$368=Topline!B334)*(DATA!$E$133:$E$368=Topline!D334),0)),"n/a")</f>
        <v>0.41273007544588602</v>
      </c>
      <c r="I334" s="76">
        <f t="array" ref="I334">IFERROR(INDEX(DATA!$Z$133:$Z$368,MATCH(1,(DATA!$D$133:$D$368=Topline!B334)*(DATA!$E$133:$E$368=Topline!D334),0)),"n/a")</f>
        <v>2517366.65</v>
      </c>
      <c r="J334" s="77">
        <f t="array" ref="J334">IFERROR(INDEX(DATA!$AA$133:$AA$368,MATCH(1,(DATA!$D$133:$D$368=Topline!B334)*(DATA!$E$133:$E$368=Topline!D334),0)),"n/a")</f>
        <v>0.58939988316802705</v>
      </c>
      <c r="K334" s="76">
        <f t="array" ref="K334">IFERROR(INDEX(DATA!$AJ$133:$AJ$368,MATCH(1,(DATA!$D$133:$D$368=Topline!B334)*(DATA!$E$133:$E$368=Topline!D334),0)),"n/a")</f>
        <v>4147234.87</v>
      </c>
      <c r="L334" s="77">
        <f t="array" ref="L334">IFERROR(INDEX(DATA!$AK$133:$AK$368,MATCH(1,(DATA!$D$133:$D$368=Topline!B334)*(DATA!$E$133:$E$368=Topline!D334),0)),"n/a")</f>
        <v>0.54354306105403605</v>
      </c>
      <c r="R334" s="66"/>
      <c r="S334" s="66"/>
      <c r="T334" s="66"/>
      <c r="U334" s="66"/>
      <c r="V334" s="66"/>
      <c r="W334" s="66"/>
      <c r="X334" s="66"/>
      <c r="Y334" s="66"/>
    </row>
    <row r="335" spans="1:25" x14ac:dyDescent="0.2">
      <c r="A335" s="75" t="s">
        <v>19</v>
      </c>
      <c r="B335" s="66" t="s">
        <v>20</v>
      </c>
      <c r="C335" s="66" t="s">
        <v>0</v>
      </c>
      <c r="D335" s="66" t="s">
        <v>327</v>
      </c>
      <c r="E335" s="76">
        <f t="array" ref="E335">IFERROR(INDEX(DATA!$F$133:$F$368,MATCH(1,(DATA!$D$133:$D$368=Topline!B335)*(DATA!$E$133:$E$368=Topline!D335),0)),"n/a")</f>
        <v>3319920.41</v>
      </c>
      <c r="F335" s="77">
        <f t="array" ref="F335">IFERROR(INDEX(DATA!$G$133:$G$368,MATCH(1,(DATA!$D$133:$D$368=Topline!B335)*(DATA!$E$133:$E$368=Topline!D335),0)),"n/a")</f>
        <v>8.2519417358692004E-2</v>
      </c>
      <c r="G335" s="76">
        <f t="array" ref="G335">IFERROR(INDEX(DATA!$P$133:$P$368,MATCH(1,(DATA!$D$133:$D$368=Topline!B335)*(DATA!$E$133:$E$368=Topline!D335),0)),"n/a")</f>
        <v>11678114.01</v>
      </c>
      <c r="H335" s="77">
        <f t="array" ref="H335">IFERROR(INDEX(DATA!$Q$133:$Q$368,MATCH(1,(DATA!$D$133:$D$368=Topline!B335)*(DATA!$E$133:$E$368=Topline!D335),0)),"n/a")</f>
        <v>0.10831616995136099</v>
      </c>
      <c r="I335" s="76">
        <f t="array" ref="I335">IFERROR(INDEX(DATA!$Z$133:$Z$368,MATCH(1,(DATA!$D$133:$D$368=Topline!B335)*(DATA!$E$133:$E$368=Topline!D335),0)),"n/a")</f>
        <v>22470421.329999998</v>
      </c>
      <c r="J335" s="77">
        <f t="array" ref="J335">IFERROR(INDEX(DATA!$AA$133:$AA$368,MATCH(1,(DATA!$D$133:$D$368=Topline!B335)*(DATA!$E$133:$E$368=Topline!D335),0)),"n/a")</f>
        <v>0.12765896427154799</v>
      </c>
      <c r="K335" s="76">
        <f t="array" ref="K335">IFERROR(INDEX(DATA!$AJ$133:$AJ$368,MATCH(1,(DATA!$D$133:$D$368=Topline!B335)*(DATA!$E$133:$E$368=Topline!D335),0)),"n/a")</f>
        <v>39177846.869999997</v>
      </c>
      <c r="L335" s="77">
        <f t="array" ref="L335">IFERROR(INDEX(DATA!$AK$133:$AK$368,MATCH(1,(DATA!$D$133:$D$368=Topline!B335)*(DATA!$E$133:$E$368=Topline!D335),0)),"n/a")</f>
        <v>0.16133370705789701</v>
      </c>
      <c r="R335" s="66"/>
      <c r="S335" s="66"/>
      <c r="T335" s="66"/>
      <c r="U335" s="66"/>
      <c r="V335" s="66"/>
      <c r="W335" s="66"/>
      <c r="X335" s="66"/>
      <c r="Y335" s="66"/>
    </row>
    <row r="336" spans="1:25" x14ac:dyDescent="0.2">
      <c r="A336" s="75"/>
      <c r="E336" s="80"/>
      <c r="F336" s="77"/>
      <c r="G336" s="81"/>
      <c r="H336" s="77"/>
      <c r="I336" s="81"/>
      <c r="J336" s="82"/>
      <c r="K336" s="81"/>
      <c r="L336" s="77"/>
      <c r="R336" s="66"/>
      <c r="S336" s="66"/>
      <c r="T336" s="66"/>
      <c r="U336" s="66"/>
      <c r="V336" s="66"/>
      <c r="W336" s="66"/>
      <c r="X336" s="66"/>
      <c r="Y336" s="66"/>
    </row>
    <row r="337" spans="1:25" x14ac:dyDescent="0.2">
      <c r="A337" s="75" t="s">
        <v>19</v>
      </c>
      <c r="B337" s="66" t="s">
        <v>20</v>
      </c>
      <c r="C337" s="66" t="s">
        <v>9</v>
      </c>
      <c r="D337" s="66" t="s">
        <v>319</v>
      </c>
      <c r="E337" s="86">
        <f t="array" ref="E337">IFERROR(INDEX(DATA!$H$133:$H$368,MATCH(1,(DATA!$D$133:$D$368=Topline!B337)*(DATA!$E$133:$E$368=Topline!D337),0)),"n/a")</f>
        <v>17086.259999999998</v>
      </c>
      <c r="F337" s="77">
        <f t="array" ref="F337">IFERROR(INDEX(DATA!$I$133:$I$368,MATCH(1,(DATA!$D$133:$D$368=Topline!B337)*(DATA!$E$133:$E$368=Topline!D337),0)),"n/a")</f>
        <v>6.7755111223319106E-2</v>
      </c>
      <c r="G337" s="86">
        <f t="array" ref="G337">IFERROR(INDEX(DATA!$R$133:$R$368,MATCH(1,(DATA!$D$133:$D$368=Topline!B337)*(DATA!$E$133:$E$368=Topline!D337),0)),"n/a")</f>
        <v>57931.34</v>
      </c>
      <c r="H337" s="77">
        <f t="array" ref="H337">IFERROR(INDEX(DATA!$S$133:$S$368,MATCH(1,(DATA!$D$133:$D$368=Topline!B337)*(DATA!$E$133:$E$368=Topline!D337),0)),"n/a")</f>
        <v>8.0490079416888599E-2</v>
      </c>
      <c r="I337" s="86">
        <f t="array" ref="I337">IFERROR(INDEX(DATA!$AB$133:$AB$368,MATCH(1,(DATA!$D$133:$D$368=Topline!B337)*(DATA!$E$133:$E$368=Topline!D337),0)),"n/a")</f>
        <v>117302.43</v>
      </c>
      <c r="J337" s="77">
        <f t="array" ref="J337">IFERROR(INDEX(DATA!$AC$133:$AC$368,MATCH(1,(DATA!$D$133:$D$368=Topline!B337)*(DATA!$E$133:$E$368=Topline!D337),0)),"n/a")</f>
        <v>0.128414248161723</v>
      </c>
      <c r="K337" s="86">
        <f t="array" ref="K337">IFERROR(INDEX(DATA!$AL$133:$AL$368,MATCH(1,(DATA!$D$133:$D$368=Topline!B337)*(DATA!$E$133:$E$368=Topline!D337),0)),"n/a")</f>
        <v>207037.03</v>
      </c>
      <c r="L337" s="77">
        <f t="array" ref="L337">IFERROR(INDEX(DATA!$AM$133:$AM$368,MATCH(1,(DATA!$D$133:$D$368=Topline!B337)*(DATA!$E$133:$E$368=Topline!D337),0)),"n/a")</f>
        <v>0.15987404564201199</v>
      </c>
      <c r="R337" s="66"/>
      <c r="S337" s="66"/>
      <c r="T337" s="66"/>
      <c r="U337" s="66"/>
      <c r="V337" s="66"/>
      <c r="W337" s="66"/>
      <c r="X337" s="66"/>
      <c r="Y337" s="66"/>
    </row>
    <row r="338" spans="1:25" x14ac:dyDescent="0.2">
      <c r="A338" s="75" t="s">
        <v>19</v>
      </c>
      <c r="B338" s="66" t="s">
        <v>20</v>
      </c>
      <c r="C338" s="66" t="s">
        <v>9</v>
      </c>
      <c r="D338" s="66" t="s">
        <v>320</v>
      </c>
      <c r="E338" s="86">
        <f t="array" ref="E338">IFERROR(INDEX(DATA!$H$133:$H$368,MATCH(1,(DATA!$D$133:$D$368=Topline!B338)*(DATA!$E$133:$E$368=Topline!D338),0)),"n/a")</f>
        <v>37750</v>
      </c>
      <c r="F338" s="77">
        <f t="array" ref="F338">IFERROR(INDEX(DATA!$I$133:$I$368,MATCH(1,(DATA!$D$133:$D$368=Topline!B338)*(DATA!$E$133:$E$368=Topline!D338),0)),"n/a")</f>
        <v>1.02342753355381E-2</v>
      </c>
      <c r="G338" s="86">
        <f t="array" ref="G338">IFERROR(INDEX(DATA!$R$133:$R$368,MATCH(1,(DATA!$D$133:$D$368=Topline!B338)*(DATA!$E$133:$E$368=Topline!D338),0)),"n/a")</f>
        <v>130773.5</v>
      </c>
      <c r="H338" s="77">
        <f t="array" ref="H338">IFERROR(INDEX(DATA!$S$133:$S$368,MATCH(1,(DATA!$D$133:$D$368=Topline!B338)*(DATA!$E$133:$E$368=Topline!D338),0)),"n/a")</f>
        <v>3.1710461052651101E-2</v>
      </c>
      <c r="I338" s="86">
        <f t="array" ref="I338">IFERROR(INDEX(DATA!$AB$133:$AB$368,MATCH(1,(DATA!$D$133:$D$368=Topline!B338)*(DATA!$E$133:$E$368=Topline!D338),0)),"n/a")</f>
        <v>251419.48</v>
      </c>
      <c r="J338" s="77">
        <f t="array" ref="J338">IFERROR(INDEX(DATA!$AC$133:$AC$368,MATCH(1,(DATA!$D$133:$D$368=Topline!B338)*(DATA!$E$133:$E$368=Topline!D338),0)),"n/a")</f>
        <v>3.5799508317620903E-2</v>
      </c>
      <c r="K338" s="86">
        <f t="array" ref="K338">IFERROR(INDEX(DATA!$AL$133:$AL$368,MATCH(1,(DATA!$D$133:$D$368=Topline!B338)*(DATA!$E$133:$E$368=Topline!D338),0)),"n/a")</f>
        <v>448849.18</v>
      </c>
      <c r="L338" s="77">
        <f t="array" ref="L338">IFERROR(INDEX(DATA!$AM$133:$AM$368,MATCH(1,(DATA!$D$133:$D$368=Topline!B338)*(DATA!$E$133:$E$368=Topline!D338),0)),"n/a")</f>
        <v>6.2109111897688397E-2</v>
      </c>
      <c r="R338" s="66"/>
      <c r="S338" s="66"/>
      <c r="T338" s="66"/>
      <c r="U338" s="66"/>
      <c r="V338" s="66"/>
      <c r="W338" s="66"/>
      <c r="X338" s="66"/>
      <c r="Y338" s="66"/>
    </row>
    <row r="339" spans="1:25" x14ac:dyDescent="0.2">
      <c r="A339" s="75" t="s">
        <v>19</v>
      </c>
      <c r="B339" s="66" t="s">
        <v>20</v>
      </c>
      <c r="C339" s="66" t="s">
        <v>9</v>
      </c>
      <c r="D339" s="66" t="s">
        <v>321</v>
      </c>
      <c r="E339" s="86">
        <f t="array" ref="E339">IFERROR(INDEX(DATA!$H$133:$H$368,MATCH(1,(DATA!$D$133:$D$368=Topline!B339)*(DATA!$E$133:$E$368=Topline!D339),0)),"n/a")</f>
        <v>47133.8</v>
      </c>
      <c r="F339" s="77">
        <f t="array" ref="F339">IFERROR(INDEX(DATA!$I$133:$I$368,MATCH(1,(DATA!$D$133:$D$368=Topline!B339)*(DATA!$E$133:$E$368=Topline!D339),0)),"n/a")</f>
        <v>0.12175017950601701</v>
      </c>
      <c r="G339" s="86">
        <f t="array" ref="G339">IFERROR(INDEX(DATA!$R$133:$R$368,MATCH(1,(DATA!$D$133:$D$368=Topline!B339)*(DATA!$E$133:$E$368=Topline!D339),0)),"n/a")</f>
        <v>162905.01999999999</v>
      </c>
      <c r="H339" s="77">
        <f t="array" ref="H339">IFERROR(INDEX(DATA!$S$133:$S$368,MATCH(1,(DATA!$D$133:$D$368=Topline!B339)*(DATA!$E$133:$E$368=Topline!D339),0)),"n/a")</f>
        <v>0.147753611032299</v>
      </c>
      <c r="I339" s="86">
        <f t="array" ref="I339">IFERROR(INDEX(DATA!$AB$133:$AB$368,MATCH(1,(DATA!$D$133:$D$368=Topline!B339)*(DATA!$E$133:$E$368=Topline!D339),0)),"n/a")</f>
        <v>299700.36</v>
      </c>
      <c r="J339" s="77">
        <f t="array" ref="J339">IFERROR(INDEX(DATA!$AC$133:$AC$368,MATCH(1,(DATA!$D$133:$D$368=Topline!B339)*(DATA!$E$133:$E$368=Topline!D339),0)),"n/a")</f>
        <v>0.15667086057443599</v>
      </c>
      <c r="K339" s="86">
        <f t="array" ref="K339">IFERROR(INDEX(DATA!$AL$133:$AL$368,MATCH(1,(DATA!$D$133:$D$368=Topline!B339)*(DATA!$E$133:$E$368=Topline!D339),0)),"n/a")</f>
        <v>519889.42</v>
      </c>
      <c r="L339" s="77">
        <f t="array" ref="L339">IFERROR(INDEX(DATA!$AM$133:$AM$368,MATCH(1,(DATA!$D$133:$D$368=Topline!B339)*(DATA!$E$133:$E$368=Topline!D339),0)),"n/a")</f>
        <v>0.256533721613941</v>
      </c>
      <c r="R339" s="66"/>
      <c r="S339" s="66"/>
      <c r="T339" s="66"/>
      <c r="U339" s="66"/>
      <c r="V339" s="66"/>
      <c r="W339" s="66"/>
      <c r="X339" s="66"/>
      <c r="Y339" s="66"/>
    </row>
    <row r="340" spans="1:25" x14ac:dyDescent="0.2">
      <c r="A340" s="75" t="s">
        <v>19</v>
      </c>
      <c r="B340" s="66" t="s">
        <v>20</v>
      </c>
      <c r="C340" s="66" t="s">
        <v>9</v>
      </c>
      <c r="D340" s="66" t="s">
        <v>322</v>
      </c>
      <c r="E340" s="86">
        <f t="array" ref="E340">IFERROR(INDEX(DATA!$H$133:$H$368,MATCH(1,(DATA!$D$133:$D$368=Topline!B340)*(DATA!$E$133:$E$368=Topline!D340),0)),"n/a")</f>
        <v>122208.36</v>
      </c>
      <c r="F340" s="77">
        <f t="array" ref="F340">IFERROR(INDEX(DATA!$I$133:$I$368,MATCH(1,(DATA!$D$133:$D$368=Topline!B340)*(DATA!$E$133:$E$368=Topline!D340),0)),"n/a")</f>
        <v>0.14278890616773901</v>
      </c>
      <c r="G340" s="86">
        <f t="array" ref="G340">IFERROR(INDEX(DATA!$R$133:$R$368,MATCH(1,(DATA!$D$133:$D$368=Topline!B340)*(DATA!$E$133:$E$368=Topline!D340),0)),"n/a")</f>
        <v>426614.93</v>
      </c>
      <c r="H340" s="77">
        <f t="array" ref="H340">IFERROR(INDEX(DATA!$S$133:$S$368,MATCH(1,(DATA!$D$133:$D$368=Topline!B340)*(DATA!$E$133:$E$368=Topline!D340),0)),"n/a")</f>
        <v>0.127210203236338</v>
      </c>
      <c r="I340" s="86">
        <f t="array" ref="I340">IFERROR(INDEX(DATA!$AB$133:$AB$368,MATCH(1,(DATA!$D$133:$D$368=Topline!B340)*(DATA!$E$133:$E$368=Topline!D340),0)),"n/a")</f>
        <v>792877.09</v>
      </c>
      <c r="J340" s="77">
        <f t="array" ref="J340">IFERROR(INDEX(DATA!$AC$133:$AC$368,MATCH(1,(DATA!$D$133:$D$368=Topline!B340)*(DATA!$E$133:$E$368=Topline!D340),0)),"n/a")</f>
        <v>0.121103473134409</v>
      </c>
      <c r="K340" s="86">
        <f t="array" ref="K340">IFERROR(INDEX(DATA!$AL$133:$AL$368,MATCH(1,(DATA!$D$133:$D$368=Topline!B340)*(DATA!$E$133:$E$368=Topline!D340),0)),"n/a")</f>
        <v>1423703.23</v>
      </c>
      <c r="L340" s="77">
        <f t="array" ref="L340">IFERROR(INDEX(DATA!$AM$133:$AM$368,MATCH(1,(DATA!$D$133:$D$368=Topline!B340)*(DATA!$E$133:$E$368=Topline!D340),0)),"n/a")</f>
        <v>0.26500021222491799</v>
      </c>
      <c r="R340" s="66"/>
      <c r="S340" s="66"/>
      <c r="T340" s="66"/>
      <c r="U340" s="66"/>
      <c r="V340" s="66"/>
      <c r="W340" s="66"/>
      <c r="X340" s="66"/>
      <c r="Y340" s="66"/>
    </row>
    <row r="341" spans="1:25" x14ac:dyDescent="0.2">
      <c r="A341" s="75" t="s">
        <v>19</v>
      </c>
      <c r="B341" s="66" t="s">
        <v>20</v>
      </c>
      <c r="C341" s="66" t="s">
        <v>9</v>
      </c>
      <c r="D341" s="66" t="s">
        <v>323</v>
      </c>
      <c r="E341" s="86">
        <f t="array" ref="E341">IFERROR(INDEX(DATA!$H$133:$H$368,MATCH(1,(DATA!$D$133:$D$368=Topline!B341)*(DATA!$E$133:$E$368=Topline!D341),0)),"n/a")</f>
        <v>16997.189999999999</v>
      </c>
      <c r="F341" s="77">
        <f t="array" ref="F341">IFERROR(INDEX(DATA!$I$133:$I$368,MATCH(1,(DATA!$D$133:$D$368=Topline!B341)*(DATA!$E$133:$E$368=Topline!D341),0)),"n/a")</f>
        <v>9.1596910655362102E-2</v>
      </c>
      <c r="G341" s="86">
        <f t="array" ref="G341">IFERROR(INDEX(DATA!$R$133:$R$368,MATCH(1,(DATA!$D$133:$D$368=Topline!B341)*(DATA!$E$133:$E$368=Topline!D341),0)),"n/a")</f>
        <v>60597.16</v>
      </c>
      <c r="H341" s="77">
        <f t="array" ref="H341">IFERROR(INDEX(DATA!$S$133:$S$368,MATCH(1,(DATA!$D$133:$D$368=Topline!B341)*(DATA!$E$133:$E$368=Topline!D341),0)),"n/a")</f>
        <v>0.10706536285036999</v>
      </c>
      <c r="I341" s="86">
        <f t="array" ref="I341">IFERROR(INDEX(DATA!$AB$133:$AB$368,MATCH(1,(DATA!$D$133:$D$368=Topline!B341)*(DATA!$E$133:$E$368=Topline!D341),0)),"n/a")</f>
        <v>116338.89</v>
      </c>
      <c r="J341" s="77">
        <f t="array" ref="J341">IFERROR(INDEX(DATA!$AC$133:$AC$368,MATCH(1,(DATA!$D$133:$D$368=Topline!B341)*(DATA!$E$133:$E$368=Topline!D341),0)),"n/a")</f>
        <v>0.14667157510652201</v>
      </c>
      <c r="K341" s="86">
        <f t="array" ref="K341">IFERROR(INDEX(DATA!$AL$133:$AL$368,MATCH(1,(DATA!$D$133:$D$368=Topline!B341)*(DATA!$E$133:$E$368=Topline!D341),0)),"n/a")</f>
        <v>201251.62</v>
      </c>
      <c r="L341" s="77">
        <f t="array" ref="L341">IFERROR(INDEX(DATA!$AM$133:$AM$368,MATCH(1,(DATA!$D$133:$D$368=Topline!B341)*(DATA!$E$133:$E$368=Topline!D341),0)),"n/a")</f>
        <v>0.22822261354147699</v>
      </c>
      <c r="R341" s="66"/>
      <c r="S341" s="66"/>
      <c r="T341" s="66"/>
      <c r="U341" s="66"/>
      <c r="V341" s="66"/>
      <c r="W341" s="66"/>
      <c r="X341" s="66"/>
      <c r="Y341" s="66"/>
    </row>
    <row r="342" spans="1:25" x14ac:dyDescent="0.2">
      <c r="A342" s="75" t="s">
        <v>19</v>
      </c>
      <c r="B342" s="66" t="s">
        <v>20</v>
      </c>
      <c r="C342" s="66" t="s">
        <v>9</v>
      </c>
      <c r="D342" s="66" t="s">
        <v>324</v>
      </c>
      <c r="E342" s="86">
        <f t="array" ref="E342">IFERROR(INDEX(DATA!$H$133:$H$368,MATCH(1,(DATA!$D$133:$D$368=Topline!B342)*(DATA!$E$133:$E$368=Topline!D342),0)),"n/a")</f>
        <v>19658.88</v>
      </c>
      <c r="F342" s="77">
        <f t="array" ref="F342">IFERROR(INDEX(DATA!$I$133:$I$368,MATCH(1,(DATA!$D$133:$D$368=Topline!B342)*(DATA!$E$133:$E$368=Topline!D342),0)),"n/a")</f>
        <v>-1.37926398452479E-2</v>
      </c>
      <c r="G342" s="86">
        <f t="array" ref="G342">IFERROR(INDEX(DATA!$R$133:$R$368,MATCH(1,(DATA!$D$133:$D$368=Topline!B342)*(DATA!$E$133:$E$368=Topline!D342),0)),"n/a")</f>
        <v>65504.73</v>
      </c>
      <c r="H342" s="77">
        <f t="array" ref="H342">IFERROR(INDEX(DATA!$S$133:$S$368,MATCH(1,(DATA!$D$133:$D$368=Topline!B342)*(DATA!$E$133:$E$368=Topline!D342),0)),"n/a")</f>
        <v>-5.7614172229218802E-2</v>
      </c>
      <c r="I342" s="86">
        <f t="array" ref="I342">IFERROR(INDEX(DATA!$AB$133:$AB$368,MATCH(1,(DATA!$D$133:$D$368=Topline!B342)*(DATA!$E$133:$E$368=Topline!D342),0)),"n/a")</f>
        <v>131815.37</v>
      </c>
      <c r="J342" s="77">
        <f t="array" ref="J342">IFERROR(INDEX(DATA!$AC$133:$AC$368,MATCH(1,(DATA!$D$133:$D$368=Topline!B342)*(DATA!$E$133:$E$368=Topline!D342),0)),"n/a")</f>
        <v>1.6552762537905202E-2</v>
      </c>
      <c r="K342" s="86">
        <f t="array" ref="K342">IFERROR(INDEX(DATA!$AL$133:$AL$368,MATCH(1,(DATA!$D$133:$D$368=Topline!B342)*(DATA!$E$133:$E$368=Topline!D342),0)),"n/a")</f>
        <v>243724.96</v>
      </c>
      <c r="L342" s="77">
        <f t="array" ref="L342">IFERROR(INDEX(DATA!$AM$133:$AM$368,MATCH(1,(DATA!$D$133:$D$368=Topline!B342)*(DATA!$E$133:$E$368=Topline!D342),0)),"n/a")</f>
        <v>0.16040485173811</v>
      </c>
      <c r="R342" s="66"/>
      <c r="S342" s="66"/>
      <c r="T342" s="66"/>
      <c r="U342" s="66"/>
      <c r="V342" s="66"/>
      <c r="W342" s="66"/>
      <c r="X342" s="66"/>
      <c r="Y342" s="66"/>
    </row>
    <row r="343" spans="1:25" x14ac:dyDescent="0.2">
      <c r="A343" s="75" t="s">
        <v>19</v>
      </c>
      <c r="B343" s="66" t="s">
        <v>20</v>
      </c>
      <c r="C343" s="66" t="s">
        <v>9</v>
      </c>
      <c r="D343" s="66" t="s">
        <v>325</v>
      </c>
      <c r="E343" s="86">
        <f t="array" ref="E343">IFERROR(INDEX(DATA!$H$133:$H$368,MATCH(1,(DATA!$D$133:$D$368=Topline!B343)*(DATA!$E$133:$E$368=Topline!D343),0)),"n/a")</f>
        <v>24536.87</v>
      </c>
      <c r="F343" s="77">
        <f t="array" ref="F343">IFERROR(INDEX(DATA!$I$133:$I$368,MATCH(1,(DATA!$D$133:$D$368=Topline!B343)*(DATA!$E$133:$E$368=Topline!D343),0)),"n/a")</f>
        <v>5.1398250959726798E-2</v>
      </c>
      <c r="G343" s="86">
        <f t="array" ref="G343">IFERROR(INDEX(DATA!$R$133:$R$368,MATCH(1,(DATA!$D$133:$D$368=Topline!B343)*(DATA!$E$133:$E$368=Topline!D343),0)),"n/a")</f>
        <v>86184.11</v>
      </c>
      <c r="H343" s="77">
        <f t="array" ref="H343">IFERROR(INDEX(DATA!$S$133:$S$368,MATCH(1,(DATA!$D$133:$D$368=Topline!B343)*(DATA!$E$133:$E$368=Topline!D343),0)),"n/a")</f>
        <v>7.7885588989232396E-2</v>
      </c>
      <c r="I343" s="86">
        <f t="array" ref="I343">IFERROR(INDEX(DATA!$AB$133:$AB$368,MATCH(1,(DATA!$D$133:$D$368=Topline!B343)*(DATA!$E$133:$E$368=Topline!D343),0)),"n/a")</f>
        <v>166615.06</v>
      </c>
      <c r="J343" s="77">
        <f t="array" ref="J343">IFERROR(INDEX(DATA!$AC$133:$AC$368,MATCH(1,(DATA!$D$133:$D$368=Topline!B343)*(DATA!$E$133:$E$368=Topline!D343),0)),"n/a")</f>
        <v>6.4009319010652696E-2</v>
      </c>
      <c r="K343" s="86">
        <f t="array" ref="K343">IFERROR(INDEX(DATA!$AL$133:$AL$368,MATCH(1,(DATA!$D$133:$D$368=Topline!B343)*(DATA!$E$133:$E$368=Topline!D343),0)),"n/a")</f>
        <v>287088.14</v>
      </c>
      <c r="L343" s="77">
        <f t="array" ref="L343">IFERROR(INDEX(DATA!$AM$133:$AM$368,MATCH(1,(DATA!$D$133:$D$368=Topline!B343)*(DATA!$E$133:$E$368=Topline!D343),0)),"n/a")</f>
        <v>8.4689282434229796E-2</v>
      </c>
      <c r="R343" s="66"/>
      <c r="S343" s="66"/>
      <c r="T343" s="66"/>
      <c r="U343" s="66"/>
      <c r="V343" s="66"/>
      <c r="W343" s="66"/>
      <c r="X343" s="66"/>
      <c r="Y343" s="66"/>
    </row>
    <row r="344" spans="1:25" x14ac:dyDescent="0.2">
      <c r="A344" s="75" t="s">
        <v>19</v>
      </c>
      <c r="B344" s="66" t="s">
        <v>20</v>
      </c>
      <c r="C344" s="66" t="s">
        <v>9</v>
      </c>
      <c r="D344" s="66" t="s">
        <v>326</v>
      </c>
      <c r="E344" s="86">
        <f t="array" ref="E344">IFERROR(INDEX(DATA!$H$133:$H$368,MATCH(1,(DATA!$D$133:$D$368=Topline!B344)*(DATA!$E$133:$E$368=Topline!D344),0)),"n/a")</f>
        <v>24895.66</v>
      </c>
      <c r="F344" s="77">
        <f t="array" ref="F344">IFERROR(INDEX(DATA!$I$133:$I$368,MATCH(1,(DATA!$D$133:$D$368=Topline!B344)*(DATA!$E$133:$E$368=Topline!D344),0)),"n/a")</f>
        <v>0.19597984638828</v>
      </c>
      <c r="G344" s="86">
        <f t="array" ref="G344">IFERROR(INDEX(DATA!$R$133:$R$368,MATCH(1,(DATA!$D$133:$D$368=Topline!B344)*(DATA!$E$133:$E$368=Topline!D344),0)),"n/a")</f>
        <v>87420.17</v>
      </c>
      <c r="H344" s="77">
        <f t="array" ref="H344">IFERROR(INDEX(DATA!$S$133:$S$368,MATCH(1,(DATA!$D$133:$D$368=Topline!B344)*(DATA!$E$133:$E$368=Topline!D344),0)),"n/a")</f>
        <v>0.28272874110880902</v>
      </c>
      <c r="I344" s="86">
        <f t="array" ref="I344">IFERROR(INDEX(DATA!$AB$133:$AB$368,MATCH(1,(DATA!$D$133:$D$368=Topline!B344)*(DATA!$E$133:$E$368=Topline!D344),0)),"n/a")</f>
        <v>176993.49</v>
      </c>
      <c r="J344" s="77">
        <f t="array" ref="J344">IFERROR(INDEX(DATA!$AC$133:$AC$368,MATCH(1,(DATA!$D$133:$D$368=Topline!B344)*(DATA!$E$133:$E$368=Topline!D344),0)),"n/a")</f>
        <v>0.42235808964978599</v>
      </c>
      <c r="K344" s="86">
        <f t="array" ref="K344">IFERROR(INDEX(DATA!$AL$133:$AL$368,MATCH(1,(DATA!$D$133:$D$368=Topline!B344)*(DATA!$E$133:$E$368=Topline!D344),0)),"n/a")</f>
        <v>298121.34999999998</v>
      </c>
      <c r="L344" s="77">
        <f t="array" ref="L344">IFERROR(INDEX(DATA!$AM$133:$AM$368,MATCH(1,(DATA!$D$133:$D$368=Topline!B344)*(DATA!$E$133:$E$368=Topline!D344),0)),"n/a")</f>
        <v>0.39991375721307798</v>
      </c>
      <c r="R344" s="66"/>
      <c r="S344" s="66"/>
      <c r="T344" s="66"/>
      <c r="U344" s="66"/>
      <c r="V344" s="66"/>
      <c r="W344" s="66"/>
      <c r="X344" s="66"/>
      <c r="Y344" s="66"/>
    </row>
    <row r="345" spans="1:25" x14ac:dyDescent="0.2">
      <c r="A345" s="75" t="s">
        <v>19</v>
      </c>
      <c r="B345" s="66" t="s">
        <v>20</v>
      </c>
      <c r="C345" s="66" t="s">
        <v>9</v>
      </c>
      <c r="D345" s="66" t="s">
        <v>327</v>
      </c>
      <c r="E345" s="86">
        <f t="array" ref="E345">IFERROR(INDEX(DATA!$H$133:$H$368,MATCH(1,(DATA!$D$133:$D$368=Topline!B345)*(DATA!$E$133:$E$368=Topline!D345),0)),"n/a")</f>
        <v>310267.15999999997</v>
      </c>
      <c r="F345" s="77">
        <f t="array" ref="F345">IFERROR(INDEX(DATA!$I$133:$I$368,MATCH(1,(DATA!$D$133:$D$368=Topline!B345)*(DATA!$E$133:$E$368=Topline!D345),0)),"n/a")</f>
        <v>0.100298867554536</v>
      </c>
      <c r="G345" s="86">
        <f t="array" ref="G345">IFERROR(INDEX(DATA!$R$133:$R$368,MATCH(1,(DATA!$D$133:$D$368=Topline!B345)*(DATA!$E$133:$E$368=Topline!D345),0)),"n/a")</f>
        <v>1077930.8999999999</v>
      </c>
      <c r="H345" s="77">
        <f t="array" ref="H345">IFERROR(INDEX(DATA!$S$133:$S$368,MATCH(1,(DATA!$D$133:$D$368=Topline!B345)*(DATA!$E$133:$E$368=Topline!D345),0)),"n/a")</f>
        <v>0.107697205143958</v>
      </c>
      <c r="I345" s="86">
        <f t="array" ref="I345">IFERROR(INDEX(DATA!$AB$133:$AB$368,MATCH(1,(DATA!$D$133:$D$368=Topline!B345)*(DATA!$E$133:$E$368=Topline!D345),0)),"n/a")</f>
        <v>2053062.06</v>
      </c>
      <c r="J345" s="77">
        <f t="array" ref="J345">IFERROR(INDEX(DATA!$AC$133:$AC$368,MATCH(1,(DATA!$D$133:$D$368=Topline!B345)*(DATA!$E$133:$E$368=Topline!D345),0)),"n/a")</f>
        <v>0.12485857988217899</v>
      </c>
      <c r="K345" s="86">
        <f t="array" ref="K345">IFERROR(INDEX(DATA!$AL$133:$AL$368,MATCH(1,(DATA!$D$133:$D$368=Topline!B345)*(DATA!$E$133:$E$368=Topline!D345),0)),"n/a")</f>
        <v>3629664.94</v>
      </c>
      <c r="L345" s="77">
        <f t="array" ref="L345">IFERROR(INDEX(DATA!$AM$133:$AM$368,MATCH(1,(DATA!$D$133:$D$368=Topline!B345)*(DATA!$E$133:$E$368=Topline!D345),0)),"n/a")</f>
        <v>0.213193160690438</v>
      </c>
      <c r="R345" s="66"/>
      <c r="S345" s="66"/>
      <c r="T345" s="66"/>
      <c r="U345" s="66"/>
      <c r="V345" s="66"/>
      <c r="W345" s="66"/>
      <c r="X345" s="66"/>
      <c r="Y345" s="66"/>
    </row>
    <row r="346" spans="1:25" x14ac:dyDescent="0.2">
      <c r="A346" s="75"/>
      <c r="E346" s="80"/>
      <c r="F346" s="77"/>
      <c r="G346" s="81"/>
      <c r="H346" s="77"/>
      <c r="I346" s="81"/>
      <c r="J346" s="82"/>
      <c r="K346" s="81"/>
      <c r="L346" s="77"/>
      <c r="R346" s="66"/>
      <c r="S346" s="66"/>
      <c r="T346" s="66"/>
      <c r="U346" s="66"/>
      <c r="V346" s="66"/>
      <c r="W346" s="66"/>
      <c r="X346" s="66"/>
      <c r="Y346" s="66"/>
    </row>
    <row r="347" spans="1:25" x14ac:dyDescent="0.2">
      <c r="A347" s="75" t="s">
        <v>19</v>
      </c>
      <c r="B347" s="66" t="s">
        <v>20</v>
      </c>
      <c r="C347" s="66" t="s">
        <v>25</v>
      </c>
      <c r="D347" s="66" t="s">
        <v>319</v>
      </c>
      <c r="E347" s="86">
        <f t="array" ref="E347">IFERROR(INDEX(DATA!$J$133:$J$368,MATCH(1,(DATA!$D$133:$D$368=Topline!B347)*(DATA!$E$133:$E$368=Topline!D347),0)),"n/a")</f>
        <v>63657.89</v>
      </c>
      <c r="F347" s="77">
        <f t="array" ref="F347">IFERROR(INDEX(DATA!$K$133:$K$368,MATCH(1,(DATA!$D$133:$D$368=Topline!B347)*(DATA!$E$133:$E$368=Topline!D347),0)),"n/a")</f>
        <v>0.106441612065515</v>
      </c>
      <c r="G347" s="86">
        <f t="array" ref="G347">IFERROR(INDEX(DATA!$T$133:$T$368,MATCH(1,(DATA!$D$133:$D$368=Topline!B347)*(DATA!$E$133:$E$368=Topline!D347),0)),"n/a")</f>
        <v>217357.67</v>
      </c>
      <c r="H347" s="77">
        <f t="array" ref="H347">IFERROR(INDEX(DATA!$U$133:$U$368,MATCH(1,(DATA!$D$133:$D$368=Topline!B347)*(DATA!$E$133:$E$368=Topline!D347),0)),"n/a")</f>
        <v>0.12309439798477401</v>
      </c>
      <c r="I347" s="86">
        <f t="array" ref="I347">IFERROR(INDEX(DATA!$AD$133:$AD$368,MATCH(1,(DATA!$D$133:$D$368=Topline!B347)*(DATA!$E$133:$E$368=Topline!D347),0)),"n/a")</f>
        <v>434505.26</v>
      </c>
      <c r="J347" s="77">
        <f t="array" ref="J347">IFERROR(INDEX(DATA!$AE$133:$AE$368,MATCH(1,(DATA!$D$133:$D$368=Topline!B347)*(DATA!$E$133:$E$368=Topline!D347),0)),"n/a")</f>
        <v>0.13619315834340101</v>
      </c>
      <c r="K347" s="86">
        <f t="array" ref="K347">IFERROR(INDEX(DATA!$AN$133:$AN$368,MATCH(1,(DATA!$D$133:$D$368=Topline!B347)*(DATA!$E$133:$E$368=Topline!D347),0)),"n/a")</f>
        <v>758821.02</v>
      </c>
      <c r="L347" s="77">
        <f t="array" ref="L347">IFERROR(INDEX(DATA!$AO$133:$AO$368,MATCH(1,(DATA!$D$133:$D$368=Topline!B347)*(DATA!$E$133:$E$368=Topline!D347),0)),"n/a")</f>
        <v>0.142973584530519</v>
      </c>
      <c r="R347" s="66"/>
      <c r="S347" s="66"/>
      <c r="T347" s="66"/>
      <c r="U347" s="66"/>
      <c r="V347" s="66"/>
      <c r="W347" s="66"/>
      <c r="X347" s="66"/>
      <c r="Y347" s="66"/>
    </row>
    <row r="348" spans="1:25" x14ac:dyDescent="0.2">
      <c r="A348" s="75" t="s">
        <v>19</v>
      </c>
      <c r="B348" s="66" t="s">
        <v>20</v>
      </c>
      <c r="C348" s="66" t="s">
        <v>25</v>
      </c>
      <c r="D348" s="66" t="s">
        <v>320</v>
      </c>
      <c r="E348" s="86">
        <f t="array" ref="E348">IFERROR(INDEX(DATA!$J$133:$J$368,MATCH(1,(DATA!$D$133:$D$368=Topline!B348)*(DATA!$E$133:$E$368=Topline!D348),0)),"n/a")</f>
        <v>136013.94</v>
      </c>
      <c r="F348" s="77">
        <f t="array" ref="F348">IFERROR(INDEX(DATA!$K$133:$K$368,MATCH(1,(DATA!$D$133:$D$368=Topline!B348)*(DATA!$E$133:$E$368=Topline!D348),0)),"n/a")</f>
        <v>1.0048732084333E-2</v>
      </c>
      <c r="G348" s="86">
        <f t="array" ref="G348">IFERROR(INDEX(DATA!$T$133:$T$368,MATCH(1,(DATA!$D$133:$D$368=Topline!B348)*(DATA!$E$133:$E$368=Topline!D348),0)),"n/a")</f>
        <v>471521.91</v>
      </c>
      <c r="H348" s="77">
        <f t="array" ref="H348">IFERROR(INDEX(DATA!$U$133:$U$368,MATCH(1,(DATA!$D$133:$D$368=Topline!B348)*(DATA!$E$133:$E$368=Topline!D348),0)),"n/a")</f>
        <v>1.70929465002044E-2</v>
      </c>
      <c r="I348" s="86">
        <f t="array" ref="I348">IFERROR(INDEX(DATA!$AD$133:$AD$368,MATCH(1,(DATA!$D$133:$D$368=Topline!B348)*(DATA!$E$133:$E$368=Topline!D348),0)),"n/a")</f>
        <v>907394.05</v>
      </c>
      <c r="J348" s="77">
        <f t="array" ref="J348">IFERROR(INDEX(DATA!$AE$133:$AE$368,MATCH(1,(DATA!$D$133:$D$368=Topline!B348)*(DATA!$E$133:$E$368=Topline!D348),0)),"n/a")</f>
        <v>1.76015380440466E-2</v>
      </c>
      <c r="K348" s="86">
        <f t="array" ref="K348">IFERROR(INDEX(DATA!$AN$133:$AN$368,MATCH(1,(DATA!$D$133:$D$368=Topline!B348)*(DATA!$E$133:$E$368=Topline!D348),0)),"n/a")</f>
        <v>1609167.15</v>
      </c>
      <c r="L348" s="77">
        <f t="array" ref="L348">IFERROR(INDEX(DATA!$AO$133:$AO$368,MATCH(1,(DATA!$D$133:$D$368=Topline!B348)*(DATA!$E$133:$E$368=Topline!D348),0)),"n/a")</f>
        <v>3.5340917855795302E-2</v>
      </c>
      <c r="R348" s="66"/>
      <c r="S348" s="66"/>
      <c r="T348" s="66"/>
      <c r="U348" s="66"/>
      <c r="V348" s="66"/>
      <c r="W348" s="66"/>
      <c r="X348" s="66"/>
      <c r="Y348" s="66"/>
    </row>
    <row r="349" spans="1:25" x14ac:dyDescent="0.2">
      <c r="A349" s="75" t="s">
        <v>19</v>
      </c>
      <c r="B349" s="66" t="s">
        <v>20</v>
      </c>
      <c r="C349" s="66" t="s">
        <v>25</v>
      </c>
      <c r="D349" s="66" t="s">
        <v>321</v>
      </c>
      <c r="E349" s="86">
        <f t="array" ref="E349">IFERROR(INDEX(DATA!$J$133:$J$368,MATCH(1,(DATA!$D$133:$D$368=Topline!B349)*(DATA!$E$133:$E$368=Topline!D349),0)),"n/a")</f>
        <v>131305.04999999999</v>
      </c>
      <c r="F349" s="77">
        <f t="array" ref="F349">IFERROR(INDEX(DATA!$K$133:$K$368,MATCH(1,(DATA!$D$133:$D$368=Topline!B349)*(DATA!$E$133:$E$368=Topline!D349),0)),"n/a")</f>
        <v>3.4662948852502103E-2</v>
      </c>
      <c r="G349" s="86">
        <f t="array" ref="G349">IFERROR(INDEX(DATA!$T$133:$T$368,MATCH(1,(DATA!$D$133:$D$368=Topline!B349)*(DATA!$E$133:$E$368=Topline!D349),0)),"n/a")</f>
        <v>456373.31</v>
      </c>
      <c r="H349" s="77">
        <f t="array" ref="H349">IFERROR(INDEX(DATA!$U$133:$U$368,MATCH(1,(DATA!$D$133:$D$368=Topline!B349)*(DATA!$E$133:$E$368=Topline!D349),0)),"n/a")</f>
        <v>6.3140692419486902E-2</v>
      </c>
      <c r="I349" s="86">
        <f t="array" ref="I349">IFERROR(INDEX(DATA!$AD$133:$AD$368,MATCH(1,(DATA!$D$133:$D$368=Topline!B349)*(DATA!$E$133:$E$368=Topline!D349),0)),"n/a")</f>
        <v>850096.67</v>
      </c>
      <c r="J349" s="77">
        <f t="array" ref="J349">IFERROR(INDEX(DATA!$AE$133:$AE$368,MATCH(1,(DATA!$D$133:$D$368=Topline!B349)*(DATA!$E$133:$E$368=Topline!D349),0)),"n/a")</f>
        <v>6.96117799835307E-2</v>
      </c>
      <c r="K349" s="86">
        <f t="array" ref="K349">IFERROR(INDEX(DATA!$AN$133:$AN$368,MATCH(1,(DATA!$D$133:$D$368=Topline!B349)*(DATA!$E$133:$E$368=Topline!D349),0)),"n/a")</f>
        <v>1491261.85</v>
      </c>
      <c r="L349" s="77">
        <f t="array" ref="L349">IFERROR(INDEX(DATA!$AO$133:$AO$368,MATCH(1,(DATA!$D$133:$D$368=Topline!B349)*(DATA!$E$133:$E$368=Topline!D349),0)),"n/a")</f>
        <v>0.115409996100416</v>
      </c>
      <c r="R349" s="66"/>
      <c r="S349" s="66"/>
      <c r="T349" s="66"/>
      <c r="U349" s="66"/>
      <c r="V349" s="66"/>
      <c r="W349" s="66"/>
      <c r="X349" s="66"/>
      <c r="Y349" s="66"/>
    </row>
    <row r="350" spans="1:25" x14ac:dyDescent="0.2">
      <c r="A350" s="75" t="s">
        <v>19</v>
      </c>
      <c r="B350" s="66" t="s">
        <v>20</v>
      </c>
      <c r="C350" s="66" t="s">
        <v>25</v>
      </c>
      <c r="D350" s="66" t="s">
        <v>322</v>
      </c>
      <c r="E350" s="86">
        <f t="array" ref="E350">IFERROR(INDEX(DATA!$J$133:$J$368,MATCH(1,(DATA!$D$133:$D$368=Topline!B350)*(DATA!$E$133:$E$368=Topline!D350),0)),"n/a")</f>
        <v>274351.46999999997</v>
      </c>
      <c r="F350" s="77">
        <f t="array" ref="F350">IFERROR(INDEX(DATA!$K$133:$K$368,MATCH(1,(DATA!$D$133:$D$368=Topline!B350)*(DATA!$E$133:$E$368=Topline!D350),0)),"n/a")</f>
        <v>5.7527858106463402E-2</v>
      </c>
      <c r="G350" s="86">
        <f t="array" ref="G350">IFERROR(INDEX(DATA!$T$133:$T$368,MATCH(1,(DATA!$D$133:$D$368=Topline!B350)*(DATA!$E$133:$E$368=Topline!D350),0)),"n/a")</f>
        <v>967591.54</v>
      </c>
      <c r="H350" s="77">
        <f t="array" ref="H350">IFERROR(INDEX(DATA!$U$133:$U$368,MATCH(1,(DATA!$D$133:$D$368=Topline!B350)*(DATA!$E$133:$E$368=Topline!D350),0)),"n/a")</f>
        <v>5.2663830672385899E-2</v>
      </c>
      <c r="I350" s="86">
        <f t="array" ref="I350">IFERROR(INDEX(DATA!$AD$133:$AD$368,MATCH(1,(DATA!$D$133:$D$368=Topline!B350)*(DATA!$E$133:$E$368=Topline!D350),0)),"n/a")</f>
        <v>1814159.98</v>
      </c>
      <c r="J350" s="77">
        <f t="array" ref="J350">IFERROR(INDEX(DATA!$AE$133:$AE$368,MATCH(1,(DATA!$D$133:$D$368=Topline!B350)*(DATA!$E$133:$E$368=Topline!D350),0)),"n/a")</f>
        <v>1.35598267332038E-2</v>
      </c>
      <c r="K350" s="86">
        <f t="array" ref="K350">IFERROR(INDEX(DATA!$AN$133:$AN$368,MATCH(1,(DATA!$D$133:$D$368=Topline!B350)*(DATA!$E$133:$E$368=Topline!D350),0)),"n/a")</f>
        <v>3231754.63</v>
      </c>
      <c r="L350" s="77">
        <f t="array" ref="L350">IFERROR(INDEX(DATA!$AO$133:$AO$368,MATCH(1,(DATA!$D$133:$D$368=Topline!B350)*(DATA!$E$133:$E$368=Topline!D350),0)),"n/a")</f>
        <v>5.8300849866678203E-2</v>
      </c>
      <c r="R350" s="66"/>
      <c r="S350" s="66"/>
      <c r="T350" s="66"/>
      <c r="U350" s="66"/>
      <c r="V350" s="66"/>
      <c r="W350" s="66"/>
      <c r="X350" s="66"/>
      <c r="Y350" s="66"/>
    </row>
    <row r="351" spans="1:25" x14ac:dyDescent="0.2">
      <c r="A351" s="75" t="s">
        <v>19</v>
      </c>
      <c r="B351" s="66" t="s">
        <v>20</v>
      </c>
      <c r="C351" s="66" t="s">
        <v>25</v>
      </c>
      <c r="D351" s="66" t="s">
        <v>323</v>
      </c>
      <c r="E351" s="86">
        <f t="array" ref="E351">IFERROR(INDEX(DATA!$J$133:$J$368,MATCH(1,(DATA!$D$133:$D$368=Topline!B351)*(DATA!$E$133:$E$368=Topline!D351),0)),"n/a")</f>
        <v>55860.35</v>
      </c>
      <c r="F351" s="77">
        <f t="array" ref="F351">IFERROR(INDEX(DATA!$K$133:$K$368,MATCH(1,(DATA!$D$133:$D$368=Topline!B351)*(DATA!$E$133:$E$368=Topline!D351),0)),"n/a")</f>
        <v>6.7423234291243694E-2</v>
      </c>
      <c r="G351" s="86">
        <f t="array" ref="G351">IFERROR(INDEX(DATA!$T$133:$T$368,MATCH(1,(DATA!$D$133:$D$368=Topline!B351)*(DATA!$E$133:$E$368=Topline!D351),0)),"n/a")</f>
        <v>200844.7</v>
      </c>
      <c r="H351" s="77">
        <f t="array" ref="H351">IFERROR(INDEX(DATA!$U$133:$U$368,MATCH(1,(DATA!$D$133:$D$368=Topline!B351)*(DATA!$E$133:$E$368=Topline!D351),0)),"n/a")</f>
        <v>9.3729808553296198E-2</v>
      </c>
      <c r="I351" s="86">
        <f t="array" ref="I351">IFERROR(INDEX(DATA!$AD$133:$AD$368,MATCH(1,(DATA!$D$133:$D$368=Topline!B351)*(DATA!$E$133:$E$368=Topline!D351),0)),"n/a")</f>
        <v>385641.9</v>
      </c>
      <c r="J351" s="77">
        <f t="array" ref="J351">IFERROR(INDEX(DATA!$AE$133:$AE$368,MATCH(1,(DATA!$D$133:$D$368=Topline!B351)*(DATA!$E$133:$E$368=Topline!D351),0)),"n/a")</f>
        <v>0.13828037156093501</v>
      </c>
      <c r="K351" s="86">
        <f t="array" ref="K351">IFERROR(INDEX(DATA!$AN$133:$AN$368,MATCH(1,(DATA!$D$133:$D$368=Topline!B351)*(DATA!$E$133:$E$368=Topline!D351),0)),"n/a")</f>
        <v>666149.84</v>
      </c>
      <c r="L351" s="77">
        <f t="array" ref="L351">IFERROR(INDEX(DATA!$AO$133:$AO$368,MATCH(1,(DATA!$D$133:$D$368=Topline!B351)*(DATA!$E$133:$E$368=Topline!D351),0)),"n/a")</f>
        <v>0.21558344223678899</v>
      </c>
      <c r="R351" s="66"/>
      <c r="S351" s="66"/>
      <c r="T351" s="66"/>
      <c r="U351" s="66"/>
      <c r="V351" s="66"/>
      <c r="W351" s="66"/>
      <c r="X351" s="66"/>
      <c r="Y351" s="66"/>
    </row>
    <row r="352" spans="1:25" x14ac:dyDescent="0.2">
      <c r="A352" s="75" t="s">
        <v>19</v>
      </c>
      <c r="B352" s="66" t="s">
        <v>20</v>
      </c>
      <c r="C352" s="66" t="s">
        <v>25</v>
      </c>
      <c r="D352" s="66" t="s">
        <v>324</v>
      </c>
      <c r="E352" s="86">
        <f t="array" ref="E352">IFERROR(INDEX(DATA!$J$133:$J$368,MATCH(1,(DATA!$D$133:$D$368=Topline!B352)*(DATA!$E$133:$E$368=Topline!D352),0)),"n/a")</f>
        <v>63984.6</v>
      </c>
      <c r="F352" s="77">
        <f t="array" ref="F352">IFERROR(INDEX(DATA!$K$133:$K$368,MATCH(1,(DATA!$D$133:$D$368=Topline!B352)*(DATA!$E$133:$E$368=Topline!D352),0)),"n/a")</f>
        <v>5.6577838824512103E-2</v>
      </c>
      <c r="G352" s="86">
        <f t="array" ref="G352">IFERROR(INDEX(DATA!$T$133:$T$368,MATCH(1,(DATA!$D$133:$D$368=Topline!B352)*(DATA!$E$133:$E$368=Topline!D352),0)),"n/a")</f>
        <v>210769.12</v>
      </c>
      <c r="H352" s="77">
        <f t="array" ref="H352">IFERROR(INDEX(DATA!$U$133:$U$368,MATCH(1,(DATA!$D$133:$D$368=Topline!B352)*(DATA!$E$133:$E$368=Topline!D352),0)),"n/a")</f>
        <v>4.45053938509092E-3</v>
      </c>
      <c r="I352" s="86">
        <f t="array" ref="I352">IFERROR(INDEX(DATA!$AD$133:$AD$368,MATCH(1,(DATA!$D$133:$D$368=Topline!B352)*(DATA!$E$133:$E$368=Topline!D352),0)),"n/a")</f>
        <v>410279.94</v>
      </c>
      <c r="J352" s="77">
        <f t="array" ref="J352">IFERROR(INDEX(DATA!$AE$133:$AE$368,MATCH(1,(DATA!$D$133:$D$368=Topline!B352)*(DATA!$E$133:$E$368=Topline!D352),0)),"n/a")</f>
        <v>6.3877906586278704E-2</v>
      </c>
      <c r="K352" s="86">
        <f t="array" ref="K352">IFERROR(INDEX(DATA!$AN$133:$AN$368,MATCH(1,(DATA!$D$133:$D$368=Topline!B352)*(DATA!$E$133:$E$368=Topline!D352),0)),"n/a")</f>
        <v>742773.39</v>
      </c>
      <c r="L352" s="77">
        <f t="array" ref="L352">IFERROR(INDEX(DATA!$AO$133:$AO$368,MATCH(1,(DATA!$D$133:$D$368=Topline!B352)*(DATA!$E$133:$E$368=Topline!D352),0)),"n/a")</f>
        <v>0.18385714699427899</v>
      </c>
      <c r="R352" s="66"/>
      <c r="S352" s="66"/>
      <c r="T352" s="66"/>
      <c r="U352" s="66"/>
      <c r="V352" s="66"/>
      <c r="W352" s="66"/>
      <c r="X352" s="66"/>
      <c r="Y352" s="66"/>
    </row>
    <row r="353" spans="1:25" x14ac:dyDescent="0.2">
      <c r="A353" s="75" t="s">
        <v>19</v>
      </c>
      <c r="B353" s="66" t="s">
        <v>20</v>
      </c>
      <c r="C353" s="66" t="s">
        <v>25</v>
      </c>
      <c r="D353" s="66" t="s">
        <v>325</v>
      </c>
      <c r="E353" s="86">
        <f t="array" ref="E353">IFERROR(INDEX(DATA!$J$133:$J$368,MATCH(1,(DATA!$D$133:$D$368=Topline!B353)*(DATA!$E$133:$E$368=Topline!D353),0)),"n/a")</f>
        <v>103249.5</v>
      </c>
      <c r="F353" s="77">
        <f t="array" ref="F353">IFERROR(INDEX(DATA!$K$133:$K$368,MATCH(1,(DATA!$D$133:$D$368=Topline!B353)*(DATA!$E$133:$E$368=Topline!D353),0)),"n/a")</f>
        <v>-1.1401085545871699E-3</v>
      </c>
      <c r="G353" s="86">
        <f t="array" ref="G353">IFERROR(INDEX(DATA!$T$133:$T$368,MATCH(1,(DATA!$D$133:$D$368=Topline!B353)*(DATA!$E$133:$E$368=Topline!D353),0)),"n/a")</f>
        <v>363583.82</v>
      </c>
      <c r="H353" s="77">
        <f t="array" ref="H353">IFERROR(INDEX(DATA!$U$133:$U$368,MATCH(1,(DATA!$D$133:$D$368=Topline!B353)*(DATA!$E$133:$E$368=Topline!D353),0)),"n/a")</f>
        <v>2.78432105235022E-2</v>
      </c>
      <c r="I353" s="86">
        <f t="array" ref="I353">IFERROR(INDEX(DATA!$AD$133:$AD$368,MATCH(1,(DATA!$D$133:$D$368=Topline!B353)*(DATA!$E$133:$E$368=Topline!D353),0)),"n/a")</f>
        <v>706634.3</v>
      </c>
      <c r="J353" s="77">
        <f t="array" ref="J353">IFERROR(INDEX(DATA!$AE$133:$AE$368,MATCH(1,(DATA!$D$133:$D$368=Topline!B353)*(DATA!$E$133:$E$368=Topline!D353),0)),"n/a")</f>
        <v>2.5693388272568E-2</v>
      </c>
      <c r="K353" s="86">
        <f t="array" ref="K353">IFERROR(INDEX(DATA!$AN$133:$AN$368,MATCH(1,(DATA!$D$133:$D$368=Topline!B353)*(DATA!$E$133:$E$368=Topline!D353),0)),"n/a")</f>
        <v>1226449.26</v>
      </c>
      <c r="L353" s="77">
        <f t="array" ref="L353">IFERROR(INDEX(DATA!$AO$133:$AO$368,MATCH(1,(DATA!$D$133:$D$368=Topline!B353)*(DATA!$E$133:$E$368=Topline!D353),0)),"n/a")</f>
        <v>5.2874515275665099E-2</v>
      </c>
      <c r="R353" s="66"/>
      <c r="S353" s="66"/>
      <c r="T353" s="66"/>
      <c r="U353" s="66"/>
      <c r="V353" s="66"/>
      <c r="W353" s="66"/>
      <c r="X353" s="66"/>
      <c r="Y353" s="66"/>
    </row>
    <row r="354" spans="1:25" x14ac:dyDescent="0.2">
      <c r="A354" s="75" t="s">
        <v>19</v>
      </c>
      <c r="B354" s="66" t="s">
        <v>20</v>
      </c>
      <c r="C354" s="66" t="s">
        <v>25</v>
      </c>
      <c r="D354" s="66" t="s">
        <v>326</v>
      </c>
      <c r="E354" s="86">
        <f t="array" ref="E354">IFERROR(INDEX(DATA!$J$133:$J$368,MATCH(1,(DATA!$D$133:$D$368=Topline!B354)*(DATA!$E$133:$E$368=Topline!D354),0)),"n/a")</f>
        <v>86315.07</v>
      </c>
      <c r="F354" s="77">
        <f t="array" ref="F354">IFERROR(INDEX(DATA!$K$133:$K$368,MATCH(1,(DATA!$D$133:$D$368=Topline!B354)*(DATA!$E$133:$E$368=Topline!D354),0)),"n/a")</f>
        <v>0.21560162831195401</v>
      </c>
      <c r="G354" s="86">
        <f t="array" ref="G354">IFERROR(INDEX(DATA!$T$133:$T$368,MATCH(1,(DATA!$D$133:$D$368=Topline!B354)*(DATA!$E$133:$E$368=Topline!D354),0)),"n/a")</f>
        <v>303839.23</v>
      </c>
      <c r="H354" s="77">
        <f t="array" ref="H354">IFERROR(INDEX(DATA!$U$133:$U$368,MATCH(1,(DATA!$D$133:$D$368=Topline!B354)*(DATA!$E$133:$E$368=Topline!D354),0)),"n/a")</f>
        <v>0.32516820223276399</v>
      </c>
      <c r="I354" s="86">
        <f t="array" ref="I354">IFERROR(INDEX(DATA!$AD$133:$AD$368,MATCH(1,(DATA!$D$133:$D$368=Topline!B354)*(DATA!$E$133:$E$368=Topline!D354),0)),"n/a")</f>
        <v>611535.49</v>
      </c>
      <c r="J354" s="77">
        <f t="array" ref="J354">IFERROR(INDEX(DATA!$AE$133:$AE$368,MATCH(1,(DATA!$D$133:$D$368=Topline!B354)*(DATA!$E$133:$E$368=Topline!D354),0)),"n/a")</f>
        <v>0.492877216278306</v>
      </c>
      <c r="K354" s="86">
        <f t="array" ref="K354">IFERROR(INDEX(DATA!$AN$133:$AN$368,MATCH(1,(DATA!$D$133:$D$368=Topline!B354)*(DATA!$E$133:$E$368=Topline!D354),0)),"n/a")</f>
        <v>1025464.88</v>
      </c>
      <c r="L354" s="77">
        <f t="array" ref="L354">IFERROR(INDEX(DATA!$AO$133:$AO$368,MATCH(1,(DATA!$D$133:$D$368=Topline!B354)*(DATA!$E$133:$E$368=Topline!D354),0)),"n/a")</f>
        <v>0.48851566840140698</v>
      </c>
      <c r="R354" s="66"/>
      <c r="S354" s="66"/>
      <c r="T354" s="66"/>
      <c r="U354" s="66"/>
      <c r="V354" s="66"/>
      <c r="W354" s="66"/>
      <c r="X354" s="66"/>
      <c r="Y354" s="66"/>
    </row>
    <row r="355" spans="1:25" x14ac:dyDescent="0.2">
      <c r="A355" s="75" t="s">
        <v>19</v>
      </c>
      <c r="B355" s="66" t="s">
        <v>20</v>
      </c>
      <c r="C355" s="66" t="s">
        <v>25</v>
      </c>
      <c r="D355" s="66" t="s">
        <v>327</v>
      </c>
      <c r="E355" s="86">
        <f t="array" ref="E355">IFERROR(INDEX(DATA!$J$133:$J$368,MATCH(1,(DATA!$D$133:$D$368=Topline!B355)*(DATA!$E$133:$E$368=Topline!D355),0)),"n/a")</f>
        <v>914737.8</v>
      </c>
      <c r="F355" s="77">
        <f t="array" ref="F355">IFERROR(INDEX(DATA!$K$133:$K$368,MATCH(1,(DATA!$D$133:$D$368=Topline!B355)*(DATA!$E$133:$E$368=Topline!D355),0)),"n/a")</f>
        <v>5.6533563645899197E-2</v>
      </c>
      <c r="G355" s="86">
        <f t="array" ref="G355">IFERROR(INDEX(DATA!$T$133:$T$368,MATCH(1,(DATA!$D$133:$D$368=Topline!B355)*(DATA!$E$133:$E$368=Topline!D355),0)),"n/a")</f>
        <v>3191881.17</v>
      </c>
      <c r="H355" s="77">
        <f t="array" ref="H355">IFERROR(INDEX(DATA!$U$133:$U$368,MATCH(1,(DATA!$D$133:$D$368=Topline!B355)*(DATA!$E$133:$E$368=Topline!D355),0)),"n/a")</f>
        <v>7.0357068617039803E-2</v>
      </c>
      <c r="I355" s="86">
        <f t="array" ref="I355">IFERROR(INDEX(DATA!$AD$133:$AD$368,MATCH(1,(DATA!$D$133:$D$368=Topline!B355)*(DATA!$E$133:$E$368=Topline!D355),0)),"n/a")</f>
        <v>6120246.9900000002</v>
      </c>
      <c r="J355" s="77">
        <f t="array" ref="J355">IFERROR(INDEX(DATA!$AE$133:$AE$368,MATCH(1,(DATA!$D$133:$D$368=Topline!B355)*(DATA!$E$133:$E$368=Topline!D355),0)),"n/a")</f>
        <v>7.7168974142590205E-2</v>
      </c>
      <c r="K355" s="86">
        <f t="array" ref="K355">IFERROR(INDEX(DATA!$AN$133:$AN$368,MATCH(1,(DATA!$D$133:$D$368=Topline!B355)*(DATA!$E$133:$E$368=Topline!D355),0)),"n/a")</f>
        <v>10751841.48</v>
      </c>
      <c r="L355" s="77">
        <f t="array" ref="L355">IFERROR(INDEX(DATA!$AO$133:$AO$368,MATCH(1,(DATA!$D$133:$D$368=Topline!B355)*(DATA!$E$133:$E$368=Topline!D355),0)),"n/a")</f>
        <v>0.11556484785617301</v>
      </c>
      <c r="R355" s="66"/>
      <c r="S355" s="66"/>
      <c r="T355" s="66"/>
      <c r="U355" s="66"/>
      <c r="V355" s="66"/>
      <c r="W355" s="66"/>
      <c r="X355" s="66"/>
      <c r="Y355" s="66"/>
    </row>
    <row r="356" spans="1:25" x14ac:dyDescent="0.2">
      <c r="A356" s="75"/>
      <c r="E356" s="80"/>
      <c r="F356" s="77"/>
      <c r="G356" s="81"/>
      <c r="H356" s="77"/>
      <c r="I356" s="81"/>
      <c r="J356" s="82"/>
      <c r="K356" s="81"/>
      <c r="L356" s="77"/>
      <c r="R356" s="66"/>
      <c r="S356" s="66"/>
      <c r="T356" s="66"/>
      <c r="U356" s="66"/>
      <c r="V356" s="66"/>
      <c r="W356" s="66"/>
      <c r="X356" s="66"/>
      <c r="Y356" s="66"/>
    </row>
    <row r="357" spans="1:25" x14ac:dyDescent="0.2">
      <c r="A357" s="75" t="s">
        <v>19</v>
      </c>
      <c r="B357" s="66" t="s">
        <v>20</v>
      </c>
      <c r="C357" s="66" t="s">
        <v>10</v>
      </c>
      <c r="D357" s="66" t="s">
        <v>319</v>
      </c>
      <c r="E357" s="87">
        <f t="array" ref="E357">IFERROR(INDEX(DATA!$L$133:$L$368,MATCH(1,(DATA!$D$133:$D$368=Topline!B357)*(DATA!$E$133:$E$368=Topline!D357),0)),"n/a")</f>
        <v>15.274694988839</v>
      </c>
      <c r="F357" s="77">
        <f t="array" ref="F357">IFERROR(INDEX(DATA!$M$133:$M$368,MATCH(1,(DATA!$D$133:$D$368=Topline!B357)*(DATA!$E$133:$E$368=Topline!D357),0)),"n/a")</f>
        <v>5.0828402261673199E-2</v>
      </c>
      <c r="G357" s="87">
        <f t="array" ref="G357">IFERROR(INDEX(DATA!$V$133:$V$368,MATCH(1,(DATA!$D$133:$D$368=Topline!B357)*(DATA!$E$133:$E$368=Topline!D357),0)),"n/a")</f>
        <v>15.584798142076499</v>
      </c>
      <c r="H357" s="77">
        <f t="array" ref="H357">IFERROR(INDEX(DATA!$W$133:$W$368,MATCH(1,(DATA!$D$133:$D$368=Topline!B357)*(DATA!$E$133:$E$368=Topline!D357),0)),"n/a")</f>
        <v>7.5977210354858896E-2</v>
      </c>
      <c r="I357" s="87">
        <f t="array" ref="I357">IFERROR(INDEX(DATA!$AF$133:$AF$368,MATCH(1,(DATA!$D$133:$D$368=Topline!B357)*(DATA!$E$133:$E$368=Topline!D357),0)),"n/a")</f>
        <v>15.438180095672401</v>
      </c>
      <c r="J357" s="77">
        <f t="array" ref="J357">IFERROR(INDEX(DATA!$AG$133:$AG$368,MATCH(1,(DATA!$D$133:$D$368=Topline!B357)*(DATA!$E$133:$E$368=Topline!D357),0)),"n/a")</f>
        <v>5.8602804833808898E-2</v>
      </c>
      <c r="K357" s="87">
        <f t="array" ref="K357">IFERROR(INDEX(DATA!$AP$133:$AP$368,MATCH(1,(DATA!$D$133:$D$368=Topline!B357)*(DATA!$E$133:$E$368=Topline!D357),0)),"n/a")</f>
        <v>15.132386607361999</v>
      </c>
      <c r="L357" s="77">
        <f t="array" ref="L357">IFERROR(INDEX(DATA!$AQ$133:$AQ$368,MATCH(1,(DATA!$D$133:$D$368=Topline!B357)*(DATA!$E$133:$E$368=Topline!D357),0)),"n/a")</f>
        <v>3.4606021751102299E-2</v>
      </c>
      <c r="R357" s="66"/>
      <c r="S357" s="66"/>
      <c r="T357" s="66"/>
      <c r="U357" s="66"/>
      <c r="V357" s="66"/>
      <c r="W357" s="66"/>
      <c r="X357" s="66"/>
      <c r="Y357" s="66"/>
    </row>
    <row r="358" spans="1:25" x14ac:dyDescent="0.2">
      <c r="A358" s="75" t="s">
        <v>19</v>
      </c>
      <c r="B358" s="66" t="s">
        <v>20</v>
      </c>
      <c r="C358" s="66" t="s">
        <v>10</v>
      </c>
      <c r="D358" s="66" t="s">
        <v>320</v>
      </c>
      <c r="E358" s="87">
        <f t="array" ref="E358">IFERROR(INDEX(DATA!$L$133:$L$368,MATCH(1,(DATA!$D$133:$D$368=Topline!B358)*(DATA!$E$133:$E$368=Topline!D358),0)),"n/a")</f>
        <v>11.878352582781501</v>
      </c>
      <c r="F358" s="77">
        <f t="array" ref="F358">IFERROR(INDEX(DATA!$M$133:$M$368,MATCH(1,(DATA!$D$133:$D$368=Topline!B358)*(DATA!$E$133:$E$368=Topline!D358),0)),"n/a")</f>
        <v>1.8703106911346998E-2</v>
      </c>
      <c r="G358" s="87">
        <f t="array" ref="G358">IFERROR(INDEX(DATA!$V$133:$V$368,MATCH(1,(DATA!$D$133:$D$368=Topline!B358)*(DATA!$E$133:$E$368=Topline!D358),0)),"n/a")</f>
        <v>11.922012869579801</v>
      </c>
      <c r="H358" s="77">
        <f t="array" ref="H358">IFERROR(INDEX(DATA!$W$133:$W$368,MATCH(1,(DATA!$D$133:$D$368=Topline!B358)*(DATA!$E$133:$E$368=Topline!D358),0)),"n/a")</f>
        <v>-1.5729543210659901E-3</v>
      </c>
      <c r="I358" s="87">
        <f t="array" ref="I358">IFERROR(INDEX(DATA!$AF$133:$AF$368,MATCH(1,(DATA!$D$133:$D$368=Topline!B358)*(DATA!$E$133:$E$368=Topline!D358),0)),"n/a")</f>
        <v>12.0172685505514</v>
      </c>
      <c r="J358" s="77">
        <f t="array" ref="J358">IFERROR(INDEX(DATA!$AG$133:$AG$368,MATCH(1,(DATA!$D$133:$D$368=Topline!B358)*(DATA!$E$133:$E$368=Topline!D358),0)),"n/a")</f>
        <v>4.5263254323229998E-3</v>
      </c>
      <c r="K358" s="87">
        <f t="array" ref="K358">IFERROR(INDEX(DATA!$AP$133:$AP$368,MATCH(1,(DATA!$D$133:$D$368=Topline!B358)*(DATA!$E$133:$E$368=Topline!D358),0)),"n/a")</f>
        <v>12.220959588251899</v>
      </c>
      <c r="L358" s="77">
        <f t="array" ref="L358">IFERROR(INDEX(DATA!$AQ$133:$AQ$368,MATCH(1,(DATA!$D$133:$D$368=Topline!B358)*(DATA!$E$133:$E$368=Topline!D358),0)),"n/a")</f>
        <v>3.6357349614915602E-2</v>
      </c>
      <c r="R358" s="66"/>
      <c r="S358" s="66"/>
      <c r="T358" s="66"/>
      <c r="U358" s="66"/>
      <c r="V358" s="66"/>
      <c r="W358" s="66"/>
      <c r="X358" s="66"/>
      <c r="Y358" s="66"/>
    </row>
    <row r="359" spans="1:25" x14ac:dyDescent="0.2">
      <c r="A359" s="75" t="s">
        <v>19</v>
      </c>
      <c r="B359" s="66" t="s">
        <v>20</v>
      </c>
      <c r="C359" s="66" t="s">
        <v>10</v>
      </c>
      <c r="D359" s="66" t="s">
        <v>321</v>
      </c>
      <c r="E359" s="87">
        <f t="array" ref="E359">IFERROR(INDEX(DATA!$L$133:$L$368,MATCH(1,(DATA!$D$133:$D$368=Topline!B359)*(DATA!$E$133:$E$368=Topline!D359),0)),"n/a")</f>
        <v>9.8796231154712704</v>
      </c>
      <c r="F359" s="77">
        <f t="array" ref="F359">IFERROR(INDEX(DATA!$M$133:$M$368,MATCH(1,(DATA!$D$133:$D$368=Topline!B359)*(DATA!$E$133:$E$368=Topline!D359),0)),"n/a")</f>
        <v>-4.9044898957137803E-2</v>
      </c>
      <c r="G359" s="87">
        <f t="array" ref="G359">IFERROR(INDEX(DATA!$V$133:$V$368,MATCH(1,(DATA!$D$133:$D$368=Topline!B359)*(DATA!$E$133:$E$368=Topline!D359),0)),"n/a")</f>
        <v>9.9445895528572397</v>
      </c>
      <c r="H359" s="77">
        <f t="array" ref="H359">IFERROR(INDEX(DATA!$W$133:$W$368,MATCH(1,(DATA!$D$133:$D$368=Topline!B359)*(DATA!$E$133:$E$368=Topline!D359),0)),"n/a")</f>
        <v>-4.5084142376993097E-2</v>
      </c>
      <c r="I359" s="87">
        <f t="array" ref="I359">IFERROR(INDEX(DATA!$AF$133:$AF$368,MATCH(1,(DATA!$D$133:$D$368=Topline!B359)*(DATA!$E$133:$E$368=Topline!D359),0)),"n/a")</f>
        <v>10.0919093991078</v>
      </c>
      <c r="J359" s="77">
        <f t="array" ref="J359">IFERROR(INDEX(DATA!$AG$133:$AG$368,MATCH(1,(DATA!$D$133:$D$368=Topline!B359)*(DATA!$E$133:$E$368=Topline!D359),0)),"n/a")</f>
        <v>-2.80267062464176E-2</v>
      </c>
      <c r="K359" s="87">
        <f t="array" ref="K359">IFERROR(INDEX(DATA!$AP$133:$AP$368,MATCH(1,(DATA!$D$133:$D$368=Topline!B359)*(DATA!$E$133:$E$368=Topline!D359),0)),"n/a")</f>
        <v>10.1722793089346</v>
      </c>
      <c r="L359" s="77">
        <f t="array" ref="L359">IFERROR(INDEX(DATA!$AQ$133:$AQ$368,MATCH(1,(DATA!$D$133:$D$368=Topline!B359)*(DATA!$E$133:$E$368=Topline!D359),0)),"n/a")</f>
        <v>-6.1184728613467999E-2</v>
      </c>
      <c r="R359" s="66"/>
      <c r="S359" s="66"/>
      <c r="T359" s="66"/>
      <c r="U359" s="66"/>
      <c r="V359" s="66"/>
      <c r="W359" s="66"/>
      <c r="X359" s="66"/>
      <c r="Y359" s="66"/>
    </row>
    <row r="360" spans="1:25" x14ac:dyDescent="0.2">
      <c r="A360" s="75" t="s">
        <v>19</v>
      </c>
      <c r="B360" s="66" t="s">
        <v>20</v>
      </c>
      <c r="C360" s="66" t="s">
        <v>10</v>
      </c>
      <c r="D360" s="66" t="s">
        <v>322</v>
      </c>
      <c r="E360" s="87">
        <f t="array" ref="E360">IFERROR(INDEX(DATA!$L$133:$L$368,MATCH(1,(DATA!$D$133:$D$368=Topline!B360)*(DATA!$E$133:$E$368=Topline!D360),0)),"n/a")</f>
        <v>7.8536107513430302</v>
      </c>
      <c r="F360" s="77">
        <f t="array" ref="F360">IFERROR(INDEX(DATA!$M$133:$M$368,MATCH(1,(DATA!$D$133:$D$368=Topline!B360)*(DATA!$E$133:$E$368=Topline!D360),0)),"n/a")</f>
        <v>-6.7335117865009994E-2</v>
      </c>
      <c r="G360" s="87">
        <f t="array" ref="G360">IFERROR(INDEX(DATA!$V$133:$V$368,MATCH(1,(DATA!$D$133:$D$368=Topline!B360)*(DATA!$E$133:$E$368=Topline!D360),0)),"n/a")</f>
        <v>8.0955050963640698</v>
      </c>
      <c r="H360" s="77">
        <f t="array" ref="H360">IFERROR(INDEX(DATA!$W$133:$W$368,MATCH(1,(DATA!$D$133:$D$368=Topline!B360)*(DATA!$E$133:$E$368=Topline!D360),0)),"n/a")</f>
        <v>-4.5367708460389802E-2</v>
      </c>
      <c r="I360" s="87">
        <f t="array" ref="I360">IFERROR(INDEX(DATA!$AF$133:$AF$368,MATCH(1,(DATA!$D$133:$D$368=Topline!B360)*(DATA!$E$133:$E$368=Topline!D360),0)),"n/a")</f>
        <v>8.2289931469706108</v>
      </c>
      <c r="J360" s="77">
        <f t="array" ref="J360">IFERROR(INDEX(DATA!$AG$133:$AG$368,MATCH(1,(DATA!$D$133:$D$368=Topline!B360)*(DATA!$E$133:$E$368=Topline!D360),0)),"n/a")</f>
        <v>-6.5974275704723598E-2</v>
      </c>
      <c r="K360" s="87">
        <f t="array" ref="K360">IFERROR(INDEX(DATA!$AP$133:$AP$368,MATCH(1,(DATA!$D$133:$D$368=Topline!B360)*(DATA!$E$133:$E$368=Topline!D360),0)),"n/a")</f>
        <v>7.9851201503560603</v>
      </c>
      <c r="L360" s="77">
        <f t="array" ref="L360">IFERROR(INDEX(DATA!$AQ$133:$AQ$368,MATCH(1,(DATA!$D$133:$D$368=Topline!B360)*(DATA!$E$133:$E$368=Topline!D360),0)),"n/a")</f>
        <v>-0.146327063362618</v>
      </c>
      <c r="R360" s="66"/>
      <c r="S360" s="66"/>
      <c r="T360" s="66"/>
      <c r="U360" s="66"/>
      <c r="V360" s="66"/>
      <c r="W360" s="66"/>
      <c r="X360" s="66"/>
      <c r="Y360" s="66"/>
    </row>
    <row r="361" spans="1:25" x14ac:dyDescent="0.2">
      <c r="A361" s="75" t="s">
        <v>19</v>
      </c>
      <c r="B361" s="66" t="s">
        <v>20</v>
      </c>
      <c r="C361" s="66" t="s">
        <v>10</v>
      </c>
      <c r="D361" s="66" t="s">
        <v>323</v>
      </c>
      <c r="E361" s="87">
        <f t="array" ref="E361">IFERROR(INDEX(DATA!$L$133:$L$368,MATCH(1,(DATA!$D$133:$D$368=Topline!B361)*(DATA!$E$133:$E$368=Topline!D361),0)),"n/a")</f>
        <v>13.3462284059895</v>
      </c>
      <c r="F361" s="77">
        <f t="array" ref="F361">IFERROR(INDEX(DATA!$M$133:$M$368,MATCH(1,(DATA!$D$133:$D$368=Topline!B361)*(DATA!$E$133:$E$368=Topline!D361),0)),"n/a")</f>
        <v>1.5778961779917E-2</v>
      </c>
      <c r="G361" s="87">
        <f t="array" ref="G361">IFERROR(INDEX(DATA!$V$133:$V$368,MATCH(1,(DATA!$D$133:$D$368=Topline!B361)*(DATA!$E$133:$E$368=Topline!D361),0)),"n/a")</f>
        <v>13.5269235389909</v>
      </c>
      <c r="H361" s="77">
        <f t="array" ref="H361">IFERROR(INDEX(DATA!$W$133:$W$368,MATCH(1,(DATA!$D$133:$D$368=Topline!B361)*(DATA!$E$133:$E$368=Topline!D361),0)),"n/a")</f>
        <v>5.4425289771367701E-2</v>
      </c>
      <c r="I361" s="87">
        <f t="array" ref="I361">IFERROR(INDEX(DATA!$AF$133:$AF$368,MATCH(1,(DATA!$D$133:$D$368=Topline!B361)*(DATA!$E$133:$E$368=Topline!D361),0)),"n/a")</f>
        <v>13.572702644833599</v>
      </c>
      <c r="J361" s="77">
        <f t="array" ref="J361">IFERROR(INDEX(DATA!$AG$133:$AG$368,MATCH(1,(DATA!$D$133:$D$368=Topline!B361)*(DATA!$E$133:$E$368=Topline!D361),0)),"n/a")</f>
        <v>6.5473047369085505E-2</v>
      </c>
      <c r="K361" s="87">
        <f t="array" ref="K361">IFERROR(INDEX(DATA!$AP$133:$AP$368,MATCH(1,(DATA!$D$133:$D$368=Topline!B361)*(DATA!$E$133:$E$368=Topline!D361),0)),"n/a")</f>
        <v>13.592427827413299</v>
      </c>
      <c r="L361" s="77">
        <f t="array" ref="L361">IFERROR(INDEX(DATA!$AQ$133:$AQ$368,MATCH(1,(DATA!$D$133:$D$368=Topline!B361)*(DATA!$E$133:$E$368=Topline!D361),0)),"n/a")</f>
        <v>6.41190988616753E-2</v>
      </c>
      <c r="R361" s="66"/>
      <c r="S361" s="66"/>
      <c r="T361" s="66"/>
      <c r="U361" s="66"/>
      <c r="V361" s="66"/>
      <c r="W361" s="66"/>
      <c r="X361" s="66"/>
      <c r="Y361" s="66"/>
    </row>
    <row r="362" spans="1:25" x14ac:dyDescent="0.2">
      <c r="A362" s="75" t="s">
        <v>19</v>
      </c>
      <c r="B362" s="66" t="s">
        <v>20</v>
      </c>
      <c r="C362" s="66" t="s">
        <v>10</v>
      </c>
      <c r="D362" s="66" t="s">
        <v>324</v>
      </c>
      <c r="E362" s="87">
        <f t="array" ref="E362">IFERROR(INDEX(DATA!$L$133:$L$368,MATCH(1,(DATA!$D$133:$D$368=Topline!B362)*(DATA!$E$133:$E$368=Topline!D362),0)),"n/a")</f>
        <v>11.177226779959</v>
      </c>
      <c r="F362" s="77">
        <f t="array" ref="F362">IFERROR(INDEX(DATA!$M$133:$M$368,MATCH(1,(DATA!$D$133:$D$368=Topline!B362)*(DATA!$E$133:$E$368=Topline!D362),0)),"n/a")</f>
        <v>7.8624904700770507E-2</v>
      </c>
      <c r="G362" s="87">
        <f t="array" ref="G362">IFERROR(INDEX(DATA!$V$133:$V$368,MATCH(1,(DATA!$D$133:$D$368=Topline!B362)*(DATA!$E$133:$E$368=Topline!D362),0)),"n/a")</f>
        <v>11.146043041472</v>
      </c>
      <c r="H362" s="77">
        <f t="array" ref="H362">IFERROR(INDEX(DATA!$W$133:$W$368,MATCH(1,(DATA!$D$133:$D$368=Topline!B362)*(DATA!$E$133:$E$368=Topline!D362),0)),"n/a")</f>
        <v>0.11604488185978699</v>
      </c>
      <c r="I362" s="87">
        <f t="array" ref="I362">IFERROR(INDEX(DATA!$AF$133:$AF$368,MATCH(1,(DATA!$D$133:$D$368=Topline!B362)*(DATA!$E$133:$E$368=Topline!D362),0)),"n/a")</f>
        <v>10.6827753091312</v>
      </c>
      <c r="J362" s="77">
        <f t="array" ref="J362">IFERROR(INDEX(DATA!$AG$133:$AG$368,MATCH(1,(DATA!$D$133:$D$368=Topline!B362)*(DATA!$E$133:$E$368=Topline!D362),0)),"n/a")</f>
        <v>0.12393289007903199</v>
      </c>
      <c r="K362" s="87">
        <f t="array" ref="K362">IFERROR(INDEX(DATA!$AP$133:$AP$368,MATCH(1,(DATA!$D$133:$D$368=Topline!B362)*(DATA!$E$133:$E$368=Topline!D362),0)),"n/a")</f>
        <v>10.3511517244684</v>
      </c>
      <c r="L362" s="77">
        <f t="array" ref="L362">IFERROR(INDEX(DATA!$AQ$133:$AQ$368,MATCH(1,(DATA!$D$133:$D$368=Topline!B362)*(DATA!$E$133:$E$368=Topline!D362),0)),"n/a")</f>
        <v>2.0018540688725901E-2</v>
      </c>
      <c r="R362" s="66"/>
      <c r="S362" s="66"/>
      <c r="T362" s="66"/>
      <c r="U362" s="66"/>
      <c r="V362" s="66"/>
      <c r="W362" s="66"/>
      <c r="X362" s="66"/>
      <c r="Y362" s="66"/>
    </row>
    <row r="363" spans="1:25" x14ac:dyDescent="0.2">
      <c r="A363" s="75" t="s">
        <v>19</v>
      </c>
      <c r="B363" s="66" t="s">
        <v>20</v>
      </c>
      <c r="C363" s="66" t="s">
        <v>10</v>
      </c>
      <c r="D363" s="66" t="s">
        <v>325</v>
      </c>
      <c r="E363" s="87">
        <f t="array" ref="E363">IFERROR(INDEX(DATA!$L$133:$L$368,MATCH(1,(DATA!$D$133:$D$368=Topline!B363)*(DATA!$E$133:$E$368=Topline!D363),0)),"n/a")</f>
        <v>15.6194380130799</v>
      </c>
      <c r="F363" s="77">
        <f t="array" ref="F363">IFERROR(INDEX(DATA!$M$133:$M$368,MATCH(1,(DATA!$D$133:$D$368=Topline!B363)*(DATA!$E$133:$E$368=Topline!D363),0)),"n/a")</f>
        <v>-2.89355652484132E-2</v>
      </c>
      <c r="G363" s="87">
        <f t="array" ref="G363">IFERROR(INDEX(DATA!$V$133:$V$368,MATCH(1,(DATA!$D$133:$D$368=Topline!B363)*(DATA!$E$133:$E$368=Topline!D363),0)),"n/a")</f>
        <v>15.6703108032328</v>
      </c>
      <c r="H363" s="77">
        <f t="array" ref="H363">IFERROR(INDEX(DATA!$W$133:$W$368,MATCH(1,(DATA!$D$133:$D$368=Topline!B363)*(DATA!$E$133:$E$368=Topline!D363),0)),"n/a")</f>
        <v>-2.3724649818464699E-2</v>
      </c>
      <c r="I363" s="87">
        <f t="array" ref="I363">IFERROR(INDEX(DATA!$AF$133:$AF$368,MATCH(1,(DATA!$D$133:$D$368=Topline!B363)*(DATA!$E$133:$E$368=Topline!D363),0)),"n/a")</f>
        <v>15.511364819002599</v>
      </c>
      <c r="J363" s="77">
        <f t="array" ref="J363">IFERROR(INDEX(DATA!$AG$133:$AG$368,MATCH(1,(DATA!$D$133:$D$368=Topline!B363)*(DATA!$E$133:$E$368=Topline!D363),0)),"n/a")</f>
        <v>-1.9357034879507799E-2</v>
      </c>
      <c r="K363" s="87">
        <f t="array" ref="K363">IFERROR(INDEX(DATA!$AP$133:$AP$368,MATCH(1,(DATA!$D$133:$D$368=Topline!B363)*(DATA!$E$133:$E$368=Topline!D363),0)),"n/a")</f>
        <v>15.664339042358201</v>
      </c>
      <c r="L363" s="77">
        <f t="array" ref="L363">IFERROR(INDEX(DATA!$AQ$133:$AQ$368,MATCH(1,(DATA!$D$133:$D$368=Topline!B363)*(DATA!$E$133:$E$368=Topline!D363),0)),"n/a")</f>
        <v>-1.7403563732503E-2</v>
      </c>
      <c r="R363" s="66"/>
      <c r="S363" s="66"/>
      <c r="T363" s="66"/>
      <c r="U363" s="66"/>
      <c r="V363" s="66"/>
      <c r="W363" s="66"/>
      <c r="X363" s="66"/>
      <c r="Y363" s="66"/>
    </row>
    <row r="364" spans="1:25" x14ac:dyDescent="0.2">
      <c r="A364" s="75" t="s">
        <v>19</v>
      </c>
      <c r="B364" s="66" t="s">
        <v>20</v>
      </c>
      <c r="C364" s="66" t="s">
        <v>10</v>
      </c>
      <c r="D364" s="66" t="s">
        <v>326</v>
      </c>
      <c r="E364" s="87">
        <f t="array" ref="E364">IFERROR(INDEX(DATA!$L$133:$L$368,MATCH(1,(DATA!$D$133:$D$368=Topline!B364)*(DATA!$E$133:$E$368=Topline!D364),0)),"n/a")</f>
        <v>14.269633743391401</v>
      </c>
      <c r="F364" s="77">
        <f t="array" ref="F364">IFERROR(INDEX(DATA!$M$133:$M$368,MATCH(1,(DATA!$D$133:$D$368=Topline!B364)*(DATA!$E$133:$E$368=Topline!D364),0)),"n/a")</f>
        <v>8.0229620424700804E-2</v>
      </c>
      <c r="G364" s="87">
        <f t="array" ref="G364">IFERROR(INDEX(DATA!$V$133:$V$368,MATCH(1,(DATA!$D$133:$D$368=Topline!B364)*(DATA!$E$133:$E$368=Topline!D364),0)),"n/a")</f>
        <v>14.208990556756</v>
      </c>
      <c r="H364" s="77">
        <f t="array" ref="H364">IFERROR(INDEX(DATA!$W$133:$W$368,MATCH(1,(DATA!$D$133:$D$368=Topline!B364)*(DATA!$E$133:$E$368=Topline!D364),0)),"n/a")</f>
        <v>0.101347486939992</v>
      </c>
      <c r="I364" s="87">
        <f t="array" ref="I364">IFERROR(INDEX(DATA!$AF$133:$AF$368,MATCH(1,(DATA!$D$133:$D$368=Topline!B364)*(DATA!$E$133:$E$368=Topline!D364),0)),"n/a")</f>
        <v>14.222933566652699</v>
      </c>
      <c r="J364" s="77">
        <f t="array" ref="J364">IFERROR(INDEX(DATA!$AG$133:$AG$368,MATCH(1,(DATA!$D$133:$D$368=Topline!B364)*(DATA!$E$133:$E$368=Topline!D364),0)),"n/a")</f>
        <v>0.117440041810688</v>
      </c>
      <c r="K364" s="87">
        <f t="array" ref="K364">IFERROR(INDEX(DATA!$AP$133:$AP$368,MATCH(1,(DATA!$D$133:$D$368=Topline!B364)*(DATA!$E$133:$E$368=Topline!D364),0)),"n/a")</f>
        <v>13.9112306783798</v>
      </c>
      <c r="L364" s="77">
        <f t="array" ref="L364">IFERROR(INDEX(DATA!$AQ$133:$AQ$368,MATCH(1,(DATA!$D$133:$D$368=Topline!B364)*(DATA!$E$133:$E$368=Topline!D364),0)),"n/a")</f>
        <v>0.102598680169336</v>
      </c>
      <c r="R364" s="66"/>
      <c r="S364" s="66"/>
      <c r="T364" s="66"/>
      <c r="U364" s="66"/>
      <c r="V364" s="66"/>
      <c r="W364" s="66"/>
      <c r="X364" s="66"/>
      <c r="Y364" s="66"/>
    </row>
    <row r="365" spans="1:25" x14ac:dyDescent="0.2">
      <c r="A365" s="75" t="s">
        <v>19</v>
      </c>
      <c r="B365" s="66" t="s">
        <v>20</v>
      </c>
      <c r="C365" s="66" t="s">
        <v>10</v>
      </c>
      <c r="D365" s="66" t="s">
        <v>327</v>
      </c>
      <c r="E365" s="87">
        <f t="array" ref="E365">IFERROR(INDEX(DATA!$L$133:$L$368,MATCH(1,(DATA!$D$133:$D$368=Topline!B365)*(DATA!$E$133:$E$368=Topline!D365),0)),"n/a")</f>
        <v>10.7001991767353</v>
      </c>
      <c r="F365" s="77">
        <f t="array" ref="F365">IFERROR(INDEX(DATA!$M$133:$M$368,MATCH(1,(DATA!$D$133:$D$368=Topline!B365)*(DATA!$E$133:$E$368=Topline!D365),0)),"n/a")</f>
        <v>-1.6158746246244401E-2</v>
      </c>
      <c r="G365" s="87">
        <f t="array" ref="G365">IFERROR(INDEX(DATA!$V$133:$V$368,MATCH(1,(DATA!$D$133:$D$368=Topline!B365)*(DATA!$E$133:$E$368=Topline!D365),0)),"n/a")</f>
        <v>10.833824329555799</v>
      </c>
      <c r="H365" s="77">
        <f t="array" ref="H365">IFERROR(INDEX(DATA!$W$133:$W$368,MATCH(1,(DATA!$D$133:$D$368=Topline!B365)*(DATA!$E$133:$E$368=Topline!D365),0)),"n/a")</f>
        <v>5.5878520278727299E-4</v>
      </c>
      <c r="I365" s="87">
        <f t="array" ref="I365">IFERROR(INDEX(DATA!$AF$133:$AF$368,MATCH(1,(DATA!$D$133:$D$368=Topline!B365)*(DATA!$E$133:$E$368=Topline!D365),0)),"n/a")</f>
        <v>10.944832973047101</v>
      </c>
      <c r="J365" s="77">
        <f t="array" ref="J365">IFERROR(INDEX(DATA!$AG$133:$AG$368,MATCH(1,(DATA!$D$133:$D$368=Topline!B365)*(DATA!$E$133:$E$368=Topline!D365),0)),"n/a")</f>
        <v>2.4895435208061902E-3</v>
      </c>
      <c r="K365" s="87">
        <f t="array" ref="K365">IFERROR(INDEX(DATA!$AP$133:$AP$368,MATCH(1,(DATA!$D$133:$D$368=Topline!B365)*(DATA!$E$133:$E$368=Topline!D365),0)),"n/a")</f>
        <v>10.7937915806631</v>
      </c>
      <c r="L365" s="77">
        <f t="array" ref="L365">IFERROR(INDEX(DATA!$AQ$133:$AQ$368,MATCH(1,(DATA!$D$133:$D$368=Topline!B365)*(DATA!$E$133:$E$368=Topline!D365),0)),"n/a")</f>
        <v>-4.2746246280375801E-2</v>
      </c>
      <c r="R365" s="66"/>
      <c r="S365" s="66"/>
      <c r="T365" s="66"/>
      <c r="U365" s="66"/>
      <c r="V365" s="66"/>
      <c r="W365" s="66"/>
      <c r="X365" s="66"/>
      <c r="Y365" s="66"/>
    </row>
    <row r="366" spans="1:25" x14ac:dyDescent="0.2">
      <c r="A366" s="75"/>
      <c r="E366" s="80"/>
      <c r="F366" s="77"/>
      <c r="G366" s="89"/>
      <c r="H366" s="77"/>
      <c r="I366" s="89"/>
      <c r="J366" s="82"/>
      <c r="K366" s="89"/>
      <c r="L366" s="77"/>
      <c r="R366" s="66"/>
      <c r="S366" s="66"/>
      <c r="T366" s="66"/>
      <c r="U366" s="66"/>
      <c r="V366" s="66"/>
      <c r="W366" s="66"/>
      <c r="X366" s="66"/>
      <c r="Y366" s="66"/>
    </row>
    <row r="367" spans="1:25" x14ac:dyDescent="0.2">
      <c r="A367" s="75" t="s">
        <v>19</v>
      </c>
      <c r="B367" s="66" t="s">
        <v>20</v>
      </c>
      <c r="C367" s="66" t="s">
        <v>26</v>
      </c>
      <c r="D367" s="66" t="s">
        <v>319</v>
      </c>
      <c r="E367" s="87">
        <f t="array" ref="E367">IFERROR(INDEX(DATA!$N$133:$N$368,MATCH(1,(DATA!$D$133:$D$368=Topline!B367)*(DATA!$E$133:$E$368=Topline!D367),0)),"n/a")</f>
        <v>4.0998438685291001</v>
      </c>
      <c r="F367" s="77">
        <f t="array" ref="F367">IFERROR(INDEX(DATA!$O$133:$O$368,MATCH(1,(DATA!$D$133:$D$368=Topline!B367)*(DATA!$E$133:$E$368=Topline!D367),0)),"n/a")</f>
        <v>1.40864057335345E-2</v>
      </c>
      <c r="G367" s="87">
        <f t="array" ref="G367">IFERROR(INDEX(DATA!$X$133:$X$368,MATCH(1,(DATA!$D$133:$D$368=Topline!B367)*(DATA!$E$133:$E$368=Topline!D367),0)),"n/a")</f>
        <v>4.1537445630513101</v>
      </c>
      <c r="H367" s="77">
        <f t="array" ref="H367">IFERROR(INDEX(DATA!$Y$133:$Y$368,MATCH(1,(DATA!$D$133:$D$368=Topline!B367)*(DATA!$E$133:$E$368=Topline!D367),0)),"n/a")</f>
        <v>3.5160271080655101E-2</v>
      </c>
      <c r="I367" s="87">
        <f t="array" ref="I367">IFERROR(INDEX(DATA!$AH$133:$AH$368,MATCH(1,(DATA!$D$133:$D$368=Topline!B367)*(DATA!$E$133:$E$368=Topline!D367),0)),"n/a")</f>
        <v>4.1678115473216604</v>
      </c>
      <c r="J367" s="77">
        <f t="array" ref="J367">IFERROR(INDEX(DATA!$AI$133:$AI$368,MATCH(1,(DATA!$D$133:$D$368=Topline!B367)*(DATA!$E$133:$E$368=Topline!D367),0)),"n/a")</f>
        <v>5.1355114530092602E-2</v>
      </c>
      <c r="K367" s="87">
        <f t="array" ref="K367">IFERROR(INDEX(DATA!$AR$133:$AR$368,MATCH(1,(DATA!$D$133:$D$368=Topline!B367)*(DATA!$E$133:$E$368=Topline!D367),0)),"n/a")</f>
        <v>4.1287264024394004</v>
      </c>
      <c r="L367" s="77">
        <f t="array" ref="L367">IFERROR(INDEX(DATA!$AS$133:$AS$368,MATCH(1,(DATA!$D$133:$D$368=Topline!B367)*(DATA!$E$133:$E$368=Topline!D367),0)),"n/a")</f>
        <v>4.9904117064042797E-2</v>
      </c>
      <c r="R367" s="66"/>
      <c r="S367" s="66"/>
      <c r="T367" s="66"/>
      <c r="U367" s="66"/>
      <c r="V367" s="66"/>
      <c r="W367" s="66"/>
      <c r="X367" s="66"/>
      <c r="Y367" s="66"/>
    </row>
    <row r="368" spans="1:25" x14ac:dyDescent="0.2">
      <c r="A368" s="75" t="s">
        <v>19</v>
      </c>
      <c r="B368" s="66" t="s">
        <v>20</v>
      </c>
      <c r="C368" s="66" t="s">
        <v>26</v>
      </c>
      <c r="D368" s="66" t="s">
        <v>320</v>
      </c>
      <c r="E368" s="87">
        <f t="array" ref="E368">IFERROR(INDEX(DATA!$N$133:$N$368,MATCH(1,(DATA!$D$133:$D$368=Topline!B368)*(DATA!$E$133:$E$368=Topline!D368),0)),"n/a")</f>
        <v>3.2967783302211502</v>
      </c>
      <c r="F368" s="77">
        <f t="array" ref="F368">IFERROR(INDEX(DATA!$O$133:$O$368,MATCH(1,(DATA!$D$133:$D$368=Topline!B368)*(DATA!$E$133:$E$368=Topline!D368),0)),"n/a")</f>
        <v>1.8890239948066E-2</v>
      </c>
      <c r="G368" s="87">
        <f t="array" ref="G368">IFERROR(INDEX(DATA!$X$133:$X$368,MATCH(1,(DATA!$D$133:$D$368=Topline!B368)*(DATA!$E$133:$E$368=Topline!D368),0)),"n/a")</f>
        <v>3.3064918446737699</v>
      </c>
      <c r="H368" s="77">
        <f t="array" ref="H368">IFERROR(INDEX(DATA!$Y$133:$Y$368,MATCH(1,(DATA!$D$133:$D$368=Topline!B368)*(DATA!$E$133:$E$368=Topline!D368),0)),"n/a")</f>
        <v>1.2776296570888E-2</v>
      </c>
      <c r="I368" s="87">
        <f t="array" ref="I368">IFERROR(INDEX(DATA!$AH$133:$AH$368,MATCH(1,(DATA!$D$133:$D$368=Topline!B368)*(DATA!$E$133:$E$368=Topline!D368),0)),"n/a")</f>
        <v>3.3297280382210999</v>
      </c>
      <c r="J368" s="77">
        <f t="array" ref="J368">IFERROR(INDEX(DATA!$AI$133:$AI$368,MATCH(1,(DATA!$D$133:$D$368=Topline!B368)*(DATA!$E$133:$E$368=Topline!D368),0)),"n/a")</f>
        <v>2.2490469083655699E-2</v>
      </c>
      <c r="K368" s="87">
        <f t="array" ref="K368">IFERROR(INDEX(DATA!$AR$133:$AR$368,MATCH(1,(DATA!$D$133:$D$368=Topline!B368)*(DATA!$E$133:$E$368=Topline!D368),0)),"n/a")</f>
        <v>3.4088240553506202</v>
      </c>
      <c r="L368" s="77">
        <f t="array" ref="L368">IFERROR(INDEX(DATA!$AS$133:$AS$368,MATCH(1,(DATA!$D$133:$D$368=Topline!B368)*(DATA!$E$133:$E$368=Topline!D368),0)),"n/a")</f>
        <v>6.31518229645123E-2</v>
      </c>
      <c r="R368" s="66"/>
      <c r="S368" s="66"/>
      <c r="T368" s="66"/>
      <c r="U368" s="66"/>
      <c r="V368" s="66"/>
      <c r="W368" s="66"/>
      <c r="X368" s="66"/>
      <c r="Y368" s="66"/>
    </row>
    <row r="369" spans="1:25" x14ac:dyDescent="0.2">
      <c r="A369" s="75" t="s">
        <v>19</v>
      </c>
      <c r="B369" s="66" t="s">
        <v>20</v>
      </c>
      <c r="C369" s="66" t="s">
        <v>26</v>
      </c>
      <c r="D369" s="66" t="s">
        <v>321</v>
      </c>
      <c r="E369" s="87">
        <f t="array" ref="E369">IFERROR(INDEX(DATA!$N$133:$N$368,MATCH(1,(DATA!$D$133:$D$368=Topline!B369)*(DATA!$E$133:$E$368=Topline!D369),0)),"n/a")</f>
        <v>3.54643008779937</v>
      </c>
      <c r="F369" s="77">
        <f t="array" ref="F369">IFERROR(INDEX(DATA!$O$133:$O$368,MATCH(1,(DATA!$D$133:$D$368=Topline!B369)*(DATA!$E$133:$E$368=Topline!D369),0)),"n/a")</f>
        <v>3.0996670442350702E-2</v>
      </c>
      <c r="G369" s="87">
        <f t="array" ref="G369">IFERROR(INDEX(DATA!$X$133:$X$368,MATCH(1,(DATA!$D$133:$D$368=Topline!B369)*(DATA!$E$133:$E$368=Topline!D369),0)),"n/a")</f>
        <v>3.5497771769343802</v>
      </c>
      <c r="H369" s="77">
        <f t="array" ref="H369">IFERROR(INDEX(DATA!$Y$133:$Y$368,MATCH(1,(DATA!$D$133:$D$368=Topline!B369)*(DATA!$E$133:$E$368=Topline!D369),0)),"n/a")</f>
        <v>3.0915410945774401E-2</v>
      </c>
      <c r="I369" s="87">
        <f t="array" ref="I369">IFERROR(INDEX(DATA!$AH$133:$AH$368,MATCH(1,(DATA!$D$133:$D$368=Topline!B369)*(DATA!$E$133:$E$368=Topline!D369),0)),"n/a")</f>
        <v>3.5578881634720401</v>
      </c>
      <c r="J369" s="77">
        <f t="array" ref="J369">IFERROR(INDEX(DATA!$AI$133:$AI$368,MATCH(1,(DATA!$D$133:$D$368=Topline!B369)*(DATA!$E$133:$E$368=Topline!D369),0)),"n/a")</f>
        <v>5.1085269609349698E-2</v>
      </c>
      <c r="K369" s="87">
        <f t="array" ref="K369">IFERROR(INDEX(DATA!$AR$133:$AR$368,MATCH(1,(DATA!$D$133:$D$368=Topline!B369)*(DATA!$E$133:$E$368=Topline!D369),0)),"n/a")</f>
        <v>3.5462989883366198</v>
      </c>
      <c r="L369" s="77">
        <f t="array" ref="L369">IFERROR(INDEX(DATA!$AS$133:$AS$368,MATCH(1,(DATA!$D$133:$D$368=Topline!B369)*(DATA!$E$133:$E$368=Topline!D369),0)),"n/a")</f>
        <v>5.7595907323320802E-2</v>
      </c>
      <c r="R369" s="66"/>
      <c r="S369" s="66"/>
      <c r="T369" s="66"/>
      <c r="U369" s="66"/>
      <c r="V369" s="66"/>
      <c r="W369" s="66"/>
      <c r="X369" s="66"/>
      <c r="Y369" s="66"/>
    </row>
    <row r="370" spans="1:25" x14ac:dyDescent="0.2">
      <c r="A370" s="75" t="s">
        <v>19</v>
      </c>
      <c r="B370" s="66" t="s">
        <v>20</v>
      </c>
      <c r="C370" s="66" t="s">
        <v>26</v>
      </c>
      <c r="D370" s="66" t="s">
        <v>322</v>
      </c>
      <c r="E370" s="87">
        <f t="array" ref="E370">IFERROR(INDEX(DATA!$N$133:$N$368,MATCH(1,(DATA!$D$133:$D$368=Topline!B370)*(DATA!$E$133:$E$368=Topline!D370),0)),"n/a")</f>
        <v>3.4983479038767298</v>
      </c>
      <c r="F370" s="77">
        <f t="array" ref="F370">IFERROR(INDEX(DATA!$O$133:$O$368,MATCH(1,(DATA!$D$133:$D$368=Topline!B370)*(DATA!$E$133:$E$368=Topline!D370),0)),"n/a")</f>
        <v>7.8591048982165901E-3</v>
      </c>
      <c r="G370" s="87">
        <f t="array" ref="G370">IFERROR(INDEX(DATA!$X$133:$X$368,MATCH(1,(DATA!$D$133:$D$368=Topline!B370)*(DATA!$E$133:$E$368=Topline!D370),0)),"n/a")</f>
        <v>3.5693401577281301</v>
      </c>
      <c r="H370" s="77">
        <f t="array" ref="H370">IFERROR(INDEX(DATA!$Y$133:$Y$368,MATCH(1,(DATA!$D$133:$D$368=Topline!B370)*(DATA!$E$133:$E$368=Topline!D370),0)),"n/a")</f>
        <v>2.2236375952043402E-2</v>
      </c>
      <c r="I370" s="87">
        <f t="array" ref="I370">IFERROR(INDEX(DATA!$AH$133:$AH$368,MATCH(1,(DATA!$D$133:$D$368=Topline!B370)*(DATA!$E$133:$E$368=Topline!D370),0)),"n/a")</f>
        <v>3.5964745181954698</v>
      </c>
      <c r="J370" s="77">
        <f t="array" ref="J370">IFERROR(INDEX(DATA!$AI$133:$AI$368,MATCH(1,(DATA!$D$133:$D$368=Topline!B370)*(DATA!$E$133:$E$368=Topline!D370),0)),"n/a")</f>
        <v>3.3130414096366599E-2</v>
      </c>
      <c r="K370" s="87">
        <f t="array" ref="K370">IFERROR(INDEX(DATA!$AR$133:$AR$368,MATCH(1,(DATA!$D$133:$D$368=Topline!B370)*(DATA!$E$133:$E$368=Topline!D370),0)),"n/a")</f>
        <v>3.5177303513293001</v>
      </c>
      <c r="L370" s="77">
        <f t="array" ref="L370">IFERROR(INDEX(DATA!$AS$133:$AS$368,MATCH(1,(DATA!$D$133:$D$368=Topline!B370)*(DATA!$E$133:$E$368=Topline!D370),0)),"n/a")</f>
        <v>2.04059140205726E-2</v>
      </c>
      <c r="R370" s="66"/>
      <c r="S370" s="66"/>
      <c r="T370" s="66"/>
      <c r="U370" s="66"/>
      <c r="V370" s="66"/>
      <c r="W370" s="66"/>
      <c r="X370" s="66"/>
      <c r="Y370" s="66"/>
    </row>
    <row r="371" spans="1:25" x14ac:dyDescent="0.2">
      <c r="A371" s="75" t="s">
        <v>19</v>
      </c>
      <c r="B371" s="66" t="s">
        <v>20</v>
      </c>
      <c r="C371" s="66" t="s">
        <v>26</v>
      </c>
      <c r="D371" s="66" t="s">
        <v>323</v>
      </c>
      <c r="E371" s="87">
        <f t="array" ref="E371">IFERROR(INDEX(DATA!$N$133:$N$368,MATCH(1,(DATA!$D$133:$D$368=Topline!B371)*(DATA!$E$133:$E$368=Topline!D371),0)),"n/a")</f>
        <v>4.0609910249398702</v>
      </c>
      <c r="F371" s="77">
        <f t="array" ref="F371">IFERROR(INDEX(DATA!$O$133:$O$368,MATCH(1,(DATA!$D$133:$D$368=Topline!B371)*(DATA!$E$133:$E$368=Topline!D371),0)),"n/a")</f>
        <v>3.878306276883E-2</v>
      </c>
      <c r="G371" s="87">
        <f t="array" ref="G371">IFERROR(INDEX(DATA!$X$133:$X$368,MATCH(1,(DATA!$D$133:$D$368=Topline!B371)*(DATA!$E$133:$E$368=Topline!D371),0)),"n/a")</f>
        <v>4.0812286806672002</v>
      </c>
      <c r="H371" s="77">
        <f t="array" ref="H371">IFERROR(INDEX(DATA!$Y$133:$Y$368,MATCH(1,(DATA!$D$133:$D$368=Topline!B371)*(DATA!$E$133:$E$368=Topline!D371),0)),"n/a")</f>
        <v>6.7281614609540699E-2</v>
      </c>
      <c r="I371" s="87">
        <f t="array" ref="I371">IFERROR(INDEX(DATA!$AH$133:$AH$368,MATCH(1,(DATA!$D$133:$D$368=Topline!B371)*(DATA!$E$133:$E$368=Topline!D371),0)),"n/a")</f>
        <v>4.0945580861415696</v>
      </c>
      <c r="J371" s="77">
        <f t="array" ref="J371">IFERROR(INDEX(DATA!$AI$133:$AI$368,MATCH(1,(DATA!$D$133:$D$368=Topline!B371)*(DATA!$E$133:$E$368=Topline!D371),0)),"n/a")</f>
        <v>7.3327528071893702E-2</v>
      </c>
      <c r="K371" s="87">
        <f t="array" ref="K371">IFERROR(INDEX(DATA!$AR$133:$AR$368,MATCH(1,(DATA!$D$133:$D$368=Topline!B371)*(DATA!$E$133:$E$368=Topline!D371),0)),"n/a")</f>
        <v>4.1064306492965601</v>
      </c>
      <c r="L371" s="77">
        <f t="array" ref="L371">IFERROR(INDEX(DATA!$AS$133:$AS$368,MATCH(1,(DATA!$D$133:$D$368=Topline!B371)*(DATA!$E$133:$E$368=Topline!D371),0)),"n/a")</f>
        <v>7.5183401904791794E-2</v>
      </c>
      <c r="R371" s="66"/>
      <c r="S371" s="66"/>
      <c r="T371" s="66"/>
      <c r="U371" s="66"/>
      <c r="V371" s="66"/>
      <c r="W371" s="66"/>
      <c r="X371" s="66"/>
      <c r="Y371" s="66"/>
    </row>
    <row r="372" spans="1:25" x14ac:dyDescent="0.2">
      <c r="A372" s="75" t="s">
        <v>19</v>
      </c>
      <c r="B372" s="66" t="s">
        <v>20</v>
      </c>
      <c r="C372" s="66" t="s">
        <v>26</v>
      </c>
      <c r="D372" s="66" t="s">
        <v>324</v>
      </c>
      <c r="E372" s="87">
        <f t="array" ref="E372">IFERROR(INDEX(DATA!$N$133:$N$368,MATCH(1,(DATA!$D$133:$D$368=Topline!B372)*(DATA!$E$133:$E$368=Topline!D372),0)),"n/a")</f>
        <v>3.4341350887557298</v>
      </c>
      <c r="F372" s="77">
        <f t="array" ref="F372">IFERROR(INDEX(DATA!$O$133:$O$368,MATCH(1,(DATA!$D$133:$D$368=Topline!B372)*(DATA!$E$133:$E$368=Topline!D372),0)),"n/a")</f>
        <v>6.7860414766818802E-3</v>
      </c>
      <c r="G372" s="87">
        <f t="array" ref="G372">IFERROR(INDEX(DATA!$X$133:$X$368,MATCH(1,(DATA!$D$133:$D$368=Topline!B372)*(DATA!$E$133:$E$368=Topline!D372),0)),"n/a")</f>
        <v>3.4640678862254601</v>
      </c>
      <c r="H372" s="77">
        <f t="array" ref="H372">IFERROR(INDEX(DATA!$Y$133:$Y$368,MATCH(1,(DATA!$D$133:$D$368=Topline!B372)*(DATA!$E$133:$E$368=Topline!D372),0)),"n/a")</f>
        <v>4.7084787733442102E-2</v>
      </c>
      <c r="I372" s="87">
        <f t="array" ref="I372">IFERROR(INDEX(DATA!$AH$133:$AH$368,MATCH(1,(DATA!$D$133:$D$368=Topline!B372)*(DATA!$E$133:$E$368=Topline!D372),0)),"n/a")</f>
        <v>3.4321784779436202</v>
      </c>
      <c r="J372" s="77">
        <f t="array" ref="J372">IFERROR(INDEX(DATA!$AI$133:$AI$368,MATCH(1,(DATA!$D$133:$D$368=Topline!B372)*(DATA!$E$133:$E$368=Topline!D372),0)),"n/a")</f>
        <v>7.3936282766854794E-2</v>
      </c>
      <c r="K372" s="87">
        <f t="array" ref="K372">IFERROR(INDEX(DATA!$AR$133:$AR$368,MATCH(1,(DATA!$D$133:$D$368=Topline!B372)*(DATA!$E$133:$E$368=Topline!D372),0)),"n/a")</f>
        <v>3.3965056825743298</v>
      </c>
      <c r="L372" s="77">
        <f t="array" ref="L372">IFERROR(INDEX(DATA!$AS$133:$AS$368,MATCH(1,(DATA!$D$133:$D$368=Topline!B372)*(DATA!$E$133:$E$368=Topline!D372),0)),"n/a")</f>
        <v>-1.88099988938716E-4</v>
      </c>
      <c r="R372" s="66"/>
      <c r="S372" s="66"/>
      <c r="T372" s="66"/>
      <c r="U372" s="66"/>
      <c r="V372" s="66"/>
      <c r="W372" s="66"/>
      <c r="X372" s="66"/>
      <c r="Y372" s="66"/>
    </row>
    <row r="373" spans="1:25" x14ac:dyDescent="0.2">
      <c r="A373" s="75" t="s">
        <v>19</v>
      </c>
      <c r="B373" s="66" t="s">
        <v>20</v>
      </c>
      <c r="C373" s="66" t="s">
        <v>26</v>
      </c>
      <c r="D373" s="66" t="s">
        <v>325</v>
      </c>
      <c r="E373" s="87">
        <f t="array" ref="E373">IFERROR(INDEX(DATA!$N$133:$N$368,MATCH(1,(DATA!$D$133:$D$368=Topline!B373)*(DATA!$E$133:$E$368=Topline!D373),0)),"n/a")</f>
        <v>3.7119029147840901</v>
      </c>
      <c r="F373" s="77">
        <f t="array" ref="F373">IFERROR(INDEX(DATA!$O$133:$O$368,MATCH(1,(DATA!$D$133:$D$368=Topline!B373)*(DATA!$E$133:$E$368=Topline!D373),0)),"n/a")</f>
        <v>2.2140799736786499E-2</v>
      </c>
      <c r="G373" s="87">
        <f t="array" ref="G373">IFERROR(INDEX(DATA!$X$133:$X$368,MATCH(1,(DATA!$D$133:$D$368=Topline!B373)*(DATA!$E$133:$E$368=Topline!D373),0)),"n/a")</f>
        <v>3.7144991490545398</v>
      </c>
      <c r="H373" s="77">
        <f t="array" ref="H373">IFERROR(INDEX(DATA!$Y$133:$Y$368,MATCH(1,(DATA!$D$133:$D$368=Topline!B373)*(DATA!$E$133:$E$368=Topline!D373),0)),"n/a")</f>
        <v>2.38070554653253E-2</v>
      </c>
      <c r="I373" s="87">
        <f t="array" ref="I373">IFERROR(INDEX(DATA!$AH$133:$AH$368,MATCH(1,(DATA!$D$133:$D$368=Topline!B373)*(DATA!$E$133:$E$368=Topline!D373),0)),"n/a")</f>
        <v>3.65737550526489</v>
      </c>
      <c r="J373" s="77">
        <f t="array" ref="J373">IFERROR(INDEX(DATA!$AI$133:$AI$368,MATCH(1,(DATA!$D$133:$D$368=Topline!B373)*(DATA!$E$133:$E$368=Topline!D373),0)),"n/a")</f>
        <v>1.72759866062091E-2</v>
      </c>
      <c r="K373" s="87">
        <f t="array" ref="K373">IFERROR(INDEX(DATA!$AR$133:$AR$368,MATCH(1,(DATA!$D$133:$D$368=Topline!B373)*(DATA!$E$133:$E$368=Topline!D373),0)),"n/a")</f>
        <v>3.6667199424132702</v>
      </c>
      <c r="L373" s="77">
        <f t="array" ref="L373">IFERROR(INDEX(DATA!$AS$133:$AS$368,MATCH(1,(DATA!$D$133:$D$368=Topline!B373)*(DATA!$E$133:$E$368=Topline!D373),0)),"n/a")</f>
        <v>1.2287606845883601E-2</v>
      </c>
      <c r="R373" s="66"/>
      <c r="S373" s="66"/>
      <c r="T373" s="66"/>
      <c r="U373" s="66"/>
      <c r="V373" s="66"/>
      <c r="W373" s="66"/>
      <c r="X373" s="66"/>
      <c r="Y373" s="66"/>
    </row>
    <row r="374" spans="1:25" x14ac:dyDescent="0.2">
      <c r="A374" s="75" t="s">
        <v>19</v>
      </c>
      <c r="B374" s="66" t="s">
        <v>20</v>
      </c>
      <c r="C374" s="66" t="s">
        <v>26</v>
      </c>
      <c r="D374" s="66" t="s">
        <v>326</v>
      </c>
      <c r="E374" s="87">
        <f t="array" ref="E374">IFERROR(INDEX(DATA!$N$133:$N$368,MATCH(1,(DATA!$D$133:$D$368=Topline!B374)*(DATA!$E$133:$E$368=Topline!D374),0)),"n/a")</f>
        <v>4.1157581173252797</v>
      </c>
      <c r="F374" s="77">
        <f t="array" ref="F374">IFERROR(INDEX(DATA!$O$133:$O$368,MATCH(1,(DATA!$D$133:$D$368=Topline!B374)*(DATA!$E$133:$E$368=Topline!D374),0)),"n/a")</f>
        <v>6.2792962274694095E-2</v>
      </c>
      <c r="G374" s="87">
        <f t="array" ref="G374">IFERROR(INDEX(DATA!$X$133:$X$368,MATCH(1,(DATA!$D$133:$D$368=Topline!B374)*(DATA!$E$133:$E$368=Topline!D374),0)),"n/a")</f>
        <v>4.0881895665678201</v>
      </c>
      <c r="H374" s="77">
        <f t="array" ref="H374">IFERROR(INDEX(DATA!$Y$133:$Y$368,MATCH(1,(DATA!$D$133:$D$368=Topline!B374)*(DATA!$E$133:$E$368=Topline!D374),0)),"n/a")</f>
        <v>6.6076044584823398E-2</v>
      </c>
      <c r="I374" s="87">
        <f t="array" ref="I374">IFERROR(INDEX(DATA!$AH$133:$AH$368,MATCH(1,(DATA!$D$133:$D$368=Topline!B374)*(DATA!$E$133:$E$368=Topline!D374),0)),"n/a")</f>
        <v>4.1164686124757903</v>
      </c>
      <c r="J374" s="77">
        <f t="array" ref="J374">IFERROR(INDEX(DATA!$AI$133:$AI$368,MATCH(1,(DATA!$D$133:$D$368=Topline!B374)*(DATA!$E$133:$E$368=Topline!D374),0)),"n/a")</f>
        <v>6.4655462510405798E-2</v>
      </c>
      <c r="K374" s="87">
        <f t="array" ref="K374">IFERROR(INDEX(DATA!$AR$133:$AR$368,MATCH(1,(DATA!$D$133:$D$368=Topline!B374)*(DATA!$E$133:$E$368=Topline!D374),0)),"n/a")</f>
        <v>4.0442485655871501</v>
      </c>
      <c r="L374" s="77">
        <f t="array" ref="L374">IFERROR(INDEX(DATA!$AS$133:$AS$368,MATCH(1,(DATA!$D$133:$D$368=Topline!B374)*(DATA!$E$133:$E$368=Topline!D374),0)),"n/a")</f>
        <v>3.69679633347266E-2</v>
      </c>
      <c r="R374" s="66"/>
      <c r="S374" s="66"/>
      <c r="T374" s="66"/>
      <c r="U374" s="66"/>
      <c r="V374" s="66"/>
      <c r="W374" s="66"/>
      <c r="X374" s="66"/>
      <c r="Y374" s="66"/>
    </row>
    <row r="375" spans="1:25" x14ac:dyDescent="0.2">
      <c r="A375" s="75" t="s">
        <v>19</v>
      </c>
      <c r="B375" s="66" t="s">
        <v>20</v>
      </c>
      <c r="C375" s="66" t="s">
        <v>26</v>
      </c>
      <c r="D375" s="66" t="s">
        <v>327</v>
      </c>
      <c r="E375" s="87">
        <f t="array" ref="E375">IFERROR(INDEX(DATA!$N$133:$N$368,MATCH(1,(DATA!$D$133:$D$368=Topline!B375)*(DATA!$E$133:$E$368=Topline!D375),0)),"n/a")</f>
        <v>3.6293683392115201</v>
      </c>
      <c r="F375" s="77">
        <f t="array" ref="F375">IFERROR(INDEX(DATA!$O$133:$O$368,MATCH(1,(DATA!$D$133:$D$368=Topline!B375)*(DATA!$E$133:$E$368=Topline!D375),0)),"n/a")</f>
        <v>2.4595388738168002E-2</v>
      </c>
      <c r="G375" s="87">
        <f t="array" ref="G375">IFERROR(INDEX(DATA!$X$133:$X$368,MATCH(1,(DATA!$D$133:$D$368=Topline!B375)*(DATA!$E$133:$E$368=Topline!D375),0)),"n/a")</f>
        <v>3.65869322447239</v>
      </c>
      <c r="H375" s="77">
        <f t="array" ref="H375">IFERROR(INDEX(DATA!$Y$133:$Y$368,MATCH(1,(DATA!$D$133:$D$368=Topline!B375)*(DATA!$E$133:$E$368=Topline!D375),0)),"n/a")</f>
        <v>3.5463960997021801E-2</v>
      </c>
      <c r="I375" s="87">
        <f t="array" ref="I375">IFERROR(INDEX(DATA!$AH$133:$AH$368,MATCH(1,(DATA!$D$133:$D$368=Topline!B375)*(DATA!$E$133:$E$368=Topline!D375),0)),"n/a")</f>
        <v>3.6714892988330199</v>
      </c>
      <c r="J375" s="77">
        <f t="array" ref="J375">IFERROR(INDEX(DATA!$AI$133:$AI$368,MATCH(1,(DATA!$D$133:$D$368=Topline!B375)*(DATA!$E$133:$E$368=Topline!D375),0)),"n/a")</f>
        <v>4.6872859635738097E-2</v>
      </c>
      <c r="K375" s="87">
        <f t="array" ref="K375">IFERROR(INDEX(DATA!$AR$133:$AR$368,MATCH(1,(DATA!$D$133:$D$368=Topline!B375)*(DATA!$E$133:$E$368=Topline!D375),0)),"n/a")</f>
        <v>3.6438266824224002</v>
      </c>
      <c r="L375" s="77">
        <f t="array" ref="L375">IFERROR(INDEX(DATA!$AS$133:$AS$368,MATCH(1,(DATA!$D$133:$D$368=Topline!B375)*(DATA!$E$133:$E$368=Topline!D375),0)),"n/a")</f>
        <v>4.1027520085165699E-2</v>
      </c>
      <c r="R375" s="66"/>
      <c r="S375" s="66"/>
      <c r="T375" s="66"/>
      <c r="U375" s="66"/>
      <c r="V375" s="66"/>
      <c r="W375" s="66"/>
      <c r="X375" s="66"/>
      <c r="Y375" s="66"/>
    </row>
    <row r="376" spans="1:25" x14ac:dyDescent="0.2">
      <c r="E376" s="88"/>
      <c r="F376" s="77"/>
      <c r="G376" s="89"/>
      <c r="H376" s="77"/>
      <c r="I376" s="89"/>
      <c r="J376" s="82"/>
      <c r="K376" s="89"/>
      <c r="L376" s="77"/>
      <c r="R376" s="66"/>
      <c r="S376" s="66"/>
      <c r="T376" s="66"/>
      <c r="U376" s="66"/>
      <c r="V376" s="66"/>
      <c r="W376" s="66"/>
      <c r="X376" s="66"/>
      <c r="Y376" s="66"/>
    </row>
    <row r="377" spans="1:25" x14ac:dyDescent="0.2">
      <c r="A377" s="66" t="s">
        <v>12</v>
      </c>
      <c r="B377" s="66" t="s">
        <v>23</v>
      </c>
      <c r="C377" s="66" t="s">
        <v>0</v>
      </c>
      <c r="D377" s="66" t="s">
        <v>319</v>
      </c>
      <c r="E377" s="76">
        <f>+IF(ISNUMBER(DATA!F659),DATA!F659,"n/a")</f>
        <v>3309033.95</v>
      </c>
      <c r="F377" s="77">
        <f>+IF(ISNUMBER(DATA!G659),DATA!G659,"n/a")</f>
        <v>-1.6512680752987102E-2</v>
      </c>
      <c r="G377" s="76">
        <f>+IF(ISNUMBER(DATA!P659),DATA!P659,"n/a")</f>
        <v>10987693.49</v>
      </c>
      <c r="H377" s="77">
        <f>+IF(ISNUMBER(DATA!Q659),DATA!Q659,"n/a")</f>
        <v>-3.9186487145447098E-2</v>
      </c>
      <c r="I377" s="76">
        <f>+IF(ISNUMBER(DATA!Z659),DATA!Z659,"n/a")</f>
        <v>21688405.559999999</v>
      </c>
      <c r="J377" s="77">
        <f>+IF(ISNUMBER(DATA!AA659),DATA!AA659,"n/a")</f>
        <v>-2.45261619077978E-2</v>
      </c>
      <c r="K377" s="76">
        <f>+IF(ISNUMBER(DATA!AJ659),DATA!AJ659,"n/a")</f>
        <v>41373944.700000003</v>
      </c>
      <c r="L377" s="77">
        <f>+IF(ISNUMBER(DATA!AK659),DATA!AK659,"n/a")</f>
        <v>-1.2082951301538299E-2</v>
      </c>
      <c r="R377" s="66"/>
      <c r="S377" s="66"/>
      <c r="T377" s="66"/>
      <c r="U377" s="66"/>
      <c r="V377" s="66"/>
      <c r="W377" s="66"/>
      <c r="X377" s="66"/>
      <c r="Y377" s="66"/>
    </row>
    <row r="378" spans="1:25" x14ac:dyDescent="0.2">
      <c r="A378" s="66" t="s">
        <v>12</v>
      </c>
      <c r="B378" s="66" t="s">
        <v>23</v>
      </c>
      <c r="C378" s="66" t="s">
        <v>0</v>
      </c>
      <c r="D378" s="66" t="s">
        <v>320</v>
      </c>
      <c r="E378" s="76">
        <f>+IF(ISNUMBER(DATA!F660),DATA!F660,"n/a")</f>
        <v>3785615.6</v>
      </c>
      <c r="F378" s="77">
        <f>+IF(ISNUMBER(DATA!G660),DATA!G660,"n/a")</f>
        <v>-1.23273463361144E-2</v>
      </c>
      <c r="G378" s="76">
        <f>+IF(ISNUMBER(DATA!P660),DATA!P660,"n/a")</f>
        <v>13037511.25</v>
      </c>
      <c r="H378" s="77">
        <f>+IF(ISNUMBER(DATA!Q660),DATA!Q660,"n/a")</f>
        <v>9.2117377446674798E-3</v>
      </c>
      <c r="I378" s="76">
        <f>+IF(ISNUMBER(DATA!Z660),DATA!Z660,"n/a")</f>
        <v>24934990.190000001</v>
      </c>
      <c r="J378" s="77">
        <f>+IF(ISNUMBER(DATA!AA660),DATA!AA660,"n/a")</f>
        <v>1.20616836443832E-2</v>
      </c>
      <c r="K378" s="76">
        <f>+IF(ISNUMBER(DATA!AJ660),DATA!AJ660,"n/a")</f>
        <v>48804535.039999999</v>
      </c>
      <c r="L378" s="77">
        <f>+IF(ISNUMBER(DATA!AK660),DATA!AK660,"n/a")</f>
        <v>8.5715807311351495E-3</v>
      </c>
      <c r="R378" s="66"/>
      <c r="S378" s="66"/>
      <c r="T378" s="66"/>
      <c r="U378" s="66"/>
      <c r="V378" s="66"/>
      <c r="W378" s="66"/>
      <c r="X378" s="66"/>
      <c r="Y378" s="66"/>
    </row>
    <row r="379" spans="1:25" x14ac:dyDescent="0.2">
      <c r="A379" s="66" t="s">
        <v>12</v>
      </c>
      <c r="B379" s="66" t="s">
        <v>23</v>
      </c>
      <c r="C379" s="66" t="s">
        <v>0</v>
      </c>
      <c r="D379" s="66" t="s">
        <v>321</v>
      </c>
      <c r="E379" s="76">
        <f>+IF(ISNUMBER(DATA!F661),DATA!F661,"n/a")</f>
        <v>2881577.53</v>
      </c>
      <c r="F379" s="77">
        <f>+IF(ISNUMBER(DATA!G661),DATA!G661,"n/a")</f>
        <v>2.2149673008520498E-2</v>
      </c>
      <c r="G379" s="76">
        <f>+IF(ISNUMBER(DATA!P661),DATA!P661,"n/a")</f>
        <v>9478981.9399999995</v>
      </c>
      <c r="H379" s="77">
        <f>+IF(ISNUMBER(DATA!Q661),DATA!Q661,"n/a")</f>
        <v>2.88061629138316E-2</v>
      </c>
      <c r="I379" s="76">
        <f>+IF(ISNUMBER(DATA!Z661),DATA!Z661,"n/a")</f>
        <v>17626748.710000001</v>
      </c>
      <c r="J379" s="77">
        <f>+IF(ISNUMBER(DATA!AA661),DATA!AA661,"n/a")</f>
        <v>-1.7396721830271699E-4</v>
      </c>
      <c r="K379" s="76">
        <f>+IF(ISNUMBER(DATA!AJ661),DATA!AJ661,"n/a")</f>
        <v>34460042.310000002</v>
      </c>
      <c r="L379" s="77">
        <f>+IF(ISNUMBER(DATA!AK661),DATA!AK661,"n/a")</f>
        <v>-8.7380921465525195E-3</v>
      </c>
      <c r="R379" s="66"/>
      <c r="S379" s="66"/>
      <c r="T379" s="66"/>
      <c r="U379" s="66"/>
      <c r="V379" s="66"/>
      <c r="W379" s="66"/>
      <c r="X379" s="66"/>
      <c r="Y379" s="66"/>
    </row>
    <row r="380" spans="1:25" x14ac:dyDescent="0.2">
      <c r="A380" s="66" t="s">
        <v>12</v>
      </c>
      <c r="B380" s="66" t="s">
        <v>23</v>
      </c>
      <c r="C380" s="66" t="s">
        <v>0</v>
      </c>
      <c r="D380" s="66" t="s">
        <v>322</v>
      </c>
      <c r="E380" s="76">
        <f>+IF(ISNUMBER(DATA!F662),DATA!F662,"n/a")</f>
        <v>4090858.72</v>
      </c>
      <c r="F380" s="77">
        <f>+IF(ISNUMBER(DATA!G662),DATA!G662,"n/a")</f>
        <v>2.68181430769973E-2</v>
      </c>
      <c r="G380" s="76">
        <f>+IF(ISNUMBER(DATA!P662),DATA!P662,"n/a")</f>
        <v>13997173.890000001</v>
      </c>
      <c r="H380" s="77">
        <f>+IF(ISNUMBER(DATA!Q662),DATA!Q662,"n/a")</f>
        <v>2.4703769448794401E-2</v>
      </c>
      <c r="I380" s="76">
        <f>+IF(ISNUMBER(DATA!Z662),DATA!Z662,"n/a")</f>
        <v>26874885.280000001</v>
      </c>
      <c r="J380" s="77">
        <f>+IF(ISNUMBER(DATA!AA662),DATA!AA662,"n/a")</f>
        <v>-8.9575270442400993E-3</v>
      </c>
      <c r="K380" s="76">
        <f>+IF(ISNUMBER(DATA!AJ662),DATA!AJ662,"n/a")</f>
        <v>51937103.359999999</v>
      </c>
      <c r="L380" s="77">
        <f>+IF(ISNUMBER(DATA!AK662),DATA!AK662,"n/a")</f>
        <v>-2.41459340924913E-2</v>
      </c>
      <c r="R380" s="66"/>
      <c r="S380" s="66"/>
      <c r="T380" s="66"/>
      <c r="U380" s="66"/>
      <c r="V380" s="66"/>
      <c r="W380" s="66"/>
      <c r="X380" s="66"/>
      <c r="Y380" s="66"/>
    </row>
    <row r="381" spans="1:25" x14ac:dyDescent="0.2">
      <c r="A381" s="66" t="s">
        <v>12</v>
      </c>
      <c r="B381" s="66" t="s">
        <v>23</v>
      </c>
      <c r="C381" s="66" t="s">
        <v>0</v>
      </c>
      <c r="D381" s="66" t="s">
        <v>323</v>
      </c>
      <c r="E381" s="76">
        <f>+IF(ISNUMBER(DATA!F663),DATA!F663,"n/a")</f>
        <v>1744706.91</v>
      </c>
      <c r="F381" s="77">
        <f>+IF(ISNUMBER(DATA!G663),DATA!G663,"n/a")</f>
        <v>7.9506739332582704E-2</v>
      </c>
      <c r="G381" s="76">
        <f>+IF(ISNUMBER(DATA!P663),DATA!P663,"n/a")</f>
        <v>5865715.5099999998</v>
      </c>
      <c r="H381" s="77">
        <f>+IF(ISNUMBER(DATA!Q663),DATA!Q663,"n/a")</f>
        <v>6.9167830583806794E-2</v>
      </c>
      <c r="I381" s="76">
        <f>+IF(ISNUMBER(DATA!Z663),DATA!Z663,"n/a")</f>
        <v>11302432.140000001</v>
      </c>
      <c r="J381" s="77">
        <f>+IF(ISNUMBER(DATA!AA663),DATA!AA663,"n/a")</f>
        <v>4.8636080752794499E-2</v>
      </c>
      <c r="K381" s="76">
        <f>+IF(ISNUMBER(DATA!AJ663),DATA!AJ663,"n/a")</f>
        <v>21687100.449999999</v>
      </c>
      <c r="L381" s="77">
        <f>+IF(ISNUMBER(DATA!AK663),DATA!AK663,"n/a")</f>
        <v>4.0844050361871102E-2</v>
      </c>
      <c r="R381" s="66"/>
      <c r="S381" s="66"/>
      <c r="T381" s="66"/>
      <c r="U381" s="66"/>
      <c r="V381" s="66"/>
      <c r="W381" s="66"/>
      <c r="X381" s="66"/>
      <c r="Y381" s="66"/>
    </row>
    <row r="382" spans="1:25" x14ac:dyDescent="0.2">
      <c r="A382" s="66" t="s">
        <v>12</v>
      </c>
      <c r="B382" s="66" t="s">
        <v>23</v>
      </c>
      <c r="C382" s="66" t="s">
        <v>0</v>
      </c>
      <c r="D382" s="66" t="s">
        <v>324</v>
      </c>
      <c r="E382" s="76">
        <f>+IF(ISNUMBER(DATA!F664),DATA!F664,"n/a")</f>
        <v>2345456.2400000002</v>
      </c>
      <c r="F382" s="77">
        <f>+IF(ISNUMBER(DATA!G664),DATA!G664,"n/a")</f>
        <v>1.51605753219465E-2</v>
      </c>
      <c r="G382" s="76">
        <f>+IF(ISNUMBER(DATA!P664),DATA!P664,"n/a")</f>
        <v>7703401.4500000002</v>
      </c>
      <c r="H382" s="77">
        <f>+IF(ISNUMBER(DATA!Q664),DATA!Q664,"n/a")</f>
        <v>5.1447524755573503E-3</v>
      </c>
      <c r="I382" s="76">
        <f>+IF(ISNUMBER(DATA!Z664),DATA!Z664,"n/a")</f>
        <v>14652358.49</v>
      </c>
      <c r="J382" s="77">
        <f>+IF(ISNUMBER(DATA!AA664),DATA!AA664,"n/a")</f>
        <v>3.7485205809591501E-3</v>
      </c>
      <c r="K382" s="76">
        <f>+IF(ISNUMBER(DATA!AJ664),DATA!AJ664,"n/a")</f>
        <v>27988337.960000001</v>
      </c>
      <c r="L382" s="77">
        <f>+IF(ISNUMBER(DATA!AK664),DATA!AK664,"n/a")</f>
        <v>-1.9788481874283202E-2</v>
      </c>
      <c r="R382" s="66"/>
      <c r="S382" s="66"/>
      <c r="T382" s="66"/>
      <c r="U382" s="66"/>
      <c r="V382" s="66"/>
      <c r="W382" s="66"/>
      <c r="X382" s="66"/>
      <c r="Y382" s="66"/>
    </row>
    <row r="383" spans="1:25" x14ac:dyDescent="0.2">
      <c r="A383" s="66" t="s">
        <v>12</v>
      </c>
      <c r="B383" s="66" t="s">
        <v>23</v>
      </c>
      <c r="C383" s="66" t="s">
        <v>0</v>
      </c>
      <c r="D383" s="66" t="s">
        <v>325</v>
      </c>
      <c r="E383" s="76">
        <f>+IF(ISNUMBER(DATA!F665),DATA!F665,"n/a")</f>
        <v>3663814.7</v>
      </c>
      <c r="F383" s="77">
        <f>+IF(ISNUMBER(DATA!G665),DATA!G665,"n/a")</f>
        <v>-0.118108680520744</v>
      </c>
      <c r="G383" s="76">
        <f>+IF(ISNUMBER(DATA!P665),DATA!P665,"n/a")</f>
        <v>12597579.529999999</v>
      </c>
      <c r="H383" s="77">
        <f>+IF(ISNUMBER(DATA!Q665),DATA!Q665,"n/a")</f>
        <v>-3.0504088354418101E-2</v>
      </c>
      <c r="I383" s="76">
        <f>+IF(ISNUMBER(DATA!Z665),DATA!Z665,"n/a")</f>
        <v>23928157.690000001</v>
      </c>
      <c r="J383" s="77">
        <f>+IF(ISNUMBER(DATA!AA665),DATA!AA665,"n/a")</f>
        <v>4.9771311417700602E-3</v>
      </c>
      <c r="K383" s="76">
        <f>+IF(ISNUMBER(DATA!AJ665),DATA!AJ665,"n/a")</f>
        <v>46391094.729999997</v>
      </c>
      <c r="L383" s="77">
        <f>+IF(ISNUMBER(DATA!AK665),DATA!AK665,"n/a")</f>
        <v>2.3784517717425499E-2</v>
      </c>
      <c r="R383" s="66"/>
      <c r="S383" s="66"/>
      <c r="T383" s="66"/>
      <c r="U383" s="66"/>
      <c r="V383" s="66"/>
      <c r="W383" s="66"/>
      <c r="X383" s="66"/>
      <c r="Y383" s="66"/>
    </row>
    <row r="384" spans="1:25" x14ac:dyDescent="0.2">
      <c r="A384" s="66" t="s">
        <v>12</v>
      </c>
      <c r="B384" s="66" t="s">
        <v>23</v>
      </c>
      <c r="C384" s="66" t="s">
        <v>0</v>
      </c>
      <c r="D384" s="66" t="s">
        <v>326</v>
      </c>
      <c r="E384" s="76">
        <f>+IF(ISNUMBER(DATA!F666),DATA!F666,"n/a")</f>
        <v>3375366.54</v>
      </c>
      <c r="F384" s="77">
        <f>+IF(ISNUMBER(DATA!G666),DATA!G666,"n/a")</f>
        <v>9.0168509756420896E-3</v>
      </c>
      <c r="G384" s="76">
        <f>+IF(ISNUMBER(DATA!P666),DATA!P666,"n/a")</f>
        <v>11162466.449999999</v>
      </c>
      <c r="H384" s="77">
        <f>+IF(ISNUMBER(DATA!Q666),DATA!Q666,"n/a")</f>
        <v>1.83045716246307E-2</v>
      </c>
      <c r="I384" s="76">
        <f>+IF(ISNUMBER(DATA!Z666),DATA!Z666,"n/a")</f>
        <v>21505316.93</v>
      </c>
      <c r="J384" s="77">
        <f>+IF(ISNUMBER(DATA!AA666),DATA!AA666,"n/a")</f>
        <v>1.3928987069006599E-2</v>
      </c>
      <c r="K384" s="76">
        <f>+IF(ISNUMBER(DATA!AJ666),DATA!AJ666,"n/a")</f>
        <v>41225091.659999996</v>
      </c>
      <c r="L384" s="77">
        <f>+IF(ISNUMBER(DATA!AK666),DATA!AK666,"n/a")</f>
        <v>1.1060169970405201E-2</v>
      </c>
      <c r="R384" s="66"/>
      <c r="S384" s="66"/>
      <c r="T384" s="66"/>
      <c r="U384" s="66"/>
      <c r="V384" s="66"/>
      <c r="W384" s="66"/>
      <c r="X384" s="66"/>
      <c r="Y384" s="66"/>
    </row>
    <row r="385" spans="1:25" x14ac:dyDescent="0.2">
      <c r="A385" s="66" t="s">
        <v>12</v>
      </c>
      <c r="B385" s="66" t="s">
        <v>23</v>
      </c>
      <c r="C385" s="66" t="s">
        <v>0</v>
      </c>
      <c r="D385" s="66" t="s">
        <v>327</v>
      </c>
      <c r="E385" s="76">
        <f>+IF(ISNUMBER(DATA!F667),DATA!F667,"n/a")</f>
        <v>25196430.34</v>
      </c>
      <c r="F385" s="77">
        <f>+IF(ISNUMBER(DATA!G667),DATA!G667,"n/a")</f>
        <v>-9.0656871156991406E-3</v>
      </c>
      <c r="G385" s="76">
        <f>+IF(ISNUMBER(DATA!P667),DATA!P667,"n/a")</f>
        <v>84830523.540000007</v>
      </c>
      <c r="H385" s="77">
        <f>+IF(ISNUMBER(DATA!Q667),DATA!Q667,"n/a")</f>
        <v>5.8921935034547098E-3</v>
      </c>
      <c r="I385" s="76">
        <f>+IF(ISNUMBER(DATA!Z667),DATA!Z667,"n/a")</f>
        <v>162513295.13</v>
      </c>
      <c r="J385" s="77">
        <f>+IF(ISNUMBER(DATA!AA667),DATA!AA667,"n/a")</f>
        <v>3.0784653223669702E-3</v>
      </c>
      <c r="K385" s="76">
        <f>+IF(ISNUMBER(DATA!AJ667),DATA!AJ667,"n/a")</f>
        <v>313867250.45999998</v>
      </c>
      <c r="L385" s="77">
        <f>+IF(ISNUMBER(DATA!AK667),DATA!AK667,"n/a")</f>
        <v>4.2902783570587902E-4</v>
      </c>
      <c r="R385" s="66"/>
      <c r="S385" s="66"/>
      <c r="T385" s="66"/>
      <c r="U385" s="66"/>
      <c r="V385" s="66"/>
      <c r="W385" s="66"/>
      <c r="X385" s="66"/>
      <c r="Y385" s="66"/>
    </row>
    <row r="386" spans="1:25" x14ac:dyDescent="0.2">
      <c r="E386" s="80"/>
      <c r="F386" s="77"/>
      <c r="G386" s="81"/>
      <c r="H386" s="77"/>
      <c r="I386" s="81"/>
      <c r="J386" s="82"/>
      <c r="K386" s="81"/>
      <c r="L386" s="77"/>
      <c r="R386" s="66"/>
      <c r="S386" s="66"/>
      <c r="T386" s="66"/>
      <c r="U386" s="66"/>
      <c r="V386" s="66"/>
      <c r="W386" s="66"/>
      <c r="X386" s="66"/>
      <c r="Y386" s="66"/>
    </row>
    <row r="387" spans="1:25" x14ac:dyDescent="0.2">
      <c r="A387" s="66" t="s">
        <v>12</v>
      </c>
      <c r="B387" s="66" t="s">
        <v>23</v>
      </c>
      <c r="C387" s="66" t="s">
        <v>9</v>
      </c>
      <c r="D387" s="66" t="s">
        <v>319</v>
      </c>
      <c r="E387" s="86">
        <f>+IF(ISNUMBER(DATA!H659),DATA!H659,"n/a")</f>
        <v>754379.5</v>
      </c>
      <c r="F387" s="77">
        <f>+IF(ISNUMBER(DATA!I659),DATA!I659,"n/a")</f>
        <v>-2.5383065934924499E-2</v>
      </c>
      <c r="G387" s="86">
        <f>+IF(ISNUMBER(DATA!R659),DATA!R659,"n/a")</f>
        <v>2487993.83</v>
      </c>
      <c r="H387" s="77">
        <f>+IF(ISNUMBER(DATA!S659),DATA!S659,"n/a")</f>
        <v>-5.8870707261476501E-2</v>
      </c>
      <c r="I387" s="86">
        <f>+IF(ISNUMBER(DATA!AB659),DATA!AB659,"n/a")</f>
        <v>4846103.96</v>
      </c>
      <c r="J387" s="77">
        <f>+IF(ISNUMBER(DATA!AC659),DATA!AC659,"n/a")</f>
        <v>-6.7299897556466301E-2</v>
      </c>
      <c r="K387" s="86">
        <f>+IF(ISNUMBER(DATA!AL659),DATA!AL659,"n/a")</f>
        <v>9429135.1899999995</v>
      </c>
      <c r="L387" s="77">
        <f>+IF(ISNUMBER(DATA!AM659),DATA!AM659,"n/a")</f>
        <v>-3.2843888070319197E-2</v>
      </c>
      <c r="R387" s="66"/>
      <c r="S387" s="66"/>
      <c r="T387" s="66"/>
      <c r="U387" s="66"/>
      <c r="V387" s="66"/>
      <c r="W387" s="66"/>
      <c r="X387" s="66"/>
      <c r="Y387" s="66"/>
    </row>
    <row r="388" spans="1:25" x14ac:dyDescent="0.2">
      <c r="A388" s="66" t="s">
        <v>12</v>
      </c>
      <c r="B388" s="66" t="s">
        <v>23</v>
      </c>
      <c r="C388" s="66" t="s">
        <v>9</v>
      </c>
      <c r="D388" s="66" t="s">
        <v>320</v>
      </c>
      <c r="E388" s="86">
        <f>+IF(ISNUMBER(DATA!H660),DATA!H660,"n/a")</f>
        <v>1021287.68</v>
      </c>
      <c r="F388" s="77">
        <f>+IF(ISNUMBER(DATA!I660),DATA!I660,"n/a")</f>
        <v>-8.9443631849238092E-3</v>
      </c>
      <c r="G388" s="86">
        <f>+IF(ISNUMBER(DATA!R660),DATA!R660,"n/a")</f>
        <v>3504806.11</v>
      </c>
      <c r="H388" s="77">
        <f>+IF(ISNUMBER(DATA!S660),DATA!S660,"n/a")</f>
        <v>-3.6288027053944798E-3</v>
      </c>
      <c r="I388" s="86">
        <f>+IF(ISNUMBER(DATA!AB660),DATA!AB660,"n/a")</f>
        <v>6689806.1299999999</v>
      </c>
      <c r="J388" s="77">
        <f>+IF(ISNUMBER(DATA!AC660),DATA!AC660,"n/a")</f>
        <v>-5.80924277396165E-3</v>
      </c>
      <c r="K388" s="86">
        <f>+IF(ISNUMBER(DATA!AL660),DATA!AL660,"n/a")</f>
        <v>13091142.560000001</v>
      </c>
      <c r="L388" s="77">
        <f>+IF(ISNUMBER(DATA!AM660),DATA!AM660,"n/a")</f>
        <v>1.0423144963309101E-3</v>
      </c>
      <c r="R388" s="66"/>
      <c r="S388" s="66"/>
      <c r="T388" s="66"/>
      <c r="U388" s="66"/>
      <c r="V388" s="66"/>
      <c r="W388" s="66"/>
      <c r="X388" s="66"/>
      <c r="Y388" s="66"/>
    </row>
    <row r="389" spans="1:25" x14ac:dyDescent="0.2">
      <c r="A389" s="66" t="s">
        <v>12</v>
      </c>
      <c r="B389" s="66" t="s">
        <v>23</v>
      </c>
      <c r="C389" s="66" t="s">
        <v>9</v>
      </c>
      <c r="D389" s="66" t="s">
        <v>321</v>
      </c>
      <c r="E389" s="86">
        <f>+IF(ISNUMBER(DATA!H661),DATA!H661,"n/a")</f>
        <v>767208.47</v>
      </c>
      <c r="F389" s="77">
        <f>+IF(ISNUMBER(DATA!I661),DATA!I661,"n/a")</f>
        <v>4.2679009102737198E-2</v>
      </c>
      <c r="G389" s="86">
        <f>+IF(ISNUMBER(DATA!R661),DATA!R661,"n/a")</f>
        <v>2561087.7999999998</v>
      </c>
      <c r="H389" s="77">
        <f>+IF(ISNUMBER(DATA!S661),DATA!S661,"n/a")</f>
        <v>7.2170747766403698E-2</v>
      </c>
      <c r="I389" s="86">
        <f>+IF(ISNUMBER(DATA!AB661),DATA!AB661,"n/a")</f>
        <v>4711042.2699999996</v>
      </c>
      <c r="J389" s="77">
        <f>+IF(ISNUMBER(DATA!AC661),DATA!AC661,"n/a")</f>
        <v>2.7950417117960001E-2</v>
      </c>
      <c r="K389" s="86">
        <f>+IF(ISNUMBER(DATA!AL661),DATA!AL661,"n/a")</f>
        <v>9153472.1600000001</v>
      </c>
      <c r="L389" s="77">
        <f>+IF(ISNUMBER(DATA!AM661),DATA!AM661,"n/a")</f>
        <v>2.0266891283673101E-2</v>
      </c>
      <c r="R389" s="66"/>
      <c r="S389" s="66"/>
      <c r="T389" s="66"/>
      <c r="U389" s="66"/>
      <c r="V389" s="66"/>
      <c r="W389" s="66"/>
      <c r="X389" s="66"/>
      <c r="Y389" s="66"/>
    </row>
    <row r="390" spans="1:25" x14ac:dyDescent="0.2">
      <c r="A390" s="66" t="s">
        <v>12</v>
      </c>
      <c r="B390" s="66" t="s">
        <v>23</v>
      </c>
      <c r="C390" s="66" t="s">
        <v>9</v>
      </c>
      <c r="D390" s="66" t="s">
        <v>322</v>
      </c>
      <c r="E390" s="86">
        <f>+IF(ISNUMBER(DATA!H662),DATA!H662,"n/a")</f>
        <v>1064798.6599999999</v>
      </c>
      <c r="F390" s="77">
        <f>+IF(ISNUMBER(DATA!I662),DATA!I662,"n/a")</f>
        <v>2.3723672251415698E-2</v>
      </c>
      <c r="G390" s="86">
        <f>+IF(ISNUMBER(DATA!R662),DATA!R662,"n/a")</f>
        <v>3778992.73</v>
      </c>
      <c r="H390" s="77">
        <f>+IF(ISNUMBER(DATA!S662),DATA!S662,"n/a")</f>
        <v>5.6177814760934697E-2</v>
      </c>
      <c r="I390" s="86">
        <f>+IF(ISNUMBER(DATA!AB662),DATA!AB662,"n/a")</f>
        <v>7206207.1100000003</v>
      </c>
      <c r="J390" s="77">
        <f>+IF(ISNUMBER(DATA!AC662),DATA!AC662,"n/a")</f>
        <v>3.0401329067981601E-2</v>
      </c>
      <c r="K390" s="86">
        <f>+IF(ISNUMBER(DATA!AL662),DATA!AL662,"n/a")</f>
        <v>13809597.01</v>
      </c>
      <c r="L390" s="77">
        <f>+IF(ISNUMBER(DATA!AM662),DATA!AM662,"n/a")</f>
        <v>1.08553891982579E-2</v>
      </c>
      <c r="R390" s="66"/>
      <c r="S390" s="66"/>
      <c r="T390" s="66"/>
      <c r="U390" s="66"/>
      <c r="V390" s="66"/>
      <c r="W390" s="66"/>
      <c r="X390" s="66"/>
      <c r="Y390" s="66"/>
    </row>
    <row r="391" spans="1:25" x14ac:dyDescent="0.2">
      <c r="A391" s="66" t="s">
        <v>12</v>
      </c>
      <c r="B391" s="66" t="s">
        <v>23</v>
      </c>
      <c r="C391" s="66" t="s">
        <v>9</v>
      </c>
      <c r="D391" s="66" t="s">
        <v>323</v>
      </c>
      <c r="E391" s="86">
        <f>+IF(ISNUMBER(DATA!H663),DATA!H663,"n/a")</f>
        <v>474119.28</v>
      </c>
      <c r="F391" s="77">
        <f>+IF(ISNUMBER(DATA!I663),DATA!I663,"n/a")</f>
        <v>3.95762262334605E-2</v>
      </c>
      <c r="G391" s="86">
        <f>+IF(ISNUMBER(DATA!R663),DATA!R663,"n/a")</f>
        <v>1623348.59</v>
      </c>
      <c r="H391" s="77">
        <f>+IF(ISNUMBER(DATA!S663),DATA!S663,"n/a")</f>
        <v>4.6680177568848402E-2</v>
      </c>
      <c r="I391" s="86">
        <f>+IF(ISNUMBER(DATA!AB663),DATA!AB663,"n/a")</f>
        <v>3135344.88</v>
      </c>
      <c r="J391" s="77">
        <f>+IF(ISNUMBER(DATA!AC663),DATA!AC663,"n/a")</f>
        <v>3.8144800442108898E-2</v>
      </c>
      <c r="K391" s="86">
        <f>+IF(ISNUMBER(DATA!AL663),DATA!AL663,"n/a")</f>
        <v>6076267.4400000004</v>
      </c>
      <c r="L391" s="77">
        <f>+IF(ISNUMBER(DATA!AM663),DATA!AM663,"n/a")</f>
        <v>4.0416316148041198E-2</v>
      </c>
      <c r="R391" s="66"/>
      <c r="S391" s="66"/>
      <c r="T391" s="66"/>
      <c r="U391" s="66"/>
      <c r="V391" s="66"/>
      <c r="W391" s="66"/>
      <c r="X391" s="66"/>
      <c r="Y391" s="66"/>
    </row>
    <row r="392" spans="1:25" x14ac:dyDescent="0.2">
      <c r="A392" s="66" t="s">
        <v>12</v>
      </c>
      <c r="B392" s="66" t="s">
        <v>23</v>
      </c>
      <c r="C392" s="66" t="s">
        <v>9</v>
      </c>
      <c r="D392" s="66" t="s">
        <v>324</v>
      </c>
      <c r="E392" s="86">
        <f>+IF(ISNUMBER(DATA!H664),DATA!H664,"n/a")</f>
        <v>580369.01</v>
      </c>
      <c r="F392" s="77">
        <f>+IF(ISNUMBER(DATA!I664),DATA!I664,"n/a")</f>
        <v>-4.8270996182549597E-2</v>
      </c>
      <c r="G392" s="86">
        <f>+IF(ISNUMBER(DATA!R664),DATA!R664,"n/a")</f>
        <v>1897708.11</v>
      </c>
      <c r="H392" s="77">
        <f>+IF(ISNUMBER(DATA!S664),DATA!S664,"n/a")</f>
        <v>-4.3924891358702797E-2</v>
      </c>
      <c r="I392" s="86">
        <f>+IF(ISNUMBER(DATA!AB664),DATA!AB664,"n/a")</f>
        <v>3612007.92</v>
      </c>
      <c r="J392" s="77">
        <f>+IF(ISNUMBER(DATA!AC664),DATA!AC664,"n/a")</f>
        <v>-3.5382614233167999E-2</v>
      </c>
      <c r="K392" s="86">
        <f>+IF(ISNUMBER(DATA!AL664),DATA!AL664,"n/a")</f>
        <v>7112592.4400000004</v>
      </c>
      <c r="L392" s="77">
        <f>+IF(ISNUMBER(DATA!AM664),DATA!AM664,"n/a")</f>
        <v>-3.3625404330631201E-2</v>
      </c>
      <c r="R392" s="66"/>
      <c r="S392" s="66"/>
      <c r="T392" s="66"/>
      <c r="U392" s="66"/>
      <c r="V392" s="66"/>
      <c r="W392" s="66"/>
      <c r="X392" s="66"/>
      <c r="Y392" s="66"/>
    </row>
    <row r="393" spans="1:25" x14ac:dyDescent="0.2">
      <c r="A393" s="66" t="s">
        <v>12</v>
      </c>
      <c r="B393" s="66" t="s">
        <v>23</v>
      </c>
      <c r="C393" s="66" t="s">
        <v>9</v>
      </c>
      <c r="D393" s="66" t="s">
        <v>325</v>
      </c>
      <c r="E393" s="86">
        <f>+IF(ISNUMBER(DATA!H665),DATA!H665,"n/a")</f>
        <v>947012.84</v>
      </c>
      <c r="F393" s="77">
        <f>+IF(ISNUMBER(DATA!I665),DATA!I665,"n/a")</f>
        <v>-0.144881279075561</v>
      </c>
      <c r="G393" s="86">
        <f>+IF(ISNUMBER(DATA!R665),DATA!R665,"n/a")</f>
        <v>3304906.67</v>
      </c>
      <c r="H393" s="77">
        <f>+IF(ISNUMBER(DATA!S665),DATA!S665,"n/a")</f>
        <v>-3.7422860952664901E-2</v>
      </c>
      <c r="I393" s="86">
        <f>+IF(ISNUMBER(DATA!AB665),DATA!AB665,"n/a")</f>
        <v>6303838.7699999996</v>
      </c>
      <c r="J393" s="77">
        <f>+IF(ISNUMBER(DATA!AC665),DATA!AC665,"n/a")</f>
        <v>-2.4681348184682999E-3</v>
      </c>
      <c r="K393" s="86">
        <f>+IF(ISNUMBER(DATA!AL665),DATA!AL665,"n/a")</f>
        <v>12317863.859999999</v>
      </c>
      <c r="L393" s="77">
        <f>+IF(ISNUMBER(DATA!AM665),DATA!AM665,"n/a")</f>
        <v>2.0150000578406099E-2</v>
      </c>
      <c r="R393" s="66"/>
      <c r="S393" s="66"/>
      <c r="T393" s="66"/>
      <c r="U393" s="66"/>
      <c r="V393" s="66"/>
      <c r="W393" s="66"/>
      <c r="X393" s="66"/>
      <c r="Y393" s="66"/>
    </row>
    <row r="394" spans="1:25" x14ac:dyDescent="0.2">
      <c r="A394" s="66" t="s">
        <v>12</v>
      </c>
      <c r="B394" s="66" t="s">
        <v>23</v>
      </c>
      <c r="C394" s="66" t="s">
        <v>9</v>
      </c>
      <c r="D394" s="66" t="s">
        <v>326</v>
      </c>
      <c r="E394" s="86">
        <f>+IF(ISNUMBER(DATA!H666),DATA!H666,"n/a")</f>
        <v>862365.08</v>
      </c>
      <c r="F394" s="77">
        <f>+IF(ISNUMBER(DATA!I666),DATA!I666,"n/a")</f>
        <v>8.4981690584792508E-3</v>
      </c>
      <c r="G394" s="86">
        <f>+IF(ISNUMBER(DATA!R666),DATA!R666,"n/a")</f>
        <v>2836664.43</v>
      </c>
      <c r="H394" s="77">
        <f>+IF(ISNUMBER(DATA!S666),DATA!S666,"n/a")</f>
        <v>2.2094345027374999E-2</v>
      </c>
      <c r="I394" s="86">
        <f>+IF(ISNUMBER(DATA!AB666),DATA!AB666,"n/a")</f>
        <v>5459274.0599999996</v>
      </c>
      <c r="J394" s="77">
        <f>+IF(ISNUMBER(DATA!AC666),DATA!AC666,"n/a")</f>
        <v>2.2636316876460501E-2</v>
      </c>
      <c r="K394" s="86">
        <f>+IF(ISNUMBER(DATA!AL666),DATA!AL666,"n/a")</f>
        <v>10530243.300000001</v>
      </c>
      <c r="L394" s="77">
        <f>+IF(ISNUMBER(DATA!AM666),DATA!AM666,"n/a")</f>
        <v>4.0279891220771198E-2</v>
      </c>
      <c r="R394" s="66"/>
      <c r="S394" s="66"/>
      <c r="T394" s="66"/>
      <c r="U394" s="66"/>
      <c r="V394" s="66"/>
      <c r="W394" s="66"/>
      <c r="X394" s="66"/>
      <c r="Y394" s="66"/>
    </row>
    <row r="395" spans="1:25" x14ac:dyDescent="0.2">
      <c r="A395" s="66" t="s">
        <v>12</v>
      </c>
      <c r="B395" s="66" t="s">
        <v>23</v>
      </c>
      <c r="C395" s="66" t="s">
        <v>9</v>
      </c>
      <c r="D395" s="66" t="s">
        <v>327</v>
      </c>
      <c r="E395" s="86">
        <f>+IF(ISNUMBER(DATA!H667),DATA!H667,"n/a")</f>
        <v>6471540.5700000003</v>
      </c>
      <c r="F395" s="77">
        <f>+IF(ISNUMBER(DATA!I667),DATA!I667,"n/a")</f>
        <v>-2.0783437488270998E-2</v>
      </c>
      <c r="G395" s="86">
        <f>+IF(ISNUMBER(DATA!R667),DATA!R667,"n/a")</f>
        <v>21995508.27</v>
      </c>
      <c r="H395" s="77">
        <f>+IF(ISNUMBER(DATA!S667),DATA!S667,"n/a")</f>
        <v>5.6255859636766097E-3</v>
      </c>
      <c r="I395" s="86">
        <f>+IF(ISNUMBER(DATA!AB667),DATA!AB667,"n/a")</f>
        <v>41963624.850000001</v>
      </c>
      <c r="J395" s="77">
        <f>+IF(ISNUMBER(DATA!AC667),DATA!AC667,"n/a")</f>
        <v>9.5178809903553299E-4</v>
      </c>
      <c r="K395" s="86">
        <f>+IF(ISNUMBER(DATA!AL667),DATA!AL667,"n/a")</f>
        <v>81520313.349999994</v>
      </c>
      <c r="L395" s="77">
        <f>+IF(ISNUMBER(DATA!AM667),DATA!AM667,"n/a")</f>
        <v>8.2013889641560905E-3</v>
      </c>
      <c r="R395" s="66"/>
      <c r="S395" s="66"/>
      <c r="T395" s="66"/>
      <c r="U395" s="66"/>
      <c r="V395" s="66"/>
      <c r="W395" s="66"/>
      <c r="X395" s="66"/>
      <c r="Y395" s="66"/>
    </row>
    <row r="396" spans="1:25" x14ac:dyDescent="0.2">
      <c r="E396" s="80"/>
      <c r="F396" s="77"/>
      <c r="G396" s="81"/>
      <c r="H396" s="77"/>
      <c r="I396" s="81"/>
      <c r="J396" s="82"/>
      <c r="K396" s="81"/>
      <c r="L396" s="77"/>
      <c r="R396" s="66"/>
      <c r="S396" s="66"/>
      <c r="T396" s="66"/>
      <c r="U396" s="66"/>
      <c r="V396" s="66"/>
      <c r="W396" s="66"/>
      <c r="X396" s="66"/>
      <c r="Y396" s="66"/>
    </row>
    <row r="397" spans="1:25" x14ac:dyDescent="0.2">
      <c r="A397" s="66" t="s">
        <v>12</v>
      </c>
      <c r="B397" s="66" t="s">
        <v>23</v>
      </c>
      <c r="C397" s="66" t="s">
        <v>25</v>
      </c>
      <c r="D397" s="66" t="s">
        <v>319</v>
      </c>
      <c r="E397" s="86">
        <f>+IF(ISNUMBER(DATA!J659),DATA!J659,"n/a")</f>
        <v>1289834.71</v>
      </c>
      <c r="F397" s="77">
        <f>+IF(ISNUMBER(DATA!K659),DATA!K659,"n/a")</f>
        <v>-5.0111556233016698E-2</v>
      </c>
      <c r="G397" s="86">
        <f>+IF(ISNUMBER(DATA!T659),DATA!T659,"n/a")</f>
        <v>4288144.07</v>
      </c>
      <c r="H397" s="77">
        <f>+IF(ISNUMBER(DATA!U659),DATA!U659,"n/a")</f>
        <v>-7.9065962952953303E-2</v>
      </c>
      <c r="I397" s="86">
        <f>+IF(ISNUMBER(DATA!AD659),DATA!AD659,"n/a")</f>
        <v>8453471.0099999998</v>
      </c>
      <c r="J397" s="77">
        <f>+IF(ISNUMBER(DATA!AE659),DATA!AE659,"n/a")</f>
        <v>-7.6901300822786803E-2</v>
      </c>
      <c r="K397" s="86">
        <f>+IF(ISNUMBER(DATA!AN659),DATA!AN659,"n/a")</f>
        <v>16516735.220000001</v>
      </c>
      <c r="L397" s="77">
        <f>+IF(ISNUMBER(DATA!AO659),DATA!AO659,"n/a")</f>
        <v>-4.0546460658568297E-2</v>
      </c>
      <c r="R397" s="66"/>
      <c r="S397" s="66"/>
      <c r="T397" s="66"/>
      <c r="U397" s="66"/>
      <c r="V397" s="66"/>
      <c r="W397" s="66"/>
      <c r="X397" s="66"/>
      <c r="Y397" s="66"/>
    </row>
    <row r="398" spans="1:25" x14ac:dyDescent="0.2">
      <c r="A398" s="66" t="s">
        <v>12</v>
      </c>
      <c r="B398" s="66" t="s">
        <v>23</v>
      </c>
      <c r="C398" s="66" t="s">
        <v>25</v>
      </c>
      <c r="D398" s="66" t="s">
        <v>320</v>
      </c>
      <c r="E398" s="86">
        <f>+IF(ISNUMBER(DATA!J660),DATA!J660,"n/a")</f>
        <v>1735261.47</v>
      </c>
      <c r="F398" s="77">
        <f>+IF(ISNUMBER(DATA!K660),DATA!K660,"n/a")</f>
        <v>-6.79962106300354E-2</v>
      </c>
      <c r="G398" s="86">
        <f>+IF(ISNUMBER(DATA!T660),DATA!T660,"n/a")</f>
        <v>5964339.75</v>
      </c>
      <c r="H398" s="77">
        <f>+IF(ISNUMBER(DATA!U660),DATA!U660,"n/a")</f>
        <v>-5.8186324274723498E-2</v>
      </c>
      <c r="I398" s="86">
        <f>+IF(ISNUMBER(DATA!AD660),DATA!AD660,"n/a")</f>
        <v>11450715.32</v>
      </c>
      <c r="J398" s="77">
        <f>+IF(ISNUMBER(DATA!AE660),DATA!AE660,"n/a")</f>
        <v>-5.2869358534784403E-2</v>
      </c>
      <c r="K398" s="86">
        <f>+IF(ISNUMBER(DATA!AN660),DATA!AN660,"n/a")</f>
        <v>22479555.210000001</v>
      </c>
      <c r="L398" s="77">
        <f>+IF(ISNUMBER(DATA!AO660),DATA!AO660,"n/a")</f>
        <v>-5.06217718656507E-2</v>
      </c>
      <c r="R398" s="66"/>
      <c r="S398" s="66"/>
      <c r="T398" s="66"/>
      <c r="U398" s="66"/>
      <c r="V398" s="66"/>
      <c r="W398" s="66"/>
      <c r="X398" s="66"/>
      <c r="Y398" s="66"/>
    </row>
    <row r="399" spans="1:25" x14ac:dyDescent="0.2">
      <c r="A399" s="66" t="s">
        <v>12</v>
      </c>
      <c r="B399" s="66" t="s">
        <v>23</v>
      </c>
      <c r="C399" s="66" t="s">
        <v>25</v>
      </c>
      <c r="D399" s="66" t="s">
        <v>321</v>
      </c>
      <c r="E399" s="86">
        <f>+IF(ISNUMBER(DATA!J661),DATA!J661,"n/a")</f>
        <v>1337186.01</v>
      </c>
      <c r="F399" s="77">
        <f>+IF(ISNUMBER(DATA!K661),DATA!K661,"n/a")</f>
        <v>2.9132414418587098E-3</v>
      </c>
      <c r="G399" s="86">
        <f>+IF(ISNUMBER(DATA!T661),DATA!T661,"n/a")</f>
        <v>4476062.01</v>
      </c>
      <c r="H399" s="77">
        <f>+IF(ISNUMBER(DATA!U661),DATA!U661,"n/a")</f>
        <v>4.7570546924719098E-3</v>
      </c>
      <c r="I399" s="86">
        <f>+IF(ISNUMBER(DATA!AD661),DATA!AD661,"n/a")</f>
        <v>8355385.7999999998</v>
      </c>
      <c r="J399" s="77">
        <f>+IF(ISNUMBER(DATA!AE661),DATA!AE661,"n/a")</f>
        <v>-2.7167852669915601E-2</v>
      </c>
      <c r="K399" s="86">
        <f>+IF(ISNUMBER(DATA!AN661),DATA!AN661,"n/a")</f>
        <v>16423886.710000001</v>
      </c>
      <c r="L399" s="77">
        <f>+IF(ISNUMBER(DATA!AO661),DATA!AO661,"n/a")</f>
        <v>-3.1045647871212698E-2</v>
      </c>
      <c r="R399" s="66"/>
      <c r="S399" s="66"/>
      <c r="T399" s="66"/>
      <c r="U399" s="66"/>
      <c r="V399" s="66"/>
      <c r="W399" s="66"/>
      <c r="X399" s="66"/>
      <c r="Y399" s="66"/>
    </row>
    <row r="400" spans="1:25" x14ac:dyDescent="0.2">
      <c r="A400" s="66" t="s">
        <v>12</v>
      </c>
      <c r="B400" s="66" t="s">
        <v>23</v>
      </c>
      <c r="C400" s="66" t="s">
        <v>25</v>
      </c>
      <c r="D400" s="66" t="s">
        <v>322</v>
      </c>
      <c r="E400" s="86">
        <f>+IF(ISNUMBER(DATA!J662),DATA!J662,"n/a")</f>
        <v>1888845.05</v>
      </c>
      <c r="F400" s="77">
        <f>+IF(ISNUMBER(DATA!K662),DATA!K662,"n/a")</f>
        <v>2.0170589107782601E-2</v>
      </c>
      <c r="G400" s="86">
        <f>+IF(ISNUMBER(DATA!T662),DATA!T662,"n/a")</f>
        <v>6822786.6100000003</v>
      </c>
      <c r="H400" s="77">
        <f>+IF(ISNUMBER(DATA!U662),DATA!U662,"n/a")</f>
        <v>5.7250283382697199E-2</v>
      </c>
      <c r="I400" s="86">
        <f>+IF(ISNUMBER(DATA!AD662),DATA!AD662,"n/a")</f>
        <v>13015336.83</v>
      </c>
      <c r="J400" s="77">
        <f>+IF(ISNUMBER(DATA!AE662),DATA!AE662,"n/a")</f>
        <v>3.3852410985883298E-2</v>
      </c>
      <c r="K400" s="86">
        <f>+IF(ISNUMBER(DATA!AN662),DATA!AN662,"n/a")</f>
        <v>24903221.210000001</v>
      </c>
      <c r="L400" s="77">
        <f>+IF(ISNUMBER(DATA!AO662),DATA!AO662,"n/a")</f>
        <v>1.18373011406822E-2</v>
      </c>
      <c r="R400" s="66"/>
      <c r="S400" s="66"/>
      <c r="T400" s="66"/>
      <c r="U400" s="66"/>
      <c r="V400" s="66"/>
      <c r="W400" s="66"/>
      <c r="X400" s="66"/>
      <c r="Y400" s="66"/>
    </row>
    <row r="401" spans="1:25" x14ac:dyDescent="0.2">
      <c r="A401" s="66" t="s">
        <v>12</v>
      </c>
      <c r="B401" s="66" t="s">
        <v>23</v>
      </c>
      <c r="C401" s="66" t="s">
        <v>25</v>
      </c>
      <c r="D401" s="66" t="s">
        <v>323</v>
      </c>
      <c r="E401" s="86">
        <f>+IF(ISNUMBER(DATA!J663),DATA!J663,"n/a")</f>
        <v>743285.4</v>
      </c>
      <c r="F401" s="77">
        <f>+IF(ISNUMBER(DATA!K663),DATA!K663,"n/a")</f>
        <v>5.0436914307734899E-2</v>
      </c>
      <c r="G401" s="86">
        <f>+IF(ISNUMBER(DATA!T663),DATA!T663,"n/a")</f>
        <v>2523614.63</v>
      </c>
      <c r="H401" s="77">
        <f>+IF(ISNUMBER(DATA!U663),DATA!U663,"n/a")</f>
        <v>2.6214183549485098E-2</v>
      </c>
      <c r="I401" s="86">
        <f>+IF(ISNUMBER(DATA!AD663),DATA!AD663,"n/a")</f>
        <v>4913619.41</v>
      </c>
      <c r="J401" s="77">
        <f>+IF(ISNUMBER(DATA!AE663),DATA!AE663,"n/a")</f>
        <v>2.3258838075395201E-2</v>
      </c>
      <c r="K401" s="86">
        <f>+IF(ISNUMBER(DATA!AN663),DATA!AN663,"n/a")</f>
        <v>9544606.5700000003</v>
      </c>
      <c r="L401" s="77">
        <f>+IF(ISNUMBER(DATA!AO663),DATA!AO663,"n/a")</f>
        <v>1.44996092431779E-2</v>
      </c>
      <c r="R401" s="66"/>
      <c r="S401" s="66"/>
      <c r="T401" s="66"/>
      <c r="U401" s="66"/>
      <c r="V401" s="66"/>
      <c r="W401" s="66"/>
      <c r="X401" s="66"/>
      <c r="Y401" s="66"/>
    </row>
    <row r="402" spans="1:25" x14ac:dyDescent="0.2">
      <c r="A402" s="66" t="s">
        <v>12</v>
      </c>
      <c r="B402" s="66" t="s">
        <v>23</v>
      </c>
      <c r="C402" s="66" t="s">
        <v>25</v>
      </c>
      <c r="D402" s="66" t="s">
        <v>324</v>
      </c>
      <c r="E402" s="86">
        <f>+IF(ISNUMBER(DATA!J664),DATA!J664,"n/a")</f>
        <v>924324.78</v>
      </c>
      <c r="F402" s="77">
        <f>+IF(ISNUMBER(DATA!K664),DATA!K664,"n/a")</f>
        <v>-8.3910071459342706E-2</v>
      </c>
      <c r="G402" s="86">
        <f>+IF(ISNUMBER(DATA!T664),DATA!T664,"n/a")</f>
        <v>3040454.73</v>
      </c>
      <c r="H402" s="77">
        <f>+IF(ISNUMBER(DATA!U664),DATA!U664,"n/a")</f>
        <v>-8.5891172733162102E-2</v>
      </c>
      <c r="I402" s="86">
        <f>+IF(ISNUMBER(DATA!AD664),DATA!AD664,"n/a")</f>
        <v>5810986.8899999997</v>
      </c>
      <c r="J402" s="77">
        <f>+IF(ISNUMBER(DATA!AE664),DATA!AE664,"n/a")</f>
        <v>-6.66650083644095E-2</v>
      </c>
      <c r="K402" s="86">
        <f>+IF(ISNUMBER(DATA!AN664),DATA!AN664,"n/a")</f>
        <v>11522969.52</v>
      </c>
      <c r="L402" s="77">
        <f>+IF(ISNUMBER(DATA!AO664),DATA!AO664,"n/a")</f>
        <v>-5.45808888397653E-2</v>
      </c>
      <c r="R402" s="66"/>
      <c r="S402" s="66"/>
      <c r="T402" s="66"/>
      <c r="U402" s="66"/>
      <c r="V402" s="66"/>
      <c r="W402" s="66"/>
      <c r="X402" s="66"/>
      <c r="Y402" s="66"/>
    </row>
    <row r="403" spans="1:25" x14ac:dyDescent="0.2">
      <c r="A403" s="66" t="s">
        <v>12</v>
      </c>
      <c r="B403" s="66" t="s">
        <v>23</v>
      </c>
      <c r="C403" s="66" t="s">
        <v>25</v>
      </c>
      <c r="D403" s="66" t="s">
        <v>325</v>
      </c>
      <c r="E403" s="86">
        <f>+IF(ISNUMBER(DATA!J665),DATA!J665,"n/a")</f>
        <v>1584780.29</v>
      </c>
      <c r="F403" s="77">
        <f>+IF(ISNUMBER(DATA!K665),DATA!K665,"n/a")</f>
        <v>-0.15868014341794001</v>
      </c>
      <c r="G403" s="86">
        <f>+IF(ISNUMBER(DATA!T665),DATA!T665,"n/a")</f>
        <v>5566688.1299999999</v>
      </c>
      <c r="H403" s="77">
        <f>+IF(ISNUMBER(DATA!U665),DATA!U665,"n/a")</f>
        <v>-5.3740039486494001E-2</v>
      </c>
      <c r="I403" s="86">
        <f>+IF(ISNUMBER(DATA!AD665),DATA!AD665,"n/a")</f>
        <v>10555008.130000001</v>
      </c>
      <c r="J403" s="77">
        <f>+IF(ISNUMBER(DATA!AE665),DATA!AE665,"n/a")</f>
        <v>-2.4811300901092001E-2</v>
      </c>
      <c r="K403" s="86">
        <f>+IF(ISNUMBER(DATA!AN665),DATA!AN665,"n/a")</f>
        <v>20766900.579999998</v>
      </c>
      <c r="L403" s="77">
        <f>+IF(ISNUMBER(DATA!AO665),DATA!AO665,"n/a")</f>
        <v>7.9728026921481096E-4</v>
      </c>
      <c r="R403" s="66"/>
      <c r="S403" s="66"/>
      <c r="T403" s="66"/>
      <c r="U403" s="66"/>
      <c r="V403" s="66"/>
      <c r="W403" s="66"/>
      <c r="X403" s="66"/>
      <c r="Y403" s="66"/>
    </row>
    <row r="404" spans="1:25" x14ac:dyDescent="0.2">
      <c r="A404" s="66" t="s">
        <v>12</v>
      </c>
      <c r="B404" s="66" t="s">
        <v>23</v>
      </c>
      <c r="C404" s="66" t="s">
        <v>25</v>
      </c>
      <c r="D404" s="66" t="s">
        <v>326</v>
      </c>
      <c r="E404" s="86">
        <f>+IF(ISNUMBER(DATA!J666),DATA!J666,"n/a")</f>
        <v>1486179.3</v>
      </c>
      <c r="F404" s="77">
        <f>+IF(ISNUMBER(DATA!K666),DATA!K666,"n/a")</f>
        <v>-3.48825275535719E-2</v>
      </c>
      <c r="G404" s="86">
        <f>+IF(ISNUMBER(DATA!T666),DATA!T666,"n/a")</f>
        <v>4877713.57</v>
      </c>
      <c r="H404" s="77">
        <f>+IF(ISNUMBER(DATA!U666),DATA!U666,"n/a")</f>
        <v>-3.2698727663155597E-2</v>
      </c>
      <c r="I404" s="86">
        <f>+IF(ISNUMBER(DATA!AD666),DATA!AD666,"n/a")</f>
        <v>9408242.1199999992</v>
      </c>
      <c r="J404" s="77">
        <f>+IF(ISNUMBER(DATA!AE666),DATA!AE666,"n/a")</f>
        <v>-3.4813783304671699E-2</v>
      </c>
      <c r="K404" s="86">
        <f>+IF(ISNUMBER(DATA!AN666),DATA!AN666,"n/a")</f>
        <v>18471272.66</v>
      </c>
      <c r="L404" s="77">
        <f>+IF(ISNUMBER(DATA!AO666),DATA!AO666,"n/a")</f>
        <v>-8.0414440450224008E-3</v>
      </c>
      <c r="R404" s="66"/>
      <c r="S404" s="66"/>
      <c r="T404" s="66"/>
      <c r="U404" s="66"/>
      <c r="V404" s="66"/>
      <c r="W404" s="66"/>
      <c r="X404" s="66"/>
      <c r="Y404" s="66"/>
    </row>
    <row r="405" spans="1:25" x14ac:dyDescent="0.2">
      <c r="A405" s="66" t="s">
        <v>12</v>
      </c>
      <c r="B405" s="66" t="s">
        <v>23</v>
      </c>
      <c r="C405" s="66" t="s">
        <v>25</v>
      </c>
      <c r="D405" s="66" t="s">
        <v>327</v>
      </c>
      <c r="E405" s="86">
        <f>+IF(ISNUMBER(DATA!J667),DATA!J667,"n/a")</f>
        <v>10989697.130000001</v>
      </c>
      <c r="F405" s="77">
        <f>+IF(ISNUMBER(DATA!K667),DATA!K667,"n/a")</f>
        <v>-4.80747529680274E-2</v>
      </c>
      <c r="G405" s="86">
        <f>+IF(ISNUMBER(DATA!T667),DATA!T667,"n/a")</f>
        <v>37559803.600000001</v>
      </c>
      <c r="H405" s="77">
        <f>+IF(ISNUMBER(DATA!U667),DATA!U667,"n/a")</f>
        <v>-2.7150901049232699E-2</v>
      </c>
      <c r="I405" s="86">
        <f>+IF(ISNUMBER(DATA!AD667),DATA!AD667,"n/a")</f>
        <v>71962765.469999999</v>
      </c>
      <c r="J405" s="77">
        <f>+IF(ISNUMBER(DATA!AE667),DATA!AE667,"n/a")</f>
        <v>-2.7853678696620698E-2</v>
      </c>
      <c r="K405" s="86">
        <f>+IF(ISNUMBER(DATA!AN667),DATA!AN667,"n/a")</f>
        <v>140629147.58000001</v>
      </c>
      <c r="L405" s="77">
        <f>+IF(ISNUMBER(DATA!AO667),DATA!AO667,"n/a")</f>
        <v>-1.9477682409711101E-2</v>
      </c>
      <c r="R405" s="66"/>
      <c r="S405" s="66"/>
      <c r="T405" s="66"/>
      <c r="U405" s="66"/>
      <c r="V405" s="66"/>
      <c r="W405" s="66"/>
      <c r="X405" s="66"/>
      <c r="Y405" s="66"/>
    </row>
    <row r="406" spans="1:25" x14ac:dyDescent="0.2">
      <c r="E406" s="80"/>
      <c r="F406" s="77"/>
      <c r="G406" s="81"/>
      <c r="H406" s="77"/>
      <c r="I406" s="81"/>
      <c r="J406" s="82"/>
      <c r="K406" s="81"/>
      <c r="L406" s="77"/>
      <c r="R406" s="66"/>
      <c r="S406" s="66"/>
      <c r="T406" s="66"/>
      <c r="U406" s="66"/>
      <c r="V406" s="66"/>
      <c r="W406" s="66"/>
      <c r="X406" s="66"/>
      <c r="Y406" s="66"/>
    </row>
    <row r="407" spans="1:25" x14ac:dyDescent="0.2">
      <c r="A407" s="66" t="s">
        <v>12</v>
      </c>
      <c r="B407" s="66" t="s">
        <v>23</v>
      </c>
      <c r="C407" s="66" t="s">
        <v>10</v>
      </c>
      <c r="D407" s="66" t="s">
        <v>319</v>
      </c>
      <c r="E407" s="87">
        <f>+IF(ISNUMBER(DATA!L659),DATA!L659,"n/a")</f>
        <v>4.3864314313949402</v>
      </c>
      <c r="F407" s="77">
        <f>+IF(ISNUMBER(DATA!M659),DATA!M659,"n/a")</f>
        <v>9.1014067906036705E-3</v>
      </c>
      <c r="G407" s="87">
        <f>+IF(ISNUMBER(DATA!V659),DATA!V659,"n/a")</f>
        <v>4.4162864704531799</v>
      </c>
      <c r="H407" s="77">
        <f>+IF(ISNUMBER(DATA!W659),DATA!W659,"n/a")</f>
        <v>2.0915532294985401E-2</v>
      </c>
      <c r="I407" s="87">
        <f>+IF(ISNUMBER(DATA!AF659),DATA!AF659,"n/a")</f>
        <v>4.4754313442338898</v>
      </c>
      <c r="J407" s="77">
        <f>+IF(ISNUMBER(DATA!AG659),DATA!AG659,"n/a")</f>
        <v>4.5860116812046797E-2</v>
      </c>
      <c r="K407" s="87">
        <f>+IF(ISNUMBER(DATA!AP659),DATA!AP659,"n/a")</f>
        <v>4.3878832858265602</v>
      </c>
      <c r="L407" s="77">
        <f>+IF(ISNUMBER(DATA!AQ659),DATA!AQ659,"n/a")</f>
        <v>2.1465962436362399E-2</v>
      </c>
      <c r="R407" s="66"/>
      <c r="S407" s="66"/>
      <c r="T407" s="66"/>
      <c r="U407" s="66"/>
      <c r="V407" s="66"/>
      <c r="W407" s="66"/>
      <c r="X407" s="66"/>
      <c r="Y407" s="66"/>
    </row>
    <row r="408" spans="1:25" x14ac:dyDescent="0.2">
      <c r="A408" s="66" t="s">
        <v>12</v>
      </c>
      <c r="B408" s="66" t="s">
        <v>23</v>
      </c>
      <c r="C408" s="66" t="s">
        <v>10</v>
      </c>
      <c r="D408" s="66" t="s">
        <v>320</v>
      </c>
      <c r="E408" s="87">
        <f>+IF(ISNUMBER(DATA!L660),DATA!L660,"n/a")</f>
        <v>3.70670837819174</v>
      </c>
      <c r="F408" s="77">
        <f>+IF(ISNUMBER(DATA!M660),DATA!M660,"n/a")</f>
        <v>-3.4135148679062602E-3</v>
      </c>
      <c r="G408" s="87">
        <f>+IF(ISNUMBER(DATA!V660),DATA!V660,"n/a")</f>
        <v>3.7198951499202901</v>
      </c>
      <c r="H408" s="77">
        <f>+IF(ISNUMBER(DATA!W660),DATA!W660,"n/a")</f>
        <v>1.2887305940724901E-2</v>
      </c>
      <c r="I408" s="87">
        <f>+IF(ISNUMBER(DATA!AF660),DATA!AF660,"n/a")</f>
        <v>3.7273113309189401</v>
      </c>
      <c r="J408" s="77">
        <f>+IF(ISNUMBER(DATA!AG660),DATA!AG660,"n/a")</f>
        <v>1.7975349588048601E-2</v>
      </c>
      <c r="K408" s="87">
        <f>+IF(ISNUMBER(DATA!AP660),DATA!AP660,"n/a")</f>
        <v>3.7280577166062101</v>
      </c>
      <c r="L408" s="77">
        <f>+IF(ISNUMBER(DATA!AQ660),DATA!AQ660,"n/a")</f>
        <v>7.5214265428855797E-3</v>
      </c>
      <c r="R408" s="66"/>
      <c r="S408" s="66"/>
      <c r="T408" s="66"/>
      <c r="U408" s="66"/>
      <c r="V408" s="66"/>
      <c r="W408" s="66"/>
      <c r="X408" s="66"/>
      <c r="Y408" s="66"/>
    </row>
    <row r="409" spans="1:25" x14ac:dyDescent="0.2">
      <c r="A409" s="66" t="s">
        <v>12</v>
      </c>
      <c r="B409" s="66" t="s">
        <v>23</v>
      </c>
      <c r="C409" s="66" t="s">
        <v>10</v>
      </c>
      <c r="D409" s="66" t="s">
        <v>321</v>
      </c>
      <c r="E409" s="87">
        <f>+IF(ISNUMBER(DATA!L661),DATA!L661,"n/a")</f>
        <v>3.75592507470623</v>
      </c>
      <c r="F409" s="77">
        <f>+IF(ISNUMBER(DATA!M661),DATA!M661,"n/a")</f>
        <v>-1.9689027893524901E-2</v>
      </c>
      <c r="G409" s="87">
        <f>+IF(ISNUMBER(DATA!V661),DATA!V661,"n/a")</f>
        <v>3.7011546187522399</v>
      </c>
      <c r="H409" s="77">
        <f>+IF(ISNUMBER(DATA!W661),DATA!W661,"n/a")</f>
        <v>-4.0445595949069997E-2</v>
      </c>
      <c r="I409" s="87">
        <f>+IF(ISNUMBER(DATA!AF661),DATA!AF661,"n/a")</f>
        <v>3.7415815226807601</v>
      </c>
      <c r="J409" s="77">
        <f>+IF(ISNUMBER(DATA!AG661),DATA!AG661,"n/a")</f>
        <v>-2.7359670143540901E-2</v>
      </c>
      <c r="K409" s="87">
        <f>+IF(ISNUMBER(DATA!AP661),DATA!AP661,"n/a")</f>
        <v>3.7646962494284799</v>
      </c>
      <c r="L409" s="77">
        <f>+IF(ISNUMBER(DATA!AQ661),DATA!AQ661,"n/a")</f>
        <v>-2.8428819633392399E-2</v>
      </c>
      <c r="R409" s="66"/>
      <c r="S409" s="66"/>
      <c r="T409" s="66"/>
      <c r="U409" s="66"/>
      <c r="V409" s="66"/>
      <c r="W409" s="66"/>
      <c r="X409" s="66"/>
      <c r="Y409" s="66"/>
    </row>
    <row r="410" spans="1:25" x14ac:dyDescent="0.2">
      <c r="A410" s="66" t="s">
        <v>12</v>
      </c>
      <c r="B410" s="66" t="s">
        <v>23</v>
      </c>
      <c r="C410" s="66" t="s">
        <v>10</v>
      </c>
      <c r="D410" s="66" t="s">
        <v>322</v>
      </c>
      <c r="E410" s="87">
        <f>+IF(ISNUMBER(DATA!L662),DATA!L662,"n/a")</f>
        <v>3.8419082157747999</v>
      </c>
      <c r="F410" s="77">
        <f>+IF(ISNUMBER(DATA!M662),DATA!M662,"n/a")</f>
        <v>3.0227598613365202E-3</v>
      </c>
      <c r="G410" s="87">
        <f>+IF(ISNUMBER(DATA!V662),DATA!V662,"n/a")</f>
        <v>3.70394305839271</v>
      </c>
      <c r="H410" s="77">
        <f>+IF(ISNUMBER(DATA!W662),DATA!W662,"n/a")</f>
        <v>-2.9799949281517898E-2</v>
      </c>
      <c r="I410" s="87">
        <f>+IF(ISNUMBER(DATA!AF662),DATA!AF662,"n/a")</f>
        <v>3.7294078382379401</v>
      </c>
      <c r="J410" s="77">
        <f>+IF(ISNUMBER(DATA!AG662),DATA!AG662,"n/a")</f>
        <v>-3.8197598355024003E-2</v>
      </c>
      <c r="K410" s="87">
        <f>+IF(ISNUMBER(DATA!AP662),DATA!AP662,"n/a")</f>
        <v>3.76094272138358</v>
      </c>
      <c r="L410" s="77">
        <f>+IF(ISNUMBER(DATA!AQ662),DATA!AQ662,"n/a")</f>
        <v>-3.4625450548876197E-2</v>
      </c>
      <c r="R410" s="66"/>
      <c r="S410" s="66"/>
      <c r="T410" s="66"/>
      <c r="U410" s="66"/>
      <c r="V410" s="66"/>
      <c r="W410" s="66"/>
      <c r="X410" s="66"/>
      <c r="Y410" s="66"/>
    </row>
    <row r="411" spans="1:25" x14ac:dyDescent="0.2">
      <c r="A411" s="66" t="s">
        <v>12</v>
      </c>
      <c r="B411" s="66" t="s">
        <v>23</v>
      </c>
      <c r="C411" s="66" t="s">
        <v>10</v>
      </c>
      <c r="D411" s="66" t="s">
        <v>323</v>
      </c>
      <c r="E411" s="87">
        <f>+IF(ISNUMBER(DATA!L663),DATA!L663,"n/a")</f>
        <v>3.6798902377477698</v>
      </c>
      <c r="F411" s="77">
        <f>+IF(ISNUMBER(DATA!M663),DATA!M663,"n/a")</f>
        <v>3.8410375392862101E-2</v>
      </c>
      <c r="G411" s="87">
        <f>+IF(ISNUMBER(DATA!V663),DATA!V663,"n/a")</f>
        <v>3.6133431513930101</v>
      </c>
      <c r="H411" s="77">
        <f>+IF(ISNUMBER(DATA!W663),DATA!W663,"n/a")</f>
        <v>2.1484741468201899E-2</v>
      </c>
      <c r="I411" s="87">
        <f>+IF(ISNUMBER(DATA!AF663),DATA!AF663,"n/a")</f>
        <v>3.6048449445216999</v>
      </c>
      <c r="J411" s="77">
        <f>+IF(ISNUMBER(DATA!AG663),DATA!AG663,"n/a")</f>
        <v>1.01057967118054E-2</v>
      </c>
      <c r="K411" s="87">
        <f>+IF(ISNUMBER(DATA!AP663),DATA!AP663,"n/a")</f>
        <v>3.5691484392596098</v>
      </c>
      <c r="L411" s="77">
        <f>+IF(ISNUMBER(DATA!AQ663),DATA!AQ663,"n/a")</f>
        <v>4.11118325607866E-4</v>
      </c>
      <c r="R411" s="66"/>
      <c r="S411" s="66"/>
      <c r="T411" s="66"/>
      <c r="U411" s="66"/>
      <c r="V411" s="66"/>
      <c r="W411" s="66"/>
      <c r="X411" s="66"/>
      <c r="Y411" s="66"/>
    </row>
    <row r="412" spans="1:25" x14ac:dyDescent="0.2">
      <c r="A412" s="66" t="s">
        <v>12</v>
      </c>
      <c r="B412" s="66" t="s">
        <v>23</v>
      </c>
      <c r="C412" s="66" t="s">
        <v>10</v>
      </c>
      <c r="D412" s="66" t="s">
        <v>324</v>
      </c>
      <c r="E412" s="87">
        <f>+IF(ISNUMBER(DATA!L664),DATA!L664,"n/a")</f>
        <v>4.0413188843422203</v>
      </c>
      <c r="F412" s="77">
        <f>+IF(ISNUMBER(DATA!M664),DATA!M664,"n/a")</f>
        <v>6.6648774230970695E-2</v>
      </c>
      <c r="G412" s="87">
        <f>+IF(ISNUMBER(DATA!V664),DATA!V664,"n/a")</f>
        <v>4.0593184006575198</v>
      </c>
      <c r="H412" s="77">
        <f>+IF(ISNUMBER(DATA!W664),DATA!W664,"n/a")</f>
        <v>5.13240470238727E-2</v>
      </c>
      <c r="I412" s="87">
        <f>+IF(ISNUMBER(DATA!AF664),DATA!AF664,"n/a")</f>
        <v>4.0565687602368303</v>
      </c>
      <c r="J412" s="77">
        <f>+IF(ISNUMBER(DATA!AG664),DATA!AG664,"n/a")</f>
        <v>4.0566483034119701E-2</v>
      </c>
      <c r="K412" s="87">
        <f>+IF(ISNUMBER(DATA!AP664),DATA!AP664,"n/a")</f>
        <v>3.9350403099998199</v>
      </c>
      <c r="L412" s="77">
        <f>+IF(ISNUMBER(DATA!AQ664),DATA!AQ664,"n/a")</f>
        <v>1.43183839044981E-2</v>
      </c>
      <c r="R412" s="66"/>
      <c r="S412" s="66"/>
      <c r="T412" s="66"/>
      <c r="U412" s="66"/>
      <c r="V412" s="66"/>
      <c r="W412" s="66"/>
      <c r="X412" s="66"/>
      <c r="Y412" s="66"/>
    </row>
    <row r="413" spans="1:25" x14ac:dyDescent="0.2">
      <c r="A413" s="66" t="s">
        <v>12</v>
      </c>
      <c r="B413" s="66" t="s">
        <v>23</v>
      </c>
      <c r="C413" s="66" t="s">
        <v>10</v>
      </c>
      <c r="D413" s="66" t="s">
        <v>325</v>
      </c>
      <c r="E413" s="87">
        <f>+IF(ISNUMBER(DATA!L665),DATA!L665,"n/a")</f>
        <v>3.8688120638364301</v>
      </c>
      <c r="F413" s="77">
        <f>+IF(ISNUMBER(DATA!M665),DATA!M665,"n/a")</f>
        <v>3.1308633409258699E-2</v>
      </c>
      <c r="G413" s="87">
        <f>+IF(ISNUMBER(DATA!V665),DATA!V665,"n/a")</f>
        <v>3.81178072117843</v>
      </c>
      <c r="H413" s="77">
        <f>+IF(ISNUMBER(DATA!W665),DATA!W665,"n/a")</f>
        <v>7.1877591079030599E-3</v>
      </c>
      <c r="I413" s="87">
        <f>+IF(ISNUMBER(DATA!AF665),DATA!AF665,"n/a")</f>
        <v>3.7958073743691298</v>
      </c>
      <c r="J413" s="77">
        <f>+IF(ISNUMBER(DATA!AG665),DATA!AG665,"n/a")</f>
        <v>7.4636873468532199E-3</v>
      </c>
      <c r="K413" s="87">
        <f>+IF(ISNUMBER(DATA!AP665),DATA!AP665,"n/a")</f>
        <v>3.7661639434615402</v>
      </c>
      <c r="L413" s="77">
        <f>+IF(ISNUMBER(DATA!AQ665),DATA!AQ665,"n/a")</f>
        <v>3.5627281644452398E-3</v>
      </c>
      <c r="R413" s="66"/>
      <c r="S413" s="66"/>
      <c r="T413" s="66"/>
      <c r="U413" s="66"/>
      <c r="V413" s="66"/>
      <c r="W413" s="66"/>
      <c r="X413" s="66"/>
      <c r="Y413" s="66"/>
    </row>
    <row r="414" spans="1:25" x14ac:dyDescent="0.2">
      <c r="A414" s="66" t="s">
        <v>12</v>
      </c>
      <c r="B414" s="66" t="s">
        <v>23</v>
      </c>
      <c r="C414" s="66" t="s">
        <v>10</v>
      </c>
      <c r="D414" s="66" t="s">
        <v>326</v>
      </c>
      <c r="E414" s="87">
        <f>+IF(ISNUMBER(DATA!L666),DATA!L666,"n/a")</f>
        <v>3.9140807278513599</v>
      </c>
      <c r="F414" s="77">
        <f>+IF(ISNUMBER(DATA!M666),DATA!M666,"n/a")</f>
        <v>5.1431121352168204E-4</v>
      </c>
      <c r="G414" s="87">
        <f>+IF(ISNUMBER(DATA!V666),DATA!V666,"n/a")</f>
        <v>3.93506765620493</v>
      </c>
      <c r="H414" s="77">
        <f>+IF(ISNUMBER(DATA!W666),DATA!W666,"n/a")</f>
        <v>-3.7078508663921901E-3</v>
      </c>
      <c r="I414" s="87">
        <f>+IF(ISNUMBER(DATA!AF666),DATA!AF666,"n/a")</f>
        <v>3.93922647840105</v>
      </c>
      <c r="J414" s="77">
        <f>+IF(ISNUMBER(DATA!AG666),DATA!AG666,"n/a")</f>
        <v>-8.5145908313227596E-3</v>
      </c>
      <c r="K414" s="87">
        <f>+IF(ISNUMBER(DATA!AP666),DATA!AP666,"n/a")</f>
        <v>3.9149229970783299</v>
      </c>
      <c r="L414" s="77">
        <f>+IF(ISNUMBER(DATA!AQ666),DATA!AQ666,"n/a")</f>
        <v>-2.8088326513816E-2</v>
      </c>
      <c r="R414" s="66"/>
      <c r="S414" s="66"/>
      <c r="T414" s="66"/>
      <c r="U414" s="66"/>
      <c r="V414" s="66"/>
      <c r="W414" s="66"/>
      <c r="X414" s="66"/>
      <c r="Y414" s="66"/>
    </row>
    <row r="415" spans="1:25" x14ac:dyDescent="0.2">
      <c r="A415" s="66" t="s">
        <v>12</v>
      </c>
      <c r="B415" s="66" t="s">
        <v>23</v>
      </c>
      <c r="C415" s="66" t="s">
        <v>10</v>
      </c>
      <c r="D415" s="66" t="s">
        <v>327</v>
      </c>
      <c r="E415" s="87">
        <f>+IF(ISNUMBER(DATA!L667),DATA!L667,"n/a")</f>
        <v>3.8934207500456099</v>
      </c>
      <c r="F415" s="77">
        <f>+IF(ISNUMBER(DATA!M667),DATA!M667,"n/a")</f>
        <v>1.1966454430177799E-2</v>
      </c>
      <c r="G415" s="87">
        <f>+IF(ISNUMBER(DATA!V667),DATA!V667,"n/a")</f>
        <v>3.85672031301507</v>
      </c>
      <c r="H415" s="77">
        <f>+IF(ISNUMBER(DATA!W667),DATA!W667,"n/a")</f>
        <v>2.6511610633154099E-4</v>
      </c>
      <c r="I415" s="87">
        <f>+IF(ISNUMBER(DATA!AF667),DATA!AF667,"n/a")</f>
        <v>3.87271823420659</v>
      </c>
      <c r="J415" s="77">
        <f>+IF(ISNUMBER(DATA!AG667),DATA!AG667,"n/a")</f>
        <v>2.1246550019859999E-3</v>
      </c>
      <c r="K415" s="87">
        <f>+IF(ISNUMBER(DATA!AP667),DATA!AP667,"n/a")</f>
        <v>3.8501722768463802</v>
      </c>
      <c r="L415" s="77">
        <f>+IF(ISNUMBER(DATA!AQ667),DATA!AQ667,"n/a")</f>
        <v>-7.7091355095589504E-3</v>
      </c>
      <c r="R415" s="66"/>
      <c r="S415" s="66"/>
      <c r="T415" s="66"/>
      <c r="U415" s="66"/>
      <c r="V415" s="66"/>
      <c r="W415" s="66"/>
      <c r="X415" s="66"/>
      <c r="Y415" s="66"/>
    </row>
    <row r="416" spans="1:25" x14ac:dyDescent="0.2">
      <c r="E416" s="88"/>
      <c r="F416" s="77"/>
      <c r="G416" s="89"/>
      <c r="H416" s="77"/>
      <c r="I416" s="89"/>
      <c r="J416" s="82"/>
      <c r="K416" s="89"/>
      <c r="L416" s="77"/>
      <c r="R416" s="66"/>
      <c r="S416" s="66"/>
      <c r="T416" s="66"/>
      <c r="U416" s="66"/>
      <c r="V416" s="66"/>
      <c r="W416" s="66"/>
      <c r="X416" s="66"/>
      <c r="Y416" s="66"/>
    </row>
    <row r="417" spans="1:25" x14ac:dyDescent="0.2">
      <c r="A417" s="66" t="s">
        <v>12</v>
      </c>
      <c r="B417" s="66" t="s">
        <v>23</v>
      </c>
      <c r="C417" s="66" t="s">
        <v>26</v>
      </c>
      <c r="D417" s="66" t="s">
        <v>319</v>
      </c>
      <c r="E417" s="87">
        <f>+IF(ISNUMBER(DATA!N659),DATA!N659,"n/a")</f>
        <v>2.56547131531295</v>
      </c>
      <c r="F417" s="77">
        <f>+IF(ISNUMBER(DATA!O659),DATA!O659,"n/a")</f>
        <v>3.5371390925429298E-2</v>
      </c>
      <c r="G417" s="87">
        <f>+IF(ISNUMBER(DATA!X659),DATA!X659,"n/a")</f>
        <v>2.56234242848095</v>
      </c>
      <c r="H417" s="77">
        <f>+IF(ISNUMBER(DATA!Y659),DATA!Y659,"n/a")</f>
        <v>4.33032923132897E-2</v>
      </c>
      <c r="I417" s="87">
        <f>+IF(ISNUMBER(DATA!AH659),DATA!AH659,"n/a")</f>
        <v>2.5656213328635999</v>
      </c>
      <c r="J417" s="77">
        <f>+IF(ISNUMBER(DATA!AI659),DATA!AI659,"n/a")</f>
        <v>5.6738395321835701E-2</v>
      </c>
      <c r="K417" s="87">
        <f>+IF(ISNUMBER(DATA!AR659),DATA!AR659,"n/a")</f>
        <v>2.50497111862038</v>
      </c>
      <c r="L417" s="77">
        <f>+IF(ISNUMBER(DATA!AS659),DATA!AS659,"n/a")</f>
        <v>2.96663759003561E-2</v>
      </c>
      <c r="R417" s="66"/>
      <c r="S417" s="66"/>
      <c r="T417" s="66"/>
      <c r="U417" s="66"/>
      <c r="V417" s="66"/>
      <c r="W417" s="66"/>
      <c r="X417" s="66"/>
      <c r="Y417" s="66"/>
    </row>
    <row r="418" spans="1:25" x14ac:dyDescent="0.2">
      <c r="A418" s="66" t="s">
        <v>12</v>
      </c>
      <c r="B418" s="66" t="s">
        <v>23</v>
      </c>
      <c r="C418" s="66" t="s">
        <v>26</v>
      </c>
      <c r="D418" s="66" t="s">
        <v>320</v>
      </c>
      <c r="E418" s="87">
        <f>+IF(ISNUMBER(DATA!N660),DATA!N660,"n/a")</f>
        <v>2.1815822372867002</v>
      </c>
      <c r="F418" s="77">
        <f>+IF(ISNUMBER(DATA!O660),DATA!O660,"n/a")</f>
        <v>5.97302982336083E-2</v>
      </c>
      <c r="G418" s="87">
        <f>+IF(ISNUMBER(DATA!X660),DATA!X660,"n/a")</f>
        <v>2.1859102258552601</v>
      </c>
      <c r="H418" s="77">
        <f>+IF(ISNUMBER(DATA!Y660),DATA!Y660,"n/a")</f>
        <v>7.1561991247885398E-2</v>
      </c>
      <c r="I418" s="87">
        <f>+IF(ISNUMBER(DATA!AH660),DATA!AH660,"n/a")</f>
        <v>2.1775923593566402</v>
      </c>
      <c r="J418" s="77">
        <f>+IF(ISNUMBER(DATA!AI660),DATA!AI660,"n/a")</f>
        <v>6.8555529022605602E-2</v>
      </c>
      <c r="K418" s="87">
        <f>+IF(ISNUMBER(DATA!AR660),DATA!AR660,"n/a")</f>
        <v>2.17106319871887</v>
      </c>
      <c r="L418" s="77">
        <f>+IF(ISNUMBER(DATA!AS660),DATA!AS660,"n/a")</f>
        <v>6.2349599814510701E-2</v>
      </c>
      <c r="R418" s="66"/>
      <c r="S418" s="66"/>
      <c r="T418" s="66"/>
      <c r="U418" s="66"/>
      <c r="V418" s="66"/>
      <c r="W418" s="66"/>
      <c r="X418" s="66"/>
      <c r="Y418" s="66"/>
    </row>
    <row r="419" spans="1:25" x14ac:dyDescent="0.2">
      <c r="A419" s="66" t="s">
        <v>12</v>
      </c>
      <c r="B419" s="66" t="s">
        <v>23</v>
      </c>
      <c r="C419" s="66" t="s">
        <v>26</v>
      </c>
      <c r="D419" s="66" t="s">
        <v>321</v>
      </c>
      <c r="E419" s="87">
        <f>+IF(ISNUMBER(DATA!N661),DATA!N661,"n/a")</f>
        <v>2.1549563848637598</v>
      </c>
      <c r="F419" s="77">
        <f>+IF(ISNUMBER(DATA!O661),DATA!O661,"n/a")</f>
        <v>1.9180553981923799E-2</v>
      </c>
      <c r="G419" s="87">
        <f>+IF(ISNUMBER(DATA!X661),DATA!X661,"n/a")</f>
        <v>2.1177056794170701</v>
      </c>
      <c r="H419" s="77">
        <f>+IF(ISNUMBER(DATA!Y661),DATA!Y661,"n/a")</f>
        <v>2.3935246942576201E-2</v>
      </c>
      <c r="I419" s="87">
        <f>+IF(ISNUMBER(DATA!AH661),DATA!AH661,"n/a")</f>
        <v>2.1096271473185602</v>
      </c>
      <c r="J419" s="77">
        <f>+IF(ISNUMBER(DATA!AI661),DATA!AI661,"n/a")</f>
        <v>2.7747731739434199E-2</v>
      </c>
      <c r="K419" s="87">
        <f>+IF(ISNUMBER(DATA!AR661),DATA!AR661,"n/a")</f>
        <v>2.0981660990768001</v>
      </c>
      <c r="L419" s="77">
        <f>+IF(ISNUMBER(DATA!AS661),DATA!AS661,"n/a")</f>
        <v>2.30222978777593E-2</v>
      </c>
      <c r="R419" s="66"/>
      <c r="S419" s="66"/>
      <c r="T419" s="66"/>
      <c r="U419" s="66"/>
      <c r="V419" s="66"/>
      <c r="W419" s="66"/>
      <c r="X419" s="66"/>
      <c r="Y419" s="66"/>
    </row>
    <row r="420" spans="1:25" x14ac:dyDescent="0.2">
      <c r="A420" s="66" t="s">
        <v>12</v>
      </c>
      <c r="B420" s="66" t="s">
        <v>23</v>
      </c>
      <c r="C420" s="66" t="s">
        <v>26</v>
      </c>
      <c r="D420" s="66" t="s">
        <v>322</v>
      </c>
      <c r="E420" s="87">
        <f>+IF(ISNUMBER(DATA!N662),DATA!N662,"n/a")</f>
        <v>2.16579899976443</v>
      </c>
      <c r="F420" s="77">
        <f>+IF(ISNUMBER(DATA!O662),DATA!O662,"n/a")</f>
        <v>6.5161199903130303E-3</v>
      </c>
      <c r="G420" s="87">
        <f>+IF(ISNUMBER(DATA!X662),DATA!X662,"n/a")</f>
        <v>2.0515332942532098</v>
      </c>
      <c r="H420" s="77">
        <f>+IF(ISNUMBER(DATA!Y662),DATA!Y662,"n/a")</f>
        <v>-3.0784114646694099E-2</v>
      </c>
      <c r="I420" s="87">
        <f>+IF(ISNUMBER(DATA!AH662),DATA!AH662,"n/a")</f>
        <v>2.06486283305816</v>
      </c>
      <c r="J420" s="77">
        <f>+IF(ISNUMBER(DATA!AI662),DATA!AI662,"n/a")</f>
        <v>-4.1408171587373699E-2</v>
      </c>
      <c r="K420" s="87">
        <f>+IF(ISNUMBER(DATA!AR662),DATA!AR662,"n/a")</f>
        <v>2.08555764421128</v>
      </c>
      <c r="L420" s="77">
        <f>+IF(ISNUMBER(DATA!AS662),DATA!AS662,"n/a")</f>
        <v>-3.55622738879149E-2</v>
      </c>
      <c r="R420" s="66"/>
      <c r="S420" s="66"/>
      <c r="T420" s="66"/>
      <c r="U420" s="66"/>
      <c r="V420" s="66"/>
      <c r="W420" s="66"/>
      <c r="X420" s="66"/>
      <c r="Y420" s="66"/>
    </row>
    <row r="421" spans="1:25" x14ac:dyDescent="0.2">
      <c r="A421" s="66" t="s">
        <v>12</v>
      </c>
      <c r="B421" s="66" t="s">
        <v>23</v>
      </c>
      <c r="C421" s="66" t="s">
        <v>26</v>
      </c>
      <c r="D421" s="66" t="s">
        <v>323</v>
      </c>
      <c r="E421" s="87">
        <f>+IF(ISNUMBER(DATA!N663),DATA!N663,"n/a")</f>
        <v>2.3472907042167099</v>
      </c>
      <c r="F421" s="77">
        <f>+IF(ISNUMBER(DATA!O663),DATA!O663,"n/a")</f>
        <v>2.7674032232583499E-2</v>
      </c>
      <c r="G421" s="87">
        <f>+IF(ISNUMBER(DATA!X663),DATA!X663,"n/a")</f>
        <v>2.3243309181481502</v>
      </c>
      <c r="H421" s="77">
        <f>+IF(ISNUMBER(DATA!Y663),DATA!Y663,"n/a")</f>
        <v>4.1856415281411298E-2</v>
      </c>
      <c r="I421" s="87">
        <f>+IF(ISNUMBER(DATA!AH663),DATA!AH663,"n/a")</f>
        <v>2.3002253933216199</v>
      </c>
      <c r="J421" s="77">
        <f>+IF(ISNUMBER(DATA!AI663),DATA!AI663,"n/a")</f>
        <v>2.4800413867062499E-2</v>
      </c>
      <c r="K421" s="87">
        <f>+IF(ISNUMBER(DATA!AR663),DATA!AR663,"n/a")</f>
        <v>2.2721838025430499</v>
      </c>
      <c r="L421" s="77">
        <f>+IF(ISNUMBER(DATA!AS663),DATA!AS663,"n/a")</f>
        <v>2.5967916476918301E-2</v>
      </c>
      <c r="R421" s="66"/>
      <c r="S421" s="66"/>
      <c r="T421" s="66"/>
      <c r="U421" s="66"/>
      <c r="V421" s="66"/>
      <c r="W421" s="66"/>
      <c r="X421" s="66"/>
      <c r="Y421" s="66"/>
    </row>
    <row r="422" spans="1:25" x14ac:dyDescent="0.2">
      <c r="A422" s="66" t="s">
        <v>12</v>
      </c>
      <c r="B422" s="66" t="s">
        <v>23</v>
      </c>
      <c r="C422" s="66" t="s">
        <v>26</v>
      </c>
      <c r="D422" s="66" t="s">
        <v>324</v>
      </c>
      <c r="E422" s="87">
        <f>+IF(ISNUMBER(DATA!N664),DATA!N664,"n/a")</f>
        <v>2.5374806461425798</v>
      </c>
      <c r="F422" s="77">
        <f>+IF(ISNUMBER(DATA!O664),DATA!O664,"n/a")</f>
        <v>0.108145110752511</v>
      </c>
      <c r="G422" s="87">
        <f>+IF(ISNUMBER(DATA!X664),DATA!X664,"n/a")</f>
        <v>2.5336346481304099</v>
      </c>
      <c r="H422" s="77">
        <f>+IF(ISNUMBER(DATA!Y664),DATA!Y664,"n/a")</f>
        <v>9.9589810855360006E-2</v>
      </c>
      <c r="I422" s="87">
        <f>+IF(ISNUMBER(DATA!AH664),DATA!AH664,"n/a")</f>
        <v>2.52149226411351</v>
      </c>
      <c r="J422" s="77">
        <f>+IF(ISNUMBER(DATA!AI664),DATA!AI664,"n/a")</f>
        <v>7.5442932683767505E-2</v>
      </c>
      <c r="K422" s="87">
        <f>+IF(ISNUMBER(DATA!AR664),DATA!AR664,"n/a")</f>
        <v>2.4289171217038898</v>
      </c>
      <c r="L422" s="77">
        <f>+IF(ISNUMBER(DATA!AS664),DATA!AS664,"n/a")</f>
        <v>3.6801040464249E-2</v>
      </c>
      <c r="R422" s="66"/>
      <c r="S422" s="66"/>
      <c r="T422" s="66"/>
      <c r="U422" s="66"/>
      <c r="V422" s="66"/>
      <c r="W422" s="66"/>
      <c r="X422" s="66"/>
      <c r="Y422" s="66"/>
    </row>
    <row r="423" spans="1:25" x14ac:dyDescent="0.2">
      <c r="A423" s="66" t="s">
        <v>12</v>
      </c>
      <c r="B423" s="66" t="s">
        <v>23</v>
      </c>
      <c r="C423" s="66" t="s">
        <v>26</v>
      </c>
      <c r="D423" s="66" t="s">
        <v>325</v>
      </c>
      <c r="E423" s="87">
        <f>+IF(ISNUMBER(DATA!N665),DATA!N665,"n/a")</f>
        <v>2.3118754840142501</v>
      </c>
      <c r="F423" s="77">
        <f>+IF(ISNUMBER(DATA!O665),DATA!O665,"n/a")</f>
        <v>4.8223588899971297E-2</v>
      </c>
      <c r="G423" s="87">
        <f>+IF(ISNUMBER(DATA!X665),DATA!X665,"n/a")</f>
        <v>2.26302951338501</v>
      </c>
      <c r="H423" s="77">
        <f>+IF(ISNUMBER(DATA!Y665),DATA!Y665,"n/a")</f>
        <v>2.4555568344523899E-2</v>
      </c>
      <c r="I423" s="87">
        <f>+IF(ISNUMBER(DATA!AH665),DATA!AH665,"n/a")</f>
        <v>2.2669956664448301</v>
      </c>
      <c r="J423" s="77">
        <f>+IF(ISNUMBER(DATA!AI665),DATA!AI665,"n/a")</f>
        <v>3.0546326131944801E-2</v>
      </c>
      <c r="K423" s="87">
        <f>+IF(ISNUMBER(DATA!AR665),DATA!AR665,"n/a")</f>
        <v>2.2338959321969298</v>
      </c>
      <c r="L423" s="77">
        <f>+IF(ISNUMBER(DATA!AS665),DATA!AS665,"n/a")</f>
        <v>2.2968924777680401E-2</v>
      </c>
      <c r="R423" s="66"/>
      <c r="S423" s="66"/>
      <c r="T423" s="66"/>
      <c r="U423" s="66"/>
      <c r="V423" s="66"/>
      <c r="W423" s="66"/>
      <c r="X423" s="66"/>
      <c r="Y423" s="66"/>
    </row>
    <row r="424" spans="1:25" x14ac:dyDescent="0.2">
      <c r="A424" s="66" t="s">
        <v>12</v>
      </c>
      <c r="B424" s="66" t="s">
        <v>23</v>
      </c>
      <c r="C424" s="66" t="s">
        <v>26</v>
      </c>
      <c r="D424" s="66" t="s">
        <v>326</v>
      </c>
      <c r="E424" s="87">
        <f>+IF(ISNUMBER(DATA!N666),DATA!N666,"n/a")</f>
        <v>2.2711704704809201</v>
      </c>
      <c r="F424" s="77">
        <f>+IF(ISNUMBER(DATA!O666),DATA!O666,"n/a")</f>
        <v>4.5486046810380203E-2</v>
      </c>
      <c r="G424" s="87">
        <f>+IF(ISNUMBER(DATA!X666),DATA!X666,"n/a")</f>
        <v>2.2884628811855401</v>
      </c>
      <c r="H424" s="77">
        <f>+IF(ISNUMBER(DATA!Y666),DATA!Y666,"n/a")</f>
        <v>5.2727418795356903E-2</v>
      </c>
      <c r="I424" s="87">
        <f>+IF(ISNUMBER(DATA!AH666),DATA!AH666,"n/a")</f>
        <v>2.2857954393291098</v>
      </c>
      <c r="J424" s="77">
        <f>+IF(ISNUMBER(DATA!AI666),DATA!AI666,"n/a")</f>
        <v>5.0500897682280603E-2</v>
      </c>
      <c r="K424" s="87">
        <f>+IF(ISNUMBER(DATA!AR666),DATA!AR666,"n/a")</f>
        <v>2.2318490132666402</v>
      </c>
      <c r="L424" s="77">
        <f>+IF(ISNUMBER(DATA!AS666),DATA!AS666,"n/a")</f>
        <v>1.9256463791512E-2</v>
      </c>
      <c r="R424" s="66"/>
      <c r="S424" s="66"/>
      <c r="T424" s="66"/>
      <c r="U424" s="66"/>
      <c r="V424" s="66"/>
      <c r="W424" s="66"/>
      <c r="X424" s="66"/>
      <c r="Y424" s="66"/>
    </row>
    <row r="425" spans="1:25" x14ac:dyDescent="0.2">
      <c r="A425" s="66" t="s">
        <v>12</v>
      </c>
      <c r="B425" s="66" t="s">
        <v>23</v>
      </c>
      <c r="C425" s="66" t="s">
        <v>26</v>
      </c>
      <c r="D425" s="66" t="s">
        <v>327</v>
      </c>
      <c r="E425" s="87">
        <f>+IF(ISNUMBER(DATA!N667),DATA!N667,"n/a")</f>
        <v>2.29273200543608</v>
      </c>
      <c r="F425" s="77">
        <f>+IF(ISNUMBER(DATA!O667),DATA!O667,"n/a")</f>
        <v>4.0979127272814303E-2</v>
      </c>
      <c r="G425" s="87">
        <f>+IF(ISNUMBER(DATA!X667),DATA!X667,"n/a")</f>
        <v>2.25854545043468</v>
      </c>
      <c r="H425" s="77">
        <f>+IF(ISNUMBER(DATA!Y667),DATA!Y667,"n/a")</f>
        <v>3.3965282579101697E-2</v>
      </c>
      <c r="I425" s="87">
        <f>+IF(ISNUMBER(DATA!AH667),DATA!AH667,"n/a")</f>
        <v>2.2582969688365999</v>
      </c>
      <c r="J425" s="77">
        <f>+IF(ISNUMBER(DATA!AI667),DATA!AI667,"n/a")</f>
        <v>3.1818403609773699E-2</v>
      </c>
      <c r="K425" s="87">
        <f>+IF(ISNUMBER(DATA!AR667),DATA!AR667,"n/a")</f>
        <v>2.2318790653370701</v>
      </c>
      <c r="L425" s="77">
        <f>+IF(ISNUMBER(DATA!AS667),DATA!AS667,"n/a")</f>
        <v>2.0302149056983399E-2</v>
      </c>
      <c r="R425" s="66"/>
      <c r="S425" s="66"/>
      <c r="T425" s="66"/>
      <c r="U425" s="66"/>
      <c r="V425" s="66"/>
      <c r="W425" s="66"/>
      <c r="X425" s="66"/>
      <c r="Y425" s="66"/>
    </row>
    <row r="426" spans="1:25" x14ac:dyDescent="0.2">
      <c r="E426" s="88"/>
      <c r="F426" s="77"/>
      <c r="G426" s="89"/>
      <c r="H426" s="77"/>
      <c r="I426" s="89"/>
      <c r="J426" s="82"/>
      <c r="K426" s="89"/>
      <c r="L426" s="77"/>
      <c r="R426" s="66"/>
      <c r="S426" s="66"/>
      <c r="T426" s="66"/>
      <c r="U426" s="66"/>
      <c r="V426" s="66"/>
      <c r="W426" s="66"/>
      <c r="X426" s="66"/>
      <c r="Y426" s="66"/>
    </row>
    <row r="427" spans="1:25" x14ac:dyDescent="0.2">
      <c r="A427" s="66" t="s">
        <v>12</v>
      </c>
      <c r="B427" s="66" t="s">
        <v>24</v>
      </c>
      <c r="C427" s="66" t="s">
        <v>0</v>
      </c>
      <c r="D427" s="66" t="s">
        <v>319</v>
      </c>
      <c r="E427" s="76">
        <f>+IF(ISNUMBER(DATA!F718),DATA!F718,"n/a")</f>
        <v>4161970.99</v>
      </c>
      <c r="F427" s="77">
        <f>+IF(ISNUMBER(DATA!G718),DATA!G718,"n/a")</f>
        <v>0.11437873492011399</v>
      </c>
      <c r="G427" s="76">
        <f>+IF(ISNUMBER(DATA!P718),DATA!P718,"n/a")</f>
        <v>13853507.630000001</v>
      </c>
      <c r="H427" s="77">
        <f>+IF(ISNUMBER(DATA!Q718),DATA!Q718,"n/a")</f>
        <v>6.7369327754733505E-2</v>
      </c>
      <c r="I427" s="76">
        <f>+IF(ISNUMBER(DATA!Z718),DATA!Z718,"n/a")</f>
        <v>27072589.440000001</v>
      </c>
      <c r="J427" s="77">
        <f>+IF(ISNUMBER(DATA!AA718),DATA!AA718,"n/a")</f>
        <v>7.7316373996512894E-2</v>
      </c>
      <c r="K427" s="76">
        <f>+IF(ISNUMBER(DATA!AJ718),DATA!AJ718,"n/a")</f>
        <v>50517089.390000001</v>
      </c>
      <c r="L427" s="77">
        <f>+IF(ISNUMBER(DATA!AK718),DATA!AK718,"n/a")</f>
        <v>5.9849286433661303E-2</v>
      </c>
      <c r="R427" s="66"/>
      <c r="S427" s="66"/>
      <c r="T427" s="66"/>
      <c r="U427" s="66"/>
      <c r="V427" s="66"/>
      <c r="W427" s="66"/>
      <c r="X427" s="66"/>
      <c r="Y427" s="66"/>
    </row>
    <row r="428" spans="1:25" x14ac:dyDescent="0.2">
      <c r="A428" s="66" t="s">
        <v>12</v>
      </c>
      <c r="B428" s="66" t="s">
        <v>24</v>
      </c>
      <c r="C428" s="66" t="s">
        <v>0</v>
      </c>
      <c r="D428" s="66" t="s">
        <v>320</v>
      </c>
      <c r="E428" s="76">
        <f>+IF(ISNUMBER(DATA!F719),DATA!F719,"n/a")</f>
        <v>4108993.29</v>
      </c>
      <c r="F428" s="77">
        <f>+IF(ISNUMBER(DATA!G719),DATA!G719,"n/a")</f>
        <v>-2.9942892982449901E-2</v>
      </c>
      <c r="G428" s="76">
        <f>+IF(ISNUMBER(DATA!P719),DATA!P719,"n/a")</f>
        <v>14538865.24</v>
      </c>
      <c r="H428" s="77">
        <f>+IF(ISNUMBER(DATA!Q719),DATA!Q719,"n/a")</f>
        <v>5.7068711333410401E-3</v>
      </c>
      <c r="I428" s="76">
        <f>+IF(ISNUMBER(DATA!Z719),DATA!Z719,"n/a")</f>
        <v>27741965.449999999</v>
      </c>
      <c r="J428" s="77">
        <f>+IF(ISNUMBER(DATA!AA719),DATA!AA719,"n/a")</f>
        <v>-7.7345776752577597E-3</v>
      </c>
      <c r="K428" s="76">
        <f>+IF(ISNUMBER(DATA!AJ719),DATA!AJ719,"n/a")</f>
        <v>55581669.810000002</v>
      </c>
      <c r="L428" s="77">
        <f>+IF(ISNUMBER(DATA!AK719),DATA!AK719,"n/a")</f>
        <v>-9.3111611657105704E-3</v>
      </c>
      <c r="R428" s="66"/>
      <c r="S428" s="66"/>
      <c r="T428" s="66"/>
      <c r="U428" s="66"/>
      <c r="V428" s="66"/>
      <c r="W428" s="66"/>
      <c r="X428" s="66"/>
      <c r="Y428" s="66"/>
    </row>
    <row r="429" spans="1:25" x14ac:dyDescent="0.2">
      <c r="A429" s="66" t="s">
        <v>12</v>
      </c>
      <c r="B429" s="66" t="s">
        <v>24</v>
      </c>
      <c r="C429" s="66" t="s">
        <v>0</v>
      </c>
      <c r="D429" s="66" t="s">
        <v>321</v>
      </c>
      <c r="E429" s="76">
        <f>+IF(ISNUMBER(DATA!F720),DATA!F720,"n/a")</f>
        <v>3085225.88</v>
      </c>
      <c r="F429" s="77">
        <f>+IF(ISNUMBER(DATA!G720),DATA!G720,"n/a")</f>
        <v>1.2165884513280999E-2</v>
      </c>
      <c r="G429" s="76">
        <f>+IF(ISNUMBER(DATA!P720),DATA!P720,"n/a")</f>
        <v>10444409.66</v>
      </c>
      <c r="H429" s="77">
        <f>+IF(ISNUMBER(DATA!Q720),DATA!Q720,"n/a")</f>
        <v>7.2688716859759398E-3</v>
      </c>
      <c r="I429" s="76">
        <f>+IF(ISNUMBER(DATA!Z720),DATA!Z720,"n/a")</f>
        <v>19767222.030000001</v>
      </c>
      <c r="J429" s="77">
        <f>+IF(ISNUMBER(DATA!AA720),DATA!AA720,"n/a")</f>
        <v>-4.7750449632519296E-3</v>
      </c>
      <c r="K429" s="76">
        <f>+IF(ISNUMBER(DATA!AJ720),DATA!AJ720,"n/a")</f>
        <v>38321171.539999999</v>
      </c>
      <c r="L429" s="77">
        <f>+IF(ISNUMBER(DATA!AK720),DATA!AK720,"n/a")</f>
        <v>-1.0178169040835801E-2</v>
      </c>
      <c r="R429" s="66"/>
      <c r="S429" s="66"/>
      <c r="T429" s="66"/>
      <c r="U429" s="66"/>
      <c r="V429" s="66"/>
      <c r="W429" s="66"/>
      <c r="X429" s="66"/>
      <c r="Y429" s="66"/>
    </row>
    <row r="430" spans="1:25" x14ac:dyDescent="0.2">
      <c r="A430" s="66" t="s">
        <v>12</v>
      </c>
      <c r="B430" s="66" t="s">
        <v>24</v>
      </c>
      <c r="C430" s="66" t="s">
        <v>0</v>
      </c>
      <c r="D430" s="66" t="s">
        <v>322</v>
      </c>
      <c r="E430" s="76">
        <f>+IF(ISNUMBER(DATA!F721),DATA!F721,"n/a")</f>
        <v>6922120.8399999999</v>
      </c>
      <c r="F430" s="77">
        <f>+IF(ISNUMBER(DATA!G721),DATA!G721,"n/a")</f>
        <v>5.0019520029058401E-3</v>
      </c>
      <c r="G430" s="76">
        <f>+IF(ISNUMBER(DATA!P721),DATA!P721,"n/a")</f>
        <v>24601223.510000002</v>
      </c>
      <c r="H430" s="77">
        <f>+IF(ISNUMBER(DATA!Q721),DATA!Q721,"n/a")</f>
        <v>-3.7336004578939598E-3</v>
      </c>
      <c r="I430" s="76">
        <f>+IF(ISNUMBER(DATA!Z721),DATA!Z721,"n/a")</f>
        <v>48706767.299999997</v>
      </c>
      <c r="J430" s="77">
        <f>+IF(ISNUMBER(DATA!AA721),DATA!AA721,"n/a")</f>
        <v>-5.8786323639610104E-4</v>
      </c>
      <c r="K430" s="76">
        <f>+IF(ISNUMBER(DATA!AJ721),DATA!AJ721,"n/a")</f>
        <v>90491169.75</v>
      </c>
      <c r="L430" s="77">
        <f>+IF(ISNUMBER(DATA!AK721),DATA!AK721,"n/a")</f>
        <v>1.7779804212770998E-2</v>
      </c>
      <c r="R430" s="66"/>
      <c r="S430" s="66"/>
      <c r="T430" s="66"/>
      <c r="U430" s="66"/>
      <c r="V430" s="66"/>
      <c r="W430" s="66"/>
      <c r="X430" s="66"/>
      <c r="Y430" s="66"/>
    </row>
    <row r="431" spans="1:25" x14ac:dyDescent="0.2">
      <c r="A431" s="66" t="s">
        <v>12</v>
      </c>
      <c r="B431" s="66" t="s">
        <v>24</v>
      </c>
      <c r="C431" s="66" t="s">
        <v>0</v>
      </c>
      <c r="D431" s="66" t="s">
        <v>323</v>
      </c>
      <c r="E431" s="76">
        <f>+IF(ISNUMBER(DATA!F722),DATA!F722,"n/a")</f>
        <v>2176954.29</v>
      </c>
      <c r="F431" s="77">
        <f>+IF(ISNUMBER(DATA!G722),DATA!G722,"n/a")</f>
        <v>-6.6844226034637605E-2</v>
      </c>
      <c r="G431" s="76">
        <f>+IF(ISNUMBER(DATA!P722),DATA!P722,"n/a")</f>
        <v>7404362.1299999999</v>
      </c>
      <c r="H431" s="77">
        <f>+IF(ISNUMBER(DATA!Q722),DATA!Q722,"n/a")</f>
        <v>-2.9472822627971299E-2</v>
      </c>
      <c r="I431" s="76">
        <f>+IF(ISNUMBER(DATA!Z722),DATA!Z722,"n/a")</f>
        <v>14382397.65</v>
      </c>
      <c r="J431" s="77">
        <f>+IF(ISNUMBER(DATA!AA722),DATA!AA722,"n/a")</f>
        <v>1.4858639530684801E-3</v>
      </c>
      <c r="K431" s="76">
        <f>+IF(ISNUMBER(DATA!AJ722),DATA!AJ722,"n/a")</f>
        <v>28108401.260000002</v>
      </c>
      <c r="L431" s="77">
        <f>+IF(ISNUMBER(DATA!AK722),DATA!AK722,"n/a")</f>
        <v>-5.3419149647022596E-3</v>
      </c>
      <c r="R431" s="66"/>
      <c r="S431" s="66"/>
      <c r="T431" s="66"/>
      <c r="U431" s="66"/>
      <c r="V431" s="66"/>
      <c r="W431" s="66"/>
      <c r="X431" s="66"/>
      <c r="Y431" s="66"/>
    </row>
    <row r="432" spans="1:25" x14ac:dyDescent="0.2">
      <c r="A432" s="66" t="s">
        <v>12</v>
      </c>
      <c r="B432" s="66" t="s">
        <v>24</v>
      </c>
      <c r="C432" s="66" t="s">
        <v>0</v>
      </c>
      <c r="D432" s="66" t="s">
        <v>324</v>
      </c>
      <c r="E432" s="76">
        <f>+IF(ISNUMBER(DATA!F723),DATA!F723,"n/a")</f>
        <v>2935883.43</v>
      </c>
      <c r="F432" s="77">
        <f>+IF(ISNUMBER(DATA!G723),DATA!G723,"n/a")</f>
        <v>-1.2249264945997001E-2</v>
      </c>
      <c r="G432" s="76">
        <f>+IF(ISNUMBER(DATA!P723),DATA!P723,"n/a")</f>
        <v>9675134.5899999999</v>
      </c>
      <c r="H432" s="77">
        <f>+IF(ISNUMBER(DATA!Q723),DATA!Q723,"n/a")</f>
        <v>-7.3245032900722002E-3</v>
      </c>
      <c r="I432" s="76">
        <f>+IF(ISNUMBER(DATA!Z723),DATA!Z723,"n/a")</f>
        <v>18505131.329999998</v>
      </c>
      <c r="J432" s="77">
        <f>+IF(ISNUMBER(DATA!AA723),DATA!AA723,"n/a")</f>
        <v>-5.8780629634407697E-3</v>
      </c>
      <c r="K432" s="76">
        <f>+IF(ISNUMBER(DATA!AJ723),DATA!AJ723,"n/a")</f>
        <v>37149216.560000002</v>
      </c>
      <c r="L432" s="77">
        <f>+IF(ISNUMBER(DATA!AK723),DATA!AK723,"n/a")</f>
        <v>-2.47646370696194E-2</v>
      </c>
      <c r="R432" s="66"/>
      <c r="S432" s="66"/>
      <c r="T432" s="66"/>
      <c r="U432" s="66"/>
      <c r="V432" s="66"/>
      <c r="W432" s="66"/>
      <c r="X432" s="66"/>
      <c r="Y432" s="66"/>
    </row>
    <row r="433" spans="1:25" x14ac:dyDescent="0.2">
      <c r="A433" s="66" t="s">
        <v>12</v>
      </c>
      <c r="B433" s="66" t="s">
        <v>24</v>
      </c>
      <c r="C433" s="66" t="s">
        <v>0</v>
      </c>
      <c r="D433" s="66" t="s">
        <v>325</v>
      </c>
      <c r="E433" s="76">
        <f>+IF(ISNUMBER(DATA!F724),DATA!F724,"n/a")</f>
        <v>3250478.22</v>
      </c>
      <c r="F433" s="77">
        <f>+IF(ISNUMBER(DATA!G724),DATA!G724,"n/a")</f>
        <v>-4.3901456708617899E-2</v>
      </c>
      <c r="G433" s="76">
        <f>+IF(ISNUMBER(DATA!P724),DATA!P724,"n/a")</f>
        <v>11233745.34</v>
      </c>
      <c r="H433" s="77">
        <f>+IF(ISNUMBER(DATA!Q724),DATA!Q724,"n/a")</f>
        <v>1.82189552789599E-3</v>
      </c>
      <c r="I433" s="76">
        <f>+IF(ISNUMBER(DATA!Z724),DATA!Z724,"n/a")</f>
        <v>21483029.420000002</v>
      </c>
      <c r="J433" s="77">
        <f>+IF(ISNUMBER(DATA!AA724),DATA!AA724,"n/a")</f>
        <v>-1.7598768178920501E-2</v>
      </c>
      <c r="K433" s="76">
        <f>+IF(ISNUMBER(DATA!AJ724),DATA!AJ724,"n/a")</f>
        <v>40742541.460000001</v>
      </c>
      <c r="L433" s="77">
        <f>+IF(ISNUMBER(DATA!AK724),DATA!AK724,"n/a")</f>
        <v>-1.00133940963235E-2</v>
      </c>
      <c r="R433" s="66"/>
      <c r="S433" s="66"/>
      <c r="T433" s="66"/>
      <c r="U433" s="66"/>
      <c r="V433" s="66"/>
      <c r="W433" s="66"/>
      <c r="X433" s="66"/>
      <c r="Y433" s="66"/>
    </row>
    <row r="434" spans="1:25" x14ac:dyDescent="0.2">
      <c r="A434" s="66" t="s">
        <v>12</v>
      </c>
      <c r="B434" s="66" t="s">
        <v>24</v>
      </c>
      <c r="C434" s="66" t="s">
        <v>0</v>
      </c>
      <c r="D434" s="66" t="s">
        <v>326</v>
      </c>
      <c r="E434" s="76">
        <f>+IF(ISNUMBER(DATA!F725),DATA!F725,"n/a")</f>
        <v>4192089.88</v>
      </c>
      <c r="F434" s="77">
        <f>+IF(ISNUMBER(DATA!G725),DATA!G725,"n/a")</f>
        <v>1.22676505877572E-2</v>
      </c>
      <c r="G434" s="76">
        <f>+IF(ISNUMBER(DATA!P725),DATA!P725,"n/a")</f>
        <v>14422003.310000001</v>
      </c>
      <c r="H434" s="77">
        <f>+IF(ISNUMBER(DATA!Q725),DATA!Q725,"n/a")</f>
        <v>7.8037372845186897E-3</v>
      </c>
      <c r="I434" s="76">
        <f>+IF(ISNUMBER(DATA!Z725),DATA!Z725,"n/a")</f>
        <v>27950247.75</v>
      </c>
      <c r="J434" s="77">
        <f>+IF(ISNUMBER(DATA!AA725),DATA!AA725,"n/a")</f>
        <v>-2.2111629279463001E-3</v>
      </c>
      <c r="K434" s="76">
        <f>+IF(ISNUMBER(DATA!AJ725),DATA!AJ725,"n/a")</f>
        <v>53873069.07</v>
      </c>
      <c r="L434" s="77">
        <f>+IF(ISNUMBER(DATA!AK725),DATA!AK725,"n/a")</f>
        <v>-1.11279472512897E-2</v>
      </c>
      <c r="R434" s="66"/>
      <c r="S434" s="66"/>
      <c r="T434" s="66"/>
      <c r="U434" s="66"/>
      <c r="V434" s="66"/>
      <c r="W434" s="66"/>
      <c r="X434" s="66"/>
      <c r="Y434" s="66"/>
    </row>
    <row r="435" spans="1:25" x14ac:dyDescent="0.2">
      <c r="A435" s="66" t="s">
        <v>12</v>
      </c>
      <c r="B435" s="66" t="s">
        <v>24</v>
      </c>
      <c r="C435" s="66" t="s">
        <v>0</v>
      </c>
      <c r="D435" s="66" t="s">
        <v>327</v>
      </c>
      <c r="E435" s="76">
        <f>+IF(ISNUMBER(DATA!F726),DATA!F726,"n/a")</f>
        <v>30833716.609999999</v>
      </c>
      <c r="F435" s="77">
        <f>+IF(ISNUMBER(DATA!G726),DATA!G726,"n/a")</f>
        <v>2.63666470543289E-3</v>
      </c>
      <c r="G435" s="76">
        <f>+IF(ISNUMBER(DATA!P726),DATA!P726,"n/a")</f>
        <v>106173251.54000001</v>
      </c>
      <c r="H435" s="77">
        <f>+IF(ISNUMBER(DATA!Q726),DATA!Q726,"n/a")</f>
        <v>7.3619652666970601E-3</v>
      </c>
      <c r="I435" s="76">
        <f>+IF(ISNUMBER(DATA!Z726),DATA!Z726,"n/a")</f>
        <v>205609350.44</v>
      </c>
      <c r="J435" s="77">
        <f>+IF(ISNUMBER(DATA!AA726),DATA!AA726,"n/a")</f>
        <v>5.2230638229941104E-3</v>
      </c>
      <c r="K435" s="76">
        <f>+IF(ISNUMBER(DATA!AJ726),DATA!AJ726,"n/a")</f>
        <v>394784329.13</v>
      </c>
      <c r="L435" s="77">
        <f>+IF(ISNUMBER(DATA!AK726),DATA!AK726,"n/a")</f>
        <v>3.5700787112808502E-3</v>
      </c>
      <c r="R435" s="66"/>
      <c r="S435" s="66"/>
      <c r="T435" s="66"/>
      <c r="U435" s="66"/>
      <c r="V435" s="66"/>
      <c r="W435" s="66"/>
      <c r="X435" s="66"/>
      <c r="Y435" s="66"/>
    </row>
    <row r="436" spans="1:25" x14ac:dyDescent="0.2">
      <c r="E436" s="80"/>
      <c r="F436" s="77"/>
      <c r="G436" s="81"/>
      <c r="H436" s="77"/>
      <c r="I436" s="81"/>
      <c r="J436" s="82"/>
      <c r="K436" s="81"/>
      <c r="L436" s="77"/>
      <c r="R436" s="66"/>
      <c r="S436" s="66"/>
      <c r="T436" s="66"/>
      <c r="U436" s="66"/>
      <c r="V436" s="66"/>
      <c r="W436" s="66"/>
      <c r="X436" s="66"/>
      <c r="Y436" s="66"/>
    </row>
    <row r="437" spans="1:25" x14ac:dyDescent="0.2">
      <c r="A437" s="66" t="s">
        <v>12</v>
      </c>
      <c r="B437" s="66" t="s">
        <v>24</v>
      </c>
      <c r="C437" s="66" t="s">
        <v>9</v>
      </c>
      <c r="D437" s="66" t="s">
        <v>319</v>
      </c>
      <c r="E437" s="86">
        <f>+IF(ISNUMBER(DATA!H718),DATA!H718,"n/a")</f>
        <v>1174728.8799999999</v>
      </c>
      <c r="F437" s="77">
        <f>+IF(ISNUMBER(DATA!I718),DATA!I718,"n/a")</f>
        <v>7.7551661378794504E-2</v>
      </c>
      <c r="G437" s="86">
        <f>+IF(ISNUMBER(DATA!R718),DATA!R718,"n/a")</f>
        <v>3890983.08</v>
      </c>
      <c r="H437" s="77">
        <f>+IF(ISNUMBER(DATA!S718),DATA!S718,"n/a")</f>
        <v>2.7187815614629501E-2</v>
      </c>
      <c r="I437" s="86">
        <f>+IF(ISNUMBER(DATA!AB718),DATA!AB718,"n/a")</f>
        <v>7628809</v>
      </c>
      <c r="J437" s="77">
        <f>+IF(ISNUMBER(DATA!AC718),DATA!AC718,"n/a")</f>
        <v>4.0240283222536699E-2</v>
      </c>
      <c r="K437" s="86">
        <f>+IF(ISNUMBER(DATA!AL718),DATA!AL718,"n/a")</f>
        <v>14457883.58</v>
      </c>
      <c r="L437" s="77">
        <f>+IF(ISNUMBER(DATA!AM718),DATA!AM718,"n/a")</f>
        <v>4.3937835116951499E-2</v>
      </c>
      <c r="R437" s="66"/>
      <c r="S437" s="66"/>
      <c r="T437" s="66"/>
      <c r="U437" s="66"/>
      <c r="V437" s="66"/>
      <c r="W437" s="66"/>
      <c r="X437" s="66"/>
      <c r="Y437" s="66"/>
    </row>
    <row r="438" spans="1:25" x14ac:dyDescent="0.2">
      <c r="A438" s="66" t="s">
        <v>12</v>
      </c>
      <c r="B438" s="66" t="s">
        <v>24</v>
      </c>
      <c r="C438" s="66" t="s">
        <v>9</v>
      </c>
      <c r="D438" s="66" t="s">
        <v>320</v>
      </c>
      <c r="E438" s="86">
        <f>+IF(ISNUMBER(DATA!H719),DATA!H719,"n/a")</f>
        <v>1220678.08</v>
      </c>
      <c r="F438" s="77">
        <f>+IF(ISNUMBER(DATA!I719),DATA!I719,"n/a")</f>
        <v>-8.3531042394083599E-2</v>
      </c>
      <c r="G438" s="86">
        <f>+IF(ISNUMBER(DATA!R719),DATA!R719,"n/a")</f>
        <v>4355888.28</v>
      </c>
      <c r="H438" s="77">
        <f>+IF(ISNUMBER(DATA!S719),DATA!S719,"n/a")</f>
        <v>-6.3119425041175603E-3</v>
      </c>
      <c r="I438" s="86">
        <f>+IF(ISNUMBER(DATA!AB719),DATA!AB719,"n/a")</f>
        <v>8305446.0199999996</v>
      </c>
      <c r="J438" s="77">
        <f>+IF(ISNUMBER(DATA!AC719),DATA!AC719,"n/a")</f>
        <v>-1.11221000773634E-2</v>
      </c>
      <c r="K438" s="86">
        <f>+IF(ISNUMBER(DATA!AL719),DATA!AL719,"n/a")</f>
        <v>16412374.34</v>
      </c>
      <c r="L438" s="77">
        <f>+IF(ISNUMBER(DATA!AM719),DATA!AM719,"n/a")</f>
        <v>-2.28734243791472E-2</v>
      </c>
      <c r="R438" s="66"/>
      <c r="S438" s="66"/>
      <c r="T438" s="66"/>
      <c r="U438" s="66"/>
      <c r="V438" s="66"/>
      <c r="W438" s="66"/>
      <c r="X438" s="66"/>
      <c r="Y438" s="66"/>
    </row>
    <row r="439" spans="1:25" x14ac:dyDescent="0.2">
      <c r="A439" s="66" t="s">
        <v>12</v>
      </c>
      <c r="B439" s="66" t="s">
        <v>24</v>
      </c>
      <c r="C439" s="66" t="s">
        <v>9</v>
      </c>
      <c r="D439" s="66" t="s">
        <v>321</v>
      </c>
      <c r="E439" s="86">
        <f>+IF(ISNUMBER(DATA!H720),DATA!H720,"n/a")</f>
        <v>915535.84</v>
      </c>
      <c r="F439" s="77">
        <f>+IF(ISNUMBER(DATA!I720),DATA!I720,"n/a")</f>
        <v>1.7595770630732602E-2</v>
      </c>
      <c r="G439" s="86">
        <f>+IF(ISNUMBER(DATA!R720),DATA!R720,"n/a")</f>
        <v>3001221.88</v>
      </c>
      <c r="H439" s="77">
        <f>+IF(ISNUMBER(DATA!S720),DATA!S720,"n/a")</f>
        <v>-1.38522810576872E-2</v>
      </c>
      <c r="I439" s="86">
        <f>+IF(ISNUMBER(DATA!AB720),DATA!AB720,"n/a")</f>
        <v>5685481.96</v>
      </c>
      <c r="J439" s="77">
        <f>+IF(ISNUMBER(DATA!AC720),DATA!AC720,"n/a")</f>
        <v>-2.0334560729107099E-2</v>
      </c>
      <c r="K439" s="86">
        <f>+IF(ISNUMBER(DATA!AL720),DATA!AL720,"n/a")</f>
        <v>11007904.119999999</v>
      </c>
      <c r="L439" s="77">
        <f>+IF(ISNUMBER(DATA!AM720),DATA!AM720,"n/a")</f>
        <v>-1.5396820706352499E-2</v>
      </c>
      <c r="R439" s="66"/>
      <c r="S439" s="66"/>
      <c r="T439" s="66"/>
      <c r="U439" s="66"/>
      <c r="V439" s="66"/>
      <c r="W439" s="66"/>
      <c r="X439" s="66"/>
      <c r="Y439" s="66"/>
    </row>
    <row r="440" spans="1:25" x14ac:dyDescent="0.2">
      <c r="A440" s="66" t="s">
        <v>12</v>
      </c>
      <c r="B440" s="66" t="s">
        <v>24</v>
      </c>
      <c r="C440" s="66" t="s">
        <v>9</v>
      </c>
      <c r="D440" s="66" t="s">
        <v>322</v>
      </c>
      <c r="E440" s="86">
        <f>+IF(ISNUMBER(DATA!H721),DATA!H721,"n/a")</f>
        <v>2048996.84</v>
      </c>
      <c r="F440" s="77">
        <f>+IF(ISNUMBER(DATA!I721),DATA!I721,"n/a")</f>
        <v>1.29968336903432E-2</v>
      </c>
      <c r="G440" s="86">
        <f>+IF(ISNUMBER(DATA!R721),DATA!R721,"n/a")</f>
        <v>7301242.3099999996</v>
      </c>
      <c r="H440" s="77">
        <f>+IF(ISNUMBER(DATA!S721),DATA!S721,"n/a")</f>
        <v>9.9572182985835193E-3</v>
      </c>
      <c r="I440" s="86">
        <f>+IF(ISNUMBER(DATA!AB721),DATA!AB721,"n/a")</f>
        <v>14770322.24</v>
      </c>
      <c r="J440" s="77">
        <f>+IF(ISNUMBER(DATA!AC721),DATA!AC721,"n/a")</f>
        <v>3.3463651399450602E-2</v>
      </c>
      <c r="K440" s="86">
        <f>+IF(ISNUMBER(DATA!AL721),DATA!AL721,"n/a")</f>
        <v>26932544.469999999</v>
      </c>
      <c r="L440" s="77">
        <f>+IF(ISNUMBER(DATA!AM721),DATA!AM721,"n/a")</f>
        <v>5.3442458320948898E-2</v>
      </c>
      <c r="R440" s="66"/>
      <c r="S440" s="66"/>
      <c r="T440" s="66"/>
      <c r="U440" s="66"/>
      <c r="V440" s="66"/>
      <c r="W440" s="66"/>
      <c r="X440" s="66"/>
      <c r="Y440" s="66"/>
    </row>
    <row r="441" spans="1:25" x14ac:dyDescent="0.2">
      <c r="A441" s="66" t="s">
        <v>12</v>
      </c>
      <c r="B441" s="66" t="s">
        <v>24</v>
      </c>
      <c r="C441" s="66" t="s">
        <v>9</v>
      </c>
      <c r="D441" s="66" t="s">
        <v>323</v>
      </c>
      <c r="E441" s="86">
        <f>+IF(ISNUMBER(DATA!H722),DATA!H722,"n/a")</f>
        <v>684154.6</v>
      </c>
      <c r="F441" s="77">
        <f>+IF(ISNUMBER(DATA!I722),DATA!I722,"n/a")</f>
        <v>-0.123441659448119</v>
      </c>
      <c r="G441" s="86">
        <f>+IF(ISNUMBER(DATA!R722),DATA!R722,"n/a")</f>
        <v>2293932.79</v>
      </c>
      <c r="H441" s="77">
        <f>+IF(ISNUMBER(DATA!S722),DATA!S722,"n/a")</f>
        <v>-5.9217269786079198E-2</v>
      </c>
      <c r="I441" s="86">
        <f>+IF(ISNUMBER(DATA!AB722),DATA!AB722,"n/a")</f>
        <v>4459671.12</v>
      </c>
      <c r="J441" s="77">
        <f>+IF(ISNUMBER(DATA!AC722),DATA!AC722,"n/a")</f>
        <v>1.60222092224061E-2</v>
      </c>
      <c r="K441" s="86">
        <f>+IF(ISNUMBER(DATA!AL722),DATA!AL722,"n/a")</f>
        <v>8536150.3699999992</v>
      </c>
      <c r="L441" s="77">
        <f>+IF(ISNUMBER(DATA!AM722),DATA!AM722,"n/a")</f>
        <v>-9.3999178067080101E-3</v>
      </c>
      <c r="R441" s="66"/>
      <c r="S441" s="66"/>
      <c r="T441" s="66"/>
      <c r="U441" s="66"/>
      <c r="V441" s="66"/>
      <c r="W441" s="66"/>
      <c r="X441" s="66"/>
      <c r="Y441" s="66"/>
    </row>
    <row r="442" spans="1:25" x14ac:dyDescent="0.2">
      <c r="A442" s="66" t="s">
        <v>12</v>
      </c>
      <c r="B442" s="66" t="s">
        <v>24</v>
      </c>
      <c r="C442" s="66" t="s">
        <v>9</v>
      </c>
      <c r="D442" s="66" t="s">
        <v>324</v>
      </c>
      <c r="E442" s="86">
        <f>+IF(ISNUMBER(DATA!H723),DATA!H723,"n/a")</f>
        <v>788288.15</v>
      </c>
      <c r="F442" s="77">
        <f>+IF(ISNUMBER(DATA!I723),DATA!I723,"n/a")</f>
        <v>-5.8274611299182898E-2</v>
      </c>
      <c r="G442" s="86">
        <f>+IF(ISNUMBER(DATA!R723),DATA!R723,"n/a")</f>
        <v>2584829.36</v>
      </c>
      <c r="H442" s="77">
        <f>+IF(ISNUMBER(DATA!S723),DATA!S723,"n/a")</f>
        <v>-5.0036739727841499E-2</v>
      </c>
      <c r="I442" s="86">
        <f>+IF(ISNUMBER(DATA!AB723),DATA!AB723,"n/a")</f>
        <v>4944003.51</v>
      </c>
      <c r="J442" s="77">
        <f>+IF(ISNUMBER(DATA!AC723),DATA!AC723,"n/a")</f>
        <v>-5.2248128050005199E-2</v>
      </c>
      <c r="K442" s="86">
        <f>+IF(ISNUMBER(DATA!AL723),DATA!AL723,"n/a")</f>
        <v>10116089.6</v>
      </c>
      <c r="L442" s="77">
        <f>+IF(ISNUMBER(DATA!AM723),DATA!AM723,"n/a")</f>
        <v>-5.75458181114923E-2</v>
      </c>
      <c r="R442" s="66"/>
      <c r="S442" s="66"/>
      <c r="T442" s="66"/>
      <c r="U442" s="66"/>
      <c r="V442" s="66"/>
      <c r="W442" s="66"/>
      <c r="X442" s="66"/>
      <c r="Y442" s="66"/>
    </row>
    <row r="443" spans="1:25" x14ac:dyDescent="0.2">
      <c r="A443" s="66" t="s">
        <v>12</v>
      </c>
      <c r="B443" s="66" t="s">
        <v>24</v>
      </c>
      <c r="C443" s="66" t="s">
        <v>9</v>
      </c>
      <c r="D443" s="66" t="s">
        <v>325</v>
      </c>
      <c r="E443" s="86">
        <f>+IF(ISNUMBER(DATA!H724),DATA!H724,"n/a")</f>
        <v>914789.72</v>
      </c>
      <c r="F443" s="77">
        <f>+IF(ISNUMBER(DATA!I724),DATA!I724,"n/a")</f>
        <v>-6.0868103325339401E-2</v>
      </c>
      <c r="G443" s="86">
        <f>+IF(ISNUMBER(DATA!R724),DATA!R724,"n/a")</f>
        <v>3125965.75</v>
      </c>
      <c r="H443" s="77">
        <f>+IF(ISNUMBER(DATA!S724),DATA!S724,"n/a")</f>
        <v>-1.6304221832210301E-2</v>
      </c>
      <c r="I443" s="86">
        <f>+IF(ISNUMBER(DATA!AB724),DATA!AB724,"n/a")</f>
        <v>6024488.0300000003</v>
      </c>
      <c r="J443" s="77">
        <f>+IF(ISNUMBER(DATA!AC724),DATA!AC724,"n/a")</f>
        <v>-3.9618776437935099E-2</v>
      </c>
      <c r="K443" s="86">
        <f>+IF(ISNUMBER(DATA!AL724),DATA!AL724,"n/a")</f>
        <v>11525650.34</v>
      </c>
      <c r="L443" s="77">
        <f>+IF(ISNUMBER(DATA!AM724),DATA!AM724,"n/a")</f>
        <v>-2.21614280292948E-2</v>
      </c>
      <c r="R443" s="66"/>
      <c r="S443" s="66"/>
      <c r="T443" s="66"/>
      <c r="U443" s="66"/>
      <c r="V443" s="66"/>
      <c r="W443" s="66"/>
      <c r="X443" s="66"/>
      <c r="Y443" s="66"/>
    </row>
    <row r="444" spans="1:25" x14ac:dyDescent="0.2">
      <c r="A444" s="66" t="s">
        <v>12</v>
      </c>
      <c r="B444" s="66" t="s">
        <v>24</v>
      </c>
      <c r="C444" s="66" t="s">
        <v>9</v>
      </c>
      <c r="D444" s="66" t="s">
        <v>326</v>
      </c>
      <c r="E444" s="86">
        <f>+IF(ISNUMBER(DATA!H725),DATA!H725,"n/a")</f>
        <v>1149988.68</v>
      </c>
      <c r="F444" s="77">
        <f>+IF(ISNUMBER(DATA!I725),DATA!I725,"n/a")</f>
        <v>2.0487043857602099E-3</v>
      </c>
      <c r="G444" s="86">
        <f>+IF(ISNUMBER(DATA!R725),DATA!R725,"n/a")</f>
        <v>3934102.5</v>
      </c>
      <c r="H444" s="77">
        <f>+IF(ISNUMBER(DATA!S725),DATA!S725,"n/a")</f>
        <v>-5.8798250449670101E-3</v>
      </c>
      <c r="I444" s="86">
        <f>+IF(ISNUMBER(DATA!AB725),DATA!AB725,"n/a")</f>
        <v>7627897.4100000001</v>
      </c>
      <c r="J444" s="77">
        <f>+IF(ISNUMBER(DATA!AC725),DATA!AC725,"n/a")</f>
        <v>-1.29754379166819E-2</v>
      </c>
      <c r="K444" s="86">
        <f>+IF(ISNUMBER(DATA!AL725),DATA!AL725,"n/a")</f>
        <v>14852160.859999999</v>
      </c>
      <c r="L444" s="77">
        <f>+IF(ISNUMBER(DATA!AM725),DATA!AM725,"n/a")</f>
        <v>-6.8906844306688099E-3</v>
      </c>
      <c r="R444" s="66"/>
      <c r="S444" s="66"/>
      <c r="T444" s="66"/>
      <c r="U444" s="66"/>
      <c r="V444" s="66"/>
      <c r="W444" s="66"/>
      <c r="X444" s="66"/>
      <c r="Y444" s="66"/>
    </row>
    <row r="445" spans="1:25" x14ac:dyDescent="0.2">
      <c r="A445" s="66" t="s">
        <v>12</v>
      </c>
      <c r="B445" s="66" t="s">
        <v>24</v>
      </c>
      <c r="C445" s="66" t="s">
        <v>9</v>
      </c>
      <c r="D445" s="66" t="s">
        <v>327</v>
      </c>
      <c r="E445" s="86">
        <f>+IF(ISNUMBER(DATA!H726),DATA!H726,"n/a")</f>
        <v>8897160.8499999996</v>
      </c>
      <c r="F445" s="77">
        <f>+IF(ISNUMBER(DATA!I726),DATA!I726,"n/a")</f>
        <v>-2.0548384681810101E-2</v>
      </c>
      <c r="G445" s="86">
        <f>+IF(ISNUMBER(DATA!R726),DATA!R726,"n/a")</f>
        <v>30488165.879999999</v>
      </c>
      <c r="H445" s="77">
        <f>+IF(ISNUMBER(DATA!S726),DATA!S726,"n/a")</f>
        <v>-8.1485411253524008E-3</v>
      </c>
      <c r="I445" s="86">
        <f>+IF(ISNUMBER(DATA!AB726),DATA!AB726,"n/a")</f>
        <v>59446119.170000002</v>
      </c>
      <c r="J445" s="77">
        <f>+IF(ISNUMBER(DATA!AC726),DATA!AC726,"n/a")</f>
        <v>1.83676669308866E-4</v>
      </c>
      <c r="K445" s="86">
        <f>+IF(ISNUMBER(DATA!AL726),DATA!AL726,"n/a")</f>
        <v>113840756.13</v>
      </c>
      <c r="L445" s="77">
        <f>+IF(ISNUMBER(DATA!AM726),DATA!AM726,"n/a")</f>
        <v>3.1330213606128002E-3</v>
      </c>
      <c r="R445" s="66"/>
      <c r="S445" s="66"/>
      <c r="T445" s="66"/>
      <c r="U445" s="66"/>
      <c r="V445" s="66"/>
      <c r="W445" s="66"/>
      <c r="X445" s="66"/>
      <c r="Y445" s="66"/>
    </row>
    <row r="446" spans="1:25" x14ac:dyDescent="0.2">
      <c r="E446" s="80"/>
      <c r="F446" s="77"/>
      <c r="G446" s="81"/>
      <c r="H446" s="77"/>
      <c r="I446" s="81"/>
      <c r="J446" s="82"/>
      <c r="K446" s="81"/>
      <c r="L446" s="77"/>
      <c r="R446" s="66"/>
      <c r="S446" s="66"/>
      <c r="T446" s="66"/>
      <c r="U446" s="66"/>
      <c r="V446" s="66"/>
      <c r="W446" s="66"/>
      <c r="X446" s="66"/>
      <c r="Y446" s="66"/>
    </row>
    <row r="447" spans="1:25" x14ac:dyDescent="0.2">
      <c r="A447" s="66" t="s">
        <v>12</v>
      </c>
      <c r="B447" s="66" t="s">
        <v>24</v>
      </c>
      <c r="C447" s="66" t="s">
        <v>25</v>
      </c>
      <c r="D447" s="66" t="s">
        <v>319</v>
      </c>
      <c r="E447" s="86">
        <f>+IF(ISNUMBER(DATA!J718),DATA!J718,"n/a")</f>
        <v>1756872.97</v>
      </c>
      <c r="F447" s="77">
        <f>+IF(ISNUMBER(DATA!K718),DATA!K718,"n/a")</f>
        <v>6.4372376680666796E-2</v>
      </c>
      <c r="G447" s="86">
        <f>+IF(ISNUMBER(DATA!T718),DATA!T718,"n/a")</f>
        <v>5865332.96</v>
      </c>
      <c r="H447" s="77">
        <f>+IF(ISNUMBER(DATA!U718),DATA!U718,"n/a")</f>
        <v>3.01064403444226E-2</v>
      </c>
      <c r="I447" s="86">
        <f>+IF(ISNUMBER(DATA!AD718),DATA!AD718,"n/a")</f>
        <v>11453980.42</v>
      </c>
      <c r="J447" s="77">
        <f>+IF(ISNUMBER(DATA!AE718),DATA!AE718,"n/a")</f>
        <v>3.7438811464010499E-2</v>
      </c>
      <c r="K447" s="86">
        <f>+IF(ISNUMBER(DATA!AN718),DATA!AN718,"n/a")</f>
        <v>21748735.739999998</v>
      </c>
      <c r="L447" s="77">
        <f>+IF(ISNUMBER(DATA!AO718),DATA!AO718,"n/a")</f>
        <v>4.4107468276008401E-2</v>
      </c>
      <c r="R447" s="66"/>
      <c r="S447" s="66"/>
      <c r="T447" s="66"/>
      <c r="U447" s="66"/>
      <c r="V447" s="66"/>
      <c r="W447" s="66"/>
      <c r="X447" s="66"/>
      <c r="Y447" s="66"/>
    </row>
    <row r="448" spans="1:25" x14ac:dyDescent="0.2">
      <c r="A448" s="66" t="s">
        <v>12</v>
      </c>
      <c r="B448" s="66" t="s">
        <v>24</v>
      </c>
      <c r="C448" s="66" t="s">
        <v>25</v>
      </c>
      <c r="D448" s="66" t="s">
        <v>320</v>
      </c>
      <c r="E448" s="86">
        <f>+IF(ISNUMBER(DATA!J719),DATA!J719,"n/a")</f>
        <v>1960260.98</v>
      </c>
      <c r="F448" s="77">
        <f>+IF(ISNUMBER(DATA!K719),DATA!K719,"n/a")</f>
        <v>-0.113170953782294</v>
      </c>
      <c r="G448" s="86">
        <f>+IF(ISNUMBER(DATA!T719),DATA!T719,"n/a")</f>
        <v>6963590.25</v>
      </c>
      <c r="H448" s="77">
        <f>+IF(ISNUMBER(DATA!U719),DATA!U719,"n/a")</f>
        <v>-1.7654929348615601E-2</v>
      </c>
      <c r="I448" s="86">
        <f>+IF(ISNUMBER(DATA!AD719),DATA!AD719,"n/a")</f>
        <v>13256933.119999999</v>
      </c>
      <c r="J448" s="77">
        <f>+IF(ISNUMBER(DATA!AE719),DATA!AE719,"n/a")</f>
        <v>-1.86682899684005E-2</v>
      </c>
      <c r="K448" s="86">
        <f>+IF(ISNUMBER(DATA!AN719),DATA!AN719,"n/a")</f>
        <v>26048482.030000001</v>
      </c>
      <c r="L448" s="77">
        <f>+IF(ISNUMBER(DATA!AO719),DATA!AO719,"n/a")</f>
        <v>-3.4556539299000801E-2</v>
      </c>
      <c r="R448" s="66"/>
      <c r="S448" s="66"/>
      <c r="T448" s="66"/>
      <c r="U448" s="66"/>
      <c r="V448" s="66"/>
      <c r="W448" s="66"/>
      <c r="X448" s="66"/>
      <c r="Y448" s="66"/>
    </row>
    <row r="449" spans="1:25" x14ac:dyDescent="0.2">
      <c r="A449" s="66" t="s">
        <v>12</v>
      </c>
      <c r="B449" s="66" t="s">
        <v>24</v>
      </c>
      <c r="C449" s="66" t="s">
        <v>25</v>
      </c>
      <c r="D449" s="66" t="s">
        <v>321</v>
      </c>
      <c r="E449" s="86">
        <f>+IF(ISNUMBER(DATA!J720),DATA!J720,"n/a")</f>
        <v>1480022.39</v>
      </c>
      <c r="F449" s="77">
        <f>+IF(ISNUMBER(DATA!K720),DATA!K720,"n/a")</f>
        <v>2.7843769249425498E-2</v>
      </c>
      <c r="G449" s="86">
        <f>+IF(ISNUMBER(DATA!T720),DATA!T720,"n/a")</f>
        <v>4786007.1900000004</v>
      </c>
      <c r="H449" s="77">
        <f>+IF(ISNUMBER(DATA!U720),DATA!U720,"n/a")</f>
        <v>-5.3649403967082204E-3</v>
      </c>
      <c r="I449" s="86">
        <f>+IF(ISNUMBER(DATA!AD720),DATA!AD720,"n/a")</f>
        <v>9055252.3000000007</v>
      </c>
      <c r="J449" s="77">
        <f>+IF(ISNUMBER(DATA!AE720),DATA!AE720,"n/a")</f>
        <v>-1.4725302943588999E-2</v>
      </c>
      <c r="K449" s="86">
        <f>+IF(ISNUMBER(DATA!AN720),DATA!AN720,"n/a")</f>
        <v>17604385.329999998</v>
      </c>
      <c r="L449" s="77">
        <f>+IF(ISNUMBER(DATA!AO720),DATA!AO720,"n/a")</f>
        <v>-1.48207979145057E-2</v>
      </c>
      <c r="R449" s="66"/>
      <c r="S449" s="66"/>
      <c r="T449" s="66"/>
      <c r="U449" s="66"/>
      <c r="V449" s="66"/>
      <c r="W449" s="66"/>
      <c r="X449" s="66"/>
      <c r="Y449" s="66"/>
    </row>
    <row r="450" spans="1:25" x14ac:dyDescent="0.2">
      <c r="A450" s="66" t="s">
        <v>12</v>
      </c>
      <c r="B450" s="66" t="s">
        <v>24</v>
      </c>
      <c r="C450" s="66" t="s">
        <v>25</v>
      </c>
      <c r="D450" s="66" t="s">
        <v>322</v>
      </c>
      <c r="E450" s="86">
        <f>+IF(ISNUMBER(DATA!J721),DATA!J721,"n/a")</f>
        <v>3149140.99</v>
      </c>
      <c r="F450" s="77">
        <f>+IF(ISNUMBER(DATA!K721),DATA!K721,"n/a")</f>
        <v>1.1963706545592199E-2</v>
      </c>
      <c r="G450" s="86">
        <f>+IF(ISNUMBER(DATA!T721),DATA!T721,"n/a")</f>
        <v>10722879.68</v>
      </c>
      <c r="H450" s="77">
        <f>+IF(ISNUMBER(DATA!U721),DATA!U721,"n/a")</f>
        <v>1.1555704123747601E-2</v>
      </c>
      <c r="I450" s="86">
        <f>+IF(ISNUMBER(DATA!AD721),DATA!AD721,"n/a")</f>
        <v>21186483.149999999</v>
      </c>
      <c r="J450" s="77">
        <f>+IF(ISNUMBER(DATA!AE721),DATA!AE721,"n/a")</f>
        <v>3.0857194315555201E-2</v>
      </c>
      <c r="K450" s="86">
        <f>+IF(ISNUMBER(DATA!AN721),DATA!AN721,"n/a")</f>
        <v>39376070.450000003</v>
      </c>
      <c r="L450" s="77">
        <f>+IF(ISNUMBER(DATA!AO721),DATA!AO721,"n/a")</f>
        <v>3.3641255578219703E-2</v>
      </c>
      <c r="R450" s="66"/>
      <c r="S450" s="66"/>
      <c r="T450" s="66"/>
      <c r="U450" s="66"/>
      <c r="V450" s="66"/>
      <c r="W450" s="66"/>
      <c r="X450" s="66"/>
      <c r="Y450" s="66"/>
    </row>
    <row r="451" spans="1:25" x14ac:dyDescent="0.2">
      <c r="A451" s="66" t="s">
        <v>12</v>
      </c>
      <c r="B451" s="66" t="s">
        <v>24</v>
      </c>
      <c r="C451" s="66" t="s">
        <v>25</v>
      </c>
      <c r="D451" s="66" t="s">
        <v>323</v>
      </c>
      <c r="E451" s="86">
        <f>+IF(ISNUMBER(DATA!J722),DATA!J722,"n/a")</f>
        <v>1180470.3899999999</v>
      </c>
      <c r="F451" s="77">
        <f>+IF(ISNUMBER(DATA!K722),DATA!K722,"n/a")</f>
        <v>-0.15160457016963599</v>
      </c>
      <c r="G451" s="86">
        <f>+IF(ISNUMBER(DATA!T722),DATA!T722,"n/a")</f>
        <v>3931880.52</v>
      </c>
      <c r="H451" s="77">
        <f>+IF(ISNUMBER(DATA!U722),DATA!U722,"n/a")</f>
        <v>-7.7049322558146699E-2</v>
      </c>
      <c r="I451" s="86">
        <f>+IF(ISNUMBER(DATA!AD722),DATA!AD722,"n/a")</f>
        <v>7594995.8099999996</v>
      </c>
      <c r="J451" s="77">
        <f>+IF(ISNUMBER(DATA!AE722),DATA!AE722,"n/a")</f>
        <v>6.7426169975807696E-3</v>
      </c>
      <c r="K451" s="86">
        <f>+IF(ISNUMBER(DATA!AN722),DATA!AN722,"n/a")</f>
        <v>14430471.01</v>
      </c>
      <c r="L451" s="77">
        <f>+IF(ISNUMBER(DATA!AO722),DATA!AO722,"n/a")</f>
        <v>-2.09735426491604E-2</v>
      </c>
      <c r="R451" s="66"/>
      <c r="S451" s="66"/>
      <c r="T451" s="66"/>
      <c r="U451" s="66"/>
      <c r="V451" s="66"/>
      <c r="W451" s="66"/>
      <c r="X451" s="66"/>
      <c r="Y451" s="66"/>
    </row>
    <row r="452" spans="1:25" x14ac:dyDescent="0.2">
      <c r="A452" s="66" t="s">
        <v>12</v>
      </c>
      <c r="B452" s="66" t="s">
        <v>24</v>
      </c>
      <c r="C452" s="66" t="s">
        <v>25</v>
      </c>
      <c r="D452" s="66" t="s">
        <v>324</v>
      </c>
      <c r="E452" s="86">
        <f>+IF(ISNUMBER(DATA!J723),DATA!J723,"n/a")</f>
        <v>1253594.8500000001</v>
      </c>
      <c r="F452" s="77">
        <f>+IF(ISNUMBER(DATA!K723),DATA!K723,"n/a")</f>
        <v>-4.3060565950168703E-2</v>
      </c>
      <c r="G452" s="86">
        <f>+IF(ISNUMBER(DATA!T723),DATA!T723,"n/a")</f>
        <v>4110294.64</v>
      </c>
      <c r="H452" s="77">
        <f>+IF(ISNUMBER(DATA!U723),DATA!U723,"n/a")</f>
        <v>-3.0714973564233299E-2</v>
      </c>
      <c r="I452" s="86">
        <f>+IF(ISNUMBER(DATA!AD723),DATA!AD723,"n/a")</f>
        <v>7883739.3899999997</v>
      </c>
      <c r="J452" s="77">
        <f>+IF(ISNUMBER(DATA!AE723),DATA!AE723,"n/a")</f>
        <v>-2.89699936119042E-2</v>
      </c>
      <c r="K452" s="86">
        <f>+IF(ISNUMBER(DATA!AN723),DATA!AN723,"n/a")</f>
        <v>16034579.380000001</v>
      </c>
      <c r="L452" s="77">
        <f>+IF(ISNUMBER(DATA!AO723),DATA!AO723,"n/a")</f>
        <v>-4.2210955842714303E-2</v>
      </c>
      <c r="R452" s="66"/>
      <c r="S452" s="66"/>
      <c r="T452" s="66"/>
      <c r="U452" s="66"/>
      <c r="V452" s="66"/>
      <c r="W452" s="66"/>
      <c r="X452" s="66"/>
      <c r="Y452" s="66"/>
    </row>
    <row r="453" spans="1:25" x14ac:dyDescent="0.2">
      <c r="A453" s="66" t="s">
        <v>12</v>
      </c>
      <c r="B453" s="66" t="s">
        <v>24</v>
      </c>
      <c r="C453" s="66" t="s">
        <v>25</v>
      </c>
      <c r="D453" s="66" t="s">
        <v>325</v>
      </c>
      <c r="E453" s="86">
        <f>+IF(ISNUMBER(DATA!J724),DATA!J724,"n/a")</f>
        <v>1327609.2</v>
      </c>
      <c r="F453" s="77">
        <f>+IF(ISNUMBER(DATA!K724),DATA!K724,"n/a")</f>
        <v>-8.44350730796916E-2</v>
      </c>
      <c r="G453" s="86">
        <f>+IF(ISNUMBER(DATA!T724),DATA!T724,"n/a")</f>
        <v>4688256.2300000004</v>
      </c>
      <c r="H453" s="77">
        <f>+IF(ISNUMBER(DATA!U724),DATA!U724,"n/a")</f>
        <v>-1.18775084752058E-2</v>
      </c>
      <c r="I453" s="86">
        <f>+IF(ISNUMBER(DATA!AD724),DATA!AD724,"n/a")</f>
        <v>8940571.4600000009</v>
      </c>
      <c r="J453" s="77">
        <f>+IF(ISNUMBER(DATA!AE724),DATA!AE724,"n/a")</f>
        <v>-2.2310131457714901E-2</v>
      </c>
      <c r="K453" s="86">
        <f>+IF(ISNUMBER(DATA!AN724),DATA!AN724,"n/a")</f>
        <v>17175743.489999998</v>
      </c>
      <c r="L453" s="77">
        <f>+IF(ISNUMBER(DATA!AO724),DATA!AO724,"n/a")</f>
        <v>-8.6444150369577293E-3</v>
      </c>
      <c r="R453" s="66"/>
      <c r="S453" s="66"/>
      <c r="T453" s="66"/>
      <c r="U453" s="66"/>
      <c r="V453" s="66"/>
      <c r="W453" s="66"/>
      <c r="X453" s="66"/>
      <c r="Y453" s="66"/>
    </row>
    <row r="454" spans="1:25" x14ac:dyDescent="0.2">
      <c r="A454" s="66" t="s">
        <v>12</v>
      </c>
      <c r="B454" s="66" t="s">
        <v>24</v>
      </c>
      <c r="C454" s="66" t="s">
        <v>25</v>
      </c>
      <c r="D454" s="66" t="s">
        <v>326</v>
      </c>
      <c r="E454" s="86">
        <f>+IF(ISNUMBER(DATA!J725),DATA!J725,"n/a")</f>
        <v>1894097.09</v>
      </c>
      <c r="F454" s="77">
        <f>+IF(ISNUMBER(DATA!K725),DATA!K725,"n/a")</f>
        <v>-4.7165289996728303E-2</v>
      </c>
      <c r="G454" s="86">
        <f>+IF(ISNUMBER(DATA!T725),DATA!T725,"n/a")</f>
        <v>6453478.0300000003</v>
      </c>
      <c r="H454" s="77">
        <f>+IF(ISNUMBER(DATA!U725),DATA!U725,"n/a")</f>
        <v>-6.0502172942783802E-2</v>
      </c>
      <c r="I454" s="86">
        <f>+IF(ISNUMBER(DATA!AD725),DATA!AD725,"n/a")</f>
        <v>12550346.16</v>
      </c>
      <c r="J454" s="77">
        <f>+IF(ISNUMBER(DATA!AE725),DATA!AE725,"n/a")</f>
        <v>-6.0372178321105502E-2</v>
      </c>
      <c r="K454" s="86">
        <f>+IF(ISNUMBER(DATA!AN725),DATA!AN725,"n/a")</f>
        <v>24625963.449999999</v>
      </c>
      <c r="L454" s="77">
        <f>+IF(ISNUMBER(DATA!AO725),DATA!AO725,"n/a")</f>
        <v>-4.6089269759787999E-2</v>
      </c>
      <c r="R454" s="66"/>
      <c r="S454" s="66"/>
      <c r="T454" s="66"/>
      <c r="U454" s="66"/>
      <c r="V454" s="66"/>
      <c r="W454" s="66"/>
      <c r="X454" s="66"/>
      <c r="Y454" s="66"/>
    </row>
    <row r="455" spans="1:25" x14ac:dyDescent="0.2">
      <c r="A455" s="66" t="s">
        <v>12</v>
      </c>
      <c r="B455" s="66" t="s">
        <v>24</v>
      </c>
      <c r="C455" s="66" t="s">
        <v>25</v>
      </c>
      <c r="D455" s="66" t="s">
        <v>327</v>
      </c>
      <c r="E455" s="86">
        <f>+IF(ISNUMBER(DATA!J726),DATA!J726,"n/a")</f>
        <v>14002068.810000001</v>
      </c>
      <c r="F455" s="77">
        <f>+IF(ISNUMBER(DATA!K726),DATA!K726,"n/a")</f>
        <v>-3.7803524209583703E-2</v>
      </c>
      <c r="G455" s="86">
        <f>+IF(ISNUMBER(DATA!T726),DATA!T726,"n/a")</f>
        <v>47521719.57</v>
      </c>
      <c r="H455" s="77">
        <f>+IF(ISNUMBER(DATA!U726),DATA!U726,"n/a")</f>
        <v>-1.6300890264042901E-2</v>
      </c>
      <c r="I455" s="86">
        <f>+IF(ISNUMBER(DATA!AD726),DATA!AD726,"n/a")</f>
        <v>91922301.890000001</v>
      </c>
      <c r="J455" s="77">
        <f>+IF(ISNUMBER(DATA!AE726),DATA!AE726,"n/a")</f>
        <v>-5.7834596077767104E-3</v>
      </c>
      <c r="K455" s="86">
        <f>+IF(ISNUMBER(DATA!AN726),DATA!AN726,"n/a")</f>
        <v>177044431.25</v>
      </c>
      <c r="L455" s="77">
        <f>+IF(ISNUMBER(DATA!AO726),DATA!AO726,"n/a")</f>
        <v>-7.5803010705360902E-3</v>
      </c>
      <c r="R455" s="66"/>
      <c r="S455" s="66"/>
      <c r="T455" s="66"/>
      <c r="U455" s="66"/>
      <c r="V455" s="66"/>
      <c r="W455" s="66"/>
      <c r="X455" s="66"/>
      <c r="Y455" s="66"/>
    </row>
    <row r="456" spans="1:25" x14ac:dyDescent="0.2">
      <c r="E456" s="80"/>
      <c r="F456" s="77"/>
      <c r="G456" s="81"/>
      <c r="H456" s="77"/>
      <c r="I456" s="81"/>
      <c r="J456" s="82"/>
      <c r="K456" s="81"/>
      <c r="L456" s="77"/>
      <c r="R456" s="66"/>
      <c r="S456" s="66"/>
      <c r="T456" s="66"/>
      <c r="U456" s="66"/>
      <c r="V456" s="66"/>
      <c r="W456" s="66"/>
      <c r="X456" s="66"/>
      <c r="Y456" s="66"/>
    </row>
    <row r="457" spans="1:25" x14ac:dyDescent="0.2">
      <c r="A457" s="66" t="s">
        <v>12</v>
      </c>
      <c r="B457" s="66" t="s">
        <v>24</v>
      </c>
      <c r="C457" s="66" t="s">
        <v>10</v>
      </c>
      <c r="D457" s="66" t="s">
        <v>319</v>
      </c>
      <c r="E457" s="87">
        <f>+IF(ISNUMBER(DATA!L718),DATA!L718,"n/a")</f>
        <v>3.54292046518853</v>
      </c>
      <c r="F457" s="77">
        <f>+IF(ISNUMBER(DATA!M718),DATA!M718,"n/a")</f>
        <v>3.4176619888643997E-2</v>
      </c>
      <c r="G457" s="87">
        <f>+IF(ISNUMBER(DATA!V718),DATA!V718,"n/a")</f>
        <v>3.5604132285252699</v>
      </c>
      <c r="H457" s="77">
        <f>+IF(ISNUMBER(DATA!W718),DATA!W718,"n/a")</f>
        <v>3.9117979720252903E-2</v>
      </c>
      <c r="I457" s="87">
        <f>+IF(ISNUMBER(DATA!AF718),DATA!AF718,"n/a")</f>
        <v>3.5487307966420398</v>
      </c>
      <c r="J457" s="77">
        <f>+IF(ISNUMBER(DATA!AG718),DATA!AG718,"n/a")</f>
        <v>3.5641852533454102E-2</v>
      </c>
      <c r="K457" s="87">
        <f>+IF(ISNUMBER(DATA!AP718),DATA!AP718,"n/a")</f>
        <v>3.4940860541913401</v>
      </c>
      <c r="L457" s="77">
        <f>+IF(ISNUMBER(DATA!AQ718),DATA!AQ718,"n/a")</f>
        <v>1.52417613209002E-2</v>
      </c>
      <c r="R457" s="66"/>
      <c r="S457" s="66"/>
      <c r="T457" s="66"/>
      <c r="U457" s="66"/>
      <c r="V457" s="66"/>
      <c r="W457" s="66"/>
      <c r="X457" s="66"/>
      <c r="Y457" s="66"/>
    </row>
    <row r="458" spans="1:25" x14ac:dyDescent="0.2">
      <c r="A458" s="66" t="s">
        <v>12</v>
      </c>
      <c r="B458" s="66" t="s">
        <v>24</v>
      </c>
      <c r="C458" s="66" t="s">
        <v>10</v>
      </c>
      <c r="D458" s="66" t="s">
        <v>320</v>
      </c>
      <c r="E458" s="87">
        <f>+IF(ISNUMBER(DATA!L719),DATA!L719,"n/a")</f>
        <v>3.3661563661403702</v>
      </c>
      <c r="F458" s="77">
        <f>+IF(ISNUMBER(DATA!M719),DATA!M719,"n/a")</f>
        <v>5.8472410840429999E-2</v>
      </c>
      <c r="G458" s="87">
        <f>+IF(ISNUMBER(DATA!V719),DATA!V719,"n/a")</f>
        <v>3.3377498010578002</v>
      </c>
      <c r="H458" s="77">
        <f>+IF(ISNUMBER(DATA!W719),DATA!W719,"n/a")</f>
        <v>1.2095157576660701E-2</v>
      </c>
      <c r="I458" s="87">
        <f>+IF(ISNUMBER(DATA!AF719),DATA!AF719,"n/a")</f>
        <v>3.3402138046765599</v>
      </c>
      <c r="J458" s="77">
        <f>+IF(ISNUMBER(DATA!AG719),DATA!AG719,"n/a")</f>
        <v>3.4256225185845101E-3</v>
      </c>
      <c r="K458" s="87">
        <f>+IF(ISNUMBER(DATA!AP719),DATA!AP719,"n/a")</f>
        <v>3.3865709286521199</v>
      </c>
      <c r="L458" s="77">
        <f>+IF(ISNUMBER(DATA!AQ719),DATA!AQ719,"n/a")</f>
        <v>1.38797404060159E-2</v>
      </c>
      <c r="R458" s="66"/>
      <c r="S458" s="66"/>
      <c r="T458" s="66"/>
      <c r="U458" s="66"/>
      <c r="V458" s="66"/>
      <c r="W458" s="66"/>
      <c r="X458" s="66"/>
      <c r="Y458" s="66"/>
    </row>
    <row r="459" spans="1:25" x14ac:dyDescent="0.2">
      <c r="A459" s="66" t="s">
        <v>12</v>
      </c>
      <c r="B459" s="66" t="s">
        <v>24</v>
      </c>
      <c r="C459" s="66" t="s">
        <v>10</v>
      </c>
      <c r="D459" s="66" t="s">
        <v>321</v>
      </c>
      <c r="E459" s="87">
        <f>+IF(ISNUMBER(DATA!L720),DATA!L720,"n/a")</f>
        <v>3.3698581150028999</v>
      </c>
      <c r="F459" s="77">
        <f>+IF(ISNUMBER(DATA!M720),DATA!M720,"n/a")</f>
        <v>-5.3359951703475898E-3</v>
      </c>
      <c r="G459" s="87">
        <f>+IF(ISNUMBER(DATA!V720),DATA!V720,"n/a")</f>
        <v>3.4800524844900802</v>
      </c>
      <c r="H459" s="77">
        <f>+IF(ISNUMBER(DATA!W720),DATA!W720,"n/a")</f>
        <v>2.1417838664491901E-2</v>
      </c>
      <c r="I459" s="87">
        <f>+IF(ISNUMBER(DATA!AF720),DATA!AF720,"n/a")</f>
        <v>3.4767891568510101</v>
      </c>
      <c r="J459" s="77">
        <f>+IF(ISNUMBER(DATA!AG720),DATA!AG720,"n/a")</f>
        <v>1.58824789996013E-2</v>
      </c>
      <c r="K459" s="87">
        <f>+IF(ISNUMBER(DATA!AP720),DATA!AP720,"n/a")</f>
        <v>3.4812413991120401</v>
      </c>
      <c r="L459" s="77">
        <f>+IF(ISNUMBER(DATA!AQ720),DATA!AQ720,"n/a")</f>
        <v>5.3002587999567696E-3</v>
      </c>
      <c r="R459" s="66"/>
      <c r="S459" s="66"/>
      <c r="T459" s="66"/>
      <c r="U459" s="66"/>
      <c r="V459" s="66"/>
      <c r="W459" s="66"/>
      <c r="X459" s="66"/>
      <c r="Y459" s="66"/>
    </row>
    <row r="460" spans="1:25" x14ac:dyDescent="0.2">
      <c r="A460" s="66" t="s">
        <v>12</v>
      </c>
      <c r="B460" s="66" t="s">
        <v>24</v>
      </c>
      <c r="C460" s="66" t="s">
        <v>10</v>
      </c>
      <c r="D460" s="66" t="s">
        <v>322</v>
      </c>
      <c r="E460" s="87">
        <f>+IF(ISNUMBER(DATA!L721),DATA!L721,"n/a")</f>
        <v>3.3782974697023</v>
      </c>
      <c r="F460" s="77">
        <f>+IF(ISNUMBER(DATA!M721),DATA!M721,"n/a")</f>
        <v>-7.8923066899549092E-3</v>
      </c>
      <c r="G460" s="87">
        <f>+IF(ISNUMBER(DATA!V721),DATA!V721,"n/a")</f>
        <v>3.3694572054272802</v>
      </c>
      <c r="H460" s="77">
        <f>+IF(ISNUMBER(DATA!W721),DATA!W721,"n/a")</f>
        <v>-1.35558402954351E-2</v>
      </c>
      <c r="I460" s="87">
        <f>+IF(ISNUMBER(DATA!AF721),DATA!AF721,"n/a")</f>
        <v>3.2976103370375802</v>
      </c>
      <c r="J460" s="77">
        <f>+IF(ISNUMBER(DATA!AG721),DATA!AG721,"n/a")</f>
        <v>-3.2948923350846801E-2</v>
      </c>
      <c r="K460" s="87">
        <f>+IF(ISNUMBER(DATA!AP721),DATA!AP721,"n/a")</f>
        <v>3.3599190693177001</v>
      </c>
      <c r="L460" s="77">
        <f>+IF(ISNUMBER(DATA!AQ721),DATA!AQ721,"n/a")</f>
        <v>-3.3853442897127502E-2</v>
      </c>
      <c r="R460" s="66"/>
      <c r="S460" s="66"/>
      <c r="T460" s="66"/>
      <c r="U460" s="66"/>
      <c r="V460" s="66"/>
      <c r="W460" s="66"/>
      <c r="X460" s="66"/>
      <c r="Y460" s="66"/>
    </row>
    <row r="461" spans="1:25" x14ac:dyDescent="0.2">
      <c r="A461" s="66" t="s">
        <v>12</v>
      </c>
      <c r="B461" s="66" t="s">
        <v>24</v>
      </c>
      <c r="C461" s="66" t="s">
        <v>10</v>
      </c>
      <c r="D461" s="66" t="s">
        <v>323</v>
      </c>
      <c r="E461" s="87">
        <f>+IF(ISNUMBER(DATA!L722),DATA!L722,"n/a")</f>
        <v>3.1819625125665998</v>
      </c>
      <c r="F461" s="77">
        <f>+IF(ISNUMBER(DATA!M722),DATA!M722,"n/a")</f>
        <v>6.4567788354905703E-2</v>
      </c>
      <c r="G461" s="87">
        <f>+IF(ISNUMBER(DATA!V722),DATA!V722,"n/a")</f>
        <v>3.2278025591150801</v>
      </c>
      <c r="H461" s="77">
        <f>+IF(ISNUMBER(DATA!W722),DATA!W722,"n/a")</f>
        <v>3.16167019257938E-2</v>
      </c>
      <c r="I461" s="87">
        <f>+IF(ISNUMBER(DATA!AF722),DATA!AF722,"n/a")</f>
        <v>3.22499064684393</v>
      </c>
      <c r="J461" s="77">
        <f>+IF(ISNUMBER(DATA!AG722),DATA!AG722,"n/a")</f>
        <v>-1.4307113700263401E-2</v>
      </c>
      <c r="K461" s="87">
        <f>+IF(ISNUMBER(DATA!AP722),DATA!AP722,"n/a")</f>
        <v>3.29286622676962</v>
      </c>
      <c r="L461" s="77">
        <f>+IF(ISNUMBER(DATA!AQ722),DATA!AQ722,"n/a")</f>
        <v>4.0965096964467197E-3</v>
      </c>
      <c r="R461" s="66"/>
      <c r="S461" s="66"/>
      <c r="T461" s="66"/>
      <c r="U461" s="66"/>
      <c r="V461" s="66"/>
      <c r="W461" s="66"/>
      <c r="X461" s="66"/>
      <c r="Y461" s="66"/>
    </row>
    <row r="462" spans="1:25" x14ac:dyDescent="0.2">
      <c r="A462" s="66" t="s">
        <v>12</v>
      </c>
      <c r="B462" s="66" t="s">
        <v>24</v>
      </c>
      <c r="C462" s="66" t="s">
        <v>10</v>
      </c>
      <c r="D462" s="66" t="s">
        <v>324</v>
      </c>
      <c r="E462" s="87">
        <f>+IF(ISNUMBER(DATA!L723),DATA!L723,"n/a")</f>
        <v>3.7243784902766799</v>
      </c>
      <c r="F462" s="77">
        <f>+IF(ISNUMBER(DATA!M723),DATA!M723,"n/a")</f>
        <v>4.8873426272048798E-2</v>
      </c>
      <c r="G462" s="87">
        <f>+IF(ISNUMBER(DATA!V723),DATA!V723,"n/a")</f>
        <v>3.7430457653111802</v>
      </c>
      <c r="H462" s="77">
        <f>+IF(ISNUMBER(DATA!W723),DATA!W723,"n/a")</f>
        <v>4.4961987714695999E-2</v>
      </c>
      <c r="I462" s="87">
        <f>+IF(ISNUMBER(DATA!AF723),DATA!AF723,"n/a")</f>
        <v>3.7429446181764501</v>
      </c>
      <c r="J462" s="77">
        <f>+IF(ISNUMBER(DATA!AG723),DATA!AG723,"n/a")</f>
        <v>4.8926376680383799E-2</v>
      </c>
      <c r="K462" s="87">
        <f>+IF(ISNUMBER(DATA!AP723),DATA!AP723,"n/a")</f>
        <v>3.6722901861209301</v>
      </c>
      <c r="L462" s="77">
        <f>+IF(ISNUMBER(DATA!AQ723),DATA!AQ723,"n/a")</f>
        <v>3.47827848524003E-2</v>
      </c>
      <c r="R462" s="66"/>
      <c r="S462" s="66"/>
      <c r="T462" s="66"/>
      <c r="U462" s="66"/>
      <c r="V462" s="66"/>
      <c r="W462" s="66"/>
      <c r="X462" s="66"/>
      <c r="Y462" s="66"/>
    </row>
    <row r="463" spans="1:25" x14ac:dyDescent="0.2">
      <c r="A463" s="66" t="s">
        <v>12</v>
      </c>
      <c r="B463" s="66" t="s">
        <v>24</v>
      </c>
      <c r="C463" s="66" t="s">
        <v>10</v>
      </c>
      <c r="D463" s="66" t="s">
        <v>325</v>
      </c>
      <c r="E463" s="87">
        <f>+IF(ISNUMBER(DATA!L724),DATA!L724,"n/a")</f>
        <v>3.55325180086195</v>
      </c>
      <c r="F463" s="77">
        <f>+IF(ISNUMBER(DATA!M724),DATA!M724,"n/a")</f>
        <v>1.8066308552396201E-2</v>
      </c>
      <c r="G463" s="87">
        <f>+IF(ISNUMBER(DATA!V724),DATA!V724,"n/a")</f>
        <v>3.5936879154865999</v>
      </c>
      <c r="H463" s="77">
        <f>+IF(ISNUMBER(DATA!W724),DATA!W724,"n/a")</f>
        <v>1.8426547884415698E-2</v>
      </c>
      <c r="I463" s="87">
        <f>+IF(ISNUMBER(DATA!AF724),DATA!AF724,"n/a")</f>
        <v>3.56595105061567</v>
      </c>
      <c r="J463" s="77">
        <f>+IF(ISNUMBER(DATA!AG724),DATA!AG724,"n/a")</f>
        <v>2.29284035534787E-2</v>
      </c>
      <c r="K463" s="87">
        <f>+IF(ISNUMBER(DATA!AP724),DATA!AP724,"n/a")</f>
        <v>3.5349451231053099</v>
      </c>
      <c r="L463" s="77">
        <f>+IF(ISNUMBER(DATA!AQ724),DATA!AQ724,"n/a")</f>
        <v>1.2423353180360299E-2</v>
      </c>
      <c r="R463" s="66"/>
      <c r="S463" s="66"/>
      <c r="T463" s="66"/>
      <c r="U463" s="66"/>
      <c r="V463" s="66"/>
      <c r="W463" s="66"/>
      <c r="X463" s="66"/>
      <c r="Y463" s="66"/>
    </row>
    <row r="464" spans="1:25" x14ac:dyDescent="0.2">
      <c r="A464" s="66" t="s">
        <v>12</v>
      </c>
      <c r="B464" s="66" t="s">
        <v>24</v>
      </c>
      <c r="C464" s="66" t="s">
        <v>10</v>
      </c>
      <c r="D464" s="66" t="s">
        <v>326</v>
      </c>
      <c r="E464" s="87">
        <f>+IF(ISNUMBER(DATA!L725),DATA!L725,"n/a")</f>
        <v>3.6453314305667801</v>
      </c>
      <c r="F464" s="77">
        <f>+IF(ISNUMBER(DATA!M725),DATA!M725,"n/a")</f>
        <v>1.01980534052593E-2</v>
      </c>
      <c r="G464" s="87">
        <f>+IF(ISNUMBER(DATA!V725),DATA!V725,"n/a")</f>
        <v>3.6658941423107301</v>
      </c>
      <c r="H464" s="77">
        <f>+IF(ISNUMBER(DATA!W725),DATA!W725,"n/a")</f>
        <v>1.37644951528166E-2</v>
      </c>
      <c r="I464" s="87">
        <f>+IF(ISNUMBER(DATA!AF725),DATA!AF725,"n/a")</f>
        <v>3.6642139042611999</v>
      </c>
      <c r="J464" s="77">
        <f>+IF(ISNUMBER(DATA!AG725),DATA!AG725,"n/a")</f>
        <v>1.09057822897693E-2</v>
      </c>
      <c r="K464" s="87">
        <f>+IF(ISNUMBER(DATA!AP725),DATA!AP725,"n/a")</f>
        <v>3.6272882833562301</v>
      </c>
      <c r="L464" s="77">
        <f>+IF(ISNUMBER(DATA!AQ725),DATA!AQ725,"n/a")</f>
        <v>-4.2666630492653604E-3</v>
      </c>
      <c r="R464" s="66"/>
      <c r="S464" s="66"/>
      <c r="T464" s="66"/>
      <c r="U464" s="66"/>
      <c r="V464" s="66"/>
      <c r="W464" s="66"/>
      <c r="X464" s="66"/>
      <c r="Y464" s="66"/>
    </row>
    <row r="465" spans="1:25" x14ac:dyDescent="0.2">
      <c r="A465" s="66" t="s">
        <v>12</v>
      </c>
      <c r="B465" s="66" t="s">
        <v>24</v>
      </c>
      <c r="C465" s="66" t="s">
        <v>10</v>
      </c>
      <c r="D465" s="66" t="s">
        <v>327</v>
      </c>
      <c r="E465" s="87">
        <f>+IF(ISNUMBER(DATA!L726),DATA!L726,"n/a")</f>
        <v>3.4655680761352099</v>
      </c>
      <c r="F465" s="77">
        <f>+IF(ISNUMBER(DATA!M726),DATA!M726,"n/a")</f>
        <v>2.36714596460295E-2</v>
      </c>
      <c r="G465" s="87">
        <f>+IF(ISNUMBER(DATA!V726),DATA!V726,"n/a")</f>
        <v>3.48244141539681</v>
      </c>
      <c r="H465" s="77">
        <f>+IF(ISNUMBER(DATA!W726),DATA!W726,"n/a")</f>
        <v>1.56379327300155E-2</v>
      </c>
      <c r="I465" s="87">
        <f>+IF(ISNUMBER(DATA!AF726),DATA!AF726,"n/a")</f>
        <v>3.45875144266377</v>
      </c>
      <c r="J465" s="77">
        <f>+IF(ISNUMBER(DATA!AG726),DATA!AG726,"n/a")</f>
        <v>5.0384617058206902E-3</v>
      </c>
      <c r="K465" s="87">
        <f>+IF(ISNUMBER(DATA!AP726),DATA!AP726,"n/a")</f>
        <v>3.4678646079895801</v>
      </c>
      <c r="L465" s="77">
        <f>+IF(ISNUMBER(DATA!AQ726),DATA!AQ726,"n/a")</f>
        <v>4.35692317331209E-4</v>
      </c>
      <c r="R465" s="66"/>
      <c r="S465" s="66"/>
      <c r="T465" s="66"/>
      <c r="U465" s="66"/>
      <c r="V465" s="66"/>
      <c r="W465" s="66"/>
      <c r="X465" s="66"/>
      <c r="Y465" s="66"/>
    </row>
    <row r="466" spans="1:25" x14ac:dyDescent="0.2">
      <c r="E466" s="88"/>
      <c r="F466" s="77"/>
      <c r="G466" s="89"/>
      <c r="H466" s="77"/>
      <c r="I466" s="89"/>
      <c r="J466" s="82"/>
      <c r="K466" s="89"/>
      <c r="L466" s="77"/>
      <c r="R466" s="66"/>
      <c r="S466" s="66"/>
      <c r="T466" s="66"/>
      <c r="U466" s="66"/>
      <c r="V466" s="66"/>
      <c r="W466" s="66"/>
      <c r="X466" s="66"/>
      <c r="Y466" s="66"/>
    </row>
    <row r="467" spans="1:25" x14ac:dyDescent="0.2">
      <c r="A467" s="66" t="s">
        <v>12</v>
      </c>
      <c r="B467" s="66" t="s">
        <v>24</v>
      </c>
      <c r="C467" s="66" t="s">
        <v>26</v>
      </c>
      <c r="D467" s="66" t="s">
        <v>319</v>
      </c>
      <c r="E467" s="87">
        <f>+IF(ISNUMBER(DATA!N718),DATA!N718,"n/a")</f>
        <v>2.3689652360011002</v>
      </c>
      <c r="F467" s="77">
        <f>+IF(ISNUMBER(DATA!O718),DATA!O718,"n/a")</f>
        <v>4.6982014316640203E-2</v>
      </c>
      <c r="G467" s="87">
        <f>+IF(ISNUMBER(DATA!X718),DATA!X718,"n/a")</f>
        <v>2.36193029866799</v>
      </c>
      <c r="H467" s="77">
        <f>+IF(ISNUMBER(DATA!Y718),DATA!Y718,"n/a")</f>
        <v>3.6173822384657599E-2</v>
      </c>
      <c r="I467" s="87">
        <f>+IF(ISNUMBER(DATA!AH718),DATA!AH718,"n/a")</f>
        <v>2.36359662294586</v>
      </c>
      <c r="J467" s="77">
        <f>+IF(ISNUMBER(DATA!AI718),DATA!AI718,"n/a")</f>
        <v>3.8438471832597298E-2</v>
      </c>
      <c r="K467" s="87">
        <f>+IF(ISNUMBER(DATA!AR718),DATA!AR718,"n/a")</f>
        <v>2.3227598143596699</v>
      </c>
      <c r="L467" s="77">
        <f>+IF(ISNUMBER(DATA!AS718),DATA!AS718,"n/a")</f>
        <v>1.50768178908301E-2</v>
      </c>
      <c r="R467" s="66"/>
      <c r="S467" s="66"/>
      <c r="T467" s="66"/>
      <c r="U467" s="66"/>
      <c r="V467" s="66"/>
      <c r="W467" s="66"/>
      <c r="X467" s="66"/>
      <c r="Y467" s="66"/>
    </row>
    <row r="468" spans="1:25" x14ac:dyDescent="0.2">
      <c r="A468" s="66" t="s">
        <v>12</v>
      </c>
      <c r="B468" s="66" t="s">
        <v>24</v>
      </c>
      <c r="C468" s="66" t="s">
        <v>26</v>
      </c>
      <c r="D468" s="66" t="s">
        <v>320</v>
      </c>
      <c r="E468" s="87">
        <f>+IF(ISNUMBER(DATA!N719),DATA!N719,"n/a")</f>
        <v>2.0961460396972198</v>
      </c>
      <c r="F468" s="77">
        <f>+IF(ISNUMBER(DATA!O719),DATA!O719,"n/a")</f>
        <v>9.3849046955338994E-2</v>
      </c>
      <c r="G468" s="87">
        <f>+IF(ISNUMBER(DATA!X719),DATA!X719,"n/a")</f>
        <v>2.0878404268545201</v>
      </c>
      <c r="H468" s="77">
        <f>+IF(ISNUMBER(DATA!Y719),DATA!Y719,"n/a")</f>
        <v>2.3781664081100801E-2</v>
      </c>
      <c r="I468" s="87">
        <f>+IF(ISNUMBER(DATA!AH719),DATA!AH719,"n/a")</f>
        <v>2.0926382594589099</v>
      </c>
      <c r="J468" s="77">
        <f>+IF(ISNUMBER(DATA!AI719),DATA!AI719,"n/a")</f>
        <v>1.11417089464994E-2</v>
      </c>
      <c r="K468" s="87">
        <f>+IF(ISNUMBER(DATA!AR719),DATA!AR719,"n/a")</f>
        <v>2.1337776898472098</v>
      </c>
      <c r="L468" s="77">
        <f>+IF(ISNUMBER(DATA!AS719),DATA!AS719,"n/a")</f>
        <v>2.61489969748822E-2</v>
      </c>
      <c r="R468" s="66"/>
      <c r="S468" s="66"/>
      <c r="T468" s="66"/>
      <c r="U468" s="66"/>
      <c r="V468" s="66"/>
      <c r="W468" s="66"/>
      <c r="X468" s="66"/>
      <c r="Y468" s="66"/>
    </row>
    <row r="469" spans="1:25" x14ac:dyDescent="0.2">
      <c r="A469" s="66" t="s">
        <v>12</v>
      </c>
      <c r="B469" s="66" t="s">
        <v>24</v>
      </c>
      <c r="C469" s="66" t="s">
        <v>26</v>
      </c>
      <c r="D469" s="66" t="s">
        <v>321</v>
      </c>
      <c r="E469" s="87">
        <f>+IF(ISNUMBER(DATA!N720),DATA!N720,"n/a")</f>
        <v>2.08458054475784</v>
      </c>
      <c r="F469" s="77">
        <f>+IF(ISNUMBER(DATA!O720),DATA!O720,"n/a")</f>
        <v>-1.5253178746798201E-2</v>
      </c>
      <c r="G469" s="87">
        <f>+IF(ISNUMBER(DATA!X720),DATA!X720,"n/a")</f>
        <v>2.1822803947772602</v>
      </c>
      <c r="H469" s="77">
        <f>+IF(ISNUMBER(DATA!Y720),DATA!Y720,"n/a")</f>
        <v>1.27019573266632E-2</v>
      </c>
      <c r="I469" s="87">
        <f>+IF(ISNUMBER(DATA!AH720),DATA!AH720,"n/a")</f>
        <v>2.1829565179536701</v>
      </c>
      <c r="J469" s="77">
        <f>+IF(ISNUMBER(DATA!AI720),DATA!AI720,"n/a")</f>
        <v>1.0098968348688999E-2</v>
      </c>
      <c r="K469" s="87">
        <f>+IF(ISNUMBER(DATA!AR720),DATA!AR720,"n/a")</f>
        <v>2.17679690722834</v>
      </c>
      <c r="L469" s="77">
        <f>+IF(ISNUMBER(DATA!AS720),DATA!AS720,"n/a")</f>
        <v>4.7124714608694001E-3</v>
      </c>
      <c r="R469" s="66"/>
      <c r="S469" s="66"/>
      <c r="T469" s="66"/>
      <c r="U469" s="66"/>
      <c r="V469" s="66"/>
      <c r="W469" s="66"/>
      <c r="X469" s="66"/>
      <c r="Y469" s="66"/>
    </row>
    <row r="470" spans="1:25" x14ac:dyDescent="0.2">
      <c r="A470" s="66" t="s">
        <v>12</v>
      </c>
      <c r="B470" s="66" t="s">
        <v>24</v>
      </c>
      <c r="C470" s="66" t="s">
        <v>26</v>
      </c>
      <c r="D470" s="66" t="s">
        <v>322</v>
      </c>
      <c r="E470" s="87">
        <f>+IF(ISNUMBER(DATA!N721),DATA!N721,"n/a")</f>
        <v>2.1980981042071401</v>
      </c>
      <c r="F470" s="77">
        <f>+IF(ISNUMBER(DATA!O721),DATA!O721,"n/a")</f>
        <v>-6.8794508119769896E-3</v>
      </c>
      <c r="G470" s="87">
        <f>+IF(ISNUMBER(DATA!X721),DATA!X721,"n/a")</f>
        <v>2.29427394917855</v>
      </c>
      <c r="H470" s="77">
        <f>+IF(ISNUMBER(DATA!Y721),DATA!Y721,"n/a")</f>
        <v>-1.5114644225041199E-2</v>
      </c>
      <c r="I470" s="87">
        <f>+IF(ISNUMBER(DATA!AH721),DATA!AH721,"n/a")</f>
        <v>2.2989548078912798</v>
      </c>
      <c r="J470" s="77">
        <f>+IF(ISNUMBER(DATA!AI721),DATA!AI721,"n/a")</f>
        <v>-3.0503795991674E-2</v>
      </c>
      <c r="K470" s="87">
        <f>+IF(ISNUMBER(DATA!AR721),DATA!AR721,"n/a")</f>
        <v>2.2981259611698999</v>
      </c>
      <c r="L470" s="77">
        <f>+IF(ISNUMBER(DATA!AS721),DATA!AS721,"n/a")</f>
        <v>-1.5345218933406299E-2</v>
      </c>
      <c r="R470" s="66"/>
      <c r="S470" s="66"/>
      <c r="T470" s="66"/>
      <c r="U470" s="66"/>
      <c r="V470" s="66"/>
      <c r="W470" s="66"/>
      <c r="X470" s="66"/>
      <c r="Y470" s="66"/>
    </row>
    <row r="471" spans="1:25" x14ac:dyDescent="0.2">
      <c r="A471" s="66" t="s">
        <v>12</v>
      </c>
      <c r="B471" s="66" t="s">
        <v>24</v>
      </c>
      <c r="C471" s="66" t="s">
        <v>26</v>
      </c>
      <c r="D471" s="66" t="s">
        <v>323</v>
      </c>
      <c r="E471" s="87">
        <f>+IF(ISNUMBER(DATA!N722),DATA!N722,"n/a")</f>
        <v>1.8441413765575301</v>
      </c>
      <c r="F471" s="77">
        <f>+IF(ISNUMBER(DATA!O722),DATA!O722,"n/a")</f>
        <v>9.9906648662576605E-2</v>
      </c>
      <c r="G471" s="87">
        <f>+IF(ISNUMBER(DATA!X722),DATA!X722,"n/a")</f>
        <v>1.88316051119478</v>
      </c>
      <c r="H471" s="77">
        <f>+IF(ISNUMBER(DATA!Y722),DATA!Y722,"n/a")</f>
        <v>5.1548258312181398E-2</v>
      </c>
      <c r="I471" s="87">
        <f>+IF(ISNUMBER(DATA!AH722),DATA!AH722,"n/a")</f>
        <v>1.8936676213913499</v>
      </c>
      <c r="J471" s="77">
        <f>+IF(ISNUMBER(DATA!AI722),DATA!AI722,"n/a")</f>
        <v>-5.2215461586294504E-3</v>
      </c>
      <c r="K471" s="87">
        <f>+IF(ISNUMBER(DATA!AR722),DATA!AR722,"n/a")</f>
        <v>1.94785057539158</v>
      </c>
      <c r="L471" s="77">
        <f>+IF(ISNUMBER(DATA!AS722),DATA!AS722,"n/a")</f>
        <v>1.59665017907238E-2</v>
      </c>
      <c r="R471" s="66"/>
      <c r="S471" s="66"/>
      <c r="T471" s="66"/>
      <c r="U471" s="66"/>
      <c r="V471" s="66"/>
      <c r="W471" s="66"/>
      <c r="X471" s="66"/>
      <c r="Y471" s="66"/>
    </row>
    <row r="472" spans="1:25" x14ac:dyDescent="0.2">
      <c r="A472" s="66" t="s">
        <v>12</v>
      </c>
      <c r="B472" s="66" t="s">
        <v>24</v>
      </c>
      <c r="C472" s="66" t="s">
        <v>26</v>
      </c>
      <c r="D472" s="66" t="s">
        <v>324</v>
      </c>
      <c r="E472" s="87">
        <f>+IF(ISNUMBER(DATA!N723),DATA!N723,"n/a")</f>
        <v>2.3419715149595599</v>
      </c>
      <c r="F472" s="77">
        <f>+IF(ISNUMBER(DATA!O723),DATA!O723,"n/a")</f>
        <v>3.21977545368533E-2</v>
      </c>
      <c r="G472" s="87">
        <f>+IF(ISNUMBER(DATA!X723),DATA!X723,"n/a")</f>
        <v>2.35387859932105</v>
      </c>
      <c r="H472" s="77">
        <f>+IF(ISNUMBER(DATA!Y723),DATA!Y723,"n/a")</f>
        <v>2.4131674003231102E-2</v>
      </c>
      <c r="I472" s="87">
        <f>+IF(ISNUMBER(DATA!AH723),DATA!AH723,"n/a")</f>
        <v>2.3472530501797801</v>
      </c>
      <c r="J472" s="77">
        <f>+IF(ISNUMBER(DATA!AI723),DATA!AI723,"n/a")</f>
        <v>2.37808620707383E-2</v>
      </c>
      <c r="K472" s="87">
        <f>+IF(ISNUMBER(DATA!AR723),DATA!AR723,"n/a")</f>
        <v>2.31681889992926</v>
      </c>
      <c r="L472" s="77">
        <f>+IF(ISNUMBER(DATA!AS723),DATA!AS723,"n/a")</f>
        <v>1.82151997660875E-2</v>
      </c>
      <c r="R472" s="66"/>
      <c r="S472" s="66"/>
      <c r="T472" s="66"/>
      <c r="U472" s="66"/>
      <c r="V472" s="66"/>
      <c r="W472" s="66"/>
      <c r="X472" s="66"/>
      <c r="Y472" s="66"/>
    </row>
    <row r="473" spans="1:25" x14ac:dyDescent="0.2">
      <c r="A473" s="66" t="s">
        <v>12</v>
      </c>
      <c r="B473" s="66" t="s">
        <v>24</v>
      </c>
      <c r="C473" s="66" t="s">
        <v>26</v>
      </c>
      <c r="D473" s="66" t="s">
        <v>325</v>
      </c>
      <c r="E473" s="87">
        <f>+IF(ISNUMBER(DATA!N724),DATA!N724,"n/a")</f>
        <v>2.4483697612219002</v>
      </c>
      <c r="F473" s="77">
        <f>+IF(ISNUMBER(DATA!O724),DATA!O724,"n/a")</f>
        <v>4.4271700650894197E-2</v>
      </c>
      <c r="G473" s="87">
        <f>+IF(ISNUMBER(DATA!X724),DATA!X724,"n/a")</f>
        <v>2.3961457712391301</v>
      </c>
      <c r="H473" s="77">
        <f>+IF(ISNUMBER(DATA!Y724),DATA!Y724,"n/a")</f>
        <v>1.38640746674655E-2</v>
      </c>
      <c r="I473" s="87">
        <f>+IF(ISNUMBER(DATA!AH724),DATA!AH724,"n/a")</f>
        <v>2.40286982953101</v>
      </c>
      <c r="J473" s="77">
        <f>+IF(ISNUMBER(DATA!AI724),DATA!AI724,"n/a")</f>
        <v>4.8188729681930198E-3</v>
      </c>
      <c r="K473" s="87">
        <f>+IF(ISNUMBER(DATA!AR724),DATA!AR724,"n/a")</f>
        <v>2.3720976901943698</v>
      </c>
      <c r="L473" s="77">
        <f>+IF(ISNUMBER(DATA!AS724),DATA!AS724,"n/a")</f>
        <v>-1.38091627275878E-3</v>
      </c>
      <c r="R473" s="66"/>
      <c r="S473" s="66"/>
      <c r="T473" s="66"/>
      <c r="U473" s="66"/>
      <c r="V473" s="66"/>
      <c r="W473" s="66"/>
      <c r="X473" s="66"/>
      <c r="Y473" s="66"/>
    </row>
    <row r="474" spans="1:25" x14ac:dyDescent="0.2">
      <c r="A474" s="66" t="s">
        <v>12</v>
      </c>
      <c r="B474" s="66" t="s">
        <v>24</v>
      </c>
      <c r="C474" s="66" t="s">
        <v>26</v>
      </c>
      <c r="D474" s="66" t="s">
        <v>326</v>
      </c>
      <c r="E474" s="87">
        <f>+IF(ISNUMBER(DATA!N725),DATA!N725,"n/a")</f>
        <v>2.2132391745557198</v>
      </c>
      <c r="F474" s="77">
        <f>+IF(ISNUMBER(DATA!O725),DATA!O725,"n/a")</f>
        <v>6.2374869387662499E-2</v>
      </c>
      <c r="G474" s="87">
        <f>+IF(ISNUMBER(DATA!X725),DATA!X725,"n/a")</f>
        <v>2.2347644546021601</v>
      </c>
      <c r="H474" s="77">
        <f>+IF(ISNUMBER(DATA!Y725),DATA!Y725,"n/a")</f>
        <v>7.2704702725345197E-2</v>
      </c>
      <c r="I474" s="87">
        <f>+IF(ISNUMBER(DATA!AH725),DATA!AH725,"n/a")</f>
        <v>2.2270499469633802</v>
      </c>
      <c r="J474" s="77">
        <f>+IF(ISNUMBER(DATA!AI725),DATA!AI725,"n/a")</f>
        <v>6.1897928149082598E-2</v>
      </c>
      <c r="K474" s="87">
        <f>+IF(ISNUMBER(DATA!AR725),DATA!AR725,"n/a")</f>
        <v>2.1876532538263</v>
      </c>
      <c r="L474" s="77">
        <f>+IF(ISNUMBER(DATA!AS725),DATA!AS725,"n/a")</f>
        <v>3.6650518125207102E-2</v>
      </c>
      <c r="R474" s="66"/>
      <c r="S474" s="66"/>
      <c r="T474" s="66"/>
      <c r="U474" s="66"/>
      <c r="V474" s="66"/>
      <c r="W474" s="66"/>
      <c r="X474" s="66"/>
      <c r="Y474" s="66"/>
    </row>
    <row r="475" spans="1:25" x14ac:dyDescent="0.2">
      <c r="A475" s="66" t="s">
        <v>12</v>
      </c>
      <c r="B475" s="66" t="s">
        <v>24</v>
      </c>
      <c r="C475" s="66" t="s">
        <v>26</v>
      </c>
      <c r="D475" s="66" t="s">
        <v>327</v>
      </c>
      <c r="E475" s="87">
        <f>+IF(ISNUMBER(DATA!N726),DATA!N726,"n/a")</f>
        <v>2.20208292277347</v>
      </c>
      <c r="F475" s="77">
        <f>+IF(ISNUMBER(DATA!O726),DATA!O726,"n/a")</f>
        <v>4.2029034539745401E-2</v>
      </c>
      <c r="G475" s="87">
        <f>+IF(ISNUMBER(DATA!X726),DATA!X726,"n/a")</f>
        <v>2.2342047489170902</v>
      </c>
      <c r="H475" s="77">
        <f>+IF(ISNUMBER(DATA!Y726),DATA!Y726,"n/a")</f>
        <v>2.4054973006015602E-2</v>
      </c>
      <c r="I475" s="87">
        <f>+IF(ISNUMBER(DATA!AH726),DATA!AH726,"n/a")</f>
        <v>2.23677329888937</v>
      </c>
      <c r="J475" s="77">
        <f>+IF(ISNUMBER(DATA!AI726),DATA!AI726,"n/a")</f>
        <v>1.1070549506678601E-2</v>
      </c>
      <c r="K475" s="87">
        <f>+IF(ISNUMBER(DATA!AR726),DATA!AR726,"n/a")</f>
        <v>2.2298601901380102</v>
      </c>
      <c r="L475" s="77">
        <f>+IF(ISNUMBER(DATA!AS726),DATA!AS726,"n/a")</f>
        <v>1.12355486230725E-2</v>
      </c>
      <c r="R475" s="66"/>
      <c r="S475" s="66"/>
      <c r="T475" s="66"/>
      <c r="U475" s="66"/>
      <c r="V475" s="66"/>
      <c r="W475" s="66"/>
      <c r="X475" s="66"/>
      <c r="Y475" s="66"/>
    </row>
    <row r="476" spans="1:25" x14ac:dyDescent="0.2">
      <c r="E476" s="90"/>
      <c r="F476" s="77"/>
      <c r="G476" s="91"/>
      <c r="H476" s="77"/>
      <c r="I476" s="91"/>
      <c r="J476" s="82"/>
      <c r="K476" s="91"/>
      <c r="L476" s="77"/>
      <c r="R476" s="66"/>
      <c r="S476" s="66"/>
      <c r="T476" s="66"/>
      <c r="U476" s="66"/>
      <c r="V476" s="66"/>
      <c r="W476" s="66"/>
      <c r="X476" s="66"/>
      <c r="Y476" s="66"/>
    </row>
    <row r="477" spans="1:25" x14ac:dyDescent="0.2">
      <c r="A477" s="66" t="s">
        <v>11</v>
      </c>
      <c r="B477" s="66" t="s">
        <v>23</v>
      </c>
      <c r="C477" s="66" t="s">
        <v>0</v>
      </c>
      <c r="D477" s="66" t="s">
        <v>319</v>
      </c>
      <c r="E477" s="76">
        <f>+IF(ISNUMBER(DATA!F423),DATA!F423,"n/a")</f>
        <v>1284959.81</v>
      </c>
      <c r="F477" s="77">
        <f>+IF(ISNUMBER(DATA!G423),DATA!G423,"n/a")</f>
        <v>1.53768421141799E-2</v>
      </c>
      <c r="G477" s="76">
        <f>+IF(ISNUMBER(DATA!P423),DATA!P423,"n/a")</f>
        <v>4418724.4400000004</v>
      </c>
      <c r="H477" s="77">
        <f>+IF(ISNUMBER(DATA!Q423),DATA!Q423,"n/a")</f>
        <v>1.6948118683428302E-2</v>
      </c>
      <c r="I477" s="76">
        <f>+IF(ISNUMBER(DATA!Z423),DATA!Z423,"n/a")</f>
        <v>8573867.3599999994</v>
      </c>
      <c r="J477" s="77">
        <f>+IF(ISNUMBER(DATA!AA423),DATA!AA423,"n/a")</f>
        <v>9.2620388404672602E-3</v>
      </c>
      <c r="K477" s="76">
        <f>+IF(ISNUMBER(DATA!AJ423),DATA!AJ423,"n/a")</f>
        <v>16448648.59</v>
      </c>
      <c r="L477" s="77">
        <f>+IF(ISNUMBER(DATA!AK423),DATA!AK423,"n/a")</f>
        <v>3.1293070211556098E-2</v>
      </c>
      <c r="R477" s="66"/>
      <c r="S477" s="66"/>
      <c r="T477" s="66"/>
      <c r="U477" s="66"/>
      <c r="V477" s="66"/>
      <c r="W477" s="66"/>
      <c r="X477" s="66"/>
      <c r="Y477" s="66"/>
    </row>
    <row r="478" spans="1:25" x14ac:dyDescent="0.2">
      <c r="A478" s="66" t="s">
        <v>11</v>
      </c>
      <c r="B478" s="66" t="s">
        <v>23</v>
      </c>
      <c r="C478" s="66" t="s">
        <v>0</v>
      </c>
      <c r="D478" s="66" t="s">
        <v>320</v>
      </c>
      <c r="E478" s="76">
        <f>+IF(ISNUMBER(DATA!F424),DATA!F424,"n/a")</f>
        <v>1394879.59</v>
      </c>
      <c r="F478" s="77">
        <f>+IF(ISNUMBER(DATA!G424),DATA!G424,"n/a")</f>
        <v>6.2986640808129005E-2</v>
      </c>
      <c r="G478" s="76">
        <f>+IF(ISNUMBER(DATA!P424),DATA!P424,"n/a")</f>
        <v>4967066.99</v>
      </c>
      <c r="H478" s="77">
        <f>+IF(ISNUMBER(DATA!Q424),DATA!Q424,"n/a")</f>
        <v>0.104023093691175</v>
      </c>
      <c r="I478" s="76">
        <f>+IF(ISNUMBER(DATA!Z424),DATA!Z424,"n/a")</f>
        <v>9440841.5899999999</v>
      </c>
      <c r="J478" s="77">
        <f>+IF(ISNUMBER(DATA!AA424),DATA!AA424,"n/a")</f>
        <v>0.10464661194460601</v>
      </c>
      <c r="K478" s="76">
        <f>+IF(ISNUMBER(DATA!AJ424),DATA!AJ424,"n/a")</f>
        <v>18014925.760000002</v>
      </c>
      <c r="L478" s="77">
        <f>+IF(ISNUMBER(DATA!AK424),DATA!AK424,"n/a")</f>
        <v>6.9144963966612905E-2</v>
      </c>
      <c r="R478" s="66"/>
      <c r="S478" s="66"/>
      <c r="T478" s="66"/>
      <c r="U478" s="66"/>
      <c r="V478" s="66"/>
      <c r="W478" s="66"/>
      <c r="X478" s="66"/>
      <c r="Y478" s="66"/>
    </row>
    <row r="479" spans="1:25" x14ac:dyDescent="0.2">
      <c r="A479" s="66" t="s">
        <v>11</v>
      </c>
      <c r="B479" s="66" t="s">
        <v>23</v>
      </c>
      <c r="C479" s="66" t="s">
        <v>0</v>
      </c>
      <c r="D479" s="66" t="s">
        <v>321</v>
      </c>
      <c r="E479" s="76">
        <f>+IF(ISNUMBER(DATA!F425),DATA!F425,"n/a")</f>
        <v>1767035.01</v>
      </c>
      <c r="F479" s="77">
        <f>+IF(ISNUMBER(DATA!G425),DATA!G425,"n/a")</f>
        <v>0.15032180412350299</v>
      </c>
      <c r="G479" s="76">
        <f>+IF(ISNUMBER(DATA!P425),DATA!P425,"n/a")</f>
        <v>5676581.8399999999</v>
      </c>
      <c r="H479" s="77">
        <f>+IF(ISNUMBER(DATA!Q425),DATA!Q425,"n/a")</f>
        <v>0.147409963453079</v>
      </c>
      <c r="I479" s="76">
        <f>+IF(ISNUMBER(DATA!Z425),DATA!Z425,"n/a")</f>
        <v>10421152.83</v>
      </c>
      <c r="J479" s="77">
        <f>+IF(ISNUMBER(DATA!AA425),DATA!AA425,"n/a")</f>
        <v>0.147173344467213</v>
      </c>
      <c r="K479" s="76">
        <f>+IF(ISNUMBER(DATA!AJ425),DATA!AJ425,"n/a")</f>
        <v>18994777.48</v>
      </c>
      <c r="L479" s="77">
        <f>+IF(ISNUMBER(DATA!AK425),DATA!AK425,"n/a")</f>
        <v>9.0666930521390507E-2</v>
      </c>
      <c r="R479" s="66"/>
      <c r="S479" s="66"/>
      <c r="T479" s="66"/>
      <c r="U479" s="66"/>
      <c r="V479" s="66"/>
      <c r="W479" s="66"/>
      <c r="X479" s="66"/>
      <c r="Y479" s="66"/>
    </row>
    <row r="480" spans="1:25" x14ac:dyDescent="0.2">
      <c r="A480" s="66" t="s">
        <v>11</v>
      </c>
      <c r="B480" s="66" t="s">
        <v>23</v>
      </c>
      <c r="C480" s="66" t="s">
        <v>0</v>
      </c>
      <c r="D480" s="66" t="s">
        <v>322</v>
      </c>
      <c r="E480" s="76">
        <f>+IF(ISNUMBER(DATA!F426),DATA!F426,"n/a")</f>
        <v>2979157.13</v>
      </c>
      <c r="F480" s="77">
        <f>+IF(ISNUMBER(DATA!G426),DATA!G426,"n/a")</f>
        <v>0.121329723627466</v>
      </c>
      <c r="G480" s="76">
        <f>+IF(ISNUMBER(DATA!P426),DATA!P426,"n/a")</f>
        <v>9622494.4199999999</v>
      </c>
      <c r="H480" s="77">
        <f>+IF(ISNUMBER(DATA!Q426),DATA!Q426,"n/a")</f>
        <v>8.8777085004744405E-2</v>
      </c>
      <c r="I480" s="76">
        <f>+IF(ISNUMBER(DATA!Z426),DATA!Z426,"n/a")</f>
        <v>18302241.440000001</v>
      </c>
      <c r="J480" s="77">
        <f>+IF(ISNUMBER(DATA!AA426),DATA!AA426,"n/a")</f>
        <v>9.1852765261649497E-2</v>
      </c>
      <c r="K480" s="76">
        <f>+IF(ISNUMBER(DATA!AJ426),DATA!AJ426,"n/a")</f>
        <v>33886464.670000002</v>
      </c>
      <c r="L480" s="77">
        <f>+IF(ISNUMBER(DATA!AK426),DATA!AK426,"n/a")</f>
        <v>5.4887648930070997E-2</v>
      </c>
      <c r="R480" s="66"/>
      <c r="S480" s="66"/>
      <c r="T480" s="66"/>
      <c r="U480" s="66"/>
      <c r="V480" s="66"/>
      <c r="W480" s="66"/>
      <c r="X480" s="66"/>
      <c r="Y480" s="66"/>
    </row>
    <row r="481" spans="1:25" x14ac:dyDescent="0.2">
      <c r="A481" s="66" t="s">
        <v>11</v>
      </c>
      <c r="B481" s="66" t="s">
        <v>23</v>
      </c>
      <c r="C481" s="66" t="s">
        <v>0</v>
      </c>
      <c r="D481" s="66" t="s">
        <v>323</v>
      </c>
      <c r="E481" s="76">
        <f>+IF(ISNUMBER(DATA!F427),DATA!F427,"n/a")</f>
        <v>680551.07</v>
      </c>
      <c r="F481" s="77">
        <f>+IF(ISNUMBER(DATA!G427),DATA!G427,"n/a")</f>
        <v>-4.2188183977437198E-2</v>
      </c>
      <c r="G481" s="76">
        <f>+IF(ISNUMBER(DATA!P427),DATA!P427,"n/a")</f>
        <v>2287126.0499999998</v>
      </c>
      <c r="H481" s="77">
        <f>+IF(ISNUMBER(DATA!Q427),DATA!Q427,"n/a")</f>
        <v>-5.8440780129760797E-2</v>
      </c>
      <c r="I481" s="76">
        <f>+IF(ISNUMBER(DATA!Z427),DATA!Z427,"n/a")</f>
        <v>4217615.63</v>
      </c>
      <c r="J481" s="77">
        <f>+IF(ISNUMBER(DATA!AA427),DATA!AA427,"n/a")</f>
        <v>-6.8644851106076599E-2</v>
      </c>
      <c r="K481" s="76">
        <f>+IF(ISNUMBER(DATA!AJ427),DATA!AJ427,"n/a")</f>
        <v>7794405.5899999999</v>
      </c>
      <c r="L481" s="77">
        <f>+IF(ISNUMBER(DATA!AK427),DATA!AK427,"n/a")</f>
        <v>-8.9480254513730095E-2</v>
      </c>
      <c r="R481" s="66"/>
      <c r="S481" s="66"/>
      <c r="T481" s="66"/>
      <c r="U481" s="66"/>
      <c r="V481" s="66"/>
      <c r="W481" s="66"/>
      <c r="X481" s="66"/>
      <c r="Y481" s="66"/>
    </row>
    <row r="482" spans="1:25" x14ac:dyDescent="0.2">
      <c r="A482" s="66" t="s">
        <v>11</v>
      </c>
      <c r="B482" s="66" t="s">
        <v>23</v>
      </c>
      <c r="C482" s="66" t="s">
        <v>0</v>
      </c>
      <c r="D482" s="66" t="s">
        <v>324</v>
      </c>
      <c r="E482" s="76">
        <f>+IF(ISNUMBER(DATA!F428),DATA!F428,"n/a")</f>
        <v>1127828.03</v>
      </c>
      <c r="F482" s="77">
        <f>+IF(ISNUMBER(DATA!G428),DATA!G428,"n/a")</f>
        <v>0.191816855758185</v>
      </c>
      <c r="G482" s="76">
        <f>+IF(ISNUMBER(DATA!P428),DATA!P428,"n/a")</f>
        <v>3771804.92</v>
      </c>
      <c r="H482" s="77">
        <f>+IF(ISNUMBER(DATA!Q428),DATA!Q428,"n/a")</f>
        <v>0.20756095579218201</v>
      </c>
      <c r="I482" s="76">
        <f>+IF(ISNUMBER(DATA!Z428),DATA!Z428,"n/a")</f>
        <v>6945970.8200000003</v>
      </c>
      <c r="J482" s="77">
        <f>+IF(ISNUMBER(DATA!AA428),DATA!AA428,"n/a")</f>
        <v>0.22267012654076401</v>
      </c>
      <c r="K482" s="76">
        <f>+IF(ISNUMBER(DATA!AJ428),DATA!AJ428,"n/a")</f>
        <v>12605209.1</v>
      </c>
      <c r="L482" s="77">
        <f>+IF(ISNUMBER(DATA!AK428),DATA!AK428,"n/a")</f>
        <v>0.15756603317500401</v>
      </c>
      <c r="R482" s="66"/>
      <c r="S482" s="66"/>
      <c r="T482" s="66"/>
      <c r="U482" s="66"/>
      <c r="V482" s="66"/>
      <c r="W482" s="66"/>
      <c r="X482" s="66"/>
      <c r="Y482" s="66"/>
    </row>
    <row r="483" spans="1:25" x14ac:dyDescent="0.2">
      <c r="A483" s="66" t="s">
        <v>11</v>
      </c>
      <c r="B483" s="66" t="s">
        <v>23</v>
      </c>
      <c r="C483" s="66" t="s">
        <v>0</v>
      </c>
      <c r="D483" s="66" t="s">
        <v>325</v>
      </c>
      <c r="E483" s="76">
        <f>+IF(ISNUMBER(DATA!F429),DATA!F429,"n/a")</f>
        <v>2798553.47</v>
      </c>
      <c r="F483" s="77">
        <f>+IF(ISNUMBER(DATA!G429),DATA!G429,"n/a")</f>
        <v>0.176849962070285</v>
      </c>
      <c r="G483" s="76">
        <f>+IF(ISNUMBER(DATA!P429),DATA!P429,"n/a")</f>
        <v>8471375.1899999995</v>
      </c>
      <c r="H483" s="77">
        <f>+IF(ISNUMBER(DATA!Q429),DATA!Q429,"n/a")</f>
        <v>5.5205403326167801E-2</v>
      </c>
      <c r="I483" s="76">
        <f>+IF(ISNUMBER(DATA!Z429),DATA!Z429,"n/a")</f>
        <v>15653328.07</v>
      </c>
      <c r="J483" s="77">
        <f>+IF(ISNUMBER(DATA!AA429),DATA!AA429,"n/a")</f>
        <v>6.2250413241732701E-2</v>
      </c>
      <c r="K483" s="76">
        <f>+IF(ISNUMBER(DATA!AJ429),DATA!AJ429,"n/a")</f>
        <v>29853152.739999998</v>
      </c>
      <c r="L483" s="77">
        <f>+IF(ISNUMBER(DATA!AK429),DATA!AK429,"n/a")</f>
        <v>7.6215063815814596E-2</v>
      </c>
      <c r="R483" s="66"/>
      <c r="S483" s="66"/>
      <c r="T483" s="66"/>
      <c r="U483" s="66"/>
      <c r="V483" s="66"/>
      <c r="W483" s="66"/>
      <c r="X483" s="66"/>
      <c r="Y483" s="66"/>
    </row>
    <row r="484" spans="1:25" x14ac:dyDescent="0.2">
      <c r="A484" s="66" t="s">
        <v>11</v>
      </c>
      <c r="B484" s="66" t="s">
        <v>23</v>
      </c>
      <c r="C484" s="66" t="s">
        <v>0</v>
      </c>
      <c r="D484" s="66" t="s">
        <v>326</v>
      </c>
      <c r="E484" s="76">
        <f>+IF(ISNUMBER(DATA!F430),DATA!F430,"n/a")</f>
        <v>1230301.98</v>
      </c>
      <c r="F484" s="77">
        <f>+IF(ISNUMBER(DATA!G430),DATA!G430,"n/a")</f>
        <v>0.139509202700596</v>
      </c>
      <c r="G484" s="76">
        <f>+IF(ISNUMBER(DATA!P430),DATA!P430,"n/a")</f>
        <v>4152564.8</v>
      </c>
      <c r="H484" s="77">
        <f>+IF(ISNUMBER(DATA!Q430),DATA!Q430,"n/a")</f>
        <v>0.163731466432844</v>
      </c>
      <c r="I484" s="76">
        <f>+IF(ISNUMBER(DATA!Z430),DATA!Z430,"n/a")</f>
        <v>7954632.04</v>
      </c>
      <c r="J484" s="77">
        <f>+IF(ISNUMBER(DATA!AA430),DATA!AA430,"n/a")</f>
        <v>0.16808112317597501</v>
      </c>
      <c r="K484" s="76">
        <f>+IF(ISNUMBER(DATA!AJ430),DATA!AJ430,"n/a")</f>
        <v>14356233.92</v>
      </c>
      <c r="L484" s="77">
        <f>+IF(ISNUMBER(DATA!AK430),DATA!AK430,"n/a")</f>
        <v>0.14256704661373501</v>
      </c>
      <c r="R484" s="66"/>
      <c r="S484" s="66"/>
      <c r="T484" s="66"/>
      <c r="U484" s="66"/>
      <c r="V484" s="66"/>
      <c r="W484" s="66"/>
      <c r="X484" s="66"/>
      <c r="Y484" s="66"/>
    </row>
    <row r="485" spans="1:25" x14ac:dyDescent="0.2">
      <c r="A485" s="66" t="s">
        <v>11</v>
      </c>
      <c r="B485" s="66" t="s">
        <v>23</v>
      </c>
      <c r="C485" s="66" t="s">
        <v>0</v>
      </c>
      <c r="D485" s="66" t="s">
        <v>327</v>
      </c>
      <c r="E485" s="76">
        <f>+IF(ISNUMBER(DATA!F431),DATA!F431,"n/a")</f>
        <v>13263266.17</v>
      </c>
      <c r="F485" s="77">
        <f>+IF(ISNUMBER(DATA!G431),DATA!G431,"n/a")</f>
        <v>0.115950469082717</v>
      </c>
      <c r="G485" s="76">
        <f>+IF(ISNUMBER(DATA!P431),DATA!P431,"n/a")</f>
        <v>43367738.939999998</v>
      </c>
      <c r="H485" s="77">
        <f>+IF(ISNUMBER(DATA!Q431),DATA!Q431,"n/a")</f>
        <v>9.0233206288791598E-2</v>
      </c>
      <c r="I485" s="76">
        <f>+IF(ISNUMBER(DATA!Z431),DATA!Z431,"n/a")</f>
        <v>81509649.939999998</v>
      </c>
      <c r="J485" s="77">
        <f>+IF(ISNUMBER(DATA!AA431),DATA!AA431,"n/a")</f>
        <v>9.1980297405038505E-2</v>
      </c>
      <c r="K485" s="76">
        <f>+IF(ISNUMBER(DATA!AJ431),DATA!AJ431,"n/a")</f>
        <v>151953817.80000001</v>
      </c>
      <c r="L485" s="77">
        <f>+IF(ISNUMBER(DATA!AK431),DATA!AK431,"n/a")</f>
        <v>6.9403432735972506E-2</v>
      </c>
      <c r="R485" s="66"/>
      <c r="S485" s="66"/>
      <c r="T485" s="66"/>
      <c r="U485" s="66"/>
      <c r="V485" s="66"/>
      <c r="W485" s="66"/>
      <c r="X485" s="66"/>
      <c r="Y485" s="66"/>
    </row>
    <row r="486" spans="1:25" x14ac:dyDescent="0.2">
      <c r="E486" s="90"/>
      <c r="F486" s="77"/>
      <c r="G486" s="91"/>
      <c r="H486" s="77"/>
      <c r="I486" s="91"/>
      <c r="J486" s="82"/>
      <c r="K486" s="91"/>
      <c r="L486" s="77"/>
      <c r="R486" s="66"/>
      <c r="S486" s="66"/>
      <c r="T486" s="66"/>
      <c r="U486" s="66"/>
      <c r="V486" s="66"/>
      <c r="W486" s="66"/>
      <c r="X486" s="66"/>
      <c r="Y486" s="66"/>
    </row>
    <row r="487" spans="1:25" x14ac:dyDescent="0.2">
      <c r="A487" s="66" t="s">
        <v>11</v>
      </c>
      <c r="B487" s="66" t="s">
        <v>23</v>
      </c>
      <c r="C487" s="66" t="s">
        <v>9</v>
      </c>
      <c r="D487" s="66" t="s">
        <v>319</v>
      </c>
      <c r="E487" s="86">
        <f>+IF(ISNUMBER(DATA!H423),DATA!H423,"n/a")</f>
        <v>236725.84</v>
      </c>
      <c r="F487" s="77">
        <f>+IF(ISNUMBER(DATA!I423),DATA!I423,"n/a")</f>
        <v>-2.23251048139348E-2</v>
      </c>
      <c r="G487" s="86">
        <f>+IF(ISNUMBER(DATA!R423),DATA!R423,"n/a")</f>
        <v>802955.65</v>
      </c>
      <c r="H487" s="77">
        <f>+IF(ISNUMBER(DATA!S423),DATA!S423,"n/a")</f>
        <v>-5.1293186494039099E-3</v>
      </c>
      <c r="I487" s="86">
        <f>+IF(ISNUMBER(DATA!AB423),DATA!AB423,"n/a")</f>
        <v>1542101.03</v>
      </c>
      <c r="J487" s="77">
        <f>+IF(ISNUMBER(DATA!AC423),DATA!AC423,"n/a")</f>
        <v>-3.2478230413966601E-2</v>
      </c>
      <c r="K487" s="86">
        <f>+IF(ISNUMBER(DATA!AL423),DATA!AL423,"n/a")</f>
        <v>3020438.16</v>
      </c>
      <c r="L487" s="77">
        <f>+IF(ISNUMBER(DATA!AM423),DATA!AM423,"n/a")</f>
        <v>9.2183466761157195E-3</v>
      </c>
      <c r="R487" s="66"/>
      <c r="S487" s="66"/>
      <c r="T487" s="66"/>
      <c r="U487" s="66"/>
      <c r="V487" s="66"/>
      <c r="W487" s="66"/>
      <c r="X487" s="66"/>
      <c r="Y487" s="66"/>
    </row>
    <row r="488" spans="1:25" x14ac:dyDescent="0.2">
      <c r="A488" s="66" t="s">
        <v>11</v>
      </c>
      <c r="B488" s="66" t="s">
        <v>23</v>
      </c>
      <c r="C488" s="66" t="s">
        <v>9</v>
      </c>
      <c r="D488" s="66" t="s">
        <v>320</v>
      </c>
      <c r="E488" s="86">
        <f>+IF(ISNUMBER(DATA!H424),DATA!H424,"n/a")</f>
        <v>285138.17</v>
      </c>
      <c r="F488" s="77">
        <f>+IF(ISNUMBER(DATA!I424),DATA!I424,"n/a")</f>
        <v>7.3071989916656394E-2</v>
      </c>
      <c r="G488" s="86">
        <f>+IF(ISNUMBER(DATA!R424),DATA!R424,"n/a")</f>
        <v>1021289.47</v>
      </c>
      <c r="H488" s="77">
        <f>+IF(ISNUMBER(DATA!S424),DATA!S424,"n/a")</f>
        <v>8.8931127536101204E-2</v>
      </c>
      <c r="I488" s="86">
        <f>+IF(ISNUMBER(DATA!AB424),DATA!AB424,"n/a")</f>
        <v>1947350.69</v>
      </c>
      <c r="J488" s="77">
        <f>+IF(ISNUMBER(DATA!AC424),DATA!AC424,"n/a")</f>
        <v>8.4011927194169805E-2</v>
      </c>
      <c r="K488" s="86">
        <f>+IF(ISNUMBER(DATA!AL424),DATA!AL424,"n/a")</f>
        <v>3684337.31</v>
      </c>
      <c r="L488" s="77">
        <f>+IF(ISNUMBER(DATA!AM424),DATA!AM424,"n/a")</f>
        <v>4.19022820369951E-2</v>
      </c>
      <c r="R488" s="66"/>
      <c r="S488" s="66"/>
      <c r="T488" s="66"/>
      <c r="U488" s="66"/>
      <c r="V488" s="66"/>
      <c r="W488" s="66"/>
      <c r="X488" s="66"/>
      <c r="Y488" s="66"/>
    </row>
    <row r="489" spans="1:25" x14ac:dyDescent="0.2">
      <c r="A489" s="66" t="s">
        <v>11</v>
      </c>
      <c r="B489" s="66" t="s">
        <v>23</v>
      </c>
      <c r="C489" s="66" t="s">
        <v>9</v>
      </c>
      <c r="D489" s="66" t="s">
        <v>321</v>
      </c>
      <c r="E489" s="86">
        <f>+IF(ISNUMBER(DATA!H425),DATA!H425,"n/a")</f>
        <v>380123.35</v>
      </c>
      <c r="F489" s="77">
        <f>+IF(ISNUMBER(DATA!I425),DATA!I425,"n/a")</f>
        <v>0.26530295070761101</v>
      </c>
      <c r="G489" s="86">
        <f>+IF(ISNUMBER(DATA!R425),DATA!R425,"n/a")</f>
        <v>1203099.75</v>
      </c>
      <c r="H489" s="77">
        <f>+IF(ISNUMBER(DATA!S425),DATA!S425,"n/a")</f>
        <v>0.24337835777723099</v>
      </c>
      <c r="I489" s="86">
        <f>+IF(ISNUMBER(DATA!AB425),DATA!AB425,"n/a")</f>
        <v>2224764.02</v>
      </c>
      <c r="J489" s="77">
        <f>+IF(ISNUMBER(DATA!AC425),DATA!AC425,"n/a")</f>
        <v>0.25071282451794802</v>
      </c>
      <c r="K489" s="86">
        <f>+IF(ISNUMBER(DATA!AL425),DATA!AL425,"n/a")</f>
        <v>3946859.64</v>
      </c>
      <c r="L489" s="77">
        <f>+IF(ISNUMBER(DATA!AM425),DATA!AM425,"n/a")</f>
        <v>0.150289120020349</v>
      </c>
      <c r="R489" s="66"/>
      <c r="S489" s="66"/>
      <c r="T489" s="66"/>
      <c r="U489" s="66"/>
      <c r="V489" s="66"/>
      <c r="W489" s="66"/>
      <c r="X489" s="66"/>
      <c r="Y489" s="66"/>
    </row>
    <row r="490" spans="1:25" x14ac:dyDescent="0.2">
      <c r="A490" s="66" t="s">
        <v>11</v>
      </c>
      <c r="B490" s="66" t="s">
        <v>23</v>
      </c>
      <c r="C490" s="66" t="s">
        <v>9</v>
      </c>
      <c r="D490" s="66" t="s">
        <v>322</v>
      </c>
      <c r="E490" s="86">
        <f>+IF(ISNUMBER(DATA!H426),DATA!H426,"n/a")</f>
        <v>709282.17</v>
      </c>
      <c r="F490" s="77">
        <f>+IF(ISNUMBER(DATA!I426),DATA!I426,"n/a")</f>
        <v>0.15745250066286301</v>
      </c>
      <c r="G490" s="86">
        <f>+IF(ISNUMBER(DATA!R426),DATA!R426,"n/a")</f>
        <v>2274367.48</v>
      </c>
      <c r="H490" s="77">
        <f>+IF(ISNUMBER(DATA!S426),DATA!S426,"n/a")</f>
        <v>0.12262372010785901</v>
      </c>
      <c r="I490" s="86">
        <f>+IF(ISNUMBER(DATA!AB426),DATA!AB426,"n/a")</f>
        <v>4391884.8099999996</v>
      </c>
      <c r="J490" s="77">
        <f>+IF(ISNUMBER(DATA!AC426),DATA!AC426,"n/a")</f>
        <v>0.16209517252369199</v>
      </c>
      <c r="K490" s="86">
        <f>+IF(ISNUMBER(DATA!AL426),DATA!AL426,"n/a")</f>
        <v>7913605.7699999996</v>
      </c>
      <c r="L490" s="77">
        <f>+IF(ISNUMBER(DATA!AM426),DATA!AM426,"n/a")</f>
        <v>0.11498414855683101</v>
      </c>
      <c r="R490" s="66"/>
      <c r="S490" s="66"/>
      <c r="T490" s="66"/>
      <c r="U490" s="66"/>
      <c r="V490" s="66"/>
      <c r="W490" s="66"/>
      <c r="X490" s="66"/>
      <c r="Y490" s="66"/>
    </row>
    <row r="491" spans="1:25" x14ac:dyDescent="0.2">
      <c r="A491" s="66" t="s">
        <v>11</v>
      </c>
      <c r="B491" s="66" t="s">
        <v>23</v>
      </c>
      <c r="C491" s="66" t="s">
        <v>9</v>
      </c>
      <c r="D491" s="66" t="s">
        <v>323</v>
      </c>
      <c r="E491" s="86">
        <f>+IF(ISNUMBER(DATA!H427),DATA!H427,"n/a")</f>
        <v>127299.77</v>
      </c>
      <c r="F491" s="77">
        <f>+IF(ISNUMBER(DATA!I427),DATA!I427,"n/a")</f>
        <v>-9.9957437030490606E-2</v>
      </c>
      <c r="G491" s="86">
        <f>+IF(ISNUMBER(DATA!R427),DATA!R427,"n/a")</f>
        <v>434516.03</v>
      </c>
      <c r="H491" s="77">
        <f>+IF(ISNUMBER(DATA!S427),DATA!S427,"n/a")</f>
        <v>-9.9368808298302302E-2</v>
      </c>
      <c r="I491" s="86">
        <f>+IF(ISNUMBER(DATA!AB427),DATA!AB427,"n/a")</f>
        <v>798151.97</v>
      </c>
      <c r="J491" s="77">
        <f>+IF(ISNUMBER(DATA!AC427),DATA!AC427,"n/a")</f>
        <v>-0.11061822717227</v>
      </c>
      <c r="K491" s="86">
        <f>+IF(ISNUMBER(DATA!AL427),DATA!AL427,"n/a")</f>
        <v>1471801.23</v>
      </c>
      <c r="L491" s="77">
        <f>+IF(ISNUMBER(DATA!AM427),DATA!AM427,"n/a")</f>
        <v>-0.13960944053545199</v>
      </c>
      <c r="R491" s="66"/>
      <c r="S491" s="66"/>
      <c r="T491" s="66"/>
      <c r="U491" s="66"/>
      <c r="V491" s="66"/>
      <c r="W491" s="66"/>
      <c r="X491" s="66"/>
      <c r="Y491" s="66"/>
    </row>
    <row r="492" spans="1:25" x14ac:dyDescent="0.2">
      <c r="A492" s="66" t="s">
        <v>11</v>
      </c>
      <c r="B492" s="66" t="s">
        <v>23</v>
      </c>
      <c r="C492" s="66" t="s">
        <v>9</v>
      </c>
      <c r="D492" s="66" t="s">
        <v>324</v>
      </c>
      <c r="E492" s="86">
        <f>+IF(ISNUMBER(DATA!H428),DATA!H428,"n/a")</f>
        <v>216607.12</v>
      </c>
      <c r="F492" s="77">
        <f>+IF(ISNUMBER(DATA!I428),DATA!I428,"n/a")</f>
        <v>0.15661616631401501</v>
      </c>
      <c r="G492" s="86">
        <f>+IF(ISNUMBER(DATA!R428),DATA!R428,"n/a")</f>
        <v>717182.06</v>
      </c>
      <c r="H492" s="77">
        <f>+IF(ISNUMBER(DATA!S428),DATA!S428,"n/a")</f>
        <v>0.15758669289497901</v>
      </c>
      <c r="I492" s="86">
        <f>+IF(ISNUMBER(DATA!AB428),DATA!AB428,"n/a")</f>
        <v>1326738.3700000001</v>
      </c>
      <c r="J492" s="77">
        <f>+IF(ISNUMBER(DATA!AC428),DATA!AC428,"n/a")</f>
        <v>0.179164903606746</v>
      </c>
      <c r="K492" s="86">
        <f>+IF(ISNUMBER(DATA!AL428),DATA!AL428,"n/a")</f>
        <v>2428745.94</v>
      </c>
      <c r="L492" s="77">
        <f>+IF(ISNUMBER(DATA!AM428),DATA!AM428,"n/a")</f>
        <v>0.143142669964678</v>
      </c>
      <c r="R492" s="66"/>
      <c r="S492" s="66"/>
      <c r="T492" s="66"/>
      <c r="U492" s="66"/>
      <c r="V492" s="66"/>
      <c r="W492" s="66"/>
      <c r="X492" s="66"/>
      <c r="Y492" s="66"/>
    </row>
    <row r="493" spans="1:25" x14ac:dyDescent="0.2">
      <c r="A493" s="66" t="s">
        <v>11</v>
      </c>
      <c r="B493" s="66" t="s">
        <v>23</v>
      </c>
      <c r="C493" s="66" t="s">
        <v>9</v>
      </c>
      <c r="D493" s="66" t="s">
        <v>325</v>
      </c>
      <c r="E493" s="86">
        <f>+IF(ISNUMBER(DATA!H429),DATA!H429,"n/a")</f>
        <v>633410.63</v>
      </c>
      <c r="F493" s="77">
        <f>+IF(ISNUMBER(DATA!I429),DATA!I429,"n/a")</f>
        <v>0.24413872004276599</v>
      </c>
      <c r="G493" s="86">
        <f>+IF(ISNUMBER(DATA!R429),DATA!R429,"n/a")</f>
        <v>1865017.81</v>
      </c>
      <c r="H493" s="77">
        <f>+IF(ISNUMBER(DATA!S429),DATA!S429,"n/a")</f>
        <v>6.5891369263953906E-2</v>
      </c>
      <c r="I493" s="86">
        <f>+IF(ISNUMBER(DATA!AB429),DATA!AB429,"n/a")</f>
        <v>3459346.17</v>
      </c>
      <c r="J493" s="77">
        <f>+IF(ISNUMBER(DATA!AC429),DATA!AC429,"n/a")</f>
        <v>5.6293419097689402E-2</v>
      </c>
      <c r="K493" s="86">
        <f>+IF(ISNUMBER(DATA!AL429),DATA!AL429,"n/a")</f>
        <v>6542530.79</v>
      </c>
      <c r="L493" s="77">
        <f>+IF(ISNUMBER(DATA!AM429),DATA!AM429,"n/a")</f>
        <v>6.9940582002287005E-2</v>
      </c>
      <c r="R493" s="66"/>
      <c r="S493" s="66"/>
      <c r="T493" s="66"/>
      <c r="U493" s="66"/>
      <c r="V493" s="66"/>
      <c r="W493" s="66"/>
      <c r="X493" s="66"/>
      <c r="Y493" s="66"/>
    </row>
    <row r="494" spans="1:25" x14ac:dyDescent="0.2">
      <c r="A494" s="66" t="s">
        <v>11</v>
      </c>
      <c r="B494" s="66" t="s">
        <v>23</v>
      </c>
      <c r="C494" s="66" t="s">
        <v>9</v>
      </c>
      <c r="D494" s="66" t="s">
        <v>326</v>
      </c>
      <c r="E494" s="86">
        <f>+IF(ISNUMBER(DATA!H430),DATA!H430,"n/a")</f>
        <v>236933.88</v>
      </c>
      <c r="F494" s="77">
        <f>+IF(ISNUMBER(DATA!I430),DATA!I430,"n/a")</f>
        <v>6.7158735607183898E-2</v>
      </c>
      <c r="G494" s="86">
        <f>+IF(ISNUMBER(DATA!R430),DATA!R430,"n/a")</f>
        <v>793572.5</v>
      </c>
      <c r="H494" s="77">
        <f>+IF(ISNUMBER(DATA!S430),DATA!S430,"n/a")</f>
        <v>9.6645617094102701E-2</v>
      </c>
      <c r="I494" s="86">
        <f>+IF(ISNUMBER(DATA!AB430),DATA!AB430,"n/a")</f>
        <v>1518529.04</v>
      </c>
      <c r="J494" s="77">
        <f>+IF(ISNUMBER(DATA!AC430),DATA!AC430,"n/a")</f>
        <v>0.116356170223321</v>
      </c>
      <c r="K494" s="86">
        <f>+IF(ISNUMBER(DATA!AL430),DATA!AL430,"n/a")</f>
        <v>2789167.97</v>
      </c>
      <c r="L494" s="77">
        <f>+IF(ISNUMBER(DATA!AM430),DATA!AM430,"n/a")</f>
        <v>0.12654646804501901</v>
      </c>
      <c r="R494" s="66"/>
      <c r="S494" s="66"/>
      <c r="T494" s="66"/>
      <c r="U494" s="66"/>
      <c r="V494" s="66"/>
      <c r="W494" s="66"/>
      <c r="X494" s="66"/>
      <c r="Y494" s="66"/>
    </row>
    <row r="495" spans="1:25" x14ac:dyDescent="0.2">
      <c r="A495" s="66" t="s">
        <v>11</v>
      </c>
      <c r="B495" s="66" t="s">
        <v>23</v>
      </c>
      <c r="C495" s="66" t="s">
        <v>9</v>
      </c>
      <c r="D495" s="66" t="s">
        <v>327</v>
      </c>
      <c r="E495" s="86">
        <f>+IF(ISNUMBER(DATA!H431),DATA!H431,"n/a")</f>
        <v>2825520.86</v>
      </c>
      <c r="F495" s="77">
        <f>+IF(ISNUMBER(DATA!I431),DATA!I431,"n/a")</f>
        <v>0.13889929362081499</v>
      </c>
      <c r="G495" s="86">
        <f>+IF(ISNUMBER(DATA!R431),DATA!R431,"n/a")</f>
        <v>9112000.4299999997</v>
      </c>
      <c r="H495" s="77">
        <f>+IF(ISNUMBER(DATA!S431),DATA!S431,"n/a")</f>
        <v>9.5997026692034498E-2</v>
      </c>
      <c r="I495" s="86">
        <f>+IF(ISNUMBER(DATA!AB431),DATA!AB431,"n/a")</f>
        <v>17208865.690000001</v>
      </c>
      <c r="J495" s="77">
        <f>+IF(ISNUMBER(DATA!AC431),DATA!AC431,"n/a")</f>
        <v>0.10269491686938299</v>
      </c>
      <c r="K495" s="86">
        <f>+IF(ISNUMBER(DATA!AL431),DATA!AL431,"n/a")</f>
        <v>31797485.899999999</v>
      </c>
      <c r="L495" s="77">
        <f>+IF(ISNUMBER(DATA!AM431),DATA!AM431,"n/a")</f>
        <v>7.8478250725036794E-2</v>
      </c>
      <c r="R495" s="66"/>
      <c r="S495" s="66"/>
      <c r="T495" s="66"/>
      <c r="U495" s="66"/>
      <c r="V495" s="66"/>
      <c r="W495" s="66"/>
      <c r="X495" s="66"/>
      <c r="Y495" s="66"/>
    </row>
    <row r="496" spans="1:25" x14ac:dyDescent="0.2">
      <c r="E496" s="90"/>
      <c r="F496" s="77"/>
      <c r="G496" s="91"/>
      <c r="H496" s="77"/>
      <c r="I496" s="91"/>
      <c r="J496" s="82"/>
      <c r="K496" s="91"/>
      <c r="L496" s="77"/>
      <c r="R496" s="66"/>
      <c r="S496" s="66"/>
      <c r="T496" s="66"/>
      <c r="U496" s="66"/>
      <c r="V496" s="66"/>
      <c r="W496" s="66"/>
      <c r="X496" s="66"/>
      <c r="Y496" s="66"/>
    </row>
    <row r="497" spans="1:25" x14ac:dyDescent="0.2">
      <c r="A497" s="66" t="s">
        <v>11</v>
      </c>
      <c r="B497" s="66" t="s">
        <v>23</v>
      </c>
      <c r="C497" s="66" t="s">
        <v>25</v>
      </c>
      <c r="D497" s="66" t="s">
        <v>319</v>
      </c>
      <c r="E497" s="86">
        <f>+IF(ISNUMBER(DATA!J423),DATA!J423,"n/a")</f>
        <v>437122.26</v>
      </c>
      <c r="F497" s="77">
        <f>+IF(ISNUMBER(DATA!K423),DATA!K423,"n/a")</f>
        <v>-2.6483468099080299E-2</v>
      </c>
      <c r="G497" s="86">
        <f>+IF(ISNUMBER(DATA!T423),DATA!T423,"n/a")</f>
        <v>1478101.94</v>
      </c>
      <c r="H497" s="77">
        <f>+IF(ISNUMBER(DATA!U423),DATA!U423,"n/a")</f>
        <v>-8.6484161903242398E-3</v>
      </c>
      <c r="I497" s="86">
        <f>+IF(ISNUMBER(DATA!AD423),DATA!AD423,"n/a")</f>
        <v>2841759.07</v>
      </c>
      <c r="J497" s="77">
        <f>+IF(ISNUMBER(DATA!AE423),DATA!AE423,"n/a")</f>
        <v>-3.7170203895139198E-2</v>
      </c>
      <c r="K497" s="86">
        <f>+IF(ISNUMBER(DATA!AN423),DATA!AN423,"n/a")</f>
        <v>5567383.25</v>
      </c>
      <c r="L497" s="77">
        <f>+IF(ISNUMBER(DATA!AO423),DATA!AO423,"n/a")</f>
        <v>3.1667146199721701E-3</v>
      </c>
      <c r="R497" s="66"/>
      <c r="S497" s="66"/>
      <c r="T497" s="66"/>
      <c r="U497" s="66"/>
      <c r="V497" s="66"/>
      <c r="W497" s="66"/>
      <c r="X497" s="66"/>
      <c r="Y497" s="66"/>
    </row>
    <row r="498" spans="1:25" x14ac:dyDescent="0.2">
      <c r="A498" s="66" t="s">
        <v>11</v>
      </c>
      <c r="B498" s="66" t="s">
        <v>23</v>
      </c>
      <c r="C498" s="66" t="s">
        <v>25</v>
      </c>
      <c r="D498" s="66" t="s">
        <v>320</v>
      </c>
      <c r="E498" s="86">
        <f>+IF(ISNUMBER(DATA!J424),DATA!J424,"n/a")</f>
        <v>557628.17000000004</v>
      </c>
      <c r="F498" s="77">
        <f>+IF(ISNUMBER(DATA!K424),DATA!K424,"n/a")</f>
        <v>6.3966169722002503E-2</v>
      </c>
      <c r="G498" s="86">
        <f>+IF(ISNUMBER(DATA!T424),DATA!T424,"n/a")</f>
        <v>1999383.67</v>
      </c>
      <c r="H498" s="77">
        <f>+IF(ISNUMBER(DATA!U424),DATA!U424,"n/a")</f>
        <v>8.8389257731298507E-2</v>
      </c>
      <c r="I498" s="86">
        <f>+IF(ISNUMBER(DATA!AD424),DATA!AD424,"n/a")</f>
        <v>3816864.14</v>
      </c>
      <c r="J498" s="77">
        <f>+IF(ISNUMBER(DATA!AE424),DATA!AE424,"n/a")</f>
        <v>8.1362208815296197E-2</v>
      </c>
      <c r="K498" s="86">
        <f>+IF(ISNUMBER(DATA!AN424),DATA!AN424,"n/a")</f>
        <v>7248275.2000000002</v>
      </c>
      <c r="L498" s="77">
        <f>+IF(ISNUMBER(DATA!AO424),DATA!AO424,"n/a")</f>
        <v>2.6832165591729198E-2</v>
      </c>
      <c r="R498" s="66"/>
      <c r="S498" s="66"/>
      <c r="T498" s="66"/>
      <c r="U498" s="66"/>
      <c r="V498" s="66"/>
      <c r="W498" s="66"/>
      <c r="X498" s="66"/>
      <c r="Y498" s="66"/>
    </row>
    <row r="499" spans="1:25" x14ac:dyDescent="0.2">
      <c r="A499" s="66" t="s">
        <v>11</v>
      </c>
      <c r="B499" s="66" t="s">
        <v>23</v>
      </c>
      <c r="C499" s="66" t="s">
        <v>25</v>
      </c>
      <c r="D499" s="66" t="s">
        <v>321</v>
      </c>
      <c r="E499" s="86">
        <f>+IF(ISNUMBER(DATA!J425),DATA!J425,"n/a")</f>
        <v>726904.86</v>
      </c>
      <c r="F499" s="77">
        <f>+IF(ISNUMBER(DATA!K425),DATA!K425,"n/a")</f>
        <v>0.17571239947596801</v>
      </c>
      <c r="G499" s="86">
        <f>+IF(ISNUMBER(DATA!T425),DATA!T425,"n/a")</f>
        <v>2307780.2799999998</v>
      </c>
      <c r="H499" s="77">
        <f>+IF(ISNUMBER(DATA!U425),DATA!U425,"n/a")</f>
        <v>0.163393371104569</v>
      </c>
      <c r="I499" s="86">
        <f>+IF(ISNUMBER(DATA!AD425),DATA!AD425,"n/a")</f>
        <v>4264616.0999999996</v>
      </c>
      <c r="J499" s="77">
        <f>+IF(ISNUMBER(DATA!AE425),DATA!AE425,"n/a")</f>
        <v>0.17022142102173299</v>
      </c>
      <c r="K499" s="86">
        <f>+IF(ISNUMBER(DATA!AN425),DATA!AN425,"n/a")</f>
        <v>7781075.8799999999</v>
      </c>
      <c r="L499" s="77">
        <f>+IF(ISNUMBER(DATA!AO425),DATA!AO425,"n/a")</f>
        <v>9.9071812043100102E-2</v>
      </c>
      <c r="R499" s="66"/>
      <c r="S499" s="66"/>
      <c r="T499" s="66"/>
      <c r="U499" s="66"/>
      <c r="V499" s="66"/>
      <c r="W499" s="66"/>
      <c r="X499" s="66"/>
      <c r="Y499" s="66"/>
    </row>
    <row r="500" spans="1:25" x14ac:dyDescent="0.2">
      <c r="A500" s="66" t="s">
        <v>11</v>
      </c>
      <c r="B500" s="66" t="s">
        <v>23</v>
      </c>
      <c r="C500" s="66" t="s">
        <v>25</v>
      </c>
      <c r="D500" s="66" t="s">
        <v>322</v>
      </c>
      <c r="E500" s="86">
        <f>+IF(ISNUMBER(DATA!J426),DATA!J426,"n/a")</f>
        <v>1271774.92</v>
      </c>
      <c r="F500" s="77">
        <f>+IF(ISNUMBER(DATA!K426),DATA!K426,"n/a")</f>
        <v>9.8753531201971306E-2</v>
      </c>
      <c r="G500" s="86">
        <f>+IF(ISNUMBER(DATA!T426),DATA!T426,"n/a")</f>
        <v>4089411.53</v>
      </c>
      <c r="H500" s="77">
        <f>+IF(ISNUMBER(DATA!U426),DATA!U426,"n/a")</f>
        <v>6.1078970264449799E-2</v>
      </c>
      <c r="I500" s="86">
        <f>+IF(ISNUMBER(DATA!AD426),DATA!AD426,"n/a")</f>
        <v>7882891.29</v>
      </c>
      <c r="J500" s="77">
        <f>+IF(ISNUMBER(DATA!AE426),DATA!AE426,"n/a")</f>
        <v>8.7090263644275606E-2</v>
      </c>
      <c r="K500" s="86">
        <f>+IF(ISNUMBER(DATA!AN426),DATA!AN426,"n/a")</f>
        <v>14538473.949999999</v>
      </c>
      <c r="L500" s="77">
        <f>+IF(ISNUMBER(DATA!AO426),DATA!AO426,"n/a")</f>
        <v>6.9855984020519499E-2</v>
      </c>
      <c r="R500" s="66"/>
      <c r="S500" s="66"/>
      <c r="T500" s="66"/>
      <c r="U500" s="66"/>
      <c r="V500" s="66"/>
      <c r="W500" s="66"/>
      <c r="X500" s="66"/>
      <c r="Y500" s="66"/>
    </row>
    <row r="501" spans="1:25" x14ac:dyDescent="0.2">
      <c r="A501" s="66" t="s">
        <v>11</v>
      </c>
      <c r="B501" s="66" t="s">
        <v>23</v>
      </c>
      <c r="C501" s="66" t="s">
        <v>25</v>
      </c>
      <c r="D501" s="66" t="s">
        <v>323</v>
      </c>
      <c r="E501" s="86">
        <f>+IF(ISNUMBER(DATA!J427),DATA!J427,"n/a")</f>
        <v>232447.13</v>
      </c>
      <c r="F501" s="77">
        <f>+IF(ISNUMBER(DATA!K427),DATA!K427,"n/a")</f>
        <v>-0.119466748994733</v>
      </c>
      <c r="G501" s="86">
        <f>+IF(ISNUMBER(DATA!T427),DATA!T427,"n/a")</f>
        <v>795958.79</v>
      </c>
      <c r="H501" s="77">
        <f>+IF(ISNUMBER(DATA!U427),DATA!U427,"n/a")</f>
        <v>-0.112339151374151</v>
      </c>
      <c r="I501" s="86">
        <f>+IF(ISNUMBER(DATA!AD427),DATA!AD427,"n/a")</f>
        <v>1467133.42</v>
      </c>
      <c r="J501" s="77">
        <f>+IF(ISNUMBER(DATA!AE427),DATA!AE427,"n/a")</f>
        <v>-0.12774204164045999</v>
      </c>
      <c r="K501" s="86">
        <f>+IF(ISNUMBER(DATA!AN427),DATA!AN427,"n/a")</f>
        <v>2720072.12</v>
      </c>
      <c r="L501" s="77">
        <f>+IF(ISNUMBER(DATA!AO427),DATA!AO427,"n/a")</f>
        <v>-0.16934713985922001</v>
      </c>
      <c r="R501" s="66"/>
      <c r="S501" s="66"/>
      <c r="T501" s="66"/>
      <c r="U501" s="66"/>
      <c r="V501" s="66"/>
      <c r="W501" s="66"/>
      <c r="X501" s="66"/>
      <c r="Y501" s="66"/>
    </row>
    <row r="502" spans="1:25" x14ac:dyDescent="0.2">
      <c r="A502" s="66" t="s">
        <v>11</v>
      </c>
      <c r="B502" s="66" t="s">
        <v>23</v>
      </c>
      <c r="C502" s="66" t="s">
        <v>25</v>
      </c>
      <c r="D502" s="66" t="s">
        <v>324</v>
      </c>
      <c r="E502" s="86">
        <f>+IF(ISNUMBER(DATA!J428),DATA!J428,"n/a")</f>
        <v>400585.85</v>
      </c>
      <c r="F502" s="77">
        <f>+IF(ISNUMBER(DATA!K428),DATA!K428,"n/a")</f>
        <v>0.21209783542422</v>
      </c>
      <c r="G502" s="86">
        <f>+IF(ISNUMBER(DATA!T428),DATA!T428,"n/a")</f>
        <v>1319503.83</v>
      </c>
      <c r="H502" s="77">
        <f>+IF(ISNUMBER(DATA!U428),DATA!U428,"n/a")</f>
        <v>0.20001422551574999</v>
      </c>
      <c r="I502" s="86">
        <f>+IF(ISNUMBER(DATA!AD428),DATA!AD428,"n/a")</f>
        <v>2430221.31</v>
      </c>
      <c r="J502" s="77">
        <f>+IF(ISNUMBER(DATA!AE428),DATA!AE428,"n/a")</f>
        <v>0.210308507881735</v>
      </c>
      <c r="K502" s="86">
        <f>+IF(ISNUMBER(DATA!AN428),DATA!AN428,"n/a")</f>
        <v>4432814.67</v>
      </c>
      <c r="L502" s="77">
        <f>+IF(ISNUMBER(DATA!AO428),DATA!AO428,"n/a")</f>
        <v>0.15350714440193899</v>
      </c>
      <c r="R502" s="66"/>
      <c r="S502" s="66"/>
      <c r="T502" s="66"/>
      <c r="U502" s="66"/>
      <c r="V502" s="66"/>
      <c r="W502" s="66"/>
      <c r="X502" s="66"/>
      <c r="Y502" s="66"/>
    </row>
    <row r="503" spans="1:25" x14ac:dyDescent="0.2">
      <c r="A503" s="66" t="s">
        <v>11</v>
      </c>
      <c r="B503" s="66" t="s">
        <v>23</v>
      </c>
      <c r="C503" s="66" t="s">
        <v>25</v>
      </c>
      <c r="D503" s="66" t="s">
        <v>325</v>
      </c>
      <c r="E503" s="86">
        <f>+IF(ISNUMBER(DATA!J429),DATA!J429,"n/a")</f>
        <v>1242486.18</v>
      </c>
      <c r="F503" s="77">
        <f>+IF(ISNUMBER(DATA!K429),DATA!K429,"n/a")</f>
        <v>0.25372569292726699</v>
      </c>
      <c r="G503" s="86">
        <f>+IF(ISNUMBER(DATA!T429),DATA!T429,"n/a")</f>
        <v>3645610.47</v>
      </c>
      <c r="H503" s="77">
        <f>+IF(ISNUMBER(DATA!U429),DATA!U429,"n/a")</f>
        <v>6.7632875353452498E-2</v>
      </c>
      <c r="I503" s="86">
        <f>+IF(ISNUMBER(DATA!AD429),DATA!AD429,"n/a")</f>
        <v>6770611.1699999999</v>
      </c>
      <c r="J503" s="77">
        <f>+IF(ISNUMBER(DATA!AE429),DATA!AE429,"n/a")</f>
        <v>5.7267326004525498E-2</v>
      </c>
      <c r="K503" s="86">
        <f>+IF(ISNUMBER(DATA!AN429),DATA!AN429,"n/a")</f>
        <v>12828855.9</v>
      </c>
      <c r="L503" s="77">
        <f>+IF(ISNUMBER(DATA!AO429),DATA!AO429,"n/a")</f>
        <v>6.1198557318560803E-2</v>
      </c>
      <c r="R503" s="66"/>
      <c r="S503" s="66"/>
      <c r="T503" s="66"/>
      <c r="U503" s="66"/>
      <c r="V503" s="66"/>
      <c r="W503" s="66"/>
      <c r="X503" s="66"/>
      <c r="Y503" s="66"/>
    </row>
    <row r="504" spans="1:25" x14ac:dyDescent="0.2">
      <c r="A504" s="66" t="s">
        <v>11</v>
      </c>
      <c r="B504" s="66" t="s">
        <v>23</v>
      </c>
      <c r="C504" s="66" t="s">
        <v>25</v>
      </c>
      <c r="D504" s="66" t="s">
        <v>326</v>
      </c>
      <c r="E504" s="86">
        <f>+IF(ISNUMBER(DATA!J430),DATA!J430,"n/a")</f>
        <v>453859.37</v>
      </c>
      <c r="F504" s="77">
        <f>+IF(ISNUMBER(DATA!K430),DATA!K430,"n/a")</f>
        <v>9.9234364013711204E-2</v>
      </c>
      <c r="G504" s="86">
        <f>+IF(ISNUMBER(DATA!T430),DATA!T430,"n/a")</f>
        <v>1507957.8</v>
      </c>
      <c r="H504" s="77">
        <f>+IF(ISNUMBER(DATA!U430),DATA!U430,"n/a")</f>
        <v>0.123464985757075</v>
      </c>
      <c r="I504" s="86">
        <f>+IF(ISNUMBER(DATA!AD430),DATA!AD430,"n/a")</f>
        <v>2877021.49</v>
      </c>
      <c r="J504" s="77">
        <f>+IF(ISNUMBER(DATA!AE430),DATA!AE430,"n/a")</f>
        <v>0.13462678479758799</v>
      </c>
      <c r="K504" s="86">
        <f>+IF(ISNUMBER(DATA!AN430),DATA!AN430,"n/a")</f>
        <v>5283218.6100000003</v>
      </c>
      <c r="L504" s="77">
        <f>+IF(ISNUMBER(DATA!AO430),DATA!AO430,"n/a")</f>
        <v>0.11923475431991799</v>
      </c>
      <c r="R504" s="66"/>
      <c r="S504" s="66"/>
      <c r="T504" s="66"/>
      <c r="U504" s="66"/>
      <c r="V504" s="66"/>
      <c r="W504" s="66"/>
      <c r="X504" s="66"/>
      <c r="Y504" s="66"/>
    </row>
    <row r="505" spans="1:25" x14ac:dyDescent="0.2">
      <c r="A505" s="66" t="s">
        <v>11</v>
      </c>
      <c r="B505" s="66" t="s">
        <v>23</v>
      </c>
      <c r="C505" s="66" t="s">
        <v>25</v>
      </c>
      <c r="D505" s="66" t="s">
        <v>327</v>
      </c>
      <c r="E505" s="86">
        <f>+IF(ISNUMBER(DATA!J431),DATA!J431,"n/a")</f>
        <v>5322808.6900000004</v>
      </c>
      <c r="F505" s="77">
        <f>+IF(ISNUMBER(DATA!K431),DATA!K431,"n/a")</f>
        <v>0.12124015185099001</v>
      </c>
      <c r="G505" s="86">
        <f>+IF(ISNUMBER(DATA!T431),DATA!T431,"n/a")</f>
        <v>17143708.370000001</v>
      </c>
      <c r="H505" s="77">
        <f>+IF(ISNUMBER(DATA!U431),DATA!U431,"n/a")</f>
        <v>7.6943579316077607E-2</v>
      </c>
      <c r="I505" s="86">
        <f>+IF(ISNUMBER(DATA!AD431),DATA!AD431,"n/a")</f>
        <v>32351117.859999999</v>
      </c>
      <c r="J505" s="77">
        <f>+IF(ISNUMBER(DATA!AE431),DATA!AE431,"n/a")</f>
        <v>7.8145646713020503E-2</v>
      </c>
      <c r="K505" s="86">
        <f>+IF(ISNUMBER(DATA!AN431),DATA!AN431,"n/a")</f>
        <v>60400169.670000002</v>
      </c>
      <c r="L505" s="77">
        <f>+IF(ISNUMBER(DATA!AO431),DATA!AO431,"n/a")</f>
        <v>5.5864371650231302E-2</v>
      </c>
      <c r="R505" s="66"/>
      <c r="S505" s="66"/>
      <c r="T505" s="66"/>
      <c r="U505" s="66"/>
      <c r="V505" s="66"/>
      <c r="W505" s="66"/>
      <c r="X505" s="66"/>
      <c r="Y505" s="66"/>
    </row>
    <row r="506" spans="1:25" x14ac:dyDescent="0.2">
      <c r="E506" s="90"/>
      <c r="F506" s="77"/>
      <c r="G506" s="91"/>
      <c r="H506" s="77"/>
      <c r="I506" s="91"/>
      <c r="J506" s="82"/>
      <c r="K506" s="91"/>
      <c r="L506" s="77"/>
      <c r="R506" s="66"/>
      <c r="S506" s="66"/>
      <c r="T506" s="66"/>
      <c r="U506" s="66"/>
      <c r="V506" s="66"/>
      <c r="W506" s="66"/>
      <c r="X506" s="66"/>
      <c r="Y506" s="66"/>
    </row>
    <row r="507" spans="1:25" x14ac:dyDescent="0.2">
      <c r="A507" s="66" t="s">
        <v>11</v>
      </c>
      <c r="B507" s="66" t="s">
        <v>23</v>
      </c>
      <c r="C507" s="66" t="s">
        <v>10</v>
      </c>
      <c r="D507" s="66" t="s">
        <v>319</v>
      </c>
      <c r="E507" s="87">
        <f>+IF(ISNUMBER(DATA!L423),DATA!L423,"n/a")</f>
        <v>5.4280504823638998</v>
      </c>
      <c r="F507" s="77">
        <f>+IF(ISNUMBER(DATA!M423),DATA!M423,"n/a")</f>
        <v>3.8562866975263198E-2</v>
      </c>
      <c r="G507" s="87">
        <f>+IF(ISNUMBER(DATA!V423),DATA!V423,"n/a")</f>
        <v>5.5030740987998499</v>
      </c>
      <c r="H507" s="77">
        <f>+IF(ISNUMBER(DATA!W423),DATA!W423,"n/a")</f>
        <v>2.2191263394012999E-2</v>
      </c>
      <c r="I507" s="87">
        <f>+IF(ISNUMBER(DATA!AF423),DATA!AF423,"n/a")</f>
        <v>5.5598609904306997</v>
      </c>
      <c r="J507" s="77">
        <f>+IF(ISNUMBER(DATA!AG423),DATA!AG423,"n/a")</f>
        <v>4.31414264428314E-2</v>
      </c>
      <c r="K507" s="87">
        <f>+IF(ISNUMBER(DATA!AP423),DATA!AP423,"n/a")</f>
        <v>5.4457822735228598</v>
      </c>
      <c r="L507" s="77">
        <f>+IF(ISNUMBER(DATA!AQ423),DATA!AQ423,"n/a")</f>
        <v>2.1873089810687502E-2</v>
      </c>
      <c r="R507" s="66"/>
      <c r="S507" s="66"/>
      <c r="T507" s="66"/>
      <c r="U507" s="66"/>
      <c r="V507" s="66"/>
      <c r="W507" s="66"/>
      <c r="X507" s="66"/>
      <c r="Y507" s="66"/>
    </row>
    <row r="508" spans="1:25" x14ac:dyDescent="0.2">
      <c r="A508" s="66" t="s">
        <v>11</v>
      </c>
      <c r="B508" s="66" t="s">
        <v>23</v>
      </c>
      <c r="C508" s="66" t="s">
        <v>10</v>
      </c>
      <c r="D508" s="66" t="s">
        <v>320</v>
      </c>
      <c r="E508" s="87">
        <f>+IF(ISNUMBER(DATA!L424),DATA!L424,"n/a")</f>
        <v>4.8919427027254896</v>
      </c>
      <c r="F508" s="77">
        <f>+IF(ISNUMBER(DATA!M424),DATA!M424,"n/a")</f>
        <v>-9.3985764266484098E-3</v>
      </c>
      <c r="G508" s="87">
        <f>+IF(ISNUMBER(DATA!V424),DATA!V424,"n/a")</f>
        <v>4.8635251179080496</v>
      </c>
      <c r="H508" s="77">
        <f>+IF(ISNUMBER(DATA!W424),DATA!W424,"n/a")</f>
        <v>1.3859431302347E-2</v>
      </c>
      <c r="I508" s="87">
        <f>+IF(ISNUMBER(DATA!AF424),DATA!AF424,"n/a")</f>
        <v>4.8480438775000501</v>
      </c>
      <c r="J508" s="77">
        <f>+IF(ISNUMBER(DATA!AG424),DATA!AG424,"n/a")</f>
        <v>1.9035477592803201E-2</v>
      </c>
      <c r="K508" s="87">
        <f>+IF(ISNUMBER(DATA!AP424),DATA!AP424,"n/a")</f>
        <v>4.88959729911375</v>
      </c>
      <c r="L508" s="77">
        <f>+IF(ISNUMBER(DATA!AQ424),DATA!AQ424,"n/a")</f>
        <v>2.6147060429080202E-2</v>
      </c>
      <c r="R508" s="66"/>
      <c r="S508" s="66"/>
      <c r="T508" s="66"/>
      <c r="U508" s="66"/>
      <c r="V508" s="66"/>
      <c r="W508" s="66"/>
      <c r="X508" s="66"/>
      <c r="Y508" s="66"/>
    </row>
    <row r="509" spans="1:25" x14ac:dyDescent="0.2">
      <c r="A509" s="66" t="s">
        <v>11</v>
      </c>
      <c r="B509" s="66" t="s">
        <v>23</v>
      </c>
      <c r="C509" s="66" t="s">
        <v>10</v>
      </c>
      <c r="D509" s="66" t="s">
        <v>321</v>
      </c>
      <c r="E509" s="87">
        <f>+IF(ISNUMBER(DATA!L425),DATA!L425,"n/a")</f>
        <v>4.6485831770134602</v>
      </c>
      <c r="F509" s="77">
        <f>+IF(ISNUMBER(DATA!M425),DATA!M425,"n/a")</f>
        <v>-9.0872424283690204E-2</v>
      </c>
      <c r="G509" s="87">
        <f>+IF(ISNUMBER(DATA!V425),DATA!V425,"n/a")</f>
        <v>4.7182969159456603</v>
      </c>
      <c r="H509" s="77">
        <f>+IF(ISNUMBER(DATA!W425),DATA!W425,"n/a")</f>
        <v>-7.7183581106971599E-2</v>
      </c>
      <c r="I509" s="87">
        <f>+IF(ISNUMBER(DATA!AF425),DATA!AF425,"n/a")</f>
        <v>4.6841609880044697</v>
      </c>
      <c r="J509" s="77">
        <f>+IF(ISNUMBER(DATA!AG425),DATA!AG425,"n/a")</f>
        <v>-8.2784375454566003E-2</v>
      </c>
      <c r="K509" s="87">
        <f>+IF(ISNUMBER(DATA!AP425),DATA!AP425,"n/a")</f>
        <v>4.8126306006666102</v>
      </c>
      <c r="L509" s="77">
        <f>+IF(ISNUMBER(DATA!AQ425),DATA!AQ425,"n/a")</f>
        <v>-5.1832351068315602E-2</v>
      </c>
      <c r="R509" s="66"/>
      <c r="S509" s="66"/>
      <c r="T509" s="66"/>
      <c r="U509" s="66"/>
      <c r="V509" s="66"/>
      <c r="W509" s="66"/>
      <c r="X509" s="66"/>
      <c r="Y509" s="66"/>
    </row>
    <row r="510" spans="1:25" x14ac:dyDescent="0.2">
      <c r="A510" s="66" t="s">
        <v>11</v>
      </c>
      <c r="B510" s="66" t="s">
        <v>23</v>
      </c>
      <c r="C510" s="66" t="s">
        <v>10</v>
      </c>
      <c r="D510" s="66" t="s">
        <v>322</v>
      </c>
      <c r="E510" s="87">
        <f>+IF(ISNUMBER(DATA!L426),DATA!L426,"n/a")</f>
        <v>4.2002425212521599</v>
      </c>
      <c r="F510" s="77">
        <f>+IF(ISNUMBER(DATA!M426),DATA!M426,"n/a")</f>
        <v>-3.1208863443390199E-2</v>
      </c>
      <c r="G510" s="87">
        <f>+IF(ISNUMBER(DATA!V426),DATA!V426,"n/a")</f>
        <v>4.2308441817854296</v>
      </c>
      <c r="H510" s="77">
        <f>+IF(ISNUMBER(DATA!W426),DATA!W426,"n/a")</f>
        <v>-3.0149581286116601E-2</v>
      </c>
      <c r="I510" s="87">
        <f>+IF(ISNUMBER(DATA!AF426),DATA!AF426,"n/a")</f>
        <v>4.1672863091324999</v>
      </c>
      <c r="J510" s="77">
        <f>+IF(ISNUMBER(DATA!AG426),DATA!AG426,"n/a")</f>
        <v>-6.04446252964796E-2</v>
      </c>
      <c r="K510" s="87">
        <f>+IF(ISNUMBER(DATA!AP426),DATA!AP426,"n/a")</f>
        <v>4.28205114771594</v>
      </c>
      <c r="L510" s="77">
        <f>+IF(ISNUMBER(DATA!AQ426),DATA!AQ426,"n/a")</f>
        <v>-5.3898972200228698E-2</v>
      </c>
      <c r="R510" s="66"/>
      <c r="S510" s="66"/>
      <c r="T510" s="66"/>
      <c r="U510" s="66"/>
      <c r="V510" s="66"/>
      <c r="W510" s="66"/>
      <c r="X510" s="66"/>
      <c r="Y510" s="66"/>
    </row>
    <row r="511" spans="1:25" x14ac:dyDescent="0.2">
      <c r="A511" s="66" t="s">
        <v>11</v>
      </c>
      <c r="B511" s="66" t="s">
        <v>23</v>
      </c>
      <c r="C511" s="66" t="s">
        <v>10</v>
      </c>
      <c r="D511" s="66" t="s">
        <v>323</v>
      </c>
      <c r="E511" s="87">
        <f>+IF(ISNUMBER(DATA!L427),DATA!L427,"n/a")</f>
        <v>5.3460510572799897</v>
      </c>
      <c r="F511" s="77">
        <f>+IF(ISNUMBER(DATA!M427),DATA!M427,"n/a")</f>
        <v>6.41850234976169E-2</v>
      </c>
      <c r="G511" s="87">
        <f>+IF(ISNUMBER(DATA!V427),DATA!V427,"n/a")</f>
        <v>5.2636172018786</v>
      </c>
      <c r="H511" s="77">
        <f>+IF(ISNUMBER(DATA!W427),DATA!W427,"n/a")</f>
        <v>4.5443716080063902E-2</v>
      </c>
      <c r="I511" s="87">
        <f>+IF(ISNUMBER(DATA!AF427),DATA!AF427,"n/a")</f>
        <v>5.2842262984078099</v>
      </c>
      <c r="J511" s="77">
        <f>+IF(ISNUMBER(DATA!AG427),DATA!AG427,"n/a")</f>
        <v>4.7193879331192498E-2</v>
      </c>
      <c r="K511" s="87">
        <f>+IF(ISNUMBER(DATA!AP427),DATA!AP427,"n/a")</f>
        <v>5.2958276098193</v>
      </c>
      <c r="L511" s="77">
        <f>+IF(ISNUMBER(DATA!AQ427),DATA!AQ427,"n/a")</f>
        <v>5.8263291560194899E-2</v>
      </c>
      <c r="R511" s="66"/>
      <c r="S511" s="66"/>
      <c r="T511" s="66"/>
      <c r="U511" s="66"/>
      <c r="V511" s="66"/>
      <c r="W511" s="66"/>
      <c r="X511" s="66"/>
      <c r="Y511" s="66"/>
    </row>
    <row r="512" spans="1:25" x14ac:dyDescent="0.2">
      <c r="A512" s="66" t="s">
        <v>11</v>
      </c>
      <c r="B512" s="66" t="s">
        <v>23</v>
      </c>
      <c r="C512" s="66" t="s">
        <v>10</v>
      </c>
      <c r="D512" s="66" t="s">
        <v>324</v>
      </c>
      <c r="E512" s="87">
        <f>+IF(ISNUMBER(DATA!L428),DATA!L428,"n/a")</f>
        <v>5.2067911248716099</v>
      </c>
      <c r="F512" s="77">
        <f>+IF(ISNUMBER(DATA!M428),DATA!M428,"n/a")</f>
        <v>3.0434201483064201E-2</v>
      </c>
      <c r="G512" s="87">
        <f>+IF(ISNUMBER(DATA!V428),DATA!V428,"n/a")</f>
        <v>5.2592014362433996</v>
      </c>
      <c r="H512" s="77">
        <f>+IF(ISNUMBER(DATA!W428),DATA!W428,"n/a")</f>
        <v>4.3171075828647702E-2</v>
      </c>
      <c r="I512" s="87">
        <f>+IF(ISNUMBER(DATA!AF428),DATA!AF428,"n/a")</f>
        <v>5.2353734368894402</v>
      </c>
      <c r="J512" s="77">
        <f>+IF(ISNUMBER(DATA!AG428),DATA!AG428,"n/a")</f>
        <v>3.68949438716734E-2</v>
      </c>
      <c r="K512" s="87">
        <f>+IF(ISNUMBER(DATA!AP428),DATA!AP428,"n/a")</f>
        <v>5.1900072759359901</v>
      </c>
      <c r="L512" s="77">
        <f>+IF(ISNUMBER(DATA!AQ428),DATA!AQ428,"n/a")</f>
        <v>1.26172905528684E-2</v>
      </c>
      <c r="R512" s="66"/>
      <c r="S512" s="66"/>
      <c r="T512" s="66"/>
      <c r="U512" s="66"/>
      <c r="V512" s="66"/>
      <c r="W512" s="66"/>
      <c r="X512" s="66"/>
      <c r="Y512" s="66"/>
    </row>
    <row r="513" spans="1:25" x14ac:dyDescent="0.2">
      <c r="A513" s="66" t="s">
        <v>11</v>
      </c>
      <c r="B513" s="66" t="s">
        <v>23</v>
      </c>
      <c r="C513" s="66" t="s">
        <v>10</v>
      </c>
      <c r="D513" s="66" t="s">
        <v>325</v>
      </c>
      <c r="E513" s="87">
        <f>+IF(ISNUMBER(DATA!L429),DATA!L429,"n/a")</f>
        <v>4.4182294035703196</v>
      </c>
      <c r="F513" s="77">
        <f>+IF(ISNUMBER(DATA!M429),DATA!M429,"n/a")</f>
        <v>-5.4084610412388899E-2</v>
      </c>
      <c r="G513" s="87">
        <f>+IF(ISNUMBER(DATA!V429),DATA!V429,"n/a")</f>
        <v>4.5422489504269103</v>
      </c>
      <c r="H513" s="77">
        <f>+IF(ISNUMBER(DATA!W429),DATA!W429,"n/a")</f>
        <v>-1.00253799270045E-2</v>
      </c>
      <c r="I513" s="87">
        <f>+IF(ISNUMBER(DATA!AF429),DATA!AF429,"n/a")</f>
        <v>4.5249383267127596</v>
      </c>
      <c r="J513" s="77">
        <f>+IF(ISNUMBER(DATA!AG429),DATA!AG429,"n/a")</f>
        <v>5.6395259464286102E-3</v>
      </c>
      <c r="K513" s="87">
        <f>+IF(ISNUMBER(DATA!AP429),DATA!AP429,"n/a")</f>
        <v>4.5629365299479199</v>
      </c>
      <c r="L513" s="77">
        <f>+IF(ISNUMBER(DATA!AQ429),DATA!AQ429,"n/a")</f>
        <v>5.8643273459030101E-3</v>
      </c>
      <c r="R513" s="66"/>
      <c r="S513" s="66"/>
      <c r="T513" s="66"/>
      <c r="U513" s="66"/>
      <c r="V513" s="66"/>
      <c r="W513" s="66"/>
      <c r="X513" s="66"/>
      <c r="Y513" s="66"/>
    </row>
    <row r="514" spans="1:25" x14ac:dyDescent="0.2">
      <c r="A514" s="66" t="s">
        <v>11</v>
      </c>
      <c r="B514" s="66" t="s">
        <v>23</v>
      </c>
      <c r="C514" s="66" t="s">
        <v>10</v>
      </c>
      <c r="D514" s="66" t="s">
        <v>326</v>
      </c>
      <c r="E514" s="87">
        <f>+IF(ISNUMBER(DATA!L430),DATA!L430,"n/a")</f>
        <v>5.1925962635651803</v>
      </c>
      <c r="F514" s="77">
        <f>+IF(ISNUMBER(DATA!M430),DATA!M430,"n/a")</f>
        <v>6.7797287019580002E-2</v>
      </c>
      <c r="G514" s="87">
        <f>+IF(ISNUMBER(DATA!V430),DATA!V430,"n/a")</f>
        <v>5.2327478585762499</v>
      </c>
      <c r="H514" s="77">
        <f>+IF(ISNUMBER(DATA!W430),DATA!W430,"n/a")</f>
        <v>6.1173681171959801E-2</v>
      </c>
      <c r="I514" s="87">
        <f>+IF(ISNUMBER(DATA!AF430),DATA!AF430,"n/a")</f>
        <v>5.2383799258788004</v>
      </c>
      <c r="J514" s="77">
        <f>+IF(ISNUMBER(DATA!AG430),DATA!AG430,"n/a")</f>
        <v>4.6333736787881198E-2</v>
      </c>
      <c r="K514" s="87">
        <f>+IF(ISNUMBER(DATA!AP430),DATA!AP430,"n/a")</f>
        <v>5.1471385281969901</v>
      </c>
      <c r="L514" s="77">
        <f>+IF(ISNUMBER(DATA!AQ430),DATA!AQ430,"n/a")</f>
        <v>1.4220965599863701E-2</v>
      </c>
      <c r="R514" s="66"/>
      <c r="S514" s="66"/>
      <c r="T514" s="66"/>
      <c r="U514" s="66"/>
      <c r="V514" s="66"/>
      <c r="W514" s="66"/>
      <c r="X514" s="66"/>
      <c r="Y514" s="66"/>
    </row>
    <row r="515" spans="1:25" x14ac:dyDescent="0.2">
      <c r="A515" s="66" t="s">
        <v>11</v>
      </c>
      <c r="B515" s="66" t="s">
        <v>23</v>
      </c>
      <c r="C515" s="66" t="s">
        <v>10</v>
      </c>
      <c r="D515" s="66" t="s">
        <v>327</v>
      </c>
      <c r="E515" s="87">
        <f>+IF(ISNUMBER(DATA!L431),DATA!L431,"n/a")</f>
        <v>4.6940960011174697</v>
      </c>
      <c r="F515" s="77">
        <f>+IF(ISNUMBER(DATA!M431),DATA!M431,"n/a")</f>
        <v>-2.01500033116521E-2</v>
      </c>
      <c r="G515" s="87">
        <f>+IF(ISNUMBER(DATA!V431),DATA!V431,"n/a")</f>
        <v>4.7594092288689698</v>
      </c>
      <c r="H515" s="77">
        <f>+IF(ISNUMBER(DATA!W431),DATA!W431,"n/a")</f>
        <v>-5.2589744888628604E-3</v>
      </c>
      <c r="I515" s="87">
        <f>+IF(ISNUMBER(DATA!AF431),DATA!AF431,"n/a")</f>
        <v>4.7364917251556502</v>
      </c>
      <c r="J515" s="77">
        <f>+IF(ISNUMBER(DATA!AG431),DATA!AG431,"n/a")</f>
        <v>-9.7167578270551409E-3</v>
      </c>
      <c r="K515" s="87">
        <f>+IF(ISNUMBER(DATA!AP431),DATA!AP431,"n/a")</f>
        <v>4.77879975410257</v>
      </c>
      <c r="L515" s="77">
        <f>+IF(ISNUMBER(DATA!AQ431),DATA!AQ431,"n/a")</f>
        <v>-8.4144654590516208E-3</v>
      </c>
      <c r="R515" s="66"/>
      <c r="S515" s="66"/>
      <c r="T515" s="66"/>
      <c r="U515" s="66"/>
      <c r="V515" s="66"/>
      <c r="W515" s="66"/>
      <c r="X515" s="66"/>
      <c r="Y515" s="66"/>
    </row>
    <row r="516" spans="1:25" x14ac:dyDescent="0.2">
      <c r="E516" s="90"/>
      <c r="F516" s="77"/>
      <c r="G516" s="91"/>
      <c r="H516" s="77"/>
      <c r="I516" s="91"/>
      <c r="J516" s="82"/>
      <c r="K516" s="91"/>
      <c r="L516" s="77"/>
      <c r="R516" s="66"/>
      <c r="S516" s="66"/>
      <c r="T516" s="66"/>
      <c r="U516" s="66"/>
      <c r="V516" s="66"/>
      <c r="W516" s="66"/>
      <c r="X516" s="66"/>
      <c r="Y516" s="66"/>
    </row>
    <row r="517" spans="1:25" x14ac:dyDescent="0.2">
      <c r="A517" s="66" t="s">
        <v>11</v>
      </c>
      <c r="B517" s="66" t="s">
        <v>23</v>
      </c>
      <c r="C517" s="66" t="s">
        <v>26</v>
      </c>
      <c r="D517" s="66" t="s">
        <v>319</v>
      </c>
      <c r="E517" s="87">
        <f>+IF(ISNUMBER(DATA!N423),DATA!N423,"n/a")</f>
        <v>2.9395890522711001</v>
      </c>
      <c r="F517" s="77">
        <f>+IF(ISNUMBER(DATA!O423),DATA!O423,"n/a")</f>
        <v>4.2999074840077298E-2</v>
      </c>
      <c r="G517" s="87">
        <f>+IF(ISNUMBER(DATA!X423),DATA!X423,"n/a")</f>
        <v>2.9894585213791101</v>
      </c>
      <c r="H517" s="77">
        <f>+IF(ISNUMBER(DATA!Y423),DATA!Y423,"n/a")</f>
        <v>2.5819835557620699E-2</v>
      </c>
      <c r="I517" s="87">
        <f>+IF(ISNUMBER(DATA!AH423),DATA!AH423,"n/a")</f>
        <v>3.0170986170196299</v>
      </c>
      <c r="J517" s="77">
        <f>+IF(ISNUMBER(DATA!AI423),DATA!AI423,"n/a")</f>
        <v>4.82247671638837E-2</v>
      </c>
      <c r="K517" s="87">
        <f>+IF(ISNUMBER(DATA!AR423),DATA!AR423,"n/a")</f>
        <v>2.95446673084703</v>
      </c>
      <c r="L517" s="77">
        <f>+IF(ISNUMBER(DATA!AS423),DATA!AS423,"n/a")</f>
        <v>2.8037568613148298E-2</v>
      </c>
      <c r="R517" s="66"/>
      <c r="S517" s="66"/>
      <c r="T517" s="66"/>
      <c r="U517" s="66"/>
      <c r="V517" s="66"/>
      <c r="W517" s="66"/>
      <c r="X517" s="66"/>
      <c r="Y517" s="66"/>
    </row>
    <row r="518" spans="1:25" x14ac:dyDescent="0.2">
      <c r="A518" s="66" t="s">
        <v>11</v>
      </c>
      <c r="B518" s="66" t="s">
        <v>23</v>
      </c>
      <c r="C518" s="66" t="s">
        <v>26</v>
      </c>
      <c r="D518" s="66" t="s">
        <v>320</v>
      </c>
      <c r="E518" s="87">
        <f>+IF(ISNUMBER(DATA!N424),DATA!N424,"n/a")</f>
        <v>2.50145108343433</v>
      </c>
      <c r="F518" s="77">
        <f>+IF(ISNUMBER(DATA!O424),DATA!O424,"n/a")</f>
        <v>-9.20639153526245E-4</v>
      </c>
      <c r="G518" s="87">
        <f>+IF(ISNUMBER(DATA!X424),DATA!X424,"n/a")</f>
        <v>2.4842990690226099</v>
      </c>
      <c r="H518" s="77">
        <f>+IF(ISNUMBER(DATA!Y424),DATA!Y424,"n/a")</f>
        <v>1.4364195391329399E-2</v>
      </c>
      <c r="I518" s="87">
        <f>+IF(ISNUMBER(DATA!AH424),DATA!AH424,"n/a")</f>
        <v>2.47345497343272</v>
      </c>
      <c r="J518" s="77">
        <f>+IF(ISNUMBER(DATA!AI424),DATA!AI424,"n/a")</f>
        <v>2.153247352228E-2</v>
      </c>
      <c r="K518" s="87">
        <f>+IF(ISNUMBER(DATA!AR424),DATA!AR424,"n/a")</f>
        <v>2.48540863349118</v>
      </c>
      <c r="L518" s="77">
        <f>+IF(ISNUMBER(DATA!AS424),DATA!AS424,"n/a")</f>
        <v>4.1207122052414599E-2</v>
      </c>
      <c r="R518" s="66"/>
      <c r="S518" s="66"/>
      <c r="T518" s="66"/>
      <c r="U518" s="66"/>
      <c r="V518" s="66"/>
      <c r="W518" s="66"/>
      <c r="X518" s="66"/>
      <c r="Y518" s="66"/>
    </row>
    <row r="519" spans="1:25" x14ac:dyDescent="0.2">
      <c r="A519" s="66" t="s">
        <v>11</v>
      </c>
      <c r="B519" s="66" t="s">
        <v>23</v>
      </c>
      <c r="C519" s="66" t="s">
        <v>26</v>
      </c>
      <c r="D519" s="66" t="s">
        <v>321</v>
      </c>
      <c r="E519" s="87">
        <f>+IF(ISNUMBER(DATA!N425),DATA!N425,"n/a")</f>
        <v>2.4309027318925902</v>
      </c>
      <c r="F519" s="77">
        <f>+IF(ISNUMBER(DATA!O425),DATA!O425,"n/a")</f>
        <v>-2.1595923768245699E-2</v>
      </c>
      <c r="G519" s="87">
        <f>+IF(ISNUMBER(DATA!X425),DATA!X425,"n/a")</f>
        <v>2.4597583613982499</v>
      </c>
      <c r="H519" s="77">
        <f>+IF(ISNUMBER(DATA!Y425),DATA!Y425,"n/a")</f>
        <v>-1.3738609870464699E-2</v>
      </c>
      <c r="I519" s="87">
        <f>+IF(ISNUMBER(DATA!AH425),DATA!AH425,"n/a")</f>
        <v>2.4436321079405001</v>
      </c>
      <c r="J519" s="77">
        <f>+IF(ISNUMBER(DATA!AI425),DATA!AI425,"n/a")</f>
        <v>-1.96954833850129E-2</v>
      </c>
      <c r="K519" s="87">
        <f>+IF(ISNUMBER(DATA!AR425),DATA!AR425,"n/a")</f>
        <v>2.4411505263459801</v>
      </c>
      <c r="L519" s="77">
        <f>+IF(ISNUMBER(DATA!AS425),DATA!AS425,"n/a")</f>
        <v>-7.6472541917762E-3</v>
      </c>
      <c r="R519" s="66"/>
      <c r="S519" s="66"/>
      <c r="T519" s="66"/>
      <c r="U519" s="66"/>
      <c r="V519" s="66"/>
      <c r="W519" s="66"/>
      <c r="X519" s="66"/>
      <c r="Y519" s="66"/>
    </row>
    <row r="520" spans="1:25" x14ac:dyDescent="0.2">
      <c r="A520" s="66" t="s">
        <v>11</v>
      </c>
      <c r="B520" s="66" t="s">
        <v>23</v>
      </c>
      <c r="C520" s="66" t="s">
        <v>26</v>
      </c>
      <c r="D520" s="66" t="s">
        <v>322</v>
      </c>
      <c r="E520" s="87">
        <f>+IF(ISNUMBER(DATA!N426),DATA!N426,"n/a")</f>
        <v>2.3425191699801702</v>
      </c>
      <c r="F520" s="77">
        <f>+IF(ISNUMBER(DATA!O426),DATA!O426,"n/a")</f>
        <v>2.0547094306761798E-2</v>
      </c>
      <c r="G520" s="87">
        <f>+IF(ISNUMBER(DATA!X426),DATA!X426,"n/a")</f>
        <v>2.35302667618781</v>
      </c>
      <c r="H520" s="77">
        <f>+IF(ISNUMBER(DATA!Y426),DATA!Y426,"n/a")</f>
        <v>2.6103726034068402E-2</v>
      </c>
      <c r="I520" s="87">
        <f>+IF(ISNUMBER(DATA!AH426),DATA!AH426,"n/a")</f>
        <v>2.3217675807882401</v>
      </c>
      <c r="J520" s="77">
        <f>+IF(ISNUMBER(DATA!AI426),DATA!AI426,"n/a")</f>
        <v>4.3809624431815101E-3</v>
      </c>
      <c r="K520" s="87">
        <f>+IF(ISNUMBER(DATA!AR426),DATA!AR426,"n/a")</f>
        <v>2.3308130403879201</v>
      </c>
      <c r="L520" s="77">
        <f>+IF(ISNUMBER(DATA!AS426),DATA!AS426,"n/a")</f>
        <v>-1.39909813227362E-2</v>
      </c>
      <c r="R520" s="66"/>
      <c r="S520" s="66"/>
      <c r="T520" s="66"/>
      <c r="U520" s="66"/>
      <c r="V520" s="66"/>
      <c r="W520" s="66"/>
      <c r="X520" s="66"/>
      <c r="Y520" s="66"/>
    </row>
    <row r="521" spans="1:25" x14ac:dyDescent="0.2">
      <c r="A521" s="66" t="s">
        <v>11</v>
      </c>
      <c r="B521" s="66" t="s">
        <v>23</v>
      </c>
      <c r="C521" s="66" t="s">
        <v>26</v>
      </c>
      <c r="D521" s="66" t="s">
        <v>323</v>
      </c>
      <c r="E521" s="87">
        <f>+IF(ISNUMBER(DATA!N427),DATA!N427,"n/a")</f>
        <v>2.9277671442964301</v>
      </c>
      <c r="F521" s="77">
        <f>+IF(ISNUMBER(DATA!O427),DATA!O427,"n/a")</f>
        <v>8.7763369445809897E-2</v>
      </c>
      <c r="G521" s="87">
        <f>+IF(ISNUMBER(DATA!X427),DATA!X427,"n/a")</f>
        <v>2.8734226931522402</v>
      </c>
      <c r="H521" s="77">
        <f>+IF(ISNUMBER(DATA!Y427),DATA!Y427,"n/a")</f>
        <v>6.07195544647803E-2</v>
      </c>
      <c r="I521" s="87">
        <f>+IF(ISNUMBER(DATA!AH427),DATA!AH427,"n/a")</f>
        <v>2.87473216307757</v>
      </c>
      <c r="J521" s="77">
        <f>+IF(ISNUMBER(DATA!AI427),DATA!AI427,"n/a")</f>
        <v>6.7751964849398105E-2</v>
      </c>
      <c r="K521" s="87">
        <f>+IF(ISNUMBER(DATA!AR427),DATA!AR427,"n/a")</f>
        <v>2.8655143121719902</v>
      </c>
      <c r="L521" s="77">
        <f>+IF(ISNUMBER(DATA!AS427),DATA!AS427,"n/a")</f>
        <v>9.6149533912342003E-2</v>
      </c>
      <c r="R521" s="66"/>
      <c r="S521" s="66"/>
      <c r="T521" s="66"/>
      <c r="U521" s="66"/>
      <c r="V521" s="66"/>
      <c r="W521" s="66"/>
      <c r="X521" s="66"/>
      <c r="Y521" s="66"/>
    </row>
    <row r="522" spans="1:25" x14ac:dyDescent="0.2">
      <c r="A522" s="66" t="s">
        <v>11</v>
      </c>
      <c r="B522" s="66" t="s">
        <v>23</v>
      </c>
      <c r="C522" s="66" t="s">
        <v>26</v>
      </c>
      <c r="D522" s="66" t="s">
        <v>324</v>
      </c>
      <c r="E522" s="87">
        <f>+IF(ISNUMBER(DATA!N428),DATA!N428,"n/a")</f>
        <v>2.8154465016675001</v>
      </c>
      <c r="F522" s="77">
        <f>+IF(ISNUMBER(DATA!O428),DATA!O428,"n/a")</f>
        <v>-1.6732130916591301E-2</v>
      </c>
      <c r="G522" s="87">
        <f>+IF(ISNUMBER(DATA!X428),DATA!X428,"n/a")</f>
        <v>2.85850244178526</v>
      </c>
      <c r="H522" s="77">
        <f>+IF(ISNUMBER(DATA!Y428),DATA!Y428,"n/a")</f>
        <v>6.28886734504225E-3</v>
      </c>
      <c r="I522" s="87">
        <f>+IF(ISNUMBER(DATA!AH428),DATA!AH428,"n/a")</f>
        <v>2.85816390113047</v>
      </c>
      <c r="J522" s="77">
        <f>+IF(ISNUMBER(DATA!AI428),DATA!AI428,"n/a")</f>
        <v>1.0213609652851299E-2</v>
      </c>
      <c r="K522" s="87">
        <f>+IF(ISNUMBER(DATA!AR428),DATA!AR428,"n/a")</f>
        <v>2.8436129273141901</v>
      </c>
      <c r="L522" s="77">
        <f>+IF(ISNUMBER(DATA!AS428),DATA!AS428,"n/a")</f>
        <v>3.5187374371826998E-3</v>
      </c>
      <c r="R522" s="66"/>
      <c r="S522" s="66"/>
      <c r="T522" s="66"/>
      <c r="U522" s="66"/>
      <c r="V522" s="66"/>
      <c r="W522" s="66"/>
      <c r="X522" s="66"/>
      <c r="Y522" s="66"/>
    </row>
    <row r="523" spans="1:25" x14ac:dyDescent="0.2">
      <c r="A523" s="66" t="s">
        <v>11</v>
      </c>
      <c r="B523" s="66" t="s">
        <v>23</v>
      </c>
      <c r="C523" s="66" t="s">
        <v>26</v>
      </c>
      <c r="D523" s="66" t="s">
        <v>325</v>
      </c>
      <c r="E523" s="87">
        <f>+IF(ISNUMBER(DATA!N429),DATA!N429,"n/a")</f>
        <v>2.2523819701560002</v>
      </c>
      <c r="F523" s="77">
        <f>+IF(ISNUMBER(DATA!O429),DATA!O429,"n/a")</f>
        <v>-6.1317823580282697E-2</v>
      </c>
      <c r="G523" s="87">
        <f>+IF(ISNUMBER(DATA!X429),DATA!X429,"n/a")</f>
        <v>2.3237192398122599</v>
      </c>
      <c r="H523" s="77">
        <f>+IF(ISNUMBER(DATA!Y429),DATA!Y429,"n/a")</f>
        <v>-1.1640211082082399E-2</v>
      </c>
      <c r="I523" s="87">
        <f>+IF(ISNUMBER(DATA!AH429),DATA!AH429,"n/a")</f>
        <v>2.3119520050654501</v>
      </c>
      <c r="J523" s="77">
        <f>+IF(ISNUMBER(DATA!AI429),DATA!AI429,"n/a")</f>
        <v>4.7131762371193202E-3</v>
      </c>
      <c r="K523" s="87">
        <f>+IF(ISNUMBER(DATA!AR429),DATA!AR429,"n/a")</f>
        <v>2.3270315741873802</v>
      </c>
      <c r="L523" s="77">
        <f>+IF(ISNUMBER(DATA!AS429),DATA!AS429,"n/a")</f>
        <v>1.41505153712208E-2</v>
      </c>
      <c r="R523" s="66"/>
      <c r="S523" s="66"/>
      <c r="T523" s="66"/>
      <c r="U523" s="66"/>
      <c r="V523" s="66"/>
      <c r="W523" s="66"/>
      <c r="X523" s="66"/>
      <c r="Y523" s="66"/>
    </row>
    <row r="524" spans="1:25" x14ac:dyDescent="0.2">
      <c r="A524" s="66" t="s">
        <v>11</v>
      </c>
      <c r="B524" s="66" t="s">
        <v>23</v>
      </c>
      <c r="C524" s="66" t="s">
        <v>26</v>
      </c>
      <c r="D524" s="66" t="s">
        <v>326</v>
      </c>
      <c r="E524" s="87">
        <f>+IF(ISNUMBER(DATA!N430),DATA!N430,"n/a")</f>
        <v>2.7107559330547701</v>
      </c>
      <c r="F524" s="77">
        <f>+IF(ISNUMBER(DATA!O430),DATA!O430,"n/a")</f>
        <v>3.6638991652177502E-2</v>
      </c>
      <c r="G524" s="87">
        <f>+IF(ISNUMBER(DATA!X430),DATA!X430,"n/a")</f>
        <v>2.7537672473327799</v>
      </c>
      <c r="H524" s="77">
        <f>+IF(ISNUMBER(DATA!Y430),DATA!Y430,"n/a")</f>
        <v>3.5841331226388398E-2</v>
      </c>
      <c r="I524" s="87">
        <f>+IF(ISNUMBER(DATA!AH430),DATA!AH430,"n/a")</f>
        <v>2.7648844708490499</v>
      </c>
      <c r="J524" s="77">
        <f>+IF(ISNUMBER(DATA!AI430),DATA!AI430,"n/a")</f>
        <v>2.94848833348802E-2</v>
      </c>
      <c r="K524" s="87">
        <f>+IF(ISNUMBER(DATA!AR430),DATA!AR430,"n/a")</f>
        <v>2.7173272544177398</v>
      </c>
      <c r="L524" s="77">
        <f>+IF(ISNUMBER(DATA!AS430),DATA!AS430,"n/a")</f>
        <v>2.0846647411332599E-2</v>
      </c>
      <c r="R524" s="66"/>
      <c r="S524" s="66"/>
      <c r="T524" s="66"/>
      <c r="U524" s="66"/>
      <c r="V524" s="66"/>
      <c r="W524" s="66"/>
      <c r="X524" s="66"/>
      <c r="Y524" s="66"/>
    </row>
    <row r="525" spans="1:25" x14ac:dyDescent="0.2">
      <c r="A525" s="66" t="s">
        <v>11</v>
      </c>
      <c r="B525" s="66" t="s">
        <v>23</v>
      </c>
      <c r="C525" s="66" t="s">
        <v>26</v>
      </c>
      <c r="D525" s="66" t="s">
        <v>327</v>
      </c>
      <c r="E525" s="87">
        <f>+IF(ISNUMBER(DATA!N431),DATA!N431,"n/a")</f>
        <v>2.49177961156443</v>
      </c>
      <c r="F525" s="77">
        <f>+IF(ISNUMBER(DATA!O431),DATA!O431,"n/a")</f>
        <v>-4.7177072276092099E-3</v>
      </c>
      <c r="G525" s="87">
        <f>+IF(ISNUMBER(DATA!X431),DATA!X431,"n/a")</f>
        <v>2.52965916148514</v>
      </c>
      <c r="H525" s="77">
        <f>+IF(ISNUMBER(DATA!Y431),DATA!Y431,"n/a")</f>
        <v>1.23401329725683E-2</v>
      </c>
      <c r="I525" s="87">
        <f>+IF(ISNUMBER(DATA!AH431),DATA!AH431,"n/a")</f>
        <v>2.5195311733193999</v>
      </c>
      <c r="J525" s="77">
        <f>+IF(ISNUMBER(DATA!AI431),DATA!AI431,"n/a")</f>
        <v>1.28318940341651E-2</v>
      </c>
      <c r="K525" s="87">
        <f>+IF(ISNUMBER(DATA!AR431),DATA!AR431,"n/a")</f>
        <v>2.5157846183249002</v>
      </c>
      <c r="L525" s="77">
        <f>+IF(ISNUMBER(DATA!AS431),DATA!AS431,"n/a")</f>
        <v>1.2822727472640001E-2</v>
      </c>
      <c r="R525" s="66"/>
      <c r="S525" s="66"/>
      <c r="T525" s="66"/>
      <c r="U525" s="66"/>
      <c r="V525" s="66"/>
      <c r="W525" s="66"/>
      <c r="X525" s="66"/>
      <c r="Y525" s="66"/>
    </row>
    <row r="526" spans="1:25" x14ac:dyDescent="0.2">
      <c r="E526" s="90"/>
      <c r="F526" s="77"/>
      <c r="G526" s="91"/>
      <c r="H526" s="77"/>
      <c r="I526" s="91"/>
      <c r="J526" s="82"/>
      <c r="K526" s="91"/>
      <c r="L526" s="77"/>
      <c r="R526" s="66"/>
      <c r="S526" s="66"/>
      <c r="T526" s="66"/>
      <c r="U526" s="66"/>
      <c r="V526" s="66"/>
      <c r="W526" s="66"/>
      <c r="X526" s="66"/>
      <c r="Y526" s="66"/>
    </row>
    <row r="527" spans="1:25" x14ac:dyDescent="0.2">
      <c r="A527" s="66" t="s">
        <v>11</v>
      </c>
      <c r="B527" s="66" t="s">
        <v>24</v>
      </c>
      <c r="C527" s="66" t="s">
        <v>0</v>
      </c>
      <c r="D527" s="66" t="s">
        <v>319</v>
      </c>
      <c r="E527" s="76">
        <f>+IF(ISNUMBER(DATA!F482),DATA!F482,"n/a")</f>
        <v>1489736.07</v>
      </c>
      <c r="F527" s="77">
        <f>+IF(ISNUMBER(DATA!G482),DATA!G482,"n/a")</f>
        <v>-2.3223430063431898E-2</v>
      </c>
      <c r="G527" s="76">
        <f>+IF(ISNUMBER(DATA!P482),DATA!P482,"n/a")</f>
        <v>4988111.51</v>
      </c>
      <c r="H527" s="77">
        <f>+IF(ISNUMBER(DATA!Q482),DATA!Q482,"n/a")</f>
        <v>-2.4177483248555801E-2</v>
      </c>
      <c r="I527" s="76">
        <f>+IF(ISNUMBER(DATA!Z482),DATA!Z482,"n/a")</f>
        <v>9482398.8000000007</v>
      </c>
      <c r="J527" s="77">
        <f>+IF(ISNUMBER(DATA!AA482),DATA!AA482,"n/a")</f>
        <v>-5.4896043918866003E-2</v>
      </c>
      <c r="K527" s="76">
        <f>+IF(ISNUMBER(DATA!AJ482),DATA!AJ482,"n/a")</f>
        <v>18829437.300000001</v>
      </c>
      <c r="L527" s="77">
        <f>+IF(ISNUMBER(DATA!AK482),DATA!AK482,"n/a")</f>
        <v>-5.8268177935239598E-2</v>
      </c>
      <c r="R527" s="66"/>
      <c r="S527" s="66"/>
      <c r="T527" s="66"/>
      <c r="U527" s="66"/>
      <c r="V527" s="66"/>
      <c r="W527" s="66"/>
      <c r="X527" s="66"/>
      <c r="Y527" s="66"/>
    </row>
    <row r="528" spans="1:25" x14ac:dyDescent="0.2">
      <c r="A528" s="66" t="s">
        <v>11</v>
      </c>
      <c r="B528" s="66" t="s">
        <v>24</v>
      </c>
      <c r="C528" s="66" t="s">
        <v>0</v>
      </c>
      <c r="D528" s="66" t="s">
        <v>320</v>
      </c>
      <c r="E528" s="76">
        <f>+IF(ISNUMBER(DATA!F483),DATA!F483,"n/a")</f>
        <v>2169499.9500000002</v>
      </c>
      <c r="F528" s="77">
        <f>+IF(ISNUMBER(DATA!G483),DATA!G483,"n/a")</f>
        <v>3.8850833763646099E-2</v>
      </c>
      <c r="G528" s="76">
        <f>+IF(ISNUMBER(DATA!P483),DATA!P483,"n/a")</f>
        <v>7515813.5</v>
      </c>
      <c r="H528" s="77">
        <f>+IF(ISNUMBER(DATA!Q483),DATA!Q483,"n/a")</f>
        <v>0.16088352663406699</v>
      </c>
      <c r="I528" s="76">
        <f>+IF(ISNUMBER(DATA!Z483),DATA!Z483,"n/a")</f>
        <v>13944000.029999999</v>
      </c>
      <c r="J528" s="77">
        <f>+IF(ISNUMBER(DATA!AA483),DATA!AA483,"n/a")</f>
        <v>0.15591836918421101</v>
      </c>
      <c r="K528" s="76">
        <f>+IF(ISNUMBER(DATA!AJ483),DATA!AJ483,"n/a")</f>
        <v>27454339.300000001</v>
      </c>
      <c r="L528" s="77">
        <f>+IF(ISNUMBER(DATA!AK483),DATA!AK483,"n/a")</f>
        <v>0.223949276149388</v>
      </c>
      <c r="R528" s="66"/>
      <c r="S528" s="66"/>
      <c r="T528" s="66"/>
      <c r="U528" s="66"/>
      <c r="V528" s="66"/>
      <c r="W528" s="66"/>
      <c r="X528" s="66"/>
      <c r="Y528" s="66"/>
    </row>
    <row r="529" spans="1:25" x14ac:dyDescent="0.2">
      <c r="A529" s="66" t="s">
        <v>11</v>
      </c>
      <c r="B529" s="66" t="s">
        <v>24</v>
      </c>
      <c r="C529" s="66" t="s">
        <v>0</v>
      </c>
      <c r="D529" s="66" t="s">
        <v>321</v>
      </c>
      <c r="E529" s="76">
        <f>+IF(ISNUMBER(DATA!F484),DATA!F484,"n/a")</f>
        <v>1541911.45</v>
      </c>
      <c r="F529" s="77">
        <f>+IF(ISNUMBER(DATA!G484),DATA!G484,"n/a")</f>
        <v>9.5902131883049094E-2</v>
      </c>
      <c r="G529" s="76">
        <f>+IF(ISNUMBER(DATA!P484),DATA!P484,"n/a")</f>
        <v>5088016.49</v>
      </c>
      <c r="H529" s="77">
        <f>+IF(ISNUMBER(DATA!Q484),DATA!Q484,"n/a")</f>
        <v>8.8846850101569994E-2</v>
      </c>
      <c r="I529" s="76">
        <f>+IF(ISNUMBER(DATA!Z484),DATA!Z484,"n/a")</f>
        <v>9377882.6099999994</v>
      </c>
      <c r="J529" s="77">
        <f>+IF(ISNUMBER(DATA!AA484),DATA!AA484,"n/a")</f>
        <v>6.4570143246221803E-2</v>
      </c>
      <c r="K529" s="76">
        <f>+IF(ISNUMBER(DATA!AJ484),DATA!AJ484,"n/a")</f>
        <v>18425628.5</v>
      </c>
      <c r="L529" s="77">
        <f>+IF(ISNUMBER(DATA!AK484),DATA!AK484,"n/a")</f>
        <v>9.0750434285601103E-2</v>
      </c>
      <c r="R529" s="66"/>
      <c r="S529" s="66"/>
      <c r="T529" s="66"/>
      <c r="U529" s="66"/>
      <c r="V529" s="66"/>
      <c r="W529" s="66"/>
      <c r="X529" s="66"/>
      <c r="Y529" s="66"/>
    </row>
    <row r="530" spans="1:25" x14ac:dyDescent="0.2">
      <c r="A530" s="66" t="s">
        <v>11</v>
      </c>
      <c r="B530" s="66" t="s">
        <v>24</v>
      </c>
      <c r="C530" s="66" t="s">
        <v>0</v>
      </c>
      <c r="D530" s="66" t="s">
        <v>322</v>
      </c>
      <c r="E530" s="76">
        <f>+IF(ISNUMBER(DATA!F485),DATA!F485,"n/a")</f>
        <v>2863185.22</v>
      </c>
      <c r="F530" s="77">
        <f>+IF(ISNUMBER(DATA!G485),DATA!G485,"n/a")</f>
        <v>4.03688110485615E-2</v>
      </c>
      <c r="G530" s="76">
        <f>+IF(ISNUMBER(DATA!P485),DATA!P485,"n/a")</f>
        <v>9488491.9499999993</v>
      </c>
      <c r="H530" s="77">
        <f>+IF(ISNUMBER(DATA!Q485),DATA!Q485,"n/a")</f>
        <v>1.2864104512523299E-2</v>
      </c>
      <c r="I530" s="76">
        <f>+IF(ISNUMBER(DATA!Z485),DATA!Z485,"n/a")</f>
        <v>17764453.91</v>
      </c>
      <c r="J530" s="77">
        <f>+IF(ISNUMBER(DATA!AA485),DATA!AA485,"n/a")</f>
        <v>-5.65188855523832E-2</v>
      </c>
      <c r="K530" s="76">
        <f>+IF(ISNUMBER(DATA!AJ485),DATA!AJ485,"n/a")</f>
        <v>36650356.119999997</v>
      </c>
      <c r="L530" s="77">
        <f>+IF(ISNUMBER(DATA!AK485),DATA!AK485,"n/a")</f>
        <v>-5.1739207908944401E-2</v>
      </c>
      <c r="R530" s="66"/>
      <c r="S530" s="66"/>
      <c r="T530" s="66"/>
      <c r="U530" s="66"/>
      <c r="V530" s="66"/>
      <c r="W530" s="66"/>
      <c r="X530" s="66"/>
      <c r="Y530" s="66"/>
    </row>
    <row r="531" spans="1:25" x14ac:dyDescent="0.2">
      <c r="A531" s="66" t="s">
        <v>11</v>
      </c>
      <c r="B531" s="66" t="s">
        <v>24</v>
      </c>
      <c r="C531" s="66" t="s">
        <v>0</v>
      </c>
      <c r="D531" s="66" t="s">
        <v>323</v>
      </c>
      <c r="E531" s="76">
        <f>+IF(ISNUMBER(DATA!F486),DATA!F486,"n/a")</f>
        <v>1205822.18</v>
      </c>
      <c r="F531" s="77">
        <f>+IF(ISNUMBER(DATA!G486),DATA!G486,"n/a")</f>
        <v>0.28132672789570101</v>
      </c>
      <c r="G531" s="76">
        <f>+IF(ISNUMBER(DATA!P486),DATA!P486,"n/a")</f>
        <v>4118326.62</v>
      </c>
      <c r="H531" s="77">
        <f>+IF(ISNUMBER(DATA!Q486),DATA!Q486,"n/a")</f>
        <v>0.31039657461119402</v>
      </c>
      <c r="I531" s="76">
        <f>+IF(ISNUMBER(DATA!Z486),DATA!Z486,"n/a")</f>
        <v>7914203.9299999997</v>
      </c>
      <c r="J531" s="77">
        <f>+IF(ISNUMBER(DATA!AA486),DATA!AA486,"n/a")</f>
        <v>0.26276071950360302</v>
      </c>
      <c r="K531" s="76">
        <f>+IF(ISNUMBER(DATA!AJ486),DATA!AJ486,"n/a")</f>
        <v>15224547.890000001</v>
      </c>
      <c r="L531" s="77">
        <f>+IF(ISNUMBER(DATA!AK486),DATA!AK486,"n/a")</f>
        <v>0.31489462403545598</v>
      </c>
      <c r="R531" s="66"/>
      <c r="S531" s="66"/>
      <c r="T531" s="66"/>
      <c r="U531" s="66"/>
      <c r="V531" s="66"/>
      <c r="W531" s="66"/>
      <c r="X531" s="66"/>
      <c r="Y531" s="66"/>
    </row>
    <row r="532" spans="1:25" x14ac:dyDescent="0.2">
      <c r="A532" s="66" t="s">
        <v>11</v>
      </c>
      <c r="B532" s="66" t="s">
        <v>24</v>
      </c>
      <c r="C532" s="66" t="s">
        <v>0</v>
      </c>
      <c r="D532" s="66" t="s">
        <v>324</v>
      </c>
      <c r="E532" s="76">
        <f>+IF(ISNUMBER(DATA!F487),DATA!F487,"n/a")</f>
        <v>1321771.6599999999</v>
      </c>
      <c r="F532" s="77">
        <f>+IF(ISNUMBER(DATA!G487),DATA!G487,"n/a")</f>
        <v>8.10886549164474E-2</v>
      </c>
      <c r="G532" s="76">
        <f>+IF(ISNUMBER(DATA!P487),DATA!P487,"n/a")</f>
        <v>4353490.09</v>
      </c>
      <c r="H532" s="77">
        <f>+IF(ISNUMBER(DATA!Q487),DATA!Q487,"n/a")</f>
        <v>0.114016126558211</v>
      </c>
      <c r="I532" s="76">
        <f>+IF(ISNUMBER(DATA!Z487),DATA!Z487,"n/a")</f>
        <v>8055370.5300000003</v>
      </c>
      <c r="J532" s="77">
        <f>+IF(ISNUMBER(DATA!AA487),DATA!AA487,"n/a")</f>
        <v>0.14322627918773301</v>
      </c>
      <c r="K532" s="76">
        <f>+IF(ISNUMBER(DATA!AJ487),DATA!AJ487,"n/a")</f>
        <v>15623239.609999999</v>
      </c>
      <c r="L532" s="77">
        <f>+IF(ISNUMBER(DATA!AK487),DATA!AK487,"n/a")</f>
        <v>0.21470960101571299</v>
      </c>
      <c r="R532" s="66"/>
      <c r="S532" s="66"/>
      <c r="T532" s="66"/>
      <c r="U532" s="66"/>
      <c r="V532" s="66"/>
      <c r="W532" s="66"/>
      <c r="X532" s="66"/>
      <c r="Y532" s="66"/>
    </row>
    <row r="533" spans="1:25" x14ac:dyDescent="0.2">
      <c r="A533" s="66" t="s">
        <v>11</v>
      </c>
      <c r="B533" s="66" t="s">
        <v>24</v>
      </c>
      <c r="C533" s="66" t="s">
        <v>0</v>
      </c>
      <c r="D533" s="66" t="s">
        <v>325</v>
      </c>
      <c r="E533" s="76">
        <f>+IF(ISNUMBER(DATA!F488),DATA!F488,"n/a")</f>
        <v>2188237.96</v>
      </c>
      <c r="F533" s="77">
        <f>+IF(ISNUMBER(DATA!G488),DATA!G488,"n/a")</f>
        <v>0.228256483682134</v>
      </c>
      <c r="G533" s="76">
        <f>+IF(ISNUMBER(DATA!P488),DATA!P488,"n/a")</f>
        <v>6855418.2699999996</v>
      </c>
      <c r="H533" s="77">
        <f>+IF(ISNUMBER(DATA!Q488),DATA!Q488,"n/a")</f>
        <v>0.118799364723932</v>
      </c>
      <c r="I533" s="76">
        <f>+IF(ISNUMBER(DATA!Z488),DATA!Z488,"n/a")</f>
        <v>12544001.98</v>
      </c>
      <c r="J533" s="77">
        <f>+IF(ISNUMBER(DATA!AA488),DATA!AA488,"n/a")</f>
        <v>0.10725057200949201</v>
      </c>
      <c r="K533" s="76">
        <f>+IF(ISNUMBER(DATA!AJ488),DATA!AJ488,"n/a")</f>
        <v>23663573.120000001</v>
      </c>
      <c r="L533" s="77">
        <f>+IF(ISNUMBER(DATA!AK488),DATA!AK488,"n/a")</f>
        <v>0.11751301409623401</v>
      </c>
      <c r="R533" s="66"/>
      <c r="S533" s="66"/>
      <c r="T533" s="66"/>
      <c r="U533" s="66"/>
      <c r="V533" s="66"/>
      <c r="W533" s="66"/>
      <c r="X533" s="66"/>
      <c r="Y533" s="66"/>
    </row>
    <row r="534" spans="1:25" x14ac:dyDescent="0.2">
      <c r="A534" s="66" t="s">
        <v>11</v>
      </c>
      <c r="B534" s="66" t="s">
        <v>24</v>
      </c>
      <c r="C534" s="66" t="s">
        <v>0</v>
      </c>
      <c r="D534" s="66" t="s">
        <v>326</v>
      </c>
      <c r="E534" s="76">
        <f>+IF(ISNUMBER(DATA!F489),DATA!F489,"n/a")</f>
        <v>2116854.56</v>
      </c>
      <c r="F534" s="77">
        <f>+IF(ISNUMBER(DATA!G489),DATA!G489,"n/a")</f>
        <v>0.102250356791504</v>
      </c>
      <c r="G534" s="76">
        <f>+IF(ISNUMBER(DATA!P489),DATA!P489,"n/a")</f>
        <v>7208933.4500000002</v>
      </c>
      <c r="H534" s="77">
        <f>+IF(ISNUMBER(DATA!Q489),DATA!Q489,"n/a")</f>
        <v>0.14909396021792301</v>
      </c>
      <c r="I534" s="76">
        <f>+IF(ISNUMBER(DATA!Z489),DATA!Z489,"n/a")</f>
        <v>13623913.189999999</v>
      </c>
      <c r="J534" s="77">
        <f>+IF(ISNUMBER(DATA!AA489),DATA!AA489,"n/a")</f>
        <v>0.15587169445494301</v>
      </c>
      <c r="K534" s="76">
        <f>+IF(ISNUMBER(DATA!AJ489),DATA!AJ489,"n/a")</f>
        <v>25844331.879999999</v>
      </c>
      <c r="L534" s="77">
        <f>+IF(ISNUMBER(DATA!AK489),DATA!AK489,"n/a")</f>
        <v>0.16898573204699599</v>
      </c>
      <c r="R534" s="66"/>
      <c r="S534" s="66"/>
      <c r="T534" s="66"/>
      <c r="U534" s="66"/>
      <c r="V534" s="66"/>
      <c r="W534" s="66"/>
      <c r="X534" s="66"/>
      <c r="Y534" s="66"/>
    </row>
    <row r="535" spans="1:25" x14ac:dyDescent="0.2">
      <c r="A535" s="66" t="s">
        <v>11</v>
      </c>
      <c r="B535" s="66" t="s">
        <v>24</v>
      </c>
      <c r="C535" s="66" t="s">
        <v>0</v>
      </c>
      <c r="D535" s="66" t="s">
        <v>327</v>
      </c>
      <c r="E535" s="76">
        <f>+IF(ISNUMBER(DATA!F490),DATA!F490,"n/a")</f>
        <v>14897019.15</v>
      </c>
      <c r="F535" s="77">
        <f>+IF(ISNUMBER(DATA!G490),DATA!G490,"n/a")</f>
        <v>9.2288565265922107E-2</v>
      </c>
      <c r="G535" s="76">
        <f>+IF(ISNUMBER(DATA!P490),DATA!P490,"n/a")</f>
        <v>49616601.880000003</v>
      </c>
      <c r="H535" s="77">
        <f>+IF(ISNUMBER(DATA!Q490),DATA!Q490,"n/a")</f>
        <v>0.100670137155349</v>
      </c>
      <c r="I535" s="76">
        <f>+IF(ISNUMBER(DATA!Z490),DATA!Z490,"n/a")</f>
        <v>92706225.200000003</v>
      </c>
      <c r="J535" s="77">
        <f>+IF(ISNUMBER(DATA!AA490),DATA!AA490,"n/a")</f>
        <v>7.5937054979207705E-2</v>
      </c>
      <c r="K535" s="76">
        <f>+IF(ISNUMBER(DATA!AJ490),DATA!AJ490,"n/a")</f>
        <v>181715454.31999999</v>
      </c>
      <c r="L535" s="77">
        <f>+IF(ISNUMBER(DATA!AK490),DATA!AK490,"n/a")</f>
        <v>9.6706870448478602E-2</v>
      </c>
      <c r="R535" s="66"/>
      <c r="S535" s="66"/>
      <c r="T535" s="66"/>
      <c r="U535" s="66"/>
      <c r="V535" s="66"/>
      <c r="W535" s="66"/>
      <c r="X535" s="66"/>
      <c r="Y535" s="66"/>
    </row>
    <row r="536" spans="1:25" x14ac:dyDescent="0.2">
      <c r="E536" s="90"/>
      <c r="F536" s="77"/>
      <c r="G536" s="91"/>
      <c r="H536" s="77"/>
      <c r="I536" s="91"/>
      <c r="J536" s="82"/>
      <c r="K536" s="91"/>
      <c r="L536" s="77"/>
      <c r="R536" s="66"/>
      <c r="S536" s="66"/>
      <c r="T536" s="66"/>
      <c r="U536" s="66"/>
      <c r="V536" s="66"/>
      <c r="W536" s="66"/>
      <c r="X536" s="66"/>
      <c r="Y536" s="66"/>
    </row>
    <row r="537" spans="1:25" x14ac:dyDescent="0.2">
      <c r="A537" s="66" t="s">
        <v>11</v>
      </c>
      <c r="B537" s="66" t="s">
        <v>24</v>
      </c>
      <c r="C537" s="66" t="s">
        <v>9</v>
      </c>
      <c r="D537" s="66" t="s">
        <v>319</v>
      </c>
      <c r="E537" s="86">
        <f>+IF(ISNUMBER(DATA!H482),DATA!H482,"n/a")</f>
        <v>282723.94</v>
      </c>
      <c r="F537" s="77">
        <f>+IF(ISNUMBER(DATA!I482),DATA!I482,"n/a")</f>
        <v>-3.4428932029484598E-2</v>
      </c>
      <c r="G537" s="86">
        <f>+IF(ISNUMBER(DATA!R482),DATA!R482,"n/a")</f>
        <v>939639.29</v>
      </c>
      <c r="H537" s="77">
        <f>+IF(ISNUMBER(DATA!S482),DATA!S482,"n/a")</f>
        <v>-2.1334107678847199E-2</v>
      </c>
      <c r="I537" s="86">
        <f>+IF(ISNUMBER(DATA!AB482),DATA!AB482,"n/a")</f>
        <v>1773963.69</v>
      </c>
      <c r="J537" s="77">
        <f>+IF(ISNUMBER(DATA!AC482),DATA!AC482,"n/a")</f>
        <v>-8.4202769132219094E-2</v>
      </c>
      <c r="K537" s="86">
        <f>+IF(ISNUMBER(DATA!AL482),DATA!AL482,"n/a")</f>
        <v>3525864.7</v>
      </c>
      <c r="L537" s="77">
        <f>+IF(ISNUMBER(DATA!AM482),DATA!AM482,"n/a")</f>
        <v>-0.10659024995422101</v>
      </c>
      <c r="R537" s="66"/>
      <c r="S537" s="66"/>
      <c r="T537" s="66"/>
      <c r="U537" s="66"/>
      <c r="V537" s="66"/>
      <c r="W537" s="66"/>
      <c r="X537" s="66"/>
      <c r="Y537" s="66"/>
    </row>
    <row r="538" spans="1:25" x14ac:dyDescent="0.2">
      <c r="A538" s="66" t="s">
        <v>11</v>
      </c>
      <c r="B538" s="66" t="s">
        <v>24</v>
      </c>
      <c r="C538" s="66" t="s">
        <v>9</v>
      </c>
      <c r="D538" s="66" t="s">
        <v>320</v>
      </c>
      <c r="E538" s="86">
        <f>+IF(ISNUMBER(DATA!H483),DATA!H483,"n/a")</f>
        <v>535626.53</v>
      </c>
      <c r="F538" s="77">
        <f>+IF(ISNUMBER(DATA!I483),DATA!I483,"n/a")</f>
        <v>-0.15100214825760799</v>
      </c>
      <c r="G538" s="86">
        <f>+IF(ISNUMBER(DATA!R483),DATA!R483,"n/a")</f>
        <v>2014236.09</v>
      </c>
      <c r="H538" s="77">
        <f>+IF(ISNUMBER(DATA!S483),DATA!S483,"n/a")</f>
        <v>0.176634170971602</v>
      </c>
      <c r="I538" s="86">
        <f>+IF(ISNUMBER(DATA!AB483),DATA!AB483,"n/a")</f>
        <v>3747552.83</v>
      </c>
      <c r="J538" s="77">
        <f>+IF(ISNUMBER(DATA!AC483),DATA!AC483,"n/a")</f>
        <v>0.17086453149935499</v>
      </c>
      <c r="K538" s="86">
        <f>+IF(ISNUMBER(DATA!AL483),DATA!AL483,"n/a")</f>
        <v>7117614.54</v>
      </c>
      <c r="L538" s="77">
        <f>+IF(ISNUMBER(DATA!AM483),DATA!AM483,"n/a")</f>
        <v>0.17874507960927399</v>
      </c>
      <c r="R538" s="66"/>
      <c r="S538" s="66"/>
      <c r="T538" s="66"/>
      <c r="U538" s="66"/>
      <c r="V538" s="66"/>
      <c r="W538" s="66"/>
      <c r="X538" s="66"/>
      <c r="Y538" s="66"/>
    </row>
    <row r="539" spans="1:25" x14ac:dyDescent="0.2">
      <c r="A539" s="66" t="s">
        <v>11</v>
      </c>
      <c r="B539" s="66" t="s">
        <v>24</v>
      </c>
      <c r="C539" s="66" t="s">
        <v>9</v>
      </c>
      <c r="D539" s="66" t="s">
        <v>321</v>
      </c>
      <c r="E539" s="86">
        <f>+IF(ISNUMBER(DATA!H484),DATA!H484,"n/a")</f>
        <v>330342.98</v>
      </c>
      <c r="F539" s="77">
        <f>+IF(ISNUMBER(DATA!I484),DATA!I484,"n/a")</f>
        <v>8.3143444487054796E-2</v>
      </c>
      <c r="G539" s="86">
        <f>+IF(ISNUMBER(DATA!R484),DATA!R484,"n/a")</f>
        <v>1100791.3600000001</v>
      </c>
      <c r="H539" s="77">
        <f>+IF(ISNUMBER(DATA!S484),DATA!S484,"n/a")</f>
        <v>9.14479543003347E-2</v>
      </c>
      <c r="I539" s="86">
        <f>+IF(ISNUMBER(DATA!AB484),DATA!AB484,"n/a")</f>
        <v>2024093.82</v>
      </c>
      <c r="J539" s="77">
        <f>+IF(ISNUMBER(DATA!AC484),DATA!AC484,"n/a")</f>
        <v>5.1467630126542499E-2</v>
      </c>
      <c r="K539" s="86">
        <f>+IF(ISNUMBER(DATA!AL484),DATA!AL484,"n/a")</f>
        <v>3880722.53</v>
      </c>
      <c r="L539" s="77">
        <f>+IF(ISNUMBER(DATA!AM484),DATA!AM484,"n/a")</f>
        <v>6.7277546748792605E-2</v>
      </c>
      <c r="R539" s="66"/>
      <c r="S539" s="66"/>
      <c r="T539" s="66"/>
      <c r="U539" s="66"/>
      <c r="V539" s="66"/>
      <c r="W539" s="66"/>
      <c r="X539" s="66"/>
      <c r="Y539" s="66"/>
    </row>
    <row r="540" spans="1:25" x14ac:dyDescent="0.2">
      <c r="A540" s="66" t="s">
        <v>11</v>
      </c>
      <c r="B540" s="66" t="s">
        <v>24</v>
      </c>
      <c r="C540" s="66" t="s">
        <v>9</v>
      </c>
      <c r="D540" s="66" t="s">
        <v>322</v>
      </c>
      <c r="E540" s="86">
        <f>+IF(ISNUMBER(DATA!H485),DATA!H485,"n/a")</f>
        <v>754190.38</v>
      </c>
      <c r="F540" s="77">
        <f>+IF(ISNUMBER(DATA!I485),DATA!I485,"n/a")</f>
        <v>3.9484055390238602E-2</v>
      </c>
      <c r="G540" s="86">
        <f>+IF(ISNUMBER(DATA!R485),DATA!R485,"n/a")</f>
        <v>2498892.85</v>
      </c>
      <c r="H540" s="77">
        <f>+IF(ISNUMBER(DATA!S485),DATA!S485,"n/a")</f>
        <v>4.2899335557412703E-2</v>
      </c>
      <c r="I540" s="86">
        <f>+IF(ISNUMBER(DATA!AB485),DATA!AB485,"n/a")</f>
        <v>4673185.8</v>
      </c>
      <c r="J540" s="77">
        <f>+IF(ISNUMBER(DATA!AC485),DATA!AC485,"n/a")</f>
        <v>-2.0754229194434801E-2</v>
      </c>
      <c r="K540" s="86">
        <f>+IF(ISNUMBER(DATA!AL485),DATA!AL485,"n/a")</f>
        <v>9571010.2799999993</v>
      </c>
      <c r="L540" s="77">
        <f>+IF(ISNUMBER(DATA!AM485),DATA!AM485,"n/a")</f>
        <v>-1.3922550712635699E-2</v>
      </c>
      <c r="R540" s="66"/>
      <c r="S540" s="66"/>
      <c r="T540" s="66"/>
      <c r="U540" s="66"/>
      <c r="V540" s="66"/>
      <c r="W540" s="66"/>
      <c r="X540" s="66"/>
      <c r="Y540" s="66"/>
    </row>
    <row r="541" spans="1:25" x14ac:dyDescent="0.2">
      <c r="A541" s="66" t="s">
        <v>11</v>
      </c>
      <c r="B541" s="66" t="s">
        <v>24</v>
      </c>
      <c r="C541" s="66" t="s">
        <v>9</v>
      </c>
      <c r="D541" s="66" t="s">
        <v>323</v>
      </c>
      <c r="E541" s="86">
        <f>+IF(ISNUMBER(DATA!H486),DATA!H486,"n/a")</f>
        <v>254791.89</v>
      </c>
      <c r="F541" s="77">
        <f>+IF(ISNUMBER(DATA!I486),DATA!I486,"n/a")</f>
        <v>0.24476850819125801</v>
      </c>
      <c r="G541" s="86">
        <f>+IF(ISNUMBER(DATA!R486),DATA!R486,"n/a")</f>
        <v>876311.72</v>
      </c>
      <c r="H541" s="77">
        <f>+IF(ISNUMBER(DATA!S486),DATA!S486,"n/a")</f>
        <v>0.28231169713827098</v>
      </c>
      <c r="I541" s="86">
        <f>+IF(ISNUMBER(DATA!AB486),DATA!AB486,"n/a")</f>
        <v>1708785.61</v>
      </c>
      <c r="J541" s="77">
        <f>+IF(ISNUMBER(DATA!AC486),DATA!AC486,"n/a")</f>
        <v>0.20868864177980201</v>
      </c>
      <c r="K541" s="86">
        <f>+IF(ISNUMBER(DATA!AL486),DATA!AL486,"n/a")</f>
        <v>3242534.07</v>
      </c>
      <c r="L541" s="77">
        <f>+IF(ISNUMBER(DATA!AM486),DATA!AM486,"n/a")</f>
        <v>0.28023599193920501</v>
      </c>
      <c r="R541" s="66"/>
      <c r="S541" s="66"/>
      <c r="T541" s="66"/>
      <c r="U541" s="66"/>
      <c r="V541" s="66"/>
      <c r="W541" s="66"/>
      <c r="X541" s="66"/>
      <c r="Y541" s="66"/>
    </row>
    <row r="542" spans="1:25" x14ac:dyDescent="0.2">
      <c r="A542" s="66" t="s">
        <v>11</v>
      </c>
      <c r="B542" s="66" t="s">
        <v>24</v>
      </c>
      <c r="C542" s="66" t="s">
        <v>9</v>
      </c>
      <c r="D542" s="66" t="s">
        <v>324</v>
      </c>
      <c r="E542" s="86">
        <f>+IF(ISNUMBER(DATA!H487),DATA!H487,"n/a")</f>
        <v>285584.65999999997</v>
      </c>
      <c r="F542" s="77">
        <f>+IF(ISNUMBER(DATA!I487),DATA!I487,"n/a")</f>
        <v>7.3581943306490594E-2</v>
      </c>
      <c r="G542" s="86">
        <f>+IF(ISNUMBER(DATA!R487),DATA!R487,"n/a")</f>
        <v>939778.94</v>
      </c>
      <c r="H542" s="77">
        <f>+IF(ISNUMBER(DATA!S487),DATA!S487,"n/a")</f>
        <v>0.102921538917273</v>
      </c>
      <c r="I542" s="86">
        <f>+IF(ISNUMBER(DATA!AB487),DATA!AB487,"n/a")</f>
        <v>1743300.34</v>
      </c>
      <c r="J542" s="77">
        <f>+IF(ISNUMBER(DATA!AC487),DATA!AC487,"n/a")</f>
        <v>0.128718420089244</v>
      </c>
      <c r="K542" s="86">
        <f>+IF(ISNUMBER(DATA!AL487),DATA!AL487,"n/a")</f>
        <v>3391973.27</v>
      </c>
      <c r="L542" s="77">
        <f>+IF(ISNUMBER(DATA!AM487),DATA!AM487,"n/a")</f>
        <v>0.24693398500067801</v>
      </c>
      <c r="R542" s="66"/>
      <c r="S542" s="66"/>
      <c r="T542" s="66"/>
      <c r="U542" s="66"/>
      <c r="V542" s="66"/>
      <c r="W542" s="66"/>
      <c r="X542" s="66"/>
      <c r="Y542" s="66"/>
    </row>
    <row r="543" spans="1:25" x14ac:dyDescent="0.2">
      <c r="A543" s="66" t="s">
        <v>11</v>
      </c>
      <c r="B543" s="66" t="s">
        <v>24</v>
      </c>
      <c r="C543" s="66" t="s">
        <v>9</v>
      </c>
      <c r="D543" s="66" t="s">
        <v>325</v>
      </c>
      <c r="E543" s="86">
        <f>+IF(ISNUMBER(DATA!H488),DATA!H488,"n/a")</f>
        <v>481294.74</v>
      </c>
      <c r="F543" s="77">
        <f>+IF(ISNUMBER(DATA!I488),DATA!I488,"n/a")</f>
        <v>0.33221018271435998</v>
      </c>
      <c r="G543" s="86">
        <f>+IF(ISNUMBER(DATA!R488),DATA!R488,"n/a")</f>
        <v>1466222.09</v>
      </c>
      <c r="H543" s="77">
        <f>+IF(ISNUMBER(DATA!S488),DATA!S488,"n/a")</f>
        <v>0.16126325702777</v>
      </c>
      <c r="I543" s="86">
        <f>+IF(ISNUMBER(DATA!AB488),DATA!AB488,"n/a")</f>
        <v>2683867.1800000002</v>
      </c>
      <c r="J543" s="77">
        <f>+IF(ISNUMBER(DATA!AC488),DATA!AC488,"n/a")</f>
        <v>0.131794384801631</v>
      </c>
      <c r="K543" s="86">
        <f>+IF(ISNUMBER(DATA!AL488),DATA!AL488,"n/a")</f>
        <v>4964706.7699999996</v>
      </c>
      <c r="L543" s="77">
        <f>+IF(ISNUMBER(DATA!AM488),DATA!AM488,"n/a")</f>
        <v>0.15660829310055599</v>
      </c>
      <c r="R543" s="66"/>
      <c r="S543" s="66"/>
      <c r="T543" s="66"/>
      <c r="U543" s="66"/>
      <c r="V543" s="66"/>
      <c r="W543" s="66"/>
      <c r="X543" s="66"/>
      <c r="Y543" s="66"/>
    </row>
    <row r="544" spans="1:25" x14ac:dyDescent="0.2">
      <c r="A544" s="66" t="s">
        <v>11</v>
      </c>
      <c r="B544" s="66" t="s">
        <v>24</v>
      </c>
      <c r="C544" s="66" t="s">
        <v>9</v>
      </c>
      <c r="D544" s="66" t="s">
        <v>326</v>
      </c>
      <c r="E544" s="86">
        <f>+IF(ISNUMBER(DATA!H489),DATA!H489,"n/a")</f>
        <v>525070.97</v>
      </c>
      <c r="F544" s="77">
        <f>+IF(ISNUMBER(DATA!I489),DATA!I489,"n/a")</f>
        <v>8.5613380144168499E-2</v>
      </c>
      <c r="G544" s="86">
        <f>+IF(ISNUMBER(DATA!R489),DATA!R489,"n/a")</f>
        <v>1769462.96</v>
      </c>
      <c r="H544" s="77">
        <f>+IF(ISNUMBER(DATA!S489),DATA!S489,"n/a")</f>
        <v>0.124596498468972</v>
      </c>
      <c r="I544" s="86">
        <f>+IF(ISNUMBER(DATA!AB489),DATA!AB489,"n/a")</f>
        <v>3358682.86</v>
      </c>
      <c r="J544" s="77">
        <f>+IF(ISNUMBER(DATA!AC489),DATA!AC489,"n/a")</f>
        <v>0.119858817114372</v>
      </c>
      <c r="K544" s="86">
        <f>+IF(ISNUMBER(DATA!AL489),DATA!AL489,"n/a")</f>
        <v>6393885.4100000001</v>
      </c>
      <c r="L544" s="77">
        <f>+IF(ISNUMBER(DATA!AM489),DATA!AM489,"n/a")</f>
        <v>0.15805544820318401</v>
      </c>
      <c r="R544" s="66"/>
      <c r="S544" s="66"/>
      <c r="T544" s="66"/>
      <c r="U544" s="66"/>
      <c r="V544" s="66"/>
      <c r="W544" s="66"/>
      <c r="X544" s="66"/>
      <c r="Y544" s="66"/>
    </row>
    <row r="545" spans="1:25" x14ac:dyDescent="0.2">
      <c r="A545" s="66" t="s">
        <v>11</v>
      </c>
      <c r="B545" s="66" t="s">
        <v>24</v>
      </c>
      <c r="C545" s="66" t="s">
        <v>9</v>
      </c>
      <c r="D545" s="66" t="s">
        <v>327</v>
      </c>
      <c r="E545" s="86">
        <f>+IF(ISNUMBER(DATA!H490),DATA!H490,"n/a")</f>
        <v>3449626.05</v>
      </c>
      <c r="F545" s="77">
        <f>+IF(ISNUMBER(DATA!I490),DATA!I490,"n/a")</f>
        <v>5.4974906460219797E-2</v>
      </c>
      <c r="G545" s="86">
        <f>+IF(ISNUMBER(DATA!R490),DATA!R490,"n/a")</f>
        <v>11605335.119999999</v>
      </c>
      <c r="H545" s="77">
        <f>+IF(ISNUMBER(DATA!S490),DATA!S490,"n/a")</f>
        <v>0.110755819675825</v>
      </c>
      <c r="I545" s="86">
        <f>+IF(ISNUMBER(DATA!AB490),DATA!AB490,"n/a")</f>
        <v>21713431.27</v>
      </c>
      <c r="J545" s="77">
        <f>+IF(ISNUMBER(DATA!AC490),DATA!AC490,"n/a")</f>
        <v>7.6853461411358903E-2</v>
      </c>
      <c r="K545" s="86">
        <f>+IF(ISNUMBER(DATA!AL490),DATA!AL490,"n/a")</f>
        <v>42088309.560000002</v>
      </c>
      <c r="L545" s="77">
        <f>+IF(ISNUMBER(DATA!AM490),DATA!AM490,"n/a")</f>
        <v>9.6227529664365499E-2</v>
      </c>
      <c r="R545" s="66"/>
      <c r="S545" s="66"/>
      <c r="T545" s="66"/>
      <c r="U545" s="66"/>
      <c r="V545" s="66"/>
      <c r="W545" s="66"/>
      <c r="X545" s="66"/>
      <c r="Y545" s="66"/>
    </row>
    <row r="546" spans="1:25" x14ac:dyDescent="0.2">
      <c r="E546" s="90"/>
      <c r="F546" s="77"/>
      <c r="G546" s="91"/>
      <c r="H546" s="77"/>
      <c r="I546" s="91"/>
      <c r="J546" s="82"/>
      <c r="K546" s="91"/>
      <c r="L546" s="77"/>
      <c r="R546" s="66"/>
      <c r="S546" s="66"/>
      <c r="T546" s="66"/>
      <c r="U546" s="66"/>
      <c r="V546" s="66"/>
      <c r="W546" s="66"/>
      <c r="X546" s="66"/>
      <c r="Y546" s="66"/>
    </row>
    <row r="547" spans="1:25" x14ac:dyDescent="0.2">
      <c r="A547" s="66" t="s">
        <v>11</v>
      </c>
      <c r="B547" s="66" t="s">
        <v>24</v>
      </c>
      <c r="C547" s="66" t="s">
        <v>25</v>
      </c>
      <c r="D547" s="66" t="s">
        <v>319</v>
      </c>
      <c r="E547" s="86">
        <f>+IF(ISNUMBER(DATA!J482),DATA!J482,"n/a")</f>
        <v>566189.64</v>
      </c>
      <c r="F547" s="77">
        <f>+IF(ISNUMBER(DATA!K482),DATA!K482,"n/a")</f>
        <v>-3.90832788571948E-2</v>
      </c>
      <c r="G547" s="86">
        <f>+IF(ISNUMBER(DATA!T482),DATA!T482,"n/a")</f>
        <v>1881228.93</v>
      </c>
      <c r="H547" s="77">
        <f>+IF(ISNUMBER(DATA!U482),DATA!U482,"n/a")</f>
        <v>-2.7293471072568E-2</v>
      </c>
      <c r="I547" s="86">
        <f>+IF(ISNUMBER(DATA!AD482),DATA!AD482,"n/a")</f>
        <v>3554715</v>
      </c>
      <c r="J547" s="77">
        <f>+IF(ISNUMBER(DATA!AE482),DATA!AE482,"n/a")</f>
        <v>-7.7303939848309799E-2</v>
      </c>
      <c r="K547" s="86">
        <f>+IF(ISNUMBER(DATA!AN482),DATA!AN482,"n/a")</f>
        <v>7139380.46</v>
      </c>
      <c r="L547" s="77">
        <f>+IF(ISNUMBER(DATA!AO482),DATA!AO482,"n/a")</f>
        <v>-8.90623535846089E-2</v>
      </c>
      <c r="R547" s="66"/>
      <c r="S547" s="66"/>
      <c r="T547" s="66"/>
      <c r="U547" s="66"/>
      <c r="V547" s="66"/>
      <c r="W547" s="66"/>
      <c r="X547" s="66"/>
      <c r="Y547" s="66"/>
    </row>
    <row r="548" spans="1:25" x14ac:dyDescent="0.2">
      <c r="A548" s="66" t="s">
        <v>11</v>
      </c>
      <c r="B548" s="66" t="s">
        <v>24</v>
      </c>
      <c r="C548" s="66" t="s">
        <v>25</v>
      </c>
      <c r="D548" s="66" t="s">
        <v>320</v>
      </c>
      <c r="E548" s="86">
        <f>+IF(ISNUMBER(DATA!J483),DATA!J483,"n/a")</f>
        <v>895443.41</v>
      </c>
      <c r="F548" s="77">
        <f>+IF(ISNUMBER(DATA!K483),DATA!K483,"n/a")</f>
        <v>-0.13498235725838401</v>
      </c>
      <c r="G548" s="86">
        <f>+IF(ISNUMBER(DATA!T483),DATA!T483,"n/a")</f>
        <v>3331572.36</v>
      </c>
      <c r="H548" s="77">
        <f>+IF(ISNUMBER(DATA!U483),DATA!U483,"n/a")</f>
        <v>0.17486295185432599</v>
      </c>
      <c r="I548" s="86">
        <f>+IF(ISNUMBER(DATA!AD483),DATA!AD483,"n/a")</f>
        <v>6240035.25</v>
      </c>
      <c r="J548" s="77">
        <f>+IF(ISNUMBER(DATA!AE483),DATA!AE483,"n/a")</f>
        <v>0.175212214818569</v>
      </c>
      <c r="K548" s="86">
        <f>+IF(ISNUMBER(DATA!AN483),DATA!AN483,"n/a")</f>
        <v>12025524.880000001</v>
      </c>
      <c r="L548" s="77">
        <f>+IF(ISNUMBER(DATA!AO483),DATA!AO483,"n/a")</f>
        <v>0.175041921247441</v>
      </c>
      <c r="R548" s="66"/>
      <c r="S548" s="66"/>
      <c r="T548" s="66"/>
      <c r="U548" s="66"/>
      <c r="V548" s="66"/>
      <c r="W548" s="66"/>
      <c r="X548" s="66"/>
      <c r="Y548" s="66"/>
    </row>
    <row r="549" spans="1:25" x14ac:dyDescent="0.2">
      <c r="A549" s="66" t="s">
        <v>11</v>
      </c>
      <c r="B549" s="66" t="s">
        <v>24</v>
      </c>
      <c r="C549" s="66" t="s">
        <v>25</v>
      </c>
      <c r="D549" s="66" t="s">
        <v>321</v>
      </c>
      <c r="E549" s="86">
        <f>+IF(ISNUMBER(DATA!J484),DATA!J484,"n/a")</f>
        <v>538558.71999999997</v>
      </c>
      <c r="F549" s="77">
        <f>+IF(ISNUMBER(DATA!K484),DATA!K484,"n/a")</f>
        <v>6.7771661753337598E-2</v>
      </c>
      <c r="G549" s="86">
        <f>+IF(ISNUMBER(DATA!T484),DATA!T484,"n/a")</f>
        <v>1782489.15</v>
      </c>
      <c r="H549" s="77">
        <f>+IF(ISNUMBER(DATA!U484),DATA!U484,"n/a")</f>
        <v>5.52188148797026E-2</v>
      </c>
      <c r="I549" s="86">
        <f>+IF(ISNUMBER(DATA!AD484),DATA!AD484,"n/a")</f>
        <v>3313966.75</v>
      </c>
      <c r="J549" s="77">
        <f>+IF(ISNUMBER(DATA!AE484),DATA!AE484,"n/a")</f>
        <v>1.8644206982046801E-2</v>
      </c>
      <c r="K549" s="86">
        <f>+IF(ISNUMBER(DATA!AN484),DATA!AN484,"n/a")</f>
        <v>6492579.3799999999</v>
      </c>
      <c r="L549" s="77">
        <f>+IF(ISNUMBER(DATA!AO484),DATA!AO484,"n/a")</f>
        <v>2.57827536363942E-2</v>
      </c>
      <c r="R549" s="66"/>
      <c r="S549" s="66"/>
      <c r="T549" s="66"/>
      <c r="U549" s="66"/>
      <c r="V549" s="66"/>
      <c r="W549" s="66"/>
      <c r="X549" s="66"/>
      <c r="Y549" s="66"/>
    </row>
    <row r="550" spans="1:25" x14ac:dyDescent="0.2">
      <c r="A550" s="66" t="s">
        <v>11</v>
      </c>
      <c r="B550" s="66" t="s">
        <v>24</v>
      </c>
      <c r="C550" s="66" t="s">
        <v>25</v>
      </c>
      <c r="D550" s="66" t="s">
        <v>322</v>
      </c>
      <c r="E550" s="86">
        <f>+IF(ISNUMBER(DATA!J485),DATA!J485,"n/a")</f>
        <v>1001365.88</v>
      </c>
      <c r="F550" s="77">
        <f>+IF(ISNUMBER(DATA!K485),DATA!K485,"n/a")</f>
        <v>1.9022223307696599E-2</v>
      </c>
      <c r="G550" s="86">
        <f>+IF(ISNUMBER(DATA!T485),DATA!T485,"n/a")</f>
        <v>3348511.31</v>
      </c>
      <c r="H550" s="77">
        <f>+IF(ISNUMBER(DATA!U485),DATA!U485,"n/a")</f>
        <v>-7.7458649130195496E-3</v>
      </c>
      <c r="I550" s="86">
        <f>+IF(ISNUMBER(DATA!AD485),DATA!AD485,"n/a")</f>
        <v>6290586.5099999998</v>
      </c>
      <c r="J550" s="77">
        <f>+IF(ISNUMBER(DATA!AE485),DATA!AE485,"n/a")</f>
        <v>-0.10135355122371199</v>
      </c>
      <c r="K550" s="86">
        <f>+IF(ISNUMBER(DATA!AN485),DATA!AN485,"n/a")</f>
        <v>12748851.91</v>
      </c>
      <c r="L550" s="77">
        <f>+IF(ISNUMBER(DATA!AO485),DATA!AO485,"n/a")</f>
        <v>-0.1131299930604</v>
      </c>
      <c r="R550" s="66"/>
      <c r="S550" s="66"/>
      <c r="T550" s="66"/>
      <c r="U550" s="66"/>
      <c r="V550" s="66"/>
      <c r="W550" s="66"/>
      <c r="X550" s="66"/>
      <c r="Y550" s="66"/>
    </row>
    <row r="551" spans="1:25" x14ac:dyDescent="0.2">
      <c r="A551" s="66" t="s">
        <v>11</v>
      </c>
      <c r="B551" s="66" t="s">
        <v>24</v>
      </c>
      <c r="C551" s="66" t="s">
        <v>25</v>
      </c>
      <c r="D551" s="66" t="s">
        <v>323</v>
      </c>
      <c r="E551" s="86">
        <f>+IF(ISNUMBER(DATA!J486),DATA!J486,"n/a")</f>
        <v>446523.6</v>
      </c>
      <c r="F551" s="77">
        <f>+IF(ISNUMBER(DATA!K486),DATA!K486,"n/a")</f>
        <v>0.242357228911322</v>
      </c>
      <c r="G551" s="86">
        <f>+IF(ISNUMBER(DATA!T486),DATA!T486,"n/a")</f>
        <v>1543757.92</v>
      </c>
      <c r="H551" s="77">
        <f>+IF(ISNUMBER(DATA!U486),DATA!U486,"n/a")</f>
        <v>0.29078431716346498</v>
      </c>
      <c r="I551" s="86">
        <f>+IF(ISNUMBER(DATA!AD486),DATA!AD486,"n/a")</f>
        <v>3042829.18</v>
      </c>
      <c r="J551" s="77">
        <f>+IF(ISNUMBER(DATA!AE486),DATA!AE486,"n/a")</f>
        <v>0.21436268705841999</v>
      </c>
      <c r="K551" s="86">
        <f>+IF(ISNUMBER(DATA!AN486),DATA!AN486,"n/a")</f>
        <v>5911584.5300000003</v>
      </c>
      <c r="L551" s="77">
        <f>+IF(ISNUMBER(DATA!AO486),DATA!AO486,"n/a")</f>
        <v>0.29557227679603798</v>
      </c>
      <c r="R551" s="66"/>
      <c r="S551" s="66"/>
      <c r="T551" s="66"/>
      <c r="U551" s="66"/>
      <c r="V551" s="66"/>
      <c r="W551" s="66"/>
      <c r="X551" s="66"/>
      <c r="Y551" s="66"/>
    </row>
    <row r="552" spans="1:25" x14ac:dyDescent="0.2">
      <c r="A552" s="66" t="s">
        <v>11</v>
      </c>
      <c r="B552" s="66" t="s">
        <v>24</v>
      </c>
      <c r="C552" s="66" t="s">
        <v>25</v>
      </c>
      <c r="D552" s="66" t="s">
        <v>324</v>
      </c>
      <c r="E552" s="86">
        <f>+IF(ISNUMBER(DATA!J487),DATA!J487,"n/a")</f>
        <v>424631.77</v>
      </c>
      <c r="F552" s="77">
        <f>+IF(ISNUMBER(DATA!K487),DATA!K487,"n/a")</f>
        <v>6.5217649250574203E-2</v>
      </c>
      <c r="G552" s="86">
        <f>+IF(ISNUMBER(DATA!T487),DATA!T487,"n/a")</f>
        <v>1392477.12</v>
      </c>
      <c r="H552" s="77">
        <f>+IF(ISNUMBER(DATA!U487),DATA!U487,"n/a")</f>
        <v>8.4343651927584501E-2</v>
      </c>
      <c r="I552" s="86">
        <f>+IF(ISNUMBER(DATA!AD487),DATA!AD487,"n/a")</f>
        <v>2574724.7999999998</v>
      </c>
      <c r="J552" s="77">
        <f>+IF(ISNUMBER(DATA!AE487),DATA!AE487,"n/a")</f>
        <v>9.6922923747102305E-2</v>
      </c>
      <c r="K552" s="86">
        <f>+IF(ISNUMBER(DATA!AN487),DATA!AN487,"n/a")</f>
        <v>5054504.97</v>
      </c>
      <c r="L552" s="77">
        <f>+IF(ISNUMBER(DATA!AO487),DATA!AO487,"n/a")</f>
        <v>0.15269910564389</v>
      </c>
      <c r="R552" s="66"/>
      <c r="S552" s="66"/>
      <c r="T552" s="66"/>
      <c r="U552" s="66"/>
      <c r="V552" s="66"/>
      <c r="W552" s="66"/>
      <c r="X552" s="66"/>
      <c r="Y552" s="66"/>
    </row>
    <row r="553" spans="1:25" x14ac:dyDescent="0.2">
      <c r="A553" s="66" t="s">
        <v>11</v>
      </c>
      <c r="B553" s="66" t="s">
        <v>24</v>
      </c>
      <c r="C553" s="66" t="s">
        <v>25</v>
      </c>
      <c r="D553" s="66" t="s">
        <v>325</v>
      </c>
      <c r="E553" s="86">
        <f>+IF(ISNUMBER(DATA!J488),DATA!J488,"n/a")</f>
        <v>853605.85</v>
      </c>
      <c r="F553" s="77">
        <f>+IF(ISNUMBER(DATA!K488),DATA!K488,"n/a")</f>
        <v>0.295903983160408</v>
      </c>
      <c r="G553" s="86">
        <f>+IF(ISNUMBER(DATA!T488),DATA!T488,"n/a")</f>
        <v>2595746.66</v>
      </c>
      <c r="H553" s="77">
        <f>+IF(ISNUMBER(DATA!U488),DATA!U488,"n/a")</f>
        <v>0.111704893889061</v>
      </c>
      <c r="I553" s="86">
        <f>+IF(ISNUMBER(DATA!AD488),DATA!AD488,"n/a")</f>
        <v>4770682.05</v>
      </c>
      <c r="J553" s="77">
        <f>+IF(ISNUMBER(DATA!AE488),DATA!AE488,"n/a")</f>
        <v>9.1617953906461394E-2</v>
      </c>
      <c r="K553" s="86">
        <f>+IF(ISNUMBER(DATA!AN488),DATA!AN488,"n/a")</f>
        <v>8944421.8200000003</v>
      </c>
      <c r="L553" s="77">
        <f>+IF(ISNUMBER(DATA!AO488),DATA!AO488,"n/a")</f>
        <v>9.1139132922603797E-2</v>
      </c>
      <c r="R553" s="66"/>
      <c r="S553" s="66"/>
      <c r="T553" s="66"/>
      <c r="U553" s="66"/>
      <c r="V553" s="66"/>
      <c r="W553" s="66"/>
      <c r="X553" s="66"/>
      <c r="Y553" s="66"/>
    </row>
    <row r="554" spans="1:25" x14ac:dyDescent="0.2">
      <c r="A554" s="66" t="s">
        <v>11</v>
      </c>
      <c r="B554" s="66" t="s">
        <v>24</v>
      </c>
      <c r="C554" s="66" t="s">
        <v>25</v>
      </c>
      <c r="D554" s="66" t="s">
        <v>326</v>
      </c>
      <c r="E554" s="86">
        <f>+IF(ISNUMBER(DATA!J489),DATA!J489,"n/a")</f>
        <v>860711.23</v>
      </c>
      <c r="F554" s="77">
        <f>+IF(ISNUMBER(DATA!K489),DATA!K489,"n/a")</f>
        <v>4.8075778920681399E-2</v>
      </c>
      <c r="G554" s="86">
        <f>+IF(ISNUMBER(DATA!T489),DATA!T489,"n/a")</f>
        <v>2937789.73</v>
      </c>
      <c r="H554" s="77">
        <f>+IF(ISNUMBER(DATA!U489),DATA!U489,"n/a")</f>
        <v>9.6494900601594699E-2</v>
      </c>
      <c r="I554" s="86">
        <f>+IF(ISNUMBER(DATA!AD489),DATA!AD489,"n/a")</f>
        <v>5587257.5300000003</v>
      </c>
      <c r="J554" s="77">
        <f>+IF(ISNUMBER(DATA!AE489),DATA!AE489,"n/a")</f>
        <v>9.5771235979199607E-2</v>
      </c>
      <c r="K554" s="86">
        <f>+IF(ISNUMBER(DATA!AN489),DATA!AN489,"n/a")</f>
        <v>10767249.02</v>
      </c>
      <c r="L554" s="77">
        <f>+IF(ISNUMBER(DATA!AO489),DATA!AO489,"n/a")</f>
        <v>0.14681619298626</v>
      </c>
      <c r="R554" s="66"/>
      <c r="S554" s="66"/>
      <c r="T554" s="66"/>
      <c r="U554" s="66"/>
      <c r="V554" s="66"/>
      <c r="W554" s="66"/>
      <c r="X554" s="66"/>
      <c r="Y554" s="66"/>
    </row>
    <row r="555" spans="1:25" x14ac:dyDescent="0.2">
      <c r="A555" s="66" t="s">
        <v>11</v>
      </c>
      <c r="B555" s="66" t="s">
        <v>24</v>
      </c>
      <c r="C555" s="66" t="s">
        <v>25</v>
      </c>
      <c r="D555" s="66" t="s">
        <v>327</v>
      </c>
      <c r="E555" s="86">
        <f>+IF(ISNUMBER(DATA!J490),DATA!J490,"n/a")</f>
        <v>5587029.96</v>
      </c>
      <c r="F555" s="77">
        <f>+IF(ISNUMBER(DATA!K490),DATA!K490,"n/a")</f>
        <v>4.4418512895018802E-2</v>
      </c>
      <c r="G555" s="86">
        <f>+IF(ISNUMBER(DATA!T490),DATA!T490,"n/a")</f>
        <v>18813572.77</v>
      </c>
      <c r="H555" s="77">
        <f>+IF(ISNUMBER(DATA!U490),DATA!U490,"n/a")</f>
        <v>8.5737533892895595E-2</v>
      </c>
      <c r="I555" s="86">
        <f>+IF(ISNUMBER(DATA!AD490),DATA!AD490,"n/a")</f>
        <v>35374796.399999999</v>
      </c>
      <c r="J555" s="77">
        <f>+IF(ISNUMBER(DATA!AE490),DATA!AE490,"n/a")</f>
        <v>4.8522462962573697E-2</v>
      </c>
      <c r="K555" s="86">
        <f>+IF(ISNUMBER(DATA!AN490),DATA!AN490,"n/a")</f>
        <v>69084096.769999996</v>
      </c>
      <c r="L555" s="77">
        <f>+IF(ISNUMBER(DATA!AO490),DATA!AO490,"n/a")</f>
        <v>5.7787324434684102E-2</v>
      </c>
      <c r="R555" s="66"/>
      <c r="S555" s="66"/>
      <c r="T555" s="66"/>
      <c r="U555" s="66"/>
      <c r="V555" s="66"/>
      <c r="W555" s="66"/>
      <c r="X555" s="66"/>
      <c r="Y555" s="66"/>
    </row>
    <row r="556" spans="1:25" x14ac:dyDescent="0.2">
      <c r="E556" s="90"/>
      <c r="F556" s="77"/>
      <c r="G556" s="91"/>
      <c r="H556" s="77"/>
      <c r="I556" s="91"/>
      <c r="J556" s="82"/>
      <c r="K556" s="91"/>
      <c r="L556" s="77"/>
      <c r="R556" s="66"/>
      <c r="S556" s="66"/>
      <c r="T556" s="66"/>
      <c r="U556" s="66"/>
      <c r="V556" s="66"/>
      <c r="W556" s="66"/>
      <c r="X556" s="66"/>
      <c r="Y556" s="66"/>
    </row>
    <row r="557" spans="1:25" x14ac:dyDescent="0.2">
      <c r="A557" s="66" t="s">
        <v>11</v>
      </c>
      <c r="B557" s="66" t="s">
        <v>24</v>
      </c>
      <c r="C557" s="66" t="s">
        <v>10</v>
      </c>
      <c r="D557" s="66" t="s">
        <v>319</v>
      </c>
      <c r="E557" s="87">
        <f>+IF(ISNUMBER(DATA!L482),DATA!L482,"n/a")</f>
        <v>5.2692250610259599</v>
      </c>
      <c r="F557" s="77">
        <f>+IF(ISNUMBER(DATA!M482),DATA!M482,"n/a")</f>
        <v>1.16050514951789E-2</v>
      </c>
      <c r="G557" s="87">
        <f>+IF(ISNUMBER(DATA!V482),DATA!V482,"n/a")</f>
        <v>5.3085386733881696</v>
      </c>
      <c r="H557" s="77">
        <f>+IF(ISNUMBER(DATA!W482),DATA!W482,"n/a")</f>
        <v>-2.90535880735034E-3</v>
      </c>
      <c r="I557" s="87">
        <f>+IF(ISNUMBER(DATA!AF482),DATA!AF482,"n/a")</f>
        <v>5.3453172990254396</v>
      </c>
      <c r="J557" s="77">
        <f>+IF(ISNUMBER(DATA!AG482),DATA!AG482,"n/a")</f>
        <v>3.2001325430502797E-2</v>
      </c>
      <c r="K557" s="87">
        <f>+IF(ISNUMBER(DATA!AP482),DATA!AP482,"n/a")</f>
        <v>5.3403743200923204</v>
      </c>
      <c r="L557" s="77">
        <f>+IF(ISNUMBER(DATA!AQ482),DATA!AQ482,"n/a")</f>
        <v>5.4087244980822E-2</v>
      </c>
      <c r="R557" s="66"/>
      <c r="S557" s="66"/>
      <c r="T557" s="66"/>
      <c r="U557" s="66"/>
      <c r="V557" s="66"/>
      <c r="W557" s="66"/>
      <c r="X557" s="66"/>
      <c r="Y557" s="66"/>
    </row>
    <row r="558" spans="1:25" x14ac:dyDescent="0.2">
      <c r="A558" s="66" t="s">
        <v>11</v>
      </c>
      <c r="B558" s="66" t="s">
        <v>24</v>
      </c>
      <c r="C558" s="66" t="s">
        <v>10</v>
      </c>
      <c r="D558" s="66" t="s">
        <v>320</v>
      </c>
      <c r="E558" s="87">
        <f>+IF(ISNUMBER(DATA!L483),DATA!L483,"n/a")</f>
        <v>4.0503967381899502</v>
      </c>
      <c r="F558" s="77">
        <f>+IF(ISNUMBER(DATA!M483),DATA!M483,"n/a")</f>
        <v>0.22362009707282601</v>
      </c>
      <c r="G558" s="87">
        <f>+IF(ISNUMBER(DATA!V483),DATA!V483,"n/a")</f>
        <v>3.7313468551742601</v>
      </c>
      <c r="H558" s="77">
        <f>+IF(ISNUMBER(DATA!W483),DATA!W483,"n/a")</f>
        <v>-1.3386186400255099E-2</v>
      </c>
      <c r="I558" s="87">
        <f>+IF(ISNUMBER(DATA!AF483),DATA!AF483,"n/a")</f>
        <v>3.72082814106719</v>
      </c>
      <c r="J558" s="77">
        <f>+IF(ISNUMBER(DATA!AG483),DATA!AG483,"n/a")</f>
        <v>-1.2765065396595899E-2</v>
      </c>
      <c r="K558" s="87">
        <f>+IF(ISNUMBER(DATA!AP483),DATA!AP483,"n/a")</f>
        <v>3.8572388467667702</v>
      </c>
      <c r="L558" s="77">
        <f>+IF(ISNUMBER(DATA!AQ483),DATA!AQ483,"n/a")</f>
        <v>3.8349425437346402E-2</v>
      </c>
      <c r="R558" s="66"/>
      <c r="S558" s="66"/>
      <c r="T558" s="66"/>
      <c r="U558" s="66"/>
      <c r="V558" s="66"/>
      <c r="W558" s="66"/>
      <c r="X558" s="66"/>
      <c r="Y558" s="66"/>
    </row>
    <row r="559" spans="1:25" x14ac:dyDescent="0.2">
      <c r="A559" s="66" t="s">
        <v>11</v>
      </c>
      <c r="B559" s="66" t="s">
        <v>24</v>
      </c>
      <c r="C559" s="66" t="s">
        <v>10</v>
      </c>
      <c r="D559" s="66" t="s">
        <v>321</v>
      </c>
      <c r="E559" s="87">
        <f>+IF(ISNUMBER(DATA!L484),DATA!L484,"n/a")</f>
        <v>4.66760773908379</v>
      </c>
      <c r="F559" s="77">
        <f>+IF(ISNUMBER(DATA!M484),DATA!M484,"n/a")</f>
        <v>1.17793146059581E-2</v>
      </c>
      <c r="G559" s="87">
        <f>+IF(ISNUMBER(DATA!V484),DATA!V484,"n/a")</f>
        <v>4.62214428172837</v>
      </c>
      <c r="H559" s="77">
        <f>+IF(ISNUMBER(DATA!W484),DATA!W484,"n/a")</f>
        <v>-2.3831683302133798E-3</v>
      </c>
      <c r="I559" s="87">
        <f>+IF(ISNUMBER(DATA!AF484),DATA!AF484,"n/a")</f>
        <v>4.6331264476663403</v>
      </c>
      <c r="J559" s="77">
        <f>+IF(ISNUMBER(DATA!AG484),DATA!AG484,"n/a")</f>
        <v>1.24611664156531E-2</v>
      </c>
      <c r="K559" s="87">
        <f>+IF(ISNUMBER(DATA!AP484),DATA!AP484,"n/a")</f>
        <v>4.7479891586064999</v>
      </c>
      <c r="L559" s="77">
        <f>+IF(ISNUMBER(DATA!AQ484),DATA!AQ484,"n/a")</f>
        <v>2.19932365374996E-2</v>
      </c>
      <c r="R559" s="66"/>
      <c r="S559" s="66"/>
      <c r="T559" s="66"/>
      <c r="U559" s="66"/>
      <c r="V559" s="66"/>
      <c r="W559" s="66"/>
      <c r="X559" s="66"/>
      <c r="Y559" s="66"/>
    </row>
    <row r="560" spans="1:25" x14ac:dyDescent="0.2">
      <c r="A560" s="66" t="s">
        <v>11</v>
      </c>
      <c r="B560" s="66" t="s">
        <v>24</v>
      </c>
      <c r="C560" s="66" t="s">
        <v>10</v>
      </c>
      <c r="D560" s="66" t="s">
        <v>322</v>
      </c>
      <c r="E560" s="87">
        <f>+IF(ISNUMBER(DATA!L485),DATA!L485,"n/a")</f>
        <v>3.7963693199056698</v>
      </c>
      <c r="F560" s="77">
        <f>+IF(ISNUMBER(DATA!M485),DATA!M485,"n/a")</f>
        <v>8.5114884998477595E-4</v>
      </c>
      <c r="G560" s="87">
        <f>+IF(ISNUMBER(DATA!V485),DATA!V485,"n/a")</f>
        <v>3.7970783541199</v>
      </c>
      <c r="H560" s="77">
        <f>+IF(ISNUMBER(DATA!W485),DATA!W485,"n/a")</f>
        <v>-2.87997412797623E-2</v>
      </c>
      <c r="I560" s="87">
        <f>+IF(ISNUMBER(DATA!AF485),DATA!AF485,"n/a")</f>
        <v>3.8013583602860401</v>
      </c>
      <c r="J560" s="77">
        <f>+IF(ISNUMBER(DATA!AG485),DATA!AG485,"n/a")</f>
        <v>-3.6522655929907201E-2</v>
      </c>
      <c r="K560" s="87">
        <f>+IF(ISNUMBER(DATA!AP485),DATA!AP485,"n/a")</f>
        <v>3.8293090329853898</v>
      </c>
      <c r="L560" s="77">
        <f>+IF(ISNUMBER(DATA!AQ485),DATA!AQ485,"n/a")</f>
        <v>-3.8350595304292502E-2</v>
      </c>
      <c r="R560" s="66"/>
      <c r="S560" s="66"/>
      <c r="T560" s="66"/>
      <c r="U560" s="66"/>
      <c r="V560" s="66"/>
      <c r="W560" s="66"/>
      <c r="X560" s="66"/>
      <c r="Y560" s="66"/>
    </row>
    <row r="561" spans="1:25" x14ac:dyDescent="0.2">
      <c r="A561" s="66" t="s">
        <v>11</v>
      </c>
      <c r="B561" s="66" t="s">
        <v>24</v>
      </c>
      <c r="C561" s="66" t="s">
        <v>10</v>
      </c>
      <c r="D561" s="66" t="s">
        <v>323</v>
      </c>
      <c r="E561" s="87">
        <f>+IF(ISNUMBER(DATA!L486),DATA!L486,"n/a")</f>
        <v>4.7325767707912503</v>
      </c>
      <c r="F561" s="77">
        <f>+IF(ISNUMBER(DATA!M486),DATA!M486,"n/a")</f>
        <v>2.9369492772246399E-2</v>
      </c>
      <c r="G561" s="87">
        <f>+IF(ISNUMBER(DATA!V486),DATA!V486,"n/a")</f>
        <v>4.6996137630111798</v>
      </c>
      <c r="H561" s="77">
        <f>+IF(ISNUMBER(DATA!W486),DATA!W486,"n/a")</f>
        <v>2.1901755661747999E-2</v>
      </c>
      <c r="I561" s="87">
        <f>+IF(ISNUMBER(DATA!AF486),DATA!AF486,"n/a")</f>
        <v>4.6314785679872399</v>
      </c>
      <c r="J561" s="77">
        <f>+IF(ISNUMBER(DATA!AG486),DATA!AG486,"n/a")</f>
        <v>4.4736151110164102E-2</v>
      </c>
      <c r="K561" s="87">
        <f>+IF(ISNUMBER(DATA!AP486),DATA!AP486,"n/a")</f>
        <v>4.6952622736821397</v>
      </c>
      <c r="L561" s="77">
        <f>+IF(ISNUMBER(DATA!AQ486),DATA!AQ486,"n/a")</f>
        <v>2.7072065083682199E-2</v>
      </c>
      <c r="R561" s="66"/>
      <c r="S561" s="66"/>
      <c r="T561" s="66"/>
      <c r="U561" s="66"/>
      <c r="V561" s="66"/>
      <c r="W561" s="66"/>
      <c r="X561" s="66"/>
      <c r="Y561" s="66"/>
    </row>
    <row r="562" spans="1:25" x14ac:dyDescent="0.2">
      <c r="A562" s="66" t="s">
        <v>11</v>
      </c>
      <c r="B562" s="66" t="s">
        <v>24</v>
      </c>
      <c r="C562" s="66" t="s">
        <v>10</v>
      </c>
      <c r="D562" s="66" t="s">
        <v>324</v>
      </c>
      <c r="E562" s="87">
        <f>+IF(ISNUMBER(DATA!L487),DATA!L487,"n/a")</f>
        <v>4.6283006237099702</v>
      </c>
      <c r="F562" s="77">
        <f>+IF(ISNUMBER(DATA!M487),DATA!M487,"n/a")</f>
        <v>6.9922111272075899E-3</v>
      </c>
      <c r="G562" s="87">
        <f>+IF(ISNUMBER(DATA!V487),DATA!V487,"n/a")</f>
        <v>4.6324618532098603</v>
      </c>
      <c r="H562" s="77">
        <f>+IF(ISNUMBER(DATA!W487),DATA!W487,"n/a")</f>
        <v>1.00592718969197E-2</v>
      </c>
      <c r="I562" s="87">
        <f>+IF(ISNUMBER(DATA!AF487),DATA!AF487,"n/a")</f>
        <v>4.6207588819721099</v>
      </c>
      <c r="J562" s="77">
        <f>+IF(ISNUMBER(DATA!AG487),DATA!AG487,"n/a")</f>
        <v>1.2853390925738201E-2</v>
      </c>
      <c r="K562" s="87">
        <f>+IF(ISNUMBER(DATA!AP487),DATA!AP487,"n/a")</f>
        <v>4.6059442001440098</v>
      </c>
      <c r="L562" s="77">
        <f>+IF(ISNUMBER(DATA!AQ487),DATA!AQ487,"n/a")</f>
        <v>-2.58428949508074E-2</v>
      </c>
      <c r="R562" s="66"/>
      <c r="S562" s="66"/>
      <c r="T562" s="66"/>
      <c r="U562" s="66"/>
      <c r="V562" s="66"/>
      <c r="W562" s="66"/>
      <c r="X562" s="66"/>
      <c r="Y562" s="66"/>
    </row>
    <row r="563" spans="1:25" x14ac:dyDescent="0.2">
      <c r="A563" s="66" t="s">
        <v>11</v>
      </c>
      <c r="B563" s="66" t="s">
        <v>24</v>
      </c>
      <c r="C563" s="66" t="s">
        <v>10</v>
      </c>
      <c r="D563" s="66" t="s">
        <v>325</v>
      </c>
      <c r="E563" s="87">
        <f>+IF(ISNUMBER(DATA!L488),DATA!L488,"n/a")</f>
        <v>4.5465652917794204</v>
      </c>
      <c r="F563" s="77">
        <f>+IF(ISNUMBER(DATA!M488),DATA!M488,"n/a")</f>
        <v>-7.8031004702593304E-2</v>
      </c>
      <c r="G563" s="87">
        <f>+IF(ISNUMBER(DATA!V488),DATA!V488,"n/a")</f>
        <v>4.6755660801700198</v>
      </c>
      <c r="H563" s="77">
        <f>+IF(ISNUMBER(DATA!W488),DATA!W488,"n/a")</f>
        <v>-3.6566981730330003E-2</v>
      </c>
      <c r="I563" s="87">
        <f>+IF(ISNUMBER(DATA!AF488),DATA!AF488,"n/a")</f>
        <v>4.67385348778698</v>
      </c>
      <c r="J563" s="77">
        <f>+IF(ISNUMBER(DATA!AG488),DATA!AG488,"n/a")</f>
        <v>-2.1685752396130499E-2</v>
      </c>
      <c r="K563" s="87">
        <f>+IF(ISNUMBER(DATA!AP488),DATA!AP488,"n/a")</f>
        <v>4.7663586625076704</v>
      </c>
      <c r="L563" s="77">
        <f>+IF(ISNUMBER(DATA!AQ488),DATA!AQ488,"n/a")</f>
        <v>-3.3801658900023103E-2</v>
      </c>
      <c r="R563" s="66"/>
      <c r="S563" s="66"/>
      <c r="T563" s="66"/>
      <c r="U563" s="66"/>
      <c r="V563" s="66"/>
      <c r="W563" s="66"/>
      <c r="X563" s="66"/>
      <c r="Y563" s="66"/>
    </row>
    <row r="564" spans="1:25" x14ac:dyDescent="0.2">
      <c r="A564" s="66" t="s">
        <v>11</v>
      </c>
      <c r="B564" s="66" t="s">
        <v>24</v>
      </c>
      <c r="C564" s="66" t="s">
        <v>10</v>
      </c>
      <c r="D564" s="66" t="s">
        <v>326</v>
      </c>
      <c r="E564" s="87">
        <f>+IF(ISNUMBER(DATA!L489),DATA!L489,"n/a")</f>
        <v>4.0315589338332698</v>
      </c>
      <c r="F564" s="77">
        <f>+IF(ISNUMBER(DATA!M489),DATA!M489,"n/a")</f>
        <v>1.53249554138016E-2</v>
      </c>
      <c r="G564" s="87">
        <f>+IF(ISNUMBER(DATA!V489),DATA!V489,"n/a")</f>
        <v>4.0740798835370899</v>
      </c>
      <c r="H564" s="77">
        <f>+IF(ISNUMBER(DATA!W489),DATA!W489,"n/a")</f>
        <v>2.1783334540256799E-2</v>
      </c>
      <c r="I564" s="87">
        <f>+IF(ISNUMBER(DATA!AF489),DATA!AF489,"n/a")</f>
        <v>4.0563261724567798</v>
      </c>
      <c r="J564" s="77">
        <f>+IF(ISNUMBER(DATA!AG489),DATA!AG489,"n/a")</f>
        <v>3.2158408533468699E-2</v>
      </c>
      <c r="K564" s="87">
        <f>+IF(ISNUMBER(DATA!AP489),DATA!AP489,"n/a")</f>
        <v>4.0420386389126701</v>
      </c>
      <c r="L564" s="77">
        <f>+IF(ISNUMBER(DATA!AQ489),DATA!AQ489,"n/a")</f>
        <v>9.4384805673784593E-3</v>
      </c>
      <c r="R564" s="66"/>
      <c r="S564" s="66"/>
      <c r="T564" s="66"/>
      <c r="U564" s="66"/>
      <c r="V564" s="66"/>
      <c r="W564" s="66"/>
      <c r="X564" s="66"/>
      <c r="Y564" s="66"/>
    </row>
    <row r="565" spans="1:25" x14ac:dyDescent="0.2">
      <c r="A565" s="66" t="s">
        <v>11</v>
      </c>
      <c r="B565" s="66" t="s">
        <v>24</v>
      </c>
      <c r="C565" s="66" t="s">
        <v>10</v>
      </c>
      <c r="D565" s="66" t="s">
        <v>327</v>
      </c>
      <c r="E565" s="87">
        <f>+IF(ISNUMBER(DATA!L490),DATA!L490,"n/a")</f>
        <v>4.3184446470654398</v>
      </c>
      <c r="F565" s="77">
        <f>+IF(ISNUMBER(DATA!M490),DATA!M490,"n/a")</f>
        <v>3.5369238241790502E-2</v>
      </c>
      <c r="G565" s="87">
        <f>+IF(ISNUMBER(DATA!V490),DATA!V490,"n/a")</f>
        <v>4.27532693946024</v>
      </c>
      <c r="H565" s="77">
        <f>+IF(ISNUMBER(DATA!W490),DATA!W490,"n/a")</f>
        <v>-9.0800177157020299E-3</v>
      </c>
      <c r="I565" s="87">
        <f>+IF(ISNUMBER(DATA!AF490),DATA!AF490,"n/a")</f>
        <v>4.2695336378311604</v>
      </c>
      <c r="J565" s="77">
        <f>+IF(ISNUMBER(DATA!AG490),DATA!AG490,"n/a")</f>
        <v>-8.5100384127485297E-4</v>
      </c>
      <c r="K565" s="87">
        <f>+IF(ISNUMBER(DATA!AP490),DATA!AP490,"n/a")</f>
        <v>4.3174804647583001</v>
      </c>
      <c r="L565" s="77">
        <f>+IF(ISNUMBER(DATA!AQ490),DATA!AQ490,"n/a")</f>
        <v>4.3726395400758502E-4</v>
      </c>
      <c r="R565" s="66"/>
      <c r="S565" s="66"/>
      <c r="T565" s="66"/>
      <c r="U565" s="66"/>
      <c r="V565" s="66"/>
      <c r="W565" s="66"/>
      <c r="X565" s="66"/>
      <c r="Y565" s="66"/>
    </row>
    <row r="566" spans="1:25" x14ac:dyDescent="0.2">
      <c r="E566" s="90"/>
      <c r="F566" s="77"/>
      <c r="G566" s="91"/>
      <c r="H566" s="77"/>
      <c r="I566" s="91"/>
      <c r="J566" s="82"/>
      <c r="K566" s="91"/>
      <c r="L566" s="77"/>
      <c r="R566" s="66"/>
      <c r="S566" s="66"/>
      <c r="T566" s="66"/>
      <c r="U566" s="66"/>
      <c r="V566" s="66"/>
      <c r="W566" s="66"/>
      <c r="X566" s="66"/>
      <c r="Y566" s="66"/>
    </row>
    <row r="567" spans="1:25" x14ac:dyDescent="0.2">
      <c r="A567" s="66" t="s">
        <v>11</v>
      </c>
      <c r="B567" s="66" t="s">
        <v>24</v>
      </c>
      <c r="C567" s="66" t="s">
        <v>26</v>
      </c>
      <c r="D567" s="66" t="s">
        <v>319</v>
      </c>
      <c r="E567" s="87">
        <f>+IF(ISNUMBER(DATA!N482),DATA!N482,"n/a")</f>
        <v>2.6311609481233198</v>
      </c>
      <c r="F567" s="77">
        <f>+IF(ISNUMBER(DATA!O482),DATA!O482,"n/a")</f>
        <v>1.65049149887838E-2</v>
      </c>
      <c r="G567" s="87">
        <f>+IF(ISNUMBER(DATA!X482),DATA!X482,"n/a")</f>
        <v>2.6515175428436599</v>
      </c>
      <c r="H567" s="77">
        <f>+IF(ISNUMBER(DATA!Y482),DATA!Y482,"n/a")</f>
        <v>3.203420282835E-3</v>
      </c>
      <c r="I567" s="87">
        <f>+IF(ISNUMBER(DATA!AH482),DATA!AH482,"n/a")</f>
        <v>2.6675552892426002</v>
      </c>
      <c r="J567" s="77">
        <f>+IF(ISNUMBER(DATA!AI482),DATA!AI482,"n/a")</f>
        <v>2.4285240717035101E-2</v>
      </c>
      <c r="K567" s="87">
        <f>+IF(ISNUMBER(DATA!AR482),DATA!AR482,"n/a")</f>
        <v>2.63740494087634</v>
      </c>
      <c r="L567" s="77">
        <f>+IF(ISNUMBER(DATA!AS482),DATA!AS482,"n/a")</f>
        <v>3.3804921522945897E-2</v>
      </c>
      <c r="R567" s="66"/>
      <c r="S567" s="66"/>
      <c r="T567" s="66"/>
      <c r="U567" s="66"/>
      <c r="V567" s="66"/>
      <c r="W567" s="66"/>
      <c r="X567" s="66"/>
      <c r="Y567" s="66"/>
    </row>
    <row r="568" spans="1:25" x14ac:dyDescent="0.2">
      <c r="A568" s="66" t="s">
        <v>11</v>
      </c>
      <c r="B568" s="66" t="s">
        <v>24</v>
      </c>
      <c r="C568" s="66" t="s">
        <v>26</v>
      </c>
      <c r="D568" s="66" t="s">
        <v>320</v>
      </c>
      <c r="E568" s="87">
        <f>+IF(ISNUMBER(DATA!N483),DATA!N483,"n/a")</f>
        <v>2.4228219514173399</v>
      </c>
      <c r="F568" s="77">
        <f>+IF(ISNUMBER(DATA!O483),DATA!O483,"n/a")</f>
        <v>0.20095912780585201</v>
      </c>
      <c r="G568" s="87">
        <f>+IF(ISNUMBER(DATA!X483),DATA!X483,"n/a")</f>
        <v>2.2559358428583001</v>
      </c>
      <c r="H568" s="77">
        <f>+IF(ISNUMBER(DATA!Y483),DATA!Y483,"n/a")</f>
        <v>-1.18987709997964E-2</v>
      </c>
      <c r="I568" s="87">
        <f>+IF(ISNUMBER(DATA!AH483),DATA!AH483,"n/a")</f>
        <v>2.2346027660661099</v>
      </c>
      <c r="J568" s="77">
        <f>+IF(ISNUMBER(DATA!AI483),DATA!AI483,"n/a")</f>
        <v>-1.6417329050087099E-2</v>
      </c>
      <c r="K568" s="87">
        <f>+IF(ISNUMBER(DATA!AR483),DATA!AR483,"n/a")</f>
        <v>2.2830054882394499</v>
      </c>
      <c r="L568" s="77">
        <f>+IF(ISNUMBER(DATA!AS483),DATA!AS483,"n/a")</f>
        <v>4.1621795799443702E-2</v>
      </c>
      <c r="R568" s="66"/>
      <c r="S568" s="66"/>
      <c r="T568" s="66"/>
      <c r="U568" s="66"/>
      <c r="V568" s="66"/>
      <c r="W568" s="66"/>
      <c r="X568" s="66"/>
      <c r="Y568" s="66"/>
    </row>
    <row r="569" spans="1:25" x14ac:dyDescent="0.2">
      <c r="A569" s="66" t="s">
        <v>11</v>
      </c>
      <c r="B569" s="66" t="s">
        <v>24</v>
      </c>
      <c r="C569" s="66" t="s">
        <v>26</v>
      </c>
      <c r="D569" s="66" t="s">
        <v>321</v>
      </c>
      <c r="E569" s="87">
        <f>+IF(ISNUMBER(DATA!N484),DATA!N484,"n/a")</f>
        <v>2.8630331154976001</v>
      </c>
      <c r="F569" s="77">
        <f>+IF(ISNUMBER(DATA!O484),DATA!O484,"n/a")</f>
        <v>2.6345024069584201E-2</v>
      </c>
      <c r="G569" s="87">
        <f>+IF(ISNUMBER(DATA!X484),DATA!X484,"n/a")</f>
        <v>2.8544445782460999</v>
      </c>
      <c r="H569" s="77">
        <f>+IF(ISNUMBER(DATA!Y484),DATA!Y484,"n/a")</f>
        <v>3.1868305177728602E-2</v>
      </c>
      <c r="I569" s="87">
        <f>+IF(ISNUMBER(DATA!AH484),DATA!AH484,"n/a")</f>
        <v>2.8298058844434699</v>
      </c>
      <c r="J569" s="77">
        <f>+IF(ISNUMBER(DATA!AI484),DATA!AI484,"n/a")</f>
        <v>4.5085355563195699E-2</v>
      </c>
      <c r="K569" s="87">
        <f>+IF(ISNUMBER(DATA!AR484),DATA!AR484,"n/a")</f>
        <v>2.8379519789560099</v>
      </c>
      <c r="L569" s="77">
        <f>+IF(ISNUMBER(DATA!AS484),DATA!AS484,"n/a")</f>
        <v>6.3334736735333894E-2</v>
      </c>
      <c r="R569" s="66"/>
      <c r="S569" s="66"/>
      <c r="T569" s="66"/>
      <c r="U569" s="66"/>
      <c r="V569" s="66"/>
      <c r="W569" s="66"/>
      <c r="X569" s="66"/>
      <c r="Y569" s="66"/>
    </row>
    <row r="570" spans="1:25" x14ac:dyDescent="0.2">
      <c r="A570" s="66" t="s">
        <v>11</v>
      </c>
      <c r="B570" s="66" t="s">
        <v>24</v>
      </c>
      <c r="C570" s="66" t="s">
        <v>26</v>
      </c>
      <c r="D570" s="66" t="s">
        <v>322</v>
      </c>
      <c r="E570" s="87">
        <f>+IF(ISNUMBER(DATA!N485),DATA!N485,"n/a")</f>
        <v>2.85927978692464</v>
      </c>
      <c r="F570" s="77">
        <f>+IF(ISNUMBER(DATA!O485),DATA!O485,"n/a")</f>
        <v>2.0948108149766199E-2</v>
      </c>
      <c r="G570" s="87">
        <f>+IF(ISNUMBER(DATA!X485),DATA!X485,"n/a")</f>
        <v>2.83364488621064</v>
      </c>
      <c r="H570" s="77">
        <f>+IF(ISNUMBER(DATA!Y485),DATA!Y485,"n/a")</f>
        <v>2.0770857683285099E-2</v>
      </c>
      <c r="I570" s="87">
        <f>+IF(ISNUMBER(DATA!AH485),DATA!AH485,"n/a")</f>
        <v>2.8239741845629598</v>
      </c>
      <c r="J570" s="77">
        <f>+IF(ISNUMBER(DATA!AI485),DATA!AI485,"n/a")</f>
        <v>4.98913290453456E-2</v>
      </c>
      <c r="K570" s="87">
        <f>+IF(ISNUMBER(DATA!AR485),DATA!AR485,"n/a")</f>
        <v>2.8747965996257299</v>
      </c>
      <c r="L570" s="77">
        <f>+IF(ISNUMBER(DATA!AS485),DATA!AS485,"n/a")</f>
        <v>6.9221852888341595E-2</v>
      </c>
      <c r="R570" s="66"/>
      <c r="S570" s="66"/>
      <c r="T570" s="66"/>
      <c r="U570" s="66"/>
      <c r="V570" s="66"/>
      <c r="W570" s="66"/>
      <c r="X570" s="66"/>
      <c r="Y570" s="66"/>
    </row>
    <row r="571" spans="1:25" x14ac:dyDescent="0.2">
      <c r="A571" s="66" t="s">
        <v>11</v>
      </c>
      <c r="B571" s="66" t="s">
        <v>24</v>
      </c>
      <c r="C571" s="66" t="s">
        <v>26</v>
      </c>
      <c r="D571" s="66" t="s">
        <v>323</v>
      </c>
      <c r="E571" s="87">
        <f>+IF(ISNUMBER(DATA!N486),DATA!N486,"n/a")</f>
        <v>2.70046685102422</v>
      </c>
      <c r="F571" s="77">
        <f>+IF(ISNUMBER(DATA!O486),DATA!O486,"n/a")</f>
        <v>3.1367386189339701E-2</v>
      </c>
      <c r="G571" s="87">
        <f>+IF(ISNUMBER(DATA!X486),DATA!X486,"n/a")</f>
        <v>2.6677282536629798</v>
      </c>
      <c r="H571" s="77">
        <f>+IF(ISNUMBER(DATA!Y486),DATA!Y486,"n/a")</f>
        <v>1.51940623905528E-2</v>
      </c>
      <c r="I571" s="87">
        <f>+IF(ISNUMBER(DATA!AH486),DATA!AH486,"n/a")</f>
        <v>2.6009359914183601</v>
      </c>
      <c r="J571" s="77">
        <f>+IF(ISNUMBER(DATA!AI486),DATA!AI486,"n/a")</f>
        <v>3.9854676828401499E-2</v>
      </c>
      <c r="K571" s="87">
        <f>+IF(ISNUMBER(DATA!AR486),DATA!AR486,"n/a")</f>
        <v>2.5753751490380901</v>
      </c>
      <c r="L571" s="77">
        <f>+IF(ISNUMBER(DATA!AS486),DATA!AS486,"n/a")</f>
        <v>1.49141407125527E-2</v>
      </c>
      <c r="R571" s="66"/>
      <c r="S571" s="66"/>
      <c r="T571" s="66"/>
      <c r="U571" s="66"/>
      <c r="V571" s="66"/>
      <c r="W571" s="66"/>
      <c r="X571" s="66"/>
      <c r="Y571" s="66"/>
    </row>
    <row r="572" spans="1:25" x14ac:dyDescent="0.2">
      <c r="A572" s="66" t="s">
        <v>11</v>
      </c>
      <c r="B572" s="66" t="s">
        <v>24</v>
      </c>
      <c r="C572" s="66" t="s">
        <v>26</v>
      </c>
      <c r="D572" s="66" t="s">
        <v>324</v>
      </c>
      <c r="E572" s="87">
        <f>+IF(ISNUMBER(DATA!N487),DATA!N487,"n/a")</f>
        <v>3.1127479227472801</v>
      </c>
      <c r="F572" s="77">
        <f>+IF(ISNUMBER(DATA!O487),DATA!O487,"n/a")</f>
        <v>1.4899307833511E-2</v>
      </c>
      <c r="G572" s="87">
        <f>+IF(ISNUMBER(DATA!X487),DATA!X487,"n/a")</f>
        <v>3.1264356357970202</v>
      </c>
      <c r="H572" s="77">
        <f>+IF(ISNUMBER(DATA!Y487),DATA!Y487,"n/a")</f>
        <v>2.7364456441349799E-2</v>
      </c>
      <c r="I572" s="87">
        <f>+IF(ISNUMBER(DATA!AH487),DATA!AH487,"n/a")</f>
        <v>3.1286336038709899</v>
      </c>
      <c r="J572" s="77">
        <f>+IF(ISNUMBER(DATA!AI487),DATA!AI487,"n/a")</f>
        <v>4.2212041008731702E-2</v>
      </c>
      <c r="K572" s="87">
        <f>+IF(ISNUMBER(DATA!AR487),DATA!AR487,"n/a")</f>
        <v>3.0909534569119201</v>
      </c>
      <c r="L572" s="77">
        <f>+IF(ISNUMBER(DATA!AS487),DATA!AS487,"n/a")</f>
        <v>5.3795908288819798E-2</v>
      </c>
      <c r="R572" s="66"/>
      <c r="S572" s="66"/>
      <c r="T572" s="66"/>
      <c r="U572" s="66"/>
      <c r="V572" s="66"/>
      <c r="W572" s="66"/>
      <c r="X572" s="66"/>
      <c r="Y572" s="66"/>
    </row>
    <row r="573" spans="1:25" x14ac:dyDescent="0.2">
      <c r="A573" s="66" t="s">
        <v>11</v>
      </c>
      <c r="B573" s="66" t="s">
        <v>24</v>
      </c>
      <c r="C573" s="66" t="s">
        <v>26</v>
      </c>
      <c r="D573" s="66" t="s">
        <v>325</v>
      </c>
      <c r="E573" s="87">
        <f>+IF(ISNUMBER(DATA!N488),DATA!N488,"n/a")</f>
        <v>2.5635226843864798</v>
      </c>
      <c r="F573" s="77">
        <f>+IF(ISNUMBER(DATA!O488),DATA!O488,"n/a")</f>
        <v>-5.2201012079072198E-2</v>
      </c>
      <c r="G573" s="87">
        <f>+IF(ISNUMBER(DATA!X488),DATA!X488,"n/a")</f>
        <v>2.6410197788716401</v>
      </c>
      <c r="H573" s="77">
        <f>+IF(ISNUMBER(DATA!Y488),DATA!Y488,"n/a")</f>
        <v>6.3816133884714204E-3</v>
      </c>
      <c r="I573" s="87">
        <f>+IF(ISNUMBER(DATA!AH488),DATA!AH488,"n/a")</f>
        <v>2.6293938368833398</v>
      </c>
      <c r="J573" s="77">
        <f>+IF(ISNUMBER(DATA!AI488),DATA!AI488,"n/a")</f>
        <v>1.4320594533176899E-2</v>
      </c>
      <c r="K573" s="87">
        <f>+IF(ISNUMBER(DATA!AR488),DATA!AR488,"n/a")</f>
        <v>2.6456235625077</v>
      </c>
      <c r="L573" s="77">
        <f>+IF(ISNUMBER(DATA!AS488),DATA!AS488,"n/a")</f>
        <v>2.4170960767384099E-2</v>
      </c>
      <c r="R573" s="66"/>
      <c r="S573" s="66"/>
      <c r="T573" s="66"/>
      <c r="U573" s="66"/>
      <c r="V573" s="66"/>
      <c r="W573" s="66"/>
      <c r="X573" s="66"/>
      <c r="Y573" s="66"/>
    </row>
    <row r="574" spans="1:25" x14ac:dyDescent="0.2">
      <c r="A574" s="66" t="s">
        <v>11</v>
      </c>
      <c r="B574" s="66" t="s">
        <v>24</v>
      </c>
      <c r="C574" s="66" t="s">
        <v>26</v>
      </c>
      <c r="D574" s="66" t="s">
        <v>326</v>
      </c>
      <c r="E574" s="87">
        <f>+IF(ISNUMBER(DATA!N489),DATA!N489,"n/a")</f>
        <v>2.4594248177754099</v>
      </c>
      <c r="F574" s="77">
        <f>+IF(ISNUMBER(DATA!O489),DATA!O489,"n/a")</f>
        <v>5.1689561919475303E-2</v>
      </c>
      <c r="G574" s="87">
        <f>+IF(ISNUMBER(DATA!X489),DATA!X489,"n/a")</f>
        <v>2.4538629760953001</v>
      </c>
      <c r="H574" s="77">
        <f>+IF(ISNUMBER(DATA!Y489),DATA!Y489,"n/a")</f>
        <v>4.7970181701228201E-2</v>
      </c>
      <c r="I574" s="87">
        <f>+IF(ISNUMBER(DATA!AH489),DATA!AH489,"n/a")</f>
        <v>2.4383900539483498</v>
      </c>
      <c r="J574" s="77">
        <f>+IF(ISNUMBER(DATA!AI489),DATA!AI489,"n/a")</f>
        <v>5.4847632883917398E-2</v>
      </c>
      <c r="K574" s="87">
        <f>+IF(ISNUMBER(DATA!AR489),DATA!AR489,"n/a")</f>
        <v>2.4002725145480102</v>
      </c>
      <c r="L574" s="77">
        <f>+IF(ISNUMBER(DATA!AS489),DATA!AS489,"n/a")</f>
        <v>1.9331379515148898E-2</v>
      </c>
      <c r="R574" s="66"/>
      <c r="S574" s="66"/>
      <c r="T574" s="66"/>
      <c r="U574" s="66"/>
      <c r="V574" s="66"/>
      <c r="W574" s="66"/>
      <c r="X574" s="66"/>
      <c r="Y574" s="66"/>
    </row>
    <row r="575" spans="1:25" x14ac:dyDescent="0.2">
      <c r="A575" s="66" t="s">
        <v>11</v>
      </c>
      <c r="B575" s="66" t="s">
        <v>24</v>
      </c>
      <c r="C575" s="66" t="s">
        <v>26</v>
      </c>
      <c r="D575" s="66" t="s">
        <v>327</v>
      </c>
      <c r="E575" s="87">
        <f>+IF(ISNUMBER(DATA!N490),DATA!N490,"n/a")</f>
        <v>2.6663574845050602</v>
      </c>
      <c r="F575" s="77">
        <f>+IF(ISNUMBER(DATA!O490),DATA!O490,"n/a")</f>
        <v>4.58341668400844E-2</v>
      </c>
      <c r="G575" s="87">
        <f>+IF(ISNUMBER(DATA!X490),DATA!X490,"n/a")</f>
        <v>2.6372769535363498</v>
      </c>
      <c r="H575" s="77">
        <f>+IF(ISNUMBER(DATA!Y490),DATA!Y490,"n/a")</f>
        <v>1.37534190320501E-2</v>
      </c>
      <c r="I575" s="87">
        <f>+IF(ISNUMBER(DATA!AH490),DATA!AH490,"n/a")</f>
        <v>2.6206857603285001</v>
      </c>
      <c r="J575" s="77">
        <f>+IF(ISNUMBER(DATA!AI490),DATA!AI490,"n/a")</f>
        <v>2.6145927230948302E-2</v>
      </c>
      <c r="K575" s="87">
        <f>+IF(ISNUMBER(DATA!AR490),DATA!AR490,"n/a")</f>
        <v>2.6303514530265999</v>
      </c>
      <c r="L575" s="77">
        <f>+IF(ISNUMBER(DATA!AS490),DATA!AS490,"n/a")</f>
        <v>3.6793356390987603E-2</v>
      </c>
      <c r="R575" s="66"/>
      <c r="S575" s="66"/>
      <c r="T575" s="66"/>
      <c r="U575" s="66"/>
      <c r="V575" s="66"/>
      <c r="W575" s="66"/>
      <c r="X575" s="66"/>
      <c r="Y575" s="66"/>
    </row>
    <row r="576" spans="1:25" x14ac:dyDescent="0.2">
      <c r="E576" s="90"/>
      <c r="F576" s="77"/>
      <c r="G576" s="91"/>
      <c r="H576" s="77"/>
      <c r="I576" s="91"/>
      <c r="J576" s="82"/>
      <c r="K576" s="91"/>
      <c r="L576" s="77"/>
      <c r="R576" s="66"/>
      <c r="S576" s="66"/>
      <c r="T576" s="66"/>
      <c r="U576" s="66"/>
      <c r="V576" s="66"/>
      <c r="W576" s="66"/>
      <c r="X576" s="66"/>
      <c r="Y576" s="66"/>
    </row>
    <row r="577" spans="1:25" x14ac:dyDescent="0.2">
      <c r="A577" s="66" t="s">
        <v>27</v>
      </c>
      <c r="B577" s="66" t="s">
        <v>23</v>
      </c>
      <c r="C577" s="66" t="s">
        <v>0</v>
      </c>
      <c r="D577" s="66" t="s">
        <v>319</v>
      </c>
      <c r="E577" s="76">
        <f>+IF(ISNUMBER(DATA!F904),DATA!F904,"n/a")</f>
        <v>959271.82</v>
      </c>
      <c r="F577" s="77">
        <f>+IF(ISNUMBER(DATA!G904),DATA!G904,"n/a")</f>
        <v>-3.8396811533691101E-2</v>
      </c>
      <c r="G577" s="76">
        <f>+IF(ISNUMBER(DATA!P904),DATA!P904,"n/a")</f>
        <v>3288500.14</v>
      </c>
      <c r="H577" s="77">
        <f>+IF(ISNUMBER(DATA!Q904),DATA!Q904,"n/a")</f>
        <v>-0.11652019000996899</v>
      </c>
      <c r="I577" s="76">
        <f>+IF(ISNUMBER(DATA!Z904),DATA!Z904,"n/a")</f>
        <v>6408417.6200000001</v>
      </c>
      <c r="J577" s="77">
        <f>+IF(ISNUMBER(DATA!AA904),DATA!AA904,"n/a")</f>
        <v>-0.13860054416090101</v>
      </c>
      <c r="K577" s="76">
        <f>+IF(ISNUMBER(DATA!AJ904),DATA!AJ904,"n/a")</f>
        <v>12368033.15</v>
      </c>
      <c r="L577" s="77">
        <f>+IF(ISNUMBER(DATA!AK904),DATA!AK904,"n/a")</f>
        <v>-0.105146690302307</v>
      </c>
      <c r="R577" s="66"/>
      <c r="S577" s="66"/>
      <c r="T577" s="66"/>
      <c r="U577" s="66"/>
      <c r="V577" s="66"/>
      <c r="W577" s="66"/>
      <c r="X577" s="66"/>
      <c r="Y577" s="66"/>
    </row>
    <row r="578" spans="1:25" x14ac:dyDescent="0.2">
      <c r="A578" s="66" t="s">
        <v>27</v>
      </c>
      <c r="B578" s="66" t="s">
        <v>23</v>
      </c>
      <c r="C578" s="66" t="s">
        <v>0</v>
      </c>
      <c r="D578" s="66" t="s">
        <v>320</v>
      </c>
      <c r="E578" s="76">
        <f>+IF(ISNUMBER(DATA!F905),DATA!F905,"n/a")</f>
        <v>856330.01</v>
      </c>
      <c r="F578" s="77">
        <f>+IF(ISNUMBER(DATA!G905),DATA!G905,"n/a")</f>
        <v>-0.13567774035663899</v>
      </c>
      <c r="G578" s="76">
        <f>+IF(ISNUMBER(DATA!P905),DATA!P905,"n/a")</f>
        <v>3159926.03</v>
      </c>
      <c r="H578" s="77">
        <f>+IF(ISNUMBER(DATA!Q905),DATA!Q905,"n/a")</f>
        <v>-7.4654084861513106E-2</v>
      </c>
      <c r="I578" s="76">
        <f>+IF(ISNUMBER(DATA!Z905),DATA!Z905,"n/a")</f>
        <v>6093280.7000000002</v>
      </c>
      <c r="J578" s="77">
        <f>+IF(ISNUMBER(DATA!AA905),DATA!AA905,"n/a")</f>
        <v>-6.8923594993759593E-2</v>
      </c>
      <c r="K578" s="76">
        <f>+IF(ISNUMBER(DATA!AJ905),DATA!AJ905,"n/a")</f>
        <v>11695252.310000001</v>
      </c>
      <c r="L578" s="77">
        <f>+IF(ISNUMBER(DATA!AK905),DATA!AK905,"n/a")</f>
        <v>-0.119452756370087</v>
      </c>
      <c r="R578" s="66"/>
      <c r="S578" s="66"/>
      <c r="T578" s="66"/>
      <c r="U578" s="66"/>
      <c r="V578" s="66"/>
      <c r="W578" s="66"/>
      <c r="X578" s="66"/>
      <c r="Y578" s="66"/>
    </row>
    <row r="579" spans="1:25" x14ac:dyDescent="0.2">
      <c r="A579" s="66" t="s">
        <v>27</v>
      </c>
      <c r="B579" s="66" t="s">
        <v>23</v>
      </c>
      <c r="C579" s="66" t="s">
        <v>0</v>
      </c>
      <c r="D579" s="66" t="s">
        <v>321</v>
      </c>
      <c r="E579" s="76">
        <f>+IF(ISNUMBER(DATA!F906),DATA!F906,"n/a")</f>
        <v>1198269.6299999999</v>
      </c>
      <c r="F579" s="77">
        <f>+IF(ISNUMBER(DATA!G906),DATA!G906,"n/a")</f>
        <v>3.7341779077497E-2</v>
      </c>
      <c r="G579" s="76">
        <f>+IF(ISNUMBER(DATA!P906),DATA!P906,"n/a")</f>
        <v>3884290.85</v>
      </c>
      <c r="H579" s="77">
        <f>+IF(ISNUMBER(DATA!Q906),DATA!Q906,"n/a")</f>
        <v>3.6856417870857597E-2</v>
      </c>
      <c r="I579" s="76">
        <f>+IF(ISNUMBER(DATA!Z906),DATA!Z906,"n/a")</f>
        <v>7173803.9500000002</v>
      </c>
      <c r="J579" s="77">
        <f>+IF(ISNUMBER(DATA!AA906),DATA!AA906,"n/a")</f>
        <v>3.1316284574793699E-2</v>
      </c>
      <c r="K579" s="76">
        <f>+IF(ISNUMBER(DATA!AJ906),DATA!AJ906,"n/a")</f>
        <v>13223105.810000001</v>
      </c>
      <c r="L579" s="77">
        <f>+IF(ISNUMBER(DATA!AK906),DATA!AK906,"n/a")</f>
        <v>-3.57804029702284E-2</v>
      </c>
      <c r="R579" s="66"/>
      <c r="S579" s="66"/>
      <c r="T579" s="66"/>
      <c r="U579" s="66"/>
      <c r="V579" s="66"/>
      <c r="W579" s="66"/>
      <c r="X579" s="66"/>
      <c r="Y579" s="66"/>
    </row>
    <row r="580" spans="1:25" x14ac:dyDescent="0.2">
      <c r="A580" s="66" t="s">
        <v>27</v>
      </c>
      <c r="B580" s="66" t="s">
        <v>23</v>
      </c>
      <c r="C580" s="66" t="s">
        <v>0</v>
      </c>
      <c r="D580" s="66" t="s">
        <v>322</v>
      </c>
      <c r="E580" s="76">
        <f>+IF(ISNUMBER(DATA!F907),DATA!F907,"n/a")</f>
        <v>2154736.7200000002</v>
      </c>
      <c r="F580" s="77">
        <f>+IF(ISNUMBER(DATA!G907),DATA!G907,"n/a")</f>
        <v>-2.9214119849234998E-2</v>
      </c>
      <c r="G580" s="76">
        <f>+IF(ISNUMBER(DATA!P907),DATA!P907,"n/a")</f>
        <v>7048226.3300000001</v>
      </c>
      <c r="H580" s="77">
        <f>+IF(ISNUMBER(DATA!Q907),DATA!Q907,"n/a")</f>
        <v>-5.2323878932594499E-2</v>
      </c>
      <c r="I580" s="76">
        <f>+IF(ISNUMBER(DATA!Z907),DATA!Z907,"n/a")</f>
        <v>13376775.439999999</v>
      </c>
      <c r="J580" s="77">
        <f>+IF(ISNUMBER(DATA!AA907),DATA!AA907,"n/a")</f>
        <v>-4.80442768963808E-2</v>
      </c>
      <c r="K580" s="76">
        <f>+IF(ISNUMBER(DATA!AJ907),DATA!AJ907,"n/a")</f>
        <v>25027376.649999999</v>
      </c>
      <c r="L580" s="77">
        <f>+IF(ISNUMBER(DATA!AK907),DATA!AK907,"n/a")</f>
        <v>-1.2737640674682299E-2</v>
      </c>
      <c r="R580" s="66"/>
      <c r="S580" s="66"/>
      <c r="T580" s="66"/>
      <c r="U580" s="66"/>
      <c r="V580" s="66"/>
      <c r="W580" s="66"/>
      <c r="X580" s="66"/>
      <c r="Y580" s="66"/>
    </row>
    <row r="581" spans="1:25" x14ac:dyDescent="0.2">
      <c r="A581" s="66" t="s">
        <v>27</v>
      </c>
      <c r="B581" s="66" t="s">
        <v>23</v>
      </c>
      <c r="C581" s="66" t="s">
        <v>0</v>
      </c>
      <c r="D581" s="66" t="s">
        <v>323</v>
      </c>
      <c r="E581" s="76">
        <f>+IF(ISNUMBER(DATA!F908),DATA!F908,"n/a")</f>
        <v>412191.32</v>
      </c>
      <c r="F581" s="77">
        <f>+IF(ISNUMBER(DATA!G908),DATA!G908,"n/a")</f>
        <v>-0.15789421641540599</v>
      </c>
      <c r="G581" s="76">
        <f>+IF(ISNUMBER(DATA!P908),DATA!P908,"n/a")</f>
        <v>1393394.19</v>
      </c>
      <c r="H581" s="77">
        <f>+IF(ISNUMBER(DATA!Q908),DATA!Q908,"n/a")</f>
        <v>-0.16997661366297301</v>
      </c>
      <c r="I581" s="76">
        <f>+IF(ISNUMBER(DATA!Z908),DATA!Z908,"n/a")</f>
        <v>2539490.69</v>
      </c>
      <c r="J581" s="77">
        <f>+IF(ISNUMBER(DATA!AA908),DATA!AA908,"n/a")</f>
        <v>-0.229874460979896</v>
      </c>
      <c r="K581" s="76">
        <f>+IF(ISNUMBER(DATA!AJ908),DATA!AJ908,"n/a")</f>
        <v>4585016.51</v>
      </c>
      <c r="L581" s="77">
        <f>+IF(ISNUMBER(DATA!AK908),DATA!AK908,"n/a")</f>
        <v>-0.30355299023307603</v>
      </c>
      <c r="R581" s="66"/>
      <c r="S581" s="66"/>
      <c r="T581" s="66"/>
      <c r="U581" s="66"/>
      <c r="V581" s="66"/>
      <c r="W581" s="66"/>
      <c r="X581" s="66"/>
      <c r="Y581" s="66"/>
    </row>
    <row r="582" spans="1:25" x14ac:dyDescent="0.2">
      <c r="A582" s="66" t="s">
        <v>27</v>
      </c>
      <c r="B582" s="66" t="s">
        <v>23</v>
      </c>
      <c r="C582" s="66" t="s">
        <v>0</v>
      </c>
      <c r="D582" s="66" t="s">
        <v>324</v>
      </c>
      <c r="E582" s="76">
        <f>+IF(ISNUMBER(DATA!F909),DATA!F909,"n/a")</f>
        <v>662186.72</v>
      </c>
      <c r="F582" s="77">
        <f>+IF(ISNUMBER(DATA!G909),DATA!G909,"n/a")</f>
        <v>0.14580073862544601</v>
      </c>
      <c r="G582" s="76">
        <f>+IF(ISNUMBER(DATA!P909),DATA!P909,"n/a")</f>
        <v>2176301.63</v>
      </c>
      <c r="H582" s="77">
        <f>+IF(ISNUMBER(DATA!Q909),DATA!Q909,"n/a")</f>
        <v>0.13615491083419801</v>
      </c>
      <c r="I582" s="76">
        <f>+IF(ISNUMBER(DATA!Z909),DATA!Z909,"n/a")</f>
        <v>4028550.47</v>
      </c>
      <c r="J582" s="77">
        <f>+IF(ISNUMBER(DATA!AA909),DATA!AA909,"n/a")</f>
        <v>0.108871224193524</v>
      </c>
      <c r="K582" s="76">
        <f>+IF(ISNUMBER(DATA!AJ909),DATA!AJ909,"n/a")</f>
        <v>7541643.0099999998</v>
      </c>
      <c r="L582" s="77">
        <f>+IF(ISNUMBER(DATA!AK909),DATA!AK909,"n/a")</f>
        <v>-1.52458068038198E-2</v>
      </c>
      <c r="R582" s="66"/>
      <c r="S582" s="66"/>
      <c r="T582" s="66"/>
      <c r="U582" s="66"/>
      <c r="V582" s="66"/>
      <c r="W582" s="66"/>
      <c r="X582" s="66"/>
      <c r="Y582" s="66"/>
    </row>
    <row r="583" spans="1:25" x14ac:dyDescent="0.2">
      <c r="A583" s="66" t="s">
        <v>27</v>
      </c>
      <c r="B583" s="66" t="s">
        <v>23</v>
      </c>
      <c r="C583" s="66" t="s">
        <v>0</v>
      </c>
      <c r="D583" s="66" t="s">
        <v>325</v>
      </c>
      <c r="E583" s="76">
        <f>+IF(ISNUMBER(DATA!F910),DATA!F910,"n/a")</f>
        <v>2204360.7999999998</v>
      </c>
      <c r="F583" s="77">
        <f>+IF(ISNUMBER(DATA!G910),DATA!G910,"n/a")</f>
        <v>0.203166029095773</v>
      </c>
      <c r="G583" s="76">
        <f>+IF(ISNUMBER(DATA!P910),DATA!P910,"n/a")</f>
        <v>6491984.0099999998</v>
      </c>
      <c r="H583" s="77">
        <f>+IF(ISNUMBER(DATA!Q910),DATA!Q910,"n/a")</f>
        <v>4.5586917535303702E-2</v>
      </c>
      <c r="I583" s="76">
        <f>+IF(ISNUMBER(DATA!Z910),DATA!Z910,"n/a")</f>
        <v>12141480.130000001</v>
      </c>
      <c r="J583" s="77">
        <f>+IF(ISNUMBER(DATA!AA910),DATA!AA910,"n/a")</f>
        <v>5.5815150793159699E-2</v>
      </c>
      <c r="K583" s="76">
        <f>+IF(ISNUMBER(DATA!AJ910),DATA!AJ910,"n/a")</f>
        <v>23026281.809999999</v>
      </c>
      <c r="L583" s="77">
        <f>+IF(ISNUMBER(DATA!AK910),DATA!AK910,"n/a")</f>
        <v>4.0613520633918501E-2</v>
      </c>
      <c r="R583" s="66"/>
      <c r="S583" s="66"/>
      <c r="T583" s="66"/>
      <c r="U583" s="66"/>
      <c r="V583" s="66"/>
      <c r="W583" s="66"/>
      <c r="X583" s="66"/>
      <c r="Y583" s="66"/>
    </row>
    <row r="584" spans="1:25" x14ac:dyDescent="0.2">
      <c r="A584" s="66" t="s">
        <v>27</v>
      </c>
      <c r="B584" s="66" t="s">
        <v>23</v>
      </c>
      <c r="C584" s="66" t="s">
        <v>0</v>
      </c>
      <c r="D584" s="66" t="s">
        <v>326</v>
      </c>
      <c r="E584" s="76">
        <f>+IF(ISNUMBER(DATA!F911),DATA!F911,"n/a")</f>
        <v>669350.72</v>
      </c>
      <c r="F584" s="77">
        <f>+IF(ISNUMBER(DATA!G911),DATA!G911,"n/a")</f>
        <v>6.5869654671820099E-2</v>
      </c>
      <c r="G584" s="76">
        <f>+IF(ISNUMBER(DATA!P911),DATA!P911,"n/a")</f>
        <v>2220603.02</v>
      </c>
      <c r="H584" s="77">
        <f>+IF(ISNUMBER(DATA!Q911),DATA!Q911,"n/a")</f>
        <v>2.3742051579969399E-2</v>
      </c>
      <c r="I584" s="76">
        <f>+IF(ISNUMBER(DATA!Z911),DATA!Z911,"n/a")</f>
        <v>4219191.71</v>
      </c>
      <c r="J584" s="77">
        <f>+IF(ISNUMBER(DATA!AA911),DATA!AA911,"n/a")</f>
        <v>-0.109678073058827</v>
      </c>
      <c r="K584" s="76">
        <f>+IF(ISNUMBER(DATA!AJ911),DATA!AJ911,"n/a")</f>
        <v>7795878.3300000001</v>
      </c>
      <c r="L584" s="77">
        <f>+IF(ISNUMBER(DATA!AK911),DATA!AK911,"n/a")</f>
        <v>-0.159604404096097</v>
      </c>
      <c r="R584" s="66"/>
      <c r="S584" s="66"/>
      <c r="T584" s="66"/>
      <c r="U584" s="66"/>
      <c r="V584" s="66"/>
      <c r="W584" s="66"/>
      <c r="X584" s="66"/>
      <c r="Y584" s="66"/>
    </row>
    <row r="585" spans="1:25" x14ac:dyDescent="0.2">
      <c r="A585" s="66" t="s">
        <v>27</v>
      </c>
      <c r="B585" s="66" t="s">
        <v>23</v>
      </c>
      <c r="C585" s="66" t="s">
        <v>0</v>
      </c>
      <c r="D585" s="66" t="s">
        <v>327</v>
      </c>
      <c r="E585" s="76">
        <f>+IF(ISNUMBER(DATA!F912),DATA!F912,"n/a")</f>
        <v>9116697.7899999991</v>
      </c>
      <c r="F585" s="77">
        <f>+IF(ISNUMBER(DATA!G912),DATA!G912,"n/a")</f>
        <v>2.5435232725870598E-2</v>
      </c>
      <c r="G585" s="76">
        <f>+IF(ISNUMBER(DATA!P912),DATA!P912,"n/a")</f>
        <v>29663226.32</v>
      </c>
      <c r="H585" s="77">
        <f>+IF(ISNUMBER(DATA!Q912),DATA!Q912,"n/a")</f>
        <v>-2.07877858333365E-2</v>
      </c>
      <c r="I585" s="76">
        <f>+IF(ISNUMBER(DATA!Z912),DATA!Z912,"n/a")</f>
        <v>55980990.729999997</v>
      </c>
      <c r="J585" s="77">
        <f>+IF(ISNUMBER(DATA!AA912),DATA!AA912,"n/a")</f>
        <v>-3.7479645289954698E-2</v>
      </c>
      <c r="K585" s="76">
        <f>+IF(ISNUMBER(DATA!AJ912),DATA!AJ912,"n/a")</f>
        <v>105262587.41</v>
      </c>
      <c r="L585" s="77">
        <f>+IF(ISNUMBER(DATA!AK912),DATA!AK912,"n/a")</f>
        <v>-5.8584047033675701E-2</v>
      </c>
      <c r="R585" s="66"/>
      <c r="S585" s="66"/>
      <c r="T585" s="66"/>
      <c r="U585" s="66"/>
      <c r="V585" s="66"/>
      <c r="W585" s="66"/>
      <c r="X585" s="66"/>
      <c r="Y585" s="66"/>
    </row>
    <row r="586" spans="1:25" x14ac:dyDescent="0.2">
      <c r="E586" s="90"/>
      <c r="F586" s="77"/>
      <c r="G586" s="91"/>
      <c r="H586" s="77"/>
      <c r="I586" s="91"/>
      <c r="J586" s="82"/>
      <c r="K586" s="91"/>
      <c r="L586" s="77"/>
      <c r="R586" s="66"/>
      <c r="S586" s="66"/>
      <c r="T586" s="66"/>
      <c r="U586" s="66"/>
      <c r="V586" s="66"/>
      <c r="W586" s="66"/>
      <c r="X586" s="66"/>
      <c r="Y586" s="66"/>
    </row>
    <row r="587" spans="1:25" x14ac:dyDescent="0.2">
      <c r="A587" s="66" t="s">
        <v>27</v>
      </c>
      <c r="B587" s="66" t="s">
        <v>23</v>
      </c>
      <c r="C587" s="66" t="s">
        <v>9</v>
      </c>
      <c r="D587" s="66" t="s">
        <v>319</v>
      </c>
      <c r="E587" s="86">
        <f>+IF(ISNUMBER(DATA!H904),DATA!H904,"n/a")</f>
        <v>184123.51999999999</v>
      </c>
      <c r="F587" s="77">
        <f>+IF(ISNUMBER(DATA!I904),DATA!I904,"n/a")</f>
        <v>-7.6319985094581905E-2</v>
      </c>
      <c r="G587" s="86">
        <f>+IF(ISNUMBER(DATA!R904),DATA!R904,"n/a")</f>
        <v>618896</v>
      </c>
      <c r="H587" s="77">
        <f>+IF(ISNUMBER(DATA!S904),DATA!S904,"n/a")</f>
        <v>-0.14191506357252601</v>
      </c>
      <c r="I587" s="86">
        <f>+IF(ISNUMBER(DATA!AB904),DATA!AB904,"n/a")</f>
        <v>1190599.94</v>
      </c>
      <c r="J587" s="77">
        <f>+IF(ISNUMBER(DATA!AC904),DATA!AC904,"n/a")</f>
        <v>-0.18280641915817</v>
      </c>
      <c r="K587" s="86">
        <f>+IF(ISNUMBER(DATA!AL904),DATA!AL904,"n/a")</f>
        <v>2363745.54</v>
      </c>
      <c r="L587" s="77">
        <f>+IF(ISNUMBER(DATA!AM904),DATA!AM904,"n/a")</f>
        <v>-0.1302920165734</v>
      </c>
      <c r="R587" s="66"/>
      <c r="S587" s="66"/>
      <c r="T587" s="66"/>
      <c r="U587" s="66"/>
      <c r="V587" s="66"/>
      <c r="W587" s="66"/>
      <c r="X587" s="66"/>
      <c r="Y587" s="66"/>
    </row>
    <row r="588" spans="1:25" x14ac:dyDescent="0.2">
      <c r="A588" s="66" t="s">
        <v>27</v>
      </c>
      <c r="B588" s="66" t="s">
        <v>23</v>
      </c>
      <c r="C588" s="66" t="s">
        <v>9</v>
      </c>
      <c r="D588" s="66" t="s">
        <v>320</v>
      </c>
      <c r="E588" s="86">
        <f>+IF(ISNUMBER(DATA!H905),DATA!H905,"n/a")</f>
        <v>187578.32</v>
      </c>
      <c r="F588" s="77">
        <f>+IF(ISNUMBER(DATA!I905),DATA!I905,"n/a")</f>
        <v>-8.2740501354923501E-2</v>
      </c>
      <c r="G588" s="86">
        <f>+IF(ISNUMBER(DATA!R905),DATA!R905,"n/a")</f>
        <v>693004.42</v>
      </c>
      <c r="H588" s="77">
        <f>+IF(ISNUMBER(DATA!S905),DATA!S905,"n/a")</f>
        <v>-5.7729948050114402E-2</v>
      </c>
      <c r="I588" s="86">
        <f>+IF(ISNUMBER(DATA!AB905),DATA!AB905,"n/a")</f>
        <v>1338444.81</v>
      </c>
      <c r="J588" s="77">
        <f>+IF(ISNUMBER(DATA!AC905),DATA!AC905,"n/a")</f>
        <v>-6.9431853561899695E-2</v>
      </c>
      <c r="K588" s="86">
        <f>+IF(ISNUMBER(DATA!AL905),DATA!AL905,"n/a")</f>
        <v>2543101.08</v>
      </c>
      <c r="L588" s="77">
        <f>+IF(ISNUMBER(DATA!AM905),DATA!AM905,"n/a")</f>
        <v>-0.14146174786991</v>
      </c>
      <c r="R588" s="66"/>
      <c r="S588" s="66"/>
      <c r="T588" s="66"/>
      <c r="U588" s="66"/>
      <c r="V588" s="66"/>
      <c r="W588" s="66"/>
      <c r="X588" s="66"/>
      <c r="Y588" s="66"/>
    </row>
    <row r="589" spans="1:25" x14ac:dyDescent="0.2">
      <c r="A589" s="66" t="s">
        <v>27</v>
      </c>
      <c r="B589" s="66" t="s">
        <v>23</v>
      </c>
      <c r="C589" s="66" t="s">
        <v>9</v>
      </c>
      <c r="D589" s="66" t="s">
        <v>321</v>
      </c>
      <c r="E589" s="86">
        <f>+IF(ISNUMBER(DATA!H906),DATA!H906,"n/a")</f>
        <v>268956.87</v>
      </c>
      <c r="F589" s="77">
        <f>+IF(ISNUMBER(DATA!I906),DATA!I906,"n/a")</f>
        <v>0.117355842344308</v>
      </c>
      <c r="G589" s="86">
        <f>+IF(ISNUMBER(DATA!R906),DATA!R906,"n/a")</f>
        <v>854247.07</v>
      </c>
      <c r="H589" s="77">
        <f>+IF(ISNUMBER(DATA!S906),DATA!S906,"n/a")</f>
        <v>9.0911005313983995E-2</v>
      </c>
      <c r="I589" s="86">
        <f>+IF(ISNUMBER(DATA!AB906),DATA!AB906,"n/a")</f>
        <v>1586493.22</v>
      </c>
      <c r="J589" s="77">
        <f>+IF(ISNUMBER(DATA!AC906),DATA!AC906,"n/a")</f>
        <v>8.9137995115135094E-2</v>
      </c>
      <c r="K589" s="86">
        <f>+IF(ISNUMBER(DATA!AL906),DATA!AL906,"n/a")</f>
        <v>2887737.11</v>
      </c>
      <c r="L589" s="77">
        <f>+IF(ISNUMBER(DATA!AM906),DATA!AM906,"n/a")</f>
        <v>-1.31619694599394E-3</v>
      </c>
      <c r="R589" s="66"/>
      <c r="S589" s="66"/>
      <c r="T589" s="66"/>
      <c r="U589" s="66"/>
      <c r="V589" s="66"/>
      <c r="W589" s="66"/>
      <c r="X589" s="66"/>
      <c r="Y589" s="66"/>
    </row>
    <row r="590" spans="1:25" x14ac:dyDescent="0.2">
      <c r="A590" s="66" t="s">
        <v>27</v>
      </c>
      <c r="B590" s="66" t="s">
        <v>23</v>
      </c>
      <c r="C590" s="66" t="s">
        <v>9</v>
      </c>
      <c r="D590" s="66" t="s">
        <v>322</v>
      </c>
      <c r="E590" s="86">
        <f>+IF(ISNUMBER(DATA!H907),DATA!H907,"n/a")</f>
        <v>508913.03</v>
      </c>
      <c r="F590" s="77">
        <f>+IF(ISNUMBER(DATA!I907),DATA!I907,"n/a")</f>
        <v>-6.3370880359138099E-2</v>
      </c>
      <c r="G590" s="86">
        <f>+IF(ISNUMBER(DATA!R907),DATA!R907,"n/a")</f>
        <v>1644439.04</v>
      </c>
      <c r="H590" s="77">
        <f>+IF(ISNUMBER(DATA!S907),DATA!S907,"n/a")</f>
        <v>-9.2013385516403506E-2</v>
      </c>
      <c r="I590" s="86">
        <f>+IF(ISNUMBER(DATA!AB907),DATA!AB907,"n/a")</f>
        <v>3158585.52</v>
      </c>
      <c r="J590" s="77">
        <f>+IF(ISNUMBER(DATA!AC907),DATA!AC907,"n/a")</f>
        <v>-6.7311690943958405E-2</v>
      </c>
      <c r="K590" s="86">
        <f>+IF(ISNUMBER(DATA!AL907),DATA!AL907,"n/a")</f>
        <v>5925741.5099999998</v>
      </c>
      <c r="L590" s="77">
        <f>+IF(ISNUMBER(DATA!AM907),DATA!AM907,"n/a")</f>
        <v>-2.8516230232043398E-2</v>
      </c>
      <c r="R590" s="66"/>
      <c r="S590" s="66"/>
      <c r="T590" s="66"/>
      <c r="U590" s="66"/>
      <c r="V590" s="66"/>
      <c r="W590" s="66"/>
      <c r="X590" s="66"/>
      <c r="Y590" s="66"/>
    </row>
    <row r="591" spans="1:25" x14ac:dyDescent="0.2">
      <c r="A591" s="66" t="s">
        <v>27</v>
      </c>
      <c r="B591" s="66" t="s">
        <v>23</v>
      </c>
      <c r="C591" s="66" t="s">
        <v>9</v>
      </c>
      <c r="D591" s="66" t="s">
        <v>323</v>
      </c>
      <c r="E591" s="86">
        <f>+IF(ISNUMBER(DATA!H908),DATA!H908,"n/a")</f>
        <v>79364.7</v>
      </c>
      <c r="F591" s="77">
        <f>+IF(ISNUMBER(DATA!I908),DATA!I908,"n/a")</f>
        <v>-0.21374972805831899</v>
      </c>
      <c r="G591" s="86">
        <f>+IF(ISNUMBER(DATA!R908),DATA!R908,"n/a")</f>
        <v>273268.71000000002</v>
      </c>
      <c r="H591" s="77">
        <f>+IF(ISNUMBER(DATA!S908),DATA!S908,"n/a")</f>
        <v>-0.20790199677930199</v>
      </c>
      <c r="I591" s="86">
        <f>+IF(ISNUMBER(DATA!AB908),DATA!AB908,"n/a")</f>
        <v>495564.95</v>
      </c>
      <c r="J591" s="77">
        <f>+IF(ISNUMBER(DATA!AC908),DATA!AC908,"n/a")</f>
        <v>-0.265753918630387</v>
      </c>
      <c r="K591" s="86">
        <f>+IF(ISNUMBER(DATA!AL908),DATA!AL908,"n/a")</f>
        <v>898234.2</v>
      </c>
      <c r="L591" s="77">
        <f>+IF(ISNUMBER(DATA!AM908),DATA!AM908,"n/a")</f>
        <v>-0.347473773923062</v>
      </c>
      <c r="R591" s="66"/>
      <c r="S591" s="66"/>
      <c r="T591" s="66"/>
      <c r="U591" s="66"/>
      <c r="V591" s="66"/>
      <c r="W591" s="66"/>
      <c r="X591" s="66"/>
      <c r="Y591" s="66"/>
    </row>
    <row r="592" spans="1:25" x14ac:dyDescent="0.2">
      <c r="A592" s="66" t="s">
        <v>27</v>
      </c>
      <c r="B592" s="66" t="s">
        <v>23</v>
      </c>
      <c r="C592" s="66" t="s">
        <v>9</v>
      </c>
      <c r="D592" s="66" t="s">
        <v>324</v>
      </c>
      <c r="E592" s="86">
        <f>+IF(ISNUMBER(DATA!H909),DATA!H909,"n/a")</f>
        <v>131591.60999999999</v>
      </c>
      <c r="F592" s="77">
        <f>+IF(ISNUMBER(DATA!I909),DATA!I909,"n/a")</f>
        <v>0.110452326364519</v>
      </c>
      <c r="G592" s="86">
        <f>+IF(ISNUMBER(DATA!R909),DATA!R909,"n/a")</f>
        <v>428658.23</v>
      </c>
      <c r="H592" s="77">
        <f>+IF(ISNUMBER(DATA!S909),DATA!S909,"n/a")</f>
        <v>8.9051227335771199E-2</v>
      </c>
      <c r="I592" s="86">
        <f>+IF(ISNUMBER(DATA!AB909),DATA!AB909,"n/a")</f>
        <v>794907.43</v>
      </c>
      <c r="J592" s="77">
        <f>+IF(ISNUMBER(DATA!AC909),DATA!AC909,"n/a")</f>
        <v>5.9404022637689097E-2</v>
      </c>
      <c r="K592" s="86">
        <f>+IF(ISNUMBER(DATA!AL909),DATA!AL909,"n/a")</f>
        <v>1510095.71</v>
      </c>
      <c r="L592" s="77">
        <f>+IF(ISNUMBER(DATA!AM909),DATA!AM909,"n/a")</f>
        <v>-4.2065727786493499E-2</v>
      </c>
      <c r="R592" s="66"/>
      <c r="S592" s="66"/>
      <c r="T592" s="66"/>
      <c r="U592" s="66"/>
      <c r="V592" s="66"/>
      <c r="W592" s="66"/>
      <c r="X592" s="66"/>
      <c r="Y592" s="66"/>
    </row>
    <row r="593" spans="1:25" x14ac:dyDescent="0.2">
      <c r="A593" s="66" t="s">
        <v>27</v>
      </c>
      <c r="B593" s="66" t="s">
        <v>23</v>
      </c>
      <c r="C593" s="66" t="s">
        <v>9</v>
      </c>
      <c r="D593" s="66" t="s">
        <v>325</v>
      </c>
      <c r="E593" s="86">
        <f>+IF(ISNUMBER(DATA!H910),DATA!H910,"n/a")</f>
        <v>523983.32</v>
      </c>
      <c r="F593" s="77">
        <f>+IF(ISNUMBER(DATA!I910),DATA!I910,"n/a")</f>
        <v>0.28990701788375201</v>
      </c>
      <c r="G593" s="86">
        <f>+IF(ISNUMBER(DATA!R910),DATA!R910,"n/a")</f>
        <v>1498061.38</v>
      </c>
      <c r="H593" s="77">
        <f>+IF(ISNUMBER(DATA!S910),DATA!S910,"n/a")</f>
        <v>6.1855270095000199E-2</v>
      </c>
      <c r="I593" s="86">
        <f>+IF(ISNUMBER(DATA!AB910),DATA!AB910,"n/a")</f>
        <v>2811119.88</v>
      </c>
      <c r="J593" s="77">
        <f>+IF(ISNUMBER(DATA!AC910),DATA!AC910,"n/a")</f>
        <v>4.9219469989624003E-2</v>
      </c>
      <c r="K593" s="86">
        <f>+IF(ISNUMBER(DATA!AL910),DATA!AL910,"n/a")</f>
        <v>5296980.5999999996</v>
      </c>
      <c r="L593" s="77">
        <f>+IF(ISNUMBER(DATA!AM910),DATA!AM910,"n/a")</f>
        <v>2.6656736842002999E-2</v>
      </c>
      <c r="R593" s="66"/>
      <c r="S593" s="66"/>
      <c r="T593" s="66"/>
      <c r="U593" s="66"/>
      <c r="V593" s="66"/>
      <c r="W593" s="66"/>
      <c r="X593" s="66"/>
      <c r="Y593" s="66"/>
    </row>
    <row r="594" spans="1:25" x14ac:dyDescent="0.2">
      <c r="A594" s="66" t="s">
        <v>27</v>
      </c>
      <c r="B594" s="66" t="s">
        <v>23</v>
      </c>
      <c r="C594" s="66" t="s">
        <v>9</v>
      </c>
      <c r="D594" s="66" t="s">
        <v>326</v>
      </c>
      <c r="E594" s="86">
        <f>+IF(ISNUMBER(DATA!H911),DATA!H911,"n/a")</f>
        <v>127716.73</v>
      </c>
      <c r="F594" s="77">
        <f>+IF(ISNUMBER(DATA!I911),DATA!I911,"n/a")</f>
        <v>1.05270945217537E-2</v>
      </c>
      <c r="G594" s="86">
        <f>+IF(ISNUMBER(DATA!R911),DATA!R911,"n/a")</f>
        <v>421600.55</v>
      </c>
      <c r="H594" s="77">
        <f>+IF(ISNUMBER(DATA!S911),DATA!S911,"n/a")</f>
        <v>-4.2529420493504597E-2</v>
      </c>
      <c r="I594" s="86">
        <f>+IF(ISNUMBER(DATA!AB911),DATA!AB911,"n/a")</f>
        <v>801580.36</v>
      </c>
      <c r="J594" s="77">
        <f>+IF(ISNUMBER(DATA!AC911),DATA!AC911,"n/a")</f>
        <v>-0.17044507353901001</v>
      </c>
      <c r="K594" s="86">
        <f>+IF(ISNUMBER(DATA!AL911),DATA!AL911,"n/a")</f>
        <v>1510798.85</v>
      </c>
      <c r="L594" s="77">
        <f>+IF(ISNUMBER(DATA!AM911),DATA!AM911,"n/a")</f>
        <v>-0.20968968783038</v>
      </c>
      <c r="R594" s="66"/>
      <c r="S594" s="66"/>
      <c r="T594" s="66"/>
      <c r="U594" s="66"/>
      <c r="V594" s="66"/>
      <c r="W594" s="66"/>
      <c r="X594" s="66"/>
      <c r="Y594" s="66"/>
    </row>
    <row r="595" spans="1:25" x14ac:dyDescent="0.2">
      <c r="A595" s="66" t="s">
        <v>27</v>
      </c>
      <c r="B595" s="66" t="s">
        <v>23</v>
      </c>
      <c r="C595" s="66" t="s">
        <v>9</v>
      </c>
      <c r="D595" s="66" t="s">
        <v>327</v>
      </c>
      <c r="E595" s="86">
        <f>+IF(ISNUMBER(DATA!H912),DATA!H912,"n/a")</f>
        <v>2012228.12</v>
      </c>
      <c r="F595" s="77">
        <f>+IF(ISNUMBER(DATA!I912),DATA!I912,"n/a")</f>
        <v>3.7264738221792201E-2</v>
      </c>
      <c r="G595" s="86">
        <f>+IF(ISNUMBER(DATA!R912),DATA!R912,"n/a")</f>
        <v>6432175.3799999999</v>
      </c>
      <c r="H595" s="77">
        <f>+IF(ISNUMBER(DATA!S912),DATA!S912,"n/a")</f>
        <v>-3.1383614771491597E-2</v>
      </c>
      <c r="I595" s="86">
        <f>+IF(ISNUMBER(DATA!AB912),DATA!AB912,"n/a")</f>
        <v>12177296.050000001</v>
      </c>
      <c r="J595" s="77">
        <f>+IF(ISNUMBER(DATA!AC912),DATA!AC912,"n/a")</f>
        <v>-4.9334053694254303E-2</v>
      </c>
      <c r="K595" s="86">
        <f>+IF(ISNUMBER(DATA!AL912),DATA!AL912,"n/a")</f>
        <v>22936434.469999999</v>
      </c>
      <c r="L595" s="77">
        <f>+IF(ISNUMBER(DATA!AM912),DATA!AM912,"n/a")</f>
        <v>-7.1221588826547305E-2</v>
      </c>
      <c r="R595" s="66"/>
      <c r="S595" s="66"/>
      <c r="T595" s="66"/>
      <c r="U595" s="66"/>
      <c r="V595" s="66"/>
      <c r="W595" s="66"/>
      <c r="X595" s="66"/>
      <c r="Y595" s="66"/>
    </row>
    <row r="596" spans="1:25" x14ac:dyDescent="0.2">
      <c r="E596" s="90"/>
      <c r="F596" s="77"/>
      <c r="G596" s="91"/>
      <c r="H596" s="77"/>
      <c r="I596" s="91"/>
      <c r="J596" s="82"/>
      <c r="K596" s="91"/>
      <c r="L596" s="77"/>
      <c r="R596" s="66"/>
      <c r="S596" s="66"/>
      <c r="T596" s="66"/>
      <c r="U596" s="66"/>
      <c r="V596" s="66"/>
      <c r="W596" s="66"/>
      <c r="X596" s="66"/>
      <c r="Y596" s="66"/>
    </row>
    <row r="597" spans="1:25" x14ac:dyDescent="0.2">
      <c r="A597" s="66" t="s">
        <v>27</v>
      </c>
      <c r="B597" s="66" t="s">
        <v>23</v>
      </c>
      <c r="C597" s="66" t="s">
        <v>25</v>
      </c>
      <c r="D597" s="66" t="s">
        <v>319</v>
      </c>
      <c r="E597" s="86">
        <f>+IF(ISNUMBER(DATA!J904),DATA!J904,"n/a")</f>
        <v>337062.61</v>
      </c>
      <c r="F597" s="77">
        <f>+IF(ISNUMBER(DATA!K904),DATA!K904,"n/a")</f>
        <v>-6.6960110874375894E-2</v>
      </c>
      <c r="G597" s="86">
        <f>+IF(ISNUMBER(DATA!T904),DATA!T904,"n/a")</f>
        <v>1132010.8799999999</v>
      </c>
      <c r="H597" s="77">
        <f>+IF(ISNUMBER(DATA!U904),DATA!U904,"n/a")</f>
        <v>-0.13676451499359299</v>
      </c>
      <c r="I597" s="86">
        <f>+IF(ISNUMBER(DATA!AD904),DATA!AD904,"n/a")</f>
        <v>2185548.89</v>
      </c>
      <c r="J597" s="77">
        <f>+IF(ISNUMBER(DATA!AE904),DATA!AE904,"n/a")</f>
        <v>-0.17889818701657001</v>
      </c>
      <c r="K597" s="86">
        <f>+IF(ISNUMBER(DATA!AN904),DATA!AN904,"n/a")</f>
        <v>4296358.57</v>
      </c>
      <c r="L597" s="77">
        <f>+IF(ISNUMBER(DATA!AO904),DATA!AO904,"n/a")</f>
        <v>-0.13617563096430099</v>
      </c>
      <c r="R597" s="66"/>
      <c r="S597" s="66"/>
      <c r="T597" s="66"/>
      <c r="U597" s="66"/>
      <c r="V597" s="66"/>
      <c r="W597" s="66"/>
      <c r="X597" s="66"/>
      <c r="Y597" s="66"/>
    </row>
    <row r="598" spans="1:25" x14ac:dyDescent="0.2">
      <c r="A598" s="66" t="s">
        <v>27</v>
      </c>
      <c r="B598" s="66" t="s">
        <v>23</v>
      </c>
      <c r="C598" s="66" t="s">
        <v>25</v>
      </c>
      <c r="D598" s="66" t="s">
        <v>320</v>
      </c>
      <c r="E598" s="86">
        <f>+IF(ISNUMBER(DATA!J905),DATA!J905,"n/a")</f>
        <v>369905.68</v>
      </c>
      <c r="F598" s="77">
        <f>+IF(ISNUMBER(DATA!K905),DATA!K905,"n/a")</f>
        <v>-8.74967412860361E-2</v>
      </c>
      <c r="G598" s="86">
        <f>+IF(ISNUMBER(DATA!T905),DATA!T905,"n/a")</f>
        <v>1370164.48</v>
      </c>
      <c r="H598" s="77">
        <f>+IF(ISNUMBER(DATA!U905),DATA!U905,"n/a")</f>
        <v>-5.3070898396254999E-2</v>
      </c>
      <c r="I598" s="86">
        <f>+IF(ISNUMBER(DATA!AD905),DATA!AD905,"n/a")</f>
        <v>2652216.88</v>
      </c>
      <c r="J598" s="77">
        <f>+IF(ISNUMBER(DATA!AE905),DATA!AE905,"n/a")</f>
        <v>-6.3763042581728699E-2</v>
      </c>
      <c r="K598" s="86">
        <f>+IF(ISNUMBER(DATA!AN905),DATA!AN905,"n/a")</f>
        <v>5044398.84</v>
      </c>
      <c r="L598" s="77">
        <f>+IF(ISNUMBER(DATA!AO905),DATA!AO905,"n/a")</f>
        <v>-0.139423157072493</v>
      </c>
      <c r="R598" s="66"/>
      <c r="S598" s="66"/>
      <c r="T598" s="66"/>
      <c r="U598" s="66"/>
      <c r="V598" s="66"/>
      <c r="W598" s="66"/>
      <c r="X598" s="66"/>
      <c r="Y598" s="66"/>
    </row>
    <row r="599" spans="1:25" x14ac:dyDescent="0.2">
      <c r="A599" s="66" t="s">
        <v>27</v>
      </c>
      <c r="B599" s="66" t="s">
        <v>23</v>
      </c>
      <c r="C599" s="66" t="s">
        <v>25</v>
      </c>
      <c r="D599" s="66" t="s">
        <v>321</v>
      </c>
      <c r="E599" s="86">
        <f>+IF(ISNUMBER(DATA!J906),DATA!J906,"n/a")</f>
        <v>537653.11</v>
      </c>
      <c r="F599" s="77">
        <f>+IF(ISNUMBER(DATA!K906),DATA!K906,"n/a")</f>
        <v>7.4899177179585594E-2</v>
      </c>
      <c r="G599" s="86">
        <f>+IF(ISNUMBER(DATA!T906),DATA!T906,"n/a")</f>
        <v>1707640.66</v>
      </c>
      <c r="H599" s="77">
        <f>+IF(ISNUMBER(DATA!U906),DATA!U906,"n/a")</f>
        <v>5.5241706484933102E-2</v>
      </c>
      <c r="I599" s="86">
        <f>+IF(ISNUMBER(DATA!AD906),DATA!AD906,"n/a")</f>
        <v>3172267.68</v>
      </c>
      <c r="J599" s="77">
        <f>+IF(ISNUMBER(DATA!AE906),DATA!AE906,"n/a")</f>
        <v>5.8024854755567699E-2</v>
      </c>
      <c r="K599" s="86">
        <f>+IF(ISNUMBER(DATA!AN906),DATA!AN906,"n/a")</f>
        <v>5864264.8700000001</v>
      </c>
      <c r="L599" s="77">
        <f>+IF(ISNUMBER(DATA!AO906),DATA!AO906,"n/a")</f>
        <v>-1.23430989286702E-2</v>
      </c>
      <c r="R599" s="66"/>
      <c r="S599" s="66"/>
      <c r="T599" s="66"/>
      <c r="U599" s="66"/>
      <c r="V599" s="66"/>
      <c r="W599" s="66"/>
      <c r="X599" s="66"/>
      <c r="Y599" s="66"/>
    </row>
    <row r="600" spans="1:25" x14ac:dyDescent="0.2">
      <c r="A600" s="66" t="s">
        <v>27</v>
      </c>
      <c r="B600" s="66" t="s">
        <v>23</v>
      </c>
      <c r="C600" s="66" t="s">
        <v>25</v>
      </c>
      <c r="D600" s="66" t="s">
        <v>322</v>
      </c>
      <c r="E600" s="86">
        <f>+IF(ISNUMBER(DATA!J907),DATA!J907,"n/a")</f>
        <v>1010265.47</v>
      </c>
      <c r="F600" s="77">
        <f>+IF(ISNUMBER(DATA!K907),DATA!K907,"n/a")</f>
        <v>-7.5182351057170903E-3</v>
      </c>
      <c r="G600" s="86">
        <f>+IF(ISNUMBER(DATA!T907),DATA!T907,"n/a")</f>
        <v>3261676.49</v>
      </c>
      <c r="H600" s="77">
        <f>+IF(ISNUMBER(DATA!U907),DATA!U907,"n/a")</f>
        <v>-4.1144732865574199E-2</v>
      </c>
      <c r="I600" s="86">
        <f>+IF(ISNUMBER(DATA!AD907),DATA!AD907,"n/a")</f>
        <v>6261541.3399999999</v>
      </c>
      <c r="J600" s="77">
        <f>+IF(ISNUMBER(DATA!AE907),DATA!AE907,"n/a")</f>
        <v>-2.1228978891536601E-2</v>
      </c>
      <c r="K600" s="86">
        <f>+IF(ISNUMBER(DATA!AN907),DATA!AN907,"n/a")</f>
        <v>11669484.42</v>
      </c>
      <c r="L600" s="77">
        <f>+IF(ISNUMBER(DATA!AO907),DATA!AO907,"n/a")</f>
        <v>1.7503907803983299E-2</v>
      </c>
      <c r="R600" s="66"/>
      <c r="S600" s="66"/>
      <c r="T600" s="66"/>
      <c r="U600" s="66"/>
      <c r="V600" s="66"/>
      <c r="W600" s="66"/>
      <c r="X600" s="66"/>
      <c r="Y600" s="66"/>
    </row>
    <row r="601" spans="1:25" x14ac:dyDescent="0.2">
      <c r="A601" s="66" t="s">
        <v>27</v>
      </c>
      <c r="B601" s="66" t="s">
        <v>23</v>
      </c>
      <c r="C601" s="66" t="s">
        <v>25</v>
      </c>
      <c r="D601" s="66" t="s">
        <v>323</v>
      </c>
      <c r="E601" s="86">
        <f>+IF(ISNUMBER(DATA!J908),DATA!J908,"n/a")</f>
        <v>149630.47</v>
      </c>
      <c r="F601" s="77">
        <f>+IF(ISNUMBER(DATA!K908),DATA!K908,"n/a")</f>
        <v>-0.23496317246068299</v>
      </c>
      <c r="G601" s="86">
        <f>+IF(ISNUMBER(DATA!T908),DATA!T908,"n/a")</f>
        <v>521286.05</v>
      </c>
      <c r="H601" s="77">
        <f>+IF(ISNUMBER(DATA!U908),DATA!U908,"n/a")</f>
        <v>-0.21279320330447199</v>
      </c>
      <c r="I601" s="86">
        <f>+IF(ISNUMBER(DATA!AD908),DATA!AD908,"n/a")</f>
        <v>953616.99</v>
      </c>
      <c r="J601" s="77">
        <f>+IF(ISNUMBER(DATA!AE908),DATA!AE908,"n/a")</f>
        <v>-0.26884429213293498</v>
      </c>
      <c r="K601" s="86">
        <f>+IF(ISNUMBER(DATA!AN908),DATA!AN908,"n/a")</f>
        <v>1733058.08</v>
      </c>
      <c r="L601" s="77">
        <f>+IF(ISNUMBER(DATA!AO908),DATA!AO908,"n/a")</f>
        <v>-0.35305349338883102</v>
      </c>
      <c r="R601" s="66"/>
      <c r="S601" s="66"/>
      <c r="T601" s="66"/>
      <c r="U601" s="66"/>
      <c r="V601" s="66"/>
      <c r="W601" s="66"/>
      <c r="X601" s="66"/>
      <c r="Y601" s="66"/>
    </row>
    <row r="602" spans="1:25" x14ac:dyDescent="0.2">
      <c r="A602" s="66" t="s">
        <v>27</v>
      </c>
      <c r="B602" s="66" t="s">
        <v>23</v>
      </c>
      <c r="C602" s="66" t="s">
        <v>25</v>
      </c>
      <c r="D602" s="66" t="s">
        <v>324</v>
      </c>
      <c r="E602" s="86">
        <f>+IF(ISNUMBER(DATA!J909),DATA!J909,"n/a")</f>
        <v>236492.19</v>
      </c>
      <c r="F602" s="77">
        <f>+IF(ISNUMBER(DATA!K909),DATA!K909,"n/a")</f>
        <v>0.16055051071552301</v>
      </c>
      <c r="G602" s="86">
        <f>+IF(ISNUMBER(DATA!T909),DATA!T909,"n/a")</f>
        <v>769374.4</v>
      </c>
      <c r="H602" s="77">
        <f>+IF(ISNUMBER(DATA!U909),DATA!U909,"n/a")</f>
        <v>0.124759379882885</v>
      </c>
      <c r="I602" s="86">
        <f>+IF(ISNUMBER(DATA!AD909),DATA!AD909,"n/a")</f>
        <v>1420039.36</v>
      </c>
      <c r="J602" s="77">
        <f>+IF(ISNUMBER(DATA!AE909),DATA!AE909,"n/a")</f>
        <v>7.8672384950549096E-2</v>
      </c>
      <c r="K602" s="86">
        <f>+IF(ISNUMBER(DATA!AN909),DATA!AN909,"n/a")</f>
        <v>2677733.88</v>
      </c>
      <c r="L602" s="77">
        <f>+IF(ISNUMBER(DATA!AO909),DATA!AO909,"n/a")</f>
        <v>-4.5657492343732002E-2</v>
      </c>
      <c r="R602" s="66"/>
      <c r="S602" s="66"/>
      <c r="T602" s="66"/>
      <c r="U602" s="66"/>
      <c r="V602" s="66"/>
      <c r="W602" s="66"/>
      <c r="X602" s="66"/>
      <c r="Y602" s="66"/>
    </row>
    <row r="603" spans="1:25" x14ac:dyDescent="0.2">
      <c r="A603" s="66" t="s">
        <v>27</v>
      </c>
      <c r="B603" s="66" t="s">
        <v>23</v>
      </c>
      <c r="C603" s="66" t="s">
        <v>25</v>
      </c>
      <c r="D603" s="66" t="s">
        <v>325</v>
      </c>
      <c r="E603" s="86">
        <f>+IF(ISNUMBER(DATA!J910),DATA!J910,"n/a")</f>
        <v>1047966.62</v>
      </c>
      <c r="F603" s="77">
        <f>+IF(ISNUMBER(DATA!K910),DATA!K910,"n/a")</f>
        <v>0.28575231617008701</v>
      </c>
      <c r="G603" s="86">
        <f>+IF(ISNUMBER(DATA!T910),DATA!T910,"n/a")</f>
        <v>2996121.78</v>
      </c>
      <c r="H603" s="77">
        <f>+IF(ISNUMBER(DATA!U910),DATA!U910,"n/a")</f>
        <v>6.1074318800002601E-2</v>
      </c>
      <c r="I603" s="86">
        <f>+IF(ISNUMBER(DATA!AD910),DATA!AD910,"n/a")</f>
        <v>5622262.5999999996</v>
      </c>
      <c r="J603" s="77">
        <f>+IF(ISNUMBER(DATA!AE910),DATA!AE910,"n/a")</f>
        <v>4.8997155928752402E-2</v>
      </c>
      <c r="K603" s="86">
        <f>+IF(ISNUMBER(DATA!AN910),DATA!AN910,"n/a")</f>
        <v>10608976.84</v>
      </c>
      <c r="L603" s="77">
        <f>+IF(ISNUMBER(DATA!AO910),DATA!AO910,"n/a")</f>
        <v>2.6819617136505301E-2</v>
      </c>
      <c r="R603" s="66"/>
      <c r="S603" s="66"/>
      <c r="T603" s="66"/>
      <c r="U603" s="66"/>
      <c r="V603" s="66"/>
      <c r="W603" s="66"/>
      <c r="X603" s="66"/>
      <c r="Y603" s="66"/>
    </row>
    <row r="604" spans="1:25" x14ac:dyDescent="0.2">
      <c r="A604" s="66" t="s">
        <v>27</v>
      </c>
      <c r="B604" s="66" t="s">
        <v>23</v>
      </c>
      <c r="C604" s="66" t="s">
        <v>25</v>
      </c>
      <c r="D604" s="66" t="s">
        <v>326</v>
      </c>
      <c r="E604" s="86">
        <f>+IF(ISNUMBER(DATA!J911),DATA!J911,"n/a")</f>
        <v>244424.94</v>
      </c>
      <c r="F604" s="77">
        <f>+IF(ISNUMBER(DATA!K911),DATA!K911,"n/a")</f>
        <v>2.9632139948283599E-2</v>
      </c>
      <c r="G604" s="86">
        <f>+IF(ISNUMBER(DATA!T911),DATA!T911,"n/a")</f>
        <v>809869.05</v>
      </c>
      <c r="H604" s="77">
        <f>+IF(ISNUMBER(DATA!U911),DATA!U911,"n/a")</f>
        <v>-1.8702531222633899E-2</v>
      </c>
      <c r="I604" s="86">
        <f>+IF(ISNUMBER(DATA!AD911),DATA!AD911,"n/a")</f>
        <v>1537440.41</v>
      </c>
      <c r="J604" s="77">
        <f>+IF(ISNUMBER(DATA!AE911),DATA!AE911,"n/a")</f>
        <v>-0.15812957714284301</v>
      </c>
      <c r="K604" s="86">
        <f>+IF(ISNUMBER(DATA!AN911),DATA!AN911,"n/a")</f>
        <v>2881313.96</v>
      </c>
      <c r="L604" s="77">
        <f>+IF(ISNUMBER(DATA!AO911),DATA!AO911,"n/a")</f>
        <v>-0.21261518968861601</v>
      </c>
      <c r="R604" s="66"/>
      <c r="S604" s="66"/>
      <c r="T604" s="66"/>
      <c r="U604" s="66"/>
      <c r="V604" s="66"/>
      <c r="W604" s="66"/>
      <c r="X604" s="66"/>
      <c r="Y604" s="66"/>
    </row>
    <row r="605" spans="1:25" x14ac:dyDescent="0.2">
      <c r="A605" s="66" t="s">
        <v>27</v>
      </c>
      <c r="B605" s="66" t="s">
        <v>23</v>
      </c>
      <c r="C605" s="66" t="s">
        <v>25</v>
      </c>
      <c r="D605" s="66" t="s">
        <v>327</v>
      </c>
      <c r="E605" s="86">
        <f>+IF(ISNUMBER(DATA!J912),DATA!J912,"n/a")</f>
        <v>3933401.06</v>
      </c>
      <c r="F605" s="77">
        <f>+IF(ISNUMBER(DATA!K912),DATA!K912,"n/a")</f>
        <v>5.2683179348775602E-2</v>
      </c>
      <c r="G605" s="86">
        <f>+IF(ISNUMBER(DATA!T912),DATA!T912,"n/a")</f>
        <v>12568143.76</v>
      </c>
      <c r="H605" s="77">
        <f>+IF(ISNUMBER(DATA!U912),DATA!U912,"n/a")</f>
        <v>-1.6069024893219E-2</v>
      </c>
      <c r="I605" s="86">
        <f>+IF(ISNUMBER(DATA!AD912),DATA!AD912,"n/a")</f>
        <v>23804933.969999999</v>
      </c>
      <c r="J605" s="77">
        <f>+IF(ISNUMBER(DATA!AE912),DATA!AE912,"n/a")</f>
        <v>-3.6113451772197103E-2</v>
      </c>
      <c r="K605" s="86">
        <f>+IF(ISNUMBER(DATA!AN912),DATA!AN912,"n/a")</f>
        <v>44775589.329999998</v>
      </c>
      <c r="L605" s="77">
        <f>+IF(ISNUMBER(DATA!AO912),DATA!AO912,"n/a")</f>
        <v>-6.1652289275723401E-2</v>
      </c>
      <c r="R605" s="66"/>
      <c r="S605" s="66"/>
      <c r="T605" s="66"/>
      <c r="U605" s="66"/>
      <c r="V605" s="66"/>
      <c r="W605" s="66"/>
      <c r="X605" s="66"/>
      <c r="Y605" s="66"/>
    </row>
    <row r="606" spans="1:25" x14ac:dyDescent="0.2">
      <c r="E606" s="90"/>
      <c r="F606" s="77"/>
      <c r="G606" s="91"/>
      <c r="H606" s="77"/>
      <c r="I606" s="91"/>
      <c r="J606" s="82"/>
      <c r="K606" s="91"/>
      <c r="L606" s="77"/>
      <c r="R606" s="66"/>
      <c r="S606" s="66"/>
      <c r="T606" s="66"/>
      <c r="U606" s="66"/>
      <c r="V606" s="66"/>
      <c r="W606" s="66"/>
      <c r="X606" s="66"/>
      <c r="Y606" s="66"/>
    </row>
    <row r="607" spans="1:25" x14ac:dyDescent="0.2">
      <c r="A607" s="66" t="s">
        <v>27</v>
      </c>
      <c r="B607" s="66" t="s">
        <v>23</v>
      </c>
      <c r="C607" s="66" t="s">
        <v>10</v>
      </c>
      <c r="D607" s="66" t="s">
        <v>319</v>
      </c>
      <c r="E607" s="87">
        <f>+IF(ISNUMBER(DATA!L904),DATA!L904,"n/a")</f>
        <v>5.2099363514232202</v>
      </c>
      <c r="F607" s="77">
        <f>+IF(ISNUMBER(DATA!M904),DATA!M904,"n/a")</f>
        <v>4.1056613707046698E-2</v>
      </c>
      <c r="G607" s="87">
        <f>+IF(ISNUMBER(DATA!V904),DATA!V904,"n/a")</f>
        <v>5.3134939311289804</v>
      </c>
      <c r="H607" s="77">
        <f>+IF(ISNUMBER(DATA!W904),DATA!W904,"n/a")</f>
        <v>2.9594825039447499E-2</v>
      </c>
      <c r="I607" s="87">
        <f>+IF(ISNUMBER(DATA!AF904),DATA!AF904,"n/a")</f>
        <v>5.3825112909043202</v>
      </c>
      <c r="J607" s="77">
        <f>+IF(ISNUMBER(DATA!AG904),DATA!AG904,"n/a")</f>
        <v>5.4094740871227301E-2</v>
      </c>
      <c r="K607" s="87">
        <f>+IF(ISNUMBER(DATA!AP904),DATA!AP904,"n/a")</f>
        <v>5.2323877256263396</v>
      </c>
      <c r="L607" s="77">
        <f>+IF(ISNUMBER(DATA!AQ904),DATA!AQ904,"n/a")</f>
        <v>2.8912378350284599E-2</v>
      </c>
      <c r="R607" s="66"/>
      <c r="S607" s="66"/>
      <c r="T607" s="66"/>
      <c r="U607" s="66"/>
      <c r="V607" s="66"/>
      <c r="W607" s="66"/>
      <c r="X607" s="66"/>
      <c r="Y607" s="66"/>
    </row>
    <row r="608" spans="1:25" x14ac:dyDescent="0.2">
      <c r="A608" s="66" t="s">
        <v>27</v>
      </c>
      <c r="B608" s="66" t="s">
        <v>23</v>
      </c>
      <c r="C608" s="66" t="s">
        <v>10</v>
      </c>
      <c r="D608" s="66" t="s">
        <v>320</v>
      </c>
      <c r="E608" s="87">
        <f>+IF(ISNUMBER(DATA!L905),DATA!L905,"n/a")</f>
        <v>4.5651864778403004</v>
      </c>
      <c r="F608" s="77">
        <f>+IF(ISNUMBER(DATA!M905),DATA!M905,"n/a")</f>
        <v>-5.7712391182551802E-2</v>
      </c>
      <c r="G608" s="87">
        <f>+IF(ISNUMBER(DATA!V905),DATA!V905,"n/a")</f>
        <v>4.5597487386877003</v>
      </c>
      <c r="H608" s="77">
        <f>+IF(ISNUMBER(DATA!W905),DATA!W905,"n/a")</f>
        <v>-1.7961025903749001E-2</v>
      </c>
      <c r="I608" s="87">
        <f>+IF(ISNUMBER(DATA!AF905),DATA!AF905,"n/a")</f>
        <v>4.5525079962019497</v>
      </c>
      <c r="J608" s="77">
        <f>+IF(ISNUMBER(DATA!AG905),DATA!AG905,"n/a")</f>
        <v>5.46180921929949E-4</v>
      </c>
      <c r="K608" s="87">
        <f>+IF(ISNUMBER(DATA!AP905),DATA!AP905,"n/a")</f>
        <v>4.5988153604967996</v>
      </c>
      <c r="L608" s="77">
        <f>+IF(ISNUMBER(DATA!AQ905),DATA!AQ905,"n/a")</f>
        <v>2.56354232851209E-2</v>
      </c>
      <c r="R608" s="66"/>
      <c r="S608" s="66"/>
      <c r="T608" s="66"/>
      <c r="U608" s="66"/>
      <c r="V608" s="66"/>
      <c r="W608" s="66"/>
      <c r="X608" s="66"/>
      <c r="Y608" s="66"/>
    </row>
    <row r="609" spans="1:25" x14ac:dyDescent="0.2">
      <c r="A609" s="66" t="s">
        <v>27</v>
      </c>
      <c r="B609" s="66" t="s">
        <v>23</v>
      </c>
      <c r="C609" s="66" t="s">
        <v>10</v>
      </c>
      <c r="D609" s="66" t="s">
        <v>321</v>
      </c>
      <c r="E609" s="87">
        <f>+IF(ISNUMBER(DATA!L906),DATA!L906,"n/a")</f>
        <v>4.4552482708472896</v>
      </c>
      <c r="F609" s="77">
        <f>+IF(ISNUMBER(DATA!M906),DATA!M906,"n/a")</f>
        <v>-7.1610189193564697E-2</v>
      </c>
      <c r="G609" s="87">
        <f>+IF(ISNUMBER(DATA!V906),DATA!V906,"n/a")</f>
        <v>4.5470344428573801</v>
      </c>
      <c r="H609" s="77">
        <f>+IF(ISNUMBER(DATA!W906),DATA!W906,"n/a")</f>
        <v>-4.9549951535752E-2</v>
      </c>
      <c r="I609" s="87">
        <f>+IF(ISNUMBER(DATA!AF906),DATA!AF906,"n/a")</f>
        <v>4.5217993115659203</v>
      </c>
      <c r="J609" s="77">
        <f>+IF(ISNUMBER(DATA!AG906),DATA!AG906,"n/a")</f>
        <v>-5.3089425582135703E-2</v>
      </c>
      <c r="K609" s="87">
        <f>+IF(ISNUMBER(DATA!AP906),DATA!AP906,"n/a")</f>
        <v>4.5790545698254403</v>
      </c>
      <c r="L609" s="77">
        <f>+IF(ISNUMBER(DATA!AQ906),DATA!AQ906,"n/a")</f>
        <v>-3.4509627490545002E-2</v>
      </c>
      <c r="R609" s="66"/>
      <c r="S609" s="66"/>
      <c r="T609" s="66"/>
      <c r="U609" s="66"/>
      <c r="V609" s="66"/>
      <c r="W609" s="66"/>
      <c r="X609" s="66"/>
      <c r="Y609" s="66"/>
    </row>
    <row r="610" spans="1:25" x14ac:dyDescent="0.2">
      <c r="A610" s="66" t="s">
        <v>27</v>
      </c>
      <c r="B610" s="66" t="s">
        <v>23</v>
      </c>
      <c r="C610" s="66" t="s">
        <v>10</v>
      </c>
      <c r="D610" s="66" t="s">
        <v>322</v>
      </c>
      <c r="E610" s="87">
        <f>+IF(ISNUMBER(DATA!L907),DATA!L907,"n/a")</f>
        <v>4.2339979387047704</v>
      </c>
      <c r="F610" s="77">
        <f>+IF(ISNUMBER(DATA!M907),DATA!M907,"n/a")</f>
        <v>3.6467754198161201E-2</v>
      </c>
      <c r="G610" s="87">
        <f>+IF(ISNUMBER(DATA!V907),DATA!V907,"n/a")</f>
        <v>4.2860976652561096</v>
      </c>
      <c r="H610" s="77">
        <f>+IF(ISNUMBER(DATA!W907),DATA!W907,"n/a")</f>
        <v>4.3711554719759502E-2</v>
      </c>
      <c r="I610" s="87">
        <f>+IF(ISNUMBER(DATA!AF907),DATA!AF907,"n/a")</f>
        <v>4.2350524800734197</v>
      </c>
      <c r="J610" s="77">
        <f>+IF(ISNUMBER(DATA!AG907),DATA!AG907,"n/a")</f>
        <v>2.0657934553803801E-2</v>
      </c>
      <c r="K610" s="87">
        <f>+IF(ISNUMBER(DATA!AP907),DATA!AP907,"n/a")</f>
        <v>4.2235012458381798</v>
      </c>
      <c r="L610" s="77">
        <f>+IF(ISNUMBER(DATA!AQ907),DATA!AQ907,"n/a")</f>
        <v>1.6241742835425801E-2</v>
      </c>
      <c r="R610" s="66"/>
      <c r="S610" s="66"/>
      <c r="T610" s="66"/>
      <c r="U610" s="66"/>
      <c r="V610" s="66"/>
      <c r="W610" s="66"/>
      <c r="X610" s="66"/>
      <c r="Y610" s="66"/>
    </row>
    <row r="611" spans="1:25" x14ac:dyDescent="0.2">
      <c r="A611" s="66" t="s">
        <v>27</v>
      </c>
      <c r="B611" s="66" t="s">
        <v>23</v>
      </c>
      <c r="C611" s="66" t="s">
        <v>10</v>
      </c>
      <c r="D611" s="66" t="s">
        <v>323</v>
      </c>
      <c r="E611" s="87">
        <f>+IF(ISNUMBER(DATA!L908),DATA!L908,"n/a")</f>
        <v>5.1936354575774901</v>
      </c>
      <c r="F611" s="77">
        <f>+IF(ISNUMBER(DATA!M908),DATA!M908,"n/a")</f>
        <v>7.10403717953247E-2</v>
      </c>
      <c r="G611" s="87">
        <f>+IF(ISNUMBER(DATA!V908),DATA!V908,"n/a")</f>
        <v>5.0989891597907402</v>
      </c>
      <c r="H611" s="77">
        <f>+IF(ISNUMBER(DATA!W908),DATA!W908,"n/a")</f>
        <v>4.7879660044745503E-2</v>
      </c>
      <c r="I611" s="87">
        <f>+IF(ISNUMBER(DATA!AF908),DATA!AF908,"n/a")</f>
        <v>5.1244356365396699</v>
      </c>
      <c r="J611" s="77">
        <f>+IF(ISNUMBER(DATA!AG908),DATA!AG908,"n/a")</f>
        <v>4.8865712137766103E-2</v>
      </c>
      <c r="K611" s="87">
        <f>+IF(ISNUMBER(DATA!AP908),DATA!AP908,"n/a")</f>
        <v>5.1044777742820298</v>
      </c>
      <c r="L611" s="77">
        <f>+IF(ISNUMBER(DATA!AQ908),DATA!AQ908,"n/a")</f>
        <v>6.7308840525909297E-2</v>
      </c>
      <c r="R611" s="66"/>
      <c r="S611" s="66"/>
      <c r="T611" s="66"/>
      <c r="U611" s="66"/>
      <c r="V611" s="66"/>
      <c r="W611" s="66"/>
      <c r="X611" s="66"/>
      <c r="Y611" s="66"/>
    </row>
    <row r="612" spans="1:25" x14ac:dyDescent="0.2">
      <c r="A612" s="66" t="s">
        <v>27</v>
      </c>
      <c r="B612" s="66" t="s">
        <v>23</v>
      </c>
      <c r="C612" s="66" t="s">
        <v>10</v>
      </c>
      <c r="D612" s="66" t="s">
        <v>324</v>
      </c>
      <c r="E612" s="87">
        <f>+IF(ISNUMBER(DATA!L909),DATA!L909,"n/a")</f>
        <v>5.0321347994754397</v>
      </c>
      <c r="F612" s="77">
        <f>+IF(ISNUMBER(DATA!M909),DATA!M909,"n/a")</f>
        <v>3.1832444690942097E-2</v>
      </c>
      <c r="G612" s="87">
        <f>+IF(ISNUMBER(DATA!V909),DATA!V909,"n/a")</f>
        <v>5.0770088562162901</v>
      </c>
      <c r="H612" s="77">
        <f>+IF(ISNUMBER(DATA!W909),DATA!W909,"n/a")</f>
        <v>4.3252036558151803E-2</v>
      </c>
      <c r="I612" s="87">
        <f>+IF(ISNUMBER(DATA!AF909),DATA!AF909,"n/a")</f>
        <v>5.0679491950402298</v>
      </c>
      <c r="J612" s="77">
        <f>+IF(ISNUMBER(DATA!AG909),DATA!AG909,"n/a")</f>
        <v>4.6693424320470002E-2</v>
      </c>
      <c r="K612" s="87">
        <f>+IF(ISNUMBER(DATA!AP909),DATA!AP909,"n/a")</f>
        <v>4.9941490198657696</v>
      </c>
      <c r="L612" s="77">
        <f>+IF(ISNUMBER(DATA!AQ909),DATA!AQ909,"n/a")</f>
        <v>2.79976630554209E-2</v>
      </c>
      <c r="R612" s="66"/>
      <c r="S612" s="66"/>
      <c r="T612" s="66"/>
      <c r="U612" s="66"/>
      <c r="V612" s="66"/>
      <c r="W612" s="66"/>
      <c r="X612" s="66"/>
      <c r="Y612" s="66"/>
    </row>
    <row r="613" spans="1:25" x14ac:dyDescent="0.2">
      <c r="A613" s="66" t="s">
        <v>27</v>
      </c>
      <c r="B613" s="66" t="s">
        <v>23</v>
      </c>
      <c r="C613" s="66" t="s">
        <v>10</v>
      </c>
      <c r="D613" s="66" t="s">
        <v>325</v>
      </c>
      <c r="E613" s="87">
        <f>+IF(ISNUMBER(DATA!L910),DATA!L910,"n/a")</f>
        <v>4.2069293350788302</v>
      </c>
      <c r="F613" s="77">
        <f>+IF(ISNUMBER(DATA!M910),DATA!M910,"n/a")</f>
        <v>-6.7245923609507999E-2</v>
      </c>
      <c r="G613" s="87">
        <f>+IF(ISNUMBER(DATA!V910),DATA!V910,"n/a")</f>
        <v>4.3335901296647803</v>
      </c>
      <c r="H613" s="77">
        <f>+IF(ISNUMBER(DATA!W910),DATA!W910,"n/a")</f>
        <v>-1.53206873082063E-2</v>
      </c>
      <c r="I613" s="87">
        <f>+IF(ISNUMBER(DATA!AF910),DATA!AF910,"n/a")</f>
        <v>4.3190901307275498</v>
      </c>
      <c r="J613" s="77">
        <f>+IF(ISNUMBER(DATA!AG910),DATA!AG910,"n/a")</f>
        <v>6.2862737417568003E-3</v>
      </c>
      <c r="K613" s="87">
        <f>+IF(ISNUMBER(DATA!AP910),DATA!AP910,"n/a")</f>
        <v>4.34705798431657</v>
      </c>
      <c r="L613" s="77">
        <f>+IF(ISNUMBER(DATA!AQ910),DATA!AQ910,"n/a")</f>
        <v>1.35944014109784E-2</v>
      </c>
      <c r="R613" s="66"/>
      <c r="S613" s="66"/>
      <c r="T613" s="66"/>
      <c r="U613" s="66"/>
      <c r="V613" s="66"/>
      <c r="W613" s="66"/>
      <c r="X613" s="66"/>
      <c r="Y613" s="66"/>
    </row>
    <row r="614" spans="1:25" x14ac:dyDescent="0.2">
      <c r="A614" s="66" t="s">
        <v>27</v>
      </c>
      <c r="B614" s="66" t="s">
        <v>23</v>
      </c>
      <c r="C614" s="66" t="s">
        <v>10</v>
      </c>
      <c r="D614" s="66" t="s">
        <v>326</v>
      </c>
      <c r="E614" s="87">
        <f>+IF(ISNUMBER(DATA!L911),DATA!L911,"n/a")</f>
        <v>5.2409008592687902</v>
      </c>
      <c r="F614" s="77">
        <f>+IF(ISNUMBER(DATA!M911),DATA!M911,"n/a")</f>
        <v>5.4766032944676198E-2</v>
      </c>
      <c r="G614" s="87">
        <f>+IF(ISNUMBER(DATA!V911),DATA!V911,"n/a")</f>
        <v>5.2670780908611201</v>
      </c>
      <c r="H614" s="77">
        <f>+IF(ISNUMBER(DATA!W911),DATA!W911,"n/a")</f>
        <v>6.9215152394167603E-2</v>
      </c>
      <c r="I614" s="87">
        <f>+IF(ISNUMBER(DATA!AF911),DATA!AF911,"n/a")</f>
        <v>5.2635916753249798</v>
      </c>
      <c r="J614" s="77">
        <f>+IF(ISNUMBER(DATA!AG911),DATA!AG911,"n/a")</f>
        <v>7.3252534029813507E-2</v>
      </c>
      <c r="K614" s="87">
        <f>+IF(ISNUMBER(DATA!AP911),DATA!AP911,"n/a")</f>
        <v>5.1601034313734102</v>
      </c>
      <c r="L614" s="77">
        <f>+IF(ISNUMBER(DATA!AQ911),DATA!AQ911,"n/a")</f>
        <v>6.3374199935193998E-2</v>
      </c>
      <c r="R614" s="66"/>
      <c r="S614" s="66"/>
      <c r="T614" s="66"/>
      <c r="U614" s="66"/>
      <c r="V614" s="66"/>
      <c r="W614" s="66"/>
      <c r="X614" s="66"/>
      <c r="Y614" s="66"/>
    </row>
    <row r="615" spans="1:25" x14ac:dyDescent="0.2">
      <c r="A615" s="66" t="s">
        <v>27</v>
      </c>
      <c r="B615" s="66" t="s">
        <v>23</v>
      </c>
      <c r="C615" s="66" t="s">
        <v>10</v>
      </c>
      <c r="D615" s="66" t="s">
        <v>327</v>
      </c>
      <c r="E615" s="87">
        <f>+IF(ISNUMBER(DATA!L912),DATA!L912,"n/a")</f>
        <v>4.5306482398228303</v>
      </c>
      <c r="F615" s="77">
        <f>+IF(ISNUMBER(DATA!M912),DATA!M912,"n/a")</f>
        <v>-1.1404519077936701E-2</v>
      </c>
      <c r="G615" s="87">
        <f>+IF(ISNUMBER(DATA!V912),DATA!V912,"n/a")</f>
        <v>4.61169426633389</v>
      </c>
      <c r="H615" s="77">
        <f>+IF(ISNUMBER(DATA!W912),DATA!W912,"n/a")</f>
        <v>1.0939138651526599E-2</v>
      </c>
      <c r="I615" s="87">
        <f>+IF(ISNUMBER(DATA!AF912),DATA!AF912,"n/a")</f>
        <v>4.5971610199950703</v>
      </c>
      <c r="J615" s="77">
        <f>+IF(ISNUMBER(DATA!AG912),DATA!AG912,"n/a")</f>
        <v>1.24695835065572E-2</v>
      </c>
      <c r="K615" s="87">
        <f>+IF(ISNUMBER(DATA!AP912),DATA!AP912,"n/a")</f>
        <v>4.58931781867315</v>
      </c>
      <c r="L615" s="77">
        <f>+IF(ISNUMBER(DATA!AQ912),DATA!AQ912,"n/a")</f>
        <v>1.3606627416010901E-2</v>
      </c>
      <c r="R615" s="66"/>
      <c r="S615" s="66"/>
      <c r="T615" s="66"/>
      <c r="U615" s="66"/>
      <c r="V615" s="66"/>
      <c r="W615" s="66"/>
      <c r="X615" s="66"/>
      <c r="Y615" s="66"/>
    </row>
    <row r="616" spans="1:25" x14ac:dyDescent="0.2">
      <c r="E616" s="90"/>
      <c r="F616" s="77"/>
      <c r="G616" s="91"/>
      <c r="H616" s="77"/>
      <c r="I616" s="91"/>
      <c r="J616" s="82"/>
      <c r="K616" s="91"/>
      <c r="L616" s="77"/>
      <c r="R616" s="66"/>
      <c r="S616" s="66"/>
      <c r="T616" s="66"/>
      <c r="U616" s="66"/>
      <c r="V616" s="66"/>
      <c r="W616" s="66"/>
      <c r="X616" s="66"/>
      <c r="Y616" s="66"/>
    </row>
    <row r="617" spans="1:25" x14ac:dyDescent="0.2">
      <c r="A617" s="66" t="s">
        <v>27</v>
      </c>
      <c r="B617" s="66" t="s">
        <v>23</v>
      </c>
      <c r="C617" s="66" t="s">
        <v>26</v>
      </c>
      <c r="D617" s="66" t="s">
        <v>319</v>
      </c>
      <c r="E617" s="87">
        <f>+IF(ISNUMBER(DATA!N904),DATA!N904,"n/a")</f>
        <v>2.8459751735738399</v>
      </c>
      <c r="F617" s="77">
        <f>+IF(ISNUMBER(DATA!O904),DATA!O904,"n/a")</f>
        <v>3.0613159923368601E-2</v>
      </c>
      <c r="G617" s="87">
        <f>+IF(ISNUMBER(DATA!X904),DATA!X904,"n/a")</f>
        <v>2.9050075384434502</v>
      </c>
      <c r="H617" s="77">
        <f>+IF(ISNUMBER(DATA!Y904),DATA!Y904,"n/a")</f>
        <v>2.3451683040431801E-2</v>
      </c>
      <c r="I617" s="87">
        <f>+IF(ISNUMBER(DATA!AH904),DATA!AH904,"n/a")</f>
        <v>2.9321776553806602</v>
      </c>
      <c r="J617" s="77">
        <f>+IF(ISNUMBER(DATA!AI904),DATA!AI904,"n/a")</f>
        <v>4.9077522687776598E-2</v>
      </c>
      <c r="K617" s="87">
        <f>+IF(ISNUMBER(DATA!AR904),DATA!AR904,"n/a")</f>
        <v>2.8787246102692001</v>
      </c>
      <c r="L617" s="77">
        <f>+IF(ISNUMBER(DATA!AS904),DATA!AS904,"n/a")</f>
        <v>3.5920427547827198E-2</v>
      </c>
      <c r="R617" s="66"/>
      <c r="S617" s="66"/>
      <c r="T617" s="66"/>
      <c r="U617" s="66"/>
      <c r="V617" s="66"/>
      <c r="W617" s="66"/>
      <c r="X617" s="66"/>
      <c r="Y617" s="66"/>
    </row>
    <row r="618" spans="1:25" x14ac:dyDescent="0.2">
      <c r="A618" s="66" t="s">
        <v>27</v>
      </c>
      <c r="B618" s="66" t="s">
        <v>23</v>
      </c>
      <c r="C618" s="66" t="s">
        <v>26</v>
      </c>
      <c r="D618" s="66" t="s">
        <v>320</v>
      </c>
      <c r="E618" s="87">
        <f>+IF(ISNUMBER(DATA!N905),DATA!N905,"n/a")</f>
        <v>2.31499556860008</v>
      </c>
      <c r="F618" s="77">
        <f>+IF(ISNUMBER(DATA!O905),DATA!O905,"n/a")</f>
        <v>-5.2800906309646602E-2</v>
      </c>
      <c r="G618" s="87">
        <f>+IF(ISNUMBER(DATA!X905),DATA!X905,"n/a")</f>
        <v>2.30623846707805</v>
      </c>
      <c r="H618" s="77">
        <f>+IF(ISNUMBER(DATA!Y905),DATA!Y905,"n/a")</f>
        <v>-2.2792822006108202E-2</v>
      </c>
      <c r="I618" s="87">
        <f>+IF(ISNUMBER(DATA!AH905),DATA!AH905,"n/a")</f>
        <v>2.29742927358188</v>
      </c>
      <c r="J618" s="77">
        <f>+IF(ISNUMBER(DATA!AI905),DATA!AI905,"n/a")</f>
        <v>-5.5120152768392602E-3</v>
      </c>
      <c r="K618" s="87">
        <f>+IF(ISNUMBER(DATA!AR905),DATA!AR905,"n/a")</f>
        <v>2.3184630480170401</v>
      </c>
      <c r="L618" s="77">
        <f>+IF(ISNUMBER(DATA!AS905),DATA!AS905,"n/a")</f>
        <v>2.3205830910428299E-2</v>
      </c>
      <c r="R618" s="66"/>
      <c r="S618" s="66"/>
      <c r="T618" s="66"/>
      <c r="U618" s="66"/>
      <c r="V618" s="66"/>
      <c r="W618" s="66"/>
      <c r="X618" s="66"/>
      <c r="Y618" s="66"/>
    </row>
    <row r="619" spans="1:25" x14ac:dyDescent="0.2">
      <c r="A619" s="66" t="s">
        <v>27</v>
      </c>
      <c r="B619" s="66" t="s">
        <v>23</v>
      </c>
      <c r="C619" s="66" t="s">
        <v>26</v>
      </c>
      <c r="D619" s="66" t="s">
        <v>321</v>
      </c>
      <c r="E619" s="87">
        <f>+IF(ISNUMBER(DATA!N906),DATA!N906,"n/a")</f>
        <v>2.2287039872232901</v>
      </c>
      <c r="F619" s="77">
        <f>+IF(ISNUMBER(DATA!O906),DATA!O906,"n/a")</f>
        <v>-3.4940391526426702E-2</v>
      </c>
      <c r="G619" s="87">
        <f>+IF(ISNUMBER(DATA!X906),DATA!X906,"n/a")</f>
        <v>2.2746535269311301</v>
      </c>
      <c r="H619" s="77">
        <f>+IF(ISNUMBER(DATA!Y906),DATA!Y906,"n/a")</f>
        <v>-1.7422822184803202E-2</v>
      </c>
      <c r="I619" s="87">
        <f>+IF(ISNUMBER(DATA!AH906),DATA!AH906,"n/a")</f>
        <v>2.2614119215816002</v>
      </c>
      <c r="J619" s="77">
        <f>+IF(ISNUMBER(DATA!AI906),DATA!AI906,"n/a")</f>
        <v>-2.5243802223289501E-2</v>
      </c>
      <c r="K619" s="87">
        <f>+IF(ISNUMBER(DATA!AR906),DATA!AR906,"n/a")</f>
        <v>2.2548616242840298</v>
      </c>
      <c r="L619" s="77">
        <f>+IF(ISNUMBER(DATA!AS906),DATA!AS906,"n/a")</f>
        <v>-2.3730208350830499E-2</v>
      </c>
      <c r="R619" s="66"/>
      <c r="S619" s="66"/>
      <c r="T619" s="66"/>
      <c r="U619" s="66"/>
      <c r="V619" s="66"/>
      <c r="W619" s="66"/>
      <c r="X619" s="66"/>
      <c r="Y619" s="66"/>
    </row>
    <row r="620" spans="1:25" x14ac:dyDescent="0.2">
      <c r="A620" s="66" t="s">
        <v>27</v>
      </c>
      <c r="B620" s="66" t="s">
        <v>23</v>
      </c>
      <c r="C620" s="66" t="s">
        <v>26</v>
      </c>
      <c r="D620" s="66" t="s">
        <v>322</v>
      </c>
      <c r="E620" s="87">
        <f>+IF(ISNUMBER(DATA!N907),DATA!N907,"n/a")</f>
        <v>2.1328420934747001</v>
      </c>
      <c r="F620" s="77">
        <f>+IF(ISNUMBER(DATA!O907),DATA!O907,"n/a")</f>
        <v>-2.1860235130696699E-2</v>
      </c>
      <c r="G620" s="87">
        <f>+IF(ISNUMBER(DATA!X907),DATA!X907,"n/a")</f>
        <v>2.1609213395654701</v>
      </c>
      <c r="H620" s="77">
        <f>+IF(ISNUMBER(DATA!Y907),DATA!Y907,"n/a")</f>
        <v>-1.1658846178557799E-2</v>
      </c>
      <c r="I620" s="87">
        <f>+IF(ISNUMBER(DATA!AH907),DATA!AH907,"n/a")</f>
        <v>2.1363390758991598</v>
      </c>
      <c r="J620" s="77">
        <f>+IF(ISNUMBER(DATA!AI907),DATA!AI907,"n/a")</f>
        <v>-2.7396906351472999E-2</v>
      </c>
      <c r="K620" s="87">
        <f>+IF(ISNUMBER(DATA!AR907),DATA!AR907,"n/a")</f>
        <v>2.1446857246843098</v>
      </c>
      <c r="L620" s="77">
        <f>+IF(ISNUMBER(DATA!AS907),DATA!AS907,"n/a")</f>
        <v>-2.9721309418785501E-2</v>
      </c>
      <c r="R620" s="66"/>
      <c r="S620" s="66"/>
      <c r="T620" s="66"/>
      <c r="U620" s="66"/>
      <c r="V620" s="66"/>
      <c r="W620" s="66"/>
      <c r="X620" s="66"/>
      <c r="Y620" s="66"/>
    </row>
    <row r="621" spans="1:25" x14ac:dyDescent="0.2">
      <c r="A621" s="66" t="s">
        <v>27</v>
      </c>
      <c r="B621" s="66" t="s">
        <v>23</v>
      </c>
      <c r="C621" s="66" t="s">
        <v>26</v>
      </c>
      <c r="D621" s="66" t="s">
        <v>323</v>
      </c>
      <c r="E621" s="87">
        <f>+IF(ISNUMBER(DATA!N908),DATA!N908,"n/a")</f>
        <v>2.7547284988144498</v>
      </c>
      <c r="F621" s="77">
        <f>+IF(ISNUMBER(DATA!O908),DATA!O908,"n/a")</f>
        <v>0.100738883764803</v>
      </c>
      <c r="G621" s="87">
        <f>+IF(ISNUMBER(DATA!X908),DATA!X908,"n/a")</f>
        <v>2.6729934361374101</v>
      </c>
      <c r="H621" s="77">
        <f>+IF(ISNUMBER(DATA!Y908),DATA!Y908,"n/a")</f>
        <v>5.4390523330376299E-2</v>
      </c>
      <c r="I621" s="87">
        <f>+IF(ISNUMBER(DATA!AH908),DATA!AH908,"n/a")</f>
        <v>2.6630090661450998</v>
      </c>
      <c r="J621" s="77">
        <f>+IF(ISNUMBER(DATA!AI908),DATA!AI908,"n/a")</f>
        <v>5.3298949503822697E-2</v>
      </c>
      <c r="K621" s="87">
        <f>+IF(ISNUMBER(DATA!AR908),DATA!AR908,"n/a")</f>
        <v>2.64562195745915</v>
      </c>
      <c r="L621" s="77">
        <f>+IF(ISNUMBER(DATA!AS908),DATA!AS908,"n/a")</f>
        <v>7.65140589676397E-2</v>
      </c>
      <c r="R621" s="66"/>
      <c r="S621" s="66"/>
      <c r="T621" s="66"/>
      <c r="U621" s="66"/>
      <c r="V621" s="66"/>
      <c r="W621" s="66"/>
      <c r="X621" s="66"/>
      <c r="Y621" s="66"/>
    </row>
    <row r="622" spans="1:25" x14ac:dyDescent="0.2">
      <c r="A622" s="66" t="s">
        <v>27</v>
      </c>
      <c r="B622" s="66" t="s">
        <v>23</v>
      </c>
      <c r="C622" s="66" t="s">
        <v>26</v>
      </c>
      <c r="D622" s="66" t="s">
        <v>324</v>
      </c>
      <c r="E622" s="87">
        <f>+IF(ISNUMBER(DATA!N909),DATA!N909,"n/a")</f>
        <v>2.8000363140956201</v>
      </c>
      <c r="F622" s="77">
        <f>+IF(ISNUMBER(DATA!O909),DATA!O909,"n/a")</f>
        <v>-1.270928921567E-2</v>
      </c>
      <c r="G622" s="87">
        <f>+IF(ISNUMBER(DATA!X909),DATA!X909,"n/a")</f>
        <v>2.8286639508670901</v>
      </c>
      <c r="H622" s="77">
        <f>+IF(ISNUMBER(DATA!Y909),DATA!Y909,"n/a")</f>
        <v>1.0131527822866099E-2</v>
      </c>
      <c r="I622" s="87">
        <f>+IF(ISNUMBER(DATA!AH909),DATA!AH909,"n/a")</f>
        <v>2.83692873836962</v>
      </c>
      <c r="J622" s="77">
        <f>+IF(ISNUMBER(DATA!AI909),DATA!AI909,"n/a")</f>
        <v>2.79963032931069E-2</v>
      </c>
      <c r="K622" s="87">
        <f>+IF(ISNUMBER(DATA!AR909),DATA!AR909,"n/a")</f>
        <v>2.81642737776466</v>
      </c>
      <c r="L622" s="77">
        <f>+IF(ISNUMBER(DATA!AS909),DATA!AS909,"n/a")</f>
        <v>3.1866636240063501E-2</v>
      </c>
      <c r="R622" s="66"/>
      <c r="S622" s="66"/>
      <c r="T622" s="66"/>
      <c r="U622" s="66"/>
      <c r="V622" s="66"/>
      <c r="W622" s="66"/>
      <c r="X622" s="66"/>
      <c r="Y622" s="66"/>
    </row>
    <row r="623" spans="1:25" x14ac:dyDescent="0.2">
      <c r="A623" s="66" t="s">
        <v>27</v>
      </c>
      <c r="B623" s="66" t="s">
        <v>23</v>
      </c>
      <c r="C623" s="66" t="s">
        <v>26</v>
      </c>
      <c r="D623" s="66" t="s">
        <v>325</v>
      </c>
      <c r="E623" s="87">
        <f>+IF(ISNUMBER(DATA!N910),DATA!N910,"n/a")</f>
        <v>2.1034647076831501</v>
      </c>
      <c r="F623" s="77">
        <f>+IF(ISNUMBER(DATA!O910),DATA!O910,"n/a")</f>
        <v>-6.4231878905197798E-2</v>
      </c>
      <c r="G623" s="87">
        <f>+IF(ISNUMBER(DATA!X910),DATA!X910,"n/a")</f>
        <v>2.1667957735683201</v>
      </c>
      <c r="H623" s="77">
        <f>+IF(ISNUMBER(DATA!Y910),DATA!Y910,"n/a")</f>
        <v>-1.45959627806409E-2</v>
      </c>
      <c r="I623" s="87">
        <f>+IF(ISNUMBER(DATA!AH910),DATA!AH910,"n/a")</f>
        <v>2.1595362923816501</v>
      </c>
      <c r="J623" s="77">
        <f>+IF(ISNUMBER(DATA!AI910),DATA!AI910,"n/a")</f>
        <v>6.4995360815548299E-3</v>
      </c>
      <c r="K623" s="87">
        <f>+IF(ISNUMBER(DATA!AR910),DATA!AR910,"n/a")</f>
        <v>2.17045264187795</v>
      </c>
      <c r="L623" s="77">
        <f>+IF(ISNUMBER(DATA!AS910),DATA!AS910,"n/a")</f>
        <v>1.34336189796221E-2</v>
      </c>
      <c r="R623" s="66"/>
      <c r="S623" s="66"/>
      <c r="T623" s="66"/>
      <c r="U623" s="66"/>
      <c r="V623" s="66"/>
      <c r="W623" s="66"/>
      <c r="X623" s="66"/>
      <c r="Y623" s="66"/>
    </row>
    <row r="624" spans="1:25" x14ac:dyDescent="0.2">
      <c r="A624" s="66" t="s">
        <v>27</v>
      </c>
      <c r="B624" s="66" t="s">
        <v>23</v>
      </c>
      <c r="C624" s="66" t="s">
        <v>26</v>
      </c>
      <c r="D624" s="66" t="s">
        <v>326</v>
      </c>
      <c r="E624" s="87">
        <f>+IF(ISNUMBER(DATA!N911),DATA!N911,"n/a")</f>
        <v>2.7384714505811099</v>
      </c>
      <c r="F624" s="77">
        <f>+IF(ISNUMBER(DATA!O911),DATA!O911,"n/a")</f>
        <v>3.5194622737162E-2</v>
      </c>
      <c r="G624" s="87">
        <f>+IF(ISNUMBER(DATA!X911),DATA!X911,"n/a")</f>
        <v>2.74192848831549</v>
      </c>
      <c r="H624" s="77">
        <f>+IF(ISNUMBER(DATA!Y911),DATA!Y911,"n/a")</f>
        <v>4.3253533360772201E-2</v>
      </c>
      <c r="I624" s="87">
        <f>+IF(ISNUMBER(DATA!AH911),DATA!AH911,"n/a")</f>
        <v>2.7442960927506799</v>
      </c>
      <c r="J624" s="77">
        <f>+IF(ISNUMBER(DATA!AI911),DATA!AI911,"n/a")</f>
        <v>5.7552210849241899E-2</v>
      </c>
      <c r="K624" s="87">
        <f>+IF(ISNUMBER(DATA!AR911),DATA!AR911,"n/a")</f>
        <v>2.7056677745732398</v>
      </c>
      <c r="L624" s="77">
        <f>+IF(ISNUMBER(DATA!AS911),DATA!AS911,"n/a")</f>
        <v>6.7325131115439404E-2</v>
      </c>
      <c r="R624" s="66"/>
      <c r="S624" s="66"/>
      <c r="T624" s="66"/>
      <c r="U624" s="66"/>
      <c r="V624" s="66"/>
      <c r="W624" s="66"/>
      <c r="X624" s="66"/>
      <c r="Y624" s="66"/>
    </row>
    <row r="625" spans="1:25" x14ac:dyDescent="0.2">
      <c r="A625" s="66" t="s">
        <v>27</v>
      </c>
      <c r="B625" s="66" t="s">
        <v>23</v>
      </c>
      <c r="C625" s="66" t="s">
        <v>26</v>
      </c>
      <c r="D625" s="66" t="s">
        <v>327</v>
      </c>
      <c r="E625" s="87">
        <f>+IF(ISNUMBER(DATA!N912),DATA!N912,"n/a")</f>
        <v>2.3177646141174302</v>
      </c>
      <c r="F625" s="77">
        <f>+IF(ISNUMBER(DATA!O912),DATA!O912,"n/a")</f>
        <v>-2.5884280434462101E-2</v>
      </c>
      <c r="G625" s="87">
        <f>+IF(ISNUMBER(DATA!X912),DATA!X912,"n/a")</f>
        <v>2.3601915196425201</v>
      </c>
      <c r="H625" s="77">
        <f>+IF(ISNUMBER(DATA!Y912),DATA!Y912,"n/a")</f>
        <v>-4.79582517422568E-3</v>
      </c>
      <c r="I625" s="87">
        <f>+IF(ISNUMBER(DATA!AH912),DATA!AH912,"n/a")</f>
        <v>2.3516549468505001</v>
      </c>
      <c r="J625" s="77">
        <f>+IF(ISNUMBER(DATA!AI912),DATA!AI912,"n/a")</f>
        <v>-1.4173800021065001E-3</v>
      </c>
      <c r="K625" s="87">
        <f>+IF(ISNUMBER(DATA!AR912),DATA!AR912,"n/a")</f>
        <v>2.3508922827169401</v>
      </c>
      <c r="L625" s="77">
        <f>+IF(ISNUMBER(DATA!AS912),DATA!AS912,"n/a")</f>
        <v>3.2698350589883702E-3</v>
      </c>
      <c r="R625" s="66"/>
      <c r="S625" s="66"/>
      <c r="T625" s="66"/>
      <c r="U625" s="66"/>
      <c r="V625" s="66"/>
      <c r="W625" s="66"/>
      <c r="X625" s="66"/>
      <c r="Y625" s="66"/>
    </row>
    <row r="626" spans="1:25" x14ac:dyDescent="0.2">
      <c r="E626" s="90"/>
      <c r="F626" s="77"/>
      <c r="G626" s="91"/>
      <c r="H626" s="77"/>
      <c r="I626" s="91"/>
      <c r="J626" s="82"/>
      <c r="K626" s="91"/>
      <c r="L626" s="77"/>
      <c r="R626" s="66"/>
      <c r="S626" s="66"/>
      <c r="T626" s="66"/>
      <c r="U626" s="66"/>
      <c r="V626" s="66"/>
      <c r="W626" s="66"/>
      <c r="X626" s="66"/>
      <c r="Y626" s="66"/>
    </row>
    <row r="627" spans="1:25" x14ac:dyDescent="0.2">
      <c r="A627" s="66" t="s">
        <v>27</v>
      </c>
      <c r="B627" s="66" t="s">
        <v>24</v>
      </c>
      <c r="C627" s="66" t="s">
        <v>0</v>
      </c>
      <c r="D627" s="66" t="s">
        <v>319</v>
      </c>
      <c r="E627" s="76">
        <f>+IF(ISNUMBER(DATA!F963),DATA!F963,"n/a")</f>
        <v>1067079.98</v>
      </c>
      <c r="F627" s="77">
        <f>+IF(ISNUMBER(DATA!G963),DATA!G963,"n/a")</f>
        <v>-2.5224646725914301E-2</v>
      </c>
      <c r="G627" s="76">
        <f>+IF(ISNUMBER(DATA!P963),DATA!P963,"n/a")</f>
        <v>3620271.72</v>
      </c>
      <c r="H627" s="77">
        <f>+IF(ISNUMBER(DATA!Q963),DATA!Q963,"n/a")</f>
        <v>-2.1988238854073801E-2</v>
      </c>
      <c r="I627" s="76">
        <f>+IF(ISNUMBER(DATA!Z963),DATA!Z963,"n/a")</f>
        <v>6881304.5700000003</v>
      </c>
      <c r="J627" s="77">
        <f>+IF(ISNUMBER(DATA!AA963),DATA!AA963,"n/a")</f>
        <v>-6.3669874238482305E-2</v>
      </c>
      <c r="K627" s="76">
        <f>+IF(ISNUMBER(DATA!AJ963),DATA!AJ963,"n/a")</f>
        <v>13358510.890000001</v>
      </c>
      <c r="L627" s="77">
        <f>+IF(ISNUMBER(DATA!AK963),DATA!AK963,"n/a")</f>
        <v>-6.7693952380182498E-2</v>
      </c>
      <c r="R627" s="66"/>
      <c r="S627" s="66"/>
      <c r="T627" s="66"/>
      <c r="U627" s="66"/>
      <c r="V627" s="66"/>
      <c r="W627" s="66"/>
      <c r="X627" s="66"/>
      <c r="Y627" s="66"/>
    </row>
    <row r="628" spans="1:25" x14ac:dyDescent="0.2">
      <c r="A628" s="66" t="s">
        <v>27</v>
      </c>
      <c r="B628" s="66" t="s">
        <v>24</v>
      </c>
      <c r="C628" s="66" t="s">
        <v>0</v>
      </c>
      <c r="D628" s="66" t="s">
        <v>320</v>
      </c>
      <c r="E628" s="76">
        <f>+IF(ISNUMBER(DATA!F964),DATA!F964,"n/a")</f>
        <v>1300505.3899999999</v>
      </c>
      <c r="F628" s="77">
        <f>+IF(ISNUMBER(DATA!G964),DATA!G964,"n/a")</f>
        <v>0.119334237386715</v>
      </c>
      <c r="G628" s="76">
        <f>+IF(ISNUMBER(DATA!P964),DATA!P964,"n/a")</f>
        <v>4469215.62</v>
      </c>
      <c r="H628" s="77">
        <f>+IF(ISNUMBER(DATA!Q964),DATA!Q964,"n/a")</f>
        <v>0.133116750379773</v>
      </c>
      <c r="I628" s="76">
        <f>+IF(ISNUMBER(DATA!Z964),DATA!Z964,"n/a")</f>
        <v>8385560.6500000004</v>
      </c>
      <c r="J628" s="77">
        <f>+IF(ISNUMBER(DATA!AA964),DATA!AA964,"n/a")</f>
        <v>0.13299147588939</v>
      </c>
      <c r="K628" s="76">
        <f>+IF(ISNUMBER(DATA!AJ964),DATA!AJ964,"n/a")</f>
        <v>15759889.34</v>
      </c>
      <c r="L628" s="77">
        <f>+IF(ISNUMBER(DATA!AK964),DATA!AK964,"n/a")</f>
        <v>0.17916109951822301</v>
      </c>
      <c r="R628" s="66"/>
      <c r="S628" s="66"/>
      <c r="T628" s="66"/>
      <c r="U628" s="66"/>
      <c r="V628" s="66"/>
      <c r="W628" s="66"/>
      <c r="X628" s="66"/>
      <c r="Y628" s="66"/>
    </row>
    <row r="629" spans="1:25" x14ac:dyDescent="0.2">
      <c r="A629" s="66" t="s">
        <v>27</v>
      </c>
      <c r="B629" s="66" t="s">
        <v>24</v>
      </c>
      <c r="C629" s="66" t="s">
        <v>0</v>
      </c>
      <c r="D629" s="66" t="s">
        <v>321</v>
      </c>
      <c r="E629" s="76">
        <f>+IF(ISNUMBER(DATA!F965),DATA!F965,"n/a")</f>
        <v>1054679.3600000001</v>
      </c>
      <c r="F629" s="77">
        <f>+IF(ISNUMBER(DATA!G965),DATA!G965,"n/a")</f>
        <v>0.12637958166958099</v>
      </c>
      <c r="G629" s="76">
        <f>+IF(ISNUMBER(DATA!P965),DATA!P965,"n/a")</f>
        <v>3534865.34</v>
      </c>
      <c r="H629" s="77">
        <f>+IF(ISNUMBER(DATA!Q965),DATA!Q965,"n/a")</f>
        <v>8.9357226246003604E-2</v>
      </c>
      <c r="I629" s="76">
        <f>+IF(ISNUMBER(DATA!Z965),DATA!Z965,"n/a")</f>
        <v>6541439.5</v>
      </c>
      <c r="J629" s="77">
        <f>+IF(ISNUMBER(DATA!AA965),DATA!AA965,"n/a")</f>
        <v>4.2440938342124597E-2</v>
      </c>
      <c r="K629" s="76">
        <f>+IF(ISNUMBER(DATA!AJ965),DATA!AJ965,"n/a")</f>
        <v>12185936.380000001</v>
      </c>
      <c r="L629" s="77">
        <f>+IF(ISNUMBER(DATA!AK965),DATA!AK965,"n/a")</f>
        <v>3.9354490725530301E-2</v>
      </c>
      <c r="R629" s="66"/>
      <c r="S629" s="66"/>
      <c r="T629" s="66"/>
      <c r="U629" s="66"/>
      <c r="V629" s="66"/>
      <c r="W629" s="66"/>
      <c r="X629" s="66"/>
      <c r="Y629" s="66"/>
    </row>
    <row r="630" spans="1:25" x14ac:dyDescent="0.2">
      <c r="A630" s="66" t="s">
        <v>27</v>
      </c>
      <c r="B630" s="66" t="s">
        <v>24</v>
      </c>
      <c r="C630" s="66" t="s">
        <v>0</v>
      </c>
      <c r="D630" s="66" t="s">
        <v>322</v>
      </c>
      <c r="E630" s="76">
        <f>+IF(ISNUMBER(DATA!F966),DATA!F966,"n/a")</f>
        <v>2183969.0499999998</v>
      </c>
      <c r="F630" s="77">
        <f>+IF(ISNUMBER(DATA!G966),DATA!G966,"n/a")</f>
        <v>9.5859115720383498E-2</v>
      </c>
      <c r="G630" s="76">
        <f>+IF(ISNUMBER(DATA!P966),DATA!P966,"n/a")</f>
        <v>7195310.71</v>
      </c>
      <c r="H630" s="77">
        <f>+IF(ISNUMBER(DATA!Q966),DATA!Q966,"n/a")</f>
        <v>5.3795046165382401E-2</v>
      </c>
      <c r="I630" s="76">
        <f>+IF(ISNUMBER(DATA!Z966),DATA!Z966,"n/a")</f>
        <v>13374255.960000001</v>
      </c>
      <c r="J630" s="77">
        <f>+IF(ISNUMBER(DATA!AA966),DATA!AA966,"n/a")</f>
        <v>-4.4078522647642802E-2</v>
      </c>
      <c r="K630" s="76">
        <f>+IF(ISNUMBER(DATA!AJ966),DATA!AJ966,"n/a")</f>
        <v>25051002.190000001</v>
      </c>
      <c r="L630" s="77">
        <f>+IF(ISNUMBER(DATA!AK966),DATA!AK966,"n/a")</f>
        <v>-6.0535140295983697E-2</v>
      </c>
      <c r="R630" s="66"/>
      <c r="S630" s="66"/>
      <c r="T630" s="66"/>
      <c r="U630" s="66"/>
      <c r="V630" s="66"/>
      <c r="W630" s="66"/>
      <c r="X630" s="66"/>
      <c r="Y630" s="66"/>
    </row>
    <row r="631" spans="1:25" x14ac:dyDescent="0.2">
      <c r="A631" s="66" t="s">
        <v>27</v>
      </c>
      <c r="B631" s="66" t="s">
        <v>24</v>
      </c>
      <c r="C631" s="66" t="s">
        <v>0</v>
      </c>
      <c r="D631" s="66" t="s">
        <v>323</v>
      </c>
      <c r="E631" s="76">
        <f>+IF(ISNUMBER(DATA!F967),DATA!F967,"n/a")</f>
        <v>971149.07</v>
      </c>
      <c r="F631" s="77">
        <f>+IF(ISNUMBER(DATA!G967),DATA!G967,"n/a")</f>
        <v>0.37851641257265001</v>
      </c>
      <c r="G631" s="76">
        <f>+IF(ISNUMBER(DATA!P967),DATA!P967,"n/a")</f>
        <v>3380790.51</v>
      </c>
      <c r="H631" s="77">
        <f>+IF(ISNUMBER(DATA!Q967),DATA!Q967,"n/a")</f>
        <v>0.40732757496576499</v>
      </c>
      <c r="I631" s="76">
        <f>+IF(ISNUMBER(DATA!Z967),DATA!Z967,"n/a")</f>
        <v>6576091.1399999997</v>
      </c>
      <c r="J631" s="77">
        <f>+IF(ISNUMBER(DATA!AA967),DATA!AA967,"n/a")</f>
        <v>0.32956626629491398</v>
      </c>
      <c r="K631" s="76">
        <f>+IF(ISNUMBER(DATA!AJ967),DATA!AJ967,"n/a")</f>
        <v>12149280.310000001</v>
      </c>
      <c r="L631" s="77">
        <f>+IF(ISNUMBER(DATA!AK967),DATA!AK967,"n/a")</f>
        <v>0.38088222164763502</v>
      </c>
      <c r="R631" s="66"/>
      <c r="S631" s="66"/>
      <c r="T631" s="66"/>
      <c r="U631" s="66"/>
      <c r="V631" s="66"/>
      <c r="W631" s="66"/>
      <c r="X631" s="66"/>
      <c r="Y631" s="66"/>
    </row>
    <row r="632" spans="1:25" x14ac:dyDescent="0.2">
      <c r="A632" s="66" t="s">
        <v>27</v>
      </c>
      <c r="B632" s="66" t="s">
        <v>24</v>
      </c>
      <c r="C632" s="66" t="s">
        <v>0</v>
      </c>
      <c r="D632" s="66" t="s">
        <v>324</v>
      </c>
      <c r="E632" s="76">
        <f>+IF(ISNUMBER(DATA!F968),DATA!F968,"n/a")</f>
        <v>944820.15</v>
      </c>
      <c r="F632" s="77">
        <f>+IF(ISNUMBER(DATA!G968),DATA!G968,"n/a")</f>
        <v>0.13980982109312301</v>
      </c>
      <c r="G632" s="76">
        <f>+IF(ISNUMBER(DATA!P968),DATA!P968,"n/a")</f>
        <v>3129719.12</v>
      </c>
      <c r="H632" s="77">
        <f>+IF(ISNUMBER(DATA!Q968),DATA!Q968,"n/a")</f>
        <v>0.18255490785362699</v>
      </c>
      <c r="I632" s="76">
        <f>+IF(ISNUMBER(DATA!Z968),DATA!Z968,"n/a")</f>
        <v>5830662.6100000003</v>
      </c>
      <c r="J632" s="77">
        <f>+IF(ISNUMBER(DATA!AA968),DATA!AA968,"n/a")</f>
        <v>0.196517659612538</v>
      </c>
      <c r="K632" s="76">
        <f>+IF(ISNUMBER(DATA!AJ968),DATA!AJ968,"n/a")</f>
        <v>10921515.51</v>
      </c>
      <c r="L632" s="77">
        <f>+IF(ISNUMBER(DATA!AK968),DATA!AK968,"n/a")</f>
        <v>0.21984552047487599</v>
      </c>
      <c r="R632" s="66"/>
      <c r="S632" s="66"/>
      <c r="T632" s="66"/>
      <c r="U632" s="66"/>
      <c r="V632" s="66"/>
      <c r="W632" s="66"/>
      <c r="X632" s="66"/>
      <c r="Y632" s="66"/>
    </row>
    <row r="633" spans="1:25" x14ac:dyDescent="0.2">
      <c r="A633" s="66" t="s">
        <v>27</v>
      </c>
      <c r="B633" s="66" t="s">
        <v>24</v>
      </c>
      <c r="C633" s="66" t="s">
        <v>0</v>
      </c>
      <c r="D633" s="66" t="s">
        <v>325</v>
      </c>
      <c r="E633" s="76">
        <f>+IF(ISNUMBER(DATA!F969),DATA!F969,"n/a")</f>
        <v>1589107.78</v>
      </c>
      <c r="F633" s="77">
        <f>+IF(ISNUMBER(DATA!G969),DATA!G969,"n/a")</f>
        <v>0.28300134002782601</v>
      </c>
      <c r="G633" s="76">
        <f>+IF(ISNUMBER(DATA!P969),DATA!P969,"n/a")</f>
        <v>4974659.29</v>
      </c>
      <c r="H633" s="77">
        <f>+IF(ISNUMBER(DATA!Q969),DATA!Q969,"n/a")</f>
        <v>0.14165432658447399</v>
      </c>
      <c r="I633" s="76">
        <f>+IF(ISNUMBER(DATA!Z969),DATA!Z969,"n/a")</f>
        <v>9145444.6400000006</v>
      </c>
      <c r="J633" s="77">
        <f>+IF(ISNUMBER(DATA!AA969),DATA!AA969,"n/a")</f>
        <v>0.120380605010022</v>
      </c>
      <c r="K633" s="76">
        <f>+IF(ISNUMBER(DATA!AJ969),DATA!AJ969,"n/a")</f>
        <v>16526886.109999999</v>
      </c>
      <c r="L633" s="77">
        <f>+IF(ISNUMBER(DATA!AK969),DATA!AK969,"n/a")</f>
        <v>0.13294762408257199</v>
      </c>
      <c r="R633" s="66"/>
      <c r="S633" s="66"/>
      <c r="T633" s="66"/>
      <c r="U633" s="66"/>
      <c r="V633" s="66"/>
      <c r="W633" s="66"/>
      <c r="X633" s="66"/>
      <c r="Y633" s="66"/>
    </row>
    <row r="634" spans="1:25" x14ac:dyDescent="0.2">
      <c r="A634" s="66" t="s">
        <v>27</v>
      </c>
      <c r="B634" s="66" t="s">
        <v>24</v>
      </c>
      <c r="C634" s="66" t="s">
        <v>0</v>
      </c>
      <c r="D634" s="66" t="s">
        <v>326</v>
      </c>
      <c r="E634" s="76">
        <f>+IF(ISNUMBER(DATA!F970),DATA!F970,"n/a")</f>
        <v>1544599.96</v>
      </c>
      <c r="F634" s="77">
        <f>+IF(ISNUMBER(DATA!G970),DATA!G970,"n/a")</f>
        <v>0.106237118444602</v>
      </c>
      <c r="G634" s="76">
        <f>+IF(ISNUMBER(DATA!P970),DATA!P970,"n/a")</f>
        <v>5318656.96</v>
      </c>
      <c r="H634" s="77">
        <f>+IF(ISNUMBER(DATA!Q970),DATA!Q970,"n/a")</f>
        <v>0.152344207027233</v>
      </c>
      <c r="I634" s="76">
        <f>+IF(ISNUMBER(DATA!Z970),DATA!Z970,"n/a")</f>
        <v>10091586.880000001</v>
      </c>
      <c r="J634" s="77">
        <f>+IF(ISNUMBER(DATA!AA970),DATA!AA970,"n/a")</f>
        <v>0.134157726979348</v>
      </c>
      <c r="K634" s="76">
        <f>+IF(ISNUMBER(DATA!AJ970),DATA!AJ970,"n/a")</f>
        <v>18697097.449999999</v>
      </c>
      <c r="L634" s="77">
        <f>+IF(ISNUMBER(DATA!AK970),DATA!AK970,"n/a")</f>
        <v>0.13788432995449901</v>
      </c>
      <c r="R634" s="66"/>
      <c r="S634" s="66"/>
      <c r="T634" s="66"/>
      <c r="U634" s="66"/>
      <c r="V634" s="66"/>
      <c r="W634" s="66"/>
      <c r="X634" s="66"/>
      <c r="Y634" s="66"/>
    </row>
    <row r="635" spans="1:25" x14ac:dyDescent="0.2">
      <c r="A635" s="66" t="s">
        <v>27</v>
      </c>
      <c r="B635" s="66" t="s">
        <v>24</v>
      </c>
      <c r="C635" s="66" t="s">
        <v>0</v>
      </c>
      <c r="D635" s="66" t="s">
        <v>327</v>
      </c>
      <c r="E635" s="76">
        <f>+IF(ISNUMBER(DATA!F971),DATA!F971,"n/a")</f>
        <v>10655910.83</v>
      </c>
      <c r="F635" s="77">
        <f>+IF(ISNUMBER(DATA!G971),DATA!G971,"n/a")</f>
        <v>0.13917127548921199</v>
      </c>
      <c r="G635" s="76">
        <f>+IF(ISNUMBER(DATA!P971),DATA!P971,"n/a")</f>
        <v>35623489.359999999</v>
      </c>
      <c r="H635" s="77">
        <f>+IF(ISNUMBER(DATA!Q971),DATA!Q971,"n/a")</f>
        <v>0.122334561384709</v>
      </c>
      <c r="I635" s="76">
        <f>+IF(ISNUMBER(DATA!Z971),DATA!Z971,"n/a")</f>
        <v>66826346.289999999</v>
      </c>
      <c r="J635" s="77">
        <f>+IF(ISNUMBER(DATA!AA971),DATA!AA971,"n/a")</f>
        <v>7.9650100169695398E-2</v>
      </c>
      <c r="K635" s="76">
        <f>+IF(ISNUMBER(DATA!AJ971),DATA!AJ971,"n/a")</f>
        <v>124650119.05</v>
      </c>
      <c r="L635" s="77">
        <f>+IF(ISNUMBER(DATA!AK971),DATA!AK971,"n/a")</f>
        <v>8.5293126791846294E-2</v>
      </c>
      <c r="R635" s="66"/>
      <c r="S635" s="66"/>
      <c r="T635" s="66"/>
      <c r="U635" s="66"/>
      <c r="V635" s="66"/>
      <c r="W635" s="66"/>
      <c r="X635" s="66"/>
      <c r="Y635" s="66"/>
    </row>
    <row r="636" spans="1:25" x14ac:dyDescent="0.2">
      <c r="E636" s="90"/>
      <c r="F636" s="77"/>
      <c r="G636" s="91"/>
      <c r="H636" s="77"/>
      <c r="I636" s="91"/>
      <c r="J636" s="82"/>
      <c r="K636" s="91"/>
      <c r="L636" s="77"/>
      <c r="R636" s="66"/>
      <c r="S636" s="66"/>
      <c r="T636" s="66"/>
      <c r="U636" s="66"/>
      <c r="V636" s="66"/>
      <c r="W636" s="66"/>
      <c r="X636" s="66"/>
      <c r="Y636" s="66"/>
    </row>
    <row r="637" spans="1:25" x14ac:dyDescent="0.2">
      <c r="A637" s="66" t="s">
        <v>27</v>
      </c>
      <c r="B637" s="66" t="s">
        <v>24</v>
      </c>
      <c r="C637" s="66" t="s">
        <v>9</v>
      </c>
      <c r="D637" s="66" t="s">
        <v>319</v>
      </c>
      <c r="E637" s="86">
        <f>+IF(ISNUMBER(DATA!H963),DATA!H963,"n/a")</f>
        <v>214838.97</v>
      </c>
      <c r="F637" s="77">
        <f>+IF(ISNUMBER(DATA!I963),DATA!I963,"n/a")</f>
        <v>-3.6415194375371898E-2</v>
      </c>
      <c r="G637" s="86">
        <f>+IF(ISNUMBER(DATA!R963),DATA!R963,"n/a")</f>
        <v>721911.08</v>
      </c>
      <c r="H637" s="77">
        <f>+IF(ISNUMBER(DATA!S963),DATA!S963,"n/a")</f>
        <v>-1.12146182504655E-2</v>
      </c>
      <c r="I637" s="86">
        <f>+IF(ISNUMBER(DATA!AB963),DATA!AB963,"n/a")</f>
        <v>1361186.55</v>
      </c>
      <c r="J637" s="77">
        <f>+IF(ISNUMBER(DATA!AC963),DATA!AC963,"n/a")</f>
        <v>-7.5965904515650995E-2</v>
      </c>
      <c r="K637" s="86">
        <f>+IF(ISNUMBER(DATA!AL963),DATA!AL963,"n/a")</f>
        <v>2646329.63</v>
      </c>
      <c r="L637" s="77">
        <f>+IF(ISNUMBER(DATA!AM963),DATA!AM963,"n/a")</f>
        <v>-8.6280588104980196E-2</v>
      </c>
      <c r="R637" s="66"/>
      <c r="S637" s="66"/>
      <c r="T637" s="66"/>
      <c r="U637" s="66"/>
      <c r="V637" s="66"/>
      <c r="W637" s="66"/>
      <c r="X637" s="66"/>
      <c r="Y637" s="66"/>
    </row>
    <row r="638" spans="1:25" x14ac:dyDescent="0.2">
      <c r="A638" s="66" t="s">
        <v>27</v>
      </c>
      <c r="B638" s="66" t="s">
        <v>24</v>
      </c>
      <c r="C638" s="66" t="s">
        <v>9</v>
      </c>
      <c r="D638" s="66" t="s">
        <v>320</v>
      </c>
      <c r="E638" s="86">
        <f>+IF(ISNUMBER(DATA!H964),DATA!H964,"n/a")</f>
        <v>316332.09999999998</v>
      </c>
      <c r="F638" s="77">
        <f>+IF(ISNUMBER(DATA!I964),DATA!I964,"n/a")</f>
        <v>8.6258473407138506E-2</v>
      </c>
      <c r="G638" s="86">
        <f>+IF(ISNUMBER(DATA!R964),DATA!R964,"n/a")</f>
        <v>1085910.73</v>
      </c>
      <c r="H638" s="77">
        <f>+IF(ISNUMBER(DATA!S964),DATA!S964,"n/a")</f>
        <v>0.11397275072515201</v>
      </c>
      <c r="I638" s="86">
        <f>+IF(ISNUMBER(DATA!AB964),DATA!AB964,"n/a")</f>
        <v>2046050.66</v>
      </c>
      <c r="J638" s="77">
        <f>+IF(ISNUMBER(DATA!AC964),DATA!AC964,"n/a")</f>
        <v>0.125216267426245</v>
      </c>
      <c r="K638" s="86">
        <f>+IF(ISNUMBER(DATA!AL964),DATA!AL964,"n/a")</f>
        <v>3806363.84</v>
      </c>
      <c r="L638" s="77">
        <f>+IF(ISNUMBER(DATA!AM964),DATA!AM964,"n/a")</f>
        <v>0.16972396194432399</v>
      </c>
      <c r="R638" s="66"/>
      <c r="S638" s="66"/>
      <c r="T638" s="66"/>
      <c r="U638" s="66"/>
      <c r="V638" s="66"/>
      <c r="W638" s="66"/>
      <c r="X638" s="66"/>
      <c r="Y638" s="66"/>
    </row>
    <row r="639" spans="1:25" x14ac:dyDescent="0.2">
      <c r="A639" s="66" t="s">
        <v>27</v>
      </c>
      <c r="B639" s="66" t="s">
        <v>24</v>
      </c>
      <c r="C639" s="66" t="s">
        <v>9</v>
      </c>
      <c r="D639" s="66" t="s">
        <v>321</v>
      </c>
      <c r="E639" s="86">
        <f>+IF(ISNUMBER(DATA!H965),DATA!H965,"n/a")</f>
        <v>240419.98</v>
      </c>
      <c r="F639" s="77">
        <f>+IF(ISNUMBER(DATA!I965),DATA!I965,"n/a")</f>
        <v>8.8458222025394495E-2</v>
      </c>
      <c r="G639" s="86">
        <f>+IF(ISNUMBER(DATA!R965),DATA!R965,"n/a")</f>
        <v>809590.19</v>
      </c>
      <c r="H639" s="77">
        <f>+IF(ISNUMBER(DATA!S965),DATA!S965,"n/a")</f>
        <v>6.2675736255439901E-2</v>
      </c>
      <c r="I639" s="86">
        <f>+IF(ISNUMBER(DATA!AB965),DATA!AB965,"n/a")</f>
        <v>1498408.33</v>
      </c>
      <c r="J639" s="77">
        <f>+IF(ISNUMBER(DATA!AC965),DATA!AC965,"n/a")</f>
        <v>9.5312723985559195E-3</v>
      </c>
      <c r="K639" s="86">
        <f>+IF(ISNUMBER(DATA!AL965),DATA!AL965,"n/a")</f>
        <v>2789557.16</v>
      </c>
      <c r="L639" s="77">
        <f>+IF(ISNUMBER(DATA!AM965),DATA!AM965,"n/a")</f>
        <v>1.2100534154636401E-2</v>
      </c>
      <c r="R639" s="66"/>
      <c r="S639" s="66"/>
      <c r="T639" s="66"/>
      <c r="U639" s="66"/>
      <c r="V639" s="66"/>
      <c r="W639" s="66"/>
      <c r="X639" s="66"/>
      <c r="Y639" s="66"/>
    </row>
    <row r="640" spans="1:25" x14ac:dyDescent="0.2">
      <c r="A640" s="66" t="s">
        <v>27</v>
      </c>
      <c r="B640" s="66" t="s">
        <v>24</v>
      </c>
      <c r="C640" s="66" t="s">
        <v>9</v>
      </c>
      <c r="D640" s="66" t="s">
        <v>322</v>
      </c>
      <c r="E640" s="86">
        <f>+IF(ISNUMBER(DATA!H966),DATA!H966,"n/a")</f>
        <v>571152.69999999995</v>
      </c>
      <c r="F640" s="77">
        <f>+IF(ISNUMBER(DATA!I966),DATA!I966,"n/a")</f>
        <v>7.7015411779145698E-2</v>
      </c>
      <c r="G640" s="86">
        <f>+IF(ISNUMBER(DATA!R966),DATA!R966,"n/a")</f>
        <v>1889959.87</v>
      </c>
      <c r="H640" s="77">
        <f>+IF(ISNUMBER(DATA!S966),DATA!S966,"n/a")</f>
        <v>6.4024675582684806E-2</v>
      </c>
      <c r="I640" s="86">
        <f>+IF(ISNUMBER(DATA!AB966),DATA!AB966,"n/a")</f>
        <v>3509242.27</v>
      </c>
      <c r="J640" s="77">
        <f>+IF(ISNUMBER(DATA!AC966),DATA!AC966,"n/a")</f>
        <v>-2.19745611379005E-2</v>
      </c>
      <c r="K640" s="86">
        <f>+IF(ISNUMBER(DATA!AL966),DATA!AL966,"n/a")</f>
        <v>6565041.3200000003</v>
      </c>
      <c r="L640" s="77">
        <f>+IF(ISNUMBER(DATA!AM966),DATA!AM966,"n/a")</f>
        <v>-3.10645552342808E-2</v>
      </c>
      <c r="R640" s="66"/>
      <c r="S640" s="66"/>
      <c r="T640" s="66"/>
      <c r="U640" s="66"/>
      <c r="V640" s="66"/>
      <c r="W640" s="66"/>
      <c r="X640" s="66"/>
      <c r="Y640" s="66"/>
    </row>
    <row r="641" spans="1:25" x14ac:dyDescent="0.2">
      <c r="A641" s="66" t="s">
        <v>27</v>
      </c>
      <c r="B641" s="66" t="s">
        <v>24</v>
      </c>
      <c r="C641" s="66" t="s">
        <v>9</v>
      </c>
      <c r="D641" s="66" t="s">
        <v>323</v>
      </c>
      <c r="E641" s="86">
        <f>+IF(ISNUMBER(DATA!H967),DATA!H967,"n/a")</f>
        <v>221536.77</v>
      </c>
      <c r="F641" s="77">
        <f>+IF(ISNUMBER(DATA!I967),DATA!I967,"n/a")</f>
        <v>0.32292619010453</v>
      </c>
      <c r="G641" s="86">
        <f>+IF(ISNUMBER(DATA!R967),DATA!R967,"n/a")</f>
        <v>772062.77</v>
      </c>
      <c r="H641" s="77">
        <f>+IF(ISNUMBER(DATA!S967),DATA!S967,"n/a")</f>
        <v>0.356065864806272</v>
      </c>
      <c r="I641" s="86">
        <f>+IF(ISNUMBER(DATA!AB967),DATA!AB967,"n/a")</f>
        <v>1516185.34</v>
      </c>
      <c r="J641" s="77">
        <f>+IF(ISNUMBER(DATA!AC967),DATA!AC967,"n/a")</f>
        <v>0.25194944169384997</v>
      </c>
      <c r="K641" s="86">
        <f>+IF(ISNUMBER(DATA!AL967),DATA!AL967,"n/a")</f>
        <v>2791034.78</v>
      </c>
      <c r="L641" s="77">
        <f>+IF(ISNUMBER(DATA!AM967),DATA!AM967,"n/a")</f>
        <v>0.32852763292569698</v>
      </c>
      <c r="R641" s="66"/>
      <c r="S641" s="66"/>
      <c r="T641" s="66"/>
      <c r="U641" s="66"/>
      <c r="V641" s="66"/>
      <c r="W641" s="66"/>
      <c r="X641" s="66"/>
      <c r="Y641" s="66"/>
    </row>
    <row r="642" spans="1:25" x14ac:dyDescent="0.2">
      <c r="A642" s="66" t="s">
        <v>27</v>
      </c>
      <c r="B642" s="66" t="s">
        <v>24</v>
      </c>
      <c r="C642" s="66" t="s">
        <v>9</v>
      </c>
      <c r="D642" s="66" t="s">
        <v>324</v>
      </c>
      <c r="E642" s="86">
        <f>+IF(ISNUMBER(DATA!H968),DATA!H968,"n/a")</f>
        <v>210758.42</v>
      </c>
      <c r="F642" s="77">
        <f>+IF(ISNUMBER(DATA!I968),DATA!I968,"n/a")</f>
        <v>0.109575626258686</v>
      </c>
      <c r="G642" s="86">
        <f>+IF(ISNUMBER(DATA!R968),DATA!R968,"n/a")</f>
        <v>697688.67</v>
      </c>
      <c r="H642" s="77">
        <f>+IF(ISNUMBER(DATA!S968),DATA!S968,"n/a")</f>
        <v>0.14613814006209699</v>
      </c>
      <c r="I642" s="86">
        <f>+IF(ISNUMBER(DATA!AB968),DATA!AB968,"n/a")</f>
        <v>1301774.95</v>
      </c>
      <c r="J642" s="77">
        <f>+IF(ISNUMBER(DATA!AC968),DATA!AC968,"n/a")</f>
        <v>0.169529028299607</v>
      </c>
      <c r="K642" s="86">
        <f>+IF(ISNUMBER(DATA!AL968),DATA!AL968,"n/a")</f>
        <v>2462008.96</v>
      </c>
      <c r="L642" s="77">
        <f>+IF(ISNUMBER(DATA!AM968),DATA!AM968,"n/a")</f>
        <v>0.27202943264929602</v>
      </c>
      <c r="R642" s="66"/>
      <c r="S642" s="66"/>
      <c r="T642" s="66"/>
      <c r="U642" s="66"/>
      <c r="V642" s="66"/>
      <c r="W642" s="66"/>
      <c r="X642" s="66"/>
      <c r="Y642" s="66"/>
    </row>
    <row r="643" spans="1:25" x14ac:dyDescent="0.2">
      <c r="A643" s="66" t="s">
        <v>27</v>
      </c>
      <c r="B643" s="66" t="s">
        <v>24</v>
      </c>
      <c r="C643" s="66" t="s">
        <v>9</v>
      </c>
      <c r="D643" s="66" t="s">
        <v>325</v>
      </c>
      <c r="E643" s="86">
        <f>+IF(ISNUMBER(DATA!H969),DATA!H969,"n/a")</f>
        <v>385224.23</v>
      </c>
      <c r="F643" s="77">
        <f>+IF(ISNUMBER(DATA!I969),DATA!I969,"n/a")</f>
        <v>0.339651567832774</v>
      </c>
      <c r="G643" s="86">
        <f>+IF(ISNUMBER(DATA!R969),DATA!R969,"n/a")</f>
        <v>1177805.1100000001</v>
      </c>
      <c r="H643" s="77">
        <f>+IF(ISNUMBER(DATA!S969),DATA!S969,"n/a")</f>
        <v>0.152744705239378</v>
      </c>
      <c r="I643" s="86">
        <f>+IF(ISNUMBER(DATA!AB969),DATA!AB969,"n/a")</f>
        <v>2164973.27</v>
      </c>
      <c r="J643" s="77">
        <f>+IF(ISNUMBER(DATA!AC969),DATA!AC969,"n/a")</f>
        <v>0.115178953559605</v>
      </c>
      <c r="K643" s="86">
        <f>+IF(ISNUMBER(DATA!AL969),DATA!AL969,"n/a")</f>
        <v>3916067.87</v>
      </c>
      <c r="L643" s="77">
        <f>+IF(ISNUMBER(DATA!AM969),DATA!AM969,"n/a")</f>
        <v>0.136704328923789</v>
      </c>
      <c r="R643" s="66"/>
      <c r="S643" s="66"/>
      <c r="T643" s="66"/>
      <c r="U643" s="66"/>
      <c r="V643" s="66"/>
      <c r="W643" s="66"/>
      <c r="X643" s="66"/>
      <c r="Y643" s="66"/>
    </row>
    <row r="644" spans="1:25" x14ac:dyDescent="0.2">
      <c r="A644" s="66" t="s">
        <v>27</v>
      </c>
      <c r="B644" s="66" t="s">
        <v>24</v>
      </c>
      <c r="C644" s="66" t="s">
        <v>9</v>
      </c>
      <c r="D644" s="66" t="s">
        <v>326</v>
      </c>
      <c r="E644" s="86">
        <f>+IF(ISNUMBER(DATA!H970),DATA!H970,"n/a")</f>
        <v>387642.78</v>
      </c>
      <c r="F644" s="77">
        <f>+IF(ISNUMBER(DATA!I970),DATA!I970,"n/a")</f>
        <v>7.8409104818921896E-2</v>
      </c>
      <c r="G644" s="86">
        <f>+IF(ISNUMBER(DATA!R970),DATA!R970,"n/a")</f>
        <v>1331682.3600000001</v>
      </c>
      <c r="H644" s="77">
        <f>+IF(ISNUMBER(DATA!S970),DATA!S970,"n/a")</f>
        <v>0.131859474176867</v>
      </c>
      <c r="I644" s="86">
        <f>+IF(ISNUMBER(DATA!AB970),DATA!AB970,"n/a")</f>
        <v>2535565.21</v>
      </c>
      <c r="J644" s="77">
        <f>+IF(ISNUMBER(DATA!AC970),DATA!AC970,"n/a")</f>
        <v>0.119758953518877</v>
      </c>
      <c r="K644" s="86">
        <f>+IF(ISNUMBER(DATA!AL970),DATA!AL970,"n/a")</f>
        <v>4731304.84</v>
      </c>
      <c r="L644" s="77">
        <f>+IF(ISNUMBER(DATA!AM970),DATA!AM970,"n/a")</f>
        <v>0.18395028495917301</v>
      </c>
      <c r="R644" s="66"/>
      <c r="S644" s="66"/>
      <c r="T644" s="66"/>
      <c r="U644" s="66"/>
      <c r="V644" s="66"/>
      <c r="W644" s="66"/>
      <c r="X644" s="66"/>
      <c r="Y644" s="66"/>
    </row>
    <row r="645" spans="1:25" x14ac:dyDescent="0.2">
      <c r="A645" s="66" t="s">
        <v>27</v>
      </c>
      <c r="B645" s="66" t="s">
        <v>24</v>
      </c>
      <c r="C645" s="66" t="s">
        <v>9</v>
      </c>
      <c r="D645" s="66" t="s">
        <v>327</v>
      </c>
      <c r="E645" s="86">
        <f>+IF(ISNUMBER(DATA!H971),DATA!H971,"n/a")</f>
        <v>2547905.85</v>
      </c>
      <c r="F645" s="77">
        <f>+IF(ISNUMBER(DATA!I971),DATA!I971,"n/a")</f>
        <v>0.12253396487924</v>
      </c>
      <c r="G645" s="86">
        <f>+IF(ISNUMBER(DATA!R971),DATA!R971,"n/a")</f>
        <v>8486610.6799999997</v>
      </c>
      <c r="H645" s="77">
        <f>+IF(ISNUMBER(DATA!S971),DATA!S971,"n/a")</f>
        <v>0.11382493941775</v>
      </c>
      <c r="I645" s="86">
        <f>+IF(ISNUMBER(DATA!AB971),DATA!AB971,"n/a")</f>
        <v>15933386.24</v>
      </c>
      <c r="J645" s="77">
        <f>+IF(ISNUMBER(DATA!AC971),DATA!AC971,"n/a")</f>
        <v>6.9807646580669E-2</v>
      </c>
      <c r="K645" s="86">
        <f>+IF(ISNUMBER(DATA!AL971),DATA!AL971,"n/a")</f>
        <v>29707707.850000001</v>
      </c>
      <c r="L645" s="77">
        <f>+IF(ISNUMBER(DATA!AM971),DATA!AM971,"n/a")</f>
        <v>9.3817105826660904E-2</v>
      </c>
      <c r="R645" s="66"/>
      <c r="S645" s="66"/>
      <c r="T645" s="66"/>
      <c r="U645" s="66"/>
      <c r="V645" s="66"/>
      <c r="W645" s="66"/>
      <c r="X645" s="66"/>
      <c r="Y645" s="66"/>
    </row>
    <row r="646" spans="1:25" x14ac:dyDescent="0.2">
      <c r="E646" s="90"/>
      <c r="F646" s="77"/>
      <c r="G646" s="91"/>
      <c r="H646" s="77"/>
      <c r="I646" s="91"/>
      <c r="J646" s="82"/>
      <c r="K646" s="91"/>
      <c r="L646" s="77"/>
      <c r="R646" s="66"/>
      <c r="S646" s="66"/>
      <c r="T646" s="66"/>
      <c r="U646" s="66"/>
      <c r="V646" s="66"/>
      <c r="W646" s="66"/>
      <c r="X646" s="66"/>
      <c r="Y646" s="66"/>
    </row>
    <row r="647" spans="1:25" x14ac:dyDescent="0.2">
      <c r="A647" s="66" t="s">
        <v>27</v>
      </c>
      <c r="B647" s="66" t="s">
        <v>24</v>
      </c>
      <c r="C647" s="66" t="s">
        <v>25</v>
      </c>
      <c r="D647" s="66" t="s">
        <v>319</v>
      </c>
      <c r="E647" s="86">
        <f>+IF(ISNUMBER(DATA!J963),DATA!J963,"n/a")</f>
        <v>430798.4</v>
      </c>
      <c r="F647" s="77">
        <f>+IF(ISNUMBER(DATA!K963),DATA!K963,"n/a")</f>
        <v>-4.3556738853831198E-2</v>
      </c>
      <c r="G647" s="86">
        <f>+IF(ISNUMBER(DATA!T963),DATA!T963,"n/a")</f>
        <v>1447173.67</v>
      </c>
      <c r="H647" s="77">
        <f>+IF(ISNUMBER(DATA!U963),DATA!U963,"n/a")</f>
        <v>-2.1065634360063399E-2</v>
      </c>
      <c r="I647" s="86">
        <f>+IF(ISNUMBER(DATA!AD963),DATA!AD963,"n/a")</f>
        <v>2732076.49</v>
      </c>
      <c r="J647" s="77">
        <f>+IF(ISNUMBER(DATA!AE963),DATA!AE963,"n/a")</f>
        <v>-7.0763026509609694E-2</v>
      </c>
      <c r="K647" s="86">
        <f>+IF(ISNUMBER(DATA!AN963),DATA!AN963,"n/a")</f>
        <v>5388034.9699999997</v>
      </c>
      <c r="L647" s="77">
        <f>+IF(ISNUMBER(DATA!AO963),DATA!AO963,"n/a")</f>
        <v>-6.90250016723922E-2</v>
      </c>
      <c r="R647" s="66"/>
      <c r="S647" s="66"/>
      <c r="T647" s="66"/>
      <c r="U647" s="66"/>
      <c r="V647" s="66"/>
      <c r="W647" s="66"/>
      <c r="X647" s="66"/>
      <c r="Y647" s="66"/>
    </row>
    <row r="648" spans="1:25" x14ac:dyDescent="0.2">
      <c r="A648" s="66" t="s">
        <v>27</v>
      </c>
      <c r="B648" s="66" t="s">
        <v>24</v>
      </c>
      <c r="C648" s="66" t="s">
        <v>25</v>
      </c>
      <c r="D648" s="66" t="s">
        <v>320</v>
      </c>
      <c r="E648" s="86">
        <f>+IF(ISNUMBER(DATA!J964),DATA!J964,"n/a")</f>
        <v>517360.75</v>
      </c>
      <c r="F648" s="77">
        <f>+IF(ISNUMBER(DATA!K964),DATA!K964,"n/a")</f>
        <v>0.115069577947553</v>
      </c>
      <c r="G648" s="86">
        <f>+IF(ISNUMBER(DATA!T964),DATA!T964,"n/a")</f>
        <v>1766893.58</v>
      </c>
      <c r="H648" s="77">
        <f>+IF(ISNUMBER(DATA!U964),DATA!U964,"n/a")</f>
        <v>0.124004781563868</v>
      </c>
      <c r="I648" s="86">
        <f>+IF(ISNUMBER(DATA!AD964),DATA!AD964,"n/a")</f>
        <v>3365474.56</v>
      </c>
      <c r="J648" s="77">
        <f>+IF(ISNUMBER(DATA!AE964),DATA!AE964,"n/a")</f>
        <v>0.140860533452384</v>
      </c>
      <c r="K648" s="86">
        <f>+IF(ISNUMBER(DATA!AN964),DATA!AN964,"n/a")</f>
        <v>6355476.3200000003</v>
      </c>
      <c r="L648" s="77">
        <f>+IF(ISNUMBER(DATA!AO964),DATA!AO964,"n/a")</f>
        <v>0.16894749763890299</v>
      </c>
      <c r="R648" s="66"/>
      <c r="S648" s="66"/>
      <c r="T648" s="66"/>
      <c r="U648" s="66"/>
      <c r="V648" s="66"/>
      <c r="W648" s="66"/>
      <c r="X648" s="66"/>
      <c r="Y648" s="66"/>
    </row>
    <row r="649" spans="1:25" x14ac:dyDescent="0.2">
      <c r="A649" s="66" t="s">
        <v>27</v>
      </c>
      <c r="B649" s="66" t="s">
        <v>24</v>
      </c>
      <c r="C649" s="66" t="s">
        <v>25</v>
      </c>
      <c r="D649" s="66" t="s">
        <v>321</v>
      </c>
      <c r="E649" s="86">
        <f>+IF(ISNUMBER(DATA!J965),DATA!J965,"n/a")</f>
        <v>390149.31</v>
      </c>
      <c r="F649" s="77">
        <f>+IF(ISNUMBER(DATA!K965),DATA!K965,"n/a")</f>
        <v>0.119105121632442</v>
      </c>
      <c r="G649" s="86">
        <f>+IF(ISNUMBER(DATA!T965),DATA!T965,"n/a")</f>
        <v>1301873.3700000001</v>
      </c>
      <c r="H649" s="77">
        <f>+IF(ISNUMBER(DATA!U965),DATA!U965,"n/a")</f>
        <v>5.5924405783398398E-2</v>
      </c>
      <c r="I649" s="86">
        <f>+IF(ISNUMBER(DATA!AD965),DATA!AD965,"n/a")</f>
        <v>2430075.27</v>
      </c>
      <c r="J649" s="77">
        <f>+IF(ISNUMBER(DATA!AE965),DATA!AE965,"n/a")</f>
        <v>-3.6476436953593802E-3</v>
      </c>
      <c r="K649" s="86">
        <f>+IF(ISNUMBER(DATA!AN965),DATA!AN965,"n/a")</f>
        <v>4565538.83</v>
      </c>
      <c r="L649" s="77">
        <f>+IF(ISNUMBER(DATA!AO965),DATA!AO965,"n/a")</f>
        <v>-2.07739994288729E-2</v>
      </c>
      <c r="R649" s="66"/>
      <c r="S649" s="66"/>
      <c r="T649" s="66"/>
      <c r="U649" s="66"/>
      <c r="V649" s="66"/>
      <c r="W649" s="66"/>
      <c r="X649" s="66"/>
      <c r="Y649" s="66"/>
    </row>
    <row r="650" spans="1:25" x14ac:dyDescent="0.2">
      <c r="A650" s="66" t="s">
        <v>27</v>
      </c>
      <c r="B650" s="66" t="s">
        <v>24</v>
      </c>
      <c r="C650" s="66" t="s">
        <v>25</v>
      </c>
      <c r="D650" s="66" t="s">
        <v>322</v>
      </c>
      <c r="E650" s="86">
        <f>+IF(ISNUMBER(DATA!J966),DATA!J966,"n/a")</f>
        <v>794742.72</v>
      </c>
      <c r="F650" s="77">
        <f>+IF(ISNUMBER(DATA!K966),DATA!K966,"n/a")</f>
        <v>5.8671280575316002E-2</v>
      </c>
      <c r="G650" s="86">
        <f>+IF(ISNUMBER(DATA!T966),DATA!T966,"n/a")</f>
        <v>2648735.7400000002</v>
      </c>
      <c r="H650" s="77">
        <f>+IF(ISNUMBER(DATA!U966),DATA!U966,"n/a")</f>
        <v>1.29624400645207E-2</v>
      </c>
      <c r="I650" s="86">
        <f>+IF(ISNUMBER(DATA!AD966),DATA!AD966,"n/a")</f>
        <v>4942652.3499999996</v>
      </c>
      <c r="J650" s="77">
        <f>+IF(ISNUMBER(DATA!AE966),DATA!AE966,"n/a")</f>
        <v>-0.10792605639028</v>
      </c>
      <c r="K650" s="86">
        <f>+IF(ISNUMBER(DATA!AN966),DATA!AN966,"n/a")</f>
        <v>9242354.6199999992</v>
      </c>
      <c r="L650" s="77">
        <f>+IF(ISNUMBER(DATA!AO966),DATA!AO966,"n/a")</f>
        <v>-0.13846686045061801</v>
      </c>
      <c r="R650" s="66"/>
      <c r="S650" s="66"/>
      <c r="T650" s="66"/>
      <c r="U650" s="66"/>
      <c r="V650" s="66"/>
      <c r="W650" s="66"/>
      <c r="X650" s="66"/>
      <c r="Y650" s="66"/>
    </row>
    <row r="651" spans="1:25" x14ac:dyDescent="0.2">
      <c r="A651" s="66" t="s">
        <v>27</v>
      </c>
      <c r="B651" s="66" t="s">
        <v>24</v>
      </c>
      <c r="C651" s="66" t="s">
        <v>25</v>
      </c>
      <c r="D651" s="66" t="s">
        <v>323</v>
      </c>
      <c r="E651" s="86">
        <f>+IF(ISNUMBER(DATA!J967),DATA!J967,"n/a")</f>
        <v>376850.19</v>
      </c>
      <c r="F651" s="77">
        <f>+IF(ISNUMBER(DATA!K967),DATA!K967,"n/a")</f>
        <v>0.34287891642679202</v>
      </c>
      <c r="G651" s="86">
        <f>+IF(ISNUMBER(DATA!T967),DATA!T967,"n/a")</f>
        <v>1327329.93</v>
      </c>
      <c r="H651" s="77">
        <f>+IF(ISNUMBER(DATA!U967),DATA!U967,"n/a")</f>
        <v>0.385426776663572</v>
      </c>
      <c r="I651" s="86">
        <f>+IF(ISNUMBER(DATA!AD967),DATA!AD967,"n/a")</f>
        <v>2644936.92</v>
      </c>
      <c r="J651" s="77">
        <f>+IF(ISNUMBER(DATA!AE967),DATA!AE967,"n/a")</f>
        <v>0.26990689305528698</v>
      </c>
      <c r="K651" s="86">
        <f>+IF(ISNUMBER(DATA!AN967),DATA!AN967,"n/a")</f>
        <v>4977950.7199999997</v>
      </c>
      <c r="L651" s="77">
        <f>+IF(ISNUMBER(DATA!AO967),DATA!AO967,"n/a")</f>
        <v>0.361634822195182</v>
      </c>
      <c r="R651" s="66"/>
      <c r="S651" s="66"/>
      <c r="T651" s="66"/>
      <c r="U651" s="66"/>
      <c r="V651" s="66"/>
      <c r="W651" s="66"/>
      <c r="X651" s="66"/>
      <c r="Y651" s="66"/>
    </row>
    <row r="652" spans="1:25" x14ac:dyDescent="0.2">
      <c r="A652" s="66" t="s">
        <v>27</v>
      </c>
      <c r="B652" s="66" t="s">
        <v>24</v>
      </c>
      <c r="C652" s="66" t="s">
        <v>25</v>
      </c>
      <c r="D652" s="66" t="s">
        <v>324</v>
      </c>
      <c r="E652" s="86">
        <f>+IF(ISNUMBER(DATA!J968),DATA!J968,"n/a")</f>
        <v>314248.90000000002</v>
      </c>
      <c r="F652" s="77">
        <f>+IF(ISNUMBER(DATA!K968),DATA!K968,"n/a")</f>
        <v>0.116938007431067</v>
      </c>
      <c r="G652" s="86">
        <f>+IF(ISNUMBER(DATA!T968),DATA!T968,"n/a")</f>
        <v>1033250.01</v>
      </c>
      <c r="H652" s="77">
        <f>+IF(ISNUMBER(DATA!U968),DATA!U968,"n/a")</f>
        <v>0.13774808730316199</v>
      </c>
      <c r="I652" s="86">
        <f>+IF(ISNUMBER(DATA!AD968),DATA!AD968,"n/a")</f>
        <v>1921782.02</v>
      </c>
      <c r="J652" s="77">
        <f>+IF(ISNUMBER(DATA!AE968),DATA!AE968,"n/a")</f>
        <v>0.133185696649849</v>
      </c>
      <c r="K652" s="86">
        <f>+IF(ISNUMBER(DATA!AN968),DATA!AN968,"n/a")</f>
        <v>3670644.89</v>
      </c>
      <c r="L652" s="77">
        <f>+IF(ISNUMBER(DATA!AO968),DATA!AO968,"n/a")</f>
        <v>0.149455149546667</v>
      </c>
      <c r="R652" s="66"/>
      <c r="S652" s="66"/>
      <c r="T652" s="66"/>
      <c r="U652" s="66"/>
      <c r="V652" s="66"/>
      <c r="W652" s="66"/>
      <c r="X652" s="66"/>
      <c r="Y652" s="66"/>
    </row>
    <row r="653" spans="1:25" x14ac:dyDescent="0.2">
      <c r="A653" s="66" t="s">
        <v>27</v>
      </c>
      <c r="B653" s="66" t="s">
        <v>24</v>
      </c>
      <c r="C653" s="66" t="s">
        <v>25</v>
      </c>
      <c r="D653" s="66" t="s">
        <v>325</v>
      </c>
      <c r="E653" s="86">
        <f>+IF(ISNUMBER(DATA!J969),DATA!J969,"n/a")</f>
        <v>678676.94</v>
      </c>
      <c r="F653" s="77">
        <f>+IF(ISNUMBER(DATA!K969),DATA!K969,"n/a")</f>
        <v>0.35943264283145898</v>
      </c>
      <c r="G653" s="86">
        <f>+IF(ISNUMBER(DATA!T969),DATA!T969,"n/a")</f>
        <v>2051530.89</v>
      </c>
      <c r="H653" s="77">
        <f>+IF(ISNUMBER(DATA!U969),DATA!U969,"n/a")</f>
        <v>0.137760684763783</v>
      </c>
      <c r="I653" s="86">
        <f>+IF(ISNUMBER(DATA!AD969),DATA!AD969,"n/a")</f>
        <v>3795626.97</v>
      </c>
      <c r="J653" s="77">
        <f>+IF(ISNUMBER(DATA!AE969),DATA!AE969,"n/a")</f>
        <v>0.108617590500403</v>
      </c>
      <c r="K653" s="86">
        <f>+IF(ISNUMBER(DATA!AN969),DATA!AN969,"n/a")</f>
        <v>6901937.3499999996</v>
      </c>
      <c r="L653" s="77">
        <f>+IF(ISNUMBER(DATA!AO969),DATA!AO969,"n/a")</f>
        <v>0.102564885693831</v>
      </c>
      <c r="R653" s="66"/>
      <c r="S653" s="66"/>
      <c r="T653" s="66"/>
      <c r="U653" s="66"/>
      <c r="V653" s="66"/>
      <c r="W653" s="66"/>
      <c r="X653" s="66"/>
      <c r="Y653" s="66"/>
    </row>
    <row r="654" spans="1:25" x14ac:dyDescent="0.2">
      <c r="A654" s="66" t="s">
        <v>27</v>
      </c>
      <c r="B654" s="66" t="s">
        <v>24</v>
      </c>
      <c r="C654" s="66" t="s">
        <v>25</v>
      </c>
      <c r="D654" s="66" t="s">
        <v>326</v>
      </c>
      <c r="E654" s="86">
        <f>+IF(ISNUMBER(DATA!J970),DATA!J970,"n/a")</f>
        <v>692462.71</v>
      </c>
      <c r="F654" s="77">
        <f>+IF(ISNUMBER(DATA!K970),DATA!K970,"n/a")</f>
        <v>4.4493253439550601E-2</v>
      </c>
      <c r="G654" s="86">
        <f>+IF(ISNUMBER(DATA!T970),DATA!T970,"n/a")</f>
        <v>2384692.86</v>
      </c>
      <c r="H654" s="77">
        <f>+IF(ISNUMBER(DATA!U970),DATA!U970,"n/a")</f>
        <v>9.6110720283137899E-2</v>
      </c>
      <c r="I654" s="86">
        <f>+IF(ISNUMBER(DATA!AD970),DATA!AD970,"n/a")</f>
        <v>4551391.75</v>
      </c>
      <c r="J654" s="77">
        <f>+IF(ISNUMBER(DATA!AE970),DATA!AE970,"n/a")</f>
        <v>8.2378043521350502E-2</v>
      </c>
      <c r="K654" s="86">
        <f>+IF(ISNUMBER(DATA!AN970),DATA!AN970,"n/a")</f>
        <v>8642559.7200000007</v>
      </c>
      <c r="L654" s="77">
        <f>+IF(ISNUMBER(DATA!AO970),DATA!AO970,"n/a")</f>
        <v>0.13584266784861301</v>
      </c>
      <c r="R654" s="66"/>
      <c r="S654" s="66"/>
      <c r="T654" s="66"/>
      <c r="U654" s="66"/>
      <c r="V654" s="66"/>
      <c r="W654" s="66"/>
      <c r="X654" s="66"/>
      <c r="Y654" s="66"/>
    </row>
    <row r="655" spans="1:25" x14ac:dyDescent="0.2">
      <c r="A655" s="66" t="s">
        <v>27</v>
      </c>
      <c r="B655" s="66" t="s">
        <v>24</v>
      </c>
      <c r="C655" s="66" t="s">
        <v>25</v>
      </c>
      <c r="D655" s="66" t="s">
        <v>327</v>
      </c>
      <c r="E655" s="86">
        <f>+IF(ISNUMBER(DATA!J971),DATA!J971,"n/a")</f>
        <v>4195289.8600000003</v>
      </c>
      <c r="F655" s="77">
        <f>+IF(ISNUMBER(DATA!K971),DATA!K971,"n/a")</f>
        <v>0.122368143274973</v>
      </c>
      <c r="G655" s="86">
        <f>+IF(ISNUMBER(DATA!T971),DATA!T971,"n/a")</f>
        <v>13961479.779999999</v>
      </c>
      <c r="H655" s="77">
        <f>+IF(ISNUMBER(DATA!U971),DATA!U971,"n/a")</f>
        <v>9.5620706154687998E-2</v>
      </c>
      <c r="I655" s="86">
        <f>+IF(ISNUMBER(DATA!AD971),DATA!AD971,"n/a")</f>
        <v>26384015.809999999</v>
      </c>
      <c r="J655" s="77">
        <f>+IF(ISNUMBER(DATA!AE971),DATA!AE971,"n/a")</f>
        <v>4.3790968558323297E-2</v>
      </c>
      <c r="K655" s="86">
        <f>+IF(ISNUMBER(DATA!AN971),DATA!AN971,"n/a")</f>
        <v>49744497.219999999</v>
      </c>
      <c r="L655" s="77">
        <f>+IF(ISNUMBER(DATA!AO971),DATA!AO971,"n/a")</f>
        <v>5.09539347956992E-2</v>
      </c>
      <c r="R655" s="66"/>
      <c r="S655" s="66"/>
      <c r="T655" s="66"/>
      <c r="U655" s="66"/>
      <c r="V655" s="66"/>
      <c r="W655" s="66"/>
      <c r="X655" s="66"/>
      <c r="Y655" s="66"/>
    </row>
    <row r="656" spans="1:25" x14ac:dyDescent="0.2">
      <c r="E656" s="90"/>
      <c r="F656" s="77"/>
      <c r="G656" s="91"/>
      <c r="H656" s="77"/>
      <c r="I656" s="91"/>
      <c r="J656" s="82"/>
      <c r="K656" s="91"/>
      <c r="L656" s="77"/>
      <c r="R656" s="66"/>
      <c r="S656" s="66"/>
      <c r="T656" s="66"/>
      <c r="U656" s="66"/>
      <c r="V656" s="66"/>
      <c r="W656" s="66"/>
      <c r="X656" s="66"/>
      <c r="Y656" s="66"/>
    </row>
    <row r="657" spans="1:25" x14ac:dyDescent="0.2">
      <c r="A657" s="66" t="s">
        <v>27</v>
      </c>
      <c r="B657" s="66" t="s">
        <v>24</v>
      </c>
      <c r="C657" s="66" t="s">
        <v>10</v>
      </c>
      <c r="D657" s="66" t="s">
        <v>319</v>
      </c>
      <c r="E657" s="87">
        <f>+IF(ISNUMBER(DATA!L963),DATA!L963,"n/a")</f>
        <v>4.9668827773657602</v>
      </c>
      <c r="F657" s="77">
        <f>+IF(ISNUMBER(DATA!M963),DATA!M963,"n/a")</f>
        <v>1.16134538279727E-2</v>
      </c>
      <c r="G657" s="87">
        <f>+IF(ISNUMBER(DATA!V963),DATA!V963,"n/a")</f>
        <v>5.0148443766786404</v>
      </c>
      <c r="H657" s="77">
        <f>+IF(ISNUMBER(DATA!W963),DATA!W963,"n/a")</f>
        <v>-1.0895812986783601E-2</v>
      </c>
      <c r="I657" s="87">
        <f>+IF(ISNUMBER(DATA!AF963),DATA!AF963,"n/a")</f>
        <v>5.0553721457209502</v>
      </c>
      <c r="J657" s="77">
        <f>+IF(ISNUMBER(DATA!AG963),DATA!AG963,"n/a")</f>
        <v>1.33069010518746E-2</v>
      </c>
      <c r="K657" s="87">
        <f>+IF(ISNUMBER(DATA!AP963),DATA!AP963,"n/a")</f>
        <v>5.0479391299412697</v>
      </c>
      <c r="L657" s="77">
        <f>+IF(ISNUMBER(DATA!AQ963),DATA!AQ963,"n/a")</f>
        <v>2.0341732355504901E-2</v>
      </c>
      <c r="R657" s="66"/>
      <c r="S657" s="66"/>
      <c r="T657" s="66"/>
      <c r="U657" s="66"/>
      <c r="V657" s="66"/>
      <c r="W657" s="66"/>
      <c r="X657" s="66"/>
      <c r="Y657" s="66"/>
    </row>
    <row r="658" spans="1:25" x14ac:dyDescent="0.2">
      <c r="A658" s="66" t="s">
        <v>27</v>
      </c>
      <c r="B658" s="66" t="s">
        <v>24</v>
      </c>
      <c r="C658" s="66" t="s">
        <v>10</v>
      </c>
      <c r="D658" s="66" t="s">
        <v>320</v>
      </c>
      <c r="E658" s="87">
        <f>+IF(ISNUMBER(DATA!L964),DATA!L964,"n/a")</f>
        <v>4.1112027201792003</v>
      </c>
      <c r="F658" s="77">
        <f>+IF(ISNUMBER(DATA!M964),DATA!M964,"n/a")</f>
        <v>3.0449257510353E-2</v>
      </c>
      <c r="G658" s="87">
        <f>+IF(ISNUMBER(DATA!V964),DATA!V964,"n/a")</f>
        <v>4.1156381427412496</v>
      </c>
      <c r="H658" s="77">
        <f>+IF(ISNUMBER(DATA!W964),DATA!W964,"n/a")</f>
        <v>1.7185339266296E-2</v>
      </c>
      <c r="I658" s="87">
        <f>+IF(ISNUMBER(DATA!AF964),DATA!AF964,"n/a")</f>
        <v>4.0984130129016503</v>
      </c>
      <c r="J658" s="77">
        <f>+IF(ISNUMBER(DATA!AG964),DATA!AG964,"n/a")</f>
        <v>6.9099680552331001E-3</v>
      </c>
      <c r="K658" s="87">
        <f>+IF(ISNUMBER(DATA!AP964),DATA!AP964,"n/a")</f>
        <v>4.1404053848935298</v>
      </c>
      <c r="L658" s="77">
        <f>+IF(ISNUMBER(DATA!AQ964),DATA!AQ964,"n/a")</f>
        <v>8.0678329938742195E-3</v>
      </c>
      <c r="R658" s="66"/>
      <c r="S658" s="66"/>
      <c r="T658" s="66"/>
      <c r="U658" s="66"/>
      <c r="V658" s="66"/>
      <c r="W658" s="66"/>
      <c r="X658" s="66"/>
      <c r="Y658" s="66"/>
    </row>
    <row r="659" spans="1:25" x14ac:dyDescent="0.2">
      <c r="A659" s="66" t="s">
        <v>27</v>
      </c>
      <c r="B659" s="66" t="s">
        <v>24</v>
      </c>
      <c r="C659" s="66" t="s">
        <v>10</v>
      </c>
      <c r="D659" s="66" t="s">
        <v>321</v>
      </c>
      <c r="E659" s="87">
        <f>+IF(ISNUMBER(DATA!L965),DATA!L965,"n/a")</f>
        <v>4.3868207625672397</v>
      </c>
      <c r="F659" s="77">
        <f>+IF(ISNUMBER(DATA!M965),DATA!M965,"n/a")</f>
        <v>3.48395178398508E-2</v>
      </c>
      <c r="G659" s="87">
        <f>+IF(ISNUMBER(DATA!V965),DATA!V965,"n/a")</f>
        <v>4.36624033203762</v>
      </c>
      <c r="H659" s="77">
        <f>+IF(ISNUMBER(DATA!W965),DATA!W965,"n/a")</f>
        <v>2.5107837772396498E-2</v>
      </c>
      <c r="I659" s="87">
        <f>+IF(ISNUMBER(DATA!AF965),DATA!AF965,"n/a")</f>
        <v>4.3655920546036997</v>
      </c>
      <c r="J659" s="77">
        <f>+IF(ISNUMBER(DATA!AG965),DATA!AG965,"n/a")</f>
        <v>3.2598956410115197E-2</v>
      </c>
      <c r="K659" s="87">
        <f>+IF(ISNUMBER(DATA!AP965),DATA!AP965,"n/a")</f>
        <v>4.3684125045854998</v>
      </c>
      <c r="L659" s="77">
        <f>+IF(ISNUMBER(DATA!AQ965),DATA!AQ965,"n/a")</f>
        <v>2.69281120315366E-2</v>
      </c>
      <c r="R659" s="66"/>
      <c r="S659" s="66"/>
      <c r="T659" s="66"/>
      <c r="U659" s="66"/>
      <c r="V659" s="66"/>
      <c r="W659" s="66"/>
      <c r="X659" s="66"/>
      <c r="Y659" s="66"/>
    </row>
    <row r="660" spans="1:25" x14ac:dyDescent="0.2">
      <c r="A660" s="66" t="s">
        <v>27</v>
      </c>
      <c r="B660" s="66" t="s">
        <v>24</v>
      </c>
      <c r="C660" s="66" t="s">
        <v>10</v>
      </c>
      <c r="D660" s="66" t="s">
        <v>322</v>
      </c>
      <c r="E660" s="87">
        <f>+IF(ISNUMBER(DATA!L966),DATA!L966,"n/a")</f>
        <v>3.8237918686193701</v>
      </c>
      <c r="F660" s="77">
        <f>+IF(ISNUMBER(DATA!M966),DATA!M966,"n/a")</f>
        <v>1.74962249705502E-2</v>
      </c>
      <c r="G660" s="87">
        <f>+IF(ISNUMBER(DATA!V966),DATA!V966,"n/a")</f>
        <v>3.80712353961251</v>
      </c>
      <c r="H660" s="77">
        <f>+IF(ISNUMBER(DATA!W966),DATA!W966,"n/a")</f>
        <v>-9.6140903985149403E-3</v>
      </c>
      <c r="I660" s="87">
        <f>+IF(ISNUMBER(DATA!AF966),DATA!AF966,"n/a")</f>
        <v>3.8111520752883199</v>
      </c>
      <c r="J660" s="77">
        <f>+IF(ISNUMBER(DATA!AG966),DATA!AG966,"n/a")</f>
        <v>-2.2600599771167001E-2</v>
      </c>
      <c r="K660" s="87">
        <f>+IF(ISNUMBER(DATA!AP966),DATA!AP966,"n/a")</f>
        <v>3.8158179010516902</v>
      </c>
      <c r="L660" s="77">
        <f>+IF(ISNUMBER(DATA!AQ966),DATA!AQ966,"n/a")</f>
        <v>-3.0415426766463999E-2</v>
      </c>
      <c r="R660" s="66"/>
      <c r="S660" s="66"/>
      <c r="T660" s="66"/>
      <c r="U660" s="66"/>
      <c r="V660" s="66"/>
      <c r="W660" s="66"/>
      <c r="X660" s="66"/>
      <c r="Y660" s="66"/>
    </row>
    <row r="661" spans="1:25" x14ac:dyDescent="0.2">
      <c r="A661" s="66" t="s">
        <v>27</v>
      </c>
      <c r="B661" s="66" t="s">
        <v>24</v>
      </c>
      <c r="C661" s="66" t="s">
        <v>10</v>
      </c>
      <c r="D661" s="66" t="s">
        <v>323</v>
      </c>
      <c r="E661" s="87">
        <f>+IF(ISNUMBER(DATA!L967),DATA!L967,"n/a")</f>
        <v>4.3836924678463101</v>
      </c>
      <c r="F661" s="77">
        <f>+IF(ISNUMBER(DATA!M967),DATA!M967,"n/a")</f>
        <v>4.20206530673694E-2</v>
      </c>
      <c r="G661" s="87">
        <f>+IF(ISNUMBER(DATA!V967),DATA!V967,"n/a")</f>
        <v>4.3789062772706897</v>
      </c>
      <c r="H661" s="77">
        <f>+IF(ISNUMBER(DATA!W967),DATA!W967,"n/a")</f>
        <v>3.7801784920540003E-2</v>
      </c>
      <c r="I661" s="87">
        <f>+IF(ISNUMBER(DATA!AF967),DATA!AF967,"n/a")</f>
        <v>4.3372607335723199</v>
      </c>
      <c r="J661" s="77">
        <f>+IF(ISNUMBER(DATA!AG967),DATA!AG967,"n/a")</f>
        <v>6.1996772406440699E-2</v>
      </c>
      <c r="K661" s="87">
        <f>+IF(ISNUMBER(DATA!AP967),DATA!AP967,"n/a")</f>
        <v>4.3529662894419401</v>
      </c>
      <c r="L661" s="77">
        <f>+IF(ISNUMBER(DATA!AQ967),DATA!AQ967,"n/a")</f>
        <v>3.9407978746097402E-2</v>
      </c>
      <c r="R661" s="66"/>
      <c r="S661" s="66"/>
      <c r="T661" s="66"/>
      <c r="U661" s="66"/>
      <c r="V661" s="66"/>
      <c r="W661" s="66"/>
      <c r="X661" s="66"/>
      <c r="Y661" s="66"/>
    </row>
    <row r="662" spans="1:25" x14ac:dyDescent="0.2">
      <c r="A662" s="66" t="s">
        <v>27</v>
      </c>
      <c r="B662" s="66" t="s">
        <v>24</v>
      </c>
      <c r="C662" s="66" t="s">
        <v>10</v>
      </c>
      <c r="D662" s="66" t="s">
        <v>324</v>
      </c>
      <c r="E662" s="87">
        <f>+IF(ISNUMBER(DATA!L968),DATA!L968,"n/a")</f>
        <v>4.4829532789247502</v>
      </c>
      <c r="F662" s="77">
        <f>+IF(ISNUMBER(DATA!M968),DATA!M968,"n/a")</f>
        <v>2.7248430948669699E-2</v>
      </c>
      <c r="G662" s="87">
        <f>+IF(ISNUMBER(DATA!V968),DATA!V968,"n/a")</f>
        <v>4.4858391064312402</v>
      </c>
      <c r="H662" s="77">
        <f>+IF(ISNUMBER(DATA!W968),DATA!W968,"n/a")</f>
        <v>3.1773454279740501E-2</v>
      </c>
      <c r="I662" s="87">
        <f>+IF(ISNUMBER(DATA!AF968),DATA!AF968,"n/a")</f>
        <v>4.4790096859676103</v>
      </c>
      <c r="J662" s="77">
        <f>+IF(ISNUMBER(DATA!AG968),DATA!AG968,"n/a")</f>
        <v>2.3076495460886502E-2</v>
      </c>
      <c r="K662" s="87">
        <f>+IF(ISNUMBER(DATA!AP968),DATA!AP968,"n/a")</f>
        <v>4.4360177754998897</v>
      </c>
      <c r="L662" s="77">
        <f>+IF(ISNUMBER(DATA!AQ968),DATA!AQ968,"n/a")</f>
        <v>-4.1024138935005297E-2</v>
      </c>
      <c r="R662" s="66"/>
      <c r="S662" s="66"/>
      <c r="T662" s="66"/>
      <c r="U662" s="66"/>
      <c r="V662" s="66"/>
      <c r="W662" s="66"/>
      <c r="X662" s="66"/>
      <c r="Y662" s="66"/>
    </row>
    <row r="663" spans="1:25" x14ac:dyDescent="0.2">
      <c r="A663" s="66" t="s">
        <v>27</v>
      </c>
      <c r="B663" s="66" t="s">
        <v>24</v>
      </c>
      <c r="C663" s="66" t="s">
        <v>10</v>
      </c>
      <c r="D663" s="66" t="s">
        <v>325</v>
      </c>
      <c r="E663" s="87">
        <f>+IF(ISNUMBER(DATA!L969),DATA!L969,"n/a")</f>
        <v>4.1251501236046302</v>
      </c>
      <c r="F663" s="77">
        <f>+IF(ISNUMBER(DATA!M969),DATA!M969,"n/a")</f>
        <v>-4.2287285115930398E-2</v>
      </c>
      <c r="G663" s="87">
        <f>+IF(ISNUMBER(DATA!V969),DATA!V969,"n/a")</f>
        <v>4.22366930467809</v>
      </c>
      <c r="H663" s="77">
        <f>+IF(ISNUMBER(DATA!W969),DATA!W969,"n/a")</f>
        <v>-9.6208454521604404E-3</v>
      </c>
      <c r="I663" s="87">
        <f>+IF(ISNUMBER(DATA!AF969),DATA!AF969,"n/a")</f>
        <v>4.2242760068811398</v>
      </c>
      <c r="J663" s="77">
        <f>+IF(ISNUMBER(DATA!AG969),DATA!AG969,"n/a")</f>
        <v>4.6644096302337701E-3</v>
      </c>
      <c r="K663" s="87">
        <f>+IF(ISNUMBER(DATA!AP969),DATA!AP969,"n/a")</f>
        <v>4.2202757098793597</v>
      </c>
      <c r="L663" s="77">
        <f>+IF(ISNUMBER(DATA!AQ969),DATA!AQ969,"n/a")</f>
        <v>-3.30490941718725E-3</v>
      </c>
      <c r="R663" s="66"/>
      <c r="S663" s="66"/>
      <c r="T663" s="66"/>
      <c r="U663" s="66"/>
      <c r="V663" s="66"/>
      <c r="W663" s="66"/>
      <c r="X663" s="66"/>
      <c r="Y663" s="66"/>
    </row>
    <row r="664" spans="1:25" x14ac:dyDescent="0.2">
      <c r="A664" s="66" t="s">
        <v>27</v>
      </c>
      <c r="B664" s="66" t="s">
        <v>24</v>
      </c>
      <c r="C664" s="66" t="s">
        <v>10</v>
      </c>
      <c r="D664" s="66" t="s">
        <v>326</v>
      </c>
      <c r="E664" s="87">
        <f>+IF(ISNUMBER(DATA!L970),DATA!L970,"n/a")</f>
        <v>3.98459623058115</v>
      </c>
      <c r="F664" s="77">
        <f>+IF(ISNUMBER(DATA!M970),DATA!M970,"n/a")</f>
        <v>2.5804690911203802E-2</v>
      </c>
      <c r="G664" s="87">
        <f>+IF(ISNUMBER(DATA!V970),DATA!V970,"n/a")</f>
        <v>3.9939381340156799</v>
      </c>
      <c r="H664" s="77">
        <f>+IF(ISNUMBER(DATA!W970),DATA!W970,"n/a")</f>
        <v>1.8098300467258702E-2</v>
      </c>
      <c r="I664" s="87">
        <f>+IF(ISNUMBER(DATA!AF970),DATA!AF970,"n/a")</f>
        <v>3.9800147281560201</v>
      </c>
      <c r="J664" s="77">
        <f>+IF(ISNUMBER(DATA!AG970),DATA!AG970,"n/a")</f>
        <v>1.2858815207703199E-2</v>
      </c>
      <c r="K664" s="87">
        <f>+IF(ISNUMBER(DATA!AP970),DATA!AP970,"n/a")</f>
        <v>3.9517845673203298</v>
      </c>
      <c r="L664" s="77">
        <f>+IF(ISNUMBER(DATA!AQ970),DATA!AQ970,"n/a")</f>
        <v>-3.89086903309145E-2</v>
      </c>
      <c r="R664" s="66"/>
      <c r="S664" s="66"/>
      <c r="T664" s="66"/>
      <c r="U664" s="66"/>
      <c r="V664" s="66"/>
      <c r="W664" s="66"/>
      <c r="X664" s="66"/>
      <c r="Y664" s="66"/>
    </row>
    <row r="665" spans="1:25" x14ac:dyDescent="0.2">
      <c r="A665" s="66" t="s">
        <v>27</v>
      </c>
      <c r="B665" s="66" t="s">
        <v>24</v>
      </c>
      <c r="C665" s="66" t="s">
        <v>10</v>
      </c>
      <c r="D665" s="66" t="s">
        <v>327</v>
      </c>
      <c r="E665" s="87">
        <f>+IF(ISNUMBER(DATA!L971),DATA!L971,"n/a")</f>
        <v>4.1822231500430096</v>
      </c>
      <c r="F665" s="77">
        <f>+IF(ISNUMBER(DATA!M971),DATA!M971,"n/a")</f>
        <v>1.4821209095229101E-2</v>
      </c>
      <c r="G665" s="87">
        <f>+IF(ISNUMBER(DATA!V971),DATA!V971,"n/a")</f>
        <v>4.1976108841604098</v>
      </c>
      <c r="H665" s="77">
        <f>+IF(ISNUMBER(DATA!W971),DATA!W971,"n/a")</f>
        <v>7.6399994880776102E-3</v>
      </c>
      <c r="I665" s="87">
        <f>+IF(ISNUMBER(DATA!AF971),DATA!AF971,"n/a")</f>
        <v>4.19410822554691</v>
      </c>
      <c r="J665" s="77">
        <f>+IF(ISNUMBER(DATA!AG971),DATA!AG971,"n/a")</f>
        <v>9.2002086734797595E-3</v>
      </c>
      <c r="K665" s="87">
        <f>+IF(ISNUMBER(DATA!AP971),DATA!AP971,"n/a")</f>
        <v>4.1958847743953402</v>
      </c>
      <c r="L665" s="77">
        <f>+IF(ISNUMBER(DATA!AQ971),DATA!AQ971,"n/a")</f>
        <v>-7.79287413719196E-3</v>
      </c>
      <c r="R665" s="66"/>
      <c r="S665" s="66"/>
      <c r="T665" s="66"/>
      <c r="U665" s="66"/>
      <c r="V665" s="66"/>
      <c r="W665" s="66"/>
      <c r="X665" s="66"/>
      <c r="Y665" s="66"/>
    </row>
    <row r="666" spans="1:25" x14ac:dyDescent="0.2">
      <c r="E666" s="90"/>
      <c r="F666" s="77"/>
      <c r="G666" s="91"/>
      <c r="H666" s="77"/>
      <c r="I666" s="91"/>
      <c r="J666" s="82"/>
      <c r="K666" s="91"/>
      <c r="L666" s="77"/>
      <c r="R666" s="66"/>
      <c r="S666" s="66"/>
      <c r="T666" s="66"/>
      <c r="U666" s="66"/>
      <c r="V666" s="66"/>
      <c r="W666" s="66"/>
      <c r="X666" s="66"/>
      <c r="Y666" s="66"/>
    </row>
    <row r="667" spans="1:25" x14ac:dyDescent="0.2">
      <c r="A667" s="66" t="s">
        <v>27</v>
      </c>
      <c r="B667" s="66" t="s">
        <v>24</v>
      </c>
      <c r="C667" s="66" t="s">
        <v>26</v>
      </c>
      <c r="D667" s="66" t="s">
        <v>319</v>
      </c>
      <c r="E667" s="87">
        <f>+IF(ISNUMBER(DATA!N963),DATA!N963,"n/a")</f>
        <v>2.4769822264892301</v>
      </c>
      <c r="F667" s="77">
        <f>+IF(ISNUMBER(DATA!O963),DATA!O963,"n/a")</f>
        <v>1.9166941597715099E-2</v>
      </c>
      <c r="G667" s="87">
        <f>+IF(ISNUMBER(DATA!X963),DATA!X963,"n/a")</f>
        <v>2.5016152484310998</v>
      </c>
      <c r="H667" s="77">
        <f>+IF(ISNUMBER(DATA!Y963),DATA!Y963,"n/a")</f>
        <v>-9.4245796898487905E-4</v>
      </c>
      <c r="I667" s="87">
        <f>+IF(ISNUMBER(DATA!AH963),DATA!AH963,"n/a")</f>
        <v>2.5187086068735902</v>
      </c>
      <c r="J667" s="77">
        <f>+IF(ISNUMBER(DATA!AI963),DATA!AI963,"n/a")</f>
        <v>7.6333082663339004E-3</v>
      </c>
      <c r="K667" s="87">
        <f>+IF(ISNUMBER(DATA!AR963),DATA!AR963,"n/a")</f>
        <v>2.4792917945742299</v>
      </c>
      <c r="L667" s="77">
        <f>+IF(ISNUMBER(DATA!AS963),DATA!AS963,"n/a")</f>
        <v>1.42973688294624E-3</v>
      </c>
      <c r="R667" s="66"/>
      <c r="S667" s="66"/>
      <c r="T667" s="66"/>
      <c r="U667" s="66"/>
      <c r="V667" s="66"/>
      <c r="W667" s="66"/>
      <c r="X667" s="66"/>
      <c r="Y667" s="66"/>
    </row>
    <row r="668" spans="1:25" x14ac:dyDescent="0.2">
      <c r="A668" s="66" t="s">
        <v>27</v>
      </c>
      <c r="B668" s="66" t="s">
        <v>24</v>
      </c>
      <c r="C668" s="66" t="s">
        <v>26</v>
      </c>
      <c r="D668" s="66" t="s">
        <v>320</v>
      </c>
      <c r="E668" s="87">
        <f>+IF(ISNUMBER(DATA!N964),DATA!N964,"n/a")</f>
        <v>2.51373029361041</v>
      </c>
      <c r="F668" s="77">
        <f>+IF(ISNUMBER(DATA!O964),DATA!O964,"n/a")</f>
        <v>3.82456801217061E-3</v>
      </c>
      <c r="G668" s="87">
        <f>+IF(ISNUMBER(DATA!X964),DATA!X964,"n/a")</f>
        <v>2.5294198080679</v>
      </c>
      <c r="H668" s="77">
        <f>+IF(ISNUMBER(DATA!Y964),DATA!Y964,"n/a")</f>
        <v>8.1066993355911506E-3</v>
      </c>
      <c r="I668" s="87">
        <f>+IF(ISNUMBER(DATA!AH964),DATA!AH964,"n/a")</f>
        <v>2.4916428576420402</v>
      </c>
      <c r="J668" s="77">
        <f>+IF(ISNUMBER(DATA!AI964),DATA!AI964,"n/a")</f>
        <v>-6.8974754864922E-3</v>
      </c>
      <c r="K668" s="87">
        <f>+IF(ISNUMBER(DATA!AR964),DATA!AR964,"n/a")</f>
        <v>2.47973378335237</v>
      </c>
      <c r="L668" s="77">
        <f>+IF(ISNUMBER(DATA!AS964),DATA!AS964,"n/a")</f>
        <v>8.7374342303228603E-3</v>
      </c>
      <c r="R668" s="66"/>
      <c r="S668" s="66"/>
      <c r="T668" s="66"/>
      <c r="U668" s="66"/>
      <c r="V668" s="66"/>
      <c r="W668" s="66"/>
      <c r="X668" s="66"/>
      <c r="Y668" s="66"/>
    </row>
    <row r="669" spans="1:25" x14ac:dyDescent="0.2">
      <c r="A669" s="66" t="s">
        <v>27</v>
      </c>
      <c r="B669" s="66" t="s">
        <v>24</v>
      </c>
      <c r="C669" s="66" t="s">
        <v>26</v>
      </c>
      <c r="D669" s="66" t="s">
        <v>321</v>
      </c>
      <c r="E669" s="87">
        <f>+IF(ISNUMBER(DATA!N965),DATA!N965,"n/a")</f>
        <v>2.7032711143331301</v>
      </c>
      <c r="F669" s="77">
        <f>+IF(ISNUMBER(DATA!O965),DATA!O965,"n/a")</f>
        <v>6.50024729270046E-3</v>
      </c>
      <c r="G669" s="87">
        <f>+IF(ISNUMBER(DATA!X965),DATA!X965,"n/a")</f>
        <v>2.7152144144403199</v>
      </c>
      <c r="H669" s="77">
        <f>+IF(ISNUMBER(DATA!Y965),DATA!Y965,"n/a")</f>
        <v>3.1662134409897597E-2</v>
      </c>
      <c r="I669" s="87">
        <f>+IF(ISNUMBER(DATA!AH965),DATA!AH965,"n/a")</f>
        <v>2.6918670301105498</v>
      </c>
      <c r="J669" s="77">
        <f>+IF(ISNUMBER(DATA!AI965),DATA!AI965,"n/a")</f>
        <v>4.6257312230807097E-2</v>
      </c>
      <c r="K669" s="87">
        <f>+IF(ISNUMBER(DATA!AR965),DATA!AR965,"n/a")</f>
        <v>2.6691124166827001</v>
      </c>
      <c r="L669" s="77">
        <f>+IF(ISNUMBER(DATA!AS965),DATA!AS965,"n/a")</f>
        <v>6.1404098869243397E-2</v>
      </c>
      <c r="R669" s="66"/>
      <c r="S669" s="66"/>
      <c r="T669" s="66"/>
      <c r="U669" s="66"/>
      <c r="V669" s="66"/>
      <c r="W669" s="66"/>
      <c r="X669" s="66"/>
      <c r="Y669" s="66"/>
    </row>
    <row r="670" spans="1:25" x14ac:dyDescent="0.2">
      <c r="A670" s="66" t="s">
        <v>27</v>
      </c>
      <c r="B670" s="66" t="s">
        <v>24</v>
      </c>
      <c r="C670" s="66" t="s">
        <v>26</v>
      </c>
      <c r="D670" s="66" t="s">
        <v>322</v>
      </c>
      <c r="E670" s="87">
        <f>+IF(ISNUMBER(DATA!N966),DATA!N966,"n/a")</f>
        <v>2.7480202020598599</v>
      </c>
      <c r="F670" s="77">
        <f>+IF(ISNUMBER(DATA!O966),DATA!O966,"n/a")</f>
        <v>3.5126895219882E-2</v>
      </c>
      <c r="G670" s="87">
        <f>+IF(ISNUMBER(DATA!X966),DATA!X966,"n/a")</f>
        <v>2.7165075780643901</v>
      </c>
      <c r="H670" s="77">
        <f>+IF(ISNUMBER(DATA!Y966),DATA!Y966,"n/a")</f>
        <v>4.0310088988354698E-2</v>
      </c>
      <c r="I670" s="87">
        <f>+IF(ISNUMBER(DATA!AH966),DATA!AH966,"n/a")</f>
        <v>2.7058864376734899</v>
      </c>
      <c r="J670" s="77">
        <f>+IF(ISNUMBER(DATA!AI966),DATA!AI966,"n/a")</f>
        <v>7.1572019561833705E-2</v>
      </c>
      <c r="K670" s="87">
        <f>+IF(ISNUMBER(DATA!AR966),DATA!AR966,"n/a")</f>
        <v>2.71045672017289</v>
      </c>
      <c r="L670" s="77">
        <f>+IF(ISNUMBER(DATA!AS966),DATA!AS966,"n/a")</f>
        <v>9.0457019674710606E-2</v>
      </c>
      <c r="R670" s="66"/>
      <c r="S670" s="66"/>
      <c r="T670" s="66"/>
      <c r="U670" s="66"/>
      <c r="V670" s="66"/>
      <c r="W670" s="66"/>
      <c r="X670" s="66"/>
      <c r="Y670" s="66"/>
    </row>
    <row r="671" spans="1:25" x14ac:dyDescent="0.2">
      <c r="A671" s="66" t="s">
        <v>27</v>
      </c>
      <c r="B671" s="66" t="s">
        <v>24</v>
      </c>
      <c r="C671" s="66" t="s">
        <v>26</v>
      </c>
      <c r="D671" s="66" t="s">
        <v>323</v>
      </c>
      <c r="E671" s="87">
        <f>+IF(ISNUMBER(DATA!N967),DATA!N967,"n/a")</f>
        <v>2.57701626739262</v>
      </c>
      <c r="F671" s="77">
        <f>+IF(ISNUMBER(DATA!O967),DATA!O967,"n/a")</f>
        <v>2.6538130660867298E-2</v>
      </c>
      <c r="G671" s="87">
        <f>+IF(ISNUMBER(DATA!X967),DATA!X967,"n/a")</f>
        <v>2.5470611590895098</v>
      </c>
      <c r="H671" s="77">
        <f>+IF(ISNUMBER(DATA!Y967),DATA!Y967,"n/a")</f>
        <v>1.5807979657311701E-2</v>
      </c>
      <c r="I671" s="87">
        <f>+IF(ISNUMBER(DATA!AH967),DATA!AH967,"n/a")</f>
        <v>2.48629413059877</v>
      </c>
      <c r="J671" s="77">
        <f>+IF(ISNUMBER(DATA!AI967),DATA!AI967,"n/a")</f>
        <v>4.6979328615259497E-2</v>
      </c>
      <c r="K671" s="87">
        <f>+IF(ISNUMBER(DATA!AR967),DATA!AR967,"n/a")</f>
        <v>2.4406188396336699</v>
      </c>
      <c r="L671" s="77">
        <f>+IF(ISNUMBER(DATA!AS967),DATA!AS967,"n/a")</f>
        <v>1.41355076549987E-2</v>
      </c>
      <c r="R671" s="66"/>
      <c r="S671" s="66"/>
      <c r="T671" s="66"/>
      <c r="U671" s="66"/>
      <c r="V671" s="66"/>
      <c r="W671" s="66"/>
      <c r="X671" s="66"/>
      <c r="Y671" s="66"/>
    </row>
    <row r="672" spans="1:25" x14ac:dyDescent="0.2">
      <c r="A672" s="66" t="s">
        <v>27</v>
      </c>
      <c r="B672" s="66" t="s">
        <v>24</v>
      </c>
      <c r="C672" s="66" t="s">
        <v>26</v>
      </c>
      <c r="D672" s="66" t="s">
        <v>324</v>
      </c>
      <c r="E672" s="87">
        <f>+IF(ISNUMBER(DATA!N968),DATA!N968,"n/a")</f>
        <v>3.0065981137881499</v>
      </c>
      <c r="F672" s="77">
        <f>+IF(ISNUMBER(DATA!O968),DATA!O968,"n/a")</f>
        <v>2.0477245388632302E-2</v>
      </c>
      <c r="G672" s="87">
        <f>+IF(ISNUMBER(DATA!X968),DATA!X968,"n/a")</f>
        <v>3.02900468396802</v>
      </c>
      <c r="H672" s="77">
        <f>+IF(ISNUMBER(DATA!Y968),DATA!Y968,"n/a")</f>
        <v>3.9382022303963003E-2</v>
      </c>
      <c r="I672" s="87">
        <f>+IF(ISNUMBER(DATA!AH968),DATA!AH968,"n/a")</f>
        <v>3.0339874914637801</v>
      </c>
      <c r="J672" s="77">
        <f>+IF(ISNUMBER(DATA!AI968),DATA!AI968,"n/a")</f>
        <v>5.5888424244961897E-2</v>
      </c>
      <c r="K672" s="87">
        <f>+IF(ISNUMBER(DATA!AR968),DATA!AR968,"n/a")</f>
        <v>2.9753669552055202</v>
      </c>
      <c r="L672" s="77">
        <f>+IF(ISNUMBER(DATA!AS968),DATA!AS968,"n/a")</f>
        <v>6.123803173701E-2</v>
      </c>
      <c r="R672" s="66"/>
      <c r="S672" s="66"/>
      <c r="T672" s="66"/>
      <c r="U672" s="66"/>
      <c r="V672" s="66"/>
      <c r="W672" s="66"/>
      <c r="X672" s="66"/>
      <c r="Y672" s="66"/>
    </row>
    <row r="673" spans="1:25" x14ac:dyDescent="0.2">
      <c r="A673" s="66" t="s">
        <v>27</v>
      </c>
      <c r="B673" s="66" t="s">
        <v>24</v>
      </c>
      <c r="C673" s="66" t="s">
        <v>26</v>
      </c>
      <c r="D673" s="66" t="s">
        <v>325</v>
      </c>
      <c r="E673" s="87">
        <f>+IF(ISNUMBER(DATA!N969),DATA!N969,"n/a")</f>
        <v>2.3414789664136801</v>
      </c>
      <c r="F673" s="77">
        <f>+IF(ISNUMBER(DATA!O969),DATA!O969,"n/a")</f>
        <v>-5.6222942127121402E-2</v>
      </c>
      <c r="G673" s="87">
        <f>+IF(ISNUMBER(DATA!X969),DATA!X969,"n/a")</f>
        <v>2.42485224777678</v>
      </c>
      <c r="H673" s="77">
        <f>+IF(ISNUMBER(DATA!Y969),DATA!Y969,"n/a")</f>
        <v>3.4221975436775202E-3</v>
      </c>
      <c r="I673" s="87">
        <f>+IF(ISNUMBER(DATA!AH969),DATA!AH969,"n/a")</f>
        <v>2.40946876821249</v>
      </c>
      <c r="J673" s="77">
        <f>+IF(ISNUMBER(DATA!AI969),DATA!AI969,"n/a")</f>
        <v>1.06105248648542E-2</v>
      </c>
      <c r="K673" s="87">
        <f>+IF(ISNUMBER(DATA!AR969),DATA!AR969,"n/a")</f>
        <v>2.3945285608829798</v>
      </c>
      <c r="L673" s="77">
        <f>+IF(ISNUMBER(DATA!AS969),DATA!AS969,"n/a")</f>
        <v>2.7556417570492001E-2</v>
      </c>
      <c r="R673" s="66"/>
      <c r="S673" s="66"/>
      <c r="T673" s="66"/>
      <c r="U673" s="66"/>
      <c r="V673" s="66"/>
      <c r="W673" s="66"/>
      <c r="X673" s="66"/>
      <c r="Y673" s="66"/>
    </row>
    <row r="674" spans="1:25" x14ac:dyDescent="0.2">
      <c r="A674" s="66" t="s">
        <v>27</v>
      </c>
      <c r="B674" s="66" t="s">
        <v>24</v>
      </c>
      <c r="C674" s="66" t="s">
        <v>26</v>
      </c>
      <c r="D674" s="66" t="s">
        <v>326</v>
      </c>
      <c r="E674" s="87">
        <f>+IF(ISNUMBER(DATA!N970),DATA!N970,"n/a")</f>
        <v>2.2305893699315602</v>
      </c>
      <c r="F674" s="77">
        <f>+IF(ISNUMBER(DATA!O970),DATA!O970,"n/a")</f>
        <v>5.9113703991602498E-2</v>
      </c>
      <c r="G674" s="87">
        <f>+IF(ISNUMBER(DATA!X970),DATA!X970,"n/a")</f>
        <v>2.2303320688434498</v>
      </c>
      <c r="H674" s="77">
        <f>+IF(ISNUMBER(DATA!Y970),DATA!Y970,"n/a")</f>
        <v>5.1302743147671699E-2</v>
      </c>
      <c r="I674" s="87">
        <f>+IF(ISNUMBER(DATA!AH970),DATA!AH970,"n/a")</f>
        <v>2.21725297102804</v>
      </c>
      <c r="J674" s="77">
        <f>+IF(ISNUMBER(DATA!AI970),DATA!AI970,"n/a")</f>
        <v>4.7838815437848098E-2</v>
      </c>
      <c r="K674" s="87">
        <f>+IF(ISNUMBER(DATA!AR970),DATA!AR970,"n/a")</f>
        <v>2.1633749786805101</v>
      </c>
      <c r="L674" s="77">
        <f>+IF(ISNUMBER(DATA!AS970),DATA!AS970,"n/a")</f>
        <v>1.79748671508576E-3</v>
      </c>
      <c r="R674" s="66"/>
      <c r="S674" s="66"/>
      <c r="T674" s="66"/>
      <c r="U674" s="66"/>
      <c r="V674" s="66"/>
      <c r="W674" s="66"/>
      <c r="X674" s="66"/>
      <c r="Y674" s="66"/>
    </row>
    <row r="675" spans="1:25" x14ac:dyDescent="0.2">
      <c r="A675" s="66" t="s">
        <v>27</v>
      </c>
      <c r="B675" s="66" t="s">
        <v>24</v>
      </c>
      <c r="C675" s="66" t="s">
        <v>26</v>
      </c>
      <c r="D675" s="66" t="s">
        <v>327</v>
      </c>
      <c r="E675" s="87">
        <f>+IF(ISNUMBER(DATA!N971),DATA!N971,"n/a")</f>
        <v>2.53997010590348</v>
      </c>
      <c r="F675" s="77">
        <f>+IF(ISNUMBER(DATA!O971),DATA!O971,"n/a")</f>
        <v>1.49711414342262E-2</v>
      </c>
      <c r="G675" s="87">
        <f>+IF(ISNUMBER(DATA!X971),DATA!X971,"n/a")</f>
        <v>2.5515554168571102</v>
      </c>
      <c r="H675" s="77">
        <f>+IF(ISNUMBER(DATA!Y971),DATA!Y971,"n/a")</f>
        <v>2.4382393541811799E-2</v>
      </c>
      <c r="I675" s="87">
        <f>+IF(ISNUMBER(DATA!AH971),DATA!AH971,"n/a")</f>
        <v>2.5328345302412898</v>
      </c>
      <c r="J675" s="77">
        <f>+IF(ISNUMBER(DATA!AI971),DATA!AI971,"n/a")</f>
        <v>3.4354705771118599E-2</v>
      </c>
      <c r="K675" s="87">
        <f>+IF(ISNUMBER(DATA!AR971),DATA!AR971,"n/a")</f>
        <v>2.50580719508979</v>
      </c>
      <c r="L675" s="77">
        <f>+IF(ISNUMBER(DATA!AS971),DATA!AS971,"n/a")</f>
        <v>3.26743074641253E-2</v>
      </c>
      <c r="R675" s="66"/>
      <c r="S675" s="66"/>
      <c r="T675" s="66"/>
      <c r="U675" s="66"/>
      <c r="V675" s="66"/>
      <c r="W675" s="66"/>
      <c r="X675" s="66"/>
      <c r="Y675" s="66"/>
    </row>
    <row r="676" spans="1:25" x14ac:dyDescent="0.2">
      <c r="E676" s="90"/>
      <c r="F676" s="77"/>
      <c r="G676" s="91"/>
      <c r="H676" s="77"/>
      <c r="I676" s="91"/>
      <c r="J676" s="82"/>
      <c r="K676" s="91"/>
      <c r="L676" s="77"/>
      <c r="R676" s="66"/>
      <c r="S676" s="66"/>
      <c r="T676" s="66"/>
      <c r="U676" s="66"/>
      <c r="V676" s="66"/>
      <c r="W676" s="66"/>
      <c r="X676" s="66"/>
      <c r="Y676" s="66"/>
    </row>
    <row r="677" spans="1:25" x14ac:dyDescent="0.2">
      <c r="A677" s="66" t="s">
        <v>28</v>
      </c>
      <c r="B677" s="66" t="s">
        <v>23</v>
      </c>
      <c r="C677" s="66" t="s">
        <v>0</v>
      </c>
      <c r="D677" s="66" t="s">
        <v>319</v>
      </c>
      <c r="E677" s="76">
        <f>+IF(ISNUMBER(DATA!F1022),DATA!F1022,"n/a")</f>
        <v>325687.99</v>
      </c>
      <c r="F677" s="77">
        <f>+IF(ISNUMBER(DATA!G1022),DATA!G1022,"n/a")</f>
        <v>0.215594468703111</v>
      </c>
      <c r="G677" s="76">
        <f>+IF(ISNUMBER(DATA!P1022),DATA!P1022,"n/a")</f>
        <v>1130224.3</v>
      </c>
      <c r="H677" s="77">
        <f>+IF(ISNUMBER(DATA!Q1022),DATA!Q1022,"n/a")</f>
        <v>0.81454188065114597</v>
      </c>
      <c r="I677" s="76">
        <f>+IF(ISNUMBER(DATA!Z1022),DATA!Z1022,"n/a")</f>
        <v>2165449.7400000002</v>
      </c>
      <c r="J677" s="77">
        <f>+IF(ISNUMBER(DATA!AA1022),DATA!AA1022,"n/a")</f>
        <v>1.0513099127951899</v>
      </c>
      <c r="K677" s="76">
        <f>+IF(ISNUMBER(DATA!AJ1022),DATA!AJ1022,"n/a")</f>
        <v>4080615.44</v>
      </c>
      <c r="L677" s="77">
        <f>+IF(ISNUMBER(DATA!AK1022),DATA!AK1022,"n/a")</f>
        <v>0.91736457765278401</v>
      </c>
      <c r="R677" s="66"/>
      <c r="S677" s="66"/>
      <c r="T677" s="66"/>
      <c r="U677" s="66"/>
      <c r="V677" s="66"/>
      <c r="W677" s="66"/>
      <c r="X677" s="66"/>
      <c r="Y677" s="66"/>
    </row>
    <row r="678" spans="1:25" x14ac:dyDescent="0.2">
      <c r="A678" s="66" t="s">
        <v>28</v>
      </c>
      <c r="B678" s="66" t="s">
        <v>23</v>
      </c>
      <c r="C678" s="66" t="s">
        <v>0</v>
      </c>
      <c r="D678" s="66" t="s">
        <v>320</v>
      </c>
      <c r="E678" s="76">
        <f>+IF(ISNUMBER(DATA!F1023),DATA!F1023,"n/a")</f>
        <v>538549.57999999996</v>
      </c>
      <c r="F678" s="77">
        <f>+IF(ISNUMBER(DATA!G1023),DATA!G1023,"n/a")</f>
        <v>0.675252533123475</v>
      </c>
      <c r="G678" s="76">
        <f>+IF(ISNUMBER(DATA!P1023),DATA!P1023,"n/a")</f>
        <v>1807140.96</v>
      </c>
      <c r="H678" s="77">
        <f>+IF(ISNUMBER(DATA!Q1023),DATA!Q1023,"n/a")</f>
        <v>0.66679429668773305</v>
      </c>
      <c r="I678" s="76">
        <f>+IF(ISNUMBER(DATA!Z1023),DATA!Z1023,"n/a")</f>
        <v>3347560.89</v>
      </c>
      <c r="J678" s="77">
        <f>+IF(ISNUMBER(DATA!AA1023),DATA!AA1023,"n/a")</f>
        <v>0.67199047052192595</v>
      </c>
      <c r="K678" s="76">
        <f>+IF(ISNUMBER(DATA!AJ1023),DATA!AJ1023,"n/a")</f>
        <v>6319673.4500000002</v>
      </c>
      <c r="L678" s="77">
        <f>+IF(ISNUMBER(DATA!AK1023),DATA!AK1023,"n/a")</f>
        <v>0.77118708954033899</v>
      </c>
      <c r="R678" s="66"/>
      <c r="S678" s="66"/>
      <c r="T678" s="66"/>
      <c r="U678" s="66"/>
      <c r="V678" s="66"/>
      <c r="W678" s="66"/>
      <c r="X678" s="66"/>
      <c r="Y678" s="66"/>
    </row>
    <row r="679" spans="1:25" x14ac:dyDescent="0.2">
      <c r="A679" s="66" t="s">
        <v>28</v>
      </c>
      <c r="B679" s="66" t="s">
        <v>23</v>
      </c>
      <c r="C679" s="66" t="s">
        <v>0</v>
      </c>
      <c r="D679" s="66" t="s">
        <v>321</v>
      </c>
      <c r="E679" s="76">
        <f>+IF(ISNUMBER(DATA!F1024),DATA!F1024,"n/a")</f>
        <v>568765.38</v>
      </c>
      <c r="F679" s="77">
        <f>+IF(ISNUMBER(DATA!G1024),DATA!G1024,"n/a")</f>
        <v>0.492871537593006</v>
      </c>
      <c r="G679" s="76">
        <f>+IF(ISNUMBER(DATA!P1024),DATA!P1024,"n/a")</f>
        <v>1792290.99</v>
      </c>
      <c r="H679" s="77">
        <f>+IF(ISNUMBER(DATA!Q1024),DATA!Q1024,"n/a")</f>
        <v>0.49223056670885701</v>
      </c>
      <c r="I679" s="76">
        <f>+IF(ISNUMBER(DATA!Z1024),DATA!Z1024,"n/a")</f>
        <v>3247348.88</v>
      </c>
      <c r="J679" s="77">
        <f>+IF(ISNUMBER(DATA!AA1024),DATA!AA1024,"n/a")</f>
        <v>0.52584361123559797</v>
      </c>
      <c r="K679" s="76">
        <f>+IF(ISNUMBER(DATA!AJ1024),DATA!AJ1024,"n/a")</f>
        <v>5771671.6699999999</v>
      </c>
      <c r="L679" s="77">
        <f>+IF(ISNUMBER(DATA!AK1024),DATA!AK1024,"n/a")</f>
        <v>0.55908766778103103</v>
      </c>
      <c r="R679" s="66"/>
      <c r="S679" s="66"/>
      <c r="T679" s="66"/>
      <c r="U679" s="66"/>
      <c r="V679" s="66"/>
      <c r="W679" s="66"/>
      <c r="X679" s="66"/>
      <c r="Y679" s="66"/>
    </row>
    <row r="680" spans="1:25" x14ac:dyDescent="0.2">
      <c r="A680" s="66" t="s">
        <v>28</v>
      </c>
      <c r="B680" s="66" t="s">
        <v>23</v>
      </c>
      <c r="C680" s="66" t="s">
        <v>0</v>
      </c>
      <c r="D680" s="66" t="s">
        <v>322</v>
      </c>
      <c r="E680" s="76">
        <f>+IF(ISNUMBER(DATA!F1025),DATA!F1025,"n/a")</f>
        <v>824420.41</v>
      </c>
      <c r="F680" s="77">
        <f>+IF(ISNUMBER(DATA!G1025),DATA!G1025,"n/a")</f>
        <v>0.88556338491233999</v>
      </c>
      <c r="G680" s="76">
        <f>+IF(ISNUMBER(DATA!P1025),DATA!P1025,"n/a")</f>
        <v>2574268.09</v>
      </c>
      <c r="H680" s="77">
        <f>+IF(ISNUMBER(DATA!Q1025),DATA!Q1025,"n/a")</f>
        <v>0.83808902547500297</v>
      </c>
      <c r="I680" s="76">
        <f>+IF(ISNUMBER(DATA!Z1025),DATA!Z1025,"n/a")</f>
        <v>4925466</v>
      </c>
      <c r="J680" s="77">
        <f>+IF(ISNUMBER(DATA!AA1025),DATA!AA1025,"n/a")</f>
        <v>0.81706843204423896</v>
      </c>
      <c r="K680" s="76">
        <f>+IF(ISNUMBER(DATA!AJ1025),DATA!AJ1025,"n/a")</f>
        <v>8859088.0199999996</v>
      </c>
      <c r="L680" s="77">
        <f>+IF(ISNUMBER(DATA!AK1025),DATA!AK1025,"n/a")</f>
        <v>0.30799803276924298</v>
      </c>
      <c r="R680" s="66"/>
      <c r="S680" s="66"/>
      <c r="T680" s="66"/>
      <c r="U680" s="66"/>
      <c r="V680" s="66"/>
      <c r="W680" s="66"/>
      <c r="X680" s="66"/>
      <c r="Y680" s="66"/>
    </row>
    <row r="681" spans="1:25" x14ac:dyDescent="0.2">
      <c r="A681" s="66" t="s">
        <v>28</v>
      </c>
      <c r="B681" s="66" t="s">
        <v>23</v>
      </c>
      <c r="C681" s="66" t="s">
        <v>0</v>
      </c>
      <c r="D681" s="66" t="s">
        <v>323</v>
      </c>
      <c r="E681" s="76">
        <f>+IF(ISNUMBER(DATA!F1026),DATA!F1026,"n/a")</f>
        <v>268359.75</v>
      </c>
      <c r="F681" s="77">
        <f>+IF(ISNUMBER(DATA!G1026),DATA!G1026,"n/a")</f>
        <v>0.214022735668606</v>
      </c>
      <c r="G681" s="76">
        <f>+IF(ISNUMBER(DATA!P1026),DATA!P1026,"n/a")</f>
        <v>893731.86</v>
      </c>
      <c r="H681" s="77">
        <f>+IF(ISNUMBER(DATA!Q1026),DATA!Q1026,"n/a")</f>
        <v>0.191098211642517</v>
      </c>
      <c r="I681" s="76">
        <f>+IF(ISNUMBER(DATA!Z1026),DATA!Z1026,"n/a")</f>
        <v>1678124.94</v>
      </c>
      <c r="J681" s="77">
        <f>+IF(ISNUMBER(DATA!AA1026),DATA!AA1026,"n/a")</f>
        <v>0.36325449838256402</v>
      </c>
      <c r="K681" s="76">
        <f>+IF(ISNUMBER(DATA!AJ1026),DATA!AJ1026,"n/a")</f>
        <v>3209389.08</v>
      </c>
      <c r="L681" s="77">
        <f>+IF(ISNUMBER(DATA!AK1026),DATA!AK1026,"n/a")</f>
        <v>0.62340225419482298</v>
      </c>
      <c r="R681" s="66"/>
      <c r="S681" s="66"/>
      <c r="T681" s="66"/>
      <c r="U681" s="66"/>
      <c r="V681" s="66"/>
      <c r="W681" s="66"/>
      <c r="X681" s="66"/>
      <c r="Y681" s="66"/>
    </row>
    <row r="682" spans="1:25" x14ac:dyDescent="0.2">
      <c r="A682" s="66" t="s">
        <v>28</v>
      </c>
      <c r="B682" s="66" t="s">
        <v>23</v>
      </c>
      <c r="C682" s="66" t="s">
        <v>0</v>
      </c>
      <c r="D682" s="66" t="s">
        <v>324</v>
      </c>
      <c r="E682" s="76">
        <f>+IF(ISNUMBER(DATA!F1027),DATA!F1027,"n/a")</f>
        <v>465641.31</v>
      </c>
      <c r="F682" s="77">
        <f>+IF(ISNUMBER(DATA!G1027),DATA!G1027,"n/a")</f>
        <v>0.26400724785211099</v>
      </c>
      <c r="G682" s="76">
        <f>+IF(ISNUMBER(DATA!P1027),DATA!P1027,"n/a")</f>
        <v>1595503.29</v>
      </c>
      <c r="H682" s="77">
        <f>+IF(ISNUMBER(DATA!Q1027),DATA!Q1027,"n/a")</f>
        <v>0.32078850091368899</v>
      </c>
      <c r="I682" s="76">
        <f>+IF(ISNUMBER(DATA!Z1027),DATA!Z1027,"n/a")</f>
        <v>2917420.35</v>
      </c>
      <c r="J682" s="77">
        <f>+IF(ISNUMBER(DATA!AA1027),DATA!AA1027,"n/a")</f>
        <v>0.424545360598579</v>
      </c>
      <c r="K682" s="76">
        <f>+IF(ISNUMBER(DATA!AJ1027),DATA!AJ1027,"n/a")</f>
        <v>5063566.09</v>
      </c>
      <c r="L682" s="77">
        <f>+IF(ISNUMBER(DATA!AK1027),DATA!AK1027,"n/a")</f>
        <v>0.56717906485814995</v>
      </c>
      <c r="R682" s="66"/>
      <c r="S682" s="66"/>
      <c r="T682" s="66"/>
      <c r="U682" s="66"/>
      <c r="V682" s="66"/>
      <c r="W682" s="66"/>
      <c r="X682" s="66"/>
      <c r="Y682" s="66"/>
    </row>
    <row r="683" spans="1:25" x14ac:dyDescent="0.2">
      <c r="A683" s="66" t="s">
        <v>28</v>
      </c>
      <c r="B683" s="66" t="s">
        <v>23</v>
      </c>
      <c r="C683" s="66" t="s">
        <v>0</v>
      </c>
      <c r="D683" s="66" t="s">
        <v>325</v>
      </c>
      <c r="E683" s="76">
        <f>+IF(ISNUMBER(DATA!F1028),DATA!F1028,"n/a")</f>
        <v>594192.67000000004</v>
      </c>
      <c r="F683" s="77">
        <f>+IF(ISNUMBER(DATA!G1028),DATA!G1028,"n/a")</f>
        <v>8.8523916431328398E-2</v>
      </c>
      <c r="G683" s="76">
        <f>+IF(ISNUMBER(DATA!P1028),DATA!P1028,"n/a")</f>
        <v>1979391.18</v>
      </c>
      <c r="H683" s="77">
        <f>+IF(ISNUMBER(DATA!Q1028),DATA!Q1028,"n/a")</f>
        <v>8.8032638090352E-2</v>
      </c>
      <c r="I683" s="76">
        <f>+IF(ISNUMBER(DATA!Z1028),DATA!Z1028,"n/a")</f>
        <v>3511847.94</v>
      </c>
      <c r="J683" s="77">
        <f>+IF(ISNUMBER(DATA!AA1028),DATA!AA1028,"n/a")</f>
        <v>8.5116436768265899E-2</v>
      </c>
      <c r="K683" s="76">
        <f>+IF(ISNUMBER(DATA!AJ1028),DATA!AJ1028,"n/a")</f>
        <v>6826870.9299999997</v>
      </c>
      <c r="L683" s="77">
        <f>+IF(ISNUMBER(DATA!AK1028),DATA!AK1028,"n/a")</f>
        <v>0.21660321041122099</v>
      </c>
      <c r="R683" s="66"/>
      <c r="S683" s="66"/>
      <c r="T683" s="66"/>
      <c r="U683" s="66"/>
      <c r="V683" s="66"/>
      <c r="W683" s="66"/>
      <c r="X683" s="66"/>
      <c r="Y683" s="66"/>
    </row>
    <row r="684" spans="1:25" x14ac:dyDescent="0.2">
      <c r="A684" s="66" t="s">
        <v>28</v>
      </c>
      <c r="B684" s="66" t="s">
        <v>23</v>
      </c>
      <c r="C684" s="66" t="s">
        <v>0</v>
      </c>
      <c r="D684" s="66" t="s">
        <v>326</v>
      </c>
      <c r="E684" s="76">
        <f>+IF(ISNUMBER(DATA!F1029),DATA!F1029,"n/a")</f>
        <v>560951.26</v>
      </c>
      <c r="F684" s="77">
        <f>+IF(ISNUMBER(DATA!G1029),DATA!G1029,"n/a")</f>
        <v>0.241890063210391</v>
      </c>
      <c r="G684" s="76">
        <f>+IF(ISNUMBER(DATA!P1029),DATA!P1029,"n/a")</f>
        <v>1931961.78</v>
      </c>
      <c r="H684" s="77">
        <f>+IF(ISNUMBER(DATA!Q1029),DATA!Q1029,"n/a")</f>
        <v>0.38074720055471101</v>
      </c>
      <c r="I684" s="76">
        <f>+IF(ISNUMBER(DATA!Z1029),DATA!Z1029,"n/a")</f>
        <v>3735440.33</v>
      </c>
      <c r="J684" s="77">
        <f>+IF(ISNUMBER(DATA!AA1029),DATA!AA1029,"n/a")</f>
        <v>0.80364655889158698</v>
      </c>
      <c r="K684" s="76">
        <f>+IF(ISNUMBER(DATA!AJ1029),DATA!AJ1029,"n/a")</f>
        <v>6560355.5899999999</v>
      </c>
      <c r="L684" s="77">
        <f>+IF(ISNUMBER(DATA!AK1029),DATA!AK1029,"n/a")</f>
        <v>0.99496574266909799</v>
      </c>
      <c r="R684" s="66"/>
      <c r="S684" s="66"/>
      <c r="T684" s="66"/>
      <c r="U684" s="66"/>
      <c r="V684" s="66"/>
      <c r="W684" s="66"/>
      <c r="X684" s="66"/>
      <c r="Y684" s="66"/>
    </row>
    <row r="685" spans="1:25" x14ac:dyDescent="0.2">
      <c r="A685" s="66" t="s">
        <v>28</v>
      </c>
      <c r="B685" s="66" t="s">
        <v>23</v>
      </c>
      <c r="C685" s="66" t="s">
        <v>0</v>
      </c>
      <c r="D685" s="66" t="s">
        <v>327</v>
      </c>
      <c r="E685" s="76">
        <f>+IF(ISNUMBER(DATA!F1030),DATA!F1030,"n/a")</f>
        <v>4146568.38</v>
      </c>
      <c r="F685" s="77">
        <f>+IF(ISNUMBER(DATA!G1030),DATA!G1030,"n/a")</f>
        <v>0.38467708777527199</v>
      </c>
      <c r="G685" s="76">
        <f>+IF(ISNUMBER(DATA!P1030),DATA!P1030,"n/a")</f>
        <v>13704512.619999999</v>
      </c>
      <c r="H685" s="77">
        <f>+IF(ISNUMBER(DATA!Q1030),DATA!Q1030,"n/a")</f>
        <v>0.44479215067629202</v>
      </c>
      <c r="I685" s="76">
        <f>+IF(ISNUMBER(DATA!Z1030),DATA!Z1030,"n/a")</f>
        <v>25528659.210000001</v>
      </c>
      <c r="J685" s="77">
        <f>+IF(ISNUMBER(DATA!AA1030),DATA!AA1030,"n/a")</f>
        <v>0.54878295627637497</v>
      </c>
      <c r="K685" s="76">
        <f>+IF(ISNUMBER(DATA!AJ1030),DATA!AJ1030,"n/a")</f>
        <v>46691230.390000001</v>
      </c>
      <c r="L685" s="77">
        <f>+IF(ISNUMBER(DATA!AK1030),DATA!AK1030,"n/a")</f>
        <v>0.54202897822331697</v>
      </c>
      <c r="R685" s="66"/>
      <c r="S685" s="66"/>
      <c r="T685" s="66"/>
      <c r="U685" s="66"/>
      <c r="V685" s="66"/>
      <c r="W685" s="66"/>
      <c r="X685" s="66"/>
      <c r="Y685" s="66"/>
    </row>
    <row r="686" spans="1:25" x14ac:dyDescent="0.2">
      <c r="E686" s="80"/>
      <c r="F686" s="77"/>
      <c r="G686" s="81"/>
      <c r="H686" s="77"/>
      <c r="I686" s="81"/>
      <c r="J686" s="82"/>
      <c r="K686" s="81"/>
      <c r="L686" s="77"/>
      <c r="R686" s="66"/>
      <c r="S686" s="66"/>
      <c r="T686" s="66"/>
      <c r="U686" s="66"/>
      <c r="V686" s="66"/>
      <c r="W686" s="66"/>
      <c r="X686" s="66"/>
      <c r="Y686" s="66"/>
    </row>
    <row r="687" spans="1:25" x14ac:dyDescent="0.2">
      <c r="A687" s="66" t="s">
        <v>28</v>
      </c>
      <c r="B687" s="66" t="s">
        <v>23</v>
      </c>
      <c r="C687" s="66" t="s">
        <v>9</v>
      </c>
      <c r="D687" s="66" t="s">
        <v>319</v>
      </c>
      <c r="E687" s="86">
        <f>+IF(ISNUMBER(DATA!H1022),DATA!H1022,"n/a")</f>
        <v>52602.32</v>
      </c>
      <c r="F687" s="77">
        <f>+IF(ISNUMBER(DATA!I1022),DATA!I1022,"n/a")</f>
        <v>0.229182975211324</v>
      </c>
      <c r="G687" s="86">
        <f>+IF(ISNUMBER(DATA!R1022),DATA!R1022,"n/a")</f>
        <v>184059.65</v>
      </c>
      <c r="H687" s="77">
        <f>+IF(ISNUMBER(DATA!S1022),DATA!S1022,"n/a")</f>
        <v>1.14414554309623</v>
      </c>
      <c r="I687" s="86">
        <f>+IF(ISNUMBER(DATA!AB1022),DATA!AB1022,"n/a")</f>
        <v>351501.09</v>
      </c>
      <c r="J687" s="77">
        <f>+IF(ISNUMBER(DATA!AC1022),DATA!AC1022,"n/a")</f>
        <v>1.5670214354754</v>
      </c>
      <c r="K687" s="86">
        <f>+IF(ISNUMBER(DATA!AL1022),DATA!AL1022,"n/a")</f>
        <v>656692.62</v>
      </c>
      <c r="L687" s="77">
        <f>+IF(ISNUMBER(DATA!AM1022),DATA!AM1022,"n/a")</f>
        <v>1.38807832592192</v>
      </c>
      <c r="R687" s="66"/>
      <c r="S687" s="66"/>
      <c r="T687" s="66"/>
      <c r="U687" s="66"/>
      <c r="V687" s="66"/>
      <c r="W687" s="66"/>
      <c r="X687" s="66"/>
      <c r="Y687" s="66"/>
    </row>
    <row r="688" spans="1:25" x14ac:dyDescent="0.2">
      <c r="A688" s="66" t="s">
        <v>28</v>
      </c>
      <c r="B688" s="66" t="s">
        <v>23</v>
      </c>
      <c r="C688" s="66" t="s">
        <v>9</v>
      </c>
      <c r="D688" s="66" t="s">
        <v>320</v>
      </c>
      <c r="E688" s="86">
        <f>+IF(ISNUMBER(DATA!H1023),DATA!H1023,"n/a")</f>
        <v>97559.85</v>
      </c>
      <c r="F688" s="77">
        <f>+IF(ISNUMBER(DATA!I1023),DATA!I1023,"n/a")</f>
        <v>0.59352309288999505</v>
      </c>
      <c r="G688" s="86">
        <f>+IF(ISNUMBER(DATA!R1023),DATA!R1023,"n/a")</f>
        <v>328285.05</v>
      </c>
      <c r="H688" s="77">
        <f>+IF(ISNUMBER(DATA!S1023),DATA!S1023,"n/a")</f>
        <v>0.62180241387357804</v>
      </c>
      <c r="I688" s="86">
        <f>+IF(ISNUMBER(DATA!AB1023),DATA!AB1023,"n/a")</f>
        <v>608905.88</v>
      </c>
      <c r="J688" s="77">
        <f>+IF(ISNUMBER(DATA!AC1023),DATA!AC1023,"n/a")</f>
        <v>0.70028486547187896</v>
      </c>
      <c r="K688" s="86">
        <f>+IF(ISNUMBER(DATA!AL1023),DATA!AL1023,"n/a")</f>
        <v>1141236.23</v>
      </c>
      <c r="L688" s="77">
        <f>+IF(ISNUMBER(DATA!AM1023),DATA!AM1023,"n/a")</f>
        <v>0.98809541105633802</v>
      </c>
      <c r="R688" s="66"/>
      <c r="S688" s="66"/>
      <c r="T688" s="66"/>
      <c r="U688" s="66"/>
      <c r="V688" s="66"/>
      <c r="W688" s="66"/>
      <c r="X688" s="66"/>
      <c r="Y688" s="66"/>
    </row>
    <row r="689" spans="1:25" x14ac:dyDescent="0.2">
      <c r="A689" s="66" t="s">
        <v>28</v>
      </c>
      <c r="B689" s="66" t="s">
        <v>23</v>
      </c>
      <c r="C689" s="66" t="s">
        <v>9</v>
      </c>
      <c r="D689" s="66" t="s">
        <v>321</v>
      </c>
      <c r="E689" s="86">
        <f>+IF(ISNUMBER(DATA!H1024),DATA!H1024,"n/a")</f>
        <v>111166.48</v>
      </c>
      <c r="F689" s="77">
        <f>+IF(ISNUMBER(DATA!I1024),DATA!I1024,"n/a")</f>
        <v>0.86169591348408203</v>
      </c>
      <c r="G689" s="86">
        <f>+IF(ISNUMBER(DATA!R1024),DATA!R1024,"n/a")</f>
        <v>348852.68</v>
      </c>
      <c r="H689" s="77">
        <f>+IF(ISNUMBER(DATA!S1024),DATA!S1024,"n/a")</f>
        <v>0.89031817194388396</v>
      </c>
      <c r="I689" s="86">
        <f>+IF(ISNUMBER(DATA!AB1024),DATA!AB1024,"n/a")</f>
        <v>638270.80000000005</v>
      </c>
      <c r="J689" s="77">
        <f>+IF(ISNUMBER(DATA!AC1024),DATA!AC1024,"n/a")</f>
        <v>0.98130595920471098</v>
      </c>
      <c r="K689" s="86">
        <f>+IF(ISNUMBER(DATA!AL1024),DATA!AL1024,"n/a")</f>
        <v>1059122.53</v>
      </c>
      <c r="L689" s="77">
        <f>+IF(ISNUMBER(DATA!AM1024),DATA!AM1024,"n/a")</f>
        <v>0.96262360967261695</v>
      </c>
      <c r="R689" s="66"/>
      <c r="S689" s="66"/>
      <c r="T689" s="66"/>
      <c r="U689" s="66"/>
      <c r="V689" s="66"/>
      <c r="W689" s="66"/>
      <c r="X689" s="66"/>
      <c r="Y689" s="66"/>
    </row>
    <row r="690" spans="1:25" x14ac:dyDescent="0.2">
      <c r="A690" s="66" t="s">
        <v>28</v>
      </c>
      <c r="B690" s="66" t="s">
        <v>23</v>
      </c>
      <c r="C690" s="66" t="s">
        <v>9</v>
      </c>
      <c r="D690" s="66" t="s">
        <v>322</v>
      </c>
      <c r="E690" s="86">
        <f>+IF(ISNUMBER(DATA!H1025),DATA!H1025,"n/a")</f>
        <v>200369.14</v>
      </c>
      <c r="F690" s="77">
        <f>+IF(ISNUMBER(DATA!I1025),DATA!I1025,"n/a")</f>
        <v>1.8850590534684899</v>
      </c>
      <c r="G690" s="86">
        <f>+IF(ISNUMBER(DATA!R1025),DATA!R1025,"n/a")</f>
        <v>629928.43999999994</v>
      </c>
      <c r="H690" s="77">
        <f>+IF(ISNUMBER(DATA!S1025),DATA!S1025,"n/a")</f>
        <v>1.93185847512264</v>
      </c>
      <c r="I690" s="86">
        <f>+IF(ISNUMBER(DATA!AB1025),DATA!AB1025,"n/a")</f>
        <v>1233299.29</v>
      </c>
      <c r="J690" s="77">
        <f>+IF(ISNUMBER(DATA!AC1025),DATA!AC1025,"n/a")</f>
        <v>2.1402250972087802</v>
      </c>
      <c r="K690" s="86">
        <f>+IF(ISNUMBER(DATA!AL1025),DATA!AL1025,"n/a")</f>
        <v>1987864.26</v>
      </c>
      <c r="L690" s="77">
        <f>+IF(ISNUMBER(DATA!AM1025),DATA!AM1025,"n/a")</f>
        <v>0.99219978478163096</v>
      </c>
      <c r="R690" s="66"/>
      <c r="S690" s="66"/>
      <c r="T690" s="66"/>
      <c r="U690" s="66"/>
      <c r="V690" s="66"/>
      <c r="W690" s="66"/>
      <c r="X690" s="66"/>
      <c r="Y690" s="66"/>
    </row>
    <row r="691" spans="1:25" x14ac:dyDescent="0.2">
      <c r="A691" s="66" t="s">
        <v>28</v>
      </c>
      <c r="B691" s="66" t="s">
        <v>23</v>
      </c>
      <c r="C691" s="66" t="s">
        <v>9</v>
      </c>
      <c r="D691" s="66" t="s">
        <v>323</v>
      </c>
      <c r="E691" s="86">
        <f>+IF(ISNUMBER(DATA!H1026),DATA!H1026,"n/a")</f>
        <v>47935.07</v>
      </c>
      <c r="F691" s="77">
        <f>+IF(ISNUMBER(DATA!I1026),DATA!I1026,"n/a")</f>
        <v>0.18367725402094101</v>
      </c>
      <c r="G691" s="86">
        <f>+IF(ISNUMBER(DATA!R1026),DATA!R1026,"n/a")</f>
        <v>161247.32</v>
      </c>
      <c r="H691" s="77">
        <f>+IF(ISNUMBER(DATA!S1026),DATA!S1026,"n/a")</f>
        <v>0.173017714425928</v>
      </c>
      <c r="I691" s="86">
        <f>+IF(ISNUMBER(DATA!AB1026),DATA!AB1026,"n/a")</f>
        <v>302587.02</v>
      </c>
      <c r="J691" s="77">
        <f>+IF(ISNUMBER(DATA!AC1026),DATA!AC1026,"n/a")</f>
        <v>0.35998432669932801</v>
      </c>
      <c r="K691" s="86">
        <f>+IF(ISNUMBER(DATA!AL1026),DATA!AL1026,"n/a")</f>
        <v>573567.03</v>
      </c>
      <c r="L691" s="77">
        <f>+IF(ISNUMBER(DATA!AM1026),DATA!AM1026,"n/a")</f>
        <v>0.71690102146216705</v>
      </c>
      <c r="R691" s="66"/>
      <c r="S691" s="66"/>
      <c r="T691" s="66"/>
      <c r="U691" s="66"/>
      <c r="V691" s="66"/>
      <c r="W691" s="66"/>
      <c r="X691" s="66"/>
      <c r="Y691" s="66"/>
    </row>
    <row r="692" spans="1:25" x14ac:dyDescent="0.2">
      <c r="A692" s="66" t="s">
        <v>28</v>
      </c>
      <c r="B692" s="66" t="s">
        <v>23</v>
      </c>
      <c r="C692" s="66" t="s">
        <v>9</v>
      </c>
      <c r="D692" s="66" t="s">
        <v>324</v>
      </c>
      <c r="E692" s="86">
        <f>+IF(ISNUMBER(DATA!H1027),DATA!H1027,"n/a")</f>
        <v>85015.51</v>
      </c>
      <c r="F692" s="77">
        <f>+IF(ISNUMBER(DATA!I1027),DATA!I1027,"n/a")</f>
        <v>0.236160041597194</v>
      </c>
      <c r="G692" s="86">
        <f>+IF(ISNUMBER(DATA!R1027),DATA!R1027,"n/a")</f>
        <v>288523.83</v>
      </c>
      <c r="H692" s="77">
        <f>+IF(ISNUMBER(DATA!S1027),DATA!S1027,"n/a")</f>
        <v>0.27698019702287702</v>
      </c>
      <c r="I692" s="86">
        <f>+IF(ISNUMBER(DATA!AB1027),DATA!AB1027,"n/a")</f>
        <v>531830.93999999994</v>
      </c>
      <c r="J692" s="77">
        <f>+IF(ISNUMBER(DATA!AC1027),DATA!AC1027,"n/a")</f>
        <v>0.41891095501745701</v>
      </c>
      <c r="K692" s="86">
        <f>+IF(ISNUMBER(DATA!AL1027),DATA!AL1027,"n/a")</f>
        <v>918650.23</v>
      </c>
      <c r="L692" s="77">
        <f>+IF(ISNUMBER(DATA!AM1027),DATA!AM1027,"n/a")</f>
        <v>0.67571645137246805</v>
      </c>
      <c r="R692" s="66"/>
      <c r="S692" s="66"/>
      <c r="T692" s="66"/>
      <c r="U692" s="66"/>
      <c r="V692" s="66"/>
      <c r="W692" s="66"/>
      <c r="X692" s="66"/>
      <c r="Y692" s="66"/>
    </row>
    <row r="693" spans="1:25" x14ac:dyDescent="0.2">
      <c r="A693" s="66" t="s">
        <v>28</v>
      </c>
      <c r="B693" s="66" t="s">
        <v>23</v>
      </c>
      <c r="C693" s="66" t="s">
        <v>9</v>
      </c>
      <c r="D693" s="66" t="s">
        <v>325</v>
      </c>
      <c r="E693" s="86">
        <f>+IF(ISNUMBER(DATA!H1028),DATA!H1028,"n/a")</f>
        <v>109427.31</v>
      </c>
      <c r="F693" s="77">
        <f>+IF(ISNUMBER(DATA!I1028),DATA!I1028,"n/a")</f>
        <v>6.3455644267043004E-2</v>
      </c>
      <c r="G693" s="86">
        <f>+IF(ISNUMBER(DATA!R1028),DATA!R1028,"n/a")</f>
        <v>366956.43</v>
      </c>
      <c r="H693" s="77">
        <f>+IF(ISNUMBER(DATA!S1028),DATA!S1028,"n/a")</f>
        <v>8.2691644348621196E-2</v>
      </c>
      <c r="I693" s="86">
        <f>+IF(ISNUMBER(DATA!AB1028),DATA!AB1028,"n/a")</f>
        <v>648226.29</v>
      </c>
      <c r="J693" s="77">
        <f>+IF(ISNUMBER(DATA!AC1028),DATA!AC1028,"n/a")</f>
        <v>8.8107555724265402E-2</v>
      </c>
      <c r="K693" s="86">
        <f>+IF(ISNUMBER(DATA!AL1028),DATA!AL1028,"n/a")</f>
        <v>1245550.19</v>
      </c>
      <c r="L693" s="77">
        <f>+IF(ISNUMBER(DATA!AM1028),DATA!AM1028,"n/a")</f>
        <v>0.30368443847528798</v>
      </c>
      <c r="R693" s="66"/>
      <c r="S693" s="66"/>
      <c r="T693" s="66"/>
      <c r="U693" s="66"/>
      <c r="V693" s="66"/>
      <c r="W693" s="66"/>
      <c r="X693" s="66"/>
      <c r="Y693" s="66"/>
    </row>
    <row r="694" spans="1:25" x14ac:dyDescent="0.2">
      <c r="A694" s="66" t="s">
        <v>28</v>
      </c>
      <c r="B694" s="66" t="s">
        <v>23</v>
      </c>
      <c r="C694" s="66" t="s">
        <v>9</v>
      </c>
      <c r="D694" s="66" t="s">
        <v>326</v>
      </c>
      <c r="E694" s="86">
        <f>+IF(ISNUMBER(DATA!H1029),DATA!H1029,"n/a")</f>
        <v>109217.15</v>
      </c>
      <c r="F694" s="77">
        <f>+IF(ISNUMBER(DATA!I1029),DATA!I1029,"n/a")</f>
        <v>0.14199873186943399</v>
      </c>
      <c r="G694" s="86">
        <f>+IF(ISNUMBER(DATA!R1029),DATA!R1029,"n/a")</f>
        <v>371971.95</v>
      </c>
      <c r="H694" s="77">
        <f>+IF(ISNUMBER(DATA!S1029),DATA!S1029,"n/a")</f>
        <v>0.31295581665815497</v>
      </c>
      <c r="I694" s="86">
        <f>+IF(ISNUMBER(DATA!AB1029),DATA!AB1029,"n/a")</f>
        <v>716948.68</v>
      </c>
      <c r="J694" s="77">
        <f>+IF(ISNUMBER(DATA!AC1029),DATA!AC1029,"n/a")</f>
        <v>0.81977126807489697</v>
      </c>
      <c r="K694" s="86">
        <f>+IF(ISNUMBER(DATA!AL1029),DATA!AL1029,"n/a")</f>
        <v>1278369.1200000001</v>
      </c>
      <c r="L694" s="77">
        <f>+IF(ISNUMBER(DATA!AM1029),DATA!AM1029,"n/a")</f>
        <v>1.26579116819918</v>
      </c>
      <c r="R694" s="66"/>
      <c r="S694" s="66"/>
      <c r="T694" s="66"/>
      <c r="U694" s="66"/>
      <c r="V694" s="66"/>
      <c r="W694" s="66"/>
      <c r="X694" s="66"/>
      <c r="Y694" s="66"/>
    </row>
    <row r="695" spans="1:25" x14ac:dyDescent="0.2">
      <c r="A695" s="66" t="s">
        <v>28</v>
      </c>
      <c r="B695" s="66" t="s">
        <v>23</v>
      </c>
      <c r="C695" s="66" t="s">
        <v>9</v>
      </c>
      <c r="D695" s="66" t="s">
        <v>327</v>
      </c>
      <c r="E695" s="86">
        <f>+IF(ISNUMBER(DATA!H1030),DATA!H1030,"n/a")</f>
        <v>813292.74</v>
      </c>
      <c r="F695" s="77">
        <f>+IF(ISNUMBER(DATA!I1030),DATA!I1030,"n/a")</f>
        <v>0.50335376764187401</v>
      </c>
      <c r="G695" s="86">
        <f>+IF(ISNUMBER(DATA!R1030),DATA!R1030,"n/a")</f>
        <v>2679825.0499999998</v>
      </c>
      <c r="H695" s="77">
        <f>+IF(ISNUMBER(DATA!S1030),DATA!S1030,"n/a")</f>
        <v>0.601510687718943</v>
      </c>
      <c r="I695" s="86">
        <f>+IF(ISNUMBER(DATA!AB1030),DATA!AB1030,"n/a")</f>
        <v>5031569.6399999997</v>
      </c>
      <c r="J695" s="77">
        <f>+IF(ISNUMBER(DATA!AC1030),DATA!AC1030,"n/a")</f>
        <v>0.79894086663780495</v>
      </c>
      <c r="K695" s="86">
        <f>+IF(ISNUMBER(DATA!AL1030),DATA!AL1030,"n/a")</f>
        <v>8861051.4299999997</v>
      </c>
      <c r="L695" s="77">
        <f>+IF(ISNUMBER(DATA!AM1030),DATA!AM1030,"n/a")</f>
        <v>0.85052875247320903</v>
      </c>
      <c r="R695" s="66"/>
      <c r="S695" s="66"/>
      <c r="T695" s="66"/>
      <c r="U695" s="66"/>
      <c r="V695" s="66"/>
      <c r="W695" s="66"/>
      <c r="X695" s="66"/>
      <c r="Y695" s="66"/>
    </row>
    <row r="696" spans="1:25" x14ac:dyDescent="0.2">
      <c r="E696" s="80"/>
      <c r="F696" s="77"/>
      <c r="G696" s="81"/>
      <c r="H696" s="77"/>
      <c r="I696" s="81"/>
      <c r="J696" s="82"/>
      <c r="K696" s="81"/>
      <c r="L696" s="77"/>
      <c r="R696" s="66"/>
      <c r="S696" s="66"/>
      <c r="T696" s="66"/>
      <c r="U696" s="66"/>
      <c r="V696" s="66"/>
      <c r="W696" s="66"/>
      <c r="X696" s="66"/>
      <c r="Y696" s="66"/>
    </row>
    <row r="697" spans="1:25" x14ac:dyDescent="0.2">
      <c r="A697" s="66" t="s">
        <v>28</v>
      </c>
      <c r="B697" s="66" t="s">
        <v>23</v>
      </c>
      <c r="C697" s="66" t="s">
        <v>25</v>
      </c>
      <c r="D697" s="66" t="s">
        <v>319</v>
      </c>
      <c r="E697" s="86">
        <f>+IF(ISNUMBER(DATA!J1022),DATA!J1022,"n/a")</f>
        <v>100059.65</v>
      </c>
      <c r="F697" s="77">
        <f>+IF(ISNUMBER(DATA!K1022),DATA!K1022,"n/a")</f>
        <v>0.14013006370325201</v>
      </c>
      <c r="G697" s="86">
        <f>+IF(ISNUMBER(DATA!T1022),DATA!T1022,"n/a")</f>
        <v>346091.06</v>
      </c>
      <c r="H697" s="77">
        <f>+IF(ISNUMBER(DATA!U1022),DATA!U1022,"n/a")</f>
        <v>0.926596717319489</v>
      </c>
      <c r="I697" s="86">
        <f>+IF(ISNUMBER(DATA!AD1022),DATA!AD1022,"n/a")</f>
        <v>656210.18000000005</v>
      </c>
      <c r="J697" s="77">
        <f>+IF(ISNUMBER(DATA!AE1022),DATA!AE1022,"n/a")</f>
        <v>1.26483504339187</v>
      </c>
      <c r="K697" s="86">
        <f>+IF(ISNUMBER(DATA!AN1022),DATA!AN1022,"n/a")</f>
        <v>1271024.68</v>
      </c>
      <c r="L697" s="77">
        <f>+IF(ISNUMBER(DATA!AO1022),DATA!AO1022,"n/a")</f>
        <v>1.20602602056966</v>
      </c>
      <c r="R697" s="66"/>
      <c r="S697" s="66"/>
      <c r="T697" s="66"/>
      <c r="U697" s="66"/>
      <c r="V697" s="66"/>
      <c r="W697" s="66"/>
      <c r="X697" s="66"/>
      <c r="Y697" s="66"/>
    </row>
    <row r="698" spans="1:25" x14ac:dyDescent="0.2">
      <c r="A698" s="66" t="s">
        <v>28</v>
      </c>
      <c r="B698" s="66" t="s">
        <v>23</v>
      </c>
      <c r="C698" s="66" t="s">
        <v>25</v>
      </c>
      <c r="D698" s="66" t="s">
        <v>320</v>
      </c>
      <c r="E698" s="86">
        <f>+IF(ISNUMBER(DATA!J1023),DATA!J1023,"n/a")</f>
        <v>187722.49</v>
      </c>
      <c r="F698" s="77">
        <f>+IF(ISNUMBER(DATA!K1023),DATA!K1023,"n/a")</f>
        <v>0.58110523449900298</v>
      </c>
      <c r="G698" s="86">
        <f>+IF(ISNUMBER(DATA!T1023),DATA!T1023,"n/a")</f>
        <v>629219.18999999994</v>
      </c>
      <c r="H698" s="77">
        <f>+IF(ISNUMBER(DATA!U1023),DATA!U1023,"n/a")</f>
        <v>0.61315148553337995</v>
      </c>
      <c r="I698" s="86">
        <f>+IF(ISNUMBER(DATA!AD1023),DATA!AD1023,"n/a")</f>
        <v>1164647.26</v>
      </c>
      <c r="J698" s="77">
        <f>+IF(ISNUMBER(DATA!AE1023),DATA!AE1023,"n/a")</f>
        <v>0.67134204410757603</v>
      </c>
      <c r="K698" s="86">
        <f>+IF(ISNUMBER(DATA!AN1023),DATA!AN1023,"n/a")</f>
        <v>2203876.36</v>
      </c>
      <c r="L698" s="77">
        <f>+IF(ISNUMBER(DATA!AO1023),DATA!AO1023,"n/a")</f>
        <v>0.84082505128580698</v>
      </c>
      <c r="R698" s="66"/>
      <c r="S698" s="66"/>
      <c r="T698" s="66"/>
      <c r="U698" s="66"/>
      <c r="V698" s="66"/>
      <c r="W698" s="66"/>
      <c r="X698" s="66"/>
      <c r="Y698" s="66"/>
    </row>
    <row r="699" spans="1:25" x14ac:dyDescent="0.2">
      <c r="A699" s="66" t="s">
        <v>28</v>
      </c>
      <c r="B699" s="66" t="s">
        <v>23</v>
      </c>
      <c r="C699" s="66" t="s">
        <v>25</v>
      </c>
      <c r="D699" s="66" t="s">
        <v>321</v>
      </c>
      <c r="E699" s="86">
        <f>+IF(ISNUMBER(DATA!J1024),DATA!J1024,"n/a")</f>
        <v>189251.75</v>
      </c>
      <c r="F699" s="77">
        <f>+IF(ISNUMBER(DATA!K1024),DATA!K1024,"n/a")</f>
        <v>0.60276567469162801</v>
      </c>
      <c r="G699" s="86">
        <f>+IF(ISNUMBER(DATA!T1024),DATA!T1024,"n/a")</f>
        <v>600139.62</v>
      </c>
      <c r="H699" s="77">
        <f>+IF(ISNUMBER(DATA!U1024),DATA!U1024,"n/a")</f>
        <v>0.64234217725878695</v>
      </c>
      <c r="I699" s="86">
        <f>+IF(ISNUMBER(DATA!AD1024),DATA!AD1024,"n/a")</f>
        <v>1092348.42</v>
      </c>
      <c r="J699" s="77">
        <f>+IF(ISNUMBER(DATA!AE1024),DATA!AE1024,"n/a")</f>
        <v>0.69097025377237797</v>
      </c>
      <c r="K699" s="86">
        <f>+IF(ISNUMBER(DATA!AN1024),DATA!AN1024,"n/a")</f>
        <v>1916811.01</v>
      </c>
      <c r="L699" s="77">
        <f>+IF(ISNUMBER(DATA!AO1024),DATA!AO1024,"n/a")</f>
        <v>0.67828249261622997</v>
      </c>
      <c r="R699" s="66"/>
      <c r="S699" s="66"/>
      <c r="T699" s="66"/>
      <c r="U699" s="66"/>
      <c r="V699" s="66"/>
      <c r="W699" s="66"/>
      <c r="X699" s="66"/>
      <c r="Y699" s="66"/>
    </row>
    <row r="700" spans="1:25" x14ac:dyDescent="0.2">
      <c r="A700" s="66" t="s">
        <v>28</v>
      </c>
      <c r="B700" s="66" t="s">
        <v>23</v>
      </c>
      <c r="C700" s="66" t="s">
        <v>25</v>
      </c>
      <c r="D700" s="66" t="s">
        <v>322</v>
      </c>
      <c r="E700" s="86">
        <f>+IF(ISNUMBER(DATA!J1025),DATA!J1025,"n/a")</f>
        <v>261509.45</v>
      </c>
      <c r="F700" s="77">
        <f>+IF(ISNUMBER(DATA!K1025),DATA!K1025,"n/a")</f>
        <v>0.87391863932769498</v>
      </c>
      <c r="G700" s="86">
        <f>+IF(ISNUMBER(DATA!T1025),DATA!T1025,"n/a")</f>
        <v>827735.04000000004</v>
      </c>
      <c r="H700" s="77">
        <f>+IF(ISNUMBER(DATA!U1025),DATA!U1025,"n/a")</f>
        <v>0.82974797565205305</v>
      </c>
      <c r="I700" s="86">
        <f>+IF(ISNUMBER(DATA!AD1025),DATA!AD1025,"n/a")</f>
        <v>1621349.95</v>
      </c>
      <c r="J700" s="77">
        <f>+IF(ISNUMBER(DATA!AE1025),DATA!AE1025,"n/a")</f>
        <v>0.89849800448983896</v>
      </c>
      <c r="K700" s="86">
        <f>+IF(ISNUMBER(DATA!AN1025),DATA!AN1025,"n/a")</f>
        <v>2868989.53</v>
      </c>
      <c r="L700" s="77">
        <f>+IF(ISNUMBER(DATA!AO1025),DATA!AO1025,"n/a")</f>
        <v>0.35300901885902902</v>
      </c>
      <c r="R700" s="66"/>
      <c r="S700" s="66"/>
      <c r="T700" s="66"/>
      <c r="U700" s="66"/>
      <c r="V700" s="66"/>
      <c r="W700" s="66"/>
      <c r="X700" s="66"/>
      <c r="Y700" s="66"/>
    </row>
    <row r="701" spans="1:25" x14ac:dyDescent="0.2">
      <c r="A701" s="66" t="s">
        <v>28</v>
      </c>
      <c r="B701" s="66" t="s">
        <v>23</v>
      </c>
      <c r="C701" s="66" t="s">
        <v>25</v>
      </c>
      <c r="D701" s="66" t="s">
        <v>323</v>
      </c>
      <c r="E701" s="86">
        <f>+IF(ISNUMBER(DATA!J1026),DATA!J1026,"n/a")</f>
        <v>82816.66</v>
      </c>
      <c r="F701" s="77">
        <f>+IF(ISNUMBER(DATA!K1026),DATA!K1026,"n/a")</f>
        <v>0.210795904531866</v>
      </c>
      <c r="G701" s="86">
        <f>+IF(ISNUMBER(DATA!T1026),DATA!T1026,"n/a")</f>
        <v>274672.74</v>
      </c>
      <c r="H701" s="77">
        <f>+IF(ISNUMBER(DATA!U1026),DATA!U1026,"n/a")</f>
        <v>0.171335451100804</v>
      </c>
      <c r="I701" s="86">
        <f>+IF(ISNUMBER(DATA!AD1026),DATA!AD1026,"n/a")</f>
        <v>513516.43</v>
      </c>
      <c r="J701" s="77">
        <f>+IF(ISNUMBER(DATA!AE1026),DATA!AE1026,"n/a")</f>
        <v>0.35946181224519003</v>
      </c>
      <c r="K701" s="86">
        <f>+IF(ISNUMBER(DATA!AN1026),DATA!AN1026,"n/a")</f>
        <v>987014.04</v>
      </c>
      <c r="L701" s="77">
        <f>+IF(ISNUMBER(DATA!AO1026),DATA!AO1026,"n/a")</f>
        <v>0.65664170437976599</v>
      </c>
      <c r="R701" s="66"/>
      <c r="S701" s="66"/>
      <c r="T701" s="66"/>
      <c r="U701" s="66"/>
      <c r="V701" s="66"/>
      <c r="W701" s="66"/>
      <c r="X701" s="66"/>
      <c r="Y701" s="66"/>
    </row>
    <row r="702" spans="1:25" x14ac:dyDescent="0.2">
      <c r="A702" s="66" t="s">
        <v>28</v>
      </c>
      <c r="B702" s="66" t="s">
        <v>23</v>
      </c>
      <c r="C702" s="66" t="s">
        <v>25</v>
      </c>
      <c r="D702" s="66" t="s">
        <v>324</v>
      </c>
      <c r="E702" s="86">
        <f>+IF(ISNUMBER(DATA!J1027),DATA!J1027,"n/a")</f>
        <v>164093.66</v>
      </c>
      <c r="F702" s="77">
        <f>+IF(ISNUMBER(DATA!K1027),DATA!K1027,"n/a")</f>
        <v>0.29499408233497498</v>
      </c>
      <c r="G702" s="86">
        <f>+IF(ISNUMBER(DATA!T1027),DATA!T1027,"n/a")</f>
        <v>550129.43000000005</v>
      </c>
      <c r="H702" s="77">
        <f>+IF(ISNUMBER(DATA!U1027),DATA!U1027,"n/a")</f>
        <v>0.32389415930155102</v>
      </c>
      <c r="I702" s="86">
        <f>+IF(ISNUMBER(DATA!AD1027),DATA!AD1027,"n/a")</f>
        <v>1010181.95</v>
      </c>
      <c r="J702" s="77">
        <f>+IF(ISNUMBER(DATA!AE1027),DATA!AE1027,"n/a")</f>
        <v>0.46092818611360198</v>
      </c>
      <c r="K702" s="86">
        <f>+IF(ISNUMBER(DATA!AN1027),DATA!AN1027,"n/a")</f>
        <v>1755080.79</v>
      </c>
      <c r="L702" s="77">
        <f>+IF(ISNUMBER(DATA!AO1027),DATA!AO1027,"n/a")</f>
        <v>0.69236150047294298</v>
      </c>
      <c r="R702" s="66"/>
      <c r="S702" s="66"/>
      <c r="T702" s="66"/>
      <c r="U702" s="66"/>
      <c r="V702" s="66"/>
      <c r="W702" s="66"/>
      <c r="X702" s="66"/>
      <c r="Y702" s="66"/>
    </row>
    <row r="703" spans="1:25" x14ac:dyDescent="0.2">
      <c r="A703" s="66" t="s">
        <v>28</v>
      </c>
      <c r="B703" s="66" t="s">
        <v>23</v>
      </c>
      <c r="C703" s="66" t="s">
        <v>25</v>
      </c>
      <c r="D703" s="66" t="s">
        <v>325</v>
      </c>
      <c r="E703" s="86">
        <f>+IF(ISNUMBER(DATA!J1028),DATA!J1028,"n/a")</f>
        <v>194519.56</v>
      </c>
      <c r="F703" s="77">
        <f>+IF(ISNUMBER(DATA!K1028),DATA!K1028,"n/a")</f>
        <v>0.10538762898420199</v>
      </c>
      <c r="G703" s="86">
        <f>+IF(ISNUMBER(DATA!T1028),DATA!T1028,"n/a")</f>
        <v>649488.68999999994</v>
      </c>
      <c r="H703" s="77">
        <f>+IF(ISNUMBER(DATA!U1028),DATA!U1028,"n/a")</f>
        <v>9.8968293611945604E-2</v>
      </c>
      <c r="I703" s="86">
        <f>+IF(ISNUMBER(DATA!AD1028),DATA!AD1028,"n/a")</f>
        <v>1148348.57</v>
      </c>
      <c r="J703" s="77">
        <f>+IF(ISNUMBER(DATA!AE1028),DATA!AE1028,"n/a")</f>
        <v>9.9715383708637903E-2</v>
      </c>
      <c r="K703" s="86">
        <f>+IF(ISNUMBER(DATA!AN1028),DATA!AN1028,"n/a")</f>
        <v>2219879.06</v>
      </c>
      <c r="L703" s="77">
        <f>+IF(ISNUMBER(DATA!AO1028),DATA!AO1028,"n/a")</f>
        <v>0.26334410047597501</v>
      </c>
      <c r="R703" s="66"/>
      <c r="S703" s="66"/>
      <c r="T703" s="66"/>
      <c r="U703" s="66"/>
      <c r="V703" s="66"/>
      <c r="W703" s="66"/>
      <c r="X703" s="66"/>
      <c r="Y703" s="66"/>
    </row>
    <row r="704" spans="1:25" x14ac:dyDescent="0.2">
      <c r="A704" s="66" t="s">
        <v>28</v>
      </c>
      <c r="B704" s="66" t="s">
        <v>23</v>
      </c>
      <c r="C704" s="66" t="s">
        <v>25</v>
      </c>
      <c r="D704" s="66" t="s">
        <v>326</v>
      </c>
      <c r="E704" s="86">
        <f>+IF(ISNUMBER(DATA!J1029),DATA!J1029,"n/a")</f>
        <v>209434.43</v>
      </c>
      <c r="F704" s="77">
        <f>+IF(ISNUMBER(DATA!K1029),DATA!K1029,"n/a")</f>
        <v>0.193384007157759</v>
      </c>
      <c r="G704" s="86">
        <f>+IF(ISNUMBER(DATA!T1029),DATA!T1029,"n/a")</f>
        <v>698088.75</v>
      </c>
      <c r="H704" s="77">
        <f>+IF(ISNUMBER(DATA!U1029),DATA!U1029,"n/a")</f>
        <v>0.35044069356393498</v>
      </c>
      <c r="I704" s="86">
        <f>+IF(ISNUMBER(DATA!AD1029),DATA!AD1029,"n/a")</f>
        <v>1339581.08</v>
      </c>
      <c r="J704" s="77">
        <f>+IF(ISNUMBER(DATA!AE1029),DATA!AE1029,"n/a")</f>
        <v>0.88823729811584795</v>
      </c>
      <c r="K704" s="86">
        <f>+IF(ISNUMBER(DATA!AN1029),DATA!AN1029,"n/a")</f>
        <v>2401904.65</v>
      </c>
      <c r="L704" s="77">
        <f>+IF(ISNUMBER(DATA!AO1029),DATA!AO1029,"n/a")</f>
        <v>1.2637309070703799</v>
      </c>
      <c r="R704" s="66"/>
      <c r="S704" s="66"/>
      <c r="T704" s="66"/>
      <c r="U704" s="66"/>
      <c r="V704" s="66"/>
      <c r="W704" s="66"/>
      <c r="X704" s="66"/>
      <c r="Y704" s="66"/>
    </row>
    <row r="705" spans="1:25" x14ac:dyDescent="0.2">
      <c r="A705" s="66" t="s">
        <v>28</v>
      </c>
      <c r="B705" s="66" t="s">
        <v>23</v>
      </c>
      <c r="C705" s="66" t="s">
        <v>25</v>
      </c>
      <c r="D705" s="66" t="s">
        <v>327</v>
      </c>
      <c r="E705" s="86">
        <f>+IF(ISNUMBER(DATA!J1030),DATA!J1030,"n/a")</f>
        <v>1389407.63</v>
      </c>
      <c r="F705" s="77">
        <f>+IF(ISNUMBER(DATA!K1030),DATA!K1030,"n/a")</f>
        <v>0.37469374669852401</v>
      </c>
      <c r="G705" s="86">
        <f>+IF(ISNUMBER(DATA!T1030),DATA!T1030,"n/a")</f>
        <v>4575564.6100000003</v>
      </c>
      <c r="H705" s="77">
        <f>+IF(ISNUMBER(DATA!U1030),DATA!U1030,"n/a")</f>
        <v>0.45465911898459399</v>
      </c>
      <c r="I705" s="86">
        <f>+IF(ISNUMBER(DATA!AD1030),DATA!AD1030,"n/a")</f>
        <v>8546183.8900000006</v>
      </c>
      <c r="J705" s="77">
        <f>+IF(ISNUMBER(DATA!AE1030),DATA!AE1030,"n/a")</f>
        <v>0.60962122227522897</v>
      </c>
      <c r="K705" s="86">
        <f>+IF(ISNUMBER(DATA!AN1030),DATA!AN1030,"n/a")</f>
        <v>15624580.34</v>
      </c>
      <c r="L705" s="77">
        <f>+IF(ISNUMBER(DATA!AO1030),DATA!AO1030,"n/a")</f>
        <v>0.64694704488966404</v>
      </c>
      <c r="R705" s="66"/>
      <c r="S705" s="66"/>
      <c r="T705" s="66"/>
      <c r="U705" s="66"/>
      <c r="V705" s="66"/>
      <c r="W705" s="66"/>
      <c r="X705" s="66"/>
      <c r="Y705" s="66"/>
    </row>
    <row r="706" spans="1:25" x14ac:dyDescent="0.2">
      <c r="E706" s="80"/>
      <c r="F706" s="77"/>
      <c r="G706" s="81"/>
      <c r="H706" s="77"/>
      <c r="I706" s="81"/>
      <c r="J706" s="82"/>
      <c r="K706" s="81"/>
      <c r="L706" s="77"/>
      <c r="R706" s="66"/>
      <c r="S706" s="66"/>
      <c r="T706" s="66"/>
      <c r="U706" s="66"/>
      <c r="V706" s="66"/>
      <c r="W706" s="66"/>
      <c r="X706" s="66"/>
      <c r="Y706" s="66"/>
    </row>
    <row r="707" spans="1:25" x14ac:dyDescent="0.2">
      <c r="A707" s="66" t="s">
        <v>28</v>
      </c>
      <c r="B707" s="66" t="s">
        <v>23</v>
      </c>
      <c r="C707" s="66" t="s">
        <v>10</v>
      </c>
      <c r="D707" s="66" t="s">
        <v>319</v>
      </c>
      <c r="E707" s="87">
        <f>+IF(ISNUMBER(DATA!L1022),DATA!L1022,"n/a")</f>
        <v>6.1915137963496703</v>
      </c>
      <c r="F707" s="77">
        <f>+IF(ISNUMBER(DATA!M1022),DATA!M1022,"n/a")</f>
        <v>-1.1054909466083999E-2</v>
      </c>
      <c r="G707" s="87">
        <f>+IF(ISNUMBER(DATA!V1022),DATA!V1022,"n/a")</f>
        <v>6.1405327023060199</v>
      </c>
      <c r="H707" s="77">
        <f>+IF(ISNUMBER(DATA!W1022),DATA!W1022,"n/a")</f>
        <v>-0.15372261622180899</v>
      </c>
      <c r="I707" s="87">
        <f>+IF(ISNUMBER(DATA!AF1022),DATA!AF1022,"n/a")</f>
        <v>6.1605775959329199</v>
      </c>
      <c r="J707" s="77">
        <f>+IF(ISNUMBER(DATA!AG1022),DATA!AG1022,"n/a")</f>
        <v>-0.200898798721836</v>
      </c>
      <c r="K707" s="87">
        <f>+IF(ISNUMBER(DATA!AP1022),DATA!AP1022,"n/a")</f>
        <v>6.2138895972365296</v>
      </c>
      <c r="L707" s="77">
        <f>+IF(ISNUMBER(DATA!AQ1022),DATA!AQ1022,"n/a")</f>
        <v>-0.197109844832</v>
      </c>
      <c r="R707" s="66"/>
      <c r="S707" s="66"/>
      <c r="T707" s="66"/>
      <c r="U707" s="66"/>
      <c r="V707" s="66"/>
      <c r="W707" s="66"/>
      <c r="X707" s="66"/>
      <c r="Y707" s="66"/>
    </row>
    <row r="708" spans="1:25" x14ac:dyDescent="0.2">
      <c r="A708" s="66" t="s">
        <v>28</v>
      </c>
      <c r="B708" s="66" t="s">
        <v>23</v>
      </c>
      <c r="C708" s="66" t="s">
        <v>10</v>
      </c>
      <c r="D708" s="66" t="s">
        <v>320</v>
      </c>
      <c r="E708" s="87">
        <f>+IF(ISNUMBER(DATA!L1023),DATA!L1023,"n/a")</f>
        <v>5.5201968842715496</v>
      </c>
      <c r="F708" s="77">
        <f>+IF(ISNUMBER(DATA!M1023),DATA!M1023,"n/a")</f>
        <v>5.1288519506332501E-2</v>
      </c>
      <c r="G708" s="87">
        <f>+IF(ISNUMBER(DATA!V1023),DATA!V1023,"n/a")</f>
        <v>5.5047921311067904</v>
      </c>
      <c r="H708" s="77">
        <f>+IF(ISNUMBER(DATA!W1023),DATA!W1023,"n/a")</f>
        <v>2.7741901497541101E-2</v>
      </c>
      <c r="I708" s="87">
        <f>+IF(ISNUMBER(DATA!AF1023),DATA!AF1023,"n/a")</f>
        <v>5.4976655669674299</v>
      </c>
      <c r="J708" s="77">
        <f>+IF(ISNUMBER(DATA!AG1023),DATA!AG1023,"n/a")</f>
        <v>-1.6640973241916501E-2</v>
      </c>
      <c r="K708" s="87">
        <f>+IF(ISNUMBER(DATA!AP1023),DATA!AP1023,"n/a")</f>
        <v>5.5375681947987196</v>
      </c>
      <c r="L708" s="77">
        <f>+IF(ISNUMBER(DATA!AQ1023),DATA!AQ1023,"n/a")</f>
        <v>-0.109103577378486</v>
      </c>
      <c r="R708" s="66"/>
      <c r="S708" s="66"/>
      <c r="T708" s="66"/>
      <c r="U708" s="66"/>
      <c r="V708" s="66"/>
      <c r="W708" s="66"/>
      <c r="X708" s="66"/>
      <c r="Y708" s="66"/>
    </row>
    <row r="709" spans="1:25" x14ac:dyDescent="0.2">
      <c r="A709" s="66" t="s">
        <v>28</v>
      </c>
      <c r="B709" s="66" t="s">
        <v>23</v>
      </c>
      <c r="C709" s="66" t="s">
        <v>10</v>
      </c>
      <c r="D709" s="66" t="s">
        <v>321</v>
      </c>
      <c r="E709" s="87">
        <f>+IF(ISNUMBER(DATA!L1024),DATA!L1024,"n/a")</f>
        <v>5.1163388460262498</v>
      </c>
      <c r="F709" s="77">
        <f>+IF(ISNUMBER(DATA!M1024),DATA!M1024,"n/a")</f>
        <v>-0.19811204032823901</v>
      </c>
      <c r="G709" s="87">
        <f>+IF(ISNUMBER(DATA!V1024),DATA!V1024,"n/a")</f>
        <v>5.1376729856281997</v>
      </c>
      <c r="H709" s="77">
        <f>+IF(ISNUMBER(DATA!W1024),DATA!W1024,"n/a")</f>
        <v>-0.210592910306554</v>
      </c>
      <c r="I709" s="87">
        <f>+IF(ISNUMBER(DATA!AF1024),DATA!AF1024,"n/a")</f>
        <v>5.0877290328807101</v>
      </c>
      <c r="J709" s="77">
        <f>+IF(ISNUMBER(DATA!AG1024),DATA!AG1024,"n/a")</f>
        <v>-0.22987986577900099</v>
      </c>
      <c r="K709" s="87">
        <f>+IF(ISNUMBER(DATA!AP1024),DATA!AP1024,"n/a")</f>
        <v>5.4494843670259803</v>
      </c>
      <c r="L709" s="77">
        <f>+IF(ISNUMBER(DATA!AQ1024),DATA!AQ1024,"n/a")</f>
        <v>-0.20561045933759001</v>
      </c>
      <c r="R709" s="66"/>
      <c r="S709" s="66"/>
      <c r="T709" s="66"/>
      <c r="U709" s="66"/>
      <c r="V709" s="66"/>
      <c r="W709" s="66"/>
      <c r="X709" s="66"/>
      <c r="Y709" s="66"/>
    </row>
    <row r="710" spans="1:25" x14ac:dyDescent="0.2">
      <c r="A710" s="66" t="s">
        <v>28</v>
      </c>
      <c r="B710" s="66" t="s">
        <v>23</v>
      </c>
      <c r="C710" s="66" t="s">
        <v>10</v>
      </c>
      <c r="D710" s="66" t="s">
        <v>322</v>
      </c>
      <c r="E710" s="87">
        <f>+IF(ISNUMBER(DATA!L1025),DATA!L1025,"n/a")</f>
        <v>4.1145079027638696</v>
      </c>
      <c r="F710" s="77">
        <f>+IF(ISNUMBER(DATA!M1025),DATA!M1025,"n/a")</f>
        <v>-0.34643854771517901</v>
      </c>
      <c r="G710" s="87">
        <f>+IF(ISNUMBER(DATA!V1025),DATA!V1025,"n/a")</f>
        <v>4.08660401171917</v>
      </c>
      <c r="H710" s="77">
        <f>+IF(ISNUMBER(DATA!W1025),DATA!W1025,"n/a")</f>
        <v>-0.37306352231134998</v>
      </c>
      <c r="I710" s="87">
        <f>+IF(ISNUMBER(DATA!AF1025),DATA!AF1025,"n/a")</f>
        <v>3.99373131885935</v>
      </c>
      <c r="J710" s="77">
        <f>+IF(ISNUMBER(DATA!AG1025),DATA!AG1025,"n/a")</f>
        <v>-0.42135726714006599</v>
      </c>
      <c r="K710" s="87">
        <f>+IF(ISNUMBER(DATA!AP1025),DATA!AP1025,"n/a")</f>
        <v>4.45658599445819</v>
      </c>
      <c r="L710" s="77">
        <f>+IF(ISNUMBER(DATA!AQ1025),DATA!AQ1025,"n/a")</f>
        <v>-0.343440330251509</v>
      </c>
      <c r="R710" s="66"/>
      <c r="S710" s="66"/>
      <c r="T710" s="66"/>
      <c r="U710" s="66"/>
      <c r="V710" s="66"/>
      <c r="W710" s="66"/>
      <c r="X710" s="66"/>
      <c r="Y710" s="66"/>
    </row>
    <row r="711" spans="1:25" x14ac:dyDescent="0.2">
      <c r="A711" s="66" t="s">
        <v>28</v>
      </c>
      <c r="B711" s="66" t="s">
        <v>23</v>
      </c>
      <c r="C711" s="66" t="s">
        <v>10</v>
      </c>
      <c r="D711" s="66" t="s">
        <v>323</v>
      </c>
      <c r="E711" s="87">
        <f>+IF(ISNUMBER(DATA!L1026),DATA!L1026,"n/a")</f>
        <v>5.5984011288603499</v>
      </c>
      <c r="F711" s="77">
        <f>+IF(ISNUMBER(DATA!M1026),DATA!M1026,"n/a")</f>
        <v>2.5636618043120701E-2</v>
      </c>
      <c r="G711" s="87">
        <f>+IF(ISNUMBER(DATA!V1026),DATA!V1026,"n/a")</f>
        <v>5.5426152819160004</v>
      </c>
      <c r="H711" s="77">
        <f>+IF(ISNUMBER(DATA!W1026),DATA!W1026,"n/a")</f>
        <v>1.54136608460666E-2</v>
      </c>
      <c r="I711" s="87">
        <f>+IF(ISNUMBER(DATA!AF1026),DATA!AF1026,"n/a")</f>
        <v>5.5459250697534896</v>
      </c>
      <c r="J711" s="77">
        <f>+IF(ISNUMBER(DATA!AG1026),DATA!AG1026,"n/a")</f>
        <v>2.40456571376288E-3</v>
      </c>
      <c r="K711" s="87">
        <f>+IF(ISNUMBER(DATA!AP1026),DATA!AP1026,"n/a")</f>
        <v>5.5954908705264996</v>
      </c>
      <c r="L711" s="77">
        <f>+IF(ISNUMBER(DATA!AQ1026),DATA!AQ1026,"n/a")</f>
        <v>-5.4457866876750999E-2</v>
      </c>
      <c r="R711" s="66"/>
      <c r="S711" s="66"/>
      <c r="T711" s="66"/>
      <c r="U711" s="66"/>
      <c r="V711" s="66"/>
      <c r="W711" s="66"/>
      <c r="X711" s="66"/>
      <c r="Y711" s="66"/>
    </row>
    <row r="712" spans="1:25" x14ac:dyDescent="0.2">
      <c r="A712" s="66" t="s">
        <v>28</v>
      </c>
      <c r="B712" s="66" t="s">
        <v>23</v>
      </c>
      <c r="C712" s="66" t="s">
        <v>10</v>
      </c>
      <c r="D712" s="66" t="s">
        <v>324</v>
      </c>
      <c r="E712" s="87">
        <f>+IF(ISNUMBER(DATA!L1027),DATA!L1027,"n/a")</f>
        <v>5.4771336430258399</v>
      </c>
      <c r="F712" s="77">
        <f>+IF(ISNUMBER(DATA!M1027),DATA!M1027,"n/a")</f>
        <v>2.25271852493607E-2</v>
      </c>
      <c r="G712" s="87">
        <f>+IF(ISNUMBER(DATA!V1027),DATA!V1027,"n/a")</f>
        <v>5.5298839267453204</v>
      </c>
      <c r="H712" s="77">
        <f>+IF(ISNUMBER(DATA!W1027),DATA!W1027,"n/a")</f>
        <v>3.4306173261688701E-2</v>
      </c>
      <c r="I712" s="87">
        <f>+IF(ISNUMBER(DATA!AF1027),DATA!AF1027,"n/a")</f>
        <v>5.4856160681437602</v>
      </c>
      <c r="J712" s="77">
        <f>+IF(ISNUMBER(DATA!AG1027),DATA!AG1027,"n/a")</f>
        <v>3.9709366970479597E-3</v>
      </c>
      <c r="K712" s="87">
        <f>+IF(ISNUMBER(DATA!AP1027),DATA!AP1027,"n/a")</f>
        <v>5.5119630133875903</v>
      </c>
      <c r="L712" s="77">
        <f>+IF(ISNUMBER(DATA!AQ1027),DATA!AQ1027,"n/a")</f>
        <v>-6.47707351834029E-2</v>
      </c>
      <c r="R712" s="66"/>
      <c r="S712" s="66"/>
      <c r="T712" s="66"/>
      <c r="U712" s="66"/>
      <c r="V712" s="66"/>
      <c r="W712" s="66"/>
      <c r="X712" s="66"/>
      <c r="Y712" s="66"/>
    </row>
    <row r="713" spans="1:25" x14ac:dyDescent="0.2">
      <c r="A713" s="66" t="s">
        <v>28</v>
      </c>
      <c r="B713" s="66" t="s">
        <v>23</v>
      </c>
      <c r="C713" s="66" t="s">
        <v>10</v>
      </c>
      <c r="D713" s="66" t="s">
        <v>325</v>
      </c>
      <c r="E713" s="87">
        <f>+IF(ISNUMBER(DATA!L1028),DATA!L1028,"n/a")</f>
        <v>5.4300217194409699</v>
      </c>
      <c r="F713" s="77">
        <f>+IF(ISNUMBER(DATA!M1028),DATA!M1028,"n/a")</f>
        <v>2.3572466138503601E-2</v>
      </c>
      <c r="G713" s="87">
        <f>+IF(ISNUMBER(DATA!V1028),DATA!V1028,"n/a")</f>
        <v>5.3940768390405402</v>
      </c>
      <c r="H713" s="77">
        <f>+IF(ISNUMBER(DATA!W1028),DATA!W1028,"n/a")</f>
        <v>4.9330700662644699E-3</v>
      </c>
      <c r="I713" s="87">
        <f>+IF(ISNUMBER(DATA!AF1028),DATA!AF1028,"n/a")</f>
        <v>5.4176265205164702</v>
      </c>
      <c r="J713" s="77">
        <f>+IF(ISNUMBER(DATA!AG1028),DATA!AG1028,"n/a")</f>
        <v>-2.74891846882586E-3</v>
      </c>
      <c r="K713" s="87">
        <f>+IF(ISNUMBER(DATA!AP1028),DATA!AP1028,"n/a")</f>
        <v>5.4810083004362902</v>
      </c>
      <c r="L713" s="77">
        <f>+IF(ISNUMBER(DATA!AQ1028),DATA!AQ1028,"n/a")</f>
        <v>-6.6796247231356395E-2</v>
      </c>
      <c r="R713" s="66"/>
      <c r="S713" s="66"/>
      <c r="T713" s="66"/>
      <c r="U713" s="66"/>
      <c r="V713" s="66"/>
      <c r="W713" s="66"/>
      <c r="X713" s="66"/>
      <c r="Y713" s="66"/>
    </row>
    <row r="714" spans="1:25" x14ac:dyDescent="0.2">
      <c r="A714" s="66" t="s">
        <v>28</v>
      </c>
      <c r="B714" s="66" t="s">
        <v>23</v>
      </c>
      <c r="C714" s="66" t="s">
        <v>10</v>
      </c>
      <c r="D714" s="66" t="s">
        <v>326</v>
      </c>
      <c r="E714" s="87">
        <f>+IF(ISNUMBER(DATA!L1029),DATA!L1029,"n/a")</f>
        <v>5.1361096677582196</v>
      </c>
      <c r="F714" s="77">
        <f>+IF(ISNUMBER(DATA!M1029),DATA!M1029,"n/a")</f>
        <v>8.7470614943184505E-2</v>
      </c>
      <c r="G714" s="87">
        <f>+IF(ISNUMBER(DATA!V1029),DATA!V1029,"n/a")</f>
        <v>5.1938372772463097</v>
      </c>
      <c r="H714" s="77">
        <f>+IF(ISNUMBER(DATA!W1029),DATA!W1029,"n/a")</f>
        <v>5.1632646762710503E-2</v>
      </c>
      <c r="I714" s="87">
        <f>+IF(ISNUMBER(DATA!AF1029),DATA!AF1029,"n/a")</f>
        <v>5.2101920739989396</v>
      </c>
      <c r="J714" s="77">
        <f>+IF(ISNUMBER(DATA!AG1029),DATA!AG1029,"n/a")</f>
        <v>-8.8608439237353696E-3</v>
      </c>
      <c r="K714" s="87">
        <f>+IF(ISNUMBER(DATA!AP1029),DATA!AP1029,"n/a")</f>
        <v>5.1318163802329604</v>
      </c>
      <c r="L714" s="77">
        <f>+IF(ISNUMBER(DATA!AQ1029),DATA!AQ1029,"n/a")</f>
        <v>-0.119527972979668</v>
      </c>
      <c r="R714" s="66"/>
      <c r="S714" s="66"/>
      <c r="T714" s="66"/>
      <c r="U714" s="66"/>
      <c r="V714" s="66"/>
      <c r="W714" s="66"/>
      <c r="X714" s="66"/>
      <c r="Y714" s="66"/>
    </row>
    <row r="715" spans="1:25" x14ac:dyDescent="0.2">
      <c r="A715" s="66" t="s">
        <v>28</v>
      </c>
      <c r="B715" s="66" t="s">
        <v>23</v>
      </c>
      <c r="C715" s="66" t="s">
        <v>10</v>
      </c>
      <c r="D715" s="66" t="s">
        <v>327</v>
      </c>
      <c r="E715" s="87">
        <f>+IF(ISNUMBER(DATA!L1030),DATA!L1030,"n/a")</f>
        <v>5.0984942764889301</v>
      </c>
      <c r="F715" s="77">
        <f>+IF(ISNUMBER(DATA!M1030),DATA!M1030,"n/a")</f>
        <v>-7.8941286090469506E-2</v>
      </c>
      <c r="G715" s="87">
        <f>+IF(ISNUMBER(DATA!V1030),DATA!V1030,"n/a")</f>
        <v>5.1139579503520203</v>
      </c>
      <c r="H715" s="77">
        <f>+IF(ISNUMBER(DATA!W1030),DATA!W1030,"n/a")</f>
        <v>-9.7856691338019094E-2</v>
      </c>
      <c r="I715" s="87">
        <f>+IF(ISNUMBER(DATA!AF1030),DATA!AF1030,"n/a")</f>
        <v>5.0736968851731898</v>
      </c>
      <c r="J715" s="77">
        <f>+IF(ISNUMBER(DATA!AG1030),DATA!AG1030,"n/a")</f>
        <v>-0.13905843988578201</v>
      </c>
      <c r="K715" s="87">
        <f>+IF(ISNUMBER(DATA!AP1030),DATA!AP1030,"n/a")</f>
        <v>5.2692652512908396</v>
      </c>
      <c r="L715" s="77">
        <f>+IF(ISNUMBER(DATA!AQ1030),DATA!AQ1030,"n/a")</f>
        <v>-0.16670898727597999</v>
      </c>
      <c r="R715" s="66"/>
      <c r="S715" s="66"/>
      <c r="T715" s="66"/>
      <c r="U715" s="66"/>
      <c r="V715" s="66"/>
      <c r="W715" s="66"/>
      <c r="X715" s="66"/>
      <c r="Y715" s="66"/>
    </row>
    <row r="716" spans="1:25" x14ac:dyDescent="0.2">
      <c r="E716" s="90"/>
      <c r="F716" s="77"/>
      <c r="G716" s="91"/>
      <c r="H716" s="77"/>
      <c r="I716" s="91"/>
      <c r="J716" s="82"/>
      <c r="K716" s="91"/>
      <c r="L716" s="77"/>
      <c r="R716" s="66"/>
      <c r="S716" s="66"/>
      <c r="T716" s="66"/>
      <c r="U716" s="66"/>
      <c r="V716" s="66"/>
      <c r="W716" s="66"/>
      <c r="X716" s="66"/>
      <c r="Y716" s="66"/>
    </row>
    <row r="717" spans="1:25" x14ac:dyDescent="0.2">
      <c r="A717" s="66" t="s">
        <v>28</v>
      </c>
      <c r="B717" s="66" t="s">
        <v>23</v>
      </c>
      <c r="C717" s="66" t="s">
        <v>26</v>
      </c>
      <c r="D717" s="66" t="s">
        <v>319</v>
      </c>
      <c r="E717" s="87">
        <f>+IF(ISNUMBER(DATA!N1022),DATA!N1022,"n/a")</f>
        <v>3.2549383292865799</v>
      </c>
      <c r="F717" s="77">
        <f>+IF(ISNUMBER(DATA!O1022),DATA!O1022,"n/a")</f>
        <v>6.6189294890394004E-2</v>
      </c>
      <c r="G717" s="87">
        <f>+IF(ISNUMBER(DATA!X1022),DATA!X1022,"n/a")</f>
        <v>3.2656847593809601</v>
      </c>
      <c r="H717" s="77">
        <f>+IF(ISNUMBER(DATA!Y1022),DATA!Y1022,"n/a")</f>
        <v>-5.81620614532379E-2</v>
      </c>
      <c r="I717" s="87">
        <f>+IF(ISNUMBER(DATA!AH1022),DATA!AH1022,"n/a")</f>
        <v>3.29993317080207</v>
      </c>
      <c r="J717" s="77">
        <f>+IF(ISNUMBER(DATA!AI1022),DATA!AI1022,"n/a")</f>
        <v>-9.4278446997580007E-2</v>
      </c>
      <c r="K717" s="87">
        <f>+IF(ISNUMBER(DATA!AR1022),DATA!AR1022,"n/a")</f>
        <v>3.2104926868925898</v>
      </c>
      <c r="L717" s="77">
        <f>+IF(ISNUMBER(DATA!AS1022),DATA!AS1022,"n/a")</f>
        <v>-0.130851331863408</v>
      </c>
      <c r="R717" s="66"/>
      <c r="S717" s="66"/>
      <c r="T717" s="66"/>
      <c r="U717" s="66"/>
      <c r="V717" s="66"/>
      <c r="W717" s="66"/>
      <c r="X717" s="66"/>
      <c r="Y717" s="66"/>
    </row>
    <row r="718" spans="1:25" x14ac:dyDescent="0.2">
      <c r="A718" s="66" t="s">
        <v>28</v>
      </c>
      <c r="B718" s="66" t="s">
        <v>23</v>
      </c>
      <c r="C718" s="66" t="s">
        <v>26</v>
      </c>
      <c r="D718" s="66" t="s">
        <v>320</v>
      </c>
      <c r="E718" s="87">
        <f>+IF(ISNUMBER(DATA!N1023),DATA!N1023,"n/a")</f>
        <v>2.8688601989031799</v>
      </c>
      <c r="F718" s="77">
        <f>+IF(ISNUMBER(DATA!O1023),DATA!O1023,"n/a")</f>
        <v>5.95452450413929E-2</v>
      </c>
      <c r="G718" s="87">
        <f>+IF(ISNUMBER(DATA!X1023),DATA!X1023,"n/a")</f>
        <v>2.87203726256346</v>
      </c>
      <c r="H718" s="77">
        <f>+IF(ISNUMBER(DATA!Y1023),DATA!Y1023,"n/a")</f>
        <v>3.3253424514323601E-2</v>
      </c>
      <c r="I718" s="87">
        <f>+IF(ISNUMBER(DATA!AH1023),DATA!AH1023,"n/a")</f>
        <v>2.8743131117657001</v>
      </c>
      <c r="J718" s="77">
        <f>+IF(ISNUMBER(DATA!AI1023),DATA!AI1023,"n/a")</f>
        <v>3.8796751187817003E-4</v>
      </c>
      <c r="K718" s="87">
        <f>+IF(ISNUMBER(DATA!AR1023),DATA!AR1023,"n/a")</f>
        <v>2.86752631168474</v>
      </c>
      <c r="L718" s="77">
        <f>+IF(ISNUMBER(DATA!AS1023),DATA!AS1023,"n/a")</f>
        <v>-3.7829755574450799E-2</v>
      </c>
      <c r="R718" s="66"/>
      <c r="S718" s="66"/>
      <c r="T718" s="66"/>
      <c r="U718" s="66"/>
      <c r="V718" s="66"/>
      <c r="W718" s="66"/>
      <c r="X718" s="66"/>
      <c r="Y718" s="66"/>
    </row>
    <row r="719" spans="1:25" x14ac:dyDescent="0.2">
      <c r="A719" s="66" t="s">
        <v>28</v>
      </c>
      <c r="B719" s="66" t="s">
        <v>23</v>
      </c>
      <c r="C719" s="66" t="s">
        <v>26</v>
      </c>
      <c r="D719" s="66" t="s">
        <v>321</v>
      </c>
      <c r="E719" s="87">
        <f>+IF(ISNUMBER(DATA!N1024),DATA!N1024,"n/a")</f>
        <v>3.0053374935766799</v>
      </c>
      <c r="F719" s="77">
        <f>+IF(ISNUMBER(DATA!O1024),DATA!O1024,"n/a")</f>
        <v>-6.85653173348411E-2</v>
      </c>
      <c r="G719" s="87">
        <f>+IF(ISNUMBER(DATA!X1024),DATA!X1024,"n/a")</f>
        <v>2.9864567015255599</v>
      </c>
      <c r="H719" s="77">
        <f>+IF(ISNUMBER(DATA!Y1024),DATA!Y1024,"n/a")</f>
        <v>-9.1400934974756196E-2</v>
      </c>
      <c r="I719" s="87">
        <f>+IF(ISNUMBER(DATA!AH1024),DATA!AH1024,"n/a")</f>
        <v>2.9728141868873701</v>
      </c>
      <c r="J719" s="77">
        <f>+IF(ISNUMBER(DATA!AI1024),DATA!AI1024,"n/a")</f>
        <v>-9.7652009057166894E-2</v>
      </c>
      <c r="K719" s="87">
        <f>+IF(ISNUMBER(DATA!AR1024),DATA!AR1024,"n/a")</f>
        <v>3.0110801951205399</v>
      </c>
      <c r="L719" s="77">
        <f>+IF(ISNUMBER(DATA!AS1024),DATA!AS1024,"n/a")</f>
        <v>-7.1021908027765299E-2</v>
      </c>
      <c r="R719" s="66"/>
      <c r="S719" s="66"/>
      <c r="T719" s="66"/>
      <c r="U719" s="66"/>
      <c r="V719" s="66"/>
      <c r="W719" s="66"/>
      <c r="X719" s="66"/>
      <c r="Y719" s="66"/>
    </row>
    <row r="720" spans="1:25" x14ac:dyDescent="0.2">
      <c r="A720" s="66" t="s">
        <v>28</v>
      </c>
      <c r="B720" s="66" t="s">
        <v>23</v>
      </c>
      <c r="C720" s="66" t="s">
        <v>26</v>
      </c>
      <c r="D720" s="66" t="s">
        <v>322</v>
      </c>
      <c r="E720" s="87">
        <f>+IF(ISNUMBER(DATA!N1025),DATA!N1025,"n/a")</f>
        <v>3.1525453860271599</v>
      </c>
      <c r="F720" s="77">
        <f>+IF(ISNUMBER(DATA!O1025),DATA!O1025,"n/a")</f>
        <v>6.2141148181450801E-3</v>
      </c>
      <c r="G720" s="87">
        <f>+IF(ISNUMBER(DATA!X1025),DATA!X1025,"n/a")</f>
        <v>3.1100146370510098</v>
      </c>
      <c r="H720" s="77">
        <f>+IF(ISNUMBER(DATA!Y1025),DATA!Y1025,"n/a")</f>
        <v>4.5585785222569102E-3</v>
      </c>
      <c r="I720" s="87">
        <f>+IF(ISNUMBER(DATA!AH1025),DATA!AH1025,"n/a")</f>
        <v>3.0378796385074098</v>
      </c>
      <c r="J720" s="77">
        <f>+IF(ISNUMBER(DATA!AI1025),DATA!AI1025,"n/a")</f>
        <v>-4.2891576526824897E-2</v>
      </c>
      <c r="K720" s="87">
        <f>+IF(ISNUMBER(DATA!AR1025),DATA!AR1025,"n/a")</f>
        <v>3.0878774311874202</v>
      </c>
      <c r="L720" s="77">
        <f>+IF(ISNUMBER(DATA!AS1025),DATA!AS1025,"n/a")</f>
        <v>-3.3267321549521299E-2</v>
      </c>
      <c r="R720" s="66"/>
      <c r="S720" s="66"/>
      <c r="T720" s="66"/>
      <c r="U720" s="66"/>
      <c r="V720" s="66"/>
      <c r="W720" s="66"/>
      <c r="X720" s="66"/>
      <c r="Y720" s="66"/>
    </row>
    <row r="721" spans="1:25" x14ac:dyDescent="0.2">
      <c r="A721" s="66" t="s">
        <v>28</v>
      </c>
      <c r="B721" s="66" t="s">
        <v>23</v>
      </c>
      <c r="C721" s="66" t="s">
        <v>26</v>
      </c>
      <c r="D721" s="66" t="s">
        <v>323</v>
      </c>
      <c r="E721" s="87">
        <f>+IF(ISNUMBER(DATA!N1026),DATA!N1026,"n/a")</f>
        <v>3.24040778751522</v>
      </c>
      <c r="F721" s="77">
        <f>+IF(ISNUMBER(DATA!O1026),DATA!O1026,"n/a")</f>
        <v>2.6650495964363002E-3</v>
      </c>
      <c r="G721" s="87">
        <f>+IF(ISNUMBER(DATA!X1026),DATA!X1026,"n/a")</f>
        <v>3.2538061840428698</v>
      </c>
      <c r="H721" s="77">
        <f>+IF(ISNUMBER(DATA!Y1026),DATA!Y1026,"n/a")</f>
        <v>1.6871990447433701E-2</v>
      </c>
      <c r="I721" s="87">
        <f>+IF(ISNUMBER(DATA!AH1026),DATA!AH1026,"n/a")</f>
        <v>3.2679089547339299</v>
      </c>
      <c r="J721" s="77">
        <f>+IF(ISNUMBER(DATA!AI1026),DATA!AI1026,"n/a")</f>
        <v>2.7898438214383802E-3</v>
      </c>
      <c r="K721" s="87">
        <f>+IF(ISNUMBER(DATA!AR1026),DATA!AR1026,"n/a")</f>
        <v>3.2516144147250401</v>
      </c>
      <c r="L721" s="77">
        <f>+IF(ISNUMBER(DATA!AS1026),DATA!AS1026,"n/a")</f>
        <v>-2.0064356762881298E-2</v>
      </c>
      <c r="R721" s="66"/>
      <c r="S721" s="66"/>
      <c r="T721" s="66"/>
      <c r="U721" s="66"/>
      <c r="V721" s="66"/>
      <c r="W721" s="66"/>
      <c r="X721" s="66"/>
      <c r="Y721" s="66"/>
    </row>
    <row r="722" spans="1:25" x14ac:dyDescent="0.2">
      <c r="A722" s="66" t="s">
        <v>28</v>
      </c>
      <c r="B722" s="66" t="s">
        <v>23</v>
      </c>
      <c r="C722" s="66" t="s">
        <v>26</v>
      </c>
      <c r="D722" s="66" t="s">
        <v>324</v>
      </c>
      <c r="E722" s="87">
        <f>+IF(ISNUMBER(DATA!N1027),DATA!N1027,"n/a")</f>
        <v>2.8376557022373698</v>
      </c>
      <c r="F722" s="77">
        <f>+IF(ISNUMBER(DATA!O1027),DATA!O1027,"n/a")</f>
        <v>-2.39281668584863E-2</v>
      </c>
      <c r="G722" s="87">
        <f>+IF(ISNUMBER(DATA!X1027),DATA!X1027,"n/a")</f>
        <v>2.90023256890656</v>
      </c>
      <c r="H722" s="77">
        <f>+IF(ISNUMBER(DATA!Y1027),DATA!Y1027,"n/a")</f>
        <v>-2.3458509625121698E-3</v>
      </c>
      <c r="I722" s="87">
        <f>+IF(ISNUMBER(DATA!AH1027),DATA!AH1027,"n/a")</f>
        <v>2.8880147284358002</v>
      </c>
      <c r="J722" s="77">
        <f>+IF(ISNUMBER(DATA!AI1027),DATA!AI1027,"n/a")</f>
        <v>-2.49039109936059E-2</v>
      </c>
      <c r="K722" s="87">
        <f>+IF(ISNUMBER(DATA!AR1027),DATA!AR1027,"n/a")</f>
        <v>2.8850900305278802</v>
      </c>
      <c r="L722" s="77">
        <f>+IF(ISNUMBER(DATA!AS1027),DATA!AS1027,"n/a")</f>
        <v>-7.3969087325497104E-2</v>
      </c>
      <c r="R722" s="66"/>
      <c r="S722" s="66"/>
      <c r="T722" s="66"/>
      <c r="U722" s="66"/>
      <c r="V722" s="66"/>
      <c r="W722" s="66"/>
      <c r="X722" s="66"/>
      <c r="Y722" s="66"/>
    </row>
    <row r="723" spans="1:25" x14ac:dyDescent="0.2">
      <c r="A723" s="66" t="s">
        <v>28</v>
      </c>
      <c r="B723" s="66" t="s">
        <v>23</v>
      </c>
      <c r="C723" s="66" t="s">
        <v>26</v>
      </c>
      <c r="D723" s="66" t="s">
        <v>325</v>
      </c>
      <c r="E723" s="87">
        <f>+IF(ISNUMBER(DATA!N1028),DATA!N1028,"n/a")</f>
        <v>3.0546679727221302</v>
      </c>
      <c r="F723" s="77">
        <f>+IF(ISNUMBER(DATA!O1028),DATA!O1028,"n/a")</f>
        <v>-1.5255926618584E-2</v>
      </c>
      <c r="G723" s="87">
        <f>+IF(ISNUMBER(DATA!X1028),DATA!X1028,"n/a")</f>
        <v>3.0476145473757201</v>
      </c>
      <c r="H723" s="77">
        <f>+IF(ISNUMBER(DATA!Y1028),DATA!Y1028,"n/a")</f>
        <v>-9.95083805889602E-3</v>
      </c>
      <c r="I723" s="87">
        <f>+IF(ISNUMBER(DATA!AH1028),DATA!AH1028,"n/a")</f>
        <v>3.0581724327831901</v>
      </c>
      <c r="J723" s="77">
        <f>+IF(ISNUMBER(DATA!AI1028),DATA!AI1028,"n/a")</f>
        <v>-1.3275204799935599E-2</v>
      </c>
      <c r="K723" s="87">
        <f>+IF(ISNUMBER(DATA!AR1028),DATA!AR1028,"n/a")</f>
        <v>3.0753346220581901</v>
      </c>
      <c r="L723" s="77">
        <f>+IF(ISNUMBER(DATA!AS1028),DATA!AS1028,"n/a")</f>
        <v>-3.6997750689732101E-2</v>
      </c>
      <c r="R723" s="66"/>
      <c r="S723" s="66"/>
      <c r="T723" s="66"/>
      <c r="U723" s="66"/>
      <c r="V723" s="66"/>
      <c r="W723" s="66"/>
      <c r="X723" s="66"/>
      <c r="Y723" s="66"/>
    </row>
    <row r="724" spans="1:25" x14ac:dyDescent="0.2">
      <c r="A724" s="66" t="s">
        <v>28</v>
      </c>
      <c r="B724" s="66" t="s">
        <v>23</v>
      </c>
      <c r="C724" s="66" t="s">
        <v>26</v>
      </c>
      <c r="D724" s="66" t="s">
        <v>326</v>
      </c>
      <c r="E724" s="87">
        <f>+IF(ISNUMBER(DATA!N1029),DATA!N1029,"n/a")</f>
        <v>2.6784099443439202</v>
      </c>
      <c r="F724" s="77">
        <f>+IF(ISNUMBER(DATA!O1029),DATA!O1029,"n/a")</f>
        <v>4.06458070174383E-2</v>
      </c>
      <c r="G724" s="87">
        <f>+IF(ISNUMBER(DATA!X1029),DATA!X1029,"n/a")</f>
        <v>2.76750166794695</v>
      </c>
      <c r="H724" s="77">
        <f>+IF(ISNUMBER(DATA!Y1029),DATA!Y1029,"n/a")</f>
        <v>2.24419384984576E-2</v>
      </c>
      <c r="I724" s="87">
        <f>+IF(ISNUMBER(DATA!AH1029),DATA!AH1029,"n/a")</f>
        <v>2.7885138016431199</v>
      </c>
      <c r="J724" s="77">
        <f>+IF(ISNUMBER(DATA!AI1029),DATA!AI1029,"n/a")</f>
        <v>-4.4798786311799101E-2</v>
      </c>
      <c r="K724" s="87">
        <f>+IF(ISNUMBER(DATA!AR1029),DATA!AR1029,"n/a")</f>
        <v>2.7313139137309199</v>
      </c>
      <c r="L724" s="77">
        <f>+IF(ISNUMBER(DATA!AS1029),DATA!AS1029,"n/a")</f>
        <v>-0.11872663997379</v>
      </c>
      <c r="R724" s="66"/>
      <c r="S724" s="66"/>
      <c r="T724" s="66"/>
      <c r="U724" s="66"/>
      <c r="V724" s="66"/>
      <c r="W724" s="66"/>
      <c r="X724" s="66"/>
      <c r="Y724" s="66"/>
    </row>
    <row r="725" spans="1:25" x14ac:dyDescent="0.2">
      <c r="A725" s="66" t="s">
        <v>28</v>
      </c>
      <c r="B725" s="66" t="s">
        <v>23</v>
      </c>
      <c r="C725" s="66" t="s">
        <v>26</v>
      </c>
      <c r="D725" s="66" t="s">
        <v>327</v>
      </c>
      <c r="E725" s="87">
        <f>+IF(ISNUMBER(DATA!N1030),DATA!N1030,"n/a")</f>
        <v>2.9844145738569199</v>
      </c>
      <c r="F725" s="77">
        <f>+IF(ISNUMBER(DATA!O1030),DATA!O1030,"n/a")</f>
        <v>7.2622292061220502E-3</v>
      </c>
      <c r="G725" s="87">
        <f>+IF(ISNUMBER(DATA!X1030),DATA!X1030,"n/a")</f>
        <v>2.9951522463585101</v>
      </c>
      <c r="H725" s="77">
        <f>+IF(ISNUMBER(DATA!Y1030),DATA!Y1030,"n/a")</f>
        <v>-6.7830106583251001E-3</v>
      </c>
      <c r="I725" s="87">
        <f>+IF(ISNUMBER(DATA!AH1030),DATA!AH1030,"n/a")</f>
        <v>2.9871413415140098</v>
      </c>
      <c r="J725" s="77">
        <f>+IF(ISNUMBER(DATA!AI1030),DATA!AI1030,"n/a")</f>
        <v>-3.7796635107021401E-2</v>
      </c>
      <c r="K725" s="87">
        <f>+IF(ISNUMBER(DATA!AR1030),DATA!AR1030,"n/a")</f>
        <v>2.9883190059490601</v>
      </c>
      <c r="L725" s="77">
        <f>+IF(ISNUMBER(DATA!AS1030),DATA!AS1030,"n/a")</f>
        <v>-6.3704578111298898E-2</v>
      </c>
      <c r="R725" s="66"/>
      <c r="S725" s="66"/>
      <c r="T725" s="66"/>
      <c r="U725" s="66"/>
      <c r="V725" s="66"/>
      <c r="W725" s="66"/>
      <c r="X725" s="66"/>
      <c r="Y725" s="66"/>
    </row>
    <row r="726" spans="1:25" x14ac:dyDescent="0.2">
      <c r="E726" s="90"/>
      <c r="F726" s="77"/>
      <c r="G726" s="91"/>
      <c r="H726" s="77"/>
      <c r="I726" s="91"/>
      <c r="J726" s="82"/>
      <c r="K726" s="91"/>
      <c r="L726" s="77"/>
      <c r="R726" s="66"/>
      <c r="S726" s="66"/>
      <c r="T726" s="66"/>
      <c r="U726" s="66"/>
      <c r="V726" s="66"/>
      <c r="W726" s="66"/>
      <c r="X726" s="66"/>
      <c r="Y726" s="66"/>
    </row>
    <row r="727" spans="1:25" x14ac:dyDescent="0.2">
      <c r="A727" s="66" t="s">
        <v>28</v>
      </c>
      <c r="B727" s="66" t="s">
        <v>24</v>
      </c>
      <c r="C727" s="66" t="s">
        <v>0</v>
      </c>
      <c r="D727" s="66" t="s">
        <v>319</v>
      </c>
      <c r="E727" s="76">
        <f>+IF(ISNUMBER(DATA!F1081),DATA!F1081,"n/a")</f>
        <v>422656.09</v>
      </c>
      <c r="F727" s="77">
        <f>+IF(ISNUMBER(DATA!G1081),DATA!G1081,"n/a")</f>
        <v>-1.81342063546674E-2</v>
      </c>
      <c r="G727" s="76">
        <f>+IF(ISNUMBER(DATA!P1081),DATA!P1081,"n/a")</f>
        <v>1367839.79</v>
      </c>
      <c r="H727" s="77">
        <f>+IF(ISNUMBER(DATA!Q1081),DATA!Q1081,"n/a")</f>
        <v>-2.9924752278973999E-2</v>
      </c>
      <c r="I727" s="76">
        <f>+IF(ISNUMBER(DATA!Z1081),DATA!Z1081,"n/a")</f>
        <v>2601094.23</v>
      </c>
      <c r="J727" s="77">
        <f>+IF(ISNUMBER(DATA!AA1081),DATA!AA1081,"n/a")</f>
        <v>-3.0871435177519401E-2</v>
      </c>
      <c r="K727" s="76">
        <f>+IF(ISNUMBER(DATA!AJ1081),DATA!AJ1081,"n/a")</f>
        <v>5470926.4100000001</v>
      </c>
      <c r="L727" s="77">
        <f>+IF(ISNUMBER(DATA!AK1081),DATA!AK1081,"n/a")</f>
        <v>-3.4431889533032403E-2</v>
      </c>
      <c r="R727" s="66"/>
      <c r="S727" s="66"/>
      <c r="T727" s="66"/>
      <c r="U727" s="66"/>
      <c r="V727" s="66"/>
      <c r="W727" s="66"/>
      <c r="X727" s="66"/>
      <c r="Y727" s="66"/>
    </row>
    <row r="728" spans="1:25" x14ac:dyDescent="0.2">
      <c r="A728" s="66" t="s">
        <v>28</v>
      </c>
      <c r="B728" s="66" t="s">
        <v>24</v>
      </c>
      <c r="C728" s="66" t="s">
        <v>0</v>
      </c>
      <c r="D728" s="66" t="s">
        <v>320</v>
      </c>
      <c r="E728" s="76">
        <f>+IF(ISNUMBER(DATA!F1082),DATA!F1082,"n/a")</f>
        <v>868994.56000000006</v>
      </c>
      <c r="F728" s="77">
        <f>+IF(ISNUMBER(DATA!G1082),DATA!G1082,"n/a")</f>
        <v>-6.2076554999651597E-2</v>
      </c>
      <c r="G728" s="76">
        <f>+IF(ISNUMBER(DATA!P1082),DATA!P1082,"n/a")</f>
        <v>3046597.88</v>
      </c>
      <c r="H728" s="77">
        <f>+IF(ISNUMBER(DATA!Q1082),DATA!Q1082,"n/a")</f>
        <v>0.20417026595225099</v>
      </c>
      <c r="I728" s="76">
        <f>+IF(ISNUMBER(DATA!Z1082),DATA!Z1082,"n/a")</f>
        <v>5558439.3799999999</v>
      </c>
      <c r="J728" s="77">
        <f>+IF(ISNUMBER(DATA!AA1082),DATA!AA1082,"n/a")</f>
        <v>0.192317387886553</v>
      </c>
      <c r="K728" s="76">
        <f>+IF(ISNUMBER(DATA!AJ1082),DATA!AJ1082,"n/a")</f>
        <v>11694449.960000001</v>
      </c>
      <c r="L728" s="77">
        <f>+IF(ISNUMBER(DATA!AK1082),DATA!AK1082,"n/a")</f>
        <v>0.28998008356871902</v>
      </c>
      <c r="R728" s="66"/>
      <c r="S728" s="66"/>
      <c r="T728" s="66"/>
      <c r="U728" s="66"/>
      <c r="V728" s="66"/>
      <c r="W728" s="66"/>
      <c r="X728" s="66"/>
      <c r="Y728" s="66"/>
    </row>
    <row r="729" spans="1:25" x14ac:dyDescent="0.2">
      <c r="A729" s="66" t="s">
        <v>28</v>
      </c>
      <c r="B729" s="66" t="s">
        <v>24</v>
      </c>
      <c r="C729" s="66" t="s">
        <v>0</v>
      </c>
      <c r="D729" s="66" t="s">
        <v>321</v>
      </c>
      <c r="E729" s="76">
        <f>+IF(ISNUMBER(DATA!F1083),DATA!F1083,"n/a")</f>
        <v>487232.09</v>
      </c>
      <c r="F729" s="77">
        <f>+IF(ISNUMBER(DATA!G1083),DATA!G1083,"n/a")</f>
        <v>3.5266147653991199E-2</v>
      </c>
      <c r="G729" s="76">
        <f>+IF(ISNUMBER(DATA!P1083),DATA!P1083,"n/a")</f>
        <v>1553151.15</v>
      </c>
      <c r="H729" s="77">
        <f>+IF(ISNUMBER(DATA!Q1083),DATA!Q1083,"n/a")</f>
        <v>8.7687049959880498E-2</v>
      </c>
      <c r="I729" s="76">
        <f>+IF(ISNUMBER(DATA!Z1083),DATA!Z1083,"n/a")</f>
        <v>2836443.11</v>
      </c>
      <c r="J729" s="77">
        <f>+IF(ISNUMBER(DATA!AA1083),DATA!AA1083,"n/a")</f>
        <v>0.11937104063882201</v>
      </c>
      <c r="K729" s="76">
        <f>+IF(ISNUMBER(DATA!AJ1083),DATA!AJ1083,"n/a")</f>
        <v>6239692.1200000001</v>
      </c>
      <c r="L729" s="77">
        <f>+IF(ISNUMBER(DATA!AK1083),DATA!AK1083,"n/a")</f>
        <v>0.20734915171371601</v>
      </c>
      <c r="R729" s="66"/>
      <c r="S729" s="66"/>
      <c r="T729" s="66"/>
      <c r="U729" s="66"/>
      <c r="V729" s="66"/>
      <c r="W729" s="66"/>
      <c r="X729" s="66"/>
      <c r="Y729" s="66"/>
    </row>
    <row r="730" spans="1:25" x14ac:dyDescent="0.2">
      <c r="A730" s="66" t="s">
        <v>28</v>
      </c>
      <c r="B730" s="66" t="s">
        <v>24</v>
      </c>
      <c r="C730" s="66" t="s">
        <v>0</v>
      </c>
      <c r="D730" s="66" t="s">
        <v>322</v>
      </c>
      <c r="E730" s="76">
        <f>+IF(ISNUMBER(DATA!F1084),DATA!F1084,"n/a")</f>
        <v>679216.17</v>
      </c>
      <c r="F730" s="77">
        <f>+IF(ISNUMBER(DATA!G1084),DATA!G1084,"n/a")</f>
        <v>-0.105303377657523</v>
      </c>
      <c r="G730" s="76">
        <f>+IF(ISNUMBER(DATA!P1084),DATA!P1084,"n/a")</f>
        <v>2293181.2400000002</v>
      </c>
      <c r="H730" s="77">
        <f>+IF(ISNUMBER(DATA!Q1084),DATA!Q1084,"n/a")</f>
        <v>-9.7166708235841906E-2</v>
      </c>
      <c r="I730" s="76">
        <f>+IF(ISNUMBER(DATA!Z1084),DATA!Z1084,"n/a")</f>
        <v>4390197.95</v>
      </c>
      <c r="J730" s="77">
        <f>+IF(ISNUMBER(DATA!AA1084),DATA!AA1084,"n/a")</f>
        <v>-9.2497480388421399E-2</v>
      </c>
      <c r="K730" s="76">
        <f>+IF(ISNUMBER(DATA!AJ1084),DATA!AJ1084,"n/a")</f>
        <v>11599353.93</v>
      </c>
      <c r="L730" s="77">
        <f>+IF(ISNUMBER(DATA!AK1084),DATA!AK1084,"n/a")</f>
        <v>-3.2169150116690498E-2</v>
      </c>
      <c r="R730" s="66"/>
      <c r="S730" s="66"/>
      <c r="T730" s="66"/>
      <c r="U730" s="66"/>
      <c r="V730" s="66"/>
      <c r="W730" s="66"/>
      <c r="X730" s="66"/>
      <c r="Y730" s="66"/>
    </row>
    <row r="731" spans="1:25" x14ac:dyDescent="0.2">
      <c r="A731" s="66" t="s">
        <v>28</v>
      </c>
      <c r="B731" s="66" t="s">
        <v>24</v>
      </c>
      <c r="C731" s="66" t="s">
        <v>0</v>
      </c>
      <c r="D731" s="66" t="s">
        <v>323</v>
      </c>
      <c r="E731" s="76">
        <f>+IF(ISNUMBER(DATA!F1085),DATA!F1085,"n/a")</f>
        <v>234673.11</v>
      </c>
      <c r="F731" s="77">
        <f>+IF(ISNUMBER(DATA!G1085),DATA!G1085,"n/a")</f>
        <v>-8.0793941887250809E-3</v>
      </c>
      <c r="G731" s="76">
        <f>+IF(ISNUMBER(DATA!P1085),DATA!P1085,"n/a")</f>
        <v>737536.11</v>
      </c>
      <c r="H731" s="77">
        <f>+IF(ISNUMBER(DATA!Q1085),DATA!Q1085,"n/a")</f>
        <v>-4.0462236584980398E-3</v>
      </c>
      <c r="I731" s="76">
        <f>+IF(ISNUMBER(DATA!Z1085),DATA!Z1085,"n/a")</f>
        <v>1338112.79</v>
      </c>
      <c r="J731" s="77">
        <f>+IF(ISNUMBER(DATA!AA1085),DATA!AA1085,"n/a")</f>
        <v>1.26940105764931E-2</v>
      </c>
      <c r="K731" s="76">
        <f>+IF(ISNUMBER(DATA!AJ1085),DATA!AJ1085,"n/a")</f>
        <v>3075267.58</v>
      </c>
      <c r="L731" s="77">
        <f>+IF(ISNUMBER(DATA!AK1085),DATA!AK1085,"n/a")</f>
        <v>0.106080424457955</v>
      </c>
      <c r="R731" s="66"/>
      <c r="S731" s="66"/>
      <c r="T731" s="66"/>
      <c r="U731" s="66"/>
      <c r="V731" s="66"/>
      <c r="W731" s="66"/>
      <c r="X731" s="66"/>
      <c r="Y731" s="66"/>
    </row>
    <row r="732" spans="1:25" x14ac:dyDescent="0.2">
      <c r="A732" s="66" t="s">
        <v>28</v>
      </c>
      <c r="B732" s="66" t="s">
        <v>24</v>
      </c>
      <c r="C732" s="66" t="s">
        <v>0</v>
      </c>
      <c r="D732" s="66" t="s">
        <v>324</v>
      </c>
      <c r="E732" s="76">
        <f>+IF(ISNUMBER(DATA!F1086),DATA!F1086,"n/a")</f>
        <v>376951.51</v>
      </c>
      <c r="F732" s="77">
        <f>+IF(ISNUMBER(DATA!G1086),DATA!G1086,"n/a")</f>
        <v>-4.2546916092673401E-2</v>
      </c>
      <c r="G732" s="76">
        <f>+IF(ISNUMBER(DATA!P1086),DATA!P1086,"n/a")</f>
        <v>1223770.97</v>
      </c>
      <c r="H732" s="77">
        <f>+IF(ISNUMBER(DATA!Q1086),DATA!Q1086,"n/a")</f>
        <v>-2.97924908565406E-2</v>
      </c>
      <c r="I732" s="76">
        <f>+IF(ISNUMBER(DATA!Z1086),DATA!Z1086,"n/a")</f>
        <v>2224707.92</v>
      </c>
      <c r="J732" s="77">
        <f>+IF(ISNUMBER(DATA!AA1086),DATA!AA1086,"n/a")</f>
        <v>2.3726595889264901E-2</v>
      </c>
      <c r="K732" s="76">
        <f>+IF(ISNUMBER(DATA!AJ1086),DATA!AJ1086,"n/a")</f>
        <v>4701724.0999999996</v>
      </c>
      <c r="L732" s="77">
        <f>+IF(ISNUMBER(DATA!AK1086),DATA!AK1086,"n/a")</f>
        <v>0.20294479335031801</v>
      </c>
      <c r="R732" s="66"/>
      <c r="S732" s="66"/>
      <c r="T732" s="66"/>
      <c r="U732" s="66"/>
      <c r="V732" s="66"/>
      <c r="W732" s="66"/>
      <c r="X732" s="66"/>
      <c r="Y732" s="66"/>
    </row>
    <row r="733" spans="1:25" x14ac:dyDescent="0.2">
      <c r="A733" s="66" t="s">
        <v>28</v>
      </c>
      <c r="B733" s="66" t="s">
        <v>24</v>
      </c>
      <c r="C733" s="66" t="s">
        <v>0</v>
      </c>
      <c r="D733" s="66" t="s">
        <v>325</v>
      </c>
      <c r="E733" s="76">
        <f>+IF(ISNUMBER(DATA!F1087),DATA!F1087,"n/a")</f>
        <v>599130.18000000005</v>
      </c>
      <c r="F733" s="77">
        <f>+IF(ISNUMBER(DATA!G1087),DATA!G1087,"n/a")</f>
        <v>0.103381856177856</v>
      </c>
      <c r="G733" s="76">
        <f>+IF(ISNUMBER(DATA!P1087),DATA!P1087,"n/a")</f>
        <v>1880758.98</v>
      </c>
      <c r="H733" s="77">
        <f>+IF(ISNUMBER(DATA!Q1087),DATA!Q1087,"n/a")</f>
        <v>6.2536735234962296E-2</v>
      </c>
      <c r="I733" s="76">
        <f>+IF(ISNUMBER(DATA!Z1087),DATA!Z1087,"n/a")</f>
        <v>3398557.34</v>
      </c>
      <c r="J733" s="77">
        <f>+IF(ISNUMBER(DATA!AA1087),DATA!AA1087,"n/a")</f>
        <v>7.3399543749248994E-2</v>
      </c>
      <c r="K733" s="76">
        <f>+IF(ISNUMBER(DATA!AJ1087),DATA!AJ1087,"n/a")</f>
        <v>7136687.0099999998</v>
      </c>
      <c r="L733" s="77">
        <f>+IF(ISNUMBER(DATA!AK1087),DATA!AK1087,"n/a")</f>
        <v>8.33352929198799E-2</v>
      </c>
      <c r="R733" s="66"/>
      <c r="S733" s="66"/>
      <c r="T733" s="66"/>
      <c r="U733" s="66"/>
      <c r="V733" s="66"/>
      <c r="W733" s="66"/>
      <c r="X733" s="66"/>
      <c r="Y733" s="66"/>
    </row>
    <row r="734" spans="1:25" x14ac:dyDescent="0.2">
      <c r="A734" s="66" t="s">
        <v>28</v>
      </c>
      <c r="B734" s="66" t="s">
        <v>24</v>
      </c>
      <c r="C734" s="66" t="s">
        <v>0</v>
      </c>
      <c r="D734" s="66" t="s">
        <v>326</v>
      </c>
      <c r="E734" s="76">
        <f>+IF(ISNUMBER(DATA!F1088),DATA!F1088,"n/a")</f>
        <v>572254.6</v>
      </c>
      <c r="F734" s="77">
        <f>+IF(ISNUMBER(DATA!G1088),DATA!G1088,"n/a")</f>
        <v>9.1631571001721895E-2</v>
      </c>
      <c r="G734" s="76">
        <f>+IF(ISNUMBER(DATA!P1088),DATA!P1088,"n/a")</f>
        <v>1890276.49</v>
      </c>
      <c r="H734" s="77">
        <f>+IF(ISNUMBER(DATA!Q1088),DATA!Q1088,"n/a")</f>
        <v>0.14004636258265199</v>
      </c>
      <c r="I734" s="76">
        <f>+IF(ISNUMBER(DATA!Z1088),DATA!Z1088,"n/a")</f>
        <v>3532326.31</v>
      </c>
      <c r="J734" s="77">
        <f>+IF(ISNUMBER(DATA!AA1088),DATA!AA1088,"n/a")</f>
        <v>0.22275273434542101</v>
      </c>
      <c r="K734" s="76">
        <f>+IF(ISNUMBER(DATA!AJ1088),DATA!AJ1088,"n/a")</f>
        <v>7147234.4299999997</v>
      </c>
      <c r="L734" s="77">
        <f>+IF(ISNUMBER(DATA!AK1088),DATA!AK1088,"n/a")</f>
        <v>0.259007231005695</v>
      </c>
      <c r="R734" s="66"/>
      <c r="S734" s="66"/>
      <c r="T734" s="66"/>
      <c r="U734" s="66"/>
      <c r="V734" s="66"/>
      <c r="W734" s="66"/>
      <c r="X734" s="66"/>
      <c r="Y734" s="66"/>
    </row>
    <row r="735" spans="1:25" x14ac:dyDescent="0.2">
      <c r="A735" s="66" t="s">
        <v>28</v>
      </c>
      <c r="B735" s="66" t="s">
        <v>24</v>
      </c>
      <c r="C735" s="66" t="s">
        <v>0</v>
      </c>
      <c r="D735" s="66" t="s">
        <v>327</v>
      </c>
      <c r="E735" s="76">
        <f>+IF(ISNUMBER(DATA!F1089),DATA!F1089,"n/a")</f>
        <v>4241108.32</v>
      </c>
      <c r="F735" s="77">
        <f>+IF(ISNUMBER(DATA!G1089),DATA!G1089,"n/a")</f>
        <v>-1.00732453097196E-2</v>
      </c>
      <c r="G735" s="76">
        <f>+IF(ISNUMBER(DATA!P1089),DATA!P1089,"n/a")</f>
        <v>13993112.52</v>
      </c>
      <c r="H735" s="77">
        <f>+IF(ISNUMBER(DATA!Q1089),DATA!Q1089,"n/a")</f>
        <v>4.9115215558345998E-2</v>
      </c>
      <c r="I735" s="76">
        <f>+IF(ISNUMBER(DATA!Z1089),DATA!Z1089,"n/a")</f>
        <v>25879878.91</v>
      </c>
      <c r="J735" s="77">
        <f>+IF(ISNUMBER(DATA!AA1089),DATA!AA1089,"n/a")</f>
        <v>6.6466403366253202E-2</v>
      </c>
      <c r="K735" s="76">
        <f>+IF(ISNUMBER(DATA!AJ1089),DATA!AJ1089,"n/a")</f>
        <v>57065335.270000003</v>
      </c>
      <c r="L735" s="77">
        <f>+IF(ISNUMBER(DATA!AK1089),DATA!AK1089,"n/a")</f>
        <v>0.122492931169098</v>
      </c>
      <c r="R735" s="66"/>
      <c r="S735" s="66"/>
      <c r="T735" s="66"/>
      <c r="U735" s="66"/>
      <c r="V735" s="66"/>
      <c r="W735" s="66"/>
      <c r="X735" s="66"/>
      <c r="Y735" s="66"/>
    </row>
    <row r="736" spans="1:25" x14ac:dyDescent="0.2">
      <c r="E736" s="80"/>
      <c r="F736" s="77"/>
      <c r="G736" s="81"/>
      <c r="H736" s="77"/>
      <c r="I736" s="81"/>
      <c r="J736" s="82"/>
      <c r="K736" s="81"/>
      <c r="L736" s="77"/>
      <c r="R736" s="66"/>
      <c r="S736" s="66"/>
      <c r="T736" s="66"/>
      <c r="U736" s="66"/>
      <c r="V736" s="66"/>
      <c r="W736" s="66"/>
      <c r="X736" s="66"/>
      <c r="Y736" s="66"/>
    </row>
    <row r="737" spans="1:25" x14ac:dyDescent="0.2">
      <c r="A737" s="66" t="s">
        <v>28</v>
      </c>
      <c r="B737" s="66" t="s">
        <v>24</v>
      </c>
      <c r="C737" s="66" t="s">
        <v>9</v>
      </c>
      <c r="D737" s="66" t="s">
        <v>319</v>
      </c>
      <c r="E737" s="86">
        <f>+IF(ISNUMBER(DATA!H1081),DATA!H1081,"n/a")</f>
        <v>67884.97</v>
      </c>
      <c r="F737" s="77">
        <f>+IF(ISNUMBER(DATA!I1081),DATA!I1081,"n/a")</f>
        <v>-2.80885886511449E-2</v>
      </c>
      <c r="G737" s="86">
        <f>+IF(ISNUMBER(DATA!R1081),DATA!R1081,"n/a")</f>
        <v>217728.21</v>
      </c>
      <c r="H737" s="77">
        <f>+IF(ISNUMBER(DATA!S1081),DATA!S1081,"n/a")</f>
        <v>-5.3453514525606302E-2</v>
      </c>
      <c r="I737" s="86">
        <f>+IF(ISNUMBER(DATA!AB1081),DATA!AB1081,"n/a")</f>
        <v>412777.14</v>
      </c>
      <c r="J737" s="77">
        <f>+IF(ISNUMBER(DATA!AC1081),DATA!AC1081,"n/a")</f>
        <v>-0.11035406076032001</v>
      </c>
      <c r="K737" s="86">
        <f>+IF(ISNUMBER(DATA!AL1081),DATA!AL1081,"n/a")</f>
        <v>879535.07</v>
      </c>
      <c r="L737" s="77">
        <f>+IF(ISNUMBER(DATA!AM1081),DATA!AM1081,"n/a")</f>
        <v>-0.16259394914229799</v>
      </c>
      <c r="R737" s="66"/>
      <c r="S737" s="66"/>
      <c r="T737" s="66"/>
      <c r="U737" s="66"/>
      <c r="V737" s="66"/>
      <c r="W737" s="66"/>
      <c r="X737" s="66"/>
      <c r="Y737" s="66"/>
    </row>
    <row r="738" spans="1:25" x14ac:dyDescent="0.2">
      <c r="A738" s="66" t="s">
        <v>28</v>
      </c>
      <c r="B738" s="66" t="s">
        <v>24</v>
      </c>
      <c r="C738" s="66" t="s">
        <v>9</v>
      </c>
      <c r="D738" s="66" t="s">
        <v>320</v>
      </c>
      <c r="E738" s="86">
        <f>+IF(ISNUMBER(DATA!H1082),DATA!H1082,"n/a")</f>
        <v>219294.43</v>
      </c>
      <c r="F738" s="77">
        <f>+IF(ISNUMBER(DATA!I1082),DATA!I1082,"n/a")</f>
        <v>-0.35440901415104897</v>
      </c>
      <c r="G738" s="86">
        <f>+IF(ISNUMBER(DATA!R1082),DATA!R1082,"n/a")</f>
        <v>928325.36</v>
      </c>
      <c r="H738" s="77">
        <f>+IF(ISNUMBER(DATA!S1082),DATA!S1082,"n/a")</f>
        <v>0.25950863355811099</v>
      </c>
      <c r="I738" s="86">
        <f>+IF(ISNUMBER(DATA!AB1082),DATA!AB1082,"n/a")</f>
        <v>1701502.17</v>
      </c>
      <c r="J738" s="77">
        <f>+IF(ISNUMBER(DATA!AC1082),DATA!AC1082,"n/a")</f>
        <v>0.230912645724245</v>
      </c>
      <c r="K738" s="86">
        <f>+IF(ISNUMBER(DATA!AL1082),DATA!AL1082,"n/a")</f>
        <v>3311250.7</v>
      </c>
      <c r="L738" s="77">
        <f>+IF(ISNUMBER(DATA!AM1082),DATA!AM1082,"n/a")</f>
        <v>0.189288521873162</v>
      </c>
      <c r="R738" s="66"/>
      <c r="S738" s="66"/>
      <c r="T738" s="66"/>
      <c r="U738" s="66"/>
      <c r="V738" s="66"/>
      <c r="W738" s="66"/>
      <c r="X738" s="66"/>
      <c r="Y738" s="66"/>
    </row>
    <row r="739" spans="1:25" x14ac:dyDescent="0.2">
      <c r="A739" s="66" t="s">
        <v>28</v>
      </c>
      <c r="B739" s="66" t="s">
        <v>24</v>
      </c>
      <c r="C739" s="66" t="s">
        <v>9</v>
      </c>
      <c r="D739" s="66" t="s">
        <v>321</v>
      </c>
      <c r="E739" s="86">
        <f>+IF(ISNUMBER(DATA!H1083),DATA!H1083,"n/a")</f>
        <v>89923</v>
      </c>
      <c r="F739" s="77">
        <f>+IF(ISNUMBER(DATA!I1083),DATA!I1083,"n/a")</f>
        <v>6.9185351222566499E-2</v>
      </c>
      <c r="G739" s="86">
        <f>+IF(ISNUMBER(DATA!R1083),DATA!R1083,"n/a")</f>
        <v>291201.17</v>
      </c>
      <c r="H739" s="77">
        <f>+IF(ISNUMBER(DATA!S1083),DATA!S1083,"n/a")</f>
        <v>0.18029329116612</v>
      </c>
      <c r="I739" s="86">
        <f>+IF(ISNUMBER(DATA!AB1083),DATA!AB1083,"n/a")</f>
        <v>525685.49</v>
      </c>
      <c r="J739" s="77">
        <f>+IF(ISNUMBER(DATA!AC1083),DATA!AC1083,"n/a")</f>
        <v>0.19268970614123301</v>
      </c>
      <c r="K739" s="86">
        <f>+IF(ISNUMBER(DATA!AL1083),DATA!AL1083,"n/a")</f>
        <v>1091165.3700000001</v>
      </c>
      <c r="L739" s="77">
        <f>+IF(ISNUMBER(DATA!AM1083),DATA!AM1083,"n/a")</f>
        <v>0.24011653601274299</v>
      </c>
      <c r="R739" s="66"/>
      <c r="S739" s="66"/>
      <c r="T739" s="66"/>
      <c r="U739" s="66"/>
      <c r="V739" s="66"/>
      <c r="W739" s="66"/>
      <c r="X739" s="66"/>
      <c r="Y739" s="66"/>
    </row>
    <row r="740" spans="1:25" x14ac:dyDescent="0.2">
      <c r="A740" s="66" t="s">
        <v>28</v>
      </c>
      <c r="B740" s="66" t="s">
        <v>24</v>
      </c>
      <c r="C740" s="66" t="s">
        <v>9</v>
      </c>
      <c r="D740" s="66" t="s">
        <v>322</v>
      </c>
      <c r="E740" s="86">
        <f>+IF(ISNUMBER(DATA!H1084),DATA!H1084,"n/a")</f>
        <v>183037.68</v>
      </c>
      <c r="F740" s="77">
        <f>+IF(ISNUMBER(DATA!I1084),DATA!I1084,"n/a")</f>
        <v>-6.24625350332495E-2</v>
      </c>
      <c r="G740" s="86">
        <f>+IF(ISNUMBER(DATA!R1084),DATA!R1084,"n/a")</f>
        <v>608932.98</v>
      </c>
      <c r="H740" s="77">
        <f>+IF(ISNUMBER(DATA!S1084),DATA!S1084,"n/a")</f>
        <v>-1.76358134870702E-2</v>
      </c>
      <c r="I740" s="86">
        <f>+IF(ISNUMBER(DATA!AB1084),DATA!AB1084,"n/a")</f>
        <v>1163943.53</v>
      </c>
      <c r="J740" s="77">
        <f>+IF(ISNUMBER(DATA!AC1084),DATA!AC1084,"n/a")</f>
        <v>-1.7056476729794299E-2</v>
      </c>
      <c r="K740" s="86">
        <f>+IF(ISNUMBER(DATA!AL1084),DATA!AL1084,"n/a")</f>
        <v>3005968.96</v>
      </c>
      <c r="L740" s="77">
        <f>+IF(ISNUMBER(DATA!AM1084),DATA!AM1084,"n/a")</f>
        <v>2.5709269075507701E-2</v>
      </c>
      <c r="R740" s="66"/>
      <c r="S740" s="66"/>
      <c r="T740" s="66"/>
      <c r="U740" s="66"/>
      <c r="V740" s="66"/>
      <c r="W740" s="66"/>
      <c r="X740" s="66"/>
      <c r="Y740" s="66"/>
    </row>
    <row r="741" spans="1:25" x14ac:dyDescent="0.2">
      <c r="A741" s="66" t="s">
        <v>28</v>
      </c>
      <c r="B741" s="66" t="s">
        <v>24</v>
      </c>
      <c r="C741" s="66" t="s">
        <v>9</v>
      </c>
      <c r="D741" s="66" t="s">
        <v>323</v>
      </c>
      <c r="E741" s="86">
        <f>+IF(ISNUMBER(DATA!H1085),DATA!H1085,"n/a")</f>
        <v>33255.120000000003</v>
      </c>
      <c r="F741" s="77">
        <f>+IF(ISNUMBER(DATA!I1085),DATA!I1085,"n/a")</f>
        <v>-0.10677798752206499</v>
      </c>
      <c r="G741" s="86">
        <f>+IF(ISNUMBER(DATA!R1085),DATA!R1085,"n/a")</f>
        <v>104248.95</v>
      </c>
      <c r="H741" s="77">
        <f>+IF(ISNUMBER(DATA!S1085),DATA!S1085,"n/a")</f>
        <v>-8.5889623808882501E-2</v>
      </c>
      <c r="I741" s="86">
        <f>+IF(ISNUMBER(DATA!AB1085),DATA!AB1085,"n/a")</f>
        <v>192600.27</v>
      </c>
      <c r="J741" s="77">
        <f>+IF(ISNUMBER(DATA!AC1085),DATA!AC1085,"n/a")</f>
        <v>-4.9789106266730797E-2</v>
      </c>
      <c r="K741" s="86">
        <f>+IF(ISNUMBER(DATA!AL1085),DATA!AL1085,"n/a")</f>
        <v>451499.29</v>
      </c>
      <c r="L741" s="77">
        <f>+IF(ISNUMBER(DATA!AM1085),DATA!AM1085,"n/a")</f>
        <v>4.5343749156372702E-2</v>
      </c>
      <c r="R741" s="66"/>
      <c r="S741" s="66"/>
      <c r="T741" s="66"/>
      <c r="U741" s="66"/>
      <c r="V741" s="66"/>
      <c r="W741" s="66"/>
      <c r="X741" s="66"/>
      <c r="Y741" s="66"/>
    </row>
    <row r="742" spans="1:25" x14ac:dyDescent="0.2">
      <c r="A742" s="66" t="s">
        <v>28</v>
      </c>
      <c r="B742" s="66" t="s">
        <v>24</v>
      </c>
      <c r="C742" s="66" t="s">
        <v>9</v>
      </c>
      <c r="D742" s="66" t="s">
        <v>324</v>
      </c>
      <c r="E742" s="86">
        <f>+IF(ISNUMBER(DATA!H1086),DATA!H1086,"n/a")</f>
        <v>74826.240000000005</v>
      </c>
      <c r="F742" s="77">
        <f>+IF(ISNUMBER(DATA!I1086),DATA!I1086,"n/a")</f>
        <v>-1.62982189935631E-2</v>
      </c>
      <c r="G742" s="86">
        <f>+IF(ISNUMBER(DATA!R1086),DATA!R1086,"n/a")</f>
        <v>242090.27</v>
      </c>
      <c r="H742" s="77">
        <f>+IF(ISNUMBER(DATA!S1086),DATA!S1086,"n/a")</f>
        <v>-5.1823821361873896E-3</v>
      </c>
      <c r="I742" s="86">
        <f>+IF(ISNUMBER(DATA!AB1086),DATA!AB1086,"n/a")</f>
        <v>441525.39</v>
      </c>
      <c r="J742" s="77">
        <f>+IF(ISNUMBER(DATA!AC1086),DATA!AC1086,"n/a")</f>
        <v>2.3425642331290301E-2</v>
      </c>
      <c r="K742" s="86">
        <f>+IF(ISNUMBER(DATA!AL1086),DATA!AL1086,"n/a")</f>
        <v>929964.31</v>
      </c>
      <c r="L742" s="77">
        <f>+IF(ISNUMBER(DATA!AM1086),DATA!AM1086,"n/a")</f>
        <v>0.18503922815152701</v>
      </c>
      <c r="R742" s="66"/>
      <c r="S742" s="66"/>
      <c r="T742" s="66"/>
      <c r="U742" s="66"/>
      <c r="V742" s="66"/>
      <c r="W742" s="66"/>
      <c r="X742" s="66"/>
      <c r="Y742" s="66"/>
    </row>
    <row r="743" spans="1:25" x14ac:dyDescent="0.2">
      <c r="A743" s="66" t="s">
        <v>28</v>
      </c>
      <c r="B743" s="66" t="s">
        <v>24</v>
      </c>
      <c r="C743" s="66" t="s">
        <v>9</v>
      </c>
      <c r="D743" s="66" t="s">
        <v>325</v>
      </c>
      <c r="E743" s="86">
        <f>+IF(ISNUMBER(DATA!H1087),DATA!H1087,"n/a")</f>
        <v>96070.51</v>
      </c>
      <c r="F743" s="77">
        <f>+IF(ISNUMBER(DATA!I1087),DATA!I1087,"n/a")</f>
        <v>0.30318391901013397</v>
      </c>
      <c r="G743" s="86">
        <f>+IF(ISNUMBER(DATA!R1087),DATA!R1087,"n/a")</f>
        <v>288416.98</v>
      </c>
      <c r="H743" s="77">
        <f>+IF(ISNUMBER(DATA!S1087),DATA!S1087,"n/a")</f>
        <v>0.19739789701315399</v>
      </c>
      <c r="I743" s="86">
        <f>+IF(ISNUMBER(DATA!AB1087),DATA!AB1087,"n/a")</f>
        <v>518893.91</v>
      </c>
      <c r="J743" s="77">
        <f>+IF(ISNUMBER(DATA!AC1087),DATA!AC1087,"n/a")</f>
        <v>0.206815201956696</v>
      </c>
      <c r="K743" s="86">
        <f>+IF(ISNUMBER(DATA!AL1087),DATA!AL1087,"n/a")</f>
        <v>1048638.8999999999</v>
      </c>
      <c r="L743" s="77">
        <f>+IF(ISNUMBER(DATA!AM1087),DATA!AM1087,"n/a")</f>
        <v>0.23753139842103399</v>
      </c>
      <c r="R743" s="66"/>
      <c r="S743" s="66"/>
      <c r="T743" s="66"/>
      <c r="U743" s="66"/>
      <c r="V743" s="66"/>
      <c r="W743" s="66"/>
      <c r="X743" s="66"/>
      <c r="Y743" s="66"/>
    </row>
    <row r="744" spans="1:25" x14ac:dyDescent="0.2">
      <c r="A744" s="66" t="s">
        <v>28</v>
      </c>
      <c r="B744" s="66" t="s">
        <v>24</v>
      </c>
      <c r="C744" s="66" t="s">
        <v>9</v>
      </c>
      <c r="D744" s="66" t="s">
        <v>326</v>
      </c>
      <c r="E744" s="86">
        <f>+IF(ISNUMBER(DATA!H1088),DATA!H1088,"n/a")</f>
        <v>137428.19</v>
      </c>
      <c r="F744" s="77">
        <f>+IF(ISNUMBER(DATA!I1088),DATA!I1088,"n/a")</f>
        <v>0.106463067695772</v>
      </c>
      <c r="G744" s="86">
        <f>+IF(ISNUMBER(DATA!R1088),DATA!R1088,"n/a")</f>
        <v>437780.6</v>
      </c>
      <c r="H744" s="77">
        <f>+IF(ISNUMBER(DATA!S1088),DATA!S1088,"n/a")</f>
        <v>0.10306533721833799</v>
      </c>
      <c r="I744" s="86">
        <f>+IF(ISNUMBER(DATA!AB1088),DATA!AB1088,"n/a")</f>
        <v>823117.65</v>
      </c>
      <c r="J744" s="77">
        <f>+IF(ISNUMBER(DATA!AC1088),DATA!AC1088,"n/a")</f>
        <v>0.1201665529876</v>
      </c>
      <c r="K744" s="86">
        <f>+IF(ISNUMBER(DATA!AL1088),DATA!AL1088,"n/a")</f>
        <v>1662580.57</v>
      </c>
      <c r="L744" s="77">
        <f>+IF(ISNUMBER(DATA!AM1088),DATA!AM1088,"n/a")</f>
        <v>9.0200088938967193E-2</v>
      </c>
      <c r="R744" s="66"/>
      <c r="S744" s="66"/>
      <c r="T744" s="66"/>
      <c r="U744" s="66"/>
      <c r="V744" s="66"/>
      <c r="W744" s="66"/>
      <c r="X744" s="66"/>
      <c r="Y744" s="66"/>
    </row>
    <row r="745" spans="1:25" x14ac:dyDescent="0.2">
      <c r="A745" s="66" t="s">
        <v>28</v>
      </c>
      <c r="B745" s="66" t="s">
        <v>24</v>
      </c>
      <c r="C745" s="66" t="s">
        <v>9</v>
      </c>
      <c r="D745" s="66" t="s">
        <v>327</v>
      </c>
      <c r="E745" s="86">
        <f>+IF(ISNUMBER(DATA!H1089),DATA!H1089,"n/a")</f>
        <v>901720.2</v>
      </c>
      <c r="F745" s="77">
        <f>+IF(ISNUMBER(DATA!I1089),DATA!I1089,"n/a")</f>
        <v>-9.8356322498909604E-2</v>
      </c>
      <c r="G745" s="86">
        <f>+IF(ISNUMBER(DATA!R1089),DATA!R1089,"n/a")</f>
        <v>3118724.44</v>
      </c>
      <c r="H745" s="77">
        <f>+IF(ISNUMBER(DATA!S1089),DATA!S1089,"n/a")</f>
        <v>0.102489189472434</v>
      </c>
      <c r="I745" s="86">
        <f>+IF(ISNUMBER(DATA!AB1089),DATA!AB1089,"n/a")</f>
        <v>5780045.0300000003</v>
      </c>
      <c r="J745" s="77">
        <f>+IF(ISNUMBER(DATA!AC1089),DATA!AC1089,"n/a")</f>
        <v>9.6765520794775003E-2</v>
      </c>
      <c r="K745" s="86">
        <f>+IF(ISNUMBER(DATA!AL1089),DATA!AL1089,"n/a")</f>
        <v>12380601.710000001</v>
      </c>
      <c r="L745" s="77">
        <f>+IF(ISNUMBER(DATA!AM1089),DATA!AM1089,"n/a")</f>
        <v>0.102054990457046</v>
      </c>
      <c r="R745" s="66"/>
      <c r="S745" s="66"/>
      <c r="T745" s="66"/>
      <c r="U745" s="66"/>
      <c r="V745" s="66"/>
      <c r="W745" s="66"/>
      <c r="X745" s="66"/>
      <c r="Y745" s="66"/>
    </row>
    <row r="746" spans="1:25" x14ac:dyDescent="0.2">
      <c r="E746" s="80"/>
      <c r="F746" s="77"/>
      <c r="G746" s="81"/>
      <c r="H746" s="77"/>
      <c r="I746" s="81"/>
      <c r="J746" s="82"/>
      <c r="K746" s="81"/>
      <c r="L746" s="77"/>
      <c r="R746" s="66"/>
      <c r="S746" s="66"/>
      <c r="T746" s="66"/>
      <c r="U746" s="66"/>
      <c r="V746" s="66"/>
      <c r="W746" s="66"/>
      <c r="X746" s="66"/>
      <c r="Y746" s="66"/>
    </row>
    <row r="747" spans="1:25" x14ac:dyDescent="0.2">
      <c r="A747" s="66" t="s">
        <v>28</v>
      </c>
      <c r="B747" s="66" t="s">
        <v>24</v>
      </c>
      <c r="C747" s="66" t="s">
        <v>25</v>
      </c>
      <c r="D747" s="66" t="s">
        <v>319</v>
      </c>
      <c r="E747" s="86">
        <f>+IF(ISNUMBER(DATA!J1081),DATA!J1081,"n/a")</f>
        <v>135391.24</v>
      </c>
      <c r="F747" s="77">
        <f>+IF(ISNUMBER(DATA!K1081),DATA!K1081,"n/a")</f>
        <v>-2.45666605572059E-2</v>
      </c>
      <c r="G747" s="86">
        <f>+IF(ISNUMBER(DATA!T1081),DATA!T1081,"n/a")</f>
        <v>434055.26</v>
      </c>
      <c r="H747" s="77">
        <f>+IF(ISNUMBER(DATA!U1081),DATA!U1081,"n/a")</f>
        <v>-4.7496926648540598E-2</v>
      </c>
      <c r="I747" s="86">
        <f>+IF(ISNUMBER(DATA!AD1081),DATA!AD1081,"n/a")</f>
        <v>822638.51</v>
      </c>
      <c r="J747" s="77">
        <f>+IF(ISNUMBER(DATA!AE1081),DATA!AE1081,"n/a")</f>
        <v>-9.8381415032125705E-2</v>
      </c>
      <c r="K747" s="86">
        <f>+IF(ISNUMBER(DATA!AN1081),DATA!AN1081,"n/a")</f>
        <v>1751345.49</v>
      </c>
      <c r="L747" s="77">
        <f>+IF(ISNUMBER(DATA!AO1081),DATA!AO1081,"n/a")</f>
        <v>-0.14563473594923099</v>
      </c>
      <c r="R747" s="66"/>
      <c r="S747" s="66"/>
      <c r="T747" s="66"/>
      <c r="U747" s="66"/>
      <c r="V747" s="66"/>
      <c r="W747" s="66"/>
      <c r="X747" s="66"/>
      <c r="Y747" s="66"/>
    </row>
    <row r="748" spans="1:25" x14ac:dyDescent="0.2">
      <c r="A748" s="66" t="s">
        <v>28</v>
      </c>
      <c r="B748" s="66" t="s">
        <v>24</v>
      </c>
      <c r="C748" s="66" t="s">
        <v>25</v>
      </c>
      <c r="D748" s="66" t="s">
        <v>320</v>
      </c>
      <c r="E748" s="86">
        <f>+IF(ISNUMBER(DATA!J1082),DATA!J1082,"n/a")</f>
        <v>378082.66</v>
      </c>
      <c r="F748" s="77">
        <f>+IF(ISNUMBER(DATA!K1082),DATA!K1082,"n/a")</f>
        <v>-0.33809273660278399</v>
      </c>
      <c r="G748" s="86">
        <f>+IF(ISNUMBER(DATA!T1082),DATA!T1082,"n/a")</f>
        <v>1564678.78</v>
      </c>
      <c r="H748" s="77">
        <f>+IF(ISNUMBER(DATA!U1082),DATA!U1082,"n/a")</f>
        <v>0.238124849164049</v>
      </c>
      <c r="I748" s="86">
        <f>+IF(ISNUMBER(DATA!AD1082),DATA!AD1082,"n/a")</f>
        <v>2874560.69</v>
      </c>
      <c r="J748" s="77">
        <f>+IF(ISNUMBER(DATA!AE1082),DATA!AE1082,"n/a")</f>
        <v>0.218155268085269</v>
      </c>
      <c r="K748" s="86">
        <f>+IF(ISNUMBER(DATA!AN1082),DATA!AN1082,"n/a")</f>
        <v>5670048.5599999996</v>
      </c>
      <c r="L748" s="77">
        <f>+IF(ISNUMBER(DATA!AO1082),DATA!AO1082,"n/a")</f>
        <v>0.18194905260788699</v>
      </c>
      <c r="R748" s="66"/>
      <c r="S748" s="66"/>
      <c r="T748" s="66"/>
      <c r="U748" s="66"/>
      <c r="V748" s="66"/>
      <c r="W748" s="66"/>
      <c r="X748" s="66"/>
      <c r="Y748" s="66"/>
    </row>
    <row r="749" spans="1:25" x14ac:dyDescent="0.2">
      <c r="A749" s="66" t="s">
        <v>28</v>
      </c>
      <c r="B749" s="66" t="s">
        <v>24</v>
      </c>
      <c r="C749" s="66" t="s">
        <v>25</v>
      </c>
      <c r="D749" s="66" t="s">
        <v>321</v>
      </c>
      <c r="E749" s="86">
        <f>+IF(ISNUMBER(DATA!J1083),DATA!J1083,"n/a")</f>
        <v>148409.41</v>
      </c>
      <c r="F749" s="77">
        <f>+IF(ISNUMBER(DATA!K1083),DATA!K1083,"n/a")</f>
        <v>-4.7131511590839503E-2</v>
      </c>
      <c r="G749" s="86">
        <f>+IF(ISNUMBER(DATA!T1083),DATA!T1083,"n/a")</f>
        <v>480615.78</v>
      </c>
      <c r="H749" s="77">
        <f>+IF(ISNUMBER(DATA!U1083),DATA!U1083,"n/a")</f>
        <v>5.33122657342011E-2</v>
      </c>
      <c r="I749" s="86">
        <f>+IF(ISNUMBER(DATA!AD1083),DATA!AD1083,"n/a")</f>
        <v>883891.48</v>
      </c>
      <c r="J749" s="77">
        <f>+IF(ISNUMBER(DATA!AE1083),DATA!AE1083,"n/a")</f>
        <v>8.5408977485890894E-2</v>
      </c>
      <c r="K749" s="86">
        <f>+IF(ISNUMBER(DATA!AN1083),DATA!AN1083,"n/a")</f>
        <v>1927040.55</v>
      </c>
      <c r="L749" s="77">
        <f>+IF(ISNUMBER(DATA!AO1083),DATA!AO1083,"n/a")</f>
        <v>0.15599670962388801</v>
      </c>
      <c r="R749" s="66"/>
      <c r="S749" s="66"/>
      <c r="T749" s="66"/>
      <c r="U749" s="66"/>
      <c r="V749" s="66"/>
      <c r="W749" s="66"/>
      <c r="X749" s="66"/>
      <c r="Y749" s="66"/>
    </row>
    <row r="750" spans="1:25" x14ac:dyDescent="0.2">
      <c r="A750" s="66" t="s">
        <v>28</v>
      </c>
      <c r="B750" s="66" t="s">
        <v>24</v>
      </c>
      <c r="C750" s="66" t="s">
        <v>25</v>
      </c>
      <c r="D750" s="66" t="s">
        <v>322</v>
      </c>
      <c r="E750" s="86">
        <f>+IF(ISNUMBER(DATA!J1084),DATA!J1084,"n/a")</f>
        <v>206623.16</v>
      </c>
      <c r="F750" s="77">
        <f>+IF(ISNUMBER(DATA!K1084),DATA!K1084,"n/a")</f>
        <v>-0.109286795436887</v>
      </c>
      <c r="G750" s="86">
        <f>+IF(ISNUMBER(DATA!T1084),DATA!T1084,"n/a")</f>
        <v>699775.57</v>
      </c>
      <c r="H750" s="77">
        <f>+IF(ISNUMBER(DATA!U1084),DATA!U1084,"n/a")</f>
        <v>-7.9012278703193606E-2</v>
      </c>
      <c r="I750" s="86">
        <f>+IF(ISNUMBER(DATA!AD1084),DATA!AD1084,"n/a")</f>
        <v>1347934.16</v>
      </c>
      <c r="J750" s="77">
        <f>+IF(ISNUMBER(DATA!AE1084),DATA!AE1084,"n/a")</f>
        <v>-7.64015925560253E-2</v>
      </c>
      <c r="K750" s="86">
        <f>+IF(ISNUMBER(DATA!AN1084),DATA!AN1084,"n/a")</f>
        <v>3506497.29</v>
      </c>
      <c r="L750" s="77">
        <f>+IF(ISNUMBER(DATA!AO1084),DATA!AO1084,"n/a")</f>
        <v>-3.8606866492486701E-2</v>
      </c>
      <c r="R750" s="66"/>
      <c r="S750" s="66"/>
      <c r="T750" s="66"/>
      <c r="U750" s="66"/>
      <c r="V750" s="66"/>
      <c r="W750" s="66"/>
      <c r="X750" s="66"/>
      <c r="Y750" s="66"/>
    </row>
    <row r="751" spans="1:25" x14ac:dyDescent="0.2">
      <c r="A751" s="66" t="s">
        <v>28</v>
      </c>
      <c r="B751" s="66" t="s">
        <v>24</v>
      </c>
      <c r="C751" s="66" t="s">
        <v>25</v>
      </c>
      <c r="D751" s="66" t="s">
        <v>323</v>
      </c>
      <c r="E751" s="86">
        <f>+IF(ISNUMBER(DATA!J1085),DATA!J1085,"n/a")</f>
        <v>69673.41</v>
      </c>
      <c r="F751" s="77">
        <f>+IF(ISNUMBER(DATA!K1085),DATA!K1085,"n/a")</f>
        <v>-0.115683431432203</v>
      </c>
      <c r="G751" s="86">
        <f>+IF(ISNUMBER(DATA!T1085),DATA!T1085,"n/a")</f>
        <v>216427.99</v>
      </c>
      <c r="H751" s="77">
        <f>+IF(ISNUMBER(DATA!U1085),DATA!U1085,"n/a")</f>
        <v>-9.0327841862935895E-2</v>
      </c>
      <c r="I751" s="86">
        <f>+IF(ISNUMBER(DATA!AD1085),DATA!AD1085,"n/a")</f>
        <v>397892.26</v>
      </c>
      <c r="J751" s="77">
        <f>+IF(ISNUMBER(DATA!AE1085),DATA!AE1085,"n/a")</f>
        <v>-5.9179093554979502E-2</v>
      </c>
      <c r="K751" s="86">
        <f>+IF(ISNUMBER(DATA!AN1085),DATA!AN1085,"n/a")</f>
        <v>933633.81</v>
      </c>
      <c r="L751" s="77">
        <f>+IF(ISNUMBER(DATA!AO1085),DATA!AO1085,"n/a")</f>
        <v>2.93074540824615E-2</v>
      </c>
      <c r="R751" s="66"/>
      <c r="S751" s="66"/>
      <c r="T751" s="66"/>
      <c r="U751" s="66"/>
      <c r="V751" s="66"/>
      <c r="W751" s="66"/>
      <c r="X751" s="66"/>
      <c r="Y751" s="66"/>
    </row>
    <row r="752" spans="1:25" x14ac:dyDescent="0.2">
      <c r="A752" s="66" t="s">
        <v>28</v>
      </c>
      <c r="B752" s="66" t="s">
        <v>24</v>
      </c>
      <c r="C752" s="66" t="s">
        <v>25</v>
      </c>
      <c r="D752" s="66" t="s">
        <v>324</v>
      </c>
      <c r="E752" s="86">
        <f>+IF(ISNUMBER(DATA!J1086),DATA!J1086,"n/a")</f>
        <v>110382.87</v>
      </c>
      <c r="F752" s="77">
        <f>+IF(ISNUMBER(DATA!K1086),DATA!K1086,"n/a")</f>
        <v>-5.8851219569383197E-2</v>
      </c>
      <c r="G752" s="86">
        <f>+IF(ISNUMBER(DATA!T1086),DATA!T1086,"n/a")</f>
        <v>359227.11</v>
      </c>
      <c r="H752" s="77">
        <f>+IF(ISNUMBER(DATA!U1086),DATA!U1086,"n/a")</f>
        <v>-4.4639977060324298E-2</v>
      </c>
      <c r="I752" s="86">
        <f>+IF(ISNUMBER(DATA!AD1086),DATA!AD1086,"n/a")</f>
        <v>652942.78</v>
      </c>
      <c r="J752" s="77">
        <f>+IF(ISNUMBER(DATA!AE1086),DATA!AE1086,"n/a")</f>
        <v>2.5008215699845698E-3</v>
      </c>
      <c r="K752" s="86">
        <f>+IF(ISNUMBER(DATA!AN1086),DATA!AN1086,"n/a")</f>
        <v>1383860.08</v>
      </c>
      <c r="L752" s="77">
        <f>+IF(ISNUMBER(DATA!AO1086),DATA!AO1086,"n/a")</f>
        <v>0.161392959122102</v>
      </c>
      <c r="R752" s="66"/>
      <c r="S752" s="66"/>
      <c r="T752" s="66"/>
      <c r="U752" s="66"/>
      <c r="V752" s="66"/>
      <c r="W752" s="66"/>
      <c r="X752" s="66"/>
      <c r="Y752" s="66"/>
    </row>
    <row r="753" spans="1:25" x14ac:dyDescent="0.2">
      <c r="A753" s="66" t="s">
        <v>28</v>
      </c>
      <c r="B753" s="66" t="s">
        <v>24</v>
      </c>
      <c r="C753" s="66" t="s">
        <v>25</v>
      </c>
      <c r="D753" s="66" t="s">
        <v>325</v>
      </c>
      <c r="E753" s="86">
        <f>+IF(ISNUMBER(DATA!J1087),DATA!J1087,"n/a")</f>
        <v>174928.91</v>
      </c>
      <c r="F753" s="77">
        <f>+IF(ISNUMBER(DATA!K1087),DATA!K1087,"n/a")</f>
        <v>9.7009052936582393E-2</v>
      </c>
      <c r="G753" s="86">
        <f>+IF(ISNUMBER(DATA!T1087),DATA!T1087,"n/a")</f>
        <v>544215.77</v>
      </c>
      <c r="H753" s="77">
        <f>+IF(ISNUMBER(DATA!U1087),DATA!U1087,"n/a")</f>
        <v>2.33586405738209E-2</v>
      </c>
      <c r="I753" s="86">
        <f>+IF(ISNUMBER(DATA!AD1087),DATA!AD1087,"n/a")</f>
        <v>975055.08</v>
      </c>
      <c r="J753" s="77">
        <f>+IF(ISNUMBER(DATA!AE1087),DATA!AE1087,"n/a")</f>
        <v>3.0128097380590298E-2</v>
      </c>
      <c r="K753" s="86">
        <f>+IF(ISNUMBER(DATA!AN1087),DATA!AN1087,"n/a")</f>
        <v>2042484.47</v>
      </c>
      <c r="L753" s="77">
        <f>+IF(ISNUMBER(DATA!AO1087),DATA!AO1087,"n/a")</f>
        <v>5.4222244322490003E-2</v>
      </c>
      <c r="R753" s="66"/>
      <c r="S753" s="66"/>
      <c r="T753" s="66"/>
      <c r="U753" s="66"/>
      <c r="V753" s="66"/>
      <c r="W753" s="66"/>
      <c r="X753" s="66"/>
      <c r="Y753" s="66"/>
    </row>
    <row r="754" spans="1:25" x14ac:dyDescent="0.2">
      <c r="A754" s="66" t="s">
        <v>28</v>
      </c>
      <c r="B754" s="66" t="s">
        <v>24</v>
      </c>
      <c r="C754" s="66" t="s">
        <v>25</v>
      </c>
      <c r="D754" s="66" t="s">
        <v>326</v>
      </c>
      <c r="E754" s="86">
        <f>+IF(ISNUMBER(DATA!J1088),DATA!J1088,"n/a")</f>
        <v>168248.52</v>
      </c>
      <c r="F754" s="77">
        <f>+IF(ISNUMBER(DATA!K1088),DATA!K1088,"n/a")</f>
        <v>6.3082848591723403E-2</v>
      </c>
      <c r="G754" s="86">
        <f>+IF(ISNUMBER(DATA!T1088),DATA!T1088,"n/a")</f>
        <v>553096.87</v>
      </c>
      <c r="H754" s="77">
        <f>+IF(ISNUMBER(DATA!U1088),DATA!U1088,"n/a")</f>
        <v>9.8154393280758007E-2</v>
      </c>
      <c r="I754" s="86">
        <f>+IF(ISNUMBER(DATA!AD1088),DATA!AD1088,"n/a")</f>
        <v>1035865.78</v>
      </c>
      <c r="J754" s="77">
        <f>+IF(ISNUMBER(DATA!AE1088),DATA!AE1088,"n/a")</f>
        <v>0.158771699902647</v>
      </c>
      <c r="K754" s="86">
        <f>+IF(ISNUMBER(DATA!AN1088),DATA!AN1088,"n/a")</f>
        <v>2124689.2999999998</v>
      </c>
      <c r="L754" s="77">
        <f>+IF(ISNUMBER(DATA!AO1088),DATA!AO1088,"n/a")</f>
        <v>0.19372779324060799</v>
      </c>
      <c r="R754" s="66"/>
      <c r="S754" s="66"/>
      <c r="T754" s="66"/>
      <c r="U754" s="66"/>
      <c r="V754" s="66"/>
      <c r="W754" s="66"/>
      <c r="X754" s="66"/>
      <c r="Y754" s="66"/>
    </row>
    <row r="755" spans="1:25" x14ac:dyDescent="0.2">
      <c r="A755" s="66" t="s">
        <v>28</v>
      </c>
      <c r="B755" s="66" t="s">
        <v>24</v>
      </c>
      <c r="C755" s="66" t="s">
        <v>25</v>
      </c>
      <c r="D755" s="66" t="s">
        <v>327</v>
      </c>
      <c r="E755" s="86">
        <f>+IF(ISNUMBER(DATA!J1089),DATA!J1089,"n/a")</f>
        <v>1391740.1</v>
      </c>
      <c r="F755" s="77">
        <f>+IF(ISNUMBER(DATA!K1089),DATA!K1089,"n/a")</f>
        <v>-0.13638357935018999</v>
      </c>
      <c r="G755" s="86">
        <f>+IF(ISNUMBER(DATA!T1089),DATA!T1089,"n/a")</f>
        <v>4852092.99</v>
      </c>
      <c r="H755" s="77">
        <f>+IF(ISNUMBER(DATA!U1089),DATA!U1089,"n/a")</f>
        <v>5.82690576793021E-2</v>
      </c>
      <c r="I755" s="86">
        <f>+IF(ISNUMBER(DATA!AD1089),DATA!AD1089,"n/a")</f>
        <v>8990780.5899999999</v>
      </c>
      <c r="J755" s="77">
        <f>+IF(ISNUMBER(DATA!AE1089),DATA!AE1089,"n/a")</f>
        <v>6.2658313329453805E-2</v>
      </c>
      <c r="K755" s="86">
        <f>+IF(ISNUMBER(DATA!AN1089),DATA!AN1089,"n/a")</f>
        <v>19339599.550000001</v>
      </c>
      <c r="L755" s="77">
        <f>+IF(ISNUMBER(DATA!AO1089),DATA!AO1089,"n/a")</f>
        <v>7.5779064207496402E-2</v>
      </c>
      <c r="R755" s="66"/>
      <c r="S755" s="66"/>
      <c r="T755" s="66"/>
      <c r="U755" s="66"/>
      <c r="V755" s="66"/>
      <c r="W755" s="66"/>
      <c r="X755" s="66"/>
      <c r="Y755" s="66"/>
    </row>
    <row r="756" spans="1:25" x14ac:dyDescent="0.2">
      <c r="E756" s="80"/>
      <c r="F756" s="77"/>
      <c r="G756" s="81"/>
      <c r="H756" s="77"/>
      <c r="I756" s="81"/>
      <c r="J756" s="82"/>
      <c r="K756" s="81"/>
      <c r="L756" s="77"/>
      <c r="R756" s="66"/>
      <c r="S756" s="66"/>
      <c r="T756" s="66"/>
      <c r="U756" s="66"/>
      <c r="V756" s="66"/>
      <c r="W756" s="66"/>
      <c r="X756" s="66"/>
      <c r="Y756" s="66"/>
    </row>
    <row r="757" spans="1:25" x14ac:dyDescent="0.2">
      <c r="A757" s="66" t="s">
        <v>28</v>
      </c>
      <c r="B757" s="66" t="s">
        <v>24</v>
      </c>
      <c r="C757" s="66" t="s">
        <v>10</v>
      </c>
      <c r="D757" s="66" t="s">
        <v>319</v>
      </c>
      <c r="E757" s="87">
        <f>+IF(ISNUMBER(DATA!L1081),DATA!L1081,"n/a")</f>
        <v>6.2260628530881004</v>
      </c>
      <c r="F757" s="77">
        <f>+IF(ISNUMBER(DATA!M1081),DATA!M1081,"n/a")</f>
        <v>1.0242067517925901E-2</v>
      </c>
      <c r="G757" s="87">
        <f>+IF(ISNUMBER(DATA!V1081),DATA!V1081,"n/a")</f>
        <v>6.2823268973735704</v>
      </c>
      <c r="H757" s="77">
        <f>+IF(ISNUMBER(DATA!W1081),DATA!W1081,"n/a")</f>
        <v>2.4857482023019802E-2</v>
      </c>
      <c r="I757" s="87">
        <f>+IF(ISNUMBER(DATA!AF1081),DATA!AF1081,"n/a")</f>
        <v>6.3014493244466001</v>
      </c>
      <c r="J757" s="77">
        <f>+IF(ISNUMBER(DATA!AG1081),DATA!AG1081,"n/a")</f>
        <v>8.9341862955873805E-2</v>
      </c>
      <c r="K757" s="87">
        <f>+IF(ISNUMBER(DATA!AP1081),DATA!AP1081,"n/a")</f>
        <v>6.2202481704339503</v>
      </c>
      <c r="L757" s="77">
        <f>+IF(ISNUMBER(DATA!AQ1081),DATA!AQ1081,"n/a")</f>
        <v>0.153046493368416</v>
      </c>
      <c r="R757" s="66"/>
      <c r="S757" s="66"/>
      <c r="T757" s="66"/>
      <c r="U757" s="66"/>
      <c r="V757" s="66"/>
      <c r="W757" s="66"/>
      <c r="X757" s="66"/>
      <c r="Y757" s="66"/>
    </row>
    <row r="758" spans="1:25" x14ac:dyDescent="0.2">
      <c r="A758" s="66" t="s">
        <v>28</v>
      </c>
      <c r="B758" s="66" t="s">
        <v>24</v>
      </c>
      <c r="C758" s="66" t="s">
        <v>10</v>
      </c>
      <c r="D758" s="66" t="s">
        <v>320</v>
      </c>
      <c r="E758" s="87">
        <f>+IF(ISNUMBER(DATA!L1082),DATA!L1082,"n/a")</f>
        <v>3.9626841411339102</v>
      </c>
      <c r="F758" s="77">
        <f>+IF(ISNUMBER(DATA!M1082),DATA!M1082,"n/a")</f>
        <v>0.45281372503517803</v>
      </c>
      <c r="G758" s="87">
        <f>+IF(ISNUMBER(DATA!V1082),DATA!V1082,"n/a")</f>
        <v>3.2818212356064498</v>
      </c>
      <c r="H758" s="77">
        <f>+IF(ISNUMBER(DATA!W1082),DATA!W1082,"n/a")</f>
        <v>-4.3936473424186599E-2</v>
      </c>
      <c r="I758" s="87">
        <f>+IF(ISNUMBER(DATA!AF1082),DATA!AF1082,"n/a")</f>
        <v>3.2667835974608299</v>
      </c>
      <c r="J758" s="77">
        <f>+IF(ISNUMBER(DATA!AG1082),DATA!AG1082,"n/a")</f>
        <v>-3.1354993363468198E-2</v>
      </c>
      <c r="K758" s="87">
        <f>+IF(ISNUMBER(DATA!AP1082),DATA!AP1082,"n/a")</f>
        <v>3.5317319706417898</v>
      </c>
      <c r="L758" s="77">
        <f>+IF(ISNUMBER(DATA!AQ1082),DATA!AQ1082,"n/a")</f>
        <v>8.46653775292181E-2</v>
      </c>
      <c r="R758" s="66"/>
      <c r="S758" s="66"/>
      <c r="T758" s="66"/>
      <c r="U758" s="66"/>
      <c r="V758" s="66"/>
      <c r="W758" s="66"/>
      <c r="X758" s="66"/>
      <c r="Y758" s="66"/>
    </row>
    <row r="759" spans="1:25" x14ac:dyDescent="0.2">
      <c r="A759" s="66" t="s">
        <v>28</v>
      </c>
      <c r="B759" s="66" t="s">
        <v>24</v>
      </c>
      <c r="C759" s="66" t="s">
        <v>10</v>
      </c>
      <c r="D759" s="66" t="s">
        <v>321</v>
      </c>
      <c r="E759" s="87">
        <f>+IF(ISNUMBER(DATA!L1083),DATA!L1083,"n/a")</f>
        <v>5.4183255674299096</v>
      </c>
      <c r="F759" s="77">
        <f>+IF(ISNUMBER(DATA!M1083),DATA!M1083,"n/a")</f>
        <v>-3.1724343706907597E-2</v>
      </c>
      <c r="G759" s="87">
        <f>+IF(ISNUMBER(DATA!V1083),DATA!V1083,"n/a")</f>
        <v>5.3336020250193403</v>
      </c>
      <c r="H759" s="77">
        <f>+IF(ISNUMBER(DATA!W1083),DATA!W1083,"n/a")</f>
        <v>-7.8460363961524504E-2</v>
      </c>
      <c r="I759" s="87">
        <f>+IF(ISNUMBER(DATA!AF1083),DATA!AF1083,"n/a")</f>
        <v>5.3957036364081503</v>
      </c>
      <c r="J759" s="77">
        <f>+IF(ISNUMBER(DATA!AG1083),DATA!AG1083,"n/a")</f>
        <v>-6.1473378301907598E-2</v>
      </c>
      <c r="K759" s="87">
        <f>+IF(ISNUMBER(DATA!AP1083),DATA!AP1083,"n/a")</f>
        <v>5.7183744018562503</v>
      </c>
      <c r="L759" s="77">
        <f>+IF(ISNUMBER(DATA!AQ1083),DATA!AQ1083,"n/a")</f>
        <v>-2.6422826683999999E-2</v>
      </c>
      <c r="R759" s="66"/>
      <c r="S759" s="66"/>
      <c r="T759" s="66"/>
      <c r="U759" s="66"/>
      <c r="V759" s="66"/>
      <c r="W759" s="66"/>
      <c r="X759" s="66"/>
      <c r="Y759" s="66"/>
    </row>
    <row r="760" spans="1:25" x14ac:dyDescent="0.2">
      <c r="A760" s="66" t="s">
        <v>28</v>
      </c>
      <c r="B760" s="66" t="s">
        <v>24</v>
      </c>
      <c r="C760" s="66" t="s">
        <v>10</v>
      </c>
      <c r="D760" s="66" t="s">
        <v>322</v>
      </c>
      <c r="E760" s="87">
        <f>+IF(ISNUMBER(DATA!L1084),DATA!L1084,"n/a")</f>
        <v>3.7107997107480801</v>
      </c>
      <c r="F760" s="77">
        <f>+IF(ISNUMBER(DATA!M1084),DATA!M1084,"n/a")</f>
        <v>-4.5695072703886702E-2</v>
      </c>
      <c r="G760" s="87">
        <f>+IF(ISNUMBER(DATA!V1084),DATA!V1084,"n/a")</f>
        <v>3.7659008713898201</v>
      </c>
      <c r="H760" s="77">
        <f>+IF(ISNUMBER(DATA!W1084),DATA!W1084,"n/a")</f>
        <v>-8.0958666694762399E-2</v>
      </c>
      <c r="I760" s="87">
        <f>+IF(ISNUMBER(DATA!AF1084),DATA!AF1084,"n/a")</f>
        <v>3.7718307090035501</v>
      </c>
      <c r="J760" s="77">
        <f>+IF(ISNUMBER(DATA!AG1084),DATA!AG1084,"n/a")</f>
        <v>-7.6750089778951397E-2</v>
      </c>
      <c r="K760" s="87">
        <f>+IF(ISNUMBER(DATA!AP1084),DATA!AP1084,"n/a")</f>
        <v>3.85877368806895</v>
      </c>
      <c r="L760" s="77">
        <f>+IF(ISNUMBER(DATA!AQ1084),DATA!AQ1084,"n/a")</f>
        <v>-5.6427704162569703E-2</v>
      </c>
      <c r="R760" s="66"/>
      <c r="S760" s="66"/>
      <c r="T760" s="66"/>
      <c r="U760" s="66"/>
      <c r="V760" s="66"/>
      <c r="W760" s="66"/>
      <c r="X760" s="66"/>
      <c r="Y760" s="66"/>
    </row>
    <row r="761" spans="1:25" x14ac:dyDescent="0.2">
      <c r="A761" s="66" t="s">
        <v>28</v>
      </c>
      <c r="B761" s="66" t="s">
        <v>24</v>
      </c>
      <c r="C761" s="66" t="s">
        <v>10</v>
      </c>
      <c r="D761" s="66" t="s">
        <v>323</v>
      </c>
      <c r="E761" s="87">
        <f>+IF(ISNUMBER(DATA!L1085),DATA!L1085,"n/a")</f>
        <v>7.0567512611591798</v>
      </c>
      <c r="F761" s="77">
        <f>+IF(ISNUMBER(DATA!M1085),DATA!M1085,"n/a")</f>
        <v>0.110497269384948</v>
      </c>
      <c r="G761" s="87">
        <f>+IF(ISNUMBER(DATA!V1085),DATA!V1085,"n/a")</f>
        <v>7.0747581630318601</v>
      </c>
      <c r="H761" s="77">
        <f>+IF(ISNUMBER(DATA!W1085),DATA!W1085,"n/a")</f>
        <v>8.9533389273412103E-2</v>
      </c>
      <c r="I761" s="87">
        <f>+IF(ISNUMBER(DATA!AF1085),DATA!AF1085,"n/a")</f>
        <v>6.9476163766540902</v>
      </c>
      <c r="J761" s="77">
        <f>+IF(ISNUMBER(DATA!AG1085),DATA!AG1085,"n/a")</f>
        <v>6.5757104296852401E-2</v>
      </c>
      <c r="K761" s="87">
        <f>+IF(ISNUMBER(DATA!AP1085),DATA!AP1085,"n/a")</f>
        <v>6.81123458688052</v>
      </c>
      <c r="L761" s="77">
        <f>+IF(ISNUMBER(DATA!AQ1085),DATA!AQ1085,"n/a")</f>
        <v>5.8102107895703199E-2</v>
      </c>
      <c r="R761" s="66"/>
      <c r="S761" s="66"/>
      <c r="T761" s="66"/>
      <c r="U761" s="66"/>
      <c r="V761" s="66"/>
      <c r="W761" s="66"/>
      <c r="X761" s="66"/>
      <c r="Y761" s="66"/>
    </row>
    <row r="762" spans="1:25" x14ac:dyDescent="0.2">
      <c r="A762" s="66" t="s">
        <v>28</v>
      </c>
      <c r="B762" s="66" t="s">
        <v>24</v>
      </c>
      <c r="C762" s="66" t="s">
        <v>10</v>
      </c>
      <c r="D762" s="66" t="s">
        <v>324</v>
      </c>
      <c r="E762" s="87">
        <f>+IF(ISNUMBER(DATA!L1086),DATA!L1086,"n/a")</f>
        <v>5.0376914569006797</v>
      </c>
      <c r="F762" s="77">
        <f>+IF(ISNUMBER(DATA!M1086),DATA!M1086,"n/a")</f>
        <v>-2.6683592127133299E-2</v>
      </c>
      <c r="G762" s="87">
        <f>+IF(ISNUMBER(DATA!V1086),DATA!V1086,"n/a")</f>
        <v>5.0550192289842997</v>
      </c>
      <c r="H762" s="77">
        <f>+IF(ISNUMBER(DATA!W1086),DATA!W1086,"n/a")</f>
        <v>-2.4738312107096299E-2</v>
      </c>
      <c r="I762" s="87">
        <f>+IF(ISNUMBER(DATA!AF1086),DATA!AF1086,"n/a")</f>
        <v>5.0386862689821799</v>
      </c>
      <c r="J762" s="77">
        <f>+IF(ISNUMBER(DATA!AG1086),DATA!AG1086,"n/a")</f>
        <v>2.9406489883232597E-4</v>
      </c>
      <c r="K762" s="87">
        <f>+IF(ISNUMBER(DATA!AP1086),DATA!AP1086,"n/a")</f>
        <v>5.0558113353834004</v>
      </c>
      <c r="L762" s="77">
        <f>+IF(ISNUMBER(DATA!AQ1086),DATA!AQ1086,"n/a")</f>
        <v>1.51096814125903E-2</v>
      </c>
      <c r="R762" s="66"/>
      <c r="S762" s="66"/>
      <c r="T762" s="66"/>
      <c r="U762" s="66"/>
      <c r="V762" s="66"/>
      <c r="W762" s="66"/>
      <c r="X762" s="66"/>
      <c r="Y762" s="66"/>
    </row>
    <row r="763" spans="1:25" x14ac:dyDescent="0.2">
      <c r="A763" s="66" t="s">
        <v>28</v>
      </c>
      <c r="B763" s="66" t="s">
        <v>24</v>
      </c>
      <c r="C763" s="66" t="s">
        <v>10</v>
      </c>
      <c r="D763" s="66" t="s">
        <v>325</v>
      </c>
      <c r="E763" s="87">
        <f>+IF(ISNUMBER(DATA!L1087),DATA!L1087,"n/a")</f>
        <v>6.2363588993125996</v>
      </c>
      <c r="F763" s="77">
        <f>+IF(ISNUMBER(DATA!M1087),DATA!M1087,"n/a")</f>
        <v>-0.15331839191512001</v>
      </c>
      <c r="G763" s="87">
        <f>+IF(ISNUMBER(DATA!V1087),DATA!V1087,"n/a")</f>
        <v>6.5209717541595502</v>
      </c>
      <c r="H763" s="77">
        <f>+IF(ISNUMBER(DATA!W1087),DATA!W1087,"n/a")</f>
        <v>-0.11262852733798499</v>
      </c>
      <c r="I763" s="87">
        <f>+IF(ISNUMBER(DATA!AF1087),DATA!AF1087,"n/a")</f>
        <v>6.5496188613969304</v>
      </c>
      <c r="J763" s="77">
        <f>+IF(ISNUMBER(DATA!AG1087),DATA!AG1087,"n/a")</f>
        <v>-0.11055185416220401</v>
      </c>
      <c r="K763" s="87">
        <f>+IF(ISNUMBER(DATA!AP1087),DATA!AP1087,"n/a")</f>
        <v>6.8056668601555801</v>
      </c>
      <c r="L763" s="77">
        <f>+IF(ISNUMBER(DATA!AQ1087),DATA!AQ1087,"n/a")</f>
        <v>-0.124599752133879</v>
      </c>
      <c r="R763" s="66"/>
      <c r="S763" s="66"/>
      <c r="T763" s="66"/>
      <c r="U763" s="66"/>
      <c r="V763" s="66"/>
      <c r="W763" s="66"/>
      <c r="X763" s="66"/>
      <c r="Y763" s="66"/>
    </row>
    <row r="764" spans="1:25" x14ac:dyDescent="0.2">
      <c r="A764" s="66" t="s">
        <v>28</v>
      </c>
      <c r="B764" s="66" t="s">
        <v>24</v>
      </c>
      <c r="C764" s="66" t="s">
        <v>10</v>
      </c>
      <c r="D764" s="66" t="s">
        <v>326</v>
      </c>
      <c r="E764" s="87">
        <f>+IF(ISNUMBER(DATA!L1088),DATA!L1088,"n/a")</f>
        <v>4.1640263180356198</v>
      </c>
      <c r="F764" s="77">
        <f>+IF(ISNUMBER(DATA!M1088),DATA!M1088,"n/a")</f>
        <v>-1.34044209220081E-2</v>
      </c>
      <c r="G764" s="87">
        <f>+IF(ISNUMBER(DATA!V1088),DATA!V1088,"n/a")</f>
        <v>4.3178626234237001</v>
      </c>
      <c r="H764" s="77">
        <f>+IF(ISNUMBER(DATA!W1088),DATA!W1088,"n/a")</f>
        <v>3.3525688929335003E-2</v>
      </c>
      <c r="I764" s="87">
        <f>+IF(ISNUMBER(DATA!AF1088),DATA!AF1088,"n/a")</f>
        <v>4.2913990606324601</v>
      </c>
      <c r="J764" s="77">
        <f>+IF(ISNUMBER(DATA!AG1088),DATA!AG1088,"n/a")</f>
        <v>9.1581185926514805E-2</v>
      </c>
      <c r="K764" s="87">
        <f>+IF(ISNUMBER(DATA!AP1088),DATA!AP1088,"n/a")</f>
        <v>4.2988800416451403</v>
      </c>
      <c r="L764" s="77">
        <f>+IF(ISNUMBER(DATA!AQ1088),DATA!AQ1088,"n/a")</f>
        <v>0.15484051393815099</v>
      </c>
      <c r="R764" s="66"/>
      <c r="S764" s="66"/>
      <c r="T764" s="66"/>
      <c r="U764" s="66"/>
      <c r="V764" s="66"/>
      <c r="W764" s="66"/>
      <c r="X764" s="66"/>
      <c r="Y764" s="66"/>
    </row>
    <row r="765" spans="1:25" x14ac:dyDescent="0.2">
      <c r="A765" s="66" t="s">
        <v>28</v>
      </c>
      <c r="B765" s="66" t="s">
        <v>24</v>
      </c>
      <c r="C765" s="66" t="s">
        <v>10</v>
      </c>
      <c r="D765" s="66" t="s">
        <v>327</v>
      </c>
      <c r="E765" s="87">
        <f>+IF(ISNUMBER(DATA!L1089),DATA!L1089,"n/a")</f>
        <v>4.7033529025966203</v>
      </c>
      <c r="F765" s="77">
        <f>+IF(ISNUMBER(DATA!M1089),DATA!M1089,"n/a")</f>
        <v>9.7913487769211494E-2</v>
      </c>
      <c r="G765" s="87">
        <f>+IF(ISNUMBER(DATA!V1089),DATA!V1089,"n/a")</f>
        <v>4.4868063175212702</v>
      </c>
      <c r="H765" s="77">
        <f>+IF(ISNUMBER(DATA!W1089),DATA!W1089,"n/a")</f>
        <v>-4.8412242427182797E-2</v>
      </c>
      <c r="I765" s="87">
        <f>+IF(ISNUMBER(DATA!AF1089),DATA!AF1089,"n/a")</f>
        <v>4.4774528183909297</v>
      </c>
      <c r="J765" s="77">
        <f>+IF(ISNUMBER(DATA!AG1089),DATA!AG1089,"n/a")</f>
        <v>-2.7625884342685501E-2</v>
      </c>
      <c r="K765" s="87">
        <f>+IF(ISNUMBER(DATA!AP1089),DATA!AP1089,"n/a")</f>
        <v>4.6092537831911198</v>
      </c>
      <c r="L765" s="77">
        <f>+IF(ISNUMBER(DATA!AQ1089),DATA!AQ1089,"n/a")</f>
        <v>1.8545300269976601E-2</v>
      </c>
      <c r="R765" s="66"/>
      <c r="S765" s="66"/>
      <c r="T765" s="66"/>
      <c r="U765" s="66"/>
      <c r="V765" s="66"/>
      <c r="W765" s="66"/>
      <c r="X765" s="66"/>
      <c r="Y765" s="66"/>
    </row>
    <row r="766" spans="1:25" x14ac:dyDescent="0.2">
      <c r="E766" s="88"/>
      <c r="F766" s="77"/>
      <c r="G766" s="89"/>
      <c r="H766" s="77"/>
      <c r="I766" s="89"/>
      <c r="J766" s="82"/>
      <c r="K766" s="89"/>
      <c r="L766" s="77"/>
      <c r="R766" s="66"/>
      <c r="S766" s="66"/>
      <c r="T766" s="66"/>
      <c r="U766" s="66"/>
      <c r="V766" s="66"/>
      <c r="W766" s="66"/>
      <c r="X766" s="66"/>
      <c r="Y766" s="66"/>
    </row>
    <row r="767" spans="1:25" x14ac:dyDescent="0.2">
      <c r="A767" s="66" t="s">
        <v>28</v>
      </c>
      <c r="B767" s="66" t="s">
        <v>24</v>
      </c>
      <c r="C767" s="66" t="s">
        <v>26</v>
      </c>
      <c r="D767" s="66" t="s">
        <v>319</v>
      </c>
      <c r="E767" s="87">
        <f>+IF(ISNUMBER(DATA!N1081),DATA!N1081,"n/a")</f>
        <v>3.1217388215072099</v>
      </c>
      <c r="F767" s="77">
        <f>+IF(ISNUMBER(DATA!O1081),DATA!O1081,"n/a")</f>
        <v>6.5944580141304504E-3</v>
      </c>
      <c r="G767" s="87">
        <f>+IF(ISNUMBER(DATA!X1081),DATA!X1081,"n/a")</f>
        <v>3.1513033386578502</v>
      </c>
      <c r="H767" s="77">
        <f>+IF(ISNUMBER(DATA!Y1081),DATA!Y1081,"n/a")</f>
        <v>1.8448417502462702E-2</v>
      </c>
      <c r="I767" s="87">
        <f>+IF(ISNUMBER(DATA!AH1081),DATA!AH1081,"n/a")</f>
        <v>3.1618921292658699</v>
      </c>
      <c r="J767" s="77">
        <f>+IF(ISNUMBER(DATA!AI1081),DATA!AI1081,"n/a")</f>
        <v>7.4876428880413695E-2</v>
      </c>
      <c r="K767" s="87">
        <f>+IF(ISNUMBER(DATA!AR1081),DATA!AR1081,"n/a")</f>
        <v>3.1238418925554199</v>
      </c>
      <c r="L767" s="77">
        <f>+IF(ISNUMBER(DATA!AS1081),DATA!AS1081,"n/a")</f>
        <v>0.13015843585325201</v>
      </c>
      <c r="R767" s="66"/>
      <c r="S767" s="66"/>
      <c r="T767" s="66"/>
      <c r="U767" s="66"/>
      <c r="V767" s="66"/>
      <c r="W767" s="66"/>
      <c r="X767" s="66"/>
      <c r="Y767" s="66"/>
    </row>
    <row r="768" spans="1:25" x14ac:dyDescent="0.2">
      <c r="A768" s="66" t="s">
        <v>28</v>
      </c>
      <c r="B768" s="66" t="s">
        <v>24</v>
      </c>
      <c r="C768" s="66" t="s">
        <v>26</v>
      </c>
      <c r="D768" s="66" t="s">
        <v>320</v>
      </c>
      <c r="E768" s="87">
        <f>+IF(ISNUMBER(DATA!N1082),DATA!N1082,"n/a")</f>
        <v>2.2984247941971199</v>
      </c>
      <c r="F768" s="77">
        <f>+IF(ISNUMBER(DATA!O1082),DATA!O1082,"n/a")</f>
        <v>0.41700128834738598</v>
      </c>
      <c r="G768" s="87">
        <f>+IF(ISNUMBER(DATA!X1082),DATA!X1082,"n/a")</f>
        <v>1.94710755903522</v>
      </c>
      <c r="H768" s="77">
        <f>+IF(ISNUMBER(DATA!Y1082),DATA!Y1082,"n/a")</f>
        <v>-2.7424199776560101E-2</v>
      </c>
      <c r="I768" s="87">
        <f>+IF(ISNUMBER(DATA!AH1082),DATA!AH1082,"n/a")</f>
        <v>1.93366568997366</v>
      </c>
      <c r="J768" s="77">
        <f>+IF(ISNUMBER(DATA!AI1082),DATA!AI1082,"n/a")</f>
        <v>-2.1210662446445799E-2</v>
      </c>
      <c r="K768" s="87">
        <f>+IF(ISNUMBER(DATA!AR1082),DATA!AR1082,"n/a")</f>
        <v>2.0624955564754499</v>
      </c>
      <c r="L768" s="77">
        <f>+IF(ISNUMBER(DATA!AS1082),DATA!AS1082,"n/a")</f>
        <v>9.1400750922782104E-2</v>
      </c>
      <c r="R768" s="66"/>
      <c r="S768" s="66"/>
      <c r="T768" s="66"/>
      <c r="U768" s="66"/>
      <c r="V768" s="66"/>
      <c r="W768" s="66"/>
      <c r="X768" s="66"/>
      <c r="Y768" s="66"/>
    </row>
    <row r="769" spans="1:25" x14ac:dyDescent="0.2">
      <c r="A769" s="66" t="s">
        <v>28</v>
      </c>
      <c r="B769" s="66" t="s">
        <v>24</v>
      </c>
      <c r="C769" s="66" t="s">
        <v>26</v>
      </c>
      <c r="D769" s="66" t="s">
        <v>321</v>
      </c>
      <c r="E769" s="87">
        <f>+IF(ISNUMBER(DATA!N1083),DATA!N1083,"n/a")</f>
        <v>3.28302693205235</v>
      </c>
      <c r="F769" s="77">
        <f>+IF(ISNUMBER(DATA!O1083),DATA!O1083,"n/a")</f>
        <v>8.6473275427961502E-2</v>
      </c>
      <c r="G769" s="87">
        <f>+IF(ISNUMBER(DATA!X1083),DATA!X1083,"n/a")</f>
        <v>3.23158584181318</v>
      </c>
      <c r="H769" s="77">
        <f>+IF(ISNUMBER(DATA!Y1083),DATA!Y1083,"n/a")</f>
        <v>3.26349415495686E-2</v>
      </c>
      <c r="I769" s="87">
        <f>+IF(ISNUMBER(DATA!AH1083),DATA!AH1083,"n/a")</f>
        <v>3.20903999436673</v>
      </c>
      <c r="J769" s="77">
        <f>+IF(ISNUMBER(DATA!AI1083),DATA!AI1083,"n/a")</f>
        <v>3.1289646444233897E-2</v>
      </c>
      <c r="K769" s="87">
        <f>+IF(ISNUMBER(DATA!AR1083),DATA!AR1083,"n/a")</f>
        <v>3.2379661756468998</v>
      </c>
      <c r="L769" s="77">
        <f>+IF(ISNUMBER(DATA!AS1083),DATA!AS1083,"n/a")</f>
        <v>4.4422654201616001E-2</v>
      </c>
      <c r="R769" s="66"/>
      <c r="S769" s="66"/>
      <c r="T769" s="66"/>
      <c r="U769" s="66"/>
      <c r="V769" s="66"/>
      <c r="W769" s="66"/>
      <c r="X769" s="66"/>
      <c r="Y769" s="66"/>
    </row>
    <row r="770" spans="1:25" x14ac:dyDescent="0.2">
      <c r="A770" s="66" t="s">
        <v>28</v>
      </c>
      <c r="B770" s="66" t="s">
        <v>24</v>
      </c>
      <c r="C770" s="66" t="s">
        <v>26</v>
      </c>
      <c r="D770" s="66" t="s">
        <v>322</v>
      </c>
      <c r="E770" s="87">
        <f>+IF(ISNUMBER(DATA!N1084),DATA!N1084,"n/a")</f>
        <v>3.2872218680616401</v>
      </c>
      <c r="F770" s="77">
        <f>+IF(ISNUMBER(DATA!O1084),DATA!O1084,"n/a")</f>
        <v>4.47216652785322E-3</v>
      </c>
      <c r="G770" s="87">
        <f>+IF(ISNUMBER(DATA!X1084),DATA!X1084,"n/a")</f>
        <v>3.27702386066436</v>
      </c>
      <c r="H770" s="77">
        <f>+IF(ISNUMBER(DATA!Y1084),DATA!Y1084,"n/a")</f>
        <v>-1.9711912670329401E-2</v>
      </c>
      <c r="I770" s="87">
        <f>+IF(ISNUMBER(DATA!AH1084),DATA!AH1084,"n/a")</f>
        <v>3.25698248496054</v>
      </c>
      <c r="J770" s="77">
        <f>+IF(ISNUMBER(DATA!AI1084),DATA!AI1084,"n/a")</f>
        <v>-1.7427366377710501E-2</v>
      </c>
      <c r="K770" s="87">
        <f>+IF(ISNUMBER(DATA!AR1084),DATA!AR1084,"n/a")</f>
        <v>3.30796032926636</v>
      </c>
      <c r="L770" s="77">
        <f>+IF(ISNUMBER(DATA!AS1084),DATA!AS1084,"n/a")</f>
        <v>6.69623710781974E-3</v>
      </c>
      <c r="R770" s="66"/>
      <c r="S770" s="66"/>
      <c r="T770" s="66"/>
      <c r="U770" s="66"/>
      <c r="V770" s="66"/>
      <c r="W770" s="66"/>
      <c r="X770" s="66"/>
      <c r="Y770" s="66"/>
    </row>
    <row r="771" spans="1:25" x14ac:dyDescent="0.2">
      <c r="A771" s="66" t="s">
        <v>28</v>
      </c>
      <c r="B771" s="66" t="s">
        <v>24</v>
      </c>
      <c r="C771" s="66" t="s">
        <v>26</v>
      </c>
      <c r="D771" s="66" t="s">
        <v>323</v>
      </c>
      <c r="E771" s="87">
        <f>+IF(ISNUMBER(DATA!N1085),DATA!N1085,"n/a")</f>
        <v>3.3681875194568498</v>
      </c>
      <c r="F771" s="77">
        <f>+IF(ISNUMBER(DATA!O1085),DATA!O1085,"n/a")</f>
        <v>0.12168044913797001</v>
      </c>
      <c r="G771" s="87">
        <f>+IF(ISNUMBER(DATA!X1085),DATA!X1085,"n/a")</f>
        <v>3.40776675881895</v>
      </c>
      <c r="H771" s="77">
        <f>+IF(ISNUMBER(DATA!Y1085),DATA!Y1085,"n/a")</f>
        <v>9.4849135958096895E-2</v>
      </c>
      <c r="I771" s="87">
        <f>+IF(ISNUMBER(DATA!AH1085),DATA!AH1085,"n/a")</f>
        <v>3.3630028138773</v>
      </c>
      <c r="J771" s="77">
        <f>+IF(ISNUMBER(DATA!AI1085),DATA!AI1085,"n/a")</f>
        <v>7.6394033805064696E-2</v>
      </c>
      <c r="K771" s="87">
        <f>+IF(ISNUMBER(DATA!AR1085),DATA!AR1085,"n/a")</f>
        <v>3.2938691241269402</v>
      </c>
      <c r="L771" s="77">
        <f>+IF(ISNUMBER(DATA!AS1085),DATA!AS1085,"n/a")</f>
        <v>7.4587014862269804E-2</v>
      </c>
      <c r="R771" s="66"/>
      <c r="S771" s="66"/>
      <c r="T771" s="66"/>
      <c r="U771" s="66"/>
      <c r="V771" s="66"/>
      <c r="W771" s="66"/>
      <c r="X771" s="66"/>
      <c r="Y771" s="66"/>
    </row>
    <row r="772" spans="1:25" x14ac:dyDescent="0.2">
      <c r="A772" s="66" t="s">
        <v>28</v>
      </c>
      <c r="B772" s="66" t="s">
        <v>24</v>
      </c>
      <c r="C772" s="66" t="s">
        <v>26</v>
      </c>
      <c r="D772" s="66" t="s">
        <v>324</v>
      </c>
      <c r="E772" s="87">
        <f>+IF(ISNUMBER(DATA!N1086),DATA!N1086,"n/a")</f>
        <v>3.41494572482125</v>
      </c>
      <c r="F772" s="77">
        <f>+IF(ISNUMBER(DATA!O1086),DATA!O1086,"n/a")</f>
        <v>1.73238321248739E-2</v>
      </c>
      <c r="G772" s="87">
        <f>+IF(ISNUMBER(DATA!X1086),DATA!X1086,"n/a")</f>
        <v>3.4066776585987601</v>
      </c>
      <c r="H772" s="77">
        <f>+IF(ISNUMBER(DATA!Y1086),DATA!Y1086,"n/a")</f>
        <v>1.55412471186491E-2</v>
      </c>
      <c r="I772" s="87">
        <f>+IF(ISNUMBER(DATA!AH1086),DATA!AH1086,"n/a")</f>
        <v>3.4072019603310402</v>
      </c>
      <c r="J772" s="77">
        <f>+IF(ISNUMBER(DATA!AI1086),DATA!AI1086,"n/a")</f>
        <v>2.1172824862167601E-2</v>
      </c>
      <c r="K772" s="87">
        <f>+IF(ISNUMBER(DATA!AR1086),DATA!AR1086,"n/a")</f>
        <v>3.3975429799232302</v>
      </c>
      <c r="L772" s="77">
        <f>+IF(ISNUMBER(DATA!AS1086),DATA!AS1086,"n/a")</f>
        <v>3.5777584065624798E-2</v>
      </c>
      <c r="R772" s="66"/>
      <c r="S772" s="66"/>
      <c r="T772" s="66"/>
      <c r="U772" s="66"/>
      <c r="V772" s="66"/>
      <c r="W772" s="66"/>
      <c r="X772" s="66"/>
      <c r="Y772" s="66"/>
    </row>
    <row r="773" spans="1:25" x14ac:dyDescent="0.2">
      <c r="A773" s="66" t="s">
        <v>28</v>
      </c>
      <c r="B773" s="66" t="s">
        <v>24</v>
      </c>
      <c r="C773" s="66" t="s">
        <v>26</v>
      </c>
      <c r="D773" s="66" t="s">
        <v>325</v>
      </c>
      <c r="E773" s="87">
        <f>+IF(ISNUMBER(DATA!N1087),DATA!N1087,"n/a")</f>
        <v>3.4249923583243</v>
      </c>
      <c r="F773" s="77">
        <f>+IF(ISNUMBER(DATA!O1087),DATA!O1087,"n/a")</f>
        <v>5.8092530997940796E-3</v>
      </c>
      <c r="G773" s="87">
        <f>+IF(ISNUMBER(DATA!X1087),DATA!X1087,"n/a")</f>
        <v>3.4559067996136901</v>
      </c>
      <c r="H773" s="77">
        <f>+IF(ISNUMBER(DATA!Y1087),DATA!Y1087,"n/a")</f>
        <v>3.8283836289468701E-2</v>
      </c>
      <c r="I773" s="87">
        <f>+IF(ISNUMBER(DATA!AH1087),DATA!AH1087,"n/a")</f>
        <v>3.4855029317933499</v>
      </c>
      <c r="J773" s="77">
        <f>+IF(ISNUMBER(DATA!AI1087),DATA!AI1087,"n/a")</f>
        <v>4.2005888858569498E-2</v>
      </c>
      <c r="K773" s="87">
        <f>+IF(ISNUMBER(DATA!AR1087),DATA!AR1087,"n/a")</f>
        <v>3.4941205746352599</v>
      </c>
      <c r="L773" s="77">
        <f>+IF(ISNUMBER(DATA!AS1087),DATA!AS1087,"n/a")</f>
        <v>2.76156652491239E-2</v>
      </c>
      <c r="R773" s="66"/>
      <c r="S773" s="66"/>
      <c r="T773" s="66"/>
      <c r="U773" s="66"/>
      <c r="V773" s="66"/>
      <c r="W773" s="66"/>
      <c r="X773" s="66"/>
      <c r="Y773" s="66"/>
    </row>
    <row r="774" spans="1:25" x14ac:dyDescent="0.2">
      <c r="A774" s="66" t="s">
        <v>28</v>
      </c>
      <c r="B774" s="66" t="s">
        <v>24</v>
      </c>
      <c r="C774" s="66" t="s">
        <v>26</v>
      </c>
      <c r="D774" s="66" t="s">
        <v>326</v>
      </c>
      <c r="E774" s="87">
        <f>+IF(ISNUMBER(DATA!N1088),DATA!N1088,"n/a")</f>
        <v>3.4012459663835402</v>
      </c>
      <c r="F774" s="77">
        <f>+IF(ISNUMBER(DATA!O1088),DATA!O1088,"n/a")</f>
        <v>2.6854654317692399E-2</v>
      </c>
      <c r="G774" s="87">
        <f>+IF(ISNUMBER(DATA!X1088),DATA!X1088,"n/a")</f>
        <v>3.4176228297947202</v>
      </c>
      <c r="H774" s="77">
        <f>+IF(ISNUMBER(DATA!Y1088),DATA!Y1088,"n/a")</f>
        <v>3.8147613448725498E-2</v>
      </c>
      <c r="I774" s="87">
        <f>+IF(ISNUMBER(DATA!AH1088),DATA!AH1088,"n/a")</f>
        <v>3.4100231692179301</v>
      </c>
      <c r="J774" s="77">
        <f>+IF(ISNUMBER(DATA!AI1088),DATA!AI1088,"n/a")</f>
        <v>5.5214529702571298E-2</v>
      </c>
      <c r="K774" s="87">
        <f>+IF(ISNUMBER(DATA!AR1088),DATA!AR1088,"n/a")</f>
        <v>3.36389627885828</v>
      </c>
      <c r="L774" s="77">
        <f>+IF(ISNUMBER(DATA!AS1088),DATA!AS1088,"n/a")</f>
        <v>5.4685363057413297E-2</v>
      </c>
      <c r="R774" s="66"/>
      <c r="S774" s="66"/>
      <c r="T774" s="66"/>
      <c r="U774" s="66"/>
      <c r="V774" s="66"/>
      <c r="W774" s="66"/>
      <c r="X774" s="66"/>
      <c r="Y774" s="66"/>
    </row>
    <row r="775" spans="1:25" x14ac:dyDescent="0.2">
      <c r="A775" s="66" t="s">
        <v>28</v>
      </c>
      <c r="B775" s="66" t="s">
        <v>24</v>
      </c>
      <c r="C775" s="66" t="s">
        <v>26</v>
      </c>
      <c r="D775" s="66" t="s">
        <v>327</v>
      </c>
      <c r="E775" s="87">
        <f>+IF(ISNUMBER(DATA!N1089),DATA!N1089,"n/a")</f>
        <v>3.0473421869499902</v>
      </c>
      <c r="F775" s="77">
        <f>+IF(ISNUMBER(DATA!O1089),DATA!O1089,"n/a")</f>
        <v>0.146257448353554</v>
      </c>
      <c r="G775" s="87">
        <f>+IF(ISNUMBER(DATA!X1089),DATA!X1089,"n/a")</f>
        <v>2.8839332941143798</v>
      </c>
      <c r="H775" s="77">
        <f>+IF(ISNUMBER(DATA!Y1089),DATA!Y1089,"n/a")</f>
        <v>-8.6498249708157997E-3</v>
      </c>
      <c r="I775" s="87">
        <f>+IF(ISNUMBER(DATA!AH1089),DATA!AH1089,"n/a")</f>
        <v>2.8784907662839498</v>
      </c>
      <c r="J775" s="77">
        <f>+IF(ISNUMBER(DATA!AI1089),DATA!AI1089,"n/a")</f>
        <v>3.5835507886518799E-3</v>
      </c>
      <c r="K775" s="87">
        <f>+IF(ISNUMBER(DATA!AR1089),DATA!AR1089,"n/a")</f>
        <v>2.9506989078271801</v>
      </c>
      <c r="L775" s="77">
        <f>+IF(ISNUMBER(DATA!AS1089),DATA!AS1089,"n/a")</f>
        <v>4.3423290632649297E-2</v>
      </c>
      <c r="R775" s="66"/>
      <c r="S775" s="66"/>
      <c r="T775" s="66"/>
      <c r="U775" s="66"/>
      <c r="V775" s="66"/>
      <c r="W775" s="66"/>
      <c r="X775" s="66"/>
      <c r="Y775" s="66"/>
    </row>
    <row r="776" spans="1:25" x14ac:dyDescent="0.2">
      <c r="E776" s="88"/>
      <c r="F776" s="77"/>
      <c r="G776" s="89"/>
      <c r="H776" s="77"/>
      <c r="I776" s="89"/>
      <c r="J776" s="82"/>
      <c r="K776" s="89"/>
      <c r="L776" s="77"/>
      <c r="R776" s="66"/>
      <c r="S776" s="66"/>
      <c r="T776" s="66"/>
      <c r="U776" s="66"/>
      <c r="V776" s="66"/>
      <c r="W776" s="66"/>
      <c r="X776" s="66"/>
      <c r="Y776" s="66"/>
    </row>
    <row r="777" spans="1:25" x14ac:dyDescent="0.2">
      <c r="A777" s="66" t="s">
        <v>20</v>
      </c>
      <c r="B777" s="66" t="s">
        <v>23</v>
      </c>
      <c r="C777" s="66" t="s">
        <v>0</v>
      </c>
      <c r="D777" s="66" t="s">
        <v>319</v>
      </c>
      <c r="E777" s="76">
        <f>+IF(ISNUMBER(DATA!F541),DATA!F541,"n/a")</f>
        <v>75981.69</v>
      </c>
      <c r="F777" s="77">
        <f>+IF(ISNUMBER(DATA!G541),DATA!G541,"n/a")</f>
        <v>0.17060990223360001</v>
      </c>
      <c r="G777" s="76">
        <f>+IF(ISNUMBER(DATA!P541),DATA!P541,"n/a")</f>
        <v>253528</v>
      </c>
      <c r="H777" s="77">
        <f>+IF(ISNUMBER(DATA!Q541),DATA!Q541,"n/a")</f>
        <v>0.17465904132276799</v>
      </c>
      <c r="I777" s="76">
        <f>+IF(ISNUMBER(DATA!Z541),DATA!Z541,"n/a")</f>
        <v>502768.44</v>
      </c>
      <c r="J777" s="77">
        <f>+IF(ISNUMBER(DATA!AA541),DATA!AA541,"n/a")</f>
        <v>6.8488572458326805E-2</v>
      </c>
      <c r="K777" s="76">
        <f>+IF(ISNUMBER(DATA!AJ541),DATA!AJ541,"n/a")</f>
        <v>878931.69</v>
      </c>
      <c r="L777" s="77">
        <f>+IF(ISNUMBER(DATA!AK541),DATA!AK541,"n/a")</f>
        <v>0.16389907519508801</v>
      </c>
      <c r="R777" s="66"/>
      <c r="S777" s="66"/>
      <c r="T777" s="66"/>
      <c r="U777" s="66"/>
      <c r="V777" s="66"/>
      <c r="W777" s="66"/>
      <c r="X777" s="66"/>
      <c r="Y777" s="66"/>
    </row>
    <row r="778" spans="1:25" x14ac:dyDescent="0.2">
      <c r="A778" s="66" t="s">
        <v>20</v>
      </c>
      <c r="B778" s="66" t="s">
        <v>23</v>
      </c>
      <c r="C778" s="66" t="s">
        <v>0</v>
      </c>
      <c r="D778" s="66" t="s">
        <v>320</v>
      </c>
      <c r="E778" s="76">
        <f>+IF(ISNUMBER(DATA!F542),DATA!F542,"n/a")</f>
        <v>229793.84</v>
      </c>
      <c r="F778" s="77">
        <f>+IF(ISNUMBER(DATA!G542),DATA!G542,"n/a")</f>
        <v>9.17537175139332E-2</v>
      </c>
      <c r="G778" s="76">
        <f>+IF(ISNUMBER(DATA!P542),DATA!P542,"n/a")</f>
        <v>811453.32</v>
      </c>
      <c r="H778" s="77">
        <f>+IF(ISNUMBER(DATA!Q542),DATA!Q542,"n/a")</f>
        <v>0.106472745674466</v>
      </c>
      <c r="I778" s="76">
        <f>+IF(ISNUMBER(DATA!Z542),DATA!Z542,"n/a")</f>
        <v>1550626.98</v>
      </c>
      <c r="J778" s="77">
        <f>+IF(ISNUMBER(DATA!AA542),DATA!AA542,"n/a")</f>
        <v>0.10759875382522401</v>
      </c>
      <c r="K778" s="76">
        <f>+IF(ISNUMBER(DATA!AJ542),DATA!AJ542,"n/a")</f>
        <v>2715447.98</v>
      </c>
      <c r="L778" s="77">
        <f>+IF(ISNUMBER(DATA!AK542),DATA!AK542,"n/a")</f>
        <v>0.22861422835557901</v>
      </c>
      <c r="R778" s="66"/>
      <c r="S778" s="66"/>
      <c r="T778" s="66"/>
      <c r="U778" s="66"/>
      <c r="V778" s="66"/>
      <c r="W778" s="66"/>
      <c r="X778" s="66"/>
      <c r="Y778" s="66"/>
    </row>
    <row r="779" spans="1:25" x14ac:dyDescent="0.2">
      <c r="A779" s="66" t="s">
        <v>20</v>
      </c>
      <c r="B779" s="66" t="s">
        <v>23</v>
      </c>
      <c r="C779" s="66" t="s">
        <v>0</v>
      </c>
      <c r="D779" s="66" t="s">
        <v>321</v>
      </c>
      <c r="E779" s="76">
        <f>+IF(ISNUMBER(DATA!F543),DATA!F543,"n/a")</f>
        <v>147642.07999999999</v>
      </c>
      <c r="F779" s="77">
        <f>+IF(ISNUMBER(DATA!G543),DATA!G543,"n/a")</f>
        <v>-8.8037767700598402E-2</v>
      </c>
      <c r="G779" s="76">
        <f>+IF(ISNUMBER(DATA!P543),DATA!P543,"n/a")</f>
        <v>514350.51</v>
      </c>
      <c r="H779" s="77">
        <f>+IF(ISNUMBER(DATA!Q543),DATA!Q543,"n/a")</f>
        <v>-4.7065099590074502E-2</v>
      </c>
      <c r="I779" s="76">
        <f>+IF(ISNUMBER(DATA!Z543),DATA!Z543,"n/a")</f>
        <v>952530.24</v>
      </c>
      <c r="J779" s="77">
        <f>+IF(ISNUMBER(DATA!AA543),DATA!AA543,"n/a")</f>
        <v>-1.16926484334229E-2</v>
      </c>
      <c r="K779" s="76">
        <f>+IF(ISNUMBER(DATA!AJ543),DATA!AJ543,"n/a")</f>
        <v>1717842.57</v>
      </c>
      <c r="L779" s="77">
        <f>+IF(ISNUMBER(DATA!AK543),DATA!AK543,"n/a")</f>
        <v>8.6151059799954299E-2</v>
      </c>
      <c r="R779" s="66"/>
      <c r="S779" s="66"/>
      <c r="T779" s="66"/>
      <c r="U779" s="66"/>
      <c r="V779" s="66"/>
      <c r="W779" s="66"/>
      <c r="X779" s="66"/>
      <c r="Y779" s="66"/>
    </row>
    <row r="780" spans="1:25" x14ac:dyDescent="0.2">
      <c r="A780" s="66" t="s">
        <v>20</v>
      </c>
      <c r="B780" s="66" t="s">
        <v>23</v>
      </c>
      <c r="C780" s="66" t="s">
        <v>0</v>
      </c>
      <c r="D780" s="66" t="s">
        <v>322</v>
      </c>
      <c r="E780" s="76">
        <f>+IF(ISNUMBER(DATA!F544),DATA!F544,"n/a")</f>
        <v>194053.76000000001</v>
      </c>
      <c r="F780" s="77">
        <f>+IF(ISNUMBER(DATA!G544),DATA!G544,"n/a")</f>
        <v>-6.9890135087871702E-2</v>
      </c>
      <c r="G780" s="76">
        <f>+IF(ISNUMBER(DATA!P544),DATA!P544,"n/a")</f>
        <v>648144.63</v>
      </c>
      <c r="H780" s="77">
        <f>+IF(ISNUMBER(DATA!Q544),DATA!Q544,"n/a")</f>
        <v>-0.17166999473246</v>
      </c>
      <c r="I780" s="76">
        <f>+IF(ISNUMBER(DATA!Z544),DATA!Z544,"n/a")</f>
        <v>1186322.8899999999</v>
      </c>
      <c r="J780" s="77">
        <f>+IF(ISNUMBER(DATA!AA544),DATA!AA544,"n/a")</f>
        <v>-0.28642383694668</v>
      </c>
      <c r="K780" s="76">
        <f>+IF(ISNUMBER(DATA!AJ544),DATA!AJ544,"n/a")</f>
        <v>2125323.1800000002</v>
      </c>
      <c r="L780" s="77">
        <f>+IF(ISNUMBER(DATA!AK544),DATA!AK544,"n/a")</f>
        <v>-0.27815084213367403</v>
      </c>
      <c r="R780" s="66"/>
      <c r="S780" s="66"/>
      <c r="T780" s="66"/>
      <c r="U780" s="66"/>
      <c r="V780" s="66"/>
      <c r="W780" s="66"/>
      <c r="X780" s="66"/>
      <c r="Y780" s="66"/>
    </row>
    <row r="781" spans="1:25" x14ac:dyDescent="0.2">
      <c r="A781" s="66" t="s">
        <v>20</v>
      </c>
      <c r="B781" s="66" t="s">
        <v>23</v>
      </c>
      <c r="C781" s="66" t="s">
        <v>0</v>
      </c>
      <c r="D781" s="66" t="s">
        <v>323</v>
      </c>
      <c r="E781" s="76">
        <f>+IF(ISNUMBER(DATA!F545),DATA!F545,"n/a")</f>
        <v>116931.85</v>
      </c>
      <c r="F781" s="77">
        <f>+IF(ISNUMBER(DATA!G545),DATA!G545,"n/a")</f>
        <v>0.20611141103828701</v>
      </c>
      <c r="G781" s="76">
        <f>+IF(ISNUMBER(DATA!P545),DATA!P545,"n/a")</f>
        <v>418446.54</v>
      </c>
      <c r="H781" s="77">
        <f>+IF(ISNUMBER(DATA!Q545),DATA!Q545,"n/a")</f>
        <v>0.31565576652021599</v>
      </c>
      <c r="I781" s="76">
        <f>+IF(ISNUMBER(DATA!Z545),DATA!Z545,"n/a")</f>
        <v>795452.63</v>
      </c>
      <c r="J781" s="77">
        <f>+IF(ISNUMBER(DATA!AA545),DATA!AA545,"n/a")</f>
        <v>0.49752699422560198</v>
      </c>
      <c r="K781" s="76">
        <f>+IF(ISNUMBER(DATA!AJ545),DATA!AJ545,"n/a")</f>
        <v>1369800.5</v>
      </c>
      <c r="L781" s="77">
        <f>+IF(ISNUMBER(DATA!AK545),DATA!AK545,"n/a")</f>
        <v>0.72777472409031996</v>
      </c>
      <c r="R781" s="66"/>
      <c r="S781" s="66"/>
      <c r="T781" s="66"/>
      <c r="U781" s="66"/>
      <c r="V781" s="66"/>
      <c r="W781" s="66"/>
      <c r="X781" s="66"/>
      <c r="Y781" s="66"/>
    </row>
    <row r="782" spans="1:25" x14ac:dyDescent="0.2">
      <c r="A782" s="66" t="s">
        <v>20</v>
      </c>
      <c r="B782" s="66" t="s">
        <v>23</v>
      </c>
      <c r="C782" s="66" t="s">
        <v>0</v>
      </c>
      <c r="D782" s="66" t="s">
        <v>324</v>
      </c>
      <c r="E782" s="76">
        <f>+IF(ISNUMBER(DATA!F546),DATA!F546,"n/a")</f>
        <v>91148.31</v>
      </c>
      <c r="F782" s="77">
        <f>+IF(ISNUMBER(DATA!G546),DATA!G546,"n/a")</f>
        <v>-1.51850157540905E-2</v>
      </c>
      <c r="G782" s="76">
        <f>+IF(ISNUMBER(DATA!P546),DATA!P546,"n/a")</f>
        <v>315238.46000000002</v>
      </c>
      <c r="H782" s="77">
        <f>+IF(ISNUMBER(DATA!Q546),DATA!Q546,"n/a")</f>
        <v>1.1683551515705101E-2</v>
      </c>
      <c r="I782" s="76">
        <f>+IF(ISNUMBER(DATA!Z546),DATA!Z546,"n/a")</f>
        <v>616101.23</v>
      </c>
      <c r="J782" s="77">
        <f>+IF(ISNUMBER(DATA!AA546),DATA!AA546,"n/a")</f>
        <v>0.19282515456261001</v>
      </c>
      <c r="K782" s="76">
        <f>+IF(ISNUMBER(DATA!AJ546),DATA!AJ546,"n/a")</f>
        <v>1086491.79</v>
      </c>
      <c r="L782" s="77">
        <f>+IF(ISNUMBER(DATA!AK546),DATA!AK546,"n/a")</f>
        <v>0.21767502557669199</v>
      </c>
      <c r="R782" s="66"/>
      <c r="S782" s="66"/>
      <c r="T782" s="66"/>
      <c r="U782" s="66"/>
      <c r="V782" s="66"/>
      <c r="W782" s="66"/>
      <c r="X782" s="66"/>
      <c r="Y782" s="66"/>
    </row>
    <row r="783" spans="1:25" x14ac:dyDescent="0.2">
      <c r="A783" s="66" t="s">
        <v>20</v>
      </c>
      <c r="B783" s="66" t="s">
        <v>23</v>
      </c>
      <c r="C783" s="66" t="s">
        <v>0</v>
      </c>
      <c r="D783" s="66" t="s">
        <v>325</v>
      </c>
      <c r="E783" s="76">
        <f>+IF(ISNUMBER(DATA!F547),DATA!F547,"n/a")</f>
        <v>55052.42</v>
      </c>
      <c r="F783" s="77">
        <f>+IF(ISNUMBER(DATA!G547),DATA!G547,"n/a")</f>
        <v>0.74818647518859305</v>
      </c>
      <c r="G783" s="76">
        <f>+IF(ISNUMBER(DATA!P547),DATA!P547,"n/a")</f>
        <v>189447.67999999999</v>
      </c>
      <c r="H783" s="77">
        <f>+IF(ISNUMBER(DATA!Q547),DATA!Q547,"n/a")</f>
        <v>0.77125203574934298</v>
      </c>
      <c r="I783" s="76">
        <f>+IF(ISNUMBER(DATA!Z547),DATA!Z547,"n/a")</f>
        <v>350546.58</v>
      </c>
      <c r="J783" s="77">
        <f>+IF(ISNUMBER(DATA!AA547),DATA!AA547,"n/a")</f>
        <v>0.98621686334116698</v>
      </c>
      <c r="K783" s="76">
        <f>+IF(ISNUMBER(DATA!AJ547),DATA!AJ547,"n/a")</f>
        <v>570349.06999999995</v>
      </c>
      <c r="L783" s="77">
        <f>+IF(ISNUMBER(DATA!AK547),DATA!AK547,"n/a")</f>
        <v>0.70114954767870497</v>
      </c>
      <c r="R783" s="66"/>
      <c r="S783" s="66"/>
      <c r="T783" s="66"/>
      <c r="U783" s="66"/>
      <c r="V783" s="66"/>
      <c r="W783" s="66"/>
      <c r="X783" s="66"/>
      <c r="Y783" s="66"/>
    </row>
    <row r="784" spans="1:25" x14ac:dyDescent="0.2">
      <c r="A784" s="66" t="s">
        <v>20</v>
      </c>
      <c r="B784" s="66" t="s">
        <v>23</v>
      </c>
      <c r="C784" s="66" t="s">
        <v>0</v>
      </c>
      <c r="D784" s="66" t="s">
        <v>326</v>
      </c>
      <c r="E784" s="76">
        <f>+IF(ISNUMBER(DATA!F548),DATA!F548,"n/a")</f>
        <v>134275.72</v>
      </c>
      <c r="F784" s="77">
        <f>+IF(ISNUMBER(DATA!G548),DATA!G548,"n/a")</f>
        <v>0.48056280380869998</v>
      </c>
      <c r="G784" s="76">
        <f>+IF(ISNUMBER(DATA!P548),DATA!P548,"n/a")</f>
        <v>476671.73</v>
      </c>
      <c r="H784" s="77">
        <f>+IF(ISNUMBER(DATA!Q548),DATA!Q548,"n/a")</f>
        <v>0.81739419932822999</v>
      </c>
      <c r="I784" s="76">
        <f>+IF(ISNUMBER(DATA!Z548),DATA!Z548,"n/a")</f>
        <v>965594.41</v>
      </c>
      <c r="J784" s="77">
        <f>+IF(ISNUMBER(DATA!AA548),DATA!AA548,"n/a")</f>
        <v>1.6915344313106899</v>
      </c>
      <c r="K784" s="76">
        <f>+IF(ISNUMBER(DATA!AJ548),DATA!AJ548,"n/a")</f>
        <v>1522333.14</v>
      </c>
      <c r="L784" s="77">
        <f>+IF(ISNUMBER(DATA!AK548),DATA!AK548,"n/a")</f>
        <v>2.19664783241002</v>
      </c>
      <c r="R784" s="66"/>
      <c r="S784" s="66"/>
      <c r="T784" s="66"/>
      <c r="U784" s="66"/>
      <c r="V784" s="66"/>
      <c r="W784" s="66"/>
      <c r="X784" s="66"/>
      <c r="Y784" s="66"/>
    </row>
    <row r="785" spans="1:25" x14ac:dyDescent="0.2">
      <c r="A785" s="66" t="s">
        <v>20</v>
      </c>
      <c r="B785" s="66" t="s">
        <v>23</v>
      </c>
      <c r="C785" s="66" t="s">
        <v>0</v>
      </c>
      <c r="D785" s="66" t="s">
        <v>327</v>
      </c>
      <c r="E785" s="76">
        <f>+IF(ISNUMBER(DATA!F549),DATA!F549,"n/a")</f>
        <v>1044879.63</v>
      </c>
      <c r="F785" s="77">
        <f>+IF(ISNUMBER(DATA!G549),DATA!G549,"n/a")</f>
        <v>9.11371111988553E-2</v>
      </c>
      <c r="G785" s="76">
        <f>+IF(ISNUMBER(DATA!P549),DATA!P549,"n/a")</f>
        <v>3627280.8</v>
      </c>
      <c r="H785" s="77">
        <f>+IF(ISNUMBER(DATA!Q549),DATA!Q549,"n/a")</f>
        <v>0.10915305354726799</v>
      </c>
      <c r="I785" s="76">
        <f>+IF(ISNUMBER(DATA!Z549),DATA!Z549,"n/a")</f>
        <v>6919943.3700000001</v>
      </c>
      <c r="J785" s="77">
        <f>+IF(ISNUMBER(DATA!AA549),DATA!AA549,"n/a")</f>
        <v>0.13819349992274799</v>
      </c>
      <c r="K785" s="76">
        <f>+IF(ISNUMBER(DATA!AJ549),DATA!AJ549,"n/a")</f>
        <v>11986519.83</v>
      </c>
      <c r="L785" s="77">
        <f>+IF(ISNUMBER(DATA!AK549),DATA!AK549,"n/a")</f>
        <v>0.20011899766167099</v>
      </c>
      <c r="R785" s="66"/>
      <c r="S785" s="66"/>
      <c r="T785" s="66"/>
      <c r="U785" s="66"/>
      <c r="V785" s="66"/>
      <c r="W785" s="66"/>
      <c r="X785" s="66"/>
      <c r="Y785" s="66"/>
    </row>
    <row r="786" spans="1:25" x14ac:dyDescent="0.2">
      <c r="E786" s="80"/>
      <c r="F786" s="77"/>
      <c r="G786" s="81"/>
      <c r="H786" s="77"/>
      <c r="I786" s="81"/>
      <c r="J786" s="82"/>
      <c r="K786" s="81"/>
      <c r="L786" s="77"/>
      <c r="R786" s="66"/>
      <c r="S786" s="66"/>
      <c r="T786" s="66"/>
      <c r="U786" s="66"/>
      <c r="V786" s="66"/>
      <c r="W786" s="66"/>
      <c r="X786" s="66"/>
      <c r="Y786" s="66"/>
    </row>
    <row r="787" spans="1:25" x14ac:dyDescent="0.2">
      <c r="A787" s="66" t="s">
        <v>20</v>
      </c>
      <c r="B787" s="66" t="s">
        <v>23</v>
      </c>
      <c r="C787" s="66" t="s">
        <v>9</v>
      </c>
      <c r="D787" s="66" t="s">
        <v>319</v>
      </c>
      <c r="E787" s="86">
        <f>+IF(ISNUMBER(DATA!H541),DATA!H541,"n/a")</f>
        <v>5460.71</v>
      </c>
      <c r="F787" s="77">
        <f>+IF(ISNUMBER(DATA!I541),DATA!I541,"n/a")</f>
        <v>0.114938022814464</v>
      </c>
      <c r="G787" s="86">
        <f>+IF(ISNUMBER(DATA!R541),DATA!R541,"n/a")</f>
        <v>18072.97</v>
      </c>
      <c r="H787" s="77">
        <f>+IF(ISNUMBER(DATA!S541),DATA!S541,"n/a")</f>
        <v>0.136108158329975</v>
      </c>
      <c r="I787" s="86">
        <f>+IF(ISNUMBER(DATA!AB541),DATA!AB541,"n/a")</f>
        <v>35996.71</v>
      </c>
      <c r="J787" s="77">
        <f>+IF(ISNUMBER(DATA!AC541),DATA!AC541,"n/a")</f>
        <v>6.6745828350770397E-3</v>
      </c>
      <c r="K787" s="86">
        <f>+IF(ISNUMBER(DATA!AL541),DATA!AL541,"n/a")</f>
        <v>64173.35</v>
      </c>
      <c r="L787" s="77">
        <f>+IF(ISNUMBER(DATA!AM541),DATA!AM541,"n/a")</f>
        <v>0.107376620750123</v>
      </c>
      <c r="R787" s="66"/>
      <c r="S787" s="66"/>
      <c r="T787" s="66"/>
      <c r="U787" s="66"/>
      <c r="V787" s="66"/>
      <c r="W787" s="66"/>
      <c r="X787" s="66"/>
      <c r="Y787" s="66"/>
    </row>
    <row r="788" spans="1:25" x14ac:dyDescent="0.2">
      <c r="A788" s="66" t="s">
        <v>20</v>
      </c>
      <c r="B788" s="66" t="s">
        <v>23</v>
      </c>
      <c r="C788" s="66" t="s">
        <v>9</v>
      </c>
      <c r="D788" s="66" t="s">
        <v>320</v>
      </c>
      <c r="E788" s="86">
        <f>+IF(ISNUMBER(DATA!H542),DATA!H542,"n/a")</f>
        <v>16644.310000000001</v>
      </c>
      <c r="F788" s="77">
        <f>+IF(ISNUMBER(DATA!I542),DATA!I542,"n/a")</f>
        <v>4.4474035790328298E-2</v>
      </c>
      <c r="G788" s="86">
        <f>+IF(ISNUMBER(DATA!R542),DATA!R542,"n/a")</f>
        <v>58920.95</v>
      </c>
      <c r="H788" s="77">
        <f>+IF(ISNUMBER(DATA!S542),DATA!S542,"n/a")</f>
        <v>6.7646607422778393E-2</v>
      </c>
      <c r="I788" s="86">
        <f>+IF(ISNUMBER(DATA!AB542),DATA!AB542,"n/a")</f>
        <v>113096.14</v>
      </c>
      <c r="J788" s="77">
        <f>+IF(ISNUMBER(DATA!AC542),DATA!AC542,"n/a")</f>
        <v>5.3911804979218499E-2</v>
      </c>
      <c r="K788" s="86">
        <f>+IF(ISNUMBER(DATA!AL542),DATA!AL542,"n/a")</f>
        <v>198253.24</v>
      </c>
      <c r="L788" s="77">
        <f>+IF(ISNUMBER(DATA!AM542),DATA!AM542,"n/a")</f>
        <v>0.15166156051802701</v>
      </c>
      <c r="R788" s="66"/>
      <c r="S788" s="66"/>
      <c r="T788" s="66"/>
      <c r="U788" s="66"/>
      <c r="V788" s="66"/>
      <c r="W788" s="66"/>
      <c r="X788" s="66"/>
      <c r="Y788" s="66"/>
    </row>
    <row r="789" spans="1:25" x14ac:dyDescent="0.2">
      <c r="A789" s="66" t="s">
        <v>20</v>
      </c>
      <c r="B789" s="66" t="s">
        <v>23</v>
      </c>
      <c r="C789" s="66" t="s">
        <v>9</v>
      </c>
      <c r="D789" s="66" t="s">
        <v>321</v>
      </c>
      <c r="E789" s="86">
        <f>+IF(ISNUMBER(DATA!H543),DATA!H543,"n/a")</f>
        <v>11553.48</v>
      </c>
      <c r="F789" s="77">
        <f>+IF(ISNUMBER(DATA!I543),DATA!I543,"n/a")</f>
        <v>-0.111181887419511</v>
      </c>
      <c r="G789" s="86">
        <f>+IF(ISNUMBER(DATA!R543),DATA!R543,"n/a")</f>
        <v>39272.339999999997</v>
      </c>
      <c r="H789" s="77">
        <f>+IF(ISNUMBER(DATA!S543),DATA!S543,"n/a")</f>
        <v>-7.9401409812616605E-2</v>
      </c>
      <c r="I789" s="86">
        <f>+IF(ISNUMBER(DATA!AB543),DATA!AB543,"n/a")</f>
        <v>72438.91</v>
      </c>
      <c r="J789" s="77">
        <f>+IF(ISNUMBER(DATA!AC543),DATA!AC543,"n/a")</f>
        <v>-7.6693933326459102E-2</v>
      </c>
      <c r="K789" s="86">
        <f>+IF(ISNUMBER(DATA!AL543),DATA!AL543,"n/a")</f>
        <v>131981.91</v>
      </c>
      <c r="L789" s="77">
        <f>+IF(ISNUMBER(DATA!AM543),DATA!AM543,"n/a")</f>
        <v>1.2715853139757399E-2</v>
      </c>
      <c r="R789" s="66"/>
      <c r="S789" s="66"/>
      <c r="T789" s="66"/>
      <c r="U789" s="66"/>
      <c r="V789" s="66"/>
      <c r="W789" s="66"/>
      <c r="X789" s="66"/>
      <c r="Y789" s="66"/>
    </row>
    <row r="790" spans="1:25" x14ac:dyDescent="0.2">
      <c r="A790" s="66" t="s">
        <v>20</v>
      </c>
      <c r="B790" s="66" t="s">
        <v>23</v>
      </c>
      <c r="C790" s="66" t="s">
        <v>9</v>
      </c>
      <c r="D790" s="66" t="s">
        <v>322</v>
      </c>
      <c r="E790" s="86">
        <f>+IF(ISNUMBER(DATA!H544),DATA!H544,"n/a")</f>
        <v>14390.26</v>
      </c>
      <c r="F790" s="77">
        <f>+IF(ISNUMBER(DATA!I544),DATA!I544,"n/a")</f>
        <v>-9.5253783330084899E-2</v>
      </c>
      <c r="G790" s="86">
        <f>+IF(ISNUMBER(DATA!R544),DATA!R544,"n/a")</f>
        <v>47262.65</v>
      </c>
      <c r="H790" s="77">
        <f>+IF(ISNUMBER(DATA!S544),DATA!S544,"n/a")</f>
        <v>-0.196450810364353</v>
      </c>
      <c r="I790" s="86">
        <f>+IF(ISNUMBER(DATA!AB544),DATA!AB544,"n/a")</f>
        <v>85177.88</v>
      </c>
      <c r="J790" s="77">
        <f>+IF(ISNUMBER(DATA!AC544),DATA!AC544,"n/a")</f>
        <v>-0.30265592532485502</v>
      </c>
      <c r="K790" s="86">
        <f>+IF(ISNUMBER(DATA!AL544),DATA!AL544,"n/a")</f>
        <v>155761.15</v>
      </c>
      <c r="L790" s="77">
        <f>+IF(ISNUMBER(DATA!AM544),DATA!AM544,"n/a")</f>
        <v>-0.278483122948051</v>
      </c>
      <c r="R790" s="66"/>
      <c r="S790" s="66"/>
      <c r="T790" s="66"/>
      <c r="U790" s="66"/>
      <c r="V790" s="66"/>
      <c r="W790" s="66"/>
      <c r="X790" s="66"/>
      <c r="Y790" s="66"/>
    </row>
    <row r="791" spans="1:25" x14ac:dyDescent="0.2">
      <c r="A791" s="66" t="s">
        <v>20</v>
      </c>
      <c r="B791" s="66" t="s">
        <v>23</v>
      </c>
      <c r="C791" s="66" t="s">
        <v>9</v>
      </c>
      <c r="D791" s="66" t="s">
        <v>323</v>
      </c>
      <c r="E791" s="86">
        <f>+IF(ISNUMBER(DATA!H545),DATA!H545,"n/a")</f>
        <v>8016.89</v>
      </c>
      <c r="F791" s="77">
        <f>+IF(ISNUMBER(DATA!I545),DATA!I545,"n/a")</f>
        <v>0.12942736105965</v>
      </c>
      <c r="G791" s="86">
        <f>+IF(ISNUMBER(DATA!R545),DATA!R545,"n/a")</f>
        <v>28468.67</v>
      </c>
      <c r="H791" s="77">
        <f>+IF(ISNUMBER(DATA!S545),DATA!S545,"n/a")</f>
        <v>0.167321906411427</v>
      </c>
      <c r="I791" s="86">
        <f>+IF(ISNUMBER(DATA!AB545),DATA!AB545,"n/a")</f>
        <v>54062.93</v>
      </c>
      <c r="J791" s="77">
        <f>+IF(ISNUMBER(DATA!AC545),DATA!AC545,"n/a")</f>
        <v>0.32244281038357298</v>
      </c>
      <c r="K791" s="86">
        <f>+IF(ISNUMBER(DATA!AL545),DATA!AL545,"n/a")</f>
        <v>93218.5</v>
      </c>
      <c r="L791" s="77">
        <f>+IF(ISNUMBER(DATA!AM545),DATA!AM545,"n/a")</f>
        <v>0.57604807953879</v>
      </c>
      <c r="R791" s="66"/>
      <c r="S791" s="66"/>
      <c r="T791" s="66"/>
      <c r="U791" s="66"/>
      <c r="V791" s="66"/>
      <c r="W791" s="66"/>
      <c r="X791" s="66"/>
      <c r="Y791" s="66"/>
    </row>
    <row r="792" spans="1:25" x14ac:dyDescent="0.2">
      <c r="A792" s="66" t="s">
        <v>20</v>
      </c>
      <c r="B792" s="66" t="s">
        <v>23</v>
      </c>
      <c r="C792" s="66" t="s">
        <v>9</v>
      </c>
      <c r="D792" s="66" t="s">
        <v>324</v>
      </c>
      <c r="E792" s="86">
        <f>+IF(ISNUMBER(DATA!H546),DATA!H546,"n/a")</f>
        <v>7184.06</v>
      </c>
      <c r="F792" s="77">
        <f>+IF(ISNUMBER(DATA!I546),DATA!I546,"n/a")</f>
        <v>-0.15610812156922199</v>
      </c>
      <c r="G792" s="86">
        <f>+IF(ISNUMBER(DATA!R546),DATA!R546,"n/a")</f>
        <v>24674.07</v>
      </c>
      <c r="H792" s="77">
        <f>+IF(ISNUMBER(DATA!S546),DATA!S546,"n/a")</f>
        <v>-0.181584882880134</v>
      </c>
      <c r="I792" s="86">
        <f>+IF(ISNUMBER(DATA!AB546),DATA!AB546,"n/a")</f>
        <v>48248.81</v>
      </c>
      <c r="J792" s="77">
        <f>+IF(ISNUMBER(DATA!AC546),DATA!AC546,"n/a")</f>
        <v>-8.4025504396406298E-2</v>
      </c>
      <c r="K792" s="86">
        <f>+IF(ISNUMBER(DATA!AL546),DATA!AL546,"n/a")</f>
        <v>86212.47</v>
      </c>
      <c r="L792" s="77">
        <f>+IF(ISNUMBER(DATA!AM546),DATA!AM546,"n/a")</f>
        <v>9.8790982193621701E-2</v>
      </c>
      <c r="R792" s="66"/>
      <c r="S792" s="66"/>
      <c r="T792" s="66"/>
      <c r="U792" s="66"/>
      <c r="V792" s="66"/>
      <c r="W792" s="66"/>
      <c r="X792" s="66"/>
      <c r="Y792" s="66"/>
    </row>
    <row r="793" spans="1:25" x14ac:dyDescent="0.2">
      <c r="A793" s="66" t="s">
        <v>20</v>
      </c>
      <c r="B793" s="66" t="s">
        <v>23</v>
      </c>
      <c r="C793" s="66" t="s">
        <v>9</v>
      </c>
      <c r="D793" s="66" t="s">
        <v>325</v>
      </c>
      <c r="E793" s="86">
        <f>+IF(ISNUMBER(DATA!H547),DATA!H547,"n/a")</f>
        <v>4151.09</v>
      </c>
      <c r="F793" s="77">
        <f>+IF(ISNUMBER(DATA!I547),DATA!I547,"n/a")</f>
        <v>0.72230105385445198</v>
      </c>
      <c r="G793" s="86">
        <f>+IF(ISNUMBER(DATA!R547),DATA!R547,"n/a")</f>
        <v>14175.81</v>
      </c>
      <c r="H793" s="77">
        <f>+IF(ISNUMBER(DATA!S547),DATA!S547,"n/a")</f>
        <v>0.69892257909875399</v>
      </c>
      <c r="I793" s="86">
        <f>+IF(ISNUMBER(DATA!AB547),DATA!AB547,"n/a")</f>
        <v>26456.58</v>
      </c>
      <c r="J793" s="77">
        <f>+IF(ISNUMBER(DATA!AC547),DATA!AC547,"n/a")</f>
        <v>0.87361983262715304</v>
      </c>
      <c r="K793" s="86">
        <f>+IF(ISNUMBER(DATA!AL547),DATA!AL547,"n/a")</f>
        <v>43420.639999999999</v>
      </c>
      <c r="L793" s="77">
        <f>+IF(ISNUMBER(DATA!AM547),DATA!AM547,"n/a")</f>
        <v>0.68440424485337104</v>
      </c>
      <c r="R793" s="66"/>
      <c r="S793" s="66"/>
      <c r="T793" s="66"/>
      <c r="U793" s="66"/>
      <c r="V793" s="66"/>
      <c r="W793" s="66"/>
      <c r="X793" s="66"/>
      <c r="Y793" s="66"/>
    </row>
    <row r="794" spans="1:25" x14ac:dyDescent="0.2">
      <c r="A794" s="66" t="s">
        <v>20</v>
      </c>
      <c r="B794" s="66" t="s">
        <v>23</v>
      </c>
      <c r="C794" s="66" t="s">
        <v>9</v>
      </c>
      <c r="D794" s="66" t="s">
        <v>326</v>
      </c>
      <c r="E794" s="86">
        <f>+IF(ISNUMBER(DATA!H548),DATA!H548,"n/a")</f>
        <v>8700.9599999999991</v>
      </c>
      <c r="F794" s="77">
        <f>+IF(ISNUMBER(DATA!I548),DATA!I548,"n/a")</f>
        <v>0.43219077968422798</v>
      </c>
      <c r="G794" s="86">
        <f>+IF(ISNUMBER(DATA!R548),DATA!R548,"n/a")</f>
        <v>30923.38</v>
      </c>
      <c r="H794" s="77">
        <f>+IF(ISNUMBER(DATA!S548),DATA!S548,"n/a")</f>
        <v>0.73066091484422402</v>
      </c>
      <c r="I794" s="86">
        <f>+IF(ISNUMBER(DATA!AB548),DATA!AB548,"n/a")</f>
        <v>62542.66</v>
      </c>
      <c r="J794" s="77">
        <f>+IF(ISNUMBER(DATA!AC548),DATA!AC548,"n/a")</f>
        <v>1.49730415224043</v>
      </c>
      <c r="K794" s="86">
        <f>+IF(ISNUMBER(DATA!AL548),DATA!AL548,"n/a")</f>
        <v>98466.07</v>
      </c>
      <c r="L794" s="77">
        <f>+IF(ISNUMBER(DATA!AM548),DATA!AM548,"n/a")</f>
        <v>1.99496884767419</v>
      </c>
      <c r="R794" s="66"/>
      <c r="S794" s="66"/>
      <c r="T794" s="66"/>
      <c r="U794" s="66"/>
      <c r="V794" s="66"/>
      <c r="W794" s="66"/>
      <c r="X794" s="66"/>
      <c r="Y794" s="66"/>
    </row>
    <row r="795" spans="1:25" x14ac:dyDescent="0.2">
      <c r="A795" s="66" t="s">
        <v>20</v>
      </c>
      <c r="B795" s="66" t="s">
        <v>23</v>
      </c>
      <c r="C795" s="66" t="s">
        <v>9</v>
      </c>
      <c r="D795" s="66" t="s">
        <v>327</v>
      </c>
      <c r="E795" s="86">
        <f>+IF(ISNUMBER(DATA!H549),DATA!H549,"n/a")</f>
        <v>76101.740000000005</v>
      </c>
      <c r="F795" s="77">
        <f>+IF(ISNUMBER(DATA!I549),DATA!I549,"n/a")</f>
        <v>3.07138945859773E-2</v>
      </c>
      <c r="G795" s="86">
        <f>+IF(ISNUMBER(DATA!R549),DATA!R549,"n/a")</f>
        <v>261770.73</v>
      </c>
      <c r="H795" s="77">
        <f>+IF(ISNUMBER(DATA!S549),DATA!S549,"n/a")</f>
        <v>3.3356392363423998E-2</v>
      </c>
      <c r="I795" s="86">
        <f>+IF(ISNUMBER(DATA!AB549),DATA!AB549,"n/a")</f>
        <v>498020.45</v>
      </c>
      <c r="J795" s="77">
        <f>+IF(ISNUMBER(DATA!AC549),DATA!AC549,"n/a")</f>
        <v>4.5401848144193999E-2</v>
      </c>
      <c r="K795" s="86">
        <f>+IF(ISNUMBER(DATA!AL549),DATA!AL549,"n/a")</f>
        <v>871486.87</v>
      </c>
      <c r="L795" s="77">
        <f>+IF(ISNUMBER(DATA!AM549),DATA!AM549,"n/a")</f>
        <v>0.12804459486991501</v>
      </c>
      <c r="R795" s="66"/>
      <c r="S795" s="66"/>
      <c r="T795" s="66"/>
      <c r="U795" s="66"/>
      <c r="V795" s="66"/>
      <c r="W795" s="66"/>
      <c r="X795" s="66"/>
      <c r="Y795" s="66"/>
    </row>
    <row r="796" spans="1:25" x14ac:dyDescent="0.2">
      <c r="E796" s="80"/>
      <c r="F796" s="77"/>
      <c r="G796" s="81"/>
      <c r="H796" s="77"/>
      <c r="I796" s="81"/>
      <c r="J796" s="82"/>
      <c r="K796" s="81"/>
      <c r="L796" s="77"/>
      <c r="R796" s="66"/>
      <c r="S796" s="66"/>
      <c r="T796" s="66"/>
      <c r="U796" s="66"/>
      <c r="V796" s="66"/>
      <c r="W796" s="66"/>
      <c r="X796" s="66"/>
      <c r="Y796" s="66"/>
    </row>
    <row r="797" spans="1:25" x14ac:dyDescent="0.2">
      <c r="A797" s="66" t="s">
        <v>20</v>
      </c>
      <c r="B797" s="66" t="s">
        <v>23</v>
      </c>
      <c r="C797" s="66" t="s">
        <v>25</v>
      </c>
      <c r="D797" s="66" t="s">
        <v>319</v>
      </c>
      <c r="E797" s="86">
        <f>+IF(ISNUMBER(DATA!J541),DATA!J541,"n/a")</f>
        <v>18305.37</v>
      </c>
      <c r="F797" s="77">
        <f>+IF(ISNUMBER(DATA!K541),DATA!K541,"n/a")</f>
        <v>0.107378116763267</v>
      </c>
      <c r="G797" s="86">
        <f>+IF(ISNUMBER(DATA!T541),DATA!T541,"n/a")</f>
        <v>60909.38</v>
      </c>
      <c r="H797" s="77">
        <f>+IF(ISNUMBER(DATA!U541),DATA!U541,"n/a")</f>
        <v>0.12845928816115401</v>
      </c>
      <c r="I797" s="86">
        <f>+IF(ISNUMBER(DATA!AD541),DATA!AD541,"n/a")</f>
        <v>121480.12</v>
      </c>
      <c r="J797" s="77">
        <f>+IF(ISNUMBER(DATA!AE541),DATA!AE541,"n/a")</f>
        <v>1.5416371891796799E-3</v>
      </c>
      <c r="K797" s="86">
        <f>+IF(ISNUMBER(DATA!AN541),DATA!AN541,"n/a")</f>
        <v>216104.42</v>
      </c>
      <c r="L797" s="77">
        <f>+IF(ISNUMBER(DATA!AO541),DATA!AO541,"n/a")</f>
        <v>0.11861664580367599</v>
      </c>
      <c r="R797" s="66"/>
      <c r="S797" s="66"/>
      <c r="T797" s="66"/>
      <c r="U797" s="66"/>
      <c r="V797" s="66"/>
      <c r="W797" s="66"/>
      <c r="X797" s="66"/>
      <c r="Y797" s="66"/>
    </row>
    <row r="798" spans="1:25" x14ac:dyDescent="0.2">
      <c r="A798" s="66" t="s">
        <v>20</v>
      </c>
      <c r="B798" s="66" t="s">
        <v>23</v>
      </c>
      <c r="C798" s="66" t="s">
        <v>25</v>
      </c>
      <c r="D798" s="66" t="s">
        <v>320</v>
      </c>
      <c r="E798" s="86">
        <f>+IF(ISNUMBER(DATA!J542),DATA!J542,"n/a")</f>
        <v>58234.74</v>
      </c>
      <c r="F798" s="77">
        <f>+IF(ISNUMBER(DATA!K542),DATA!K542,"n/a")</f>
        <v>5.3671918735450498E-2</v>
      </c>
      <c r="G798" s="86">
        <f>+IF(ISNUMBER(DATA!T542),DATA!T542,"n/a")</f>
        <v>206602.02</v>
      </c>
      <c r="H798" s="77">
        <f>+IF(ISNUMBER(DATA!U542),DATA!U542,"n/a")</f>
        <v>7.7533122084665201E-2</v>
      </c>
      <c r="I798" s="86">
        <f>+IF(ISNUMBER(DATA!AD542),DATA!AD542,"n/a")</f>
        <v>397263.55</v>
      </c>
      <c r="J798" s="77">
        <f>+IF(ISNUMBER(DATA!AE542),DATA!AE542,"n/a")</f>
        <v>5.5279681016502297E-2</v>
      </c>
      <c r="K798" s="86">
        <f>+IF(ISNUMBER(DATA!AN542),DATA!AN542,"n/a")</f>
        <v>692220.31</v>
      </c>
      <c r="L798" s="77">
        <f>+IF(ISNUMBER(DATA!AO542),DATA!AO542,"n/a")</f>
        <v>0.151627759443832</v>
      </c>
      <c r="R798" s="66"/>
      <c r="S798" s="66"/>
      <c r="T798" s="66"/>
      <c r="U798" s="66"/>
      <c r="V798" s="66"/>
      <c r="W798" s="66"/>
      <c r="X798" s="66"/>
      <c r="Y798" s="66"/>
    </row>
    <row r="799" spans="1:25" x14ac:dyDescent="0.2">
      <c r="A799" s="66" t="s">
        <v>20</v>
      </c>
      <c r="B799" s="66" t="s">
        <v>23</v>
      </c>
      <c r="C799" s="66" t="s">
        <v>25</v>
      </c>
      <c r="D799" s="66" t="s">
        <v>321</v>
      </c>
      <c r="E799" s="86">
        <f>+IF(ISNUMBER(DATA!J543),DATA!J543,"n/a")</f>
        <v>39776.89</v>
      </c>
      <c r="F799" s="77">
        <f>+IF(ISNUMBER(DATA!K543),DATA!K543,"n/a")</f>
        <v>-0.109629556342382</v>
      </c>
      <c r="G799" s="86">
        <f>+IF(ISNUMBER(DATA!T543),DATA!T543,"n/a")</f>
        <v>136927.22</v>
      </c>
      <c r="H799" s="77">
        <f>+IF(ISNUMBER(DATA!U543),DATA!U543,"n/a")</f>
        <v>-7.2870675596665893E-2</v>
      </c>
      <c r="I799" s="86">
        <f>+IF(ISNUMBER(DATA!AD543),DATA!AD543,"n/a")</f>
        <v>254037.51</v>
      </c>
      <c r="J799" s="77">
        <f>+IF(ISNUMBER(DATA!AE543),DATA!AE543,"n/a")</f>
        <v>-6.7585791004522305E-2</v>
      </c>
      <c r="K799" s="86">
        <f>+IF(ISNUMBER(DATA!AN543),DATA!AN543,"n/a")</f>
        <v>459367.87</v>
      </c>
      <c r="L799" s="77">
        <f>+IF(ISNUMBER(DATA!AO543),DATA!AO543,"n/a")</f>
        <v>2.24599685824197E-2</v>
      </c>
      <c r="R799" s="66"/>
      <c r="S799" s="66"/>
      <c r="T799" s="66"/>
      <c r="U799" s="66"/>
      <c r="V799" s="66"/>
      <c r="W799" s="66"/>
      <c r="X799" s="66"/>
      <c r="Y799" s="66"/>
    </row>
    <row r="800" spans="1:25" x14ac:dyDescent="0.2">
      <c r="A800" s="66" t="s">
        <v>20</v>
      </c>
      <c r="B800" s="66" t="s">
        <v>23</v>
      </c>
      <c r="C800" s="66" t="s">
        <v>25</v>
      </c>
      <c r="D800" s="66" t="s">
        <v>322</v>
      </c>
      <c r="E800" s="86">
        <f>+IF(ISNUMBER(DATA!J544),DATA!J544,"n/a")</f>
        <v>45328.82</v>
      </c>
      <c r="F800" s="77">
        <f>+IF(ISNUMBER(DATA!K544),DATA!K544,"n/a")</f>
        <v>-0.14389137468409799</v>
      </c>
      <c r="G800" s="86">
        <f>+IF(ISNUMBER(DATA!T544),DATA!T544,"n/a")</f>
        <v>152253</v>
      </c>
      <c r="H800" s="77">
        <f>+IF(ISNUMBER(DATA!U544),DATA!U544,"n/a")</f>
        <v>-0.24128742291619601</v>
      </c>
      <c r="I800" s="86">
        <f>+IF(ISNUMBER(DATA!AD544),DATA!AD544,"n/a")</f>
        <v>280411.74</v>
      </c>
      <c r="J800" s="77">
        <f>+IF(ISNUMBER(DATA!AE544),DATA!AE544,"n/a")</f>
        <v>-0.35182947486146798</v>
      </c>
      <c r="K800" s="86">
        <f>+IF(ISNUMBER(DATA!AN544),DATA!AN544,"n/a")</f>
        <v>517163.56</v>
      </c>
      <c r="L800" s="77">
        <f>+IF(ISNUMBER(DATA!AO544),DATA!AO544,"n/a")</f>
        <v>-0.327792446779267</v>
      </c>
      <c r="R800" s="66"/>
      <c r="S800" s="66"/>
      <c r="T800" s="66"/>
      <c r="U800" s="66"/>
      <c r="V800" s="66"/>
      <c r="W800" s="66"/>
      <c r="X800" s="66"/>
      <c r="Y800" s="66"/>
    </row>
    <row r="801" spans="1:25" x14ac:dyDescent="0.2">
      <c r="A801" s="66" t="s">
        <v>20</v>
      </c>
      <c r="B801" s="66" t="s">
        <v>23</v>
      </c>
      <c r="C801" s="66" t="s">
        <v>25</v>
      </c>
      <c r="D801" s="66" t="s">
        <v>323</v>
      </c>
      <c r="E801" s="86">
        <f>+IF(ISNUMBER(DATA!J545),DATA!J545,"n/a")</f>
        <v>26220.639999999999</v>
      </c>
      <c r="F801" s="77">
        <f>+IF(ISNUMBER(DATA!K545),DATA!K545,"n/a")</f>
        <v>0.13589858778587899</v>
      </c>
      <c r="G801" s="86">
        <f>+IF(ISNUMBER(DATA!T545),DATA!T545,"n/a")</f>
        <v>93371.39</v>
      </c>
      <c r="H801" s="77">
        <f>+IF(ISNUMBER(DATA!U545),DATA!U545,"n/a")</f>
        <v>0.17771412585069901</v>
      </c>
      <c r="I801" s="86">
        <f>+IF(ISNUMBER(DATA!AD545),DATA!AD545,"n/a")</f>
        <v>177888.84</v>
      </c>
      <c r="J801" s="77">
        <f>+IF(ISNUMBER(DATA!AE545),DATA!AE545,"n/a")</f>
        <v>0.34116105844225297</v>
      </c>
      <c r="K801" s="86">
        <f>+IF(ISNUMBER(DATA!AN545),DATA!AN545,"n/a")</f>
        <v>306204.56</v>
      </c>
      <c r="L801" s="77">
        <f>+IF(ISNUMBER(DATA!AO545),DATA!AO545,"n/a")</f>
        <v>0.590401224933505</v>
      </c>
      <c r="R801" s="66"/>
      <c r="S801" s="66"/>
      <c r="T801" s="66"/>
      <c r="U801" s="66"/>
      <c r="V801" s="66"/>
      <c r="W801" s="66"/>
      <c r="X801" s="66"/>
      <c r="Y801" s="66"/>
    </row>
    <row r="802" spans="1:25" x14ac:dyDescent="0.2">
      <c r="A802" s="66" t="s">
        <v>20</v>
      </c>
      <c r="B802" s="66" t="s">
        <v>23</v>
      </c>
      <c r="C802" s="66" t="s">
        <v>25</v>
      </c>
      <c r="D802" s="66" t="s">
        <v>324</v>
      </c>
      <c r="E802" s="86">
        <f>+IF(ISNUMBER(DATA!J546),DATA!J546,"n/a")</f>
        <v>23381.17</v>
      </c>
      <c r="F802" s="77">
        <f>+IF(ISNUMBER(DATA!K546),DATA!K546,"n/a")</f>
        <v>-8.0948721627480597E-2</v>
      </c>
      <c r="G802" s="86">
        <f>+IF(ISNUMBER(DATA!T546),DATA!T546,"n/a")</f>
        <v>80799.22</v>
      </c>
      <c r="H802" s="77">
        <f>+IF(ISNUMBER(DATA!U546),DATA!U546,"n/a")</f>
        <v>-0.114373613866237</v>
      </c>
      <c r="I802" s="86">
        <f>+IF(ISNUMBER(DATA!AD546),DATA!AD546,"n/a")</f>
        <v>158702.65</v>
      </c>
      <c r="J802" s="77">
        <f>+IF(ISNUMBER(DATA!AE546),DATA!AE546,"n/a")</f>
        <v>-1.91569869199693E-3</v>
      </c>
      <c r="K802" s="86">
        <f>+IF(ISNUMBER(DATA!AN546),DATA!AN546,"n/a")</f>
        <v>281788.14</v>
      </c>
      <c r="L802" s="77">
        <f>+IF(ISNUMBER(DATA!AO546),DATA!AO546,"n/a")</f>
        <v>0.17642446346127799</v>
      </c>
      <c r="R802" s="66"/>
      <c r="S802" s="66"/>
      <c r="T802" s="66"/>
      <c r="U802" s="66"/>
      <c r="V802" s="66"/>
      <c r="W802" s="66"/>
      <c r="X802" s="66"/>
      <c r="Y802" s="66"/>
    </row>
    <row r="803" spans="1:25" x14ac:dyDescent="0.2">
      <c r="A803" s="66" t="s">
        <v>20</v>
      </c>
      <c r="B803" s="66" t="s">
        <v>23</v>
      </c>
      <c r="C803" s="66" t="s">
        <v>25</v>
      </c>
      <c r="D803" s="66" t="s">
        <v>325</v>
      </c>
      <c r="E803" s="86">
        <f>+IF(ISNUMBER(DATA!J547),DATA!J547,"n/a")</f>
        <v>14230.13</v>
      </c>
      <c r="F803" s="77">
        <f>+IF(ISNUMBER(DATA!K547),DATA!K547,"n/a")</f>
        <v>0.74846104887045295</v>
      </c>
      <c r="G803" s="86">
        <f>+IF(ISNUMBER(DATA!T547),DATA!T547,"n/a")</f>
        <v>48606.9</v>
      </c>
      <c r="H803" s="77">
        <f>+IF(ISNUMBER(DATA!U547),DATA!U547,"n/a")</f>
        <v>0.71350643637025102</v>
      </c>
      <c r="I803" s="86">
        <f>+IF(ISNUMBER(DATA!AD547),DATA!AD547,"n/a")</f>
        <v>90717.74</v>
      </c>
      <c r="J803" s="77">
        <f>+IF(ISNUMBER(DATA!AE547),DATA!AE547,"n/a")</f>
        <v>0.90396011322464598</v>
      </c>
      <c r="K803" s="86">
        <f>+IF(ISNUMBER(DATA!AN547),DATA!AN547,"n/a")</f>
        <v>147947.89000000001</v>
      </c>
      <c r="L803" s="77">
        <f>+IF(ISNUMBER(DATA!AO547),DATA!AO547,"n/a")</f>
        <v>0.74057242178665394</v>
      </c>
      <c r="R803" s="66"/>
      <c r="S803" s="66"/>
      <c r="T803" s="66"/>
      <c r="U803" s="66"/>
      <c r="V803" s="66"/>
      <c r="W803" s="66"/>
      <c r="X803" s="66"/>
      <c r="Y803" s="66"/>
    </row>
    <row r="804" spans="1:25" x14ac:dyDescent="0.2">
      <c r="A804" s="66" t="s">
        <v>20</v>
      </c>
      <c r="B804" s="66" t="s">
        <v>23</v>
      </c>
      <c r="C804" s="66" t="s">
        <v>25</v>
      </c>
      <c r="D804" s="66" t="s">
        <v>326</v>
      </c>
      <c r="E804" s="86">
        <f>+IF(ISNUMBER(DATA!J548),DATA!J548,"n/a")</f>
        <v>30095.919999999998</v>
      </c>
      <c r="F804" s="77">
        <f>+IF(ISNUMBER(DATA!K548),DATA!K548,"n/a")</f>
        <v>0.45235368689669098</v>
      </c>
      <c r="G804" s="86">
        <f>+IF(ISNUMBER(DATA!T548),DATA!T548,"n/a")</f>
        <v>107583.66</v>
      </c>
      <c r="H804" s="77">
        <f>+IF(ISNUMBER(DATA!U548),DATA!U548,"n/a")</f>
        <v>0.77137260900412197</v>
      </c>
      <c r="I804" s="86">
        <f>+IF(ISNUMBER(DATA!AD548),DATA!AD548,"n/a")</f>
        <v>218175.34</v>
      </c>
      <c r="J804" s="77">
        <f>+IF(ISNUMBER(DATA!AE548),DATA!AE548,"n/a")</f>
        <v>1.5942485121515999</v>
      </c>
      <c r="K804" s="86">
        <f>+IF(ISNUMBER(DATA!AN548),DATA!AN548,"n/a")</f>
        <v>341975.38</v>
      </c>
      <c r="L804" s="77">
        <f>+IF(ISNUMBER(DATA!AO548),DATA!AO548,"n/a")</f>
        <v>2.1183480027822799</v>
      </c>
      <c r="R804" s="66"/>
      <c r="S804" s="66"/>
      <c r="T804" s="66"/>
      <c r="U804" s="66"/>
      <c r="V804" s="66"/>
      <c r="W804" s="66"/>
      <c r="X804" s="66"/>
      <c r="Y804" s="66"/>
    </row>
    <row r="805" spans="1:25" x14ac:dyDescent="0.2">
      <c r="A805" s="66" t="s">
        <v>20</v>
      </c>
      <c r="B805" s="66" t="s">
        <v>23</v>
      </c>
      <c r="C805" s="66" t="s">
        <v>25</v>
      </c>
      <c r="D805" s="66" t="s">
        <v>327</v>
      </c>
      <c r="E805" s="86">
        <f>+IF(ISNUMBER(DATA!J549),DATA!J549,"n/a")</f>
        <v>255573.7</v>
      </c>
      <c r="F805" s="77">
        <f>+IF(ISNUMBER(DATA!K549),DATA!K549,"n/a")</f>
        <v>3.5525586151183397E-2</v>
      </c>
      <c r="G805" s="86">
        <f>+IF(ISNUMBER(DATA!T549),DATA!T549,"n/a")</f>
        <v>887052.82</v>
      </c>
      <c r="H805" s="77">
        <f>+IF(ISNUMBER(DATA!U549),DATA!U549,"n/a")</f>
        <v>3.9078833566995201E-2</v>
      </c>
      <c r="I805" s="86">
        <f>+IF(ISNUMBER(DATA!AD549),DATA!AD549,"n/a")</f>
        <v>1698677.44</v>
      </c>
      <c r="J805" s="77">
        <f>+IF(ISNUMBER(DATA!AE549),DATA!AE549,"n/a")</f>
        <v>4.4562268790600802E-2</v>
      </c>
      <c r="K805" s="86">
        <f>+IF(ISNUMBER(DATA!AN549),DATA!AN549,"n/a")</f>
        <v>2962771.89</v>
      </c>
      <c r="L805" s="77">
        <f>+IF(ISNUMBER(DATA!AO549),DATA!AO549,"n/a")</f>
        <v>0.122421778056164</v>
      </c>
      <c r="R805" s="66"/>
      <c r="S805" s="66"/>
      <c r="T805" s="66"/>
      <c r="U805" s="66"/>
      <c r="V805" s="66"/>
      <c r="W805" s="66"/>
      <c r="X805" s="66"/>
      <c r="Y805" s="66"/>
    </row>
    <row r="806" spans="1:25" x14ac:dyDescent="0.2">
      <c r="E806" s="80"/>
      <c r="F806" s="77"/>
      <c r="G806" s="81"/>
      <c r="H806" s="77"/>
      <c r="I806" s="81"/>
      <c r="J806" s="82"/>
      <c r="K806" s="81"/>
      <c r="L806" s="77"/>
      <c r="R806" s="66"/>
      <c r="S806" s="66"/>
      <c r="T806" s="66"/>
      <c r="U806" s="66"/>
      <c r="V806" s="66"/>
      <c r="W806" s="66"/>
      <c r="X806" s="66"/>
      <c r="Y806" s="66"/>
    </row>
    <row r="807" spans="1:25" x14ac:dyDescent="0.2">
      <c r="A807" s="66" t="s">
        <v>20</v>
      </c>
      <c r="B807" s="66" t="s">
        <v>23</v>
      </c>
      <c r="C807" s="66" t="s">
        <v>10</v>
      </c>
      <c r="D807" s="66" t="s">
        <v>319</v>
      </c>
      <c r="E807" s="87">
        <f>+IF(ISNUMBER(DATA!L541),DATA!L541,"n/a")</f>
        <v>13.9142510772409</v>
      </c>
      <c r="F807" s="77">
        <f>+IF(ISNUMBER(DATA!M541),DATA!M541,"n/a")</f>
        <v>4.9932712204577498E-2</v>
      </c>
      <c r="G807" s="87">
        <f>+IF(ISNUMBER(DATA!V541),DATA!V541,"n/a")</f>
        <v>14.028020851027801</v>
      </c>
      <c r="H807" s="77">
        <f>+IF(ISNUMBER(DATA!W541),DATA!W541,"n/a")</f>
        <v>3.3932405739837197E-2</v>
      </c>
      <c r="I807" s="87">
        <f>+IF(ISNUMBER(DATA!AF541),DATA!AF541,"n/a")</f>
        <v>13.967066434682501</v>
      </c>
      <c r="J807" s="77">
        <f>+IF(ISNUMBER(DATA!AG541),DATA!AG541,"n/a")</f>
        <v>6.1404142587135002E-2</v>
      </c>
      <c r="K807" s="87">
        <f>+IF(ISNUMBER(DATA!AP541),DATA!AP541,"n/a")</f>
        <v>13.696210186939</v>
      </c>
      <c r="L807" s="77">
        <f>+IF(ISNUMBER(DATA!AQ541),DATA!AQ541,"n/a")</f>
        <v>5.1041762473437002E-2</v>
      </c>
      <c r="R807" s="66"/>
      <c r="S807" s="66"/>
      <c r="T807" s="66"/>
      <c r="U807" s="66"/>
      <c r="V807" s="66"/>
      <c r="W807" s="66"/>
      <c r="X807" s="66"/>
      <c r="Y807" s="66"/>
    </row>
    <row r="808" spans="1:25" x14ac:dyDescent="0.2">
      <c r="A808" s="66" t="s">
        <v>20</v>
      </c>
      <c r="B808" s="66" t="s">
        <v>23</v>
      </c>
      <c r="C808" s="66" t="s">
        <v>10</v>
      </c>
      <c r="D808" s="66" t="s">
        <v>320</v>
      </c>
      <c r="E808" s="87">
        <f>+IF(ISNUMBER(DATA!L542),DATA!L542,"n/a")</f>
        <v>13.8061499695692</v>
      </c>
      <c r="F808" s="77">
        <f>+IF(ISNUMBER(DATA!M542),DATA!M542,"n/a")</f>
        <v>4.52664978769238E-2</v>
      </c>
      <c r="G808" s="87">
        <f>+IF(ISNUMBER(DATA!V542),DATA!V542,"n/a")</f>
        <v>13.771898110943599</v>
      </c>
      <c r="H808" s="77">
        <f>+IF(ISNUMBER(DATA!W542),DATA!W542,"n/a")</f>
        <v>3.6366095280732001E-2</v>
      </c>
      <c r="I808" s="87">
        <f>+IF(ISNUMBER(DATA!AF542),DATA!AF542,"n/a")</f>
        <v>13.710697641847</v>
      </c>
      <c r="J808" s="77">
        <f>+IF(ISNUMBER(DATA!AG542),DATA!AG542,"n/a")</f>
        <v>5.0940646638894499E-2</v>
      </c>
      <c r="K808" s="87">
        <f>+IF(ISNUMBER(DATA!AP542),DATA!AP542,"n/a")</f>
        <v>13.6968655846432</v>
      </c>
      <c r="L808" s="77">
        <f>+IF(ISNUMBER(DATA!AQ542),DATA!AQ542,"n/a")</f>
        <v>6.6818821149971702E-2</v>
      </c>
      <c r="R808" s="66"/>
      <c r="S808" s="66"/>
      <c r="T808" s="66"/>
      <c r="U808" s="66"/>
      <c r="V808" s="66"/>
      <c r="W808" s="66"/>
      <c r="X808" s="66"/>
      <c r="Y808" s="66"/>
    </row>
    <row r="809" spans="1:25" x14ac:dyDescent="0.2">
      <c r="A809" s="66" t="s">
        <v>20</v>
      </c>
      <c r="B809" s="66" t="s">
        <v>23</v>
      </c>
      <c r="C809" s="66" t="s">
        <v>10</v>
      </c>
      <c r="D809" s="66" t="s">
        <v>321</v>
      </c>
      <c r="E809" s="87">
        <f>+IF(ISNUMBER(DATA!L543),DATA!L543,"n/a")</f>
        <v>12.7790137690116</v>
      </c>
      <c r="F809" s="77">
        <f>+IF(ISNUMBER(DATA!M543),DATA!M543,"n/a")</f>
        <v>2.6039208012670699E-2</v>
      </c>
      <c r="G809" s="87">
        <f>+IF(ISNUMBER(DATA!V543),DATA!V543,"n/a")</f>
        <v>13.097017137252299</v>
      </c>
      <c r="H809" s="77">
        <f>+IF(ISNUMBER(DATA!W543),DATA!W543,"n/a")</f>
        <v>3.51253093011583E-2</v>
      </c>
      <c r="I809" s="87">
        <f>+IF(ISNUMBER(DATA!AF543),DATA!AF543,"n/a")</f>
        <v>13.1494281181205</v>
      </c>
      <c r="J809" s="77">
        <f>+IF(ISNUMBER(DATA!AG543),DATA!AG543,"n/a")</f>
        <v>7.0400582471228407E-2</v>
      </c>
      <c r="K809" s="87">
        <f>+IF(ISNUMBER(DATA!AP543),DATA!AP543,"n/a")</f>
        <v>13.015742611998901</v>
      </c>
      <c r="L809" s="77">
        <f>+IF(ISNUMBER(DATA!AQ543),DATA!AQ543,"n/a")</f>
        <v>7.2513140218476199E-2</v>
      </c>
      <c r="R809" s="66"/>
      <c r="S809" s="66"/>
      <c r="T809" s="66"/>
      <c r="U809" s="66"/>
      <c r="V809" s="66"/>
      <c r="W809" s="66"/>
      <c r="X809" s="66"/>
      <c r="Y809" s="66"/>
    </row>
    <row r="810" spans="1:25" x14ac:dyDescent="0.2">
      <c r="A810" s="66" t="s">
        <v>20</v>
      </c>
      <c r="B810" s="66" t="s">
        <v>23</v>
      </c>
      <c r="C810" s="66" t="s">
        <v>10</v>
      </c>
      <c r="D810" s="66" t="s">
        <v>322</v>
      </c>
      <c r="E810" s="87">
        <f>+IF(ISNUMBER(DATA!L544),DATA!L544,"n/a")</f>
        <v>13.4850767116091</v>
      </c>
      <c r="F810" s="77">
        <f>+IF(ISNUMBER(DATA!M544),DATA!M544,"n/a")</f>
        <v>2.80339920464866E-2</v>
      </c>
      <c r="G810" s="87">
        <f>+IF(ISNUMBER(DATA!V544),DATA!V544,"n/a")</f>
        <v>13.713675174794499</v>
      </c>
      <c r="H810" s="77">
        <f>+IF(ISNUMBER(DATA!W544),DATA!W544,"n/a")</f>
        <v>3.0839201820525099E-2</v>
      </c>
      <c r="I810" s="87">
        <f>+IF(ISNUMBER(DATA!AF544),DATA!AF544,"n/a")</f>
        <v>13.927593525455199</v>
      </c>
      <c r="J810" s="77">
        <f>+IF(ISNUMBER(DATA!AG544),DATA!AG544,"n/a")</f>
        <v>2.3277014844840099E-2</v>
      </c>
      <c r="K810" s="87">
        <f>+IF(ISNUMBER(DATA!AP544),DATA!AP544,"n/a")</f>
        <v>13.644757887316601</v>
      </c>
      <c r="L810" s="77">
        <f>+IF(ISNUMBER(DATA!AQ544),DATA!AQ544,"n/a")</f>
        <v>4.60530896705194E-4</v>
      </c>
      <c r="R810" s="66"/>
      <c r="S810" s="66"/>
      <c r="T810" s="66"/>
      <c r="U810" s="66"/>
      <c r="V810" s="66"/>
      <c r="W810" s="66"/>
      <c r="X810" s="66"/>
      <c r="Y810" s="66"/>
    </row>
    <row r="811" spans="1:25" x14ac:dyDescent="0.2">
      <c r="A811" s="66" t="s">
        <v>20</v>
      </c>
      <c r="B811" s="66" t="s">
        <v>23</v>
      </c>
      <c r="C811" s="66" t="s">
        <v>10</v>
      </c>
      <c r="D811" s="66" t="s">
        <v>323</v>
      </c>
      <c r="E811" s="87">
        <f>+IF(ISNUMBER(DATA!L545),DATA!L545,"n/a")</f>
        <v>14.585687217861301</v>
      </c>
      <c r="F811" s="77">
        <f>+IF(ISNUMBER(DATA!M545),DATA!M545,"n/a")</f>
        <v>6.7896398318782206E-2</v>
      </c>
      <c r="G811" s="87">
        <f>+IF(ISNUMBER(DATA!V545),DATA!V545,"n/a")</f>
        <v>14.698492764150901</v>
      </c>
      <c r="H811" s="77">
        <f>+IF(ISNUMBER(DATA!W545),DATA!W545,"n/a")</f>
        <v>0.12707194073380801</v>
      </c>
      <c r="I811" s="87">
        <f>+IF(ISNUMBER(DATA!AF545),DATA!AF545,"n/a")</f>
        <v>14.7134576316896</v>
      </c>
      <c r="J811" s="77">
        <f>+IF(ISNUMBER(DATA!AG545),DATA!AG545,"n/a")</f>
        <v>0.13239452206726901</v>
      </c>
      <c r="K811" s="87">
        <f>+IF(ISNUMBER(DATA!AP545),DATA!AP545,"n/a")</f>
        <v>14.6945134281285</v>
      </c>
      <c r="L811" s="77">
        <f>+IF(ISNUMBER(DATA!AQ545),DATA!AQ545,"n/a")</f>
        <v>9.6270314669544194E-2</v>
      </c>
      <c r="R811" s="66"/>
      <c r="S811" s="66"/>
      <c r="T811" s="66"/>
      <c r="U811" s="66"/>
      <c r="V811" s="66"/>
      <c r="W811" s="66"/>
      <c r="X811" s="66"/>
      <c r="Y811" s="66"/>
    </row>
    <row r="812" spans="1:25" x14ac:dyDescent="0.2">
      <c r="A812" s="66" t="s">
        <v>20</v>
      </c>
      <c r="B812" s="66" t="s">
        <v>23</v>
      </c>
      <c r="C812" s="66" t="s">
        <v>10</v>
      </c>
      <c r="D812" s="66" t="s">
        <v>324</v>
      </c>
      <c r="E812" s="87">
        <f>+IF(ISNUMBER(DATA!L546),DATA!L546,"n/a")</f>
        <v>12.6875763843843</v>
      </c>
      <c r="F812" s="77">
        <f>+IF(ISNUMBER(DATA!M546),DATA!M546,"n/a")</f>
        <v>0.16699189720509999</v>
      </c>
      <c r="G812" s="87">
        <f>+IF(ISNUMBER(DATA!V546),DATA!V546,"n/a")</f>
        <v>12.7761030101641</v>
      </c>
      <c r="H812" s="77">
        <f>+IF(ISNUMBER(DATA!W546),DATA!W546,"n/a")</f>
        <v>0.23614963892160401</v>
      </c>
      <c r="I812" s="87">
        <f>+IF(ISNUMBER(DATA!AF546),DATA!AF546,"n/a")</f>
        <v>12.769252340109499</v>
      </c>
      <c r="J812" s="77">
        <f>+IF(ISNUMBER(DATA!AG546),DATA!AG546,"n/a")</f>
        <v>0.30224712618944899</v>
      </c>
      <c r="K812" s="87">
        <f>+IF(ISNUMBER(DATA!AP546),DATA!AP546,"n/a")</f>
        <v>12.6024899878173</v>
      </c>
      <c r="L812" s="77">
        <f>+IF(ISNUMBER(DATA!AQ546),DATA!AQ546,"n/a")</f>
        <v>0.108195321321013</v>
      </c>
      <c r="R812" s="66"/>
      <c r="S812" s="66"/>
      <c r="T812" s="66"/>
      <c r="U812" s="66"/>
      <c r="V812" s="66"/>
      <c r="W812" s="66"/>
      <c r="X812" s="66"/>
      <c r="Y812" s="66"/>
    </row>
    <row r="813" spans="1:25" x14ac:dyDescent="0.2">
      <c r="A813" s="66" t="s">
        <v>20</v>
      </c>
      <c r="B813" s="66" t="s">
        <v>23</v>
      </c>
      <c r="C813" s="66" t="s">
        <v>10</v>
      </c>
      <c r="D813" s="66" t="s">
        <v>325</v>
      </c>
      <c r="E813" s="87">
        <f>+IF(ISNUMBER(DATA!L547),DATA!L547,"n/a")</f>
        <v>13.2621600591652</v>
      </c>
      <c r="F813" s="77">
        <f>+IF(ISNUMBER(DATA!M547),DATA!M547,"n/a")</f>
        <v>1.5029556694638201E-2</v>
      </c>
      <c r="G813" s="87">
        <f>+IF(ISNUMBER(DATA!V547),DATA!V547,"n/a")</f>
        <v>13.364152030818699</v>
      </c>
      <c r="H813" s="77">
        <f>+IF(ISNUMBER(DATA!W547),DATA!W547,"n/a")</f>
        <v>4.2573721451720802E-2</v>
      </c>
      <c r="I813" s="87">
        <f>+IF(ISNUMBER(DATA!AF547),DATA!AF547,"n/a")</f>
        <v>13.249882637892</v>
      </c>
      <c r="J813" s="77">
        <f>+IF(ISNUMBER(DATA!AG547),DATA!AG547,"n/a")</f>
        <v>6.0095985724133001E-2</v>
      </c>
      <c r="K813" s="87">
        <f>+IF(ISNUMBER(DATA!AP547),DATA!AP547,"n/a")</f>
        <v>13.1354367416049</v>
      </c>
      <c r="L813" s="77">
        <f>+IF(ISNUMBER(DATA!AQ547),DATA!AQ547,"n/a")</f>
        <v>9.9413800912094008E-3</v>
      </c>
      <c r="R813" s="66"/>
      <c r="S813" s="66"/>
      <c r="T813" s="66"/>
      <c r="U813" s="66"/>
      <c r="V813" s="66"/>
      <c r="W813" s="66"/>
      <c r="X813" s="66"/>
      <c r="Y813" s="66"/>
    </row>
    <row r="814" spans="1:25" x14ac:dyDescent="0.2">
      <c r="A814" s="66" t="s">
        <v>20</v>
      </c>
      <c r="B814" s="66" t="s">
        <v>23</v>
      </c>
      <c r="C814" s="66" t="s">
        <v>10</v>
      </c>
      <c r="D814" s="66" t="s">
        <v>326</v>
      </c>
      <c r="E814" s="87">
        <f>+IF(ISNUMBER(DATA!L548),DATA!L548,"n/a")</f>
        <v>15.4322879314466</v>
      </c>
      <c r="F814" s="77">
        <f>+IF(ISNUMBER(DATA!M548),DATA!M548,"n/a")</f>
        <v>3.3774846766669898E-2</v>
      </c>
      <c r="G814" s="87">
        <f>+IF(ISNUMBER(DATA!V548),DATA!V548,"n/a")</f>
        <v>15.414606359330699</v>
      </c>
      <c r="H814" s="77">
        <f>+IF(ISNUMBER(DATA!W548),DATA!W548,"n/a")</f>
        <v>5.0115700736104302E-2</v>
      </c>
      <c r="I814" s="87">
        <f>+IF(ISNUMBER(DATA!AF548),DATA!AF548,"n/a")</f>
        <v>15.4389725349066</v>
      </c>
      <c r="J814" s="77">
        <f>+IF(ISNUMBER(DATA!AG548),DATA!AG548,"n/a")</f>
        <v>7.7775980509224199E-2</v>
      </c>
      <c r="K814" s="87">
        <f>+IF(ISNUMBER(DATA!AP548),DATA!AP548,"n/a")</f>
        <v>15.460484408487099</v>
      </c>
      <c r="L814" s="77">
        <f>+IF(ISNUMBER(DATA!AQ548),DATA!AQ548,"n/a")</f>
        <v>6.7339259602797699E-2</v>
      </c>
      <c r="R814" s="66"/>
      <c r="S814" s="66"/>
      <c r="T814" s="66"/>
      <c r="U814" s="66"/>
      <c r="V814" s="66"/>
      <c r="W814" s="66"/>
      <c r="X814" s="66"/>
      <c r="Y814" s="66"/>
    </row>
    <row r="815" spans="1:25" x14ac:dyDescent="0.2">
      <c r="A815" s="66" t="s">
        <v>20</v>
      </c>
      <c r="B815" s="66" t="s">
        <v>23</v>
      </c>
      <c r="C815" s="66" t="s">
        <v>10</v>
      </c>
      <c r="D815" s="66" t="s">
        <v>327</v>
      </c>
      <c r="E815" s="87">
        <f>+IF(ISNUMBER(DATA!L549),DATA!L549,"n/a")</f>
        <v>13.730036001805001</v>
      </c>
      <c r="F815" s="77">
        <f>+IF(ISNUMBER(DATA!M549),DATA!M549,"n/a")</f>
        <v>5.8622685626207698E-2</v>
      </c>
      <c r="G815" s="87">
        <f>+IF(ISNUMBER(DATA!V549),DATA!V549,"n/a")</f>
        <v>13.856708884144499</v>
      </c>
      <c r="H815" s="77">
        <f>+IF(ISNUMBER(DATA!W549),DATA!W549,"n/a")</f>
        <v>7.3349970778704102E-2</v>
      </c>
      <c r="I815" s="87">
        <f>+IF(ISNUMBER(DATA!AF549),DATA!AF549,"n/a")</f>
        <v>13.8948980307937</v>
      </c>
      <c r="J815" s="77">
        <f>+IF(ISNUMBER(DATA!AG549),DATA!AG549,"n/a")</f>
        <v>8.8761706269486804E-2</v>
      </c>
      <c r="K815" s="87">
        <f>+IF(ISNUMBER(DATA!AP549),DATA!AP549,"n/a")</f>
        <v>13.7541026062733</v>
      </c>
      <c r="L815" s="77">
        <f>+IF(ISNUMBER(DATA!AQ549),DATA!AQ549,"n/a")</f>
        <v>6.3893221171869796E-2</v>
      </c>
      <c r="R815" s="66"/>
      <c r="S815" s="66"/>
      <c r="T815" s="66"/>
      <c r="U815" s="66"/>
      <c r="V815" s="66"/>
      <c r="W815" s="66"/>
      <c r="X815" s="66"/>
      <c r="Y815" s="66"/>
    </row>
    <row r="816" spans="1:25" x14ac:dyDescent="0.2">
      <c r="E816" s="88"/>
      <c r="F816" s="77"/>
      <c r="G816" s="89"/>
      <c r="H816" s="77"/>
      <c r="I816" s="89"/>
      <c r="J816" s="82"/>
      <c r="K816" s="89"/>
      <c r="L816" s="77"/>
      <c r="R816" s="66"/>
      <c r="S816" s="66"/>
      <c r="T816" s="66"/>
      <c r="U816" s="66"/>
      <c r="V816" s="66"/>
      <c r="W816" s="66"/>
      <c r="X816" s="66"/>
      <c r="Y816" s="66"/>
    </row>
    <row r="817" spans="1:25" x14ac:dyDescent="0.2">
      <c r="A817" s="66" t="s">
        <v>20</v>
      </c>
      <c r="B817" s="66" t="s">
        <v>23</v>
      </c>
      <c r="C817" s="66" t="s">
        <v>26</v>
      </c>
      <c r="D817" s="66" t="s">
        <v>319</v>
      </c>
      <c r="E817" s="87">
        <f>+IF(ISNUMBER(DATA!N541),DATA!N541,"n/a")</f>
        <v>4.1507869002374704</v>
      </c>
      <c r="F817" s="77">
        <f>+IF(ISNUMBER(DATA!O541),DATA!O541,"n/a")</f>
        <v>5.7100447004634701E-2</v>
      </c>
      <c r="G817" s="87">
        <f>+IF(ISNUMBER(DATA!X541),DATA!X541,"n/a")</f>
        <v>4.1623802442251101</v>
      </c>
      <c r="H817" s="77">
        <f>+IF(ISNUMBER(DATA!Y541),DATA!Y541,"n/a")</f>
        <v>4.0940558198512299E-2</v>
      </c>
      <c r="I817" s="87">
        <f>+IF(ISNUMBER(DATA!AH541),DATA!AH541,"n/a")</f>
        <v>4.1386890299416903</v>
      </c>
      <c r="J817" s="77">
        <f>+IF(ISNUMBER(DATA!AI541),DATA!AI541,"n/a")</f>
        <v>6.6843886248237394E-2</v>
      </c>
      <c r="K817" s="87">
        <f>+IF(ISNUMBER(DATA!AR541),DATA!AR541,"n/a")</f>
        <v>4.0671620228776399</v>
      </c>
      <c r="L817" s="77">
        <f>+IF(ISNUMBER(DATA!AS541),DATA!AS541,"n/a")</f>
        <v>4.04807398149147E-2</v>
      </c>
      <c r="R817" s="66"/>
      <c r="S817" s="66"/>
      <c r="T817" s="66"/>
      <c r="U817" s="66"/>
      <c r="V817" s="66"/>
      <c r="W817" s="66"/>
      <c r="X817" s="66"/>
      <c r="Y817" s="66"/>
    </row>
    <row r="818" spans="1:25" x14ac:dyDescent="0.2">
      <c r="A818" s="66" t="s">
        <v>20</v>
      </c>
      <c r="B818" s="66" t="s">
        <v>23</v>
      </c>
      <c r="C818" s="66" t="s">
        <v>26</v>
      </c>
      <c r="D818" s="66" t="s">
        <v>320</v>
      </c>
      <c r="E818" s="87">
        <f>+IF(ISNUMBER(DATA!N542),DATA!N542,"n/a")</f>
        <v>3.9459923749981498</v>
      </c>
      <c r="F818" s="77">
        <f>+IF(ISNUMBER(DATA!O542),DATA!O542,"n/a")</f>
        <v>3.6141988887951101E-2</v>
      </c>
      <c r="G818" s="87">
        <f>+IF(ISNUMBER(DATA!X542),DATA!X542,"n/a")</f>
        <v>3.92761561576213</v>
      </c>
      <c r="H818" s="77">
        <f>+IF(ISNUMBER(DATA!Y542),DATA!Y542,"n/a")</f>
        <v>2.6857293754285499E-2</v>
      </c>
      <c r="I818" s="87">
        <f>+IF(ISNUMBER(DATA!AH542),DATA!AH542,"n/a")</f>
        <v>3.9032702094113598</v>
      </c>
      <c r="J818" s="77">
        <f>+IF(ISNUMBER(DATA!AI542),DATA!AI542,"n/a")</f>
        <v>4.95783949505458E-2</v>
      </c>
      <c r="K818" s="87">
        <f>+IF(ISNUMBER(DATA!AR542),DATA!AR542,"n/a")</f>
        <v>3.9228088814672302</v>
      </c>
      <c r="L818" s="77">
        <f>+IF(ISNUMBER(DATA!AS542),DATA!AS542,"n/a")</f>
        <v>6.6850133022954103E-2</v>
      </c>
      <c r="R818" s="66"/>
      <c r="S818" s="66"/>
      <c r="T818" s="66"/>
      <c r="U818" s="66"/>
      <c r="V818" s="66"/>
      <c r="W818" s="66"/>
      <c r="X818" s="66"/>
      <c r="Y818" s="66"/>
    </row>
    <row r="819" spans="1:25" x14ac:dyDescent="0.2">
      <c r="A819" s="66" t="s">
        <v>20</v>
      </c>
      <c r="B819" s="66" t="s">
        <v>23</v>
      </c>
      <c r="C819" s="66" t="s">
        <v>26</v>
      </c>
      <c r="D819" s="66" t="s">
        <v>321</v>
      </c>
      <c r="E819" s="87">
        <f>+IF(ISNUMBER(DATA!N543),DATA!N543,"n/a")</f>
        <v>3.7117552428055598</v>
      </c>
      <c r="F819" s="77">
        <f>+IF(ISNUMBER(DATA!O543),DATA!O543,"n/a")</f>
        <v>2.4250342984303501E-2</v>
      </c>
      <c r="G819" s="87">
        <f>+IF(ISNUMBER(DATA!X543),DATA!X543,"n/a")</f>
        <v>3.7563788266496601</v>
      </c>
      <c r="H819" s="77">
        <f>+IF(ISNUMBER(DATA!Y543),DATA!Y543,"n/a")</f>
        <v>2.7833847260951401E-2</v>
      </c>
      <c r="I819" s="87">
        <f>+IF(ISNUMBER(DATA!AH543),DATA!AH543,"n/a")</f>
        <v>3.74956532993887</v>
      </c>
      <c r="J819" s="77">
        <f>+IF(ISNUMBER(DATA!AI543),DATA!AI543,"n/a")</f>
        <v>5.9944541848321903E-2</v>
      </c>
      <c r="K819" s="87">
        <f>+IF(ISNUMBER(DATA!AR543),DATA!AR543,"n/a")</f>
        <v>3.7395792831570902</v>
      </c>
      <c r="L819" s="77">
        <f>+IF(ISNUMBER(DATA!AS543),DATA!AS543,"n/a")</f>
        <v>6.2292014528293499E-2</v>
      </c>
      <c r="R819" s="66"/>
      <c r="S819" s="66"/>
      <c r="T819" s="66"/>
      <c r="U819" s="66"/>
      <c r="V819" s="66"/>
      <c r="W819" s="66"/>
      <c r="X819" s="66"/>
      <c r="Y819" s="66"/>
    </row>
    <row r="820" spans="1:25" x14ac:dyDescent="0.2">
      <c r="A820" s="66" t="s">
        <v>20</v>
      </c>
      <c r="B820" s="66" t="s">
        <v>23</v>
      </c>
      <c r="C820" s="66" t="s">
        <v>26</v>
      </c>
      <c r="D820" s="66" t="s">
        <v>322</v>
      </c>
      <c r="E820" s="87">
        <f>+IF(ISNUMBER(DATA!N544),DATA!N544,"n/a")</f>
        <v>4.2810238607578999</v>
      </c>
      <c r="F820" s="77">
        <f>+IF(ISNUMBER(DATA!O544),DATA!O544,"n/a")</f>
        <v>8.6439077247842999E-2</v>
      </c>
      <c r="G820" s="87">
        <f>+IF(ISNUMBER(DATA!X544),DATA!X544,"n/a")</f>
        <v>4.2570237039664196</v>
      </c>
      <c r="H820" s="77">
        <f>+IF(ISNUMBER(DATA!Y544),DATA!Y544,"n/a")</f>
        <v>9.1757314016486596E-2</v>
      </c>
      <c r="I820" s="87">
        <f>+IF(ISNUMBER(DATA!AH544),DATA!AH544,"n/a")</f>
        <v>4.2306462989031797</v>
      </c>
      <c r="J820" s="77">
        <f>+IF(ISNUMBER(DATA!AI544),DATA!AI544,"n/a")</f>
        <v>0.100908071839287</v>
      </c>
      <c r="K820" s="87">
        <f>+IF(ISNUMBER(DATA!AR544),DATA!AR544,"n/a")</f>
        <v>4.1095764365145904</v>
      </c>
      <c r="L820" s="77">
        <f>+IF(ISNUMBER(DATA!AS544),DATA!AS544,"n/a")</f>
        <v>7.3848626674522799E-2</v>
      </c>
      <c r="R820" s="66"/>
      <c r="S820" s="66"/>
      <c r="T820" s="66"/>
      <c r="U820" s="66"/>
      <c r="V820" s="66"/>
      <c r="W820" s="66"/>
      <c r="X820" s="66"/>
      <c r="Y820" s="66"/>
    </row>
    <row r="821" spans="1:25" x14ac:dyDescent="0.2">
      <c r="A821" s="66" t="s">
        <v>20</v>
      </c>
      <c r="B821" s="66" t="s">
        <v>23</v>
      </c>
      <c r="C821" s="66" t="s">
        <v>26</v>
      </c>
      <c r="D821" s="66" t="s">
        <v>323</v>
      </c>
      <c r="E821" s="87">
        <f>+IF(ISNUMBER(DATA!N545),DATA!N545,"n/a")</f>
        <v>4.4595345498813197</v>
      </c>
      <c r="F821" s="77">
        <f>+IF(ISNUMBER(DATA!O545),DATA!O545,"n/a")</f>
        <v>6.1812580812578302E-2</v>
      </c>
      <c r="G821" s="87">
        <f>+IF(ISNUMBER(DATA!X545),DATA!X545,"n/a")</f>
        <v>4.48152844249186</v>
      </c>
      <c r="H821" s="77">
        <f>+IF(ISNUMBER(DATA!Y545),DATA!Y545,"n/a")</f>
        <v>0.117126590945725</v>
      </c>
      <c r="I821" s="87">
        <f>+IF(ISNUMBER(DATA!AH545),DATA!AH545,"n/a")</f>
        <v>4.4716275062561497</v>
      </c>
      <c r="J821" s="77">
        <f>+IF(ISNUMBER(DATA!AI545),DATA!AI545,"n/a")</f>
        <v>0.116589976124842</v>
      </c>
      <c r="K821" s="87">
        <f>+IF(ISNUMBER(DATA!AR545),DATA!AR545,"n/a")</f>
        <v>4.4734817143154197</v>
      </c>
      <c r="L821" s="77">
        <f>+IF(ISNUMBER(DATA!AS545),DATA!AS545,"n/a")</f>
        <v>8.6376630628260606E-2</v>
      </c>
      <c r="R821" s="66"/>
      <c r="S821" s="66"/>
      <c r="T821" s="66"/>
      <c r="U821" s="66"/>
      <c r="V821" s="66"/>
      <c r="W821" s="66"/>
      <c r="X821" s="66"/>
      <c r="Y821" s="66"/>
    </row>
    <row r="822" spans="1:25" x14ac:dyDescent="0.2">
      <c r="A822" s="66" t="s">
        <v>20</v>
      </c>
      <c r="B822" s="66" t="s">
        <v>23</v>
      </c>
      <c r="C822" s="66" t="s">
        <v>26</v>
      </c>
      <c r="D822" s="66" t="s">
        <v>324</v>
      </c>
      <c r="E822" s="87">
        <f>+IF(ISNUMBER(DATA!N546),DATA!N546,"n/a")</f>
        <v>3.8983639398712699</v>
      </c>
      <c r="F822" s="77">
        <f>+IF(ISNUMBER(DATA!O546),DATA!O546,"n/a")</f>
        <v>7.1556078992508695E-2</v>
      </c>
      <c r="G822" s="87">
        <f>+IF(ISNUMBER(DATA!X546),DATA!X546,"n/a")</f>
        <v>3.9015037521401799</v>
      </c>
      <c r="H822" s="77">
        <f>+IF(ISNUMBER(DATA!Y546),DATA!Y546,"n/a")</f>
        <v>0.14233673178172801</v>
      </c>
      <c r="I822" s="87">
        <f>+IF(ISNUMBER(DATA!AH546),DATA!AH546,"n/a")</f>
        <v>3.8821105381668199</v>
      </c>
      <c r="J822" s="77">
        <f>+IF(ISNUMBER(DATA!AI546),DATA!AI546,"n/a")</f>
        <v>0.195114634103949</v>
      </c>
      <c r="K822" s="87">
        <f>+IF(ISNUMBER(DATA!AR546),DATA!AR546,"n/a")</f>
        <v>3.8557044664832198</v>
      </c>
      <c r="L822" s="77">
        <f>+IF(ISNUMBER(DATA!AS546),DATA!AS546,"n/a")</f>
        <v>3.5064352533138797E-2</v>
      </c>
      <c r="R822" s="66"/>
      <c r="S822" s="66"/>
      <c r="T822" s="66"/>
      <c r="U822" s="66"/>
      <c r="V822" s="66"/>
      <c r="W822" s="66"/>
      <c r="X822" s="66"/>
      <c r="Y822" s="66"/>
    </row>
    <row r="823" spans="1:25" x14ac:dyDescent="0.2">
      <c r="A823" s="66" t="s">
        <v>20</v>
      </c>
      <c r="B823" s="66" t="s">
        <v>23</v>
      </c>
      <c r="C823" s="66" t="s">
        <v>26</v>
      </c>
      <c r="D823" s="66" t="s">
        <v>325</v>
      </c>
      <c r="E823" s="87">
        <f>+IF(ISNUMBER(DATA!N547),DATA!N547,"n/a")</f>
        <v>3.8687222112517601</v>
      </c>
      <c r="F823" s="77">
        <f>+IF(ISNUMBER(DATA!O547),DATA!O547,"n/a")</f>
        <v>-1.57037345520406E-4</v>
      </c>
      <c r="G823" s="87">
        <f>+IF(ISNUMBER(DATA!X547),DATA!X547,"n/a")</f>
        <v>3.8975470560763998</v>
      </c>
      <c r="H823" s="77">
        <f>+IF(ISNUMBER(DATA!Y547),DATA!Y547,"n/a")</f>
        <v>3.3700252390889897E-2</v>
      </c>
      <c r="I823" s="87">
        <f>+IF(ISNUMBER(DATA!AH547),DATA!AH547,"n/a")</f>
        <v>3.8641458660676502</v>
      </c>
      <c r="J823" s="77">
        <f>+IF(ISNUMBER(DATA!AI547),DATA!AI547,"n/a")</f>
        <v>4.3202979697513903E-2</v>
      </c>
      <c r="K823" s="87">
        <f>+IF(ISNUMBER(DATA!AR547),DATA!AR547,"n/a")</f>
        <v>3.8550672807837998</v>
      </c>
      <c r="L823" s="77">
        <f>+IF(ISNUMBER(DATA!AS547),DATA!AS547,"n/a")</f>
        <v>-2.2649373053654401E-2</v>
      </c>
      <c r="R823" s="66"/>
      <c r="S823" s="66"/>
      <c r="T823" s="66"/>
      <c r="U823" s="66"/>
      <c r="V823" s="66"/>
      <c r="W823" s="66"/>
      <c r="X823" s="66"/>
      <c r="Y823" s="66"/>
    </row>
    <row r="824" spans="1:25" x14ac:dyDescent="0.2">
      <c r="A824" s="66" t="s">
        <v>20</v>
      </c>
      <c r="B824" s="66" t="s">
        <v>23</v>
      </c>
      <c r="C824" s="66" t="s">
        <v>26</v>
      </c>
      <c r="D824" s="66" t="s">
        <v>326</v>
      </c>
      <c r="E824" s="87">
        <f>+IF(ISNUMBER(DATA!N548),DATA!N548,"n/a")</f>
        <v>4.46159213607692</v>
      </c>
      <c r="F824" s="77">
        <f>+IF(ISNUMBER(DATA!O548),DATA!O548,"n/a")</f>
        <v>1.94230352885221E-2</v>
      </c>
      <c r="G824" s="87">
        <f>+IF(ISNUMBER(DATA!X548),DATA!X548,"n/a")</f>
        <v>4.4307075070693802</v>
      </c>
      <c r="H824" s="77">
        <f>+IF(ISNUMBER(DATA!Y548),DATA!Y548,"n/a")</f>
        <v>2.5980750797530702E-2</v>
      </c>
      <c r="I824" s="87">
        <f>+IF(ISNUMBER(DATA!AH548),DATA!AH548,"n/a")</f>
        <v>4.4257724543937904</v>
      </c>
      <c r="J824" s="77">
        <f>+IF(ISNUMBER(DATA!AI548),DATA!AI548,"n/a")</f>
        <v>3.75006167309705E-2</v>
      </c>
      <c r="K824" s="87">
        <f>+IF(ISNUMBER(DATA!AR548),DATA!AR548,"n/a")</f>
        <v>4.4515869534233703</v>
      </c>
      <c r="L824" s="77">
        <f>+IF(ISNUMBER(DATA!AS548),DATA!AS548,"n/a")</f>
        <v>2.5109394319644901E-2</v>
      </c>
      <c r="R824" s="66"/>
      <c r="S824" s="66"/>
      <c r="T824" s="66"/>
      <c r="U824" s="66"/>
      <c r="V824" s="66"/>
      <c r="W824" s="66"/>
      <c r="X824" s="66"/>
      <c r="Y824" s="66"/>
    </row>
    <row r="825" spans="1:25" x14ac:dyDescent="0.2">
      <c r="A825" s="66" t="s">
        <v>20</v>
      </c>
      <c r="B825" s="66" t="s">
        <v>23</v>
      </c>
      <c r="C825" s="66" t="s">
        <v>26</v>
      </c>
      <c r="D825" s="66" t="s">
        <v>327</v>
      </c>
      <c r="E825" s="87">
        <f>+IF(ISNUMBER(DATA!N549),DATA!N549,"n/a")</f>
        <v>4.0883691475296597</v>
      </c>
      <c r="F825" s="77">
        <f>+IF(ISNUMBER(DATA!O549),DATA!O549,"n/a")</f>
        <v>5.3703670668696399E-2</v>
      </c>
      <c r="G825" s="87">
        <f>+IF(ISNUMBER(DATA!X549),DATA!X549,"n/a")</f>
        <v>4.08913733006339</v>
      </c>
      <c r="H825" s="77">
        <f>+IF(ISNUMBER(DATA!Y549),DATA!Y549,"n/a")</f>
        <v>6.7438790702452497E-2</v>
      </c>
      <c r="I825" s="87">
        <f>+IF(ISNUMBER(DATA!AH549),DATA!AH549,"n/a")</f>
        <v>4.0737241850930799</v>
      </c>
      <c r="J825" s="77">
        <f>+IF(ISNUMBER(DATA!AI549),DATA!AI549,"n/a")</f>
        <v>8.9636811446917E-2</v>
      </c>
      <c r="K825" s="87">
        <f>+IF(ISNUMBER(DATA!AR549),DATA!AR549,"n/a")</f>
        <v>4.0457113389178296</v>
      </c>
      <c r="L825" s="77">
        <f>+IF(ISNUMBER(DATA!AS549),DATA!AS549,"n/a")</f>
        <v>6.9222836837738805E-2</v>
      </c>
      <c r="R825" s="66"/>
      <c r="S825" s="66"/>
      <c r="T825" s="66"/>
      <c r="U825" s="66"/>
      <c r="V825" s="66"/>
      <c r="W825" s="66"/>
      <c r="X825" s="66"/>
      <c r="Y825" s="66"/>
    </row>
    <row r="826" spans="1:25" x14ac:dyDescent="0.2">
      <c r="E826" s="88"/>
      <c r="F826" s="77"/>
      <c r="G826" s="89"/>
      <c r="H826" s="77"/>
      <c r="I826" s="89"/>
      <c r="J826" s="82"/>
      <c r="K826" s="89"/>
      <c r="L826" s="77"/>
      <c r="R826" s="66"/>
      <c r="S826" s="66"/>
      <c r="T826" s="66"/>
      <c r="U826" s="66"/>
      <c r="V826" s="66"/>
      <c r="W826" s="66"/>
      <c r="X826" s="66"/>
      <c r="Y826" s="66"/>
    </row>
    <row r="827" spans="1:25" x14ac:dyDescent="0.2">
      <c r="A827" s="66" t="s">
        <v>20</v>
      </c>
      <c r="B827" s="66" t="s">
        <v>24</v>
      </c>
      <c r="C827" s="66" t="s">
        <v>0</v>
      </c>
      <c r="D827" s="66" t="s">
        <v>319</v>
      </c>
      <c r="E827" s="76">
        <f>+IF(ISNUMBER(DATA!F600),DATA!F600,"n/a")</f>
        <v>185005.72</v>
      </c>
      <c r="F827" s="77">
        <f>+IF(ISNUMBER(DATA!G600),DATA!G600,"n/a")</f>
        <v>0.10322319650051701</v>
      </c>
      <c r="G827" s="76">
        <f>+IF(ISNUMBER(DATA!P600),DATA!P600,"n/a")</f>
        <v>649320.24</v>
      </c>
      <c r="H827" s="77">
        <f>+IF(ISNUMBER(DATA!Q600),DATA!Q600,"n/a")</f>
        <v>0.157934611493037</v>
      </c>
      <c r="I827" s="76">
        <f>+IF(ISNUMBER(DATA!Z600),DATA!Z600,"n/a")</f>
        <v>1308167.6000000001</v>
      </c>
      <c r="J827" s="77">
        <f>+IF(ISNUMBER(DATA!AA600),DATA!AA600,"n/a")</f>
        <v>0.25127661928095502</v>
      </c>
      <c r="K827" s="76">
        <f>+IF(ISNUMBER(DATA!AJ600),DATA!AJ600,"n/a")</f>
        <v>2254032.69</v>
      </c>
      <c r="L827" s="77">
        <f>+IF(ISNUMBER(DATA!AK600),DATA!AK600,"n/a")</f>
        <v>0.214709471063941</v>
      </c>
      <c r="R827" s="66"/>
      <c r="S827" s="66"/>
      <c r="T827" s="66"/>
      <c r="U827" s="66"/>
      <c r="V827" s="66"/>
      <c r="W827" s="66"/>
      <c r="X827" s="66"/>
      <c r="Y827" s="66"/>
    </row>
    <row r="828" spans="1:25" x14ac:dyDescent="0.2">
      <c r="A828" s="66" t="s">
        <v>20</v>
      </c>
      <c r="B828" s="66" t="s">
        <v>24</v>
      </c>
      <c r="C828" s="66" t="s">
        <v>0</v>
      </c>
      <c r="D828" s="66" t="s">
        <v>320</v>
      </c>
      <c r="E828" s="76">
        <f>+IF(ISNUMBER(DATA!F601),DATA!F601,"n/a")</f>
        <v>218613.97</v>
      </c>
      <c r="F828" s="77">
        <f>+IF(ISNUMBER(DATA!G601),DATA!G601,"n/a")</f>
        <v>-2.93941151299443E-2</v>
      </c>
      <c r="G828" s="76">
        <f>+IF(ISNUMBER(DATA!P601),DATA!P601,"n/a")</f>
        <v>747630.03</v>
      </c>
      <c r="H828" s="77">
        <f>+IF(ISNUMBER(DATA!Q601),DATA!Q601,"n/a")</f>
        <v>-4.1714875406211799E-2</v>
      </c>
      <c r="I828" s="76">
        <f>+IF(ISNUMBER(DATA!Z601),DATA!Z601,"n/a")</f>
        <v>1470748.43</v>
      </c>
      <c r="J828" s="77">
        <f>+IF(ISNUMBER(DATA!AA601),DATA!AA601,"n/a")</f>
        <v>-2.1989522605628399E-2</v>
      </c>
      <c r="K828" s="76">
        <f>+IF(ISNUMBER(DATA!AJ601),DATA!AJ601,"n/a")</f>
        <v>2769919.71</v>
      </c>
      <c r="L828" s="77">
        <f>+IF(ISNUMBER(DATA!AK601),DATA!AK601,"n/a")</f>
        <v>-1.1986648559834201E-3</v>
      </c>
      <c r="R828" s="66"/>
      <c r="S828" s="66"/>
      <c r="T828" s="66"/>
      <c r="U828" s="66"/>
      <c r="V828" s="66"/>
      <c r="W828" s="66"/>
      <c r="X828" s="66"/>
      <c r="Y828" s="66"/>
    </row>
    <row r="829" spans="1:25" x14ac:dyDescent="0.2">
      <c r="A829" s="66" t="s">
        <v>20</v>
      </c>
      <c r="B829" s="66" t="s">
        <v>24</v>
      </c>
      <c r="C829" s="66" t="s">
        <v>0</v>
      </c>
      <c r="D829" s="66" t="s">
        <v>321</v>
      </c>
      <c r="E829" s="76">
        <f>+IF(ISNUMBER(DATA!F602),DATA!F602,"n/a")</f>
        <v>318022.09999999998</v>
      </c>
      <c r="F829" s="77">
        <f>+IF(ISNUMBER(DATA!G602),DATA!G602,"n/a")</f>
        <v>0.157969825257747</v>
      </c>
      <c r="G829" s="76">
        <f>+IF(ISNUMBER(DATA!P602),DATA!P602,"n/a")</f>
        <v>1105673.05</v>
      </c>
      <c r="H829" s="77">
        <f>+IF(ISNUMBER(DATA!Q602),DATA!Q602,"n/a")</f>
        <v>0.178305397177352</v>
      </c>
      <c r="I829" s="76">
        <f>+IF(ISNUMBER(DATA!Z602),DATA!Z602,"n/a")</f>
        <v>2072018.64</v>
      </c>
      <c r="J829" s="77">
        <f>+IF(ISNUMBER(DATA!AA602),DATA!AA602,"n/a")</f>
        <v>0.20014458600243901</v>
      </c>
      <c r="K829" s="76">
        <f>+IF(ISNUMBER(DATA!AJ602),DATA!AJ602,"n/a")</f>
        <v>3570617.82</v>
      </c>
      <c r="L829" s="77">
        <f>+IF(ISNUMBER(DATA!AK602),DATA!AK602,"n/a")</f>
        <v>0.23062072232533301</v>
      </c>
      <c r="R829" s="66"/>
      <c r="S829" s="66"/>
      <c r="T829" s="66"/>
      <c r="U829" s="66"/>
      <c r="V829" s="66"/>
      <c r="W829" s="66"/>
      <c r="X829" s="66"/>
      <c r="Y829" s="66"/>
    </row>
    <row r="830" spans="1:25" x14ac:dyDescent="0.2">
      <c r="A830" s="66" t="s">
        <v>20</v>
      </c>
      <c r="B830" s="66" t="s">
        <v>24</v>
      </c>
      <c r="C830" s="66" t="s">
        <v>0</v>
      </c>
      <c r="D830" s="66" t="s">
        <v>322</v>
      </c>
      <c r="E830" s="76">
        <f>+IF(ISNUMBER(DATA!F603),DATA!F603,"n/a")</f>
        <v>765723.13</v>
      </c>
      <c r="F830" s="77">
        <f>+IF(ISNUMBER(DATA!G603),DATA!G603,"n/a")</f>
        <v>0.1067695363205</v>
      </c>
      <c r="G830" s="76">
        <f>+IF(ISNUMBER(DATA!P603),DATA!P603,"n/a")</f>
        <v>2805518.71</v>
      </c>
      <c r="H830" s="77">
        <f>+IF(ISNUMBER(DATA!Q603),DATA!Q603,"n/a")</f>
        <v>0.15594240067458601</v>
      </c>
      <c r="I830" s="76">
        <f>+IF(ISNUMBER(DATA!Z603),DATA!Z603,"n/a")</f>
        <v>5338257.25</v>
      </c>
      <c r="J830" s="77">
        <f>+IF(ISNUMBER(DATA!AA603),DATA!AA603,"n/a")</f>
        <v>0.16852889997175499</v>
      </c>
      <c r="K830" s="76">
        <f>+IF(ISNUMBER(DATA!AJ603),DATA!AJ603,"n/a")</f>
        <v>9243118.1699999999</v>
      </c>
      <c r="L830" s="77">
        <f>+IF(ISNUMBER(DATA!AK603),DATA!AK603,"n/a")</f>
        <v>0.218915384002217</v>
      </c>
      <c r="R830" s="66"/>
      <c r="S830" s="66"/>
      <c r="T830" s="66"/>
      <c r="U830" s="66"/>
      <c r="V830" s="66"/>
      <c r="W830" s="66"/>
      <c r="X830" s="66"/>
      <c r="Y830" s="66"/>
    </row>
    <row r="831" spans="1:25" x14ac:dyDescent="0.2">
      <c r="A831" s="66" t="s">
        <v>20</v>
      </c>
      <c r="B831" s="66" t="s">
        <v>24</v>
      </c>
      <c r="C831" s="66" t="s">
        <v>0</v>
      </c>
      <c r="D831" s="66" t="s">
        <v>323</v>
      </c>
      <c r="E831" s="76">
        <f>+IF(ISNUMBER(DATA!F604),DATA!F604,"n/a")</f>
        <v>109916.53</v>
      </c>
      <c r="F831" s="77">
        <f>+IF(ISNUMBER(DATA!G604),DATA!G604,"n/a")</f>
        <v>2.11900844812483E-2</v>
      </c>
      <c r="G831" s="76">
        <f>+IF(ISNUMBER(DATA!P604),DATA!P604,"n/a")</f>
        <v>401246.61</v>
      </c>
      <c r="H831" s="77">
        <f>+IF(ISNUMBER(DATA!Q604),DATA!Q604,"n/a")</f>
        <v>4.4503460075473601E-2</v>
      </c>
      <c r="I831" s="76">
        <f>+IF(ISNUMBER(DATA!Z604),DATA!Z604,"n/a")</f>
        <v>783580.53</v>
      </c>
      <c r="J831" s="77">
        <f>+IF(ISNUMBER(DATA!AA604),DATA!AA604,"n/a")</f>
        <v>2.9319750914194299E-2</v>
      </c>
      <c r="K831" s="76">
        <f>+IF(ISNUMBER(DATA!AJ604),DATA!AJ604,"n/a")</f>
        <v>1365697.62</v>
      </c>
      <c r="L831" s="77">
        <f>+IF(ISNUMBER(DATA!AK604),DATA!AK604,"n/a")</f>
        <v>5.0385237936898503E-2</v>
      </c>
      <c r="R831" s="66"/>
      <c r="S831" s="66"/>
      <c r="T831" s="66"/>
      <c r="U831" s="66"/>
      <c r="V831" s="66"/>
      <c r="W831" s="66"/>
      <c r="X831" s="66"/>
      <c r="Y831" s="66"/>
    </row>
    <row r="832" spans="1:25" x14ac:dyDescent="0.2">
      <c r="A832" s="66" t="s">
        <v>20</v>
      </c>
      <c r="B832" s="66" t="s">
        <v>24</v>
      </c>
      <c r="C832" s="66" t="s">
        <v>0</v>
      </c>
      <c r="D832" s="66" t="s">
        <v>324</v>
      </c>
      <c r="E832" s="76">
        <f>+IF(ISNUMBER(DATA!F605),DATA!F605,"n/a")</f>
        <v>128583.45</v>
      </c>
      <c r="F832" s="77">
        <f>+IF(ISNUMBER(DATA!G605),DATA!G605,"n/a")</f>
        <v>0.127825771118558</v>
      </c>
      <c r="G832" s="76">
        <f>+IF(ISNUMBER(DATA!P605),DATA!P605,"n/a")</f>
        <v>414880.08</v>
      </c>
      <c r="H832" s="77">
        <f>+IF(ISNUMBER(DATA!Q605),DATA!Q605,"n/a")</f>
        <v>8.4371753867209701E-2</v>
      </c>
      <c r="I832" s="76">
        <f>+IF(ISNUMBER(DATA!Z605),DATA!Z605,"n/a")</f>
        <v>792052.75</v>
      </c>
      <c r="J832" s="77">
        <f>+IF(ISNUMBER(DATA!AA605),DATA!AA605,"n/a")</f>
        <v>0.1062591114518</v>
      </c>
      <c r="K832" s="76">
        <f>+IF(ISNUMBER(DATA!AJ605),DATA!AJ605,"n/a")</f>
        <v>1436342.25</v>
      </c>
      <c r="L832" s="77">
        <f>+IF(ISNUMBER(DATA!AK605),DATA!AK605,"n/a")</f>
        <v>0.15912332504424101</v>
      </c>
      <c r="R832" s="66"/>
      <c r="S832" s="66"/>
      <c r="T832" s="66"/>
      <c r="U832" s="66"/>
      <c r="V832" s="66"/>
      <c r="W832" s="66"/>
      <c r="X832" s="66"/>
      <c r="Y832" s="66"/>
    </row>
    <row r="833" spans="1:25" x14ac:dyDescent="0.2">
      <c r="A833" s="66" t="s">
        <v>20</v>
      </c>
      <c r="B833" s="66" t="s">
        <v>24</v>
      </c>
      <c r="C833" s="66" t="s">
        <v>0</v>
      </c>
      <c r="D833" s="66" t="s">
        <v>325</v>
      </c>
      <c r="E833" s="76">
        <f>+IF(ISNUMBER(DATA!F606),DATA!F606,"n/a")</f>
        <v>328199.7</v>
      </c>
      <c r="F833" s="77">
        <f>+IF(ISNUMBER(DATA!G606),DATA!G606,"n/a")</f>
        <v>-4.5618239444366597E-2</v>
      </c>
      <c r="G833" s="76">
        <f>+IF(ISNUMBER(DATA!P606),DATA!P606,"n/a")</f>
        <v>1161084.1100000001</v>
      </c>
      <c r="H833" s="77">
        <f>+IF(ISNUMBER(DATA!Q606),DATA!Q606,"n/a")</f>
        <v>-1.30499347890871E-2</v>
      </c>
      <c r="I833" s="76">
        <f>+IF(ISNUMBER(DATA!Z606),DATA!Z606,"n/a")</f>
        <v>2233880.4</v>
      </c>
      <c r="J833" s="77">
        <f>+IF(ISNUMBER(DATA!AA606),DATA!AA606,"n/a")</f>
        <v>-2.89195967366212E-2</v>
      </c>
      <c r="K833" s="76">
        <f>+IF(ISNUMBER(DATA!AJ606),DATA!AJ606,"n/a")</f>
        <v>3926696.89</v>
      </c>
      <c r="L833" s="77">
        <f>+IF(ISNUMBER(DATA!AK606),DATA!AK606,"n/a")</f>
        <v>1.0969773503997899E-2</v>
      </c>
      <c r="R833" s="66"/>
      <c r="S833" s="66"/>
      <c r="T833" s="66"/>
      <c r="U833" s="66"/>
      <c r="V833" s="66"/>
      <c r="W833" s="66"/>
      <c r="X833" s="66"/>
      <c r="Y833" s="66"/>
    </row>
    <row r="834" spans="1:25" x14ac:dyDescent="0.2">
      <c r="A834" s="66" t="s">
        <v>20</v>
      </c>
      <c r="B834" s="66" t="s">
        <v>24</v>
      </c>
      <c r="C834" s="66" t="s">
        <v>0</v>
      </c>
      <c r="D834" s="66" t="s">
        <v>326</v>
      </c>
      <c r="E834" s="76">
        <f>+IF(ISNUMBER(DATA!F607),DATA!F607,"n/a")</f>
        <v>220976.23</v>
      </c>
      <c r="F834" s="77">
        <f>+IF(ISNUMBER(DATA!G607),DATA!G607,"n/a")</f>
        <v>0.199102096076859</v>
      </c>
      <c r="G834" s="76">
        <f>+IF(ISNUMBER(DATA!P607),DATA!P607,"n/a")</f>
        <v>765480.64</v>
      </c>
      <c r="H834" s="77">
        <f>+IF(ISNUMBER(DATA!Q607),DATA!Q607,"n/a")</f>
        <v>0.24070238205646499</v>
      </c>
      <c r="I834" s="76">
        <f>+IF(ISNUMBER(DATA!Z607),DATA!Z607,"n/a")</f>
        <v>1551772.24</v>
      </c>
      <c r="J834" s="77">
        <f>+IF(ISNUMBER(DATA!AA607),DATA!AA607,"n/a")</f>
        <v>0.266654753031494</v>
      </c>
      <c r="K834" s="76">
        <f>+IF(ISNUMBER(DATA!AJ607),DATA!AJ607,"n/a")</f>
        <v>2624901.73</v>
      </c>
      <c r="L834" s="77">
        <f>+IF(ISNUMBER(DATA!AK607),DATA!AK607,"n/a")</f>
        <v>0.18741589953410501</v>
      </c>
      <c r="R834" s="66"/>
      <c r="S834" s="66"/>
      <c r="T834" s="66"/>
      <c r="U834" s="66"/>
      <c r="V834" s="66"/>
      <c r="W834" s="66"/>
      <c r="X834" s="66"/>
      <c r="Y834" s="66"/>
    </row>
    <row r="835" spans="1:25" x14ac:dyDescent="0.2">
      <c r="A835" s="66" t="s">
        <v>20</v>
      </c>
      <c r="B835" s="66" t="s">
        <v>24</v>
      </c>
      <c r="C835" s="66" t="s">
        <v>0</v>
      </c>
      <c r="D835" s="66" t="s">
        <v>327</v>
      </c>
      <c r="E835" s="76">
        <f>+IF(ISNUMBER(DATA!F608),DATA!F608,"n/a")</f>
        <v>2275040.7799999998</v>
      </c>
      <c r="F835" s="77">
        <f>+IF(ISNUMBER(DATA!G608),DATA!G608,"n/a")</f>
        <v>7.8606938350668204E-2</v>
      </c>
      <c r="G835" s="76">
        <f>+IF(ISNUMBER(DATA!P608),DATA!P608,"n/a")</f>
        <v>8050833.21</v>
      </c>
      <c r="H835" s="77">
        <f>+IF(ISNUMBER(DATA!Q608),DATA!Q608,"n/a")</f>
        <v>0.10793952688213</v>
      </c>
      <c r="I835" s="76">
        <f>+IF(ISNUMBER(DATA!Z608),DATA!Z608,"n/a")</f>
        <v>15550477.960000001</v>
      </c>
      <c r="J835" s="77">
        <f>+IF(ISNUMBER(DATA!AA608),DATA!AA608,"n/a")</f>
        <v>0.123033547993503</v>
      </c>
      <c r="K835" s="76">
        <f>+IF(ISNUMBER(DATA!AJ608),DATA!AJ608,"n/a")</f>
        <v>27191327.039999999</v>
      </c>
      <c r="L835" s="77">
        <f>+IF(ISNUMBER(DATA!AK608),DATA!AK608,"n/a")</f>
        <v>0.14502126446848099</v>
      </c>
      <c r="R835" s="66"/>
      <c r="S835" s="66"/>
      <c r="T835" s="66"/>
      <c r="U835" s="66"/>
      <c r="V835" s="66"/>
      <c r="W835" s="66"/>
      <c r="X835" s="66"/>
      <c r="Y835" s="66"/>
    </row>
    <row r="836" spans="1:25" x14ac:dyDescent="0.2">
      <c r="E836" s="80"/>
      <c r="F836" s="77"/>
      <c r="G836" s="81"/>
      <c r="H836" s="77"/>
      <c r="I836" s="81"/>
      <c r="J836" s="82"/>
      <c r="K836" s="81"/>
      <c r="L836" s="77"/>
      <c r="R836" s="66"/>
      <c r="S836" s="66"/>
      <c r="T836" s="66"/>
      <c r="U836" s="66"/>
      <c r="V836" s="66"/>
      <c r="W836" s="66"/>
      <c r="X836" s="66"/>
      <c r="Y836" s="66"/>
    </row>
    <row r="837" spans="1:25" x14ac:dyDescent="0.2">
      <c r="A837" s="66" t="s">
        <v>20</v>
      </c>
      <c r="B837" s="66" t="s">
        <v>24</v>
      </c>
      <c r="C837" s="66" t="s">
        <v>9</v>
      </c>
      <c r="D837" s="66" t="s">
        <v>319</v>
      </c>
      <c r="E837" s="86">
        <f>+IF(ISNUMBER(DATA!H600),DATA!H600,"n/a")</f>
        <v>11625.55</v>
      </c>
      <c r="F837" s="77">
        <f>+IF(ISNUMBER(DATA!I600),DATA!I600,"n/a")</f>
        <v>4.6944103484515297E-2</v>
      </c>
      <c r="G837" s="86">
        <f>+IF(ISNUMBER(DATA!R600),DATA!R600,"n/a")</f>
        <v>39858.370000000003</v>
      </c>
      <c r="H837" s="77">
        <f>+IF(ISNUMBER(DATA!S600),DATA!S600,"n/a")</f>
        <v>5.7026610526516801E-2</v>
      </c>
      <c r="I837" s="86">
        <f>+IF(ISNUMBER(DATA!AB600),DATA!AB600,"n/a")</f>
        <v>81305.72</v>
      </c>
      <c r="J837" s="77">
        <f>+IF(ISNUMBER(DATA!AC600),DATA!AC600,"n/a")</f>
        <v>0.19224814613323801</v>
      </c>
      <c r="K837" s="86">
        <f>+IF(ISNUMBER(DATA!AL600),DATA!AL600,"n/a")</f>
        <v>142863.67999999999</v>
      </c>
      <c r="L837" s="77">
        <f>+IF(ISNUMBER(DATA!AM600),DATA!AM600,"n/a")</f>
        <v>0.185110858433336</v>
      </c>
      <c r="R837" s="66"/>
      <c r="S837" s="66"/>
      <c r="T837" s="66"/>
      <c r="U837" s="66"/>
      <c r="V837" s="66"/>
      <c r="W837" s="66"/>
      <c r="X837" s="66"/>
      <c r="Y837" s="66"/>
    </row>
    <row r="838" spans="1:25" x14ac:dyDescent="0.2">
      <c r="A838" s="66" t="s">
        <v>20</v>
      </c>
      <c r="B838" s="66" t="s">
        <v>24</v>
      </c>
      <c r="C838" s="66" t="s">
        <v>9</v>
      </c>
      <c r="D838" s="66" t="s">
        <v>320</v>
      </c>
      <c r="E838" s="86">
        <f>+IF(ISNUMBER(DATA!H601),DATA!H601,"n/a")</f>
        <v>21105.69</v>
      </c>
      <c r="F838" s="77">
        <f>+IF(ISNUMBER(DATA!I601),DATA!I601,"n/a")</f>
        <v>-1.5224444964954301E-2</v>
      </c>
      <c r="G838" s="86">
        <f>+IF(ISNUMBER(DATA!R601),DATA!R601,"n/a")</f>
        <v>71852.55</v>
      </c>
      <c r="H838" s="77">
        <f>+IF(ISNUMBER(DATA!S601),DATA!S601,"n/a")</f>
        <v>3.9986652950728899E-3</v>
      </c>
      <c r="I838" s="86">
        <f>+IF(ISNUMBER(DATA!AB601),DATA!AB601,"n/a")</f>
        <v>138323.34</v>
      </c>
      <c r="J838" s="77">
        <f>+IF(ISNUMBER(DATA!AC601),DATA!AC601,"n/a")</f>
        <v>2.1446687153690799E-2</v>
      </c>
      <c r="K838" s="86">
        <f>+IF(ISNUMBER(DATA!AL601),DATA!AL601,"n/a")</f>
        <v>250595.94</v>
      </c>
      <c r="L838" s="77">
        <f>+IF(ISNUMBER(DATA!AM601),DATA!AM601,"n/a")</f>
        <v>5.57302677400631E-4</v>
      </c>
      <c r="R838" s="66"/>
      <c r="S838" s="66"/>
      <c r="T838" s="66"/>
      <c r="U838" s="66"/>
      <c r="V838" s="66"/>
      <c r="W838" s="66"/>
      <c r="X838" s="66"/>
      <c r="Y838" s="66"/>
    </row>
    <row r="839" spans="1:25" x14ac:dyDescent="0.2">
      <c r="A839" s="66" t="s">
        <v>20</v>
      </c>
      <c r="B839" s="66" t="s">
        <v>24</v>
      </c>
      <c r="C839" s="66" t="s">
        <v>9</v>
      </c>
      <c r="D839" s="66" t="s">
        <v>321</v>
      </c>
      <c r="E839" s="86">
        <f>+IF(ISNUMBER(DATA!H602),DATA!H602,"n/a")</f>
        <v>35580.32</v>
      </c>
      <c r="F839" s="77">
        <f>+IF(ISNUMBER(DATA!I602),DATA!I602,"n/a")</f>
        <v>0.226087798537461</v>
      </c>
      <c r="G839" s="86">
        <f>+IF(ISNUMBER(DATA!R602),DATA!R602,"n/a")</f>
        <v>123632.68</v>
      </c>
      <c r="H839" s="77">
        <f>+IF(ISNUMBER(DATA!S602),DATA!S602,"n/a")</f>
        <v>0.24536541309516199</v>
      </c>
      <c r="I839" s="86">
        <f>+IF(ISNUMBER(DATA!AB602),DATA!AB602,"n/a")</f>
        <v>227261.45</v>
      </c>
      <c r="J839" s="77">
        <f>+IF(ISNUMBER(DATA!AC602),DATA!AC602,"n/a")</f>
        <v>0.25802082801111698</v>
      </c>
      <c r="K839" s="86">
        <f>+IF(ISNUMBER(DATA!AL602),DATA!AL602,"n/a")</f>
        <v>387907.51</v>
      </c>
      <c r="L839" s="77">
        <f>+IF(ISNUMBER(DATA!AM602),DATA!AM602,"n/a")</f>
        <v>0.368646589620306</v>
      </c>
      <c r="R839" s="66"/>
      <c r="S839" s="66"/>
      <c r="T839" s="66"/>
      <c r="U839" s="66"/>
      <c r="V839" s="66"/>
      <c r="W839" s="66"/>
      <c r="X839" s="66"/>
      <c r="Y839" s="66"/>
    </row>
    <row r="840" spans="1:25" x14ac:dyDescent="0.2">
      <c r="A840" s="66" t="s">
        <v>20</v>
      </c>
      <c r="B840" s="66" t="s">
        <v>24</v>
      </c>
      <c r="C840" s="66" t="s">
        <v>9</v>
      </c>
      <c r="D840" s="66" t="s">
        <v>322</v>
      </c>
      <c r="E840" s="86">
        <f>+IF(ISNUMBER(DATA!H603),DATA!H603,"n/a")</f>
        <v>107818.1</v>
      </c>
      <c r="F840" s="77">
        <f>+IF(ISNUMBER(DATA!I603),DATA!I603,"n/a")</f>
        <v>0.184379579363179</v>
      </c>
      <c r="G840" s="86">
        <f>+IF(ISNUMBER(DATA!R603),DATA!R603,"n/a")</f>
        <v>379352.28</v>
      </c>
      <c r="H840" s="77">
        <f>+IF(ISNUMBER(DATA!S603),DATA!S603,"n/a")</f>
        <v>0.18676518411330301</v>
      </c>
      <c r="I840" s="86">
        <f>+IF(ISNUMBER(DATA!AB603),DATA!AB603,"n/a")</f>
        <v>707699.21</v>
      </c>
      <c r="J840" s="77">
        <f>+IF(ISNUMBER(DATA!AC603),DATA!AC603,"n/a")</f>
        <v>0.20957052165500301</v>
      </c>
      <c r="K840" s="86">
        <f>+IF(ISNUMBER(DATA!AL603),DATA!AL603,"n/a")</f>
        <v>1267942.08</v>
      </c>
      <c r="L840" s="77">
        <f>+IF(ISNUMBER(DATA!AM603),DATA!AM603,"n/a")</f>
        <v>0.39399124289440202</v>
      </c>
      <c r="R840" s="66"/>
      <c r="S840" s="66"/>
      <c r="T840" s="66"/>
      <c r="U840" s="66"/>
      <c r="V840" s="66"/>
      <c r="W840" s="66"/>
      <c r="X840" s="66"/>
      <c r="Y840" s="66"/>
    </row>
    <row r="841" spans="1:25" x14ac:dyDescent="0.2">
      <c r="A841" s="66" t="s">
        <v>20</v>
      </c>
      <c r="B841" s="66" t="s">
        <v>24</v>
      </c>
      <c r="C841" s="66" t="s">
        <v>9</v>
      </c>
      <c r="D841" s="66" t="s">
        <v>323</v>
      </c>
      <c r="E841" s="86">
        <f>+IF(ISNUMBER(DATA!H604),DATA!H604,"n/a")</f>
        <v>8980.2999999999993</v>
      </c>
      <c r="F841" s="77">
        <f>+IF(ISNUMBER(DATA!I604),DATA!I604,"n/a")</f>
        <v>5.99038092708978E-2</v>
      </c>
      <c r="G841" s="86">
        <f>+IF(ISNUMBER(DATA!R604),DATA!R604,"n/a")</f>
        <v>32128.49</v>
      </c>
      <c r="H841" s="77">
        <f>+IF(ISNUMBER(DATA!S604),DATA!S604,"n/a")</f>
        <v>5.86436401127821E-2</v>
      </c>
      <c r="I841" s="86">
        <f>+IF(ISNUMBER(DATA!AB604),DATA!AB604,"n/a")</f>
        <v>62275.96</v>
      </c>
      <c r="J841" s="77">
        <f>+IF(ISNUMBER(DATA!AC604),DATA!AC604,"n/a")</f>
        <v>2.8049852096818002E-2</v>
      </c>
      <c r="K841" s="86">
        <f>+IF(ISNUMBER(DATA!AL604),DATA!AL604,"n/a")</f>
        <v>108033.12</v>
      </c>
      <c r="L841" s="77">
        <f>+IF(ISNUMBER(DATA!AM604),DATA!AM604,"n/a")</f>
        <v>3.1746366763732603E-2</v>
      </c>
      <c r="R841" s="66"/>
      <c r="S841" s="66"/>
      <c r="T841" s="66"/>
      <c r="U841" s="66"/>
      <c r="V841" s="66"/>
      <c r="W841" s="66"/>
      <c r="X841" s="66"/>
      <c r="Y841" s="66"/>
    </row>
    <row r="842" spans="1:25" x14ac:dyDescent="0.2">
      <c r="A842" s="66" t="s">
        <v>20</v>
      </c>
      <c r="B842" s="66" t="s">
        <v>24</v>
      </c>
      <c r="C842" s="66" t="s">
        <v>9</v>
      </c>
      <c r="D842" s="66" t="s">
        <v>324</v>
      </c>
      <c r="E842" s="86">
        <f>+IF(ISNUMBER(DATA!H605),DATA!H605,"n/a")</f>
        <v>12474.82</v>
      </c>
      <c r="F842" s="77">
        <f>+IF(ISNUMBER(DATA!I605),DATA!I605,"n/a")</f>
        <v>9.2288550461832194E-2</v>
      </c>
      <c r="G842" s="86">
        <f>+IF(ISNUMBER(DATA!R605),DATA!R605,"n/a")</f>
        <v>40830.660000000003</v>
      </c>
      <c r="H842" s="77">
        <f>+IF(ISNUMBER(DATA!S605),DATA!S605,"n/a")</f>
        <v>3.7341663774622898E-2</v>
      </c>
      <c r="I842" s="86">
        <f>+IF(ISNUMBER(DATA!AB605),DATA!AB605,"n/a")</f>
        <v>83566.559999999998</v>
      </c>
      <c r="J842" s="77">
        <f>+IF(ISNUMBER(DATA!AC605),DATA!AC605,"n/a")</f>
        <v>8.5362459355678599E-2</v>
      </c>
      <c r="K842" s="86">
        <f>+IF(ISNUMBER(DATA!AL605),DATA!AL605,"n/a")</f>
        <v>157512.49</v>
      </c>
      <c r="L842" s="77">
        <f>+IF(ISNUMBER(DATA!AM605),DATA!AM605,"n/a")</f>
        <v>0.197147124403213</v>
      </c>
      <c r="R842" s="66"/>
      <c r="S842" s="66"/>
      <c r="T842" s="66"/>
      <c r="U842" s="66"/>
      <c r="V842" s="66"/>
      <c r="W842" s="66"/>
      <c r="X842" s="66"/>
      <c r="Y842" s="66"/>
    </row>
    <row r="843" spans="1:25" x14ac:dyDescent="0.2">
      <c r="A843" s="66" t="s">
        <v>20</v>
      </c>
      <c r="B843" s="66" t="s">
        <v>24</v>
      </c>
      <c r="C843" s="66" t="s">
        <v>9</v>
      </c>
      <c r="D843" s="66" t="s">
        <v>325</v>
      </c>
      <c r="E843" s="86">
        <f>+IF(ISNUMBER(DATA!H606),DATA!H606,"n/a")</f>
        <v>20385.78</v>
      </c>
      <c r="F843" s="77">
        <f>+IF(ISNUMBER(DATA!I606),DATA!I606,"n/a")</f>
        <v>-2.5870196495751702E-2</v>
      </c>
      <c r="G843" s="86">
        <f>+IF(ISNUMBER(DATA!R606),DATA!R606,"n/a")</f>
        <v>72008.3</v>
      </c>
      <c r="H843" s="77">
        <f>+IF(ISNUMBER(DATA!S606),DATA!S606,"n/a")</f>
        <v>5.52500229009856E-3</v>
      </c>
      <c r="I843" s="86">
        <f>+IF(ISNUMBER(DATA!AB606),DATA!AB606,"n/a")</f>
        <v>140158.48000000001</v>
      </c>
      <c r="J843" s="77">
        <f>+IF(ISNUMBER(DATA!AC606),DATA!AC606,"n/a")</f>
        <v>-1.6232618587509601E-2</v>
      </c>
      <c r="K843" s="86">
        <f>+IF(ISNUMBER(DATA!AL606),DATA!AL606,"n/a")</f>
        <v>243667.5</v>
      </c>
      <c r="L843" s="77">
        <f>+IF(ISNUMBER(DATA!AM606),DATA!AM606,"n/a")</f>
        <v>1.9976883579706499E-2</v>
      </c>
      <c r="R843" s="66"/>
      <c r="S843" s="66"/>
      <c r="T843" s="66"/>
      <c r="U843" s="66"/>
      <c r="V843" s="66"/>
      <c r="W843" s="66"/>
      <c r="X843" s="66"/>
      <c r="Y843" s="66"/>
    </row>
    <row r="844" spans="1:25" x14ac:dyDescent="0.2">
      <c r="A844" s="66" t="s">
        <v>20</v>
      </c>
      <c r="B844" s="66" t="s">
        <v>24</v>
      </c>
      <c r="C844" s="66" t="s">
        <v>9</v>
      </c>
      <c r="D844" s="66" t="s">
        <v>326</v>
      </c>
      <c r="E844" s="86">
        <f>+IF(ISNUMBER(DATA!H607),DATA!H607,"n/a")</f>
        <v>16194.7</v>
      </c>
      <c r="F844" s="77">
        <f>+IF(ISNUMBER(DATA!I607),DATA!I607,"n/a")</f>
        <v>9.8628029338898096E-2</v>
      </c>
      <c r="G844" s="86">
        <f>+IF(ISNUMBER(DATA!R607),DATA!R607,"n/a")</f>
        <v>56496.79</v>
      </c>
      <c r="H844" s="77">
        <f>+IF(ISNUMBER(DATA!S607),DATA!S607,"n/a")</f>
        <v>0.123559375830288</v>
      </c>
      <c r="I844" s="86">
        <f>+IF(ISNUMBER(DATA!AB607),DATA!AB607,"n/a")</f>
        <v>114450.83</v>
      </c>
      <c r="J844" s="77">
        <f>+IF(ISNUMBER(DATA!AC607),DATA!AC607,"n/a")</f>
        <v>0.15150264219898099</v>
      </c>
      <c r="K844" s="86">
        <f>+IF(ISNUMBER(DATA!AL607),DATA!AL607,"n/a")</f>
        <v>199655.28</v>
      </c>
      <c r="L844" s="77">
        <f>+IF(ISNUMBER(DATA!AM607),DATA!AM607,"n/a")</f>
        <v>0.108704597484515</v>
      </c>
      <c r="R844" s="66"/>
      <c r="S844" s="66"/>
      <c r="T844" s="66"/>
      <c r="U844" s="66"/>
      <c r="V844" s="66"/>
      <c r="W844" s="66"/>
      <c r="X844" s="66"/>
      <c r="Y844" s="66"/>
    </row>
    <row r="845" spans="1:25" x14ac:dyDescent="0.2">
      <c r="A845" s="66" t="s">
        <v>20</v>
      </c>
      <c r="B845" s="66" t="s">
        <v>24</v>
      </c>
      <c r="C845" s="66" t="s">
        <v>9</v>
      </c>
      <c r="D845" s="66" t="s">
        <v>327</v>
      </c>
      <c r="E845" s="86">
        <f>+IF(ISNUMBER(DATA!H608),DATA!H608,"n/a")</f>
        <v>234165.42</v>
      </c>
      <c r="F845" s="77">
        <f>+IF(ISNUMBER(DATA!I608),DATA!I608,"n/a")</f>
        <v>0.124981677914381</v>
      </c>
      <c r="G845" s="86">
        <f>+IF(ISNUMBER(DATA!R608),DATA!R608,"n/a")</f>
        <v>816160.17</v>
      </c>
      <c r="H845" s="77">
        <f>+IF(ISNUMBER(DATA!S608),DATA!S608,"n/a")</f>
        <v>0.133859886589028</v>
      </c>
      <c r="I845" s="86">
        <f>+IF(ISNUMBER(DATA!AB608),DATA!AB608,"n/a")</f>
        <v>1555041.61</v>
      </c>
      <c r="J845" s="77">
        <f>+IF(ISNUMBER(DATA!AC608),DATA!AC608,"n/a")</f>
        <v>0.15292278977399501</v>
      </c>
      <c r="K845" s="86">
        <f>+IF(ISNUMBER(DATA!AL608),DATA!AL608,"n/a")</f>
        <v>2758178.07</v>
      </c>
      <c r="L845" s="77">
        <f>+IF(ISNUMBER(DATA!AM608),DATA!AM608,"n/a")</f>
        <v>0.24283485612003899</v>
      </c>
      <c r="R845" s="66"/>
      <c r="S845" s="66"/>
      <c r="T845" s="66"/>
      <c r="U845" s="66"/>
      <c r="V845" s="66"/>
      <c r="W845" s="66"/>
      <c r="X845" s="66"/>
      <c r="Y845" s="66"/>
    </row>
    <row r="846" spans="1:25" x14ac:dyDescent="0.2">
      <c r="E846" s="80"/>
      <c r="F846" s="77"/>
      <c r="G846" s="81"/>
      <c r="H846" s="77"/>
      <c r="I846" s="81"/>
      <c r="J846" s="82"/>
      <c r="K846" s="81"/>
      <c r="L846" s="77"/>
      <c r="R846" s="66"/>
      <c r="S846" s="66"/>
      <c r="T846" s="66"/>
      <c r="U846" s="66"/>
      <c r="V846" s="66"/>
      <c r="W846" s="66"/>
      <c r="X846" s="66"/>
      <c r="Y846" s="66"/>
    </row>
    <row r="847" spans="1:25" x14ac:dyDescent="0.2">
      <c r="A847" s="66" t="s">
        <v>20</v>
      </c>
      <c r="B847" s="66" t="s">
        <v>24</v>
      </c>
      <c r="C847" s="66" t="s">
        <v>25</v>
      </c>
      <c r="D847" s="66" t="s">
        <v>319</v>
      </c>
      <c r="E847" s="86">
        <f>+IF(ISNUMBER(DATA!J600),DATA!J600,"n/a")</f>
        <v>45352.52</v>
      </c>
      <c r="F847" s="77">
        <f>+IF(ISNUMBER(DATA!K600),DATA!K600,"n/a")</f>
        <v>0.10606406474371</v>
      </c>
      <c r="G847" s="86">
        <f>+IF(ISNUMBER(DATA!T600),DATA!T600,"n/a")</f>
        <v>156448.29</v>
      </c>
      <c r="H847" s="77">
        <f>+IF(ISNUMBER(DATA!U600),DATA!U600,"n/a")</f>
        <v>0.121019477505346</v>
      </c>
      <c r="I847" s="86">
        <f>+IF(ISNUMBER(DATA!AD600),DATA!AD600,"n/a")</f>
        <v>313025.14</v>
      </c>
      <c r="J847" s="77">
        <f>+IF(ISNUMBER(DATA!AE600),DATA!AE600,"n/a")</f>
        <v>0.19873815560876101</v>
      </c>
      <c r="K847" s="86">
        <f>+IF(ISNUMBER(DATA!AN600),DATA!AN600,"n/a")</f>
        <v>542716.6</v>
      </c>
      <c r="L847" s="77">
        <f>+IF(ISNUMBER(DATA!AO600),DATA!AO600,"n/a")</f>
        <v>0.15297013187008601</v>
      </c>
      <c r="R847" s="66"/>
      <c r="S847" s="66"/>
      <c r="T847" s="66"/>
      <c r="U847" s="66"/>
      <c r="V847" s="66"/>
      <c r="W847" s="66"/>
      <c r="X847" s="66"/>
      <c r="Y847" s="66"/>
    </row>
    <row r="848" spans="1:25" x14ac:dyDescent="0.2">
      <c r="A848" s="66" t="s">
        <v>20</v>
      </c>
      <c r="B848" s="66" t="s">
        <v>24</v>
      </c>
      <c r="C848" s="66" t="s">
        <v>25</v>
      </c>
      <c r="D848" s="66" t="s">
        <v>320</v>
      </c>
      <c r="E848" s="86">
        <f>+IF(ISNUMBER(DATA!J601),DATA!J601,"n/a")</f>
        <v>77779.199999999997</v>
      </c>
      <c r="F848" s="77">
        <f>+IF(ISNUMBER(DATA!K601),DATA!K601,"n/a")</f>
        <v>-2.0319201878165102E-2</v>
      </c>
      <c r="G848" s="86">
        <f>+IF(ISNUMBER(DATA!T601),DATA!T601,"n/a")</f>
        <v>264919.89</v>
      </c>
      <c r="H848" s="77">
        <f>+IF(ISNUMBER(DATA!U601),DATA!U601,"n/a")</f>
        <v>-2.55337698741794E-2</v>
      </c>
      <c r="I848" s="86">
        <f>+IF(ISNUMBER(DATA!AD601),DATA!AD601,"n/a")</f>
        <v>510130.5</v>
      </c>
      <c r="J848" s="77">
        <f>+IF(ISNUMBER(DATA!AE601),DATA!AE601,"n/a")</f>
        <v>-9.9272104198108394E-3</v>
      </c>
      <c r="K848" s="86">
        <f>+IF(ISNUMBER(DATA!AN601),DATA!AN601,"n/a")</f>
        <v>916946.84</v>
      </c>
      <c r="L848" s="77">
        <f>+IF(ISNUMBER(DATA!AO601),DATA!AO601,"n/a")</f>
        <v>-3.7991740748482203E-2</v>
      </c>
      <c r="R848" s="66"/>
      <c r="S848" s="66"/>
      <c r="T848" s="66"/>
      <c r="U848" s="66"/>
      <c r="V848" s="66"/>
      <c r="W848" s="66"/>
      <c r="X848" s="66"/>
      <c r="Y848" s="66"/>
    </row>
    <row r="849" spans="1:25" x14ac:dyDescent="0.2">
      <c r="A849" s="66" t="s">
        <v>20</v>
      </c>
      <c r="B849" s="66" t="s">
        <v>24</v>
      </c>
      <c r="C849" s="66" t="s">
        <v>25</v>
      </c>
      <c r="D849" s="66" t="s">
        <v>321</v>
      </c>
      <c r="E849" s="86">
        <f>+IF(ISNUMBER(DATA!J602),DATA!J602,"n/a")</f>
        <v>91528.16</v>
      </c>
      <c r="F849" s="77">
        <f>+IF(ISNUMBER(DATA!K602),DATA!K602,"n/a")</f>
        <v>0.113053782142309</v>
      </c>
      <c r="G849" s="86">
        <f>+IF(ISNUMBER(DATA!T602),DATA!T602,"n/a")</f>
        <v>319446.09000000003</v>
      </c>
      <c r="H849" s="77">
        <f>+IF(ISNUMBER(DATA!U602),DATA!U602,"n/a")</f>
        <v>0.13447913399383599</v>
      </c>
      <c r="I849" s="86">
        <f>+IF(ISNUMBER(DATA!AD602),DATA!AD602,"n/a")</f>
        <v>596059.16</v>
      </c>
      <c r="J849" s="77">
        <f>+IF(ISNUMBER(DATA!AE602),DATA!AE602,"n/a")</f>
        <v>0.141176475993983</v>
      </c>
      <c r="K849" s="86">
        <f>+IF(ISNUMBER(DATA!AN602),DATA!AN602,"n/a")</f>
        <v>1031893.98</v>
      </c>
      <c r="L849" s="77">
        <f>+IF(ISNUMBER(DATA!AO602),DATA!AO602,"n/a")</f>
        <v>0.162454027654649</v>
      </c>
      <c r="R849" s="66"/>
      <c r="S849" s="66"/>
      <c r="T849" s="66"/>
      <c r="U849" s="66"/>
      <c r="V849" s="66"/>
      <c r="W849" s="66"/>
      <c r="X849" s="66"/>
      <c r="Y849" s="66"/>
    </row>
    <row r="850" spans="1:25" x14ac:dyDescent="0.2">
      <c r="A850" s="66" t="s">
        <v>20</v>
      </c>
      <c r="B850" s="66" t="s">
        <v>24</v>
      </c>
      <c r="C850" s="66" t="s">
        <v>25</v>
      </c>
      <c r="D850" s="66" t="s">
        <v>322</v>
      </c>
      <c r="E850" s="86">
        <f>+IF(ISNUMBER(DATA!J603),DATA!J603,"n/a")</f>
        <v>229022.65</v>
      </c>
      <c r="F850" s="77">
        <f>+IF(ISNUMBER(DATA!K603),DATA!K603,"n/a")</f>
        <v>0.109177721951996</v>
      </c>
      <c r="G850" s="86">
        <f>+IF(ISNUMBER(DATA!T603),DATA!T603,"n/a")</f>
        <v>815338.54</v>
      </c>
      <c r="H850" s="77">
        <f>+IF(ISNUMBER(DATA!U603),DATA!U603,"n/a")</f>
        <v>0.13476143586228101</v>
      </c>
      <c r="I850" s="86">
        <f>+IF(ISNUMBER(DATA!AD603),DATA!AD603,"n/a")</f>
        <v>1533748.24</v>
      </c>
      <c r="J850" s="77">
        <f>+IF(ISNUMBER(DATA!AE603),DATA!AE603,"n/a")</f>
        <v>0.13002519095200499</v>
      </c>
      <c r="K850" s="86">
        <f>+IF(ISNUMBER(DATA!AN603),DATA!AN603,"n/a")</f>
        <v>2714591.07</v>
      </c>
      <c r="L850" s="77">
        <f>+IF(ISNUMBER(DATA!AO603),DATA!AO603,"n/a")</f>
        <v>0.18833292853886099</v>
      </c>
      <c r="R850" s="66"/>
      <c r="S850" s="66"/>
      <c r="T850" s="66"/>
      <c r="U850" s="66"/>
      <c r="V850" s="66"/>
      <c r="W850" s="66"/>
      <c r="X850" s="66"/>
      <c r="Y850" s="66"/>
    </row>
    <row r="851" spans="1:25" x14ac:dyDescent="0.2">
      <c r="A851" s="66" t="s">
        <v>20</v>
      </c>
      <c r="B851" s="66" t="s">
        <v>24</v>
      </c>
      <c r="C851" s="66" t="s">
        <v>25</v>
      </c>
      <c r="D851" s="66" t="s">
        <v>323</v>
      </c>
      <c r="E851" s="86">
        <f>+IF(ISNUMBER(DATA!J604),DATA!J604,"n/a")</f>
        <v>29639.71</v>
      </c>
      <c r="F851" s="77">
        <f>+IF(ISNUMBER(DATA!K604),DATA!K604,"n/a")</f>
        <v>1.3380583861995501E-2</v>
      </c>
      <c r="G851" s="86">
        <f>+IF(ISNUMBER(DATA!T604),DATA!T604,"n/a")</f>
        <v>107473.31</v>
      </c>
      <c r="H851" s="77">
        <f>+IF(ISNUMBER(DATA!U604),DATA!U604,"n/a")</f>
        <v>2.9921720885147801E-2</v>
      </c>
      <c r="I851" s="86">
        <f>+IF(ISNUMBER(DATA!AD604),DATA!AD604,"n/a")</f>
        <v>207753.06</v>
      </c>
      <c r="J851" s="77">
        <f>+IF(ISNUMBER(DATA!AE604),DATA!AE604,"n/a")</f>
        <v>7.7493938070431903E-3</v>
      </c>
      <c r="K851" s="86">
        <f>+IF(ISNUMBER(DATA!AN604),DATA!AN604,"n/a")</f>
        <v>359945.28</v>
      </c>
      <c r="L851" s="77">
        <f>+IF(ISNUMBER(DATA!AO604),DATA!AO604,"n/a")</f>
        <v>1.2574315264892401E-2</v>
      </c>
      <c r="R851" s="66"/>
      <c r="S851" s="66"/>
      <c r="T851" s="66"/>
      <c r="U851" s="66"/>
      <c r="V851" s="66"/>
      <c r="W851" s="66"/>
      <c r="X851" s="66"/>
      <c r="Y851" s="66"/>
    </row>
    <row r="852" spans="1:25" x14ac:dyDescent="0.2">
      <c r="A852" s="66" t="s">
        <v>20</v>
      </c>
      <c r="B852" s="66" t="s">
        <v>24</v>
      </c>
      <c r="C852" s="66" t="s">
        <v>25</v>
      </c>
      <c r="D852" s="66" t="s">
        <v>324</v>
      </c>
      <c r="E852" s="86">
        <f>+IF(ISNUMBER(DATA!J605),DATA!J605,"n/a")</f>
        <v>40603.43</v>
      </c>
      <c r="F852" s="77">
        <f>+IF(ISNUMBER(DATA!K605),DATA!K605,"n/a")</f>
        <v>0.15620686837070399</v>
      </c>
      <c r="G852" s="86">
        <f>+IF(ISNUMBER(DATA!T605),DATA!T605,"n/a")</f>
        <v>129969.9</v>
      </c>
      <c r="H852" s="77">
        <f>+IF(ISNUMBER(DATA!U605),DATA!U605,"n/a")</f>
        <v>9.5855979944901096E-2</v>
      </c>
      <c r="I852" s="86">
        <f>+IF(ISNUMBER(DATA!AD605),DATA!AD605,"n/a")</f>
        <v>251577.29</v>
      </c>
      <c r="J852" s="77">
        <f>+IF(ISNUMBER(DATA!AE605),DATA!AE605,"n/a")</f>
        <v>0.110038041207837</v>
      </c>
      <c r="K852" s="86">
        <f>+IF(ISNUMBER(DATA!AN605),DATA!AN605,"n/a")</f>
        <v>460985.25</v>
      </c>
      <c r="L852" s="77">
        <f>+IF(ISNUMBER(DATA!AO605),DATA!AO605,"n/a")</f>
        <v>0.18844698214782099</v>
      </c>
      <c r="R852" s="66"/>
      <c r="S852" s="66"/>
      <c r="T852" s="66"/>
      <c r="U852" s="66"/>
      <c r="V852" s="66"/>
      <c r="W852" s="66"/>
      <c r="X852" s="66"/>
      <c r="Y852" s="66"/>
    </row>
    <row r="853" spans="1:25" x14ac:dyDescent="0.2">
      <c r="A853" s="66" t="s">
        <v>20</v>
      </c>
      <c r="B853" s="66" t="s">
        <v>24</v>
      </c>
      <c r="C853" s="66" t="s">
        <v>25</v>
      </c>
      <c r="D853" s="66" t="s">
        <v>325</v>
      </c>
      <c r="E853" s="86">
        <f>+IF(ISNUMBER(DATA!J606),DATA!J606,"n/a")</f>
        <v>89019.37</v>
      </c>
      <c r="F853" s="77">
        <f>+IF(ISNUMBER(DATA!K606),DATA!K606,"n/a")</f>
        <v>-6.5204299250572598E-2</v>
      </c>
      <c r="G853" s="86">
        <f>+IF(ISNUMBER(DATA!T606),DATA!T606,"n/a")</f>
        <v>314976.92</v>
      </c>
      <c r="H853" s="77">
        <f>+IF(ISNUMBER(DATA!U606),DATA!U606,"n/a")</f>
        <v>-3.1935767212851497E-2</v>
      </c>
      <c r="I853" s="86">
        <f>+IF(ISNUMBER(DATA!AD606),DATA!AD606,"n/a")</f>
        <v>615916.56000000006</v>
      </c>
      <c r="J853" s="77">
        <f>+IF(ISNUMBER(DATA!AE606),DATA!AE606,"n/a")</f>
        <v>-3.9560857676071197E-2</v>
      </c>
      <c r="K853" s="86">
        <f>+IF(ISNUMBER(DATA!AN606),DATA!AN606,"n/a")</f>
        <v>1078501.3700000001</v>
      </c>
      <c r="L853" s="77">
        <f>+IF(ISNUMBER(DATA!AO606),DATA!AO606,"n/a")</f>
        <v>-1.2566740231867699E-3</v>
      </c>
      <c r="R853" s="66"/>
      <c r="S853" s="66"/>
      <c r="T853" s="66"/>
      <c r="U853" s="66"/>
      <c r="V853" s="66"/>
      <c r="W853" s="66"/>
      <c r="X853" s="66"/>
      <c r="Y853" s="66"/>
    </row>
    <row r="854" spans="1:25" x14ac:dyDescent="0.2">
      <c r="A854" s="66" t="s">
        <v>20</v>
      </c>
      <c r="B854" s="66" t="s">
        <v>24</v>
      </c>
      <c r="C854" s="66" t="s">
        <v>25</v>
      </c>
      <c r="D854" s="66" t="s">
        <v>326</v>
      </c>
      <c r="E854" s="86">
        <f>+IF(ISNUMBER(DATA!J607),DATA!J607,"n/a")</f>
        <v>56219.15</v>
      </c>
      <c r="F854" s="77">
        <f>+IF(ISNUMBER(DATA!K607),DATA!K607,"n/a")</f>
        <v>0.118035243103754</v>
      </c>
      <c r="G854" s="86">
        <f>+IF(ISNUMBER(DATA!T607),DATA!T607,"n/a")</f>
        <v>196255.57</v>
      </c>
      <c r="H854" s="77">
        <f>+IF(ISNUMBER(DATA!U607),DATA!U607,"n/a")</f>
        <v>0.164383639666805</v>
      </c>
      <c r="I854" s="86">
        <f>+IF(ISNUMBER(DATA!AD607),DATA!AD607,"n/a")</f>
        <v>393360.15</v>
      </c>
      <c r="J854" s="77">
        <f>+IF(ISNUMBER(DATA!AE607),DATA!AE607,"n/a")</f>
        <v>0.20834660120086301</v>
      </c>
      <c r="K854" s="86">
        <f>+IF(ISNUMBER(DATA!AN607),DATA!AN607,"n/a")</f>
        <v>683489.5</v>
      </c>
      <c r="L854" s="77">
        <f>+IF(ISNUMBER(DATA!AO607),DATA!AO607,"n/a")</f>
        <v>0.179951496084089</v>
      </c>
      <c r="R854" s="66"/>
      <c r="S854" s="66"/>
      <c r="T854" s="66"/>
      <c r="U854" s="66"/>
      <c r="V854" s="66"/>
      <c r="W854" s="66"/>
      <c r="X854" s="66"/>
      <c r="Y854" s="66"/>
    </row>
    <row r="855" spans="1:25" x14ac:dyDescent="0.2">
      <c r="A855" s="66" t="s">
        <v>20</v>
      </c>
      <c r="B855" s="66" t="s">
        <v>24</v>
      </c>
      <c r="C855" s="66" t="s">
        <v>25</v>
      </c>
      <c r="D855" s="66" t="s">
        <v>327</v>
      </c>
      <c r="E855" s="86">
        <f>+IF(ISNUMBER(DATA!J608),DATA!J608,"n/a")</f>
        <v>659164.1</v>
      </c>
      <c r="F855" s="77">
        <f>+IF(ISNUMBER(DATA!K608),DATA!K608,"n/a")</f>
        <v>6.4909992918415399E-2</v>
      </c>
      <c r="G855" s="86">
        <f>+IF(ISNUMBER(DATA!T608),DATA!T608,"n/a")</f>
        <v>2304828.35</v>
      </c>
      <c r="H855" s="77">
        <f>+IF(ISNUMBER(DATA!U608),DATA!U608,"n/a")</f>
        <v>8.2902745244032502E-2</v>
      </c>
      <c r="I855" s="86">
        <f>+IF(ISNUMBER(DATA!AD608),DATA!AD608,"n/a")</f>
        <v>4421569.55</v>
      </c>
      <c r="J855" s="77">
        <f>+IF(ISNUMBER(DATA!AE608),DATA!AE608,"n/a")</f>
        <v>9.0243640186634597E-2</v>
      </c>
      <c r="K855" s="86">
        <f>+IF(ISNUMBER(DATA!AN608),DATA!AN608,"n/a")</f>
        <v>7789069.5899999999</v>
      </c>
      <c r="L855" s="77">
        <f>+IF(ISNUMBER(DATA!AO608),DATA!AO608,"n/a")</f>
        <v>0.11297858249819299</v>
      </c>
      <c r="R855" s="66"/>
      <c r="S855" s="66"/>
      <c r="T855" s="66"/>
      <c r="U855" s="66"/>
      <c r="V855" s="66"/>
      <c r="W855" s="66"/>
      <c r="X855" s="66"/>
      <c r="Y855" s="66"/>
    </row>
    <row r="856" spans="1:25" x14ac:dyDescent="0.2">
      <c r="E856" s="80"/>
      <c r="F856" s="77"/>
      <c r="G856" s="81"/>
      <c r="H856" s="77"/>
      <c r="I856" s="81"/>
      <c r="J856" s="82"/>
      <c r="K856" s="81"/>
      <c r="L856" s="77"/>
      <c r="R856" s="66"/>
      <c r="S856" s="66"/>
      <c r="T856" s="66"/>
      <c r="U856" s="66"/>
      <c r="V856" s="66"/>
      <c r="W856" s="66"/>
      <c r="X856" s="66"/>
      <c r="Y856" s="66"/>
    </row>
    <row r="857" spans="1:25" x14ac:dyDescent="0.2">
      <c r="A857" s="66" t="s">
        <v>20</v>
      </c>
      <c r="B857" s="66" t="s">
        <v>24</v>
      </c>
      <c r="C857" s="66" t="s">
        <v>10</v>
      </c>
      <c r="D857" s="66" t="s">
        <v>319</v>
      </c>
      <c r="E857" s="87">
        <f>+IF(ISNUMBER(DATA!L600),DATA!L600,"n/a")</f>
        <v>15.913717630563699</v>
      </c>
      <c r="F857" s="77">
        <f>+IF(ISNUMBER(DATA!M600),DATA!M600,"n/a")</f>
        <v>5.37555852587445E-2</v>
      </c>
      <c r="G857" s="87">
        <f>+IF(ISNUMBER(DATA!V600),DATA!V600,"n/a")</f>
        <v>16.2906872508836</v>
      </c>
      <c r="H857" s="77">
        <f>+IF(ISNUMBER(DATA!W600),DATA!W600,"n/a")</f>
        <v>9.5464011938409601E-2</v>
      </c>
      <c r="I857" s="87">
        <f>+IF(ISNUMBER(DATA!AF600),DATA!AF600,"n/a")</f>
        <v>16.089490382718498</v>
      </c>
      <c r="J857" s="77">
        <f>+IF(ISNUMBER(DATA!AG600),DATA!AG600,"n/a")</f>
        <v>4.95102243095632E-2</v>
      </c>
      <c r="K857" s="87">
        <f>+IF(ISNUMBER(DATA!AP600),DATA!AP600,"n/a")</f>
        <v>15.7775068512865</v>
      </c>
      <c r="L857" s="77">
        <f>+IF(ISNUMBER(DATA!AQ600),DATA!AQ600,"n/a")</f>
        <v>2.4975395693979802E-2</v>
      </c>
      <c r="R857" s="66"/>
      <c r="S857" s="66"/>
      <c r="T857" s="66"/>
      <c r="U857" s="66"/>
      <c r="V857" s="66"/>
      <c r="W857" s="66"/>
      <c r="X857" s="66"/>
      <c r="Y857" s="66"/>
    </row>
    <row r="858" spans="1:25" x14ac:dyDescent="0.2">
      <c r="A858" s="66" t="s">
        <v>20</v>
      </c>
      <c r="B858" s="66" t="s">
        <v>24</v>
      </c>
      <c r="C858" s="66" t="s">
        <v>10</v>
      </c>
      <c r="D858" s="66" t="s">
        <v>320</v>
      </c>
      <c r="E858" s="87">
        <f>+IF(ISNUMBER(DATA!L601),DATA!L601,"n/a")</f>
        <v>10.358058419317301</v>
      </c>
      <c r="F858" s="77">
        <f>+IF(ISNUMBER(DATA!M601),DATA!M601,"n/a")</f>
        <v>-1.43887306021581E-2</v>
      </c>
      <c r="G858" s="87">
        <f>+IF(ISNUMBER(DATA!V601),DATA!V601,"n/a")</f>
        <v>10.405059110637</v>
      </c>
      <c r="H858" s="77">
        <f>+IF(ISNUMBER(DATA!W601),DATA!W601,"n/a")</f>
        <v>-4.5531475570089103E-2</v>
      </c>
      <c r="I858" s="87">
        <f>+IF(ISNUMBER(DATA!AF601),DATA!AF601,"n/a")</f>
        <v>10.632684476820801</v>
      </c>
      <c r="J858" s="77">
        <f>+IF(ISNUMBER(DATA!AG601),DATA!AG601,"n/a")</f>
        <v>-4.2524206408027398E-2</v>
      </c>
      <c r="K858" s="87">
        <f>+IF(ISNUMBER(DATA!AP601),DATA!AP601,"n/a")</f>
        <v>11.0533303532372</v>
      </c>
      <c r="L858" s="77">
        <f>+IF(ISNUMBER(DATA!AQ601),DATA!AQ601,"n/a")</f>
        <v>-1.7549894730519301E-3</v>
      </c>
      <c r="R858" s="66"/>
      <c r="S858" s="66"/>
      <c r="T858" s="66"/>
      <c r="U858" s="66"/>
      <c r="V858" s="66"/>
      <c r="W858" s="66"/>
      <c r="X858" s="66"/>
      <c r="Y858" s="66"/>
    </row>
    <row r="859" spans="1:25" x14ac:dyDescent="0.2">
      <c r="A859" s="66" t="s">
        <v>20</v>
      </c>
      <c r="B859" s="66" t="s">
        <v>24</v>
      </c>
      <c r="C859" s="66" t="s">
        <v>10</v>
      </c>
      <c r="D859" s="66" t="s">
        <v>321</v>
      </c>
      <c r="E859" s="87">
        <f>+IF(ISNUMBER(DATA!L602),DATA!L602,"n/a")</f>
        <v>8.9381461437109095</v>
      </c>
      <c r="F859" s="77">
        <f>+IF(ISNUMBER(DATA!M602),DATA!M602,"n/a")</f>
        <v>-5.5557174095500102E-2</v>
      </c>
      <c r="G859" s="87">
        <f>+IF(ISNUMBER(DATA!V602),DATA!V602,"n/a")</f>
        <v>8.9432102418227899</v>
      </c>
      <c r="H859" s="77">
        <f>+IF(ISNUMBER(DATA!W602),DATA!W602,"n/a")</f>
        <v>-5.3847662069836003E-2</v>
      </c>
      <c r="I859" s="87">
        <f>+IF(ISNUMBER(DATA!AF602),DATA!AF602,"n/a")</f>
        <v>9.1173344181338294</v>
      </c>
      <c r="J859" s="77">
        <f>+IF(ISNUMBER(DATA!AG602),DATA!AG602,"n/a")</f>
        <v>-4.6005789983762202E-2</v>
      </c>
      <c r="K859" s="87">
        <f>+IF(ISNUMBER(DATA!AP602),DATA!AP602,"n/a")</f>
        <v>9.2048174576460209</v>
      </c>
      <c r="L859" s="77">
        <f>+IF(ISNUMBER(DATA!AQ602),DATA!AQ602,"n/a")</f>
        <v>-0.100848435484915</v>
      </c>
      <c r="R859" s="66"/>
      <c r="S859" s="66"/>
      <c r="T859" s="66"/>
      <c r="U859" s="66"/>
      <c r="V859" s="66"/>
      <c r="W859" s="66"/>
      <c r="X859" s="66"/>
      <c r="Y859" s="66"/>
    </row>
    <row r="860" spans="1:25" x14ac:dyDescent="0.2">
      <c r="A860" s="66" t="s">
        <v>20</v>
      </c>
      <c r="B860" s="66" t="s">
        <v>24</v>
      </c>
      <c r="C860" s="66" t="s">
        <v>10</v>
      </c>
      <c r="D860" s="66" t="s">
        <v>322</v>
      </c>
      <c r="E860" s="87">
        <f>+IF(ISNUMBER(DATA!L603),DATA!L603,"n/a")</f>
        <v>7.1019905748663703</v>
      </c>
      <c r="F860" s="77">
        <f>+IF(ISNUMBER(DATA!M603),DATA!M603,"n/a")</f>
        <v>-6.5528015169265097E-2</v>
      </c>
      <c r="G860" s="87">
        <f>+IF(ISNUMBER(DATA!V603),DATA!V603,"n/a")</f>
        <v>7.3955498830796502</v>
      </c>
      <c r="H860" s="77">
        <f>+IF(ISNUMBER(DATA!W603),DATA!W603,"n/a")</f>
        <v>-2.5972099494767399E-2</v>
      </c>
      <c r="I860" s="87">
        <f>+IF(ISNUMBER(DATA!AF603),DATA!AF603,"n/a")</f>
        <v>7.5431160224129696</v>
      </c>
      <c r="J860" s="77">
        <f>+IF(ISNUMBER(DATA!AG603),DATA!AG603,"n/a")</f>
        <v>-3.3930739008993203E-2</v>
      </c>
      <c r="K860" s="87">
        <f>+IF(ISNUMBER(DATA!AP603),DATA!AP603,"n/a")</f>
        <v>7.28985835851429</v>
      </c>
      <c r="L860" s="77">
        <f>+IF(ISNUMBER(DATA!AQ603),DATA!AQ603,"n/a")</f>
        <v>-0.12559322720612501</v>
      </c>
      <c r="R860" s="66"/>
      <c r="S860" s="66"/>
      <c r="T860" s="66"/>
      <c r="U860" s="66"/>
      <c r="V860" s="66"/>
      <c r="W860" s="66"/>
      <c r="X860" s="66"/>
      <c r="Y860" s="66"/>
    </row>
    <row r="861" spans="1:25" x14ac:dyDescent="0.2">
      <c r="A861" s="66" t="s">
        <v>20</v>
      </c>
      <c r="B861" s="66" t="s">
        <v>24</v>
      </c>
      <c r="C861" s="66" t="s">
        <v>10</v>
      </c>
      <c r="D861" s="66" t="s">
        <v>323</v>
      </c>
      <c r="E861" s="87">
        <f>+IF(ISNUMBER(DATA!L604),DATA!L604,"n/a")</f>
        <v>12.2397392069307</v>
      </c>
      <c r="F861" s="77">
        <f>+IF(ISNUMBER(DATA!M604),DATA!M604,"n/a")</f>
        <v>-3.6525696436812E-2</v>
      </c>
      <c r="G861" s="87">
        <f>+IF(ISNUMBER(DATA!V604),DATA!V604,"n/a")</f>
        <v>12.4888100872466</v>
      </c>
      <c r="H861" s="77">
        <f>+IF(ISNUMBER(DATA!W604),DATA!W604,"n/a")</f>
        <v>-1.3356883753443301E-2</v>
      </c>
      <c r="I861" s="87">
        <f>+IF(ISNUMBER(DATA!AF604),DATA!AF604,"n/a")</f>
        <v>12.582391825031699</v>
      </c>
      <c r="J861" s="77">
        <f>+IF(ISNUMBER(DATA!AG604),DATA!AG604,"n/a")</f>
        <v>1.2352502310915899E-3</v>
      </c>
      <c r="K861" s="87">
        <f>+IF(ISNUMBER(DATA!AP604),DATA!AP604,"n/a")</f>
        <v>12.6414716153713</v>
      </c>
      <c r="L861" s="77">
        <f>+IF(ISNUMBER(DATA!AQ604),DATA!AQ604,"n/a")</f>
        <v>1.8065361578766901E-2</v>
      </c>
      <c r="R861" s="66"/>
      <c r="S861" s="66"/>
      <c r="T861" s="66"/>
      <c r="U861" s="66"/>
      <c r="V861" s="66"/>
      <c r="W861" s="66"/>
      <c r="X861" s="66"/>
      <c r="Y861" s="66"/>
    </row>
    <row r="862" spans="1:25" x14ac:dyDescent="0.2">
      <c r="A862" s="66" t="s">
        <v>20</v>
      </c>
      <c r="B862" s="66" t="s">
        <v>24</v>
      </c>
      <c r="C862" s="66" t="s">
        <v>10</v>
      </c>
      <c r="D862" s="66" t="s">
        <v>324</v>
      </c>
      <c r="E862" s="87">
        <f>+IF(ISNUMBER(DATA!L605),DATA!L605,"n/a")</f>
        <v>10.3074393057375</v>
      </c>
      <c r="F862" s="77">
        <f>+IF(ISNUMBER(DATA!M605),DATA!M605,"n/a")</f>
        <v>3.2534645393564501E-2</v>
      </c>
      <c r="G862" s="87">
        <f>+IF(ISNUMBER(DATA!V605),DATA!V605,"n/a")</f>
        <v>10.160993723834</v>
      </c>
      <c r="H862" s="77">
        <f>+IF(ISNUMBER(DATA!W605),DATA!W605,"n/a")</f>
        <v>4.5337126363416601E-2</v>
      </c>
      <c r="I862" s="87">
        <f>+IF(ISNUMBER(DATA!AF605),DATA!AF605,"n/a")</f>
        <v>9.4781064339611394</v>
      </c>
      <c r="J862" s="77">
        <f>+IF(ISNUMBER(DATA!AG605),DATA!AG605,"n/a")</f>
        <v>1.9253155400755801E-2</v>
      </c>
      <c r="K862" s="87">
        <f>+IF(ISNUMBER(DATA!AP605),DATA!AP605,"n/a")</f>
        <v>9.1189101892808608</v>
      </c>
      <c r="L862" s="77">
        <f>+IF(ISNUMBER(DATA!AQ605),DATA!AQ605,"n/a")</f>
        <v>-3.1762010352676798E-2</v>
      </c>
      <c r="R862" s="66"/>
      <c r="S862" s="66"/>
      <c r="T862" s="66"/>
      <c r="U862" s="66"/>
      <c r="V862" s="66"/>
      <c r="W862" s="66"/>
      <c r="X862" s="66"/>
      <c r="Y862" s="66"/>
    </row>
    <row r="863" spans="1:25" x14ac:dyDescent="0.2">
      <c r="A863" s="66" t="s">
        <v>20</v>
      </c>
      <c r="B863" s="66" t="s">
        <v>24</v>
      </c>
      <c r="C863" s="66" t="s">
        <v>10</v>
      </c>
      <c r="D863" s="66" t="s">
        <v>325</v>
      </c>
      <c r="E863" s="87">
        <f>+IF(ISNUMBER(DATA!L606),DATA!L606,"n/a")</f>
        <v>16.099442846925701</v>
      </c>
      <c r="F863" s="77">
        <f>+IF(ISNUMBER(DATA!M606),DATA!M606,"n/a")</f>
        <v>-2.0272496414312599E-2</v>
      </c>
      <c r="G863" s="87">
        <f>+IF(ISNUMBER(DATA!V606),DATA!V606,"n/a")</f>
        <v>16.124309419886298</v>
      </c>
      <c r="H863" s="77">
        <f>+IF(ISNUMBER(DATA!W606),DATA!W606,"n/a")</f>
        <v>-1.8472874405789E-2</v>
      </c>
      <c r="I863" s="87">
        <f>+IF(ISNUMBER(DATA!AF606),DATA!AF606,"n/a")</f>
        <v>15.9382464764173</v>
      </c>
      <c r="J863" s="77">
        <f>+IF(ISNUMBER(DATA!AG606),DATA!AG606,"n/a")</f>
        <v>-1.28963191795357E-2</v>
      </c>
      <c r="K863" s="87">
        <f>+IF(ISNUMBER(DATA!AP606),DATA!AP606,"n/a")</f>
        <v>16.114980003488402</v>
      </c>
      <c r="L863" s="77">
        <f>+IF(ISNUMBER(DATA!AQ606),DATA!AQ606,"n/a")</f>
        <v>-8.8307002057704601E-3</v>
      </c>
      <c r="R863" s="66"/>
      <c r="S863" s="66"/>
      <c r="T863" s="66"/>
      <c r="U863" s="66"/>
      <c r="V863" s="66"/>
      <c r="W863" s="66"/>
      <c r="X863" s="66"/>
      <c r="Y863" s="66"/>
    </row>
    <row r="864" spans="1:25" x14ac:dyDescent="0.2">
      <c r="A864" s="66" t="s">
        <v>20</v>
      </c>
      <c r="B864" s="66" t="s">
        <v>24</v>
      </c>
      <c r="C864" s="66" t="s">
        <v>10</v>
      </c>
      <c r="D864" s="66" t="s">
        <v>326</v>
      </c>
      <c r="E864" s="87">
        <f>+IF(ISNUMBER(DATA!L607),DATA!L607,"n/a")</f>
        <v>13.6449721205086</v>
      </c>
      <c r="F864" s="77">
        <f>+IF(ISNUMBER(DATA!M607),DATA!M607,"n/a")</f>
        <v>9.1454126469376104E-2</v>
      </c>
      <c r="G864" s="87">
        <f>+IF(ISNUMBER(DATA!V607),DATA!V607,"n/a")</f>
        <v>13.5490996922126</v>
      </c>
      <c r="H864" s="77">
        <f>+IF(ISNUMBER(DATA!W607),DATA!W607,"n/a")</f>
        <v>0.104260628095076</v>
      </c>
      <c r="I864" s="87">
        <f>+IF(ISNUMBER(DATA!AF607),DATA!AF607,"n/a")</f>
        <v>13.5584184055284</v>
      </c>
      <c r="J864" s="77">
        <f>+IF(ISNUMBER(DATA!AG607),DATA!AG607,"n/a")</f>
        <v>0.100001603654692</v>
      </c>
      <c r="K864" s="87">
        <f>+IF(ISNUMBER(DATA!AP607),DATA!AP607,"n/a")</f>
        <v>13.147169110679201</v>
      </c>
      <c r="L864" s="77">
        <f>+IF(ISNUMBER(DATA!AQ607),DATA!AQ607,"n/a")</f>
        <v>7.0993934929262703E-2</v>
      </c>
      <c r="R864" s="66"/>
      <c r="S864" s="66"/>
      <c r="T864" s="66"/>
      <c r="U864" s="66"/>
      <c r="V864" s="66"/>
      <c r="W864" s="66"/>
      <c r="X864" s="66"/>
      <c r="Y864" s="66"/>
    </row>
    <row r="865" spans="1:25" x14ac:dyDescent="0.2">
      <c r="A865" s="66" t="s">
        <v>20</v>
      </c>
      <c r="B865" s="66" t="s">
        <v>24</v>
      </c>
      <c r="C865" s="66" t="s">
        <v>10</v>
      </c>
      <c r="D865" s="66" t="s">
        <v>327</v>
      </c>
      <c r="E865" s="87">
        <f>+IF(ISNUMBER(DATA!L608),DATA!L608,"n/a")</f>
        <v>9.7155283645211199</v>
      </c>
      <c r="F865" s="77">
        <f>+IF(ISNUMBER(DATA!M608),DATA!M608,"n/a")</f>
        <v>-4.1222662087873403E-2</v>
      </c>
      <c r="G865" s="87">
        <f>+IF(ISNUMBER(DATA!V608),DATA!V608,"n/a")</f>
        <v>9.8642809413255197</v>
      </c>
      <c r="H865" s="77">
        <f>+IF(ISNUMBER(DATA!W608),DATA!W608,"n/a")</f>
        <v>-2.2860284602600998E-2</v>
      </c>
      <c r="I865" s="87">
        <f>+IF(ISNUMBER(DATA!AF608),DATA!AF608,"n/a")</f>
        <v>10.000039780286</v>
      </c>
      <c r="J865" s="77">
        <f>+IF(ISNUMBER(DATA!AG608),DATA!AG608,"n/a")</f>
        <v>-2.5924755799433499E-2</v>
      </c>
      <c r="K865" s="87">
        <f>+IF(ISNUMBER(DATA!AP608),DATA!AP608,"n/a")</f>
        <v>9.8584378346536603</v>
      </c>
      <c r="L865" s="77">
        <f>+IF(ISNUMBER(DATA!AQ608),DATA!AQ608,"n/a")</f>
        <v>-7.8702002257096795E-2</v>
      </c>
      <c r="R865" s="66"/>
      <c r="S865" s="66"/>
      <c r="T865" s="66"/>
      <c r="U865" s="66"/>
      <c r="V865" s="66"/>
      <c r="W865" s="66"/>
      <c r="X865" s="66"/>
      <c r="Y865" s="66"/>
    </row>
    <row r="866" spans="1:25" x14ac:dyDescent="0.2">
      <c r="E866" s="88"/>
      <c r="F866" s="77"/>
      <c r="G866" s="89"/>
      <c r="H866" s="77"/>
      <c r="I866" s="89"/>
      <c r="J866" s="82"/>
      <c r="K866" s="89"/>
      <c r="L866" s="77"/>
      <c r="R866" s="66"/>
      <c r="S866" s="66"/>
      <c r="T866" s="66"/>
      <c r="U866" s="66"/>
      <c r="V866" s="66"/>
      <c r="W866" s="66"/>
      <c r="X866" s="66"/>
      <c r="Y866" s="66"/>
    </row>
    <row r="867" spans="1:25" x14ac:dyDescent="0.2">
      <c r="A867" s="66" t="s">
        <v>20</v>
      </c>
      <c r="B867" s="66" t="s">
        <v>24</v>
      </c>
      <c r="C867" s="66" t="s">
        <v>26</v>
      </c>
      <c r="D867" s="66" t="s">
        <v>319</v>
      </c>
      <c r="E867" s="87">
        <f>+IF(ISNUMBER(DATA!N600),DATA!N600,"n/a")</f>
        <v>4.0792820332806201</v>
      </c>
      <c r="F867" s="77">
        <f>+IF(ISNUMBER(DATA!O600),DATA!O600,"n/a")</f>
        <v>-2.5684481882622102E-3</v>
      </c>
      <c r="G867" s="87">
        <f>+IF(ISNUMBER(DATA!X600),DATA!X600,"n/a")</f>
        <v>4.1503824682264003</v>
      </c>
      <c r="H867" s="77">
        <f>+IF(ISNUMBER(DATA!Y600),DATA!Y600,"n/a")</f>
        <v>3.2929966631658598E-2</v>
      </c>
      <c r="I867" s="87">
        <f>+IF(ISNUMBER(DATA!AH600),DATA!AH600,"n/a")</f>
        <v>4.1791135370149499</v>
      </c>
      <c r="J867" s="77">
        <f>+IF(ISNUMBER(DATA!AI600),DATA!AI600,"n/a")</f>
        <v>4.3828139970662101E-2</v>
      </c>
      <c r="K867" s="87">
        <f>+IF(ISNUMBER(DATA!AR600),DATA!AR600,"n/a")</f>
        <v>4.1532407337457498</v>
      </c>
      <c r="L867" s="77">
        <f>+IF(ISNUMBER(DATA!AS600),DATA!AS600,"n/a")</f>
        <v>5.3548082025087498E-2</v>
      </c>
      <c r="R867" s="66"/>
      <c r="S867" s="66"/>
      <c r="T867" s="66"/>
      <c r="U867" s="66"/>
      <c r="V867" s="66"/>
      <c r="W867" s="66"/>
      <c r="X867" s="66"/>
      <c r="Y867" s="66"/>
    </row>
    <row r="868" spans="1:25" x14ac:dyDescent="0.2">
      <c r="A868" s="66" t="s">
        <v>20</v>
      </c>
      <c r="B868" s="66" t="s">
        <v>24</v>
      </c>
      <c r="C868" s="66" t="s">
        <v>26</v>
      </c>
      <c r="D868" s="66" t="s">
        <v>320</v>
      </c>
      <c r="E868" s="87">
        <f>+IF(ISNUMBER(DATA!N601),DATA!N601,"n/a")</f>
        <v>2.8106996472064498</v>
      </c>
      <c r="F868" s="77">
        <f>+IF(ISNUMBER(DATA!O601),DATA!O601,"n/a")</f>
        <v>-9.2631327154486E-3</v>
      </c>
      <c r="G868" s="87">
        <f>+IF(ISNUMBER(DATA!X601),DATA!X601,"n/a")</f>
        <v>2.82209852193431</v>
      </c>
      <c r="H868" s="77">
        <f>+IF(ISNUMBER(DATA!Y601),DATA!Y601,"n/a")</f>
        <v>-1.6605096238115E-2</v>
      </c>
      <c r="I868" s="87">
        <f>+IF(ISNUMBER(DATA!AH601),DATA!AH601,"n/a")</f>
        <v>2.8830827209900201</v>
      </c>
      <c r="J868" s="77">
        <f>+IF(ISNUMBER(DATA!AI601),DATA!AI601,"n/a")</f>
        <v>-1.2183257951096999E-2</v>
      </c>
      <c r="K868" s="87">
        <f>+IF(ISNUMBER(DATA!AR601),DATA!AR601,"n/a")</f>
        <v>3.0208073021986701</v>
      </c>
      <c r="L868" s="77">
        <f>+IF(ISNUMBER(DATA!AS601),DATA!AS601,"n/a")</f>
        <v>3.82461122746756E-2</v>
      </c>
      <c r="R868" s="66"/>
      <c r="S868" s="66"/>
      <c r="T868" s="66"/>
      <c r="U868" s="66"/>
      <c r="V868" s="66"/>
      <c r="W868" s="66"/>
      <c r="X868" s="66"/>
      <c r="Y868" s="66"/>
    </row>
    <row r="869" spans="1:25" x14ac:dyDescent="0.2">
      <c r="A869" s="66" t="s">
        <v>20</v>
      </c>
      <c r="B869" s="66" t="s">
        <v>24</v>
      </c>
      <c r="C869" s="66" t="s">
        <v>26</v>
      </c>
      <c r="D869" s="66" t="s">
        <v>321</v>
      </c>
      <c r="E869" s="87">
        <f>+IF(ISNUMBER(DATA!N602),DATA!N602,"n/a")</f>
        <v>3.4745820302735302</v>
      </c>
      <c r="F869" s="77">
        <f>+IF(ISNUMBER(DATA!O602),DATA!O602,"n/a")</f>
        <v>4.03538839147446E-2</v>
      </c>
      <c r="G869" s="87">
        <f>+IF(ISNUMBER(DATA!X602),DATA!X602,"n/a")</f>
        <v>3.46121954411776</v>
      </c>
      <c r="H869" s="77">
        <f>+IF(ISNUMBER(DATA!Y602),DATA!Y602,"n/a")</f>
        <v>3.8631176079219197E-2</v>
      </c>
      <c r="I869" s="87">
        <f>+IF(ISNUMBER(DATA!AH602),DATA!AH602,"n/a")</f>
        <v>3.4761962889723899</v>
      </c>
      <c r="J869" s="77">
        <f>+IF(ISNUMBER(DATA!AI602),DATA!AI602,"n/a")</f>
        <v>5.16730858451089E-2</v>
      </c>
      <c r="K869" s="87">
        <f>+IF(ISNUMBER(DATA!AR602),DATA!AR602,"n/a")</f>
        <v>3.4602564693710098</v>
      </c>
      <c r="L869" s="77">
        <f>+IF(ISNUMBER(DATA!AS602),DATA!AS602,"n/a")</f>
        <v>5.8640335917814403E-2</v>
      </c>
      <c r="R869" s="66"/>
      <c r="S869" s="66"/>
      <c r="T869" s="66"/>
      <c r="U869" s="66"/>
      <c r="V869" s="66"/>
      <c r="W869" s="66"/>
      <c r="X869" s="66"/>
      <c r="Y869" s="66"/>
    </row>
    <row r="870" spans="1:25" x14ac:dyDescent="0.2">
      <c r="A870" s="66" t="s">
        <v>20</v>
      </c>
      <c r="B870" s="66" t="s">
        <v>24</v>
      </c>
      <c r="C870" s="66" t="s">
        <v>26</v>
      </c>
      <c r="D870" s="66" t="s">
        <v>322</v>
      </c>
      <c r="E870" s="87">
        <f>+IF(ISNUMBER(DATA!N603),DATA!N603,"n/a")</f>
        <v>3.3434384328362299</v>
      </c>
      <c r="F870" s="77">
        <f>+IF(ISNUMBER(DATA!O603),DATA!O603,"n/a")</f>
        <v>-2.1711449696790301E-3</v>
      </c>
      <c r="G870" s="87">
        <f>+IF(ISNUMBER(DATA!X603),DATA!X603,"n/a")</f>
        <v>3.4409249316241102</v>
      </c>
      <c r="H870" s="77">
        <f>+IF(ISNUMBER(DATA!Y603),DATA!Y603,"n/a")</f>
        <v>1.8665566296946701E-2</v>
      </c>
      <c r="I870" s="87">
        <f>+IF(ISNUMBER(DATA!AH603),DATA!AH603,"n/a")</f>
        <v>3.4805303183265601</v>
      </c>
      <c r="J870" s="77">
        <f>+IF(ISNUMBER(DATA!AI603),DATA!AI603,"n/a")</f>
        <v>3.4073319186196403E-2</v>
      </c>
      <c r="K870" s="87">
        <f>+IF(ISNUMBER(DATA!AR603),DATA!AR603,"n/a")</f>
        <v>3.4049762677514401</v>
      </c>
      <c r="L870" s="77">
        <f>+IF(ISNUMBER(DATA!AS603),DATA!AS603,"n/a")</f>
        <v>2.5735595411766399E-2</v>
      </c>
      <c r="R870" s="66"/>
      <c r="S870" s="66"/>
      <c r="T870" s="66"/>
      <c r="U870" s="66"/>
      <c r="V870" s="66"/>
      <c r="W870" s="66"/>
      <c r="X870" s="66"/>
      <c r="Y870" s="66"/>
    </row>
    <row r="871" spans="1:25" x14ac:dyDescent="0.2">
      <c r="A871" s="66" t="s">
        <v>20</v>
      </c>
      <c r="B871" s="66" t="s">
        <v>24</v>
      </c>
      <c r="C871" s="66" t="s">
        <v>26</v>
      </c>
      <c r="D871" s="66" t="s">
        <v>323</v>
      </c>
      <c r="E871" s="87">
        <f>+IF(ISNUMBER(DATA!N604),DATA!N604,"n/a")</f>
        <v>3.7084212362401701</v>
      </c>
      <c r="F871" s="77">
        <f>+IF(ISNUMBER(DATA!O604),DATA!O604,"n/a")</f>
        <v>7.70638469260055E-3</v>
      </c>
      <c r="G871" s="87">
        <f>+IF(ISNUMBER(DATA!X604),DATA!X604,"n/a")</f>
        <v>3.73345354302384</v>
      </c>
      <c r="H871" s="77">
        <f>+IF(ISNUMBER(DATA!Y604),DATA!Y604,"n/a")</f>
        <v>1.41581043438853E-2</v>
      </c>
      <c r="I871" s="87">
        <f>+IF(ISNUMBER(DATA!AH604),DATA!AH604,"n/a")</f>
        <v>3.7716918826610799</v>
      </c>
      <c r="J871" s="77">
        <f>+IF(ISNUMBER(DATA!AI604),DATA!AI604,"n/a")</f>
        <v>2.1404485321160401E-2</v>
      </c>
      <c r="K871" s="87">
        <f>+IF(ISNUMBER(DATA!AR604),DATA!AR604,"n/a")</f>
        <v>3.7941812155447598</v>
      </c>
      <c r="L871" s="77">
        <f>+IF(ISNUMBER(DATA!AS604),DATA!AS604,"n/a")</f>
        <v>3.7341380382648302E-2</v>
      </c>
      <c r="R871" s="66"/>
      <c r="S871" s="66"/>
      <c r="T871" s="66"/>
      <c r="U871" s="66"/>
      <c r="V871" s="66"/>
      <c r="W871" s="66"/>
      <c r="X871" s="66"/>
      <c r="Y871" s="66"/>
    </row>
    <row r="872" spans="1:25" x14ac:dyDescent="0.2">
      <c r="A872" s="66" t="s">
        <v>20</v>
      </c>
      <c r="B872" s="66" t="s">
        <v>24</v>
      </c>
      <c r="C872" s="66" t="s">
        <v>26</v>
      </c>
      <c r="D872" s="66" t="s">
        <v>324</v>
      </c>
      <c r="E872" s="87">
        <f>+IF(ISNUMBER(DATA!N605),DATA!N605,"n/a")</f>
        <v>3.1668125082043601</v>
      </c>
      <c r="F872" s="77">
        <f>+IF(ISNUMBER(DATA!O605),DATA!O605,"n/a")</f>
        <v>-2.4546729507098498E-2</v>
      </c>
      <c r="G872" s="87">
        <f>+IF(ISNUMBER(DATA!X605),DATA!X605,"n/a")</f>
        <v>3.1921243303257101</v>
      </c>
      <c r="H872" s="77">
        <f>+IF(ISNUMBER(DATA!Y605),DATA!Y605,"n/a")</f>
        <v>-1.0479685549800799E-2</v>
      </c>
      <c r="I872" s="87">
        <f>+IF(ISNUMBER(DATA!AH605),DATA!AH605,"n/a")</f>
        <v>3.1483475714361999</v>
      </c>
      <c r="J872" s="77">
        <f>+IF(ISNUMBER(DATA!AI605),DATA!AI605,"n/a")</f>
        <v>-3.4043245508284001E-3</v>
      </c>
      <c r="K872" s="87">
        <f>+IF(ISNUMBER(DATA!AR605),DATA!AR605,"n/a")</f>
        <v>3.11580956223654</v>
      </c>
      <c r="L872" s="77">
        <f>+IF(ISNUMBER(DATA!AS605),DATA!AS605,"n/a")</f>
        <v>-2.4673929543398702E-2</v>
      </c>
      <c r="R872" s="66"/>
      <c r="S872" s="66"/>
      <c r="T872" s="66"/>
      <c r="U872" s="66"/>
      <c r="V872" s="66"/>
      <c r="W872" s="66"/>
      <c r="X872" s="66"/>
      <c r="Y872" s="66"/>
    </row>
    <row r="873" spans="1:25" x14ac:dyDescent="0.2">
      <c r="A873" s="66" t="s">
        <v>20</v>
      </c>
      <c r="B873" s="66" t="s">
        <v>24</v>
      </c>
      <c r="C873" s="66" t="s">
        <v>26</v>
      </c>
      <c r="D873" s="66" t="s">
        <v>325</v>
      </c>
      <c r="E873" s="87">
        <f>+IF(ISNUMBER(DATA!N606),DATA!N606,"n/a")</f>
        <v>3.6868346742961702</v>
      </c>
      <c r="F873" s="77">
        <f>+IF(ISNUMBER(DATA!O606),DATA!O606,"n/a")</f>
        <v>2.0952235649461901E-2</v>
      </c>
      <c r="G873" s="87">
        <f>+IF(ISNUMBER(DATA!X606),DATA!X606,"n/a")</f>
        <v>3.68625139264172</v>
      </c>
      <c r="H873" s="77">
        <f>+IF(ISNUMBER(DATA!Y606),DATA!Y606,"n/a")</f>
        <v>1.95088629288473E-2</v>
      </c>
      <c r="I873" s="87">
        <f>+IF(ISNUMBER(DATA!AH606),DATA!AH606,"n/a")</f>
        <v>3.6269205036474399</v>
      </c>
      <c r="J873" s="77">
        <f>+IF(ISNUMBER(DATA!AI606),DATA!AI606,"n/a")</f>
        <v>1.1079578570384E-2</v>
      </c>
      <c r="K873" s="87">
        <f>+IF(ISNUMBER(DATA!AR606),DATA!AR606,"n/a")</f>
        <v>3.6408826165886099</v>
      </c>
      <c r="L873" s="77">
        <f>+IF(ISNUMBER(DATA!AS606),DATA!AS606,"n/a")</f>
        <v>1.22418315188506E-2</v>
      </c>
      <c r="R873" s="66"/>
      <c r="S873" s="66"/>
      <c r="T873" s="66"/>
      <c r="U873" s="66"/>
      <c r="V873" s="66"/>
      <c r="W873" s="66"/>
      <c r="X873" s="66"/>
      <c r="Y873" s="66"/>
    </row>
    <row r="874" spans="1:25" x14ac:dyDescent="0.2">
      <c r="A874" s="66" t="s">
        <v>20</v>
      </c>
      <c r="B874" s="66" t="s">
        <v>24</v>
      </c>
      <c r="C874" s="66" t="s">
        <v>26</v>
      </c>
      <c r="D874" s="66" t="s">
        <v>326</v>
      </c>
      <c r="E874" s="87">
        <f>+IF(ISNUMBER(DATA!N607),DATA!N607,"n/a")</f>
        <v>3.93062203893157</v>
      </c>
      <c r="F874" s="77">
        <f>+IF(ISNUMBER(DATA!O607),DATA!O607,"n/a")</f>
        <v>7.2508316238812501E-2</v>
      </c>
      <c r="G874" s="87">
        <f>+IF(ISNUMBER(DATA!X607),DATA!X607,"n/a")</f>
        <v>3.9004275904118302</v>
      </c>
      <c r="H874" s="77">
        <f>+IF(ISNUMBER(DATA!Y607),DATA!Y607,"n/a")</f>
        <v>6.5544327307362898E-2</v>
      </c>
      <c r="I874" s="87">
        <f>+IF(ISNUMBER(DATA!AH607),DATA!AH607,"n/a")</f>
        <v>3.9449147047559401</v>
      </c>
      <c r="J874" s="77">
        <f>+IF(ISNUMBER(DATA!AI607),DATA!AI607,"n/a")</f>
        <v>4.8254492355657E-2</v>
      </c>
      <c r="K874" s="87">
        <f>+IF(ISNUMBER(DATA!AR607),DATA!AR607,"n/a")</f>
        <v>3.8404419233945801</v>
      </c>
      <c r="L874" s="77">
        <f>+IF(ISNUMBER(DATA!AS607),DATA!AS607,"n/a")</f>
        <v>6.3260256669766196E-3</v>
      </c>
      <c r="R874" s="66"/>
      <c r="S874" s="66"/>
      <c r="T874" s="66"/>
      <c r="U874" s="66"/>
      <c r="V874" s="66"/>
      <c r="W874" s="66"/>
      <c r="X874" s="66"/>
      <c r="Y874" s="66"/>
    </row>
    <row r="875" spans="1:25" x14ac:dyDescent="0.2">
      <c r="A875" s="66" t="s">
        <v>20</v>
      </c>
      <c r="B875" s="66" t="s">
        <v>24</v>
      </c>
      <c r="C875" s="66" t="s">
        <v>26</v>
      </c>
      <c r="D875" s="66" t="s">
        <v>327</v>
      </c>
      <c r="E875" s="87">
        <f>+IF(ISNUMBER(DATA!N608),DATA!N608,"n/a")</f>
        <v>3.4514027387110402</v>
      </c>
      <c r="F875" s="77">
        <f>+IF(ISNUMBER(DATA!O608),DATA!O608,"n/a")</f>
        <v>1.2862068647431901E-2</v>
      </c>
      <c r="G875" s="87">
        <f>+IF(ISNUMBER(DATA!X608),DATA!X608,"n/a")</f>
        <v>3.4930294093267298</v>
      </c>
      <c r="H875" s="77">
        <f>+IF(ISNUMBER(DATA!Y608),DATA!Y608,"n/a")</f>
        <v>2.3120064796267499E-2</v>
      </c>
      <c r="I875" s="87">
        <f>+IF(ISNUMBER(DATA!AH608),DATA!AH608,"n/a")</f>
        <v>3.5169588048207898</v>
      </c>
      <c r="J875" s="77">
        <f>+IF(ISNUMBER(DATA!AI608),DATA!AI608,"n/a")</f>
        <v>3.0075761598806299E-2</v>
      </c>
      <c r="K875" s="87">
        <f>+IF(ISNUMBER(DATA!AR608),DATA!AR608,"n/a")</f>
        <v>3.4909595717195301</v>
      </c>
      <c r="L875" s="77">
        <f>+IF(ISNUMBER(DATA!AS608),DATA!AS608,"n/a")</f>
        <v>2.87900256789894E-2</v>
      </c>
      <c r="R875" s="66"/>
      <c r="S875" s="66"/>
      <c r="T875" s="66"/>
      <c r="U875" s="66"/>
      <c r="V875" s="66"/>
      <c r="W875" s="66"/>
      <c r="X875" s="66"/>
      <c r="Y875" s="66"/>
    </row>
    <row r="876" spans="1:25" x14ac:dyDescent="0.2">
      <c r="E876" s="92"/>
      <c r="F876" s="93"/>
      <c r="G876" s="92"/>
      <c r="H876" s="93"/>
      <c r="I876" s="92"/>
      <c r="J876" s="94"/>
      <c r="K876" s="92"/>
      <c r="L876" s="93"/>
      <c r="R876" s="66"/>
      <c r="S876" s="95"/>
      <c r="T876" s="66"/>
      <c r="U876" s="95"/>
      <c r="V876" s="66"/>
      <c r="W876" s="95"/>
      <c r="X876" s="66"/>
      <c r="Y876" s="95"/>
    </row>
    <row r="877" spans="1:25" x14ac:dyDescent="0.2">
      <c r="E877" s="92"/>
      <c r="F877" s="93"/>
      <c r="G877" s="92"/>
      <c r="H877" s="93"/>
      <c r="I877" s="92"/>
      <c r="J877" s="92"/>
      <c r="K877" s="92"/>
      <c r="L877" s="93"/>
      <c r="R877" s="66"/>
      <c r="S877" s="66"/>
      <c r="T877" s="66"/>
      <c r="U877" s="66"/>
      <c r="V877" s="66"/>
      <c r="W877" s="66"/>
      <c r="X877" s="66"/>
      <c r="Y877" s="66"/>
    </row>
    <row r="878" spans="1:25" x14ac:dyDescent="0.2">
      <c r="E878" s="92"/>
      <c r="F878" s="93"/>
      <c r="G878" s="92"/>
      <c r="H878" s="93"/>
      <c r="I878" s="92"/>
      <c r="J878" s="92"/>
      <c r="K878" s="92"/>
      <c r="L878" s="93"/>
      <c r="R878" s="66"/>
      <c r="S878" s="66"/>
      <c r="T878" s="66"/>
      <c r="U878" s="66"/>
      <c r="V878" s="66"/>
      <c r="W878" s="66"/>
      <c r="X878" s="66"/>
      <c r="Y878" s="66"/>
    </row>
    <row r="879" spans="1:25" x14ac:dyDescent="0.2">
      <c r="E879" s="92"/>
      <c r="F879" s="93"/>
      <c r="G879" s="92"/>
      <c r="H879" s="93"/>
      <c r="I879" s="92"/>
      <c r="J879" s="92"/>
      <c r="K879" s="92"/>
      <c r="L879" s="93"/>
      <c r="R879" s="66"/>
      <c r="S879" s="66"/>
      <c r="T879" s="66"/>
      <c r="U879" s="66"/>
      <c r="V879" s="66"/>
      <c r="W879" s="66"/>
      <c r="X879" s="66"/>
      <c r="Y879" s="66"/>
    </row>
    <row r="880" spans="1:25" x14ac:dyDescent="0.2">
      <c r="E880" s="92"/>
      <c r="F880" s="93"/>
      <c r="G880" s="92"/>
      <c r="H880" s="93"/>
      <c r="I880" s="92"/>
      <c r="J880" s="92"/>
      <c r="K880" s="92"/>
      <c r="L880" s="93"/>
      <c r="R880" s="66"/>
      <c r="S880" s="66"/>
      <c r="T880" s="66"/>
      <c r="U880" s="66"/>
      <c r="V880" s="66"/>
      <c r="W880" s="66"/>
      <c r="X880" s="66"/>
      <c r="Y880" s="66"/>
    </row>
    <row r="881" spans="5:25" x14ac:dyDescent="0.2">
      <c r="E881" s="92"/>
      <c r="F881" s="93"/>
      <c r="G881" s="92"/>
      <c r="H881" s="93"/>
      <c r="I881" s="92"/>
      <c r="J881" s="92"/>
      <c r="K881" s="92"/>
      <c r="L881" s="93"/>
      <c r="R881" s="66"/>
      <c r="S881" s="66"/>
      <c r="T881" s="66"/>
      <c r="U881" s="66"/>
      <c r="V881" s="66"/>
      <c r="W881" s="66"/>
      <c r="X881" s="66"/>
      <c r="Y881" s="66"/>
    </row>
    <row r="882" spans="5:25" x14ac:dyDescent="0.2">
      <c r="E882" s="92"/>
      <c r="F882" s="93"/>
      <c r="G882" s="92"/>
      <c r="H882" s="93"/>
      <c r="I882" s="92"/>
      <c r="J882" s="92"/>
      <c r="K882" s="92"/>
      <c r="L882" s="93"/>
      <c r="R882" s="66"/>
      <c r="S882" s="66"/>
      <c r="T882" s="66"/>
      <c r="U882" s="66"/>
      <c r="V882" s="66"/>
      <c r="W882" s="66"/>
      <c r="X882" s="66"/>
      <c r="Y882" s="66"/>
    </row>
    <row r="883" spans="5:25" x14ac:dyDescent="0.2">
      <c r="E883" s="92"/>
      <c r="F883" s="93"/>
      <c r="G883" s="92"/>
      <c r="H883" s="93"/>
      <c r="I883" s="92"/>
      <c r="J883" s="92"/>
      <c r="K883" s="92"/>
      <c r="L883" s="93"/>
      <c r="R883" s="66"/>
      <c r="S883" s="66"/>
      <c r="T883" s="66"/>
      <c r="U883" s="66"/>
      <c r="V883" s="66"/>
      <c r="W883" s="66"/>
      <c r="X883" s="66"/>
      <c r="Y883" s="66"/>
    </row>
    <row r="884" spans="5:25" x14ac:dyDescent="0.2">
      <c r="E884" s="92"/>
      <c r="F884" s="93"/>
      <c r="G884" s="92"/>
      <c r="H884" s="93"/>
      <c r="I884" s="92"/>
      <c r="J884" s="92"/>
      <c r="K884" s="92"/>
      <c r="L884" s="93"/>
      <c r="R884" s="66"/>
      <c r="S884" s="66"/>
      <c r="T884" s="66"/>
      <c r="U884" s="66"/>
      <c r="V884" s="66"/>
      <c r="W884" s="66"/>
      <c r="X884" s="66"/>
      <c r="Y884" s="66"/>
    </row>
    <row r="885" spans="5:25" x14ac:dyDescent="0.2">
      <c r="E885" s="92"/>
      <c r="F885" s="93"/>
      <c r="G885" s="92"/>
      <c r="H885" s="93"/>
      <c r="I885" s="92"/>
      <c r="J885" s="92"/>
      <c r="K885" s="92"/>
      <c r="L885" s="93"/>
      <c r="R885" s="66"/>
      <c r="S885" s="66"/>
      <c r="T885" s="66"/>
      <c r="U885" s="66"/>
      <c r="V885" s="66"/>
      <c r="W885" s="66"/>
      <c r="X885" s="66"/>
      <c r="Y885" s="66"/>
    </row>
    <row r="886" spans="5:25" x14ac:dyDescent="0.2">
      <c r="E886" s="92"/>
      <c r="F886" s="93"/>
      <c r="G886" s="92"/>
      <c r="H886" s="93"/>
      <c r="I886" s="92"/>
      <c r="J886" s="92"/>
      <c r="K886" s="92"/>
      <c r="L886" s="93"/>
      <c r="R886" s="66"/>
      <c r="S886" s="66"/>
      <c r="T886" s="66"/>
      <c r="U886" s="66"/>
      <c r="V886" s="66"/>
      <c r="W886" s="66"/>
      <c r="X886" s="66"/>
      <c r="Y886" s="66"/>
    </row>
    <row r="887" spans="5:25" x14ac:dyDescent="0.2">
      <c r="E887" s="92"/>
      <c r="F887" s="93"/>
      <c r="G887" s="92"/>
      <c r="H887" s="93"/>
      <c r="I887" s="92"/>
      <c r="J887" s="92"/>
      <c r="K887" s="92"/>
      <c r="L887" s="93"/>
      <c r="R887" s="66"/>
      <c r="S887" s="66"/>
      <c r="T887" s="66"/>
      <c r="U887" s="66"/>
      <c r="V887" s="66"/>
      <c r="W887" s="66"/>
      <c r="X887" s="66"/>
      <c r="Y887" s="66"/>
    </row>
    <row r="888" spans="5:25" x14ac:dyDescent="0.2">
      <c r="E888" s="92"/>
      <c r="F888" s="93"/>
      <c r="G888" s="92"/>
      <c r="H888" s="93"/>
      <c r="I888" s="92"/>
      <c r="J888" s="92"/>
      <c r="K888" s="92"/>
      <c r="L888" s="93"/>
      <c r="R888" s="66"/>
      <c r="S888" s="66"/>
      <c r="T888" s="66"/>
      <c r="U888" s="66"/>
      <c r="V888" s="66"/>
      <c r="W888" s="66"/>
      <c r="X888" s="66"/>
      <c r="Y888" s="66"/>
    </row>
    <row r="889" spans="5:25" x14ac:dyDescent="0.2">
      <c r="E889" s="92"/>
      <c r="F889" s="93"/>
      <c r="G889" s="92"/>
      <c r="H889" s="93"/>
      <c r="I889" s="92"/>
      <c r="J889" s="92"/>
      <c r="K889" s="92"/>
      <c r="L889" s="93"/>
      <c r="R889" s="66"/>
      <c r="S889" s="66"/>
      <c r="T889" s="66"/>
      <c r="U889" s="66"/>
      <c r="V889" s="66"/>
      <c r="W889" s="66"/>
      <c r="X889" s="66"/>
      <c r="Y889" s="66"/>
    </row>
    <row r="890" spans="5:25" x14ac:dyDescent="0.2">
      <c r="E890" s="92"/>
      <c r="F890" s="93"/>
      <c r="G890" s="92"/>
      <c r="H890" s="93"/>
      <c r="I890" s="92"/>
      <c r="J890" s="92"/>
      <c r="K890" s="92"/>
      <c r="L890" s="93"/>
      <c r="R890" s="66"/>
      <c r="S890" s="66"/>
      <c r="T890" s="66"/>
      <c r="U890" s="66"/>
      <c r="V890" s="66"/>
      <c r="W890" s="66"/>
      <c r="X890" s="66"/>
      <c r="Y890" s="66"/>
    </row>
    <row r="891" spans="5:25" x14ac:dyDescent="0.2">
      <c r="E891" s="92"/>
      <c r="F891" s="93"/>
      <c r="G891" s="92"/>
      <c r="H891" s="93"/>
      <c r="I891" s="92"/>
      <c r="J891" s="92"/>
      <c r="K891" s="92"/>
      <c r="L891" s="93"/>
      <c r="R891" s="66"/>
      <c r="S891" s="66"/>
      <c r="T891" s="66"/>
      <c r="U891" s="66"/>
      <c r="V891" s="66"/>
      <c r="W891" s="66"/>
      <c r="X891" s="66"/>
      <c r="Y891" s="66"/>
    </row>
    <row r="892" spans="5:25" x14ac:dyDescent="0.2">
      <c r="E892" s="92"/>
      <c r="F892" s="93"/>
      <c r="G892" s="92"/>
      <c r="H892" s="93"/>
      <c r="I892" s="92"/>
      <c r="J892" s="92"/>
      <c r="K892" s="92"/>
      <c r="L892" s="93"/>
      <c r="R892" s="66"/>
      <c r="S892" s="66"/>
      <c r="T892" s="66"/>
      <c r="U892" s="66"/>
      <c r="V892" s="66"/>
      <c r="W892" s="66"/>
      <c r="X892" s="66"/>
      <c r="Y892" s="66"/>
    </row>
    <row r="893" spans="5:25" x14ac:dyDescent="0.2">
      <c r="E893" s="92"/>
      <c r="F893" s="93"/>
      <c r="G893" s="92"/>
      <c r="H893" s="93"/>
      <c r="I893" s="92"/>
      <c r="J893" s="92"/>
      <c r="K893" s="92"/>
      <c r="L893" s="93"/>
      <c r="R893" s="66"/>
      <c r="S893" s="66"/>
      <c r="T893" s="66"/>
      <c r="U893" s="66"/>
      <c r="V893" s="66"/>
      <c r="W893" s="66"/>
      <c r="X893" s="66"/>
      <c r="Y893" s="66"/>
    </row>
    <row r="894" spans="5:25" x14ac:dyDescent="0.2">
      <c r="E894" s="92"/>
      <c r="F894" s="93"/>
      <c r="G894" s="92"/>
      <c r="H894" s="93"/>
      <c r="I894" s="92"/>
      <c r="J894" s="92"/>
      <c r="K894" s="92"/>
      <c r="L894" s="93"/>
      <c r="R894" s="66"/>
      <c r="S894" s="66"/>
      <c r="T894" s="66"/>
      <c r="U894" s="66"/>
      <c r="V894" s="66"/>
      <c r="W894" s="66"/>
      <c r="X894" s="66"/>
      <c r="Y894" s="66"/>
    </row>
    <row r="895" spans="5:25" x14ac:dyDescent="0.2">
      <c r="E895" s="92"/>
      <c r="F895" s="93"/>
      <c r="G895" s="92"/>
      <c r="H895" s="93"/>
      <c r="I895" s="92"/>
      <c r="J895" s="92"/>
      <c r="K895" s="92"/>
      <c r="L895" s="93"/>
      <c r="R895" s="66"/>
      <c r="S895" s="66"/>
      <c r="T895" s="66"/>
      <c r="U895" s="66"/>
      <c r="V895" s="66"/>
      <c r="W895" s="66"/>
      <c r="X895" s="66"/>
      <c r="Y895" s="66"/>
    </row>
    <row r="896" spans="5:25" x14ac:dyDescent="0.2">
      <c r="E896" s="92"/>
      <c r="F896" s="93"/>
      <c r="G896" s="92"/>
      <c r="H896" s="93"/>
      <c r="I896" s="92"/>
      <c r="J896" s="92"/>
      <c r="K896" s="92"/>
      <c r="L896" s="93"/>
      <c r="R896" s="66"/>
      <c r="S896" s="66"/>
      <c r="T896" s="66"/>
      <c r="U896" s="66"/>
      <c r="V896" s="66"/>
      <c r="W896" s="66"/>
      <c r="X896" s="66"/>
      <c r="Y896" s="66"/>
    </row>
    <row r="897" spans="5:25" x14ac:dyDescent="0.2">
      <c r="E897" s="92"/>
      <c r="F897" s="93"/>
      <c r="G897" s="92"/>
      <c r="H897" s="93"/>
      <c r="I897" s="92"/>
      <c r="J897" s="92"/>
      <c r="K897" s="92"/>
      <c r="L897" s="93"/>
      <c r="R897" s="66"/>
      <c r="S897" s="66"/>
      <c r="T897" s="66"/>
      <c r="U897" s="66"/>
      <c r="V897" s="66"/>
      <c r="W897" s="66"/>
      <c r="X897" s="66"/>
      <c r="Y897" s="66"/>
    </row>
    <row r="898" spans="5:25" x14ac:dyDescent="0.2">
      <c r="E898" s="92"/>
      <c r="F898" s="93"/>
      <c r="G898" s="92"/>
      <c r="H898" s="93"/>
      <c r="I898" s="92"/>
      <c r="J898" s="92"/>
      <c r="K898" s="92"/>
      <c r="L898" s="93"/>
      <c r="R898" s="66"/>
      <c r="S898" s="66"/>
      <c r="T898" s="66"/>
      <c r="U898" s="66"/>
      <c r="V898" s="66"/>
      <c r="W898" s="66"/>
      <c r="X898" s="66"/>
      <c r="Y898" s="66"/>
    </row>
    <row r="899" spans="5:25" x14ac:dyDescent="0.2">
      <c r="E899" s="92"/>
      <c r="F899" s="93"/>
      <c r="G899" s="92"/>
      <c r="H899" s="93"/>
      <c r="I899" s="92"/>
      <c r="J899" s="92"/>
      <c r="K899" s="92"/>
      <c r="L899" s="93"/>
      <c r="R899" s="66"/>
      <c r="S899" s="66"/>
      <c r="T899" s="66"/>
      <c r="U899" s="66"/>
      <c r="V899" s="66"/>
      <c r="W899" s="66"/>
      <c r="X899" s="66"/>
      <c r="Y899" s="66"/>
    </row>
    <row r="900" spans="5:25" x14ac:dyDescent="0.2">
      <c r="E900" s="92"/>
      <c r="F900" s="93"/>
      <c r="G900" s="92"/>
      <c r="H900" s="93"/>
      <c r="I900" s="92"/>
      <c r="J900" s="92"/>
      <c r="K900" s="92"/>
      <c r="L900" s="93"/>
      <c r="R900" s="66"/>
      <c r="S900" s="66"/>
      <c r="T900" s="66"/>
      <c r="U900" s="66"/>
      <c r="V900" s="66"/>
      <c r="W900" s="66"/>
      <c r="X900" s="66"/>
      <c r="Y900" s="66"/>
    </row>
    <row r="901" spans="5:25" x14ac:dyDescent="0.2">
      <c r="E901" s="92"/>
      <c r="F901" s="93"/>
      <c r="G901" s="92"/>
      <c r="H901" s="93"/>
      <c r="I901" s="92"/>
      <c r="J901" s="92"/>
      <c r="K901" s="92"/>
      <c r="L901" s="93"/>
      <c r="R901" s="66"/>
      <c r="S901" s="66"/>
      <c r="T901" s="66"/>
      <c r="U901" s="66"/>
      <c r="V901" s="66"/>
      <c r="W901" s="66"/>
      <c r="X901" s="66"/>
      <c r="Y901" s="66"/>
    </row>
    <row r="902" spans="5:25" x14ac:dyDescent="0.2">
      <c r="E902" s="92"/>
      <c r="F902" s="93"/>
      <c r="G902" s="92"/>
      <c r="H902" s="93"/>
      <c r="I902" s="92"/>
      <c r="J902" s="92"/>
      <c r="K902" s="92"/>
      <c r="L902" s="93"/>
      <c r="R902" s="66"/>
      <c r="S902" s="66"/>
      <c r="T902" s="66"/>
      <c r="U902" s="66"/>
      <c r="V902" s="66"/>
      <c r="W902" s="66"/>
      <c r="X902" s="66"/>
      <c r="Y902" s="66"/>
    </row>
    <row r="903" spans="5:25" x14ac:dyDescent="0.2">
      <c r="E903" s="66"/>
      <c r="F903" s="96"/>
      <c r="G903" s="66"/>
      <c r="H903" s="96"/>
      <c r="I903" s="66"/>
      <c r="J903" s="66"/>
      <c r="K903" s="66"/>
      <c r="L903" s="96"/>
      <c r="R903" s="66"/>
      <c r="S903" s="66"/>
      <c r="T903" s="66"/>
      <c r="U903" s="66"/>
      <c r="V903" s="66"/>
      <c r="W903" s="66"/>
      <c r="X903" s="66"/>
      <c r="Y903" s="66"/>
    </row>
    <row r="904" spans="5:25" x14ac:dyDescent="0.2">
      <c r="E904" s="66"/>
      <c r="F904" s="96"/>
      <c r="G904" s="66"/>
      <c r="H904" s="96"/>
      <c r="I904" s="66"/>
      <c r="J904" s="66"/>
      <c r="K904" s="66"/>
      <c r="L904" s="96"/>
      <c r="R904" s="66"/>
      <c r="S904" s="66"/>
      <c r="T904" s="66"/>
      <c r="U904" s="66"/>
      <c r="V904" s="66"/>
      <c r="W904" s="66"/>
      <c r="X904" s="66"/>
      <c r="Y904" s="66"/>
    </row>
    <row r="905" spans="5:25" x14ac:dyDescent="0.2">
      <c r="E905" s="66"/>
      <c r="F905" s="96"/>
      <c r="G905" s="66"/>
      <c r="H905" s="96"/>
      <c r="I905" s="66"/>
      <c r="J905" s="66"/>
      <c r="K905" s="66"/>
      <c r="L905" s="96"/>
      <c r="R905" s="66"/>
      <c r="S905" s="66"/>
      <c r="T905" s="66"/>
      <c r="U905" s="66"/>
      <c r="V905" s="66"/>
      <c r="W905" s="66"/>
      <c r="X905" s="66"/>
      <c r="Y905" s="66"/>
    </row>
    <row r="906" spans="5:25" x14ac:dyDescent="0.2">
      <c r="E906" s="66"/>
      <c r="F906" s="96"/>
      <c r="G906" s="66"/>
      <c r="H906" s="96"/>
      <c r="I906" s="66"/>
      <c r="J906" s="66"/>
      <c r="K906" s="66"/>
      <c r="L906" s="96"/>
      <c r="R906" s="66"/>
      <c r="S906" s="66"/>
      <c r="T906" s="66"/>
      <c r="U906" s="66"/>
      <c r="V906" s="66"/>
      <c r="W906" s="66"/>
      <c r="X906" s="66"/>
      <c r="Y906" s="66"/>
    </row>
    <row r="907" spans="5:25" x14ac:dyDescent="0.2">
      <c r="E907" s="66"/>
      <c r="F907" s="96"/>
      <c r="G907" s="66"/>
      <c r="H907" s="96"/>
      <c r="I907" s="66"/>
      <c r="J907" s="66"/>
      <c r="K907" s="66"/>
      <c r="L907" s="96"/>
      <c r="R907" s="66"/>
      <c r="S907" s="66"/>
      <c r="T907" s="66"/>
      <c r="U907" s="66"/>
      <c r="V907" s="66"/>
      <c r="W907" s="66"/>
      <c r="X907" s="66"/>
      <c r="Y907" s="66"/>
    </row>
    <row r="908" spans="5:25" x14ac:dyDescent="0.2">
      <c r="E908" s="66"/>
      <c r="F908" s="96"/>
      <c r="G908" s="66"/>
      <c r="H908" s="96"/>
      <c r="I908" s="66"/>
      <c r="J908" s="66"/>
      <c r="K908" s="66"/>
      <c r="L908" s="96"/>
      <c r="R908" s="66"/>
      <c r="S908" s="66"/>
      <c r="T908" s="66"/>
      <c r="U908" s="66"/>
      <c r="V908" s="66"/>
      <c r="W908" s="66"/>
      <c r="X908" s="66"/>
      <c r="Y908" s="66"/>
    </row>
    <row r="909" spans="5:25" x14ac:dyDescent="0.2">
      <c r="E909" s="66"/>
      <c r="F909" s="96"/>
      <c r="G909" s="66"/>
      <c r="H909" s="96"/>
      <c r="I909" s="66"/>
      <c r="J909" s="66"/>
      <c r="K909" s="66"/>
      <c r="L909" s="96"/>
      <c r="R909" s="66"/>
      <c r="S909" s="66"/>
      <c r="T909" s="66"/>
      <c r="U909" s="66"/>
      <c r="V909" s="66"/>
      <c r="W909" s="66"/>
      <c r="X909" s="66"/>
      <c r="Y909" s="66"/>
    </row>
    <row r="910" spans="5:25" x14ac:dyDescent="0.2">
      <c r="E910" s="66"/>
      <c r="F910" s="96"/>
      <c r="G910" s="66"/>
      <c r="H910" s="96"/>
      <c r="I910" s="66"/>
      <c r="J910" s="66"/>
      <c r="K910" s="66"/>
      <c r="L910" s="96"/>
      <c r="R910" s="66"/>
      <c r="S910" s="66"/>
      <c r="T910" s="66"/>
      <c r="U910" s="66"/>
      <c r="V910" s="66"/>
      <c r="W910" s="66"/>
      <c r="X910" s="66"/>
      <c r="Y910" s="66"/>
    </row>
    <row r="911" spans="5:25" x14ac:dyDescent="0.2">
      <c r="E911" s="66"/>
      <c r="F911" s="96"/>
      <c r="G911" s="66"/>
      <c r="H911" s="96"/>
      <c r="I911" s="66"/>
      <c r="J911" s="66"/>
      <c r="K911" s="66"/>
      <c r="L911" s="96"/>
      <c r="R911" s="66"/>
      <c r="S911" s="66"/>
      <c r="T911" s="66"/>
      <c r="U911" s="66"/>
      <c r="V911" s="66"/>
      <c r="W911" s="66"/>
      <c r="X911" s="66"/>
      <c r="Y911" s="66"/>
    </row>
    <row r="912" spans="5:25" x14ac:dyDescent="0.2">
      <c r="E912" s="66"/>
      <c r="F912" s="96"/>
      <c r="G912" s="66"/>
      <c r="H912" s="96"/>
      <c r="I912" s="66"/>
      <c r="J912" s="66"/>
      <c r="K912" s="66"/>
      <c r="L912" s="96"/>
      <c r="R912" s="66"/>
      <c r="S912" s="66"/>
      <c r="T912" s="66"/>
      <c r="U912" s="66"/>
      <c r="V912" s="66"/>
      <c r="W912" s="66"/>
      <c r="X912" s="66"/>
      <c r="Y912" s="66"/>
    </row>
    <row r="913" spans="5:25" x14ac:dyDescent="0.2">
      <c r="E913" s="66"/>
      <c r="F913" s="96"/>
      <c r="G913" s="66"/>
      <c r="H913" s="96"/>
      <c r="I913" s="66"/>
      <c r="J913" s="66"/>
      <c r="K913" s="66"/>
      <c r="L913" s="96"/>
      <c r="R913" s="66"/>
      <c r="S913" s="66"/>
      <c r="T913" s="66"/>
      <c r="U913" s="66"/>
      <c r="V913" s="66"/>
      <c r="W913" s="66"/>
      <c r="X913" s="66"/>
      <c r="Y913" s="66"/>
    </row>
    <row r="914" spans="5:25" x14ac:dyDescent="0.2">
      <c r="E914" s="66"/>
      <c r="F914" s="96"/>
      <c r="G914" s="66"/>
      <c r="H914" s="96"/>
      <c r="I914" s="66"/>
      <c r="J914" s="66"/>
      <c r="K914" s="66"/>
      <c r="L914" s="96"/>
      <c r="R914" s="66"/>
      <c r="S914" s="66"/>
      <c r="T914" s="66"/>
      <c r="U914" s="66"/>
      <c r="V914" s="66"/>
      <c r="W914" s="66"/>
      <c r="X914" s="66"/>
      <c r="Y914" s="66"/>
    </row>
    <row r="915" spans="5:25" x14ac:dyDescent="0.2">
      <c r="E915" s="66"/>
      <c r="F915" s="96"/>
      <c r="G915" s="66"/>
      <c r="H915" s="96"/>
      <c r="I915" s="66"/>
      <c r="J915" s="66"/>
      <c r="K915" s="66"/>
      <c r="L915" s="96"/>
      <c r="R915" s="66"/>
      <c r="S915" s="66"/>
      <c r="T915" s="66"/>
      <c r="U915" s="66"/>
      <c r="V915" s="66"/>
      <c r="W915" s="66"/>
      <c r="X915" s="66"/>
      <c r="Y915" s="66"/>
    </row>
    <row r="916" spans="5:25" x14ac:dyDescent="0.2">
      <c r="E916" s="66"/>
      <c r="F916" s="96"/>
      <c r="G916" s="66"/>
      <c r="H916" s="96"/>
      <c r="I916" s="66"/>
      <c r="J916" s="66"/>
      <c r="K916" s="66"/>
      <c r="L916" s="96"/>
      <c r="R916" s="66"/>
      <c r="S916" s="66"/>
      <c r="T916" s="66"/>
      <c r="U916" s="66"/>
      <c r="V916" s="66"/>
      <c r="W916" s="66"/>
      <c r="X916" s="66"/>
      <c r="Y916" s="66"/>
    </row>
    <row r="917" spans="5:25" x14ac:dyDescent="0.2">
      <c r="E917" s="66"/>
      <c r="F917" s="96"/>
      <c r="G917" s="66"/>
      <c r="H917" s="96"/>
      <c r="I917" s="66"/>
      <c r="J917" s="66"/>
      <c r="K917" s="66"/>
      <c r="L917" s="96"/>
      <c r="R917" s="66"/>
      <c r="S917" s="66"/>
      <c r="T917" s="66"/>
      <c r="U917" s="66"/>
      <c r="V917" s="66"/>
      <c r="W917" s="66"/>
      <c r="X917" s="66"/>
      <c r="Y917" s="66"/>
    </row>
    <row r="918" spans="5:25" x14ac:dyDescent="0.2">
      <c r="E918" s="66"/>
      <c r="F918" s="96"/>
      <c r="G918" s="66"/>
      <c r="H918" s="96"/>
      <c r="I918" s="66"/>
      <c r="J918" s="66"/>
      <c r="K918" s="66"/>
      <c r="L918" s="96"/>
      <c r="R918" s="66"/>
      <c r="S918" s="66"/>
      <c r="T918" s="66"/>
      <c r="U918" s="66"/>
      <c r="V918" s="66"/>
      <c r="W918" s="66"/>
      <c r="X918" s="66"/>
      <c r="Y918" s="66"/>
    </row>
    <row r="919" spans="5:25" x14ac:dyDescent="0.2">
      <c r="E919" s="66"/>
      <c r="F919" s="96"/>
      <c r="G919" s="66"/>
      <c r="H919" s="96"/>
      <c r="I919" s="66"/>
      <c r="J919" s="66"/>
      <c r="K919" s="66"/>
      <c r="L919" s="96"/>
      <c r="R919" s="66"/>
      <c r="S919" s="66"/>
      <c r="T919" s="66"/>
      <c r="U919" s="66"/>
      <c r="V919" s="66"/>
      <c r="W919" s="66"/>
      <c r="X919" s="66"/>
      <c r="Y919" s="66"/>
    </row>
    <row r="920" spans="5:25" x14ac:dyDescent="0.2">
      <c r="E920" s="66"/>
      <c r="F920" s="96"/>
      <c r="G920" s="66"/>
      <c r="H920" s="96"/>
      <c r="I920" s="66"/>
      <c r="J920" s="66"/>
      <c r="K920" s="66"/>
      <c r="L920" s="96"/>
      <c r="R920" s="66"/>
      <c r="S920" s="66"/>
      <c r="T920" s="66"/>
      <c r="U920" s="66"/>
      <c r="V920" s="66"/>
      <c r="W920" s="66"/>
      <c r="X920" s="66"/>
      <c r="Y920" s="66"/>
    </row>
    <row r="921" spans="5:25" x14ac:dyDescent="0.2">
      <c r="E921" s="66"/>
      <c r="F921" s="96"/>
      <c r="G921" s="66"/>
      <c r="H921" s="96"/>
      <c r="I921" s="66"/>
      <c r="J921" s="66"/>
      <c r="K921" s="66"/>
      <c r="L921" s="96"/>
      <c r="R921" s="66"/>
      <c r="S921" s="66"/>
      <c r="T921" s="66"/>
      <c r="U921" s="66"/>
      <c r="V921" s="66"/>
      <c r="W921" s="66"/>
      <c r="X921" s="66"/>
      <c r="Y921" s="66"/>
    </row>
    <row r="922" spans="5:25" x14ac:dyDescent="0.2">
      <c r="E922" s="66"/>
      <c r="F922" s="96"/>
      <c r="G922" s="66"/>
      <c r="H922" s="96"/>
      <c r="I922" s="66"/>
      <c r="J922" s="66"/>
      <c r="K922" s="66"/>
      <c r="L922" s="96"/>
      <c r="R922" s="66"/>
      <c r="S922" s="66"/>
      <c r="T922" s="66"/>
      <c r="U922" s="66"/>
      <c r="V922" s="66"/>
      <c r="W922" s="66"/>
      <c r="X922" s="66"/>
      <c r="Y922" s="66"/>
    </row>
    <row r="923" spans="5:25" x14ac:dyDescent="0.2">
      <c r="E923" s="66"/>
      <c r="F923" s="96"/>
      <c r="G923" s="66"/>
      <c r="H923" s="96"/>
      <c r="I923" s="66"/>
      <c r="J923" s="66"/>
      <c r="K923" s="66"/>
      <c r="L923" s="96"/>
      <c r="R923" s="66"/>
      <c r="S923" s="66"/>
      <c r="T923" s="66"/>
      <c r="U923" s="66"/>
      <c r="V923" s="66"/>
      <c r="W923" s="66"/>
      <c r="X923" s="66"/>
      <c r="Y923" s="66"/>
    </row>
    <row r="924" spans="5:25" x14ac:dyDescent="0.2">
      <c r="E924" s="66"/>
      <c r="F924" s="96"/>
      <c r="G924" s="66"/>
      <c r="H924" s="96"/>
      <c r="I924" s="66"/>
      <c r="J924" s="66"/>
      <c r="K924" s="66"/>
      <c r="L924" s="96"/>
      <c r="R924" s="66"/>
      <c r="S924" s="66"/>
      <c r="T924" s="66"/>
      <c r="U924" s="66"/>
      <c r="V924" s="66"/>
      <c r="W924" s="66"/>
      <c r="X924" s="66"/>
      <c r="Y924" s="66"/>
    </row>
    <row r="925" spans="5:25" x14ac:dyDescent="0.2">
      <c r="E925" s="66"/>
      <c r="F925" s="96"/>
      <c r="G925" s="66"/>
      <c r="H925" s="96"/>
      <c r="I925" s="66"/>
      <c r="J925" s="66"/>
      <c r="K925" s="66"/>
      <c r="L925" s="96"/>
      <c r="R925" s="66"/>
      <c r="S925" s="66"/>
      <c r="T925" s="66"/>
      <c r="U925" s="66"/>
      <c r="V925" s="66"/>
      <c r="W925" s="66"/>
      <c r="X925" s="66"/>
      <c r="Y925" s="66"/>
    </row>
    <row r="926" spans="5:25" x14ac:dyDescent="0.2">
      <c r="E926" s="66"/>
      <c r="F926" s="96"/>
      <c r="G926" s="66"/>
      <c r="H926" s="96"/>
      <c r="I926" s="66"/>
      <c r="J926" s="66"/>
      <c r="K926" s="66"/>
      <c r="L926" s="96"/>
      <c r="R926" s="66"/>
      <c r="S926" s="66"/>
      <c r="T926" s="66"/>
      <c r="U926" s="66"/>
      <c r="V926" s="66"/>
      <c r="W926" s="66"/>
      <c r="X926" s="66"/>
      <c r="Y926" s="66"/>
    </row>
    <row r="927" spans="5:25" x14ac:dyDescent="0.2">
      <c r="E927" s="66"/>
      <c r="F927" s="96"/>
      <c r="G927" s="66"/>
      <c r="H927" s="96"/>
      <c r="I927" s="66"/>
      <c r="J927" s="66"/>
      <c r="K927" s="66"/>
      <c r="L927" s="96"/>
      <c r="R927" s="66"/>
      <c r="S927" s="66"/>
      <c r="T927" s="66"/>
      <c r="U927" s="66"/>
      <c r="V927" s="66"/>
      <c r="W927" s="66"/>
      <c r="X927" s="66"/>
      <c r="Y927" s="66"/>
    </row>
    <row r="928" spans="5:25" x14ac:dyDescent="0.2">
      <c r="E928" s="66"/>
      <c r="F928" s="96"/>
      <c r="G928" s="66"/>
      <c r="H928" s="96"/>
      <c r="I928" s="66"/>
      <c r="J928" s="66"/>
      <c r="K928" s="66"/>
      <c r="L928" s="96"/>
      <c r="R928" s="66"/>
      <c r="S928" s="66"/>
      <c r="T928" s="66"/>
      <c r="U928" s="66"/>
      <c r="V928" s="66"/>
      <c r="W928" s="66"/>
      <c r="X928" s="66"/>
      <c r="Y928" s="66"/>
    </row>
    <row r="929" spans="5:25" x14ac:dyDescent="0.2">
      <c r="E929" s="66"/>
      <c r="F929" s="96"/>
      <c r="G929" s="66"/>
      <c r="H929" s="96"/>
      <c r="I929" s="66"/>
      <c r="J929" s="66"/>
      <c r="K929" s="66"/>
      <c r="L929" s="96"/>
      <c r="R929" s="66"/>
      <c r="S929" s="66"/>
      <c r="T929" s="66"/>
      <c r="U929" s="66"/>
      <c r="V929" s="66"/>
      <c r="W929" s="66"/>
      <c r="X929" s="66"/>
      <c r="Y929" s="66"/>
    </row>
    <row r="930" spans="5:25" x14ac:dyDescent="0.2">
      <c r="E930" s="66"/>
      <c r="F930" s="96"/>
      <c r="G930" s="66"/>
      <c r="H930" s="96"/>
      <c r="I930" s="66"/>
      <c r="J930" s="66"/>
      <c r="K930" s="66"/>
      <c r="L930" s="96"/>
      <c r="R930" s="66"/>
      <c r="S930" s="66"/>
      <c r="T930" s="66"/>
      <c r="U930" s="66"/>
      <c r="V930" s="66"/>
      <c r="W930" s="66"/>
      <c r="X930" s="66"/>
      <c r="Y930" s="66"/>
    </row>
    <row r="931" spans="5:25" x14ac:dyDescent="0.2">
      <c r="E931" s="66"/>
      <c r="F931" s="96"/>
      <c r="G931" s="66"/>
      <c r="H931" s="96"/>
      <c r="I931" s="66"/>
      <c r="J931" s="66"/>
      <c r="K931" s="66"/>
      <c r="L931" s="96"/>
      <c r="R931" s="66"/>
      <c r="S931" s="66"/>
      <c r="T931" s="66"/>
      <c r="U931" s="66"/>
      <c r="V931" s="66"/>
      <c r="W931" s="66"/>
      <c r="X931" s="66"/>
      <c r="Y931" s="66"/>
    </row>
    <row r="932" spans="5:25" x14ac:dyDescent="0.2">
      <c r="E932" s="66"/>
      <c r="F932" s="96"/>
      <c r="G932" s="66"/>
      <c r="H932" s="96"/>
      <c r="I932" s="66"/>
      <c r="J932" s="66"/>
      <c r="K932" s="66"/>
      <c r="L932" s="96"/>
      <c r="R932" s="66"/>
      <c r="S932" s="66"/>
      <c r="T932" s="66"/>
      <c r="U932" s="66"/>
      <c r="V932" s="66"/>
      <c r="W932" s="66"/>
      <c r="X932" s="66"/>
      <c r="Y932" s="66"/>
    </row>
    <row r="933" spans="5:25" x14ac:dyDescent="0.2">
      <c r="E933" s="66"/>
      <c r="F933" s="96"/>
      <c r="G933" s="66"/>
      <c r="H933" s="96"/>
      <c r="I933" s="66"/>
      <c r="J933" s="66"/>
      <c r="K933" s="66"/>
      <c r="L933" s="96"/>
      <c r="R933" s="66"/>
      <c r="S933" s="66"/>
      <c r="T933" s="66"/>
      <c r="U933" s="66"/>
      <c r="V933" s="66"/>
      <c r="W933" s="66"/>
      <c r="X933" s="66"/>
      <c r="Y933" s="66"/>
    </row>
    <row r="934" spans="5:25" x14ac:dyDescent="0.2">
      <c r="E934" s="66"/>
      <c r="F934" s="96"/>
      <c r="G934" s="66"/>
      <c r="H934" s="96"/>
      <c r="I934" s="66"/>
      <c r="J934" s="66"/>
      <c r="K934" s="66"/>
      <c r="L934" s="96"/>
      <c r="R934" s="66"/>
      <c r="S934" s="66"/>
      <c r="T934" s="66"/>
      <c r="U934" s="66"/>
      <c r="V934" s="66"/>
      <c r="W934" s="66"/>
      <c r="X934" s="66"/>
      <c r="Y934" s="66"/>
    </row>
    <row r="935" spans="5:25" x14ac:dyDescent="0.2">
      <c r="E935" s="66"/>
      <c r="F935" s="96"/>
      <c r="G935" s="66"/>
      <c r="H935" s="96"/>
      <c r="I935" s="66"/>
      <c r="J935" s="66"/>
      <c r="K935" s="66"/>
      <c r="L935" s="96"/>
      <c r="R935" s="66"/>
      <c r="S935" s="66"/>
      <c r="T935" s="66"/>
      <c r="U935" s="66"/>
      <c r="V935" s="66"/>
      <c r="W935" s="66"/>
      <c r="X935" s="66"/>
      <c r="Y935" s="66"/>
    </row>
    <row r="936" spans="5:25" x14ac:dyDescent="0.2">
      <c r="E936" s="66"/>
      <c r="F936" s="96"/>
      <c r="G936" s="66"/>
      <c r="H936" s="96"/>
      <c r="I936" s="66"/>
      <c r="J936" s="66"/>
      <c r="K936" s="66"/>
      <c r="L936" s="96"/>
      <c r="R936" s="66"/>
      <c r="S936" s="66"/>
      <c r="T936" s="66"/>
      <c r="U936" s="66"/>
      <c r="V936" s="66"/>
      <c r="W936" s="66"/>
      <c r="X936" s="66"/>
      <c r="Y936" s="66"/>
    </row>
    <row r="937" spans="5:25" x14ac:dyDescent="0.2">
      <c r="E937" s="66"/>
      <c r="F937" s="96"/>
      <c r="G937" s="66"/>
      <c r="H937" s="96"/>
      <c r="I937" s="66"/>
      <c r="J937" s="66"/>
      <c r="K937" s="66"/>
      <c r="L937" s="96"/>
      <c r="R937" s="66"/>
      <c r="S937" s="66"/>
      <c r="T937" s="66"/>
      <c r="U937" s="66"/>
      <c r="V937" s="66"/>
      <c r="W937" s="66"/>
      <c r="X937" s="66"/>
      <c r="Y937" s="66"/>
    </row>
    <row r="938" spans="5:25" x14ac:dyDescent="0.2">
      <c r="E938" s="66"/>
      <c r="F938" s="96"/>
      <c r="G938" s="66"/>
      <c r="H938" s="96"/>
      <c r="I938" s="66"/>
      <c r="J938" s="66"/>
      <c r="K938" s="66"/>
      <c r="L938" s="96"/>
      <c r="R938" s="66"/>
      <c r="S938" s="66"/>
      <c r="T938" s="66"/>
      <c r="U938" s="66"/>
      <c r="V938" s="66"/>
      <c r="W938" s="66"/>
      <c r="X938" s="66"/>
      <c r="Y938" s="66"/>
    </row>
    <row r="939" spans="5:25" x14ac:dyDescent="0.2">
      <c r="E939" s="66"/>
      <c r="F939" s="96"/>
      <c r="G939" s="66"/>
      <c r="H939" s="96"/>
      <c r="I939" s="66"/>
      <c r="J939" s="66"/>
      <c r="K939" s="66"/>
      <c r="L939" s="96"/>
      <c r="R939" s="66"/>
      <c r="S939" s="66"/>
      <c r="T939" s="66"/>
      <c r="U939" s="66"/>
      <c r="V939" s="66"/>
      <c r="W939" s="66"/>
      <c r="X939" s="66"/>
      <c r="Y939" s="66"/>
    </row>
    <row r="940" spans="5:25" x14ac:dyDescent="0.2">
      <c r="E940" s="66"/>
      <c r="F940" s="96"/>
      <c r="G940" s="66"/>
      <c r="H940" s="96"/>
      <c r="I940" s="66"/>
      <c r="J940" s="66"/>
      <c r="K940" s="66"/>
      <c r="L940" s="96"/>
      <c r="R940" s="66"/>
      <c r="S940" s="66"/>
      <c r="T940" s="66"/>
      <c r="U940" s="66"/>
      <c r="V940" s="66"/>
      <c r="W940" s="66"/>
      <c r="X940" s="66"/>
      <c r="Y940" s="66"/>
    </row>
    <row r="941" spans="5:25" x14ac:dyDescent="0.2">
      <c r="E941" s="66"/>
      <c r="F941" s="96"/>
      <c r="G941" s="66"/>
      <c r="H941" s="96"/>
      <c r="I941" s="66"/>
      <c r="J941" s="66"/>
      <c r="K941" s="66"/>
      <c r="L941" s="96"/>
      <c r="R941" s="66"/>
      <c r="S941" s="66"/>
      <c r="T941" s="66"/>
      <c r="U941" s="66"/>
      <c r="V941" s="66"/>
      <c r="W941" s="66"/>
      <c r="X941" s="66"/>
      <c r="Y941" s="66"/>
    </row>
    <row r="942" spans="5:25" x14ac:dyDescent="0.2">
      <c r="E942" s="66"/>
      <c r="F942" s="96"/>
      <c r="G942" s="66"/>
      <c r="H942" s="96"/>
      <c r="I942" s="66"/>
      <c r="J942" s="66"/>
      <c r="K942" s="66"/>
      <c r="L942" s="96"/>
      <c r="R942" s="66"/>
      <c r="S942" s="66"/>
      <c r="T942" s="66"/>
      <c r="U942" s="66"/>
      <c r="V942" s="66"/>
      <c r="W942" s="66"/>
      <c r="X942" s="66"/>
      <c r="Y942" s="66"/>
    </row>
    <row r="943" spans="5:25" x14ac:dyDescent="0.2">
      <c r="E943" s="66"/>
      <c r="F943" s="96"/>
      <c r="G943" s="66"/>
      <c r="H943" s="96"/>
      <c r="I943" s="66"/>
      <c r="J943" s="66"/>
      <c r="K943" s="66"/>
      <c r="L943" s="96"/>
      <c r="R943" s="66"/>
      <c r="S943" s="66"/>
      <c r="T943" s="66"/>
      <c r="U943" s="66"/>
      <c r="V943" s="66"/>
      <c r="W943" s="66"/>
      <c r="X943" s="66"/>
      <c r="Y943" s="66"/>
    </row>
    <row r="944" spans="5:25" x14ac:dyDescent="0.2">
      <c r="E944" s="66"/>
      <c r="F944" s="96"/>
      <c r="G944" s="66"/>
      <c r="H944" s="96"/>
      <c r="I944" s="66"/>
      <c r="J944" s="66"/>
      <c r="K944" s="66"/>
      <c r="L944" s="96"/>
      <c r="R944" s="66"/>
      <c r="S944" s="66"/>
      <c r="T944" s="66"/>
      <c r="U944" s="66"/>
      <c r="V944" s="66"/>
      <c r="W944" s="66"/>
      <c r="X944" s="66"/>
      <c r="Y944" s="66"/>
    </row>
    <row r="945" spans="5:25" x14ac:dyDescent="0.2">
      <c r="E945" s="66"/>
      <c r="F945" s="96"/>
      <c r="G945" s="66"/>
      <c r="H945" s="96"/>
      <c r="I945" s="66"/>
      <c r="J945" s="66"/>
      <c r="K945" s="66"/>
      <c r="L945" s="96"/>
      <c r="R945" s="66"/>
      <c r="S945" s="66"/>
      <c r="T945" s="66"/>
      <c r="U945" s="66"/>
      <c r="V945" s="66"/>
      <c r="W945" s="66"/>
      <c r="X945" s="66"/>
      <c r="Y945" s="66"/>
    </row>
    <row r="946" spans="5:25" x14ac:dyDescent="0.2">
      <c r="E946" s="66"/>
      <c r="F946" s="96"/>
      <c r="G946" s="66"/>
      <c r="H946" s="96"/>
      <c r="I946" s="66"/>
      <c r="J946" s="66"/>
      <c r="K946" s="66"/>
      <c r="L946" s="96"/>
      <c r="R946" s="66"/>
      <c r="S946" s="66"/>
      <c r="T946" s="66"/>
      <c r="U946" s="66"/>
      <c r="V946" s="66"/>
      <c r="W946" s="66"/>
      <c r="X946" s="66"/>
      <c r="Y946" s="66"/>
    </row>
    <row r="947" spans="5:25" x14ac:dyDescent="0.2">
      <c r="E947" s="66"/>
      <c r="F947" s="96"/>
      <c r="G947" s="66"/>
      <c r="H947" s="96"/>
      <c r="I947" s="66"/>
      <c r="J947" s="66"/>
      <c r="K947" s="66"/>
      <c r="L947" s="96"/>
      <c r="R947" s="66"/>
      <c r="S947" s="66"/>
      <c r="T947" s="66"/>
      <c r="U947" s="66"/>
      <c r="V947" s="66"/>
      <c r="W947" s="66"/>
      <c r="X947" s="66"/>
      <c r="Y947" s="66"/>
    </row>
    <row r="948" spans="5:25" x14ac:dyDescent="0.2">
      <c r="E948" s="66"/>
      <c r="F948" s="96"/>
      <c r="G948" s="66"/>
      <c r="H948" s="96"/>
      <c r="I948" s="66"/>
      <c r="J948" s="66"/>
      <c r="K948" s="66"/>
      <c r="L948" s="96"/>
      <c r="R948" s="66"/>
      <c r="S948" s="66"/>
      <c r="T948" s="66"/>
      <c r="U948" s="66"/>
      <c r="V948" s="66"/>
      <c r="W948" s="66"/>
      <c r="X948" s="66"/>
      <c r="Y948" s="66"/>
    </row>
    <row r="949" spans="5:25" x14ac:dyDescent="0.2">
      <c r="E949" s="66"/>
      <c r="F949" s="96"/>
      <c r="G949" s="66"/>
      <c r="H949" s="96"/>
      <c r="I949" s="66"/>
      <c r="J949" s="66"/>
      <c r="K949" s="66"/>
      <c r="L949" s="96"/>
      <c r="R949" s="66"/>
      <c r="S949" s="66"/>
      <c r="T949" s="66"/>
      <c r="U949" s="66"/>
      <c r="V949" s="66"/>
      <c r="W949" s="66"/>
      <c r="X949" s="66"/>
      <c r="Y949" s="66"/>
    </row>
    <row r="950" spans="5:25" x14ac:dyDescent="0.2">
      <c r="E950" s="66"/>
      <c r="F950" s="96"/>
      <c r="G950" s="66"/>
      <c r="H950" s="96"/>
      <c r="I950" s="66"/>
      <c r="J950" s="66"/>
      <c r="K950" s="66"/>
      <c r="L950" s="96"/>
      <c r="R950" s="66"/>
      <c r="S950" s="66"/>
      <c r="T950" s="66"/>
      <c r="U950" s="66"/>
      <c r="V950" s="66"/>
      <c r="W950" s="66"/>
      <c r="X950" s="66"/>
      <c r="Y950" s="66"/>
    </row>
    <row r="951" spans="5:25" x14ac:dyDescent="0.2">
      <c r="E951" s="66"/>
      <c r="F951" s="96"/>
      <c r="G951" s="66"/>
      <c r="H951" s="96"/>
      <c r="I951" s="66"/>
      <c r="J951" s="66"/>
      <c r="K951" s="66"/>
      <c r="L951" s="96"/>
      <c r="R951" s="66"/>
      <c r="S951" s="66"/>
      <c r="T951" s="66"/>
      <c r="U951" s="66"/>
      <c r="V951" s="66"/>
      <c r="W951" s="66"/>
      <c r="X951" s="66"/>
      <c r="Y951" s="66"/>
    </row>
    <row r="952" spans="5:25" x14ac:dyDescent="0.2">
      <c r="E952" s="66"/>
      <c r="F952" s="96"/>
      <c r="G952" s="66"/>
      <c r="H952" s="96"/>
      <c r="I952" s="66"/>
      <c r="J952" s="66"/>
      <c r="K952" s="66"/>
      <c r="L952" s="96"/>
      <c r="R952" s="66"/>
      <c r="S952" s="66"/>
      <c r="T952" s="66"/>
      <c r="U952" s="66"/>
      <c r="V952" s="66"/>
      <c r="W952" s="66"/>
      <c r="X952" s="66"/>
      <c r="Y952" s="66"/>
    </row>
    <row r="953" spans="5:25" x14ac:dyDescent="0.2">
      <c r="E953" s="66"/>
      <c r="F953" s="96"/>
      <c r="G953" s="66"/>
      <c r="H953" s="96"/>
      <c r="I953" s="66"/>
      <c r="J953" s="66"/>
      <c r="K953" s="66"/>
      <c r="L953" s="96"/>
      <c r="R953" s="66"/>
      <c r="S953" s="66"/>
      <c r="T953" s="66"/>
      <c r="U953" s="66"/>
      <c r="V953" s="66"/>
      <c r="W953" s="66"/>
      <c r="X953" s="66"/>
      <c r="Y953" s="66"/>
    </row>
    <row r="954" spans="5:25" x14ac:dyDescent="0.2">
      <c r="E954" s="66"/>
      <c r="F954" s="96"/>
      <c r="G954" s="66"/>
      <c r="H954" s="96"/>
      <c r="I954" s="66"/>
      <c r="J954" s="66"/>
      <c r="K954" s="66"/>
      <c r="L954" s="96"/>
      <c r="R954" s="66"/>
      <c r="S954" s="66"/>
      <c r="T954" s="66"/>
      <c r="U954" s="66"/>
      <c r="V954" s="66"/>
      <c r="W954" s="66"/>
      <c r="X954" s="66"/>
      <c r="Y954" s="66"/>
    </row>
    <row r="955" spans="5:25" x14ac:dyDescent="0.2">
      <c r="E955" s="66"/>
      <c r="F955" s="96"/>
      <c r="G955" s="66"/>
      <c r="H955" s="96"/>
      <c r="I955" s="66"/>
      <c r="J955" s="66"/>
      <c r="K955" s="66"/>
      <c r="L955" s="96"/>
      <c r="R955" s="66"/>
      <c r="S955" s="66"/>
      <c r="T955" s="66"/>
      <c r="U955" s="66"/>
      <c r="V955" s="66"/>
      <c r="W955" s="66"/>
      <c r="X955" s="66"/>
      <c r="Y955" s="66"/>
    </row>
    <row r="956" spans="5:25" x14ac:dyDescent="0.2">
      <c r="E956" s="66"/>
      <c r="F956" s="96"/>
      <c r="G956" s="66"/>
      <c r="H956" s="96"/>
      <c r="I956" s="66"/>
      <c r="J956" s="66"/>
      <c r="K956" s="66"/>
      <c r="L956" s="96"/>
      <c r="R956" s="66"/>
      <c r="S956" s="66"/>
      <c r="T956" s="66"/>
      <c r="U956" s="66"/>
      <c r="V956" s="66"/>
      <c r="W956" s="66"/>
      <c r="X956" s="66"/>
      <c r="Y956" s="66"/>
    </row>
    <row r="957" spans="5:25" x14ac:dyDescent="0.2">
      <c r="E957" s="66"/>
      <c r="F957" s="96"/>
      <c r="G957" s="66"/>
      <c r="H957" s="96"/>
      <c r="I957" s="66"/>
      <c r="J957" s="66"/>
      <c r="K957" s="66"/>
      <c r="L957" s="96"/>
      <c r="R957" s="66"/>
      <c r="S957" s="66"/>
      <c r="T957" s="66"/>
      <c r="U957" s="66"/>
      <c r="V957" s="66"/>
      <c r="W957" s="66"/>
      <c r="X957" s="66"/>
      <c r="Y957" s="66"/>
    </row>
    <row r="958" spans="5:25" x14ac:dyDescent="0.2">
      <c r="E958" s="66"/>
      <c r="F958" s="96"/>
      <c r="G958" s="66"/>
      <c r="H958" s="96"/>
      <c r="I958" s="66"/>
      <c r="J958" s="66"/>
      <c r="K958" s="66"/>
      <c r="L958" s="96"/>
      <c r="R958" s="66"/>
      <c r="S958" s="66"/>
      <c r="T958" s="66"/>
      <c r="U958" s="66"/>
      <c r="V958" s="66"/>
      <c r="W958" s="66"/>
      <c r="X958" s="66"/>
      <c r="Y958" s="66"/>
    </row>
    <row r="959" spans="5:25" x14ac:dyDescent="0.2">
      <c r="E959" s="66"/>
      <c r="F959" s="96"/>
      <c r="G959" s="66"/>
      <c r="H959" s="96"/>
      <c r="I959" s="66"/>
      <c r="J959" s="66"/>
      <c r="K959" s="66"/>
      <c r="L959" s="96"/>
      <c r="R959" s="66"/>
      <c r="S959" s="66"/>
      <c r="T959" s="66"/>
      <c r="U959" s="66"/>
      <c r="V959" s="66"/>
      <c r="W959" s="66"/>
      <c r="X959" s="66"/>
      <c r="Y959" s="66"/>
    </row>
    <row r="960" spans="5:25" x14ac:dyDescent="0.2">
      <c r="E960" s="66"/>
      <c r="F960" s="96"/>
      <c r="G960" s="66"/>
      <c r="H960" s="96"/>
      <c r="I960" s="66"/>
      <c r="J960" s="66"/>
      <c r="K960" s="66"/>
      <c r="L960" s="96"/>
      <c r="R960" s="66"/>
      <c r="S960" s="66"/>
      <c r="T960" s="66"/>
      <c r="U960" s="66"/>
      <c r="V960" s="66"/>
      <c r="W960" s="66"/>
      <c r="X960" s="66"/>
      <c r="Y960" s="66"/>
    </row>
    <row r="961" spans="5:25" x14ac:dyDescent="0.2">
      <c r="E961" s="66"/>
      <c r="F961" s="96"/>
      <c r="G961" s="66"/>
      <c r="H961" s="96"/>
      <c r="I961" s="66"/>
      <c r="J961" s="66"/>
      <c r="K961" s="66"/>
      <c r="L961" s="96"/>
      <c r="R961" s="66"/>
      <c r="S961" s="66"/>
      <c r="T961" s="66"/>
      <c r="U961" s="66"/>
      <c r="V961" s="66"/>
      <c r="W961" s="66"/>
      <c r="X961" s="66"/>
      <c r="Y961" s="66"/>
    </row>
    <row r="962" spans="5:25" x14ac:dyDescent="0.2">
      <c r="E962" s="66"/>
      <c r="F962" s="96"/>
      <c r="G962" s="66"/>
      <c r="H962" s="96"/>
      <c r="I962" s="66"/>
      <c r="J962" s="66"/>
      <c r="K962" s="66"/>
      <c r="L962" s="96"/>
      <c r="R962" s="66"/>
      <c r="S962" s="66"/>
      <c r="T962" s="66"/>
      <c r="U962" s="66"/>
      <c r="V962" s="66"/>
      <c r="W962" s="66"/>
      <c r="X962" s="66"/>
      <c r="Y962" s="66"/>
    </row>
    <row r="963" spans="5:25" x14ac:dyDescent="0.2">
      <c r="E963" s="66"/>
      <c r="F963" s="96"/>
      <c r="G963" s="66"/>
      <c r="H963" s="96"/>
      <c r="I963" s="66"/>
      <c r="J963" s="66"/>
      <c r="K963" s="66"/>
      <c r="L963" s="96"/>
      <c r="R963" s="66"/>
      <c r="S963" s="66"/>
      <c r="T963" s="66"/>
      <c r="U963" s="66"/>
      <c r="V963" s="66"/>
      <c r="W963" s="66"/>
      <c r="X963" s="66"/>
      <c r="Y963" s="66"/>
    </row>
    <row r="964" spans="5:25" x14ac:dyDescent="0.2">
      <c r="E964" s="66"/>
      <c r="F964" s="96"/>
      <c r="G964" s="66"/>
      <c r="H964" s="96"/>
      <c r="I964" s="66"/>
      <c r="J964" s="66"/>
      <c r="K964" s="66"/>
      <c r="L964" s="96"/>
      <c r="R964" s="66"/>
      <c r="S964" s="66"/>
      <c r="T964" s="66"/>
      <c r="U964" s="66"/>
      <c r="V964" s="66"/>
      <c r="W964" s="66"/>
      <c r="X964" s="66"/>
      <c r="Y964" s="66"/>
    </row>
    <row r="965" spans="5:25" x14ac:dyDescent="0.2">
      <c r="E965" s="66"/>
      <c r="F965" s="96"/>
      <c r="G965" s="66"/>
      <c r="H965" s="96"/>
      <c r="I965" s="66"/>
      <c r="J965" s="66"/>
      <c r="K965" s="66"/>
      <c r="L965" s="96"/>
      <c r="R965" s="66"/>
      <c r="S965" s="66"/>
      <c r="T965" s="66"/>
      <c r="U965" s="66"/>
      <c r="V965" s="66"/>
      <c r="W965" s="66"/>
      <c r="X965" s="66"/>
      <c r="Y965" s="66"/>
    </row>
    <row r="966" spans="5:25" x14ac:dyDescent="0.2">
      <c r="E966" s="66"/>
      <c r="F966" s="96"/>
      <c r="G966" s="66"/>
      <c r="H966" s="96"/>
      <c r="I966" s="66"/>
      <c r="J966" s="66"/>
      <c r="K966" s="66"/>
      <c r="L966" s="96"/>
      <c r="R966" s="66"/>
      <c r="S966" s="66"/>
      <c r="T966" s="66"/>
      <c r="U966" s="66"/>
      <c r="V966" s="66"/>
      <c r="W966" s="66"/>
      <c r="X966" s="66"/>
      <c r="Y966" s="66"/>
    </row>
    <row r="967" spans="5:25" x14ac:dyDescent="0.2">
      <c r="E967" s="66"/>
      <c r="F967" s="96"/>
      <c r="G967" s="66"/>
      <c r="H967" s="96"/>
      <c r="I967" s="66"/>
      <c r="J967" s="66"/>
      <c r="K967" s="66"/>
      <c r="L967" s="96"/>
      <c r="R967" s="66"/>
      <c r="S967" s="66"/>
      <c r="T967" s="66"/>
      <c r="U967" s="66"/>
      <c r="V967" s="66"/>
      <c r="W967" s="66"/>
      <c r="X967" s="66"/>
      <c r="Y967" s="66"/>
    </row>
    <row r="968" spans="5:25" x14ac:dyDescent="0.2">
      <c r="E968" s="66"/>
      <c r="F968" s="96"/>
      <c r="G968" s="66"/>
      <c r="H968" s="96"/>
      <c r="I968" s="66"/>
      <c r="J968" s="66"/>
      <c r="K968" s="66"/>
      <c r="L968" s="96"/>
      <c r="R968" s="66"/>
      <c r="S968" s="66"/>
      <c r="T968" s="66"/>
      <c r="U968" s="66"/>
      <c r="V968" s="66"/>
      <c r="W968" s="66"/>
      <c r="X968" s="66"/>
      <c r="Y968" s="66"/>
    </row>
    <row r="969" spans="5:25" x14ac:dyDescent="0.2">
      <c r="E969" s="66"/>
      <c r="F969" s="96"/>
      <c r="G969" s="66"/>
      <c r="H969" s="96"/>
      <c r="I969" s="66"/>
      <c r="J969" s="66"/>
      <c r="K969" s="66"/>
      <c r="L969" s="96"/>
      <c r="R969" s="66"/>
      <c r="S969" s="66"/>
      <c r="T969" s="66"/>
      <c r="U969" s="66"/>
      <c r="V969" s="66"/>
      <c r="W969" s="66"/>
      <c r="X969" s="66"/>
      <c r="Y969" s="66"/>
    </row>
    <row r="970" spans="5:25" x14ac:dyDescent="0.2">
      <c r="E970" s="66"/>
      <c r="F970" s="96"/>
      <c r="G970" s="66"/>
      <c r="H970" s="96"/>
      <c r="I970" s="66"/>
      <c r="J970" s="66"/>
      <c r="K970" s="66"/>
      <c r="L970" s="96"/>
      <c r="R970" s="66"/>
      <c r="S970" s="66"/>
      <c r="T970" s="66"/>
      <c r="U970" s="66"/>
      <c r="V970" s="66"/>
      <c r="W970" s="66"/>
      <c r="X970" s="66"/>
      <c r="Y970" s="66"/>
    </row>
    <row r="971" spans="5:25" x14ac:dyDescent="0.2">
      <c r="E971" s="66"/>
      <c r="F971" s="96"/>
      <c r="G971" s="66"/>
      <c r="H971" s="96"/>
      <c r="I971" s="66"/>
      <c r="J971" s="66"/>
      <c r="K971" s="66"/>
      <c r="L971" s="96"/>
      <c r="R971" s="66"/>
      <c r="S971" s="66"/>
      <c r="T971" s="66"/>
      <c r="U971" s="66"/>
      <c r="V971" s="66"/>
      <c r="W971" s="66"/>
      <c r="X971" s="66"/>
      <c r="Y971" s="66"/>
    </row>
    <row r="972" spans="5:25" x14ac:dyDescent="0.2">
      <c r="E972" s="66"/>
      <c r="F972" s="96"/>
      <c r="G972" s="66"/>
      <c r="H972" s="96"/>
      <c r="I972" s="66"/>
      <c r="J972" s="66"/>
      <c r="K972" s="66"/>
      <c r="L972" s="96"/>
      <c r="R972" s="66"/>
      <c r="S972" s="66"/>
      <c r="T972" s="66"/>
      <c r="U972" s="66"/>
      <c r="V972" s="66"/>
      <c r="W972" s="66"/>
      <c r="X972" s="66"/>
      <c r="Y972" s="66"/>
    </row>
    <row r="973" spans="5:25" x14ac:dyDescent="0.2">
      <c r="E973" s="66"/>
      <c r="F973" s="96"/>
      <c r="G973" s="66"/>
      <c r="H973" s="96"/>
      <c r="I973" s="66"/>
      <c r="J973" s="66"/>
      <c r="K973" s="66"/>
      <c r="L973" s="96"/>
      <c r="R973" s="66"/>
      <c r="S973" s="66"/>
      <c r="T973" s="66"/>
      <c r="U973" s="66"/>
      <c r="V973" s="66"/>
      <c r="W973" s="66"/>
      <c r="X973" s="66"/>
      <c r="Y973" s="66"/>
    </row>
    <row r="974" spans="5:25" x14ac:dyDescent="0.2">
      <c r="E974" s="66"/>
      <c r="F974" s="96"/>
      <c r="G974" s="66"/>
      <c r="H974" s="96"/>
      <c r="I974" s="66"/>
      <c r="J974" s="66"/>
      <c r="K974" s="66"/>
      <c r="L974" s="96"/>
      <c r="R974" s="66"/>
      <c r="S974" s="66"/>
      <c r="T974" s="66"/>
      <c r="U974" s="66"/>
      <c r="V974" s="66"/>
      <c r="W974" s="66"/>
      <c r="X974" s="66"/>
      <c r="Y974" s="66"/>
    </row>
    <row r="975" spans="5:25" x14ac:dyDescent="0.2">
      <c r="E975" s="66"/>
      <c r="F975" s="96"/>
      <c r="G975" s="66"/>
      <c r="H975" s="96"/>
      <c r="I975" s="66"/>
      <c r="J975" s="66"/>
      <c r="K975" s="66"/>
      <c r="L975" s="96"/>
      <c r="R975" s="66"/>
      <c r="S975" s="66"/>
      <c r="T975" s="66"/>
      <c r="U975" s="66"/>
      <c r="V975" s="66"/>
      <c r="W975" s="66"/>
      <c r="X975" s="66"/>
      <c r="Y975" s="66"/>
    </row>
    <row r="976" spans="5:25" x14ac:dyDescent="0.2">
      <c r="E976" s="66"/>
      <c r="F976" s="96"/>
      <c r="G976" s="66"/>
      <c r="H976" s="96"/>
      <c r="I976" s="66"/>
      <c r="J976" s="66"/>
      <c r="K976" s="66"/>
      <c r="L976" s="96"/>
      <c r="R976" s="66"/>
      <c r="S976" s="66"/>
      <c r="T976" s="66"/>
      <c r="U976" s="66"/>
      <c r="V976" s="66"/>
      <c r="W976" s="66"/>
      <c r="X976" s="66"/>
      <c r="Y976" s="66"/>
    </row>
    <row r="977" spans="5:25" x14ac:dyDescent="0.2">
      <c r="E977" s="66"/>
      <c r="F977" s="96"/>
      <c r="G977" s="66"/>
      <c r="H977" s="96"/>
      <c r="I977" s="66"/>
      <c r="J977" s="66"/>
      <c r="K977" s="66"/>
      <c r="L977" s="96"/>
      <c r="R977" s="66"/>
      <c r="S977" s="66"/>
      <c r="T977" s="66"/>
      <c r="U977" s="66"/>
      <c r="V977" s="66"/>
      <c r="W977" s="66"/>
      <c r="X977" s="66"/>
      <c r="Y977" s="66"/>
    </row>
    <row r="978" spans="5:25" x14ac:dyDescent="0.2">
      <c r="E978" s="66"/>
      <c r="F978" s="96"/>
      <c r="G978" s="66"/>
      <c r="H978" s="96"/>
      <c r="I978" s="66"/>
      <c r="J978" s="66"/>
      <c r="K978" s="66"/>
      <c r="L978" s="96"/>
      <c r="R978" s="66"/>
      <c r="S978" s="66"/>
      <c r="T978" s="66"/>
      <c r="U978" s="66"/>
      <c r="V978" s="66"/>
      <c r="W978" s="66"/>
      <c r="X978" s="66"/>
      <c r="Y978" s="66"/>
    </row>
    <row r="979" spans="5:25" x14ac:dyDescent="0.2">
      <c r="E979" s="66"/>
      <c r="F979" s="96"/>
      <c r="G979" s="66"/>
      <c r="H979" s="96"/>
      <c r="I979" s="66"/>
      <c r="J979" s="66"/>
      <c r="K979" s="66"/>
      <c r="L979" s="96"/>
      <c r="R979" s="66"/>
      <c r="S979" s="66"/>
      <c r="T979" s="66"/>
      <c r="U979" s="66"/>
      <c r="V979" s="66"/>
      <c r="W979" s="66"/>
      <c r="X979" s="66"/>
      <c r="Y979" s="66"/>
    </row>
    <row r="980" spans="5:25" x14ac:dyDescent="0.2">
      <c r="E980" s="66"/>
      <c r="F980" s="96"/>
      <c r="G980" s="66"/>
      <c r="H980" s="96"/>
      <c r="I980" s="66"/>
      <c r="J980" s="66"/>
      <c r="K980" s="66"/>
      <c r="L980" s="96"/>
      <c r="R980" s="66"/>
      <c r="S980" s="66"/>
      <c r="T980" s="66"/>
      <c r="U980" s="66"/>
      <c r="V980" s="66"/>
      <c r="W980" s="66"/>
      <c r="X980" s="66"/>
      <c r="Y980" s="66"/>
    </row>
    <row r="981" spans="5:25" x14ac:dyDescent="0.2">
      <c r="E981" s="66"/>
      <c r="F981" s="96"/>
      <c r="G981" s="66"/>
      <c r="H981" s="96"/>
      <c r="I981" s="66"/>
      <c r="J981" s="66"/>
      <c r="K981" s="66"/>
      <c r="L981" s="96"/>
      <c r="R981" s="66"/>
      <c r="S981" s="66"/>
      <c r="T981" s="66"/>
      <c r="U981" s="66"/>
      <c r="V981" s="66"/>
      <c r="W981" s="66"/>
      <c r="X981" s="66"/>
      <c r="Y981" s="66"/>
    </row>
    <row r="982" spans="5:25" x14ac:dyDescent="0.2">
      <c r="E982" s="66"/>
      <c r="F982" s="96"/>
      <c r="G982" s="66"/>
      <c r="H982" s="96"/>
      <c r="I982" s="66"/>
      <c r="J982" s="66"/>
      <c r="K982" s="66"/>
      <c r="L982" s="96"/>
      <c r="R982" s="66"/>
      <c r="S982" s="66"/>
      <c r="T982" s="66"/>
      <c r="U982" s="66"/>
      <c r="V982" s="66"/>
      <c r="W982" s="66"/>
      <c r="X982" s="66"/>
      <c r="Y982" s="66"/>
    </row>
    <row r="983" spans="5:25" x14ac:dyDescent="0.2">
      <c r="E983" s="66"/>
      <c r="F983" s="96"/>
      <c r="G983" s="66"/>
      <c r="H983" s="96"/>
      <c r="I983" s="66"/>
      <c r="J983" s="66"/>
      <c r="K983" s="66"/>
      <c r="L983" s="96"/>
      <c r="R983" s="66"/>
      <c r="S983" s="66"/>
      <c r="T983" s="66"/>
      <c r="U983" s="66"/>
      <c r="V983" s="66"/>
      <c r="W983" s="66"/>
      <c r="X983" s="66"/>
      <c r="Y983" s="66"/>
    </row>
    <row r="984" spans="5:25" x14ac:dyDescent="0.2">
      <c r="E984" s="66"/>
      <c r="F984" s="96"/>
      <c r="G984" s="66"/>
      <c r="H984" s="96"/>
      <c r="I984" s="66"/>
      <c r="J984" s="66"/>
      <c r="K984" s="66"/>
      <c r="L984" s="96"/>
      <c r="R984" s="66"/>
      <c r="S984" s="66"/>
      <c r="T984" s="66"/>
      <c r="U984" s="66"/>
      <c r="V984" s="66"/>
      <c r="W984" s="66"/>
      <c r="X984" s="66"/>
      <c r="Y984" s="66"/>
    </row>
    <row r="985" spans="5:25" x14ac:dyDescent="0.2">
      <c r="E985" s="66"/>
      <c r="F985" s="96"/>
      <c r="G985" s="66"/>
      <c r="H985" s="96"/>
      <c r="I985" s="66"/>
      <c r="J985" s="66"/>
      <c r="K985" s="66"/>
      <c r="L985" s="96"/>
      <c r="R985" s="66"/>
      <c r="S985" s="66"/>
      <c r="T985" s="66"/>
      <c r="U985" s="66"/>
      <c r="V985" s="66"/>
      <c r="W985" s="66"/>
      <c r="X985" s="66"/>
      <c r="Y985" s="66"/>
    </row>
    <row r="986" spans="5:25" x14ac:dyDescent="0.2">
      <c r="E986" s="66"/>
      <c r="F986" s="96"/>
      <c r="G986" s="66"/>
      <c r="H986" s="96"/>
      <c r="I986" s="66"/>
      <c r="J986" s="66"/>
      <c r="K986" s="66"/>
      <c r="L986" s="96"/>
      <c r="R986" s="66"/>
      <c r="S986" s="66"/>
      <c r="T986" s="66"/>
      <c r="U986" s="66"/>
      <c r="V986" s="66"/>
      <c r="W986" s="66"/>
      <c r="X986" s="66"/>
      <c r="Y986" s="66"/>
    </row>
    <row r="987" spans="5:25" x14ac:dyDescent="0.2">
      <c r="E987" s="66"/>
      <c r="F987" s="96"/>
      <c r="G987" s="66"/>
      <c r="H987" s="96"/>
      <c r="I987" s="66"/>
      <c r="J987" s="66"/>
      <c r="K987" s="66"/>
      <c r="L987" s="96"/>
      <c r="R987" s="66"/>
      <c r="S987" s="66"/>
      <c r="T987" s="66"/>
      <c r="U987" s="66"/>
      <c r="V987" s="66"/>
      <c r="W987" s="66"/>
      <c r="X987" s="66"/>
      <c r="Y987" s="66"/>
    </row>
    <row r="988" spans="5:25" x14ac:dyDescent="0.2">
      <c r="E988" s="66"/>
      <c r="F988" s="96"/>
      <c r="G988" s="66"/>
      <c r="H988" s="96"/>
      <c r="I988" s="66"/>
      <c r="J988" s="66"/>
      <c r="K988" s="66"/>
      <c r="L988" s="96"/>
      <c r="R988" s="66"/>
      <c r="S988" s="66"/>
      <c r="T988" s="66"/>
      <c r="U988" s="66"/>
      <c r="V988" s="66"/>
      <c r="W988" s="66"/>
      <c r="X988" s="66"/>
      <c r="Y988" s="66"/>
    </row>
    <row r="989" spans="5:25" x14ac:dyDescent="0.2">
      <c r="E989" s="66"/>
      <c r="F989" s="96"/>
      <c r="G989" s="66"/>
      <c r="H989" s="96"/>
      <c r="I989" s="66"/>
      <c r="J989" s="66"/>
      <c r="K989" s="66"/>
      <c r="L989" s="96"/>
      <c r="R989" s="66"/>
      <c r="S989" s="66"/>
      <c r="T989" s="66"/>
      <c r="U989" s="66"/>
      <c r="V989" s="66"/>
      <c r="W989" s="66"/>
      <c r="X989" s="66"/>
      <c r="Y989" s="66"/>
    </row>
    <row r="990" spans="5:25" x14ac:dyDescent="0.2">
      <c r="E990" s="66"/>
      <c r="F990" s="96"/>
      <c r="G990" s="66"/>
      <c r="H990" s="96"/>
      <c r="I990" s="66"/>
      <c r="J990" s="66"/>
      <c r="K990" s="66"/>
      <c r="L990" s="96"/>
      <c r="R990" s="66"/>
      <c r="S990" s="66"/>
      <c r="T990" s="66"/>
      <c r="U990" s="66"/>
      <c r="V990" s="66"/>
      <c r="W990" s="66"/>
      <c r="X990" s="66"/>
      <c r="Y990" s="66"/>
    </row>
    <row r="991" spans="5:25" x14ac:dyDescent="0.2">
      <c r="E991" s="66"/>
      <c r="F991" s="96"/>
      <c r="G991" s="66"/>
      <c r="H991" s="96"/>
      <c r="I991" s="66"/>
      <c r="J991" s="66"/>
      <c r="K991" s="66"/>
      <c r="L991" s="96"/>
      <c r="R991" s="66"/>
      <c r="S991" s="66"/>
      <c r="T991" s="66"/>
      <c r="U991" s="66"/>
      <c r="V991" s="66"/>
      <c r="W991" s="66"/>
      <c r="X991" s="66"/>
      <c r="Y991" s="66"/>
    </row>
    <row r="992" spans="5:25" x14ac:dyDescent="0.2">
      <c r="E992" s="66"/>
      <c r="F992" s="96"/>
      <c r="G992" s="66"/>
      <c r="H992" s="96"/>
      <c r="I992" s="66"/>
      <c r="J992" s="66"/>
      <c r="K992" s="66"/>
      <c r="L992" s="96"/>
      <c r="R992" s="66"/>
      <c r="S992" s="66"/>
      <c r="T992" s="66"/>
      <c r="U992" s="66"/>
      <c r="V992" s="66"/>
      <c r="W992" s="66"/>
      <c r="X992" s="66"/>
      <c r="Y992" s="66"/>
    </row>
    <row r="993" spans="5:25" x14ac:dyDescent="0.2">
      <c r="E993" s="66"/>
      <c r="F993" s="96"/>
      <c r="G993" s="66"/>
      <c r="H993" s="96"/>
      <c r="I993" s="66"/>
      <c r="J993" s="66"/>
      <c r="K993" s="66"/>
      <c r="L993" s="96"/>
      <c r="R993" s="66"/>
      <c r="S993" s="66"/>
      <c r="T993" s="66"/>
      <c r="U993" s="66"/>
      <c r="V993" s="66"/>
      <c r="W993" s="66"/>
      <c r="X993" s="66"/>
      <c r="Y993" s="66"/>
    </row>
    <row r="994" spans="5:25" x14ac:dyDescent="0.2">
      <c r="E994" s="66"/>
      <c r="F994" s="96"/>
      <c r="G994" s="66"/>
      <c r="H994" s="96"/>
      <c r="I994" s="66"/>
      <c r="J994" s="66"/>
      <c r="K994" s="66"/>
      <c r="L994" s="96"/>
      <c r="R994" s="66"/>
      <c r="S994" s="66"/>
      <c r="T994" s="66"/>
      <c r="U994" s="66"/>
      <c r="V994" s="66"/>
      <c r="W994" s="66"/>
      <c r="X994" s="66"/>
      <c r="Y994" s="66"/>
    </row>
    <row r="995" spans="5:25" x14ac:dyDescent="0.2">
      <c r="E995" s="66"/>
      <c r="F995" s="96"/>
      <c r="G995" s="66"/>
      <c r="H995" s="96"/>
      <c r="I995" s="66"/>
      <c r="J995" s="66"/>
      <c r="K995" s="66"/>
      <c r="L995" s="96"/>
      <c r="R995" s="66"/>
      <c r="S995" s="66"/>
      <c r="T995" s="66"/>
      <c r="U995" s="66"/>
      <c r="V995" s="66"/>
      <c r="W995" s="66"/>
      <c r="X995" s="66"/>
      <c r="Y995" s="66"/>
    </row>
    <row r="996" spans="5:25" x14ac:dyDescent="0.2">
      <c r="E996" s="66"/>
      <c r="F996" s="96"/>
      <c r="G996" s="66"/>
      <c r="H996" s="96"/>
      <c r="I996" s="66"/>
      <c r="J996" s="66"/>
      <c r="K996" s="66"/>
      <c r="L996" s="96"/>
      <c r="R996" s="66"/>
      <c r="S996" s="66"/>
      <c r="T996" s="66"/>
      <c r="U996" s="66"/>
      <c r="V996" s="66"/>
      <c r="W996" s="66"/>
      <c r="X996" s="66"/>
      <c r="Y996" s="66"/>
    </row>
    <row r="997" spans="5:25" x14ac:dyDescent="0.2">
      <c r="E997" s="66"/>
      <c r="F997" s="96"/>
      <c r="G997" s="66"/>
      <c r="H997" s="96"/>
      <c r="I997" s="66"/>
      <c r="J997" s="66"/>
      <c r="K997" s="66"/>
      <c r="L997" s="96"/>
      <c r="R997" s="66"/>
      <c r="S997" s="66"/>
      <c r="T997" s="66"/>
      <c r="U997" s="66"/>
      <c r="V997" s="66"/>
      <c r="W997" s="66"/>
      <c r="X997" s="66"/>
      <c r="Y997" s="66"/>
    </row>
    <row r="998" spans="5:25" x14ac:dyDescent="0.2">
      <c r="E998" s="66"/>
      <c r="F998" s="96"/>
      <c r="G998" s="66"/>
      <c r="H998" s="96"/>
      <c r="I998" s="66"/>
      <c r="J998" s="66"/>
      <c r="K998" s="66"/>
      <c r="L998" s="96"/>
      <c r="R998" s="66"/>
      <c r="S998" s="66"/>
      <c r="T998" s="66"/>
      <c r="U998" s="66"/>
      <c r="V998" s="66"/>
      <c r="W998" s="66"/>
      <c r="X998" s="66"/>
      <c r="Y998" s="66"/>
    </row>
    <row r="999" spans="5:25" x14ac:dyDescent="0.2">
      <c r="E999" s="66"/>
      <c r="F999" s="96"/>
      <c r="G999" s="66"/>
      <c r="H999" s="96"/>
      <c r="I999" s="66"/>
      <c r="J999" s="66"/>
      <c r="K999" s="66"/>
      <c r="L999" s="96"/>
      <c r="R999" s="66"/>
      <c r="S999" s="66"/>
      <c r="T999" s="66"/>
      <c r="U999" s="66"/>
      <c r="V999" s="66"/>
      <c r="W999" s="66"/>
      <c r="X999" s="66"/>
      <c r="Y999" s="66"/>
    </row>
    <row r="1000" spans="5:25" x14ac:dyDescent="0.2">
      <c r="E1000" s="66"/>
      <c r="F1000" s="96"/>
      <c r="G1000" s="66"/>
      <c r="H1000" s="96"/>
      <c r="I1000" s="66"/>
      <c r="J1000" s="66"/>
      <c r="K1000" s="66"/>
      <c r="L1000" s="96"/>
      <c r="R1000" s="66"/>
      <c r="S1000" s="66"/>
      <c r="T1000" s="66"/>
      <c r="U1000" s="66"/>
      <c r="V1000" s="66"/>
      <c r="W1000" s="66"/>
      <c r="X1000" s="66"/>
      <c r="Y1000" s="66"/>
    </row>
    <row r="1001" spans="5:25" x14ac:dyDescent="0.2">
      <c r="E1001" s="66"/>
      <c r="F1001" s="96"/>
      <c r="G1001" s="66"/>
      <c r="H1001" s="96"/>
      <c r="I1001" s="66"/>
      <c r="J1001" s="66"/>
      <c r="K1001" s="66"/>
      <c r="L1001" s="96"/>
      <c r="R1001" s="66"/>
      <c r="S1001" s="66"/>
      <c r="T1001" s="66"/>
      <c r="U1001" s="66"/>
      <c r="V1001" s="66"/>
      <c r="W1001" s="66"/>
      <c r="X1001" s="66"/>
      <c r="Y1001" s="66"/>
    </row>
    <row r="1002" spans="5:25" x14ac:dyDescent="0.2">
      <c r="E1002" s="66"/>
      <c r="F1002" s="96"/>
      <c r="G1002" s="66"/>
      <c r="H1002" s="96"/>
      <c r="I1002" s="66"/>
      <c r="J1002" s="66"/>
      <c r="K1002" s="66"/>
      <c r="L1002" s="96"/>
      <c r="R1002" s="66"/>
      <c r="S1002" s="66"/>
      <c r="T1002" s="66"/>
      <c r="U1002" s="66"/>
      <c r="V1002" s="66"/>
      <c r="W1002" s="66"/>
      <c r="X1002" s="66"/>
      <c r="Y1002" s="66"/>
    </row>
    <row r="1003" spans="5:25" x14ac:dyDescent="0.2">
      <c r="E1003" s="66"/>
      <c r="F1003" s="96"/>
      <c r="G1003" s="66"/>
      <c r="H1003" s="96"/>
      <c r="I1003" s="66"/>
      <c r="J1003" s="66"/>
      <c r="K1003" s="66"/>
      <c r="L1003" s="96"/>
      <c r="R1003" s="66"/>
      <c r="S1003" s="66"/>
      <c r="T1003" s="66"/>
      <c r="U1003" s="66"/>
      <c r="V1003" s="66"/>
      <c r="W1003" s="66"/>
      <c r="X1003" s="66"/>
      <c r="Y1003" s="66"/>
    </row>
    <row r="1004" spans="5:25" x14ac:dyDescent="0.2">
      <c r="E1004" s="66"/>
      <c r="F1004" s="96"/>
      <c r="G1004" s="66"/>
      <c r="H1004" s="96"/>
      <c r="I1004" s="66"/>
      <c r="J1004" s="66"/>
      <c r="K1004" s="66"/>
      <c r="L1004" s="96"/>
      <c r="R1004" s="66"/>
      <c r="S1004" s="66"/>
      <c r="T1004" s="66"/>
      <c r="U1004" s="66"/>
      <c r="V1004" s="66"/>
      <c r="W1004" s="66"/>
      <c r="X1004" s="66"/>
      <c r="Y1004" s="66"/>
    </row>
    <row r="1005" spans="5:25" x14ac:dyDescent="0.2">
      <c r="E1005" s="66"/>
      <c r="F1005" s="96"/>
      <c r="G1005" s="66"/>
      <c r="H1005" s="96"/>
      <c r="I1005" s="66"/>
      <c r="J1005" s="66"/>
      <c r="K1005" s="66"/>
      <c r="L1005" s="96"/>
      <c r="R1005" s="66"/>
      <c r="S1005" s="66"/>
      <c r="T1005" s="66"/>
      <c r="U1005" s="66"/>
      <c r="V1005" s="66"/>
      <c r="W1005" s="66"/>
      <c r="X1005" s="66"/>
      <c r="Y1005" s="66"/>
    </row>
    <row r="1006" spans="5:25" x14ac:dyDescent="0.2">
      <c r="E1006" s="66"/>
      <c r="F1006" s="96"/>
      <c r="G1006" s="66"/>
      <c r="H1006" s="96"/>
      <c r="I1006" s="66"/>
      <c r="J1006" s="66"/>
      <c r="K1006" s="66"/>
      <c r="L1006" s="96"/>
      <c r="R1006" s="66"/>
      <c r="S1006" s="66"/>
      <c r="T1006" s="66"/>
      <c r="U1006" s="66"/>
      <c r="V1006" s="66"/>
      <c r="W1006" s="66"/>
      <c r="X1006" s="66"/>
      <c r="Y1006" s="66"/>
    </row>
    <row r="1007" spans="5:25" x14ac:dyDescent="0.2">
      <c r="E1007" s="66"/>
      <c r="F1007" s="96"/>
      <c r="G1007" s="66"/>
      <c r="H1007" s="96"/>
      <c r="I1007" s="66"/>
      <c r="J1007" s="66"/>
      <c r="K1007" s="66"/>
      <c r="L1007" s="96"/>
      <c r="R1007" s="66"/>
      <c r="S1007" s="66"/>
      <c r="T1007" s="66"/>
      <c r="U1007" s="66"/>
      <c r="V1007" s="66"/>
      <c r="W1007" s="66"/>
      <c r="X1007" s="66"/>
      <c r="Y1007" s="66"/>
    </row>
    <row r="1008" spans="5:25" x14ac:dyDescent="0.2">
      <c r="E1008" s="66"/>
      <c r="F1008" s="96"/>
      <c r="G1008" s="66"/>
      <c r="H1008" s="96"/>
      <c r="I1008" s="66"/>
      <c r="J1008" s="66"/>
      <c r="K1008" s="66"/>
      <c r="L1008" s="96"/>
      <c r="R1008" s="66"/>
      <c r="S1008" s="66"/>
      <c r="T1008" s="66"/>
      <c r="U1008" s="66"/>
      <c r="V1008" s="66"/>
      <c r="W1008" s="66"/>
      <c r="X1008" s="66"/>
      <c r="Y1008" s="66"/>
    </row>
    <row r="1009" spans="5:25" x14ac:dyDescent="0.2">
      <c r="E1009" s="66"/>
      <c r="F1009" s="96"/>
      <c r="G1009" s="66"/>
      <c r="H1009" s="96"/>
      <c r="I1009" s="66"/>
      <c r="J1009" s="66"/>
      <c r="K1009" s="66"/>
      <c r="L1009" s="96"/>
      <c r="R1009" s="66"/>
      <c r="S1009" s="66"/>
      <c r="T1009" s="66"/>
      <c r="U1009" s="66"/>
      <c r="V1009" s="66"/>
      <c r="W1009" s="66"/>
      <c r="X1009" s="66"/>
      <c r="Y1009" s="66"/>
    </row>
    <row r="1010" spans="5:25" x14ac:dyDescent="0.2">
      <c r="E1010" s="66"/>
      <c r="F1010" s="96"/>
      <c r="G1010" s="66"/>
      <c r="H1010" s="96"/>
      <c r="I1010" s="66"/>
      <c r="J1010" s="66"/>
      <c r="K1010" s="66"/>
      <c r="L1010" s="96"/>
      <c r="R1010" s="66"/>
      <c r="S1010" s="66"/>
      <c r="T1010" s="66"/>
      <c r="U1010" s="66"/>
      <c r="V1010" s="66"/>
      <c r="W1010" s="66"/>
      <c r="X1010" s="66"/>
      <c r="Y1010" s="66"/>
    </row>
    <row r="1011" spans="5:25" x14ac:dyDescent="0.2">
      <c r="E1011" s="66"/>
      <c r="F1011" s="96"/>
      <c r="G1011" s="66"/>
      <c r="H1011" s="96"/>
      <c r="I1011" s="66"/>
      <c r="J1011" s="66"/>
      <c r="K1011" s="66"/>
      <c r="L1011" s="96"/>
      <c r="R1011" s="66"/>
      <c r="S1011" s="66"/>
      <c r="T1011" s="66"/>
      <c r="U1011" s="66"/>
      <c r="V1011" s="66"/>
      <c r="W1011" s="66"/>
      <c r="X1011" s="66"/>
      <c r="Y1011" s="66"/>
    </row>
    <row r="1012" spans="5:25" x14ac:dyDescent="0.2">
      <c r="E1012" s="66"/>
      <c r="F1012" s="96"/>
      <c r="G1012" s="66"/>
      <c r="H1012" s="96"/>
      <c r="I1012" s="66"/>
      <c r="J1012" s="66"/>
      <c r="K1012" s="66"/>
      <c r="L1012" s="96"/>
      <c r="R1012" s="66"/>
      <c r="S1012" s="66"/>
      <c r="T1012" s="66"/>
      <c r="U1012" s="66"/>
      <c r="V1012" s="66"/>
      <c r="W1012" s="66"/>
      <c r="X1012" s="66"/>
      <c r="Y1012" s="66"/>
    </row>
    <row r="1013" spans="5:25" x14ac:dyDescent="0.2">
      <c r="E1013" s="66"/>
      <c r="F1013" s="96"/>
      <c r="G1013" s="66"/>
      <c r="H1013" s="96"/>
      <c r="I1013" s="66"/>
      <c r="J1013" s="66"/>
      <c r="K1013" s="66"/>
      <c r="L1013" s="96"/>
      <c r="R1013" s="66"/>
      <c r="S1013" s="66"/>
      <c r="T1013" s="66"/>
      <c r="U1013" s="66"/>
      <c r="V1013" s="66"/>
      <c r="W1013" s="66"/>
      <c r="X1013" s="66"/>
      <c r="Y1013" s="66"/>
    </row>
    <row r="1014" spans="5:25" x14ac:dyDescent="0.2">
      <c r="E1014" s="66"/>
      <c r="F1014" s="96"/>
      <c r="G1014" s="66"/>
      <c r="H1014" s="96"/>
      <c r="I1014" s="66"/>
      <c r="J1014" s="66"/>
      <c r="K1014" s="66"/>
      <c r="L1014" s="96"/>
      <c r="R1014" s="66"/>
      <c r="S1014" s="66"/>
      <c r="T1014" s="66"/>
      <c r="U1014" s="66"/>
      <c r="V1014" s="66"/>
      <c r="W1014" s="66"/>
      <c r="X1014" s="66"/>
      <c r="Y1014" s="66"/>
    </row>
    <row r="1015" spans="5:25" x14ac:dyDescent="0.2">
      <c r="E1015" s="66"/>
      <c r="F1015" s="96"/>
      <c r="G1015" s="66"/>
      <c r="H1015" s="96"/>
      <c r="I1015" s="66"/>
      <c r="J1015" s="66"/>
      <c r="K1015" s="66"/>
      <c r="L1015" s="96"/>
      <c r="R1015" s="66"/>
      <c r="S1015" s="66"/>
      <c r="T1015" s="66"/>
      <c r="U1015" s="66"/>
      <c r="V1015" s="66"/>
      <c r="W1015" s="66"/>
      <c r="X1015" s="66"/>
      <c r="Y1015" s="66"/>
    </row>
    <row r="1016" spans="5:25" x14ac:dyDescent="0.2">
      <c r="E1016" s="66"/>
      <c r="F1016" s="96"/>
      <c r="G1016" s="66"/>
      <c r="H1016" s="96"/>
      <c r="I1016" s="66"/>
      <c r="J1016" s="66"/>
      <c r="K1016" s="66"/>
      <c r="L1016" s="96"/>
      <c r="R1016" s="66"/>
      <c r="S1016" s="66"/>
      <c r="T1016" s="66"/>
      <c r="U1016" s="66"/>
      <c r="V1016" s="66"/>
      <c r="W1016" s="66"/>
      <c r="X1016" s="66"/>
      <c r="Y1016" s="66"/>
    </row>
    <row r="1017" spans="5:25" x14ac:dyDescent="0.2">
      <c r="E1017" s="66"/>
      <c r="F1017" s="96"/>
      <c r="G1017" s="66"/>
      <c r="H1017" s="96"/>
      <c r="I1017" s="66"/>
      <c r="J1017" s="66"/>
      <c r="K1017" s="66"/>
      <c r="L1017" s="96"/>
      <c r="R1017" s="66"/>
      <c r="S1017" s="66"/>
      <c r="T1017" s="66"/>
      <c r="U1017" s="66"/>
      <c r="V1017" s="66"/>
      <c r="W1017" s="66"/>
      <c r="X1017" s="66"/>
      <c r="Y1017" s="66"/>
    </row>
    <row r="1018" spans="5:25" x14ac:dyDescent="0.2">
      <c r="E1018" s="66"/>
      <c r="F1018" s="96"/>
      <c r="G1018" s="66"/>
      <c r="H1018" s="96"/>
      <c r="I1018" s="66"/>
      <c r="J1018" s="66"/>
      <c r="K1018" s="66"/>
      <c r="L1018" s="96"/>
      <c r="R1018" s="66"/>
      <c r="S1018" s="66"/>
      <c r="T1018" s="66"/>
      <c r="U1018" s="66"/>
      <c r="V1018" s="66"/>
      <c r="W1018" s="66"/>
      <c r="X1018" s="66"/>
      <c r="Y1018" s="66"/>
    </row>
    <row r="1019" spans="5:25" x14ac:dyDescent="0.2">
      <c r="E1019" s="66"/>
      <c r="F1019" s="96"/>
      <c r="G1019" s="66"/>
      <c r="H1019" s="96"/>
      <c r="I1019" s="66"/>
      <c r="J1019" s="66"/>
      <c r="K1019" s="66"/>
      <c r="L1019" s="96"/>
      <c r="R1019" s="66"/>
      <c r="S1019" s="66"/>
      <c r="T1019" s="66"/>
      <c r="U1019" s="66"/>
      <c r="V1019" s="66"/>
      <c r="W1019" s="66"/>
      <c r="X1019" s="66"/>
      <c r="Y1019" s="66"/>
    </row>
    <row r="1020" spans="5:25" x14ac:dyDescent="0.2">
      <c r="E1020" s="66"/>
      <c r="F1020" s="96"/>
      <c r="G1020" s="66"/>
      <c r="H1020" s="96"/>
      <c r="I1020" s="66"/>
      <c r="J1020" s="66"/>
      <c r="K1020" s="66"/>
      <c r="L1020" s="96"/>
      <c r="R1020" s="66"/>
      <c r="S1020" s="66"/>
      <c r="T1020" s="66"/>
      <c r="U1020" s="66"/>
      <c r="V1020" s="66"/>
      <c r="W1020" s="66"/>
      <c r="X1020" s="66"/>
      <c r="Y1020" s="66"/>
    </row>
    <row r="1021" spans="5:25" x14ac:dyDescent="0.2">
      <c r="E1021" s="66"/>
      <c r="F1021" s="96"/>
      <c r="G1021" s="66"/>
      <c r="H1021" s="96"/>
      <c r="I1021" s="66"/>
      <c r="J1021" s="66"/>
      <c r="K1021" s="66"/>
      <c r="L1021" s="96"/>
      <c r="R1021" s="66"/>
      <c r="S1021" s="66"/>
      <c r="T1021" s="66"/>
      <c r="U1021" s="66"/>
      <c r="V1021" s="66"/>
      <c r="W1021" s="66"/>
      <c r="X1021" s="66"/>
      <c r="Y1021" s="66"/>
    </row>
    <row r="1022" spans="5:25" x14ac:dyDescent="0.2">
      <c r="E1022" s="66"/>
      <c r="F1022" s="96"/>
      <c r="G1022" s="66"/>
      <c r="H1022" s="96"/>
      <c r="I1022" s="66"/>
      <c r="J1022" s="66"/>
      <c r="K1022" s="66"/>
      <c r="L1022" s="96"/>
      <c r="R1022" s="66"/>
      <c r="S1022" s="66"/>
      <c r="T1022" s="66"/>
      <c r="U1022" s="66"/>
      <c r="V1022" s="66"/>
      <c r="W1022" s="66"/>
      <c r="X1022" s="66"/>
      <c r="Y1022" s="66"/>
    </row>
    <row r="1023" spans="5:25" x14ac:dyDescent="0.2">
      <c r="E1023" s="66"/>
      <c r="F1023" s="96"/>
      <c r="G1023" s="66"/>
      <c r="H1023" s="96"/>
      <c r="I1023" s="66"/>
      <c r="J1023" s="66"/>
      <c r="K1023" s="66"/>
      <c r="L1023" s="96"/>
      <c r="R1023" s="66"/>
      <c r="S1023" s="66"/>
      <c r="T1023" s="66"/>
      <c r="U1023" s="66"/>
      <c r="V1023" s="66"/>
      <c r="W1023" s="66"/>
      <c r="X1023" s="66"/>
      <c r="Y1023" s="66"/>
    </row>
    <row r="1024" spans="5:25" x14ac:dyDescent="0.2">
      <c r="E1024" s="66"/>
      <c r="F1024" s="96"/>
      <c r="G1024" s="66"/>
      <c r="H1024" s="96"/>
      <c r="I1024" s="66"/>
      <c r="J1024" s="66"/>
      <c r="K1024" s="66"/>
      <c r="L1024" s="96"/>
      <c r="R1024" s="66"/>
      <c r="S1024" s="66"/>
      <c r="T1024" s="66"/>
      <c r="U1024" s="66"/>
      <c r="V1024" s="66"/>
      <c r="W1024" s="66"/>
      <c r="X1024" s="66"/>
      <c r="Y1024" s="66"/>
    </row>
    <row r="1025" spans="5:25" x14ac:dyDescent="0.2">
      <c r="E1025" s="66"/>
      <c r="F1025" s="96"/>
      <c r="G1025" s="66"/>
      <c r="H1025" s="96"/>
      <c r="I1025" s="66"/>
      <c r="J1025" s="66"/>
      <c r="K1025" s="66"/>
      <c r="L1025" s="96"/>
      <c r="R1025" s="66"/>
      <c r="S1025" s="66"/>
      <c r="T1025" s="66"/>
      <c r="U1025" s="66"/>
      <c r="V1025" s="66"/>
      <c r="W1025" s="66"/>
      <c r="X1025" s="66"/>
      <c r="Y1025" s="66"/>
    </row>
    <row r="1026" spans="5:25" x14ac:dyDescent="0.2">
      <c r="E1026" s="66"/>
      <c r="F1026" s="96"/>
      <c r="G1026" s="66"/>
      <c r="H1026" s="96"/>
      <c r="I1026" s="66"/>
      <c r="J1026" s="66"/>
      <c r="K1026" s="66"/>
      <c r="L1026" s="96"/>
      <c r="R1026" s="66"/>
      <c r="S1026" s="66"/>
      <c r="T1026" s="66"/>
      <c r="U1026" s="66"/>
      <c r="V1026" s="66"/>
      <c r="W1026" s="66"/>
      <c r="X1026" s="66"/>
      <c r="Y1026" s="66"/>
    </row>
    <row r="1027" spans="5:25" x14ac:dyDescent="0.2">
      <c r="E1027" s="66"/>
      <c r="F1027" s="96"/>
      <c r="G1027" s="66"/>
      <c r="H1027" s="96"/>
      <c r="I1027" s="66"/>
      <c r="J1027" s="66"/>
      <c r="K1027" s="66"/>
      <c r="L1027" s="96"/>
      <c r="R1027" s="66"/>
      <c r="S1027" s="66"/>
      <c r="T1027" s="66"/>
      <c r="U1027" s="66"/>
      <c r="V1027" s="66"/>
      <c r="W1027" s="66"/>
      <c r="X1027" s="66"/>
      <c r="Y1027" s="66"/>
    </row>
    <row r="1028" spans="5:25" x14ac:dyDescent="0.2">
      <c r="E1028" s="66"/>
      <c r="F1028" s="96"/>
      <c r="G1028" s="66"/>
      <c r="H1028" s="96"/>
      <c r="I1028" s="66"/>
      <c r="J1028" s="66"/>
      <c r="K1028" s="66"/>
      <c r="L1028" s="96"/>
      <c r="R1028" s="66"/>
      <c r="S1028" s="66"/>
      <c r="T1028" s="66"/>
      <c r="U1028" s="66"/>
      <c r="V1028" s="66"/>
      <c r="W1028" s="66"/>
      <c r="X1028" s="66"/>
      <c r="Y1028" s="66"/>
    </row>
    <row r="1029" spans="5:25" x14ac:dyDescent="0.2">
      <c r="E1029" s="66"/>
      <c r="F1029" s="96"/>
      <c r="G1029" s="66"/>
      <c r="H1029" s="96"/>
      <c r="I1029" s="66"/>
      <c r="J1029" s="66"/>
      <c r="K1029" s="66"/>
      <c r="L1029" s="96"/>
      <c r="R1029" s="66"/>
      <c r="S1029" s="66"/>
      <c r="T1029" s="66"/>
      <c r="U1029" s="66"/>
      <c r="V1029" s="66"/>
      <c r="W1029" s="66"/>
      <c r="X1029" s="66"/>
      <c r="Y1029" s="66"/>
    </row>
    <row r="1030" spans="5:25" x14ac:dyDescent="0.2">
      <c r="E1030" s="66"/>
      <c r="F1030" s="96"/>
      <c r="G1030" s="66"/>
      <c r="H1030" s="96"/>
      <c r="I1030" s="66"/>
      <c r="J1030" s="66"/>
      <c r="K1030" s="66"/>
      <c r="L1030" s="96"/>
      <c r="R1030" s="66"/>
      <c r="S1030" s="66"/>
      <c r="T1030" s="66"/>
      <c r="U1030" s="66"/>
      <c r="V1030" s="66"/>
      <c r="W1030" s="66"/>
      <c r="X1030" s="66"/>
      <c r="Y1030" s="66"/>
    </row>
    <row r="1031" spans="5:25" x14ac:dyDescent="0.2">
      <c r="E1031" s="66"/>
      <c r="F1031" s="96"/>
      <c r="G1031" s="66"/>
      <c r="H1031" s="96"/>
      <c r="I1031" s="66"/>
      <c r="J1031" s="66"/>
      <c r="K1031" s="66"/>
      <c r="L1031" s="96"/>
      <c r="R1031" s="66"/>
      <c r="S1031" s="66"/>
      <c r="T1031" s="66"/>
      <c r="U1031" s="66"/>
      <c r="V1031" s="66"/>
      <c r="W1031" s="66"/>
      <c r="X1031" s="66"/>
      <c r="Y1031" s="66"/>
    </row>
    <row r="1032" spans="5:25" x14ac:dyDescent="0.2">
      <c r="E1032" s="66"/>
      <c r="F1032" s="96"/>
      <c r="G1032" s="66"/>
      <c r="H1032" s="96"/>
      <c r="I1032" s="66"/>
      <c r="J1032" s="66"/>
      <c r="K1032" s="66"/>
      <c r="L1032" s="96"/>
      <c r="R1032" s="66"/>
      <c r="S1032" s="66"/>
      <c r="T1032" s="66"/>
      <c r="U1032" s="66"/>
      <c r="V1032" s="66"/>
      <c r="W1032" s="66"/>
      <c r="X1032" s="66"/>
      <c r="Y1032" s="66"/>
    </row>
    <row r="1033" spans="5:25" x14ac:dyDescent="0.2">
      <c r="E1033" s="66"/>
      <c r="F1033" s="96"/>
      <c r="G1033" s="66"/>
      <c r="H1033" s="96"/>
      <c r="I1033" s="66"/>
      <c r="J1033" s="66"/>
      <c r="K1033" s="66"/>
      <c r="L1033" s="96"/>
      <c r="R1033" s="66"/>
      <c r="S1033" s="66"/>
      <c r="T1033" s="66"/>
      <c r="U1033" s="66"/>
      <c r="V1033" s="66"/>
      <c r="W1033" s="66"/>
      <c r="X1033" s="66"/>
      <c r="Y1033" s="66"/>
    </row>
    <row r="1034" spans="5:25" x14ac:dyDescent="0.2">
      <c r="E1034" s="66"/>
      <c r="F1034" s="96"/>
      <c r="G1034" s="66"/>
      <c r="H1034" s="96"/>
      <c r="I1034" s="66"/>
      <c r="J1034" s="66"/>
      <c r="K1034" s="66"/>
      <c r="L1034" s="96"/>
      <c r="R1034" s="66"/>
      <c r="S1034" s="66"/>
      <c r="T1034" s="66"/>
      <c r="U1034" s="66"/>
      <c r="V1034" s="66"/>
      <c r="W1034" s="66"/>
      <c r="X1034" s="66"/>
      <c r="Y1034" s="66"/>
    </row>
    <row r="1035" spans="5:25" x14ac:dyDescent="0.2">
      <c r="E1035" s="66"/>
      <c r="F1035" s="96"/>
      <c r="G1035" s="66"/>
      <c r="H1035" s="96"/>
      <c r="I1035" s="66"/>
      <c r="J1035" s="66"/>
      <c r="K1035" s="66"/>
      <c r="L1035" s="96"/>
      <c r="R1035" s="66"/>
      <c r="S1035" s="66"/>
      <c r="T1035" s="66"/>
      <c r="U1035" s="66"/>
      <c r="V1035" s="66"/>
      <c r="W1035" s="66"/>
      <c r="X1035" s="66"/>
      <c r="Y1035" s="66"/>
    </row>
    <row r="1036" spans="5:25" x14ac:dyDescent="0.2">
      <c r="E1036" s="66"/>
      <c r="F1036" s="96"/>
      <c r="G1036" s="66"/>
      <c r="H1036" s="96"/>
      <c r="I1036" s="66"/>
      <c r="J1036" s="66"/>
      <c r="K1036" s="66"/>
      <c r="L1036" s="96"/>
      <c r="R1036" s="66"/>
      <c r="S1036" s="66"/>
      <c r="T1036" s="66"/>
      <c r="U1036" s="66"/>
      <c r="V1036" s="66"/>
      <c r="W1036" s="66"/>
      <c r="X1036" s="66"/>
      <c r="Y1036" s="66"/>
    </row>
    <row r="1037" spans="5:25" x14ac:dyDescent="0.2">
      <c r="E1037" s="66"/>
      <c r="F1037" s="96"/>
      <c r="G1037" s="66"/>
      <c r="H1037" s="96"/>
      <c r="I1037" s="66"/>
      <c r="J1037" s="66"/>
      <c r="K1037" s="66"/>
      <c r="L1037" s="96"/>
      <c r="R1037" s="66"/>
      <c r="S1037" s="66"/>
      <c r="T1037" s="66"/>
      <c r="U1037" s="66"/>
      <c r="V1037" s="66"/>
      <c r="W1037" s="66"/>
      <c r="X1037" s="66"/>
      <c r="Y1037" s="66"/>
    </row>
    <row r="1038" spans="5:25" x14ac:dyDescent="0.2">
      <c r="E1038" s="66"/>
      <c r="F1038" s="96"/>
      <c r="G1038" s="66"/>
      <c r="H1038" s="96"/>
      <c r="I1038" s="66"/>
      <c r="J1038" s="66"/>
      <c r="K1038" s="66"/>
      <c r="L1038" s="96"/>
      <c r="R1038" s="66"/>
      <c r="S1038" s="66"/>
      <c r="T1038" s="66"/>
      <c r="U1038" s="66"/>
      <c r="V1038" s="66"/>
      <c r="W1038" s="66"/>
      <c r="X1038" s="66"/>
      <c r="Y1038" s="66"/>
    </row>
    <row r="1039" spans="5:25" x14ac:dyDescent="0.2">
      <c r="E1039" s="66"/>
      <c r="F1039" s="96"/>
      <c r="G1039" s="66"/>
      <c r="H1039" s="96"/>
      <c r="I1039" s="66"/>
      <c r="J1039" s="66"/>
      <c r="K1039" s="66"/>
      <c r="L1039" s="96"/>
      <c r="R1039" s="66"/>
      <c r="S1039" s="66"/>
      <c r="T1039" s="66"/>
      <c r="U1039" s="66"/>
      <c r="V1039" s="66"/>
      <c r="W1039" s="66"/>
      <c r="X1039" s="66"/>
      <c r="Y1039" s="66"/>
    </row>
    <row r="1040" spans="5:25" x14ac:dyDescent="0.2">
      <c r="E1040" s="66"/>
      <c r="F1040" s="96"/>
      <c r="G1040" s="66"/>
      <c r="H1040" s="96"/>
      <c r="I1040" s="66"/>
      <c r="J1040" s="66"/>
      <c r="K1040" s="66"/>
      <c r="L1040" s="96"/>
      <c r="R1040" s="66"/>
      <c r="S1040" s="66"/>
      <c r="T1040" s="66"/>
      <c r="U1040" s="66"/>
      <c r="V1040" s="66"/>
      <c r="W1040" s="66"/>
      <c r="X1040" s="66"/>
      <c r="Y1040" s="66"/>
    </row>
    <row r="1041" spans="5:25" x14ac:dyDescent="0.2">
      <c r="E1041" s="66"/>
      <c r="F1041" s="96"/>
      <c r="G1041" s="66"/>
      <c r="H1041" s="96"/>
      <c r="I1041" s="66"/>
      <c r="J1041" s="66"/>
      <c r="K1041" s="66"/>
      <c r="L1041" s="96"/>
      <c r="R1041" s="66"/>
      <c r="S1041" s="66"/>
      <c r="T1041" s="66"/>
      <c r="U1041" s="66"/>
      <c r="V1041" s="66"/>
      <c r="W1041" s="66"/>
      <c r="X1041" s="66"/>
      <c r="Y1041" s="66"/>
    </row>
    <row r="1042" spans="5:25" x14ac:dyDescent="0.2">
      <c r="E1042" s="66"/>
      <c r="F1042" s="96"/>
      <c r="G1042" s="66"/>
      <c r="H1042" s="96"/>
      <c r="I1042" s="66"/>
      <c r="J1042" s="66"/>
      <c r="K1042" s="66"/>
      <c r="L1042" s="96"/>
      <c r="R1042" s="66"/>
      <c r="S1042" s="66"/>
      <c r="T1042" s="66"/>
      <c r="U1042" s="66"/>
      <c r="V1042" s="66"/>
      <c r="W1042" s="66"/>
      <c r="X1042" s="66"/>
      <c r="Y1042" s="66"/>
    </row>
    <row r="1043" spans="5:25" x14ac:dyDescent="0.2">
      <c r="E1043" s="66"/>
      <c r="F1043" s="96"/>
      <c r="G1043" s="66"/>
      <c r="H1043" s="96"/>
      <c r="I1043" s="66"/>
      <c r="J1043" s="66"/>
      <c r="K1043" s="66"/>
      <c r="L1043" s="96"/>
      <c r="R1043" s="66"/>
      <c r="S1043" s="66"/>
      <c r="T1043" s="66"/>
      <c r="U1043" s="66"/>
      <c r="V1043" s="66"/>
      <c r="W1043" s="66"/>
      <c r="X1043" s="66"/>
      <c r="Y1043" s="66"/>
    </row>
    <row r="1044" spans="5:25" x14ac:dyDescent="0.2">
      <c r="E1044" s="66"/>
      <c r="F1044" s="96"/>
      <c r="G1044" s="66"/>
      <c r="H1044" s="96"/>
      <c r="I1044" s="66"/>
      <c r="J1044" s="66"/>
      <c r="K1044" s="66"/>
      <c r="L1044" s="96"/>
      <c r="R1044" s="66"/>
      <c r="S1044" s="66"/>
      <c r="T1044" s="66"/>
      <c r="U1044" s="66"/>
      <c r="V1044" s="66"/>
      <c r="W1044" s="66"/>
      <c r="X1044" s="66"/>
      <c r="Y1044" s="66"/>
    </row>
    <row r="1045" spans="5:25" x14ac:dyDescent="0.2">
      <c r="E1045" s="66"/>
      <c r="F1045" s="96"/>
      <c r="G1045" s="66"/>
      <c r="H1045" s="96"/>
      <c r="I1045" s="66"/>
      <c r="J1045" s="66"/>
      <c r="K1045" s="66"/>
      <c r="L1045" s="96"/>
      <c r="R1045" s="66"/>
      <c r="S1045" s="66"/>
      <c r="T1045" s="66"/>
      <c r="U1045" s="66"/>
      <c r="V1045" s="66"/>
      <c r="W1045" s="66"/>
      <c r="X1045" s="66"/>
      <c r="Y1045" s="66"/>
    </row>
    <row r="1046" spans="5:25" x14ac:dyDescent="0.2">
      <c r="E1046" s="66"/>
      <c r="F1046" s="96"/>
      <c r="G1046" s="66"/>
      <c r="H1046" s="96"/>
      <c r="I1046" s="66"/>
      <c r="J1046" s="66"/>
      <c r="K1046" s="66"/>
      <c r="L1046" s="96"/>
      <c r="R1046" s="66"/>
      <c r="S1046" s="66"/>
      <c r="T1046" s="66"/>
      <c r="U1046" s="66"/>
      <c r="V1046" s="66"/>
      <c r="W1046" s="66"/>
      <c r="X1046" s="66"/>
      <c r="Y1046" s="66"/>
    </row>
    <row r="1047" spans="5:25" x14ac:dyDescent="0.2">
      <c r="E1047" s="66"/>
      <c r="F1047" s="96"/>
      <c r="G1047" s="66"/>
      <c r="H1047" s="96"/>
      <c r="I1047" s="66"/>
      <c r="J1047" s="66"/>
      <c r="K1047" s="66"/>
      <c r="L1047" s="96"/>
      <c r="R1047" s="66"/>
      <c r="S1047" s="66"/>
      <c r="T1047" s="66"/>
      <c r="U1047" s="66"/>
      <c r="V1047" s="66"/>
      <c r="W1047" s="66"/>
      <c r="X1047" s="66"/>
      <c r="Y1047" s="66"/>
    </row>
    <row r="1048" spans="5:25" x14ac:dyDescent="0.2">
      <c r="E1048" s="66"/>
      <c r="F1048" s="96"/>
      <c r="G1048" s="66"/>
      <c r="H1048" s="96"/>
      <c r="I1048" s="66"/>
      <c r="J1048" s="66"/>
      <c r="K1048" s="66"/>
      <c r="L1048" s="96"/>
      <c r="R1048" s="66"/>
      <c r="S1048" s="66"/>
      <c r="T1048" s="66"/>
      <c r="U1048" s="66"/>
      <c r="V1048" s="66"/>
      <c r="W1048" s="66"/>
      <c r="X1048" s="66"/>
      <c r="Y1048" s="66"/>
    </row>
    <row r="1049" spans="5:25" x14ac:dyDescent="0.2">
      <c r="E1049" s="66"/>
      <c r="F1049" s="96"/>
      <c r="G1049" s="66"/>
      <c r="H1049" s="96"/>
      <c r="I1049" s="66"/>
      <c r="J1049" s="66"/>
      <c r="K1049" s="66"/>
      <c r="L1049" s="96"/>
      <c r="R1049" s="66"/>
      <c r="S1049" s="66"/>
      <c r="T1049" s="66"/>
      <c r="U1049" s="66"/>
      <c r="V1049" s="66"/>
      <c r="W1049" s="66"/>
      <c r="X1049" s="66"/>
      <c r="Y1049" s="66"/>
    </row>
    <row r="1050" spans="5:25" x14ac:dyDescent="0.2">
      <c r="E1050" s="66"/>
      <c r="F1050" s="96"/>
      <c r="G1050" s="66"/>
      <c r="H1050" s="96"/>
      <c r="I1050" s="66"/>
      <c r="J1050" s="66"/>
      <c r="K1050" s="66"/>
      <c r="L1050" s="96"/>
      <c r="R1050" s="66"/>
      <c r="S1050" s="66"/>
      <c r="T1050" s="66"/>
      <c r="U1050" s="66"/>
      <c r="V1050" s="66"/>
      <c r="W1050" s="66"/>
      <c r="X1050" s="66"/>
      <c r="Y1050" s="66"/>
    </row>
    <row r="1051" spans="5:25" x14ac:dyDescent="0.2">
      <c r="E1051" s="66"/>
      <c r="F1051" s="96"/>
      <c r="G1051" s="66"/>
      <c r="H1051" s="96"/>
      <c r="I1051" s="66"/>
      <c r="J1051" s="66"/>
      <c r="K1051" s="66"/>
      <c r="L1051" s="96"/>
      <c r="R1051" s="66"/>
      <c r="S1051" s="66"/>
      <c r="T1051" s="66"/>
      <c r="U1051" s="66"/>
      <c r="V1051" s="66"/>
      <c r="W1051" s="66"/>
      <c r="X1051" s="66"/>
      <c r="Y1051" s="66"/>
    </row>
    <row r="1052" spans="5:25" x14ac:dyDescent="0.2">
      <c r="E1052" s="66"/>
      <c r="F1052" s="96"/>
      <c r="G1052" s="66"/>
      <c r="H1052" s="96"/>
      <c r="I1052" s="66"/>
      <c r="J1052" s="66"/>
      <c r="K1052" s="66"/>
      <c r="L1052" s="96"/>
      <c r="R1052" s="66"/>
      <c r="S1052" s="66"/>
      <c r="T1052" s="66"/>
      <c r="U1052" s="66"/>
      <c r="V1052" s="66"/>
      <c r="W1052" s="66"/>
      <c r="X1052" s="66"/>
      <c r="Y1052" s="66"/>
    </row>
    <row r="1053" spans="5:25" x14ac:dyDescent="0.2">
      <c r="E1053" s="66"/>
      <c r="F1053" s="96"/>
      <c r="G1053" s="66"/>
      <c r="H1053" s="96"/>
      <c r="I1053" s="66"/>
      <c r="J1053" s="66"/>
      <c r="K1053" s="66"/>
      <c r="L1053" s="96"/>
      <c r="R1053" s="66"/>
      <c r="S1053" s="66"/>
      <c r="T1053" s="66"/>
      <c r="U1053" s="66"/>
      <c r="V1053" s="66"/>
      <c r="W1053" s="66"/>
      <c r="X1053" s="66"/>
      <c r="Y1053" s="66"/>
    </row>
    <row r="1054" spans="5:25" x14ac:dyDescent="0.2">
      <c r="E1054" s="66"/>
      <c r="F1054" s="96"/>
      <c r="G1054" s="66"/>
      <c r="H1054" s="96"/>
      <c r="I1054" s="66"/>
      <c r="J1054" s="66"/>
      <c r="K1054" s="66"/>
      <c r="L1054" s="96"/>
      <c r="R1054" s="66"/>
      <c r="S1054" s="66"/>
      <c r="T1054" s="66"/>
      <c r="U1054" s="66"/>
      <c r="V1054" s="66"/>
      <c r="W1054" s="66"/>
      <c r="X1054" s="66"/>
      <c r="Y1054" s="66"/>
    </row>
    <row r="1055" spans="5:25" x14ac:dyDescent="0.2">
      <c r="E1055" s="66"/>
      <c r="F1055" s="96"/>
      <c r="G1055" s="66"/>
      <c r="H1055" s="96"/>
      <c r="I1055" s="66"/>
      <c r="J1055" s="66"/>
      <c r="K1055" s="66"/>
      <c r="L1055" s="96"/>
      <c r="R1055" s="66"/>
      <c r="S1055" s="66"/>
      <c r="T1055" s="66"/>
      <c r="U1055" s="66"/>
      <c r="V1055" s="66"/>
      <c r="W1055" s="66"/>
      <c r="X1055" s="66"/>
      <c r="Y1055" s="66"/>
    </row>
    <row r="1056" spans="5:25" x14ac:dyDescent="0.2">
      <c r="E1056" s="66"/>
      <c r="F1056" s="96"/>
      <c r="G1056" s="66"/>
      <c r="H1056" s="96"/>
      <c r="I1056" s="66"/>
      <c r="J1056" s="66"/>
      <c r="K1056" s="66"/>
      <c r="L1056" s="96"/>
      <c r="R1056" s="66"/>
      <c r="S1056" s="66"/>
      <c r="T1056" s="66"/>
      <c r="U1056" s="66"/>
      <c r="V1056" s="66"/>
      <c r="W1056" s="66"/>
      <c r="X1056" s="66"/>
      <c r="Y1056" s="66"/>
    </row>
    <row r="1057" spans="5:25" x14ac:dyDescent="0.2">
      <c r="E1057" s="66"/>
      <c r="F1057" s="96"/>
      <c r="G1057" s="66"/>
      <c r="H1057" s="96"/>
      <c r="I1057" s="66"/>
      <c r="J1057" s="66"/>
      <c r="K1057" s="66"/>
      <c r="L1057" s="96"/>
      <c r="R1057" s="66"/>
      <c r="S1057" s="66"/>
      <c r="T1057" s="66"/>
      <c r="U1057" s="66"/>
      <c r="V1057" s="66"/>
      <c r="W1057" s="66"/>
      <c r="X1057" s="66"/>
      <c r="Y1057" s="66"/>
    </row>
    <row r="1058" spans="5:25" x14ac:dyDescent="0.2">
      <c r="E1058" s="66"/>
      <c r="F1058" s="96"/>
      <c r="G1058" s="66"/>
      <c r="H1058" s="96"/>
      <c r="I1058" s="66"/>
      <c r="J1058" s="66"/>
      <c r="K1058" s="66"/>
      <c r="L1058" s="96"/>
      <c r="R1058" s="66"/>
      <c r="S1058" s="66"/>
      <c r="T1058" s="66"/>
      <c r="U1058" s="66"/>
      <c r="V1058" s="66"/>
      <c r="W1058" s="66"/>
      <c r="X1058" s="66"/>
      <c r="Y1058" s="66"/>
    </row>
    <row r="1059" spans="5:25" x14ac:dyDescent="0.2">
      <c r="E1059" s="66"/>
      <c r="F1059" s="96"/>
      <c r="G1059" s="66"/>
      <c r="H1059" s="96"/>
      <c r="I1059" s="66"/>
      <c r="J1059" s="66"/>
      <c r="K1059" s="66"/>
      <c r="L1059" s="96"/>
      <c r="R1059" s="66"/>
      <c r="S1059" s="66"/>
      <c r="T1059" s="66"/>
      <c r="U1059" s="66"/>
      <c r="V1059" s="66"/>
      <c r="W1059" s="66"/>
      <c r="X1059" s="66"/>
      <c r="Y1059" s="66"/>
    </row>
    <row r="1060" spans="5:25" x14ac:dyDescent="0.2">
      <c r="E1060" s="66"/>
      <c r="F1060" s="96"/>
      <c r="G1060" s="66"/>
      <c r="H1060" s="96"/>
      <c r="I1060" s="66"/>
      <c r="J1060" s="66"/>
      <c r="K1060" s="66"/>
      <c r="L1060" s="96"/>
      <c r="R1060" s="66"/>
      <c r="S1060" s="66"/>
      <c r="T1060" s="66"/>
      <c r="U1060" s="66"/>
      <c r="V1060" s="66"/>
      <c r="W1060" s="66"/>
      <c r="X1060" s="66"/>
      <c r="Y1060" s="66"/>
    </row>
    <row r="1061" spans="5:25" x14ac:dyDescent="0.2">
      <c r="E1061" s="66"/>
      <c r="F1061" s="96"/>
      <c r="G1061" s="66"/>
      <c r="H1061" s="96"/>
      <c r="I1061" s="66"/>
      <c r="J1061" s="66"/>
      <c r="K1061" s="66"/>
      <c r="L1061" s="96"/>
      <c r="R1061" s="66"/>
      <c r="S1061" s="66"/>
      <c r="T1061" s="66"/>
      <c r="U1061" s="66"/>
      <c r="V1061" s="66"/>
      <c r="W1061" s="66"/>
      <c r="X1061" s="66"/>
      <c r="Y1061" s="66"/>
    </row>
    <row r="1062" spans="5:25" x14ac:dyDescent="0.2">
      <c r="E1062" s="66"/>
      <c r="F1062" s="96"/>
      <c r="G1062" s="66"/>
      <c r="H1062" s="96"/>
      <c r="I1062" s="66"/>
      <c r="J1062" s="66"/>
      <c r="K1062" s="66"/>
      <c r="L1062" s="96"/>
      <c r="R1062" s="66"/>
      <c r="S1062" s="66"/>
      <c r="T1062" s="66"/>
      <c r="U1062" s="66"/>
      <c r="V1062" s="66"/>
      <c r="W1062" s="66"/>
      <c r="X1062" s="66"/>
      <c r="Y1062" s="66"/>
    </row>
    <row r="1063" spans="5:25" x14ac:dyDescent="0.2">
      <c r="E1063" s="66"/>
      <c r="F1063" s="96"/>
      <c r="G1063" s="66"/>
      <c r="H1063" s="96"/>
      <c r="I1063" s="66"/>
      <c r="J1063" s="66"/>
      <c r="K1063" s="66"/>
      <c r="L1063" s="96"/>
      <c r="R1063" s="66"/>
      <c r="S1063" s="66"/>
      <c r="T1063" s="66"/>
      <c r="U1063" s="66"/>
      <c r="V1063" s="66"/>
      <c r="W1063" s="66"/>
      <c r="X1063" s="66"/>
      <c r="Y1063" s="66"/>
    </row>
    <row r="1064" spans="5:25" x14ac:dyDescent="0.2">
      <c r="E1064" s="66"/>
      <c r="F1064" s="96"/>
      <c r="G1064" s="66"/>
      <c r="H1064" s="96"/>
      <c r="I1064" s="66"/>
      <c r="J1064" s="66"/>
      <c r="K1064" s="66"/>
      <c r="L1064" s="96"/>
      <c r="R1064" s="66"/>
      <c r="S1064" s="66"/>
      <c r="T1064" s="66"/>
      <c r="U1064" s="66"/>
      <c r="V1064" s="66"/>
      <c r="W1064" s="66"/>
      <c r="X1064" s="66"/>
      <c r="Y1064" s="66"/>
    </row>
    <row r="1065" spans="5:25" x14ac:dyDescent="0.2">
      <c r="E1065" s="66"/>
      <c r="F1065" s="96"/>
      <c r="G1065" s="66"/>
      <c r="H1065" s="96"/>
      <c r="I1065" s="66"/>
      <c r="J1065" s="66"/>
      <c r="K1065" s="66"/>
      <c r="L1065" s="96"/>
      <c r="R1065" s="66"/>
      <c r="S1065" s="66"/>
      <c r="T1065" s="66"/>
      <c r="U1065" s="66"/>
      <c r="V1065" s="66"/>
      <c r="W1065" s="66"/>
      <c r="X1065" s="66"/>
      <c r="Y1065" s="66"/>
    </row>
    <row r="1066" spans="5:25" x14ac:dyDescent="0.2">
      <c r="E1066" s="66"/>
      <c r="F1066" s="96"/>
      <c r="G1066" s="66"/>
      <c r="H1066" s="96"/>
      <c r="I1066" s="66"/>
      <c r="J1066" s="66"/>
      <c r="K1066" s="66"/>
      <c r="L1066" s="96"/>
      <c r="R1066" s="66"/>
      <c r="S1066" s="66"/>
      <c r="T1066" s="66"/>
      <c r="U1066" s="66"/>
      <c r="V1066" s="66"/>
      <c r="W1066" s="66"/>
      <c r="X1066" s="66"/>
      <c r="Y1066" s="66"/>
    </row>
    <row r="1067" spans="5:25" x14ac:dyDescent="0.2">
      <c r="E1067" s="66"/>
      <c r="F1067" s="96"/>
      <c r="G1067" s="66"/>
      <c r="H1067" s="96"/>
      <c r="I1067" s="66"/>
      <c r="J1067" s="66"/>
      <c r="K1067" s="66"/>
      <c r="L1067" s="96"/>
      <c r="R1067" s="66"/>
      <c r="S1067" s="66"/>
      <c r="T1067" s="66"/>
      <c r="U1067" s="66"/>
      <c r="V1067" s="66"/>
      <c r="W1067" s="66"/>
      <c r="X1067" s="66"/>
      <c r="Y1067" s="66"/>
    </row>
    <row r="1068" spans="5:25" x14ac:dyDescent="0.2">
      <c r="E1068" s="66"/>
      <c r="F1068" s="96"/>
      <c r="G1068" s="66"/>
      <c r="H1068" s="96"/>
      <c r="I1068" s="66"/>
      <c r="J1068" s="66"/>
      <c r="K1068" s="66"/>
      <c r="L1068" s="96"/>
      <c r="R1068" s="66"/>
      <c r="S1068" s="66"/>
      <c r="T1068" s="66"/>
      <c r="U1068" s="66"/>
      <c r="V1068" s="66"/>
      <c r="W1068" s="66"/>
      <c r="X1068" s="66"/>
      <c r="Y1068" s="66"/>
    </row>
    <row r="1069" spans="5:25" x14ac:dyDescent="0.2">
      <c r="E1069" s="66"/>
      <c r="F1069" s="96"/>
      <c r="G1069" s="66"/>
      <c r="H1069" s="96"/>
      <c r="I1069" s="66"/>
      <c r="J1069" s="66"/>
      <c r="K1069" s="66"/>
      <c r="L1069" s="96"/>
      <c r="R1069" s="66"/>
      <c r="S1069" s="66"/>
      <c r="T1069" s="66"/>
      <c r="U1069" s="66"/>
      <c r="V1069" s="66"/>
      <c r="W1069" s="66"/>
      <c r="X1069" s="66"/>
      <c r="Y1069" s="66"/>
    </row>
    <row r="1070" spans="5:25" x14ac:dyDescent="0.2">
      <c r="E1070" s="66"/>
      <c r="F1070" s="96"/>
      <c r="G1070" s="66"/>
      <c r="H1070" s="96"/>
      <c r="I1070" s="66"/>
      <c r="J1070" s="66"/>
      <c r="K1070" s="66"/>
      <c r="L1070" s="96"/>
      <c r="R1070" s="66"/>
      <c r="S1070" s="66"/>
      <c r="T1070" s="66"/>
      <c r="U1070" s="66"/>
      <c r="V1070" s="66"/>
      <c r="W1070" s="66"/>
      <c r="X1070" s="66"/>
      <c r="Y1070" s="66"/>
    </row>
    <row r="1071" spans="5:25" x14ac:dyDescent="0.2">
      <c r="E1071" s="66"/>
      <c r="F1071" s="96"/>
      <c r="G1071" s="66"/>
      <c r="H1071" s="96"/>
      <c r="I1071" s="66"/>
      <c r="J1071" s="66"/>
      <c r="K1071" s="66"/>
      <c r="L1071" s="96"/>
      <c r="R1071" s="66"/>
      <c r="S1071" s="66"/>
      <c r="T1071" s="66"/>
      <c r="U1071" s="66"/>
      <c r="V1071" s="66"/>
      <c r="W1071" s="66"/>
      <c r="X1071" s="66"/>
      <c r="Y1071" s="66"/>
    </row>
    <row r="1072" spans="5:25" x14ac:dyDescent="0.2">
      <c r="E1072" s="66"/>
      <c r="F1072" s="96"/>
      <c r="G1072" s="66"/>
      <c r="H1072" s="96"/>
      <c r="I1072" s="66"/>
      <c r="J1072" s="66"/>
      <c r="K1072" s="66"/>
      <c r="L1072" s="96"/>
      <c r="R1072" s="66"/>
      <c r="S1072" s="66"/>
      <c r="T1072" s="66"/>
      <c r="U1072" s="66"/>
      <c r="V1072" s="66"/>
      <c r="W1072" s="66"/>
      <c r="X1072" s="66"/>
      <c r="Y1072" s="66"/>
    </row>
    <row r="1073" spans="5:25" x14ac:dyDescent="0.2">
      <c r="E1073" s="66"/>
      <c r="F1073" s="96"/>
      <c r="G1073" s="66"/>
      <c r="H1073" s="96"/>
      <c r="I1073" s="66"/>
      <c r="J1073" s="66"/>
      <c r="K1073" s="66"/>
      <c r="L1073" s="96"/>
      <c r="R1073" s="66"/>
      <c r="S1073" s="66"/>
      <c r="T1073" s="66"/>
      <c r="U1073" s="66"/>
      <c r="V1073" s="66"/>
      <c r="W1073" s="66"/>
      <c r="X1073" s="66"/>
      <c r="Y1073" s="66"/>
    </row>
    <row r="1074" spans="5:25" x14ac:dyDescent="0.2">
      <c r="E1074" s="66"/>
      <c r="F1074" s="96"/>
      <c r="G1074" s="66"/>
      <c r="H1074" s="96"/>
      <c r="I1074" s="66"/>
      <c r="J1074" s="66"/>
      <c r="K1074" s="66"/>
      <c r="L1074" s="96"/>
      <c r="R1074" s="66"/>
      <c r="S1074" s="66"/>
      <c r="T1074" s="66"/>
      <c r="U1074" s="66"/>
      <c r="V1074" s="66"/>
      <c r="W1074" s="66"/>
      <c r="X1074" s="66"/>
      <c r="Y1074" s="66"/>
    </row>
    <row r="1075" spans="5:25" x14ac:dyDescent="0.2">
      <c r="E1075" s="66"/>
      <c r="F1075" s="96"/>
      <c r="G1075" s="66"/>
      <c r="H1075" s="96"/>
      <c r="I1075" s="66"/>
      <c r="J1075" s="66"/>
      <c r="K1075" s="66"/>
      <c r="L1075" s="96"/>
      <c r="R1075" s="66"/>
      <c r="S1075" s="66"/>
      <c r="T1075" s="66"/>
      <c r="U1075" s="66"/>
      <c r="V1075" s="66"/>
      <c r="W1075" s="66"/>
      <c r="X1075" s="66"/>
      <c r="Y1075" s="66"/>
    </row>
    <row r="1076" spans="5:25" x14ac:dyDescent="0.2">
      <c r="E1076" s="66"/>
      <c r="F1076" s="96"/>
      <c r="G1076" s="66"/>
      <c r="H1076" s="96"/>
      <c r="I1076" s="66"/>
      <c r="J1076" s="66"/>
      <c r="K1076" s="66"/>
      <c r="L1076" s="96"/>
      <c r="R1076" s="66"/>
      <c r="S1076" s="66"/>
      <c r="T1076" s="66"/>
      <c r="U1076" s="66"/>
      <c r="V1076" s="66"/>
      <c r="W1076" s="66"/>
      <c r="X1076" s="66"/>
      <c r="Y1076" s="66"/>
    </row>
    <row r="1077" spans="5:25" x14ac:dyDescent="0.2">
      <c r="E1077" s="66"/>
      <c r="F1077" s="96"/>
      <c r="G1077" s="66"/>
      <c r="H1077" s="96"/>
      <c r="I1077" s="66"/>
      <c r="J1077" s="66"/>
      <c r="K1077" s="66"/>
      <c r="L1077" s="96"/>
      <c r="R1077" s="66"/>
      <c r="S1077" s="66"/>
      <c r="T1077" s="66"/>
      <c r="U1077" s="66"/>
      <c r="V1077" s="66"/>
      <c r="W1077" s="66"/>
      <c r="X1077" s="66"/>
      <c r="Y1077" s="66"/>
    </row>
    <row r="1078" spans="5:25" x14ac:dyDescent="0.2">
      <c r="F1078" s="96"/>
      <c r="H1078" s="96"/>
      <c r="L1078" s="96"/>
    </row>
    <row r="1079" spans="5:25" x14ac:dyDescent="0.2">
      <c r="F1079" s="96"/>
      <c r="H1079" s="96"/>
      <c r="L1079" s="96"/>
    </row>
    <row r="1080" spans="5:25" x14ac:dyDescent="0.2">
      <c r="F1080" s="96"/>
      <c r="H1080" s="96"/>
      <c r="L1080" s="96"/>
    </row>
    <row r="1081" spans="5:25" x14ac:dyDescent="0.2">
      <c r="F1081" s="96"/>
      <c r="H1081" s="96"/>
      <c r="L1081" s="96"/>
    </row>
    <row r="1082" spans="5:25" x14ac:dyDescent="0.2">
      <c r="F1082" s="96"/>
      <c r="H1082" s="96"/>
      <c r="L1082" s="96"/>
    </row>
    <row r="1083" spans="5:25" x14ac:dyDescent="0.2">
      <c r="F1083" s="96"/>
      <c r="H1083" s="96"/>
      <c r="L1083" s="96"/>
    </row>
    <row r="1084" spans="5:25" x14ac:dyDescent="0.2">
      <c r="F1084" s="96"/>
      <c r="H1084" s="96"/>
      <c r="L1084" s="96"/>
    </row>
    <row r="1085" spans="5:25" x14ac:dyDescent="0.2">
      <c r="F1085" s="96"/>
      <c r="H1085" s="96"/>
      <c r="L1085" s="96"/>
    </row>
    <row r="1086" spans="5:25" x14ac:dyDescent="0.2">
      <c r="F1086" s="96"/>
      <c r="H1086" s="96"/>
      <c r="L1086" s="96"/>
    </row>
    <row r="1087" spans="5:25" x14ac:dyDescent="0.2">
      <c r="F1087" s="96"/>
      <c r="H1087" s="96"/>
      <c r="L1087" s="96"/>
    </row>
    <row r="1088" spans="5:25" x14ac:dyDescent="0.2">
      <c r="F1088" s="96"/>
      <c r="H1088" s="96"/>
      <c r="L1088" s="96"/>
    </row>
    <row r="1089" spans="6:12" x14ac:dyDescent="0.2">
      <c r="F1089" s="96"/>
      <c r="H1089" s="96"/>
      <c r="L1089" s="96"/>
    </row>
    <row r="1090" spans="6:12" x14ac:dyDescent="0.2">
      <c r="F1090" s="96"/>
      <c r="H1090" s="96"/>
      <c r="L1090" s="96"/>
    </row>
    <row r="1091" spans="6:12" x14ac:dyDescent="0.2">
      <c r="F1091" s="96"/>
      <c r="H1091" s="96"/>
      <c r="L1091" s="96"/>
    </row>
    <row r="1092" spans="6:12" x14ac:dyDescent="0.2">
      <c r="F1092" s="96"/>
      <c r="H1092" s="96"/>
      <c r="L1092" s="96"/>
    </row>
    <row r="1093" spans="6:12" x14ac:dyDescent="0.2">
      <c r="F1093" s="96"/>
      <c r="H1093" s="96"/>
      <c r="L1093" s="96"/>
    </row>
    <row r="1094" spans="6:12" x14ac:dyDescent="0.2">
      <c r="F1094" s="96"/>
      <c r="H1094" s="96"/>
      <c r="L1094" s="96"/>
    </row>
    <row r="1095" spans="6:12" x14ac:dyDescent="0.2">
      <c r="F1095" s="96"/>
      <c r="H1095" s="96"/>
      <c r="L1095" s="96"/>
    </row>
    <row r="1096" spans="6:12" x14ac:dyDescent="0.2">
      <c r="F1096" s="96"/>
      <c r="H1096" s="96"/>
      <c r="L1096" s="96"/>
    </row>
    <row r="1097" spans="6:12" x14ac:dyDescent="0.2">
      <c r="F1097" s="96"/>
      <c r="H1097" s="96"/>
      <c r="L1097" s="96"/>
    </row>
    <row r="1098" spans="6:12" x14ac:dyDescent="0.2">
      <c r="F1098" s="96"/>
      <c r="H1098" s="96"/>
      <c r="L1098" s="96"/>
    </row>
    <row r="1099" spans="6:12" x14ac:dyDescent="0.2">
      <c r="F1099" s="96"/>
      <c r="H1099" s="96"/>
      <c r="L1099" s="96"/>
    </row>
    <row r="1100" spans="6:12" x14ac:dyDescent="0.2">
      <c r="F1100" s="96"/>
      <c r="H1100" s="96"/>
      <c r="L1100" s="96"/>
    </row>
    <row r="1101" spans="6:12" x14ac:dyDescent="0.2">
      <c r="F1101" s="96"/>
      <c r="H1101" s="96"/>
      <c r="L1101" s="96"/>
    </row>
    <row r="1102" spans="6:12" x14ac:dyDescent="0.2">
      <c r="F1102" s="96"/>
      <c r="H1102" s="96"/>
      <c r="L1102" s="96"/>
    </row>
    <row r="1103" spans="6:12" x14ac:dyDescent="0.2">
      <c r="F1103" s="96"/>
      <c r="H1103" s="96"/>
      <c r="L1103" s="96"/>
    </row>
    <row r="1104" spans="6:12" x14ac:dyDescent="0.2">
      <c r="F1104" s="96"/>
      <c r="H1104" s="96"/>
      <c r="L1104" s="96"/>
    </row>
    <row r="1105" spans="6:12" x14ac:dyDescent="0.2">
      <c r="F1105" s="96"/>
      <c r="H1105" s="96"/>
      <c r="L1105" s="96"/>
    </row>
    <row r="1106" spans="6:12" x14ac:dyDescent="0.2">
      <c r="F1106" s="96"/>
      <c r="H1106" s="96"/>
      <c r="L1106" s="96"/>
    </row>
    <row r="1107" spans="6:12" x14ac:dyDescent="0.2">
      <c r="F1107" s="96"/>
      <c r="H1107" s="96"/>
      <c r="L1107" s="96"/>
    </row>
    <row r="1108" spans="6:12" x14ac:dyDescent="0.2">
      <c r="F1108" s="96"/>
      <c r="H1108" s="96"/>
      <c r="L1108" s="96"/>
    </row>
    <row r="1109" spans="6:12" x14ac:dyDescent="0.2">
      <c r="F1109" s="96"/>
      <c r="H1109" s="96"/>
      <c r="L1109" s="96"/>
    </row>
    <row r="1110" spans="6:12" x14ac:dyDescent="0.2">
      <c r="F1110" s="96"/>
      <c r="H1110" s="96"/>
      <c r="L1110" s="96"/>
    </row>
    <row r="1111" spans="6:12" x14ac:dyDescent="0.2">
      <c r="F1111" s="96"/>
      <c r="H1111" s="96"/>
      <c r="L1111" s="96"/>
    </row>
    <row r="1112" spans="6:12" x14ac:dyDescent="0.2">
      <c r="F1112" s="96"/>
      <c r="H1112" s="96"/>
      <c r="L1112" s="96"/>
    </row>
    <row r="1113" spans="6:12" x14ac:dyDescent="0.2">
      <c r="F1113" s="96"/>
      <c r="H1113" s="96"/>
      <c r="L1113" s="96"/>
    </row>
    <row r="1114" spans="6:12" x14ac:dyDescent="0.2">
      <c r="F1114" s="96"/>
      <c r="H1114" s="96"/>
      <c r="L1114" s="96"/>
    </row>
    <row r="1115" spans="6:12" x14ac:dyDescent="0.2">
      <c r="F1115" s="96"/>
      <c r="H1115" s="96"/>
      <c r="L1115" s="96"/>
    </row>
    <row r="1116" spans="6:12" x14ac:dyDescent="0.2">
      <c r="F1116" s="96"/>
      <c r="H1116" s="96"/>
      <c r="L1116" s="96"/>
    </row>
    <row r="1117" spans="6:12" x14ac:dyDescent="0.2">
      <c r="F1117" s="96"/>
      <c r="H1117" s="96"/>
      <c r="L1117" s="96"/>
    </row>
    <row r="1118" spans="6:12" x14ac:dyDescent="0.2">
      <c r="F1118" s="96"/>
      <c r="H1118" s="96"/>
      <c r="L1118" s="96"/>
    </row>
    <row r="1119" spans="6:12" x14ac:dyDescent="0.2">
      <c r="F1119" s="96"/>
      <c r="H1119" s="96"/>
      <c r="L1119" s="96"/>
    </row>
    <row r="1120" spans="6:12" x14ac:dyDescent="0.2">
      <c r="F1120" s="96"/>
      <c r="H1120" s="96"/>
      <c r="L1120" s="96"/>
    </row>
    <row r="1121" spans="6:12" x14ac:dyDescent="0.2">
      <c r="F1121" s="96"/>
      <c r="H1121" s="96"/>
      <c r="L1121" s="96"/>
    </row>
    <row r="1122" spans="6:12" x14ac:dyDescent="0.2">
      <c r="F1122" s="96"/>
      <c r="H1122" s="96"/>
      <c r="L1122" s="96"/>
    </row>
    <row r="1123" spans="6:12" x14ac:dyDescent="0.2">
      <c r="F1123" s="96"/>
      <c r="H1123" s="96"/>
      <c r="L1123" s="96"/>
    </row>
    <row r="1124" spans="6:12" x14ac:dyDescent="0.2">
      <c r="F1124" s="96"/>
      <c r="H1124" s="96"/>
      <c r="L1124" s="96"/>
    </row>
    <row r="1125" spans="6:12" x14ac:dyDescent="0.2">
      <c r="F1125" s="96"/>
      <c r="H1125" s="96"/>
      <c r="L1125" s="96"/>
    </row>
    <row r="1126" spans="6:12" x14ac:dyDescent="0.2">
      <c r="F1126" s="96"/>
      <c r="H1126" s="96"/>
      <c r="L1126" s="96"/>
    </row>
    <row r="1127" spans="6:12" x14ac:dyDescent="0.2">
      <c r="F1127" s="96"/>
      <c r="H1127" s="96"/>
      <c r="L1127" s="96"/>
    </row>
    <row r="1128" spans="6:12" x14ac:dyDescent="0.2">
      <c r="F1128" s="96"/>
      <c r="H1128" s="96"/>
      <c r="L1128" s="96"/>
    </row>
    <row r="1129" spans="6:12" x14ac:dyDescent="0.2">
      <c r="F1129" s="96"/>
      <c r="H1129" s="96"/>
      <c r="L1129" s="96"/>
    </row>
    <row r="1130" spans="6:12" x14ac:dyDescent="0.2">
      <c r="F1130" s="96"/>
      <c r="H1130" s="96"/>
      <c r="L1130" s="96"/>
    </row>
    <row r="1131" spans="6:12" x14ac:dyDescent="0.2">
      <c r="F1131" s="96"/>
      <c r="H1131" s="96"/>
      <c r="L1131" s="96"/>
    </row>
    <row r="1132" spans="6:12" x14ac:dyDescent="0.2">
      <c r="F1132" s="96"/>
      <c r="H1132" s="96"/>
      <c r="L1132" s="96"/>
    </row>
    <row r="1133" spans="6:12" x14ac:dyDescent="0.2">
      <c r="F1133" s="96"/>
      <c r="H1133" s="96"/>
      <c r="L1133" s="96"/>
    </row>
    <row r="1134" spans="6:12" x14ac:dyDescent="0.2">
      <c r="F1134" s="96"/>
      <c r="H1134" s="96"/>
      <c r="L1134" s="96"/>
    </row>
    <row r="1135" spans="6:12" x14ac:dyDescent="0.2">
      <c r="F1135" s="96"/>
      <c r="H1135" s="96"/>
      <c r="L1135" s="96"/>
    </row>
    <row r="1136" spans="6:12" x14ac:dyDescent="0.2">
      <c r="F1136" s="96"/>
      <c r="H1136" s="96"/>
      <c r="L1136" s="96"/>
    </row>
    <row r="1137" spans="6:12" x14ac:dyDescent="0.2">
      <c r="F1137" s="96"/>
      <c r="H1137" s="96"/>
      <c r="L1137" s="96"/>
    </row>
    <row r="1138" spans="6:12" x14ac:dyDescent="0.2">
      <c r="F1138" s="96"/>
      <c r="H1138" s="96"/>
      <c r="L1138" s="96"/>
    </row>
    <row r="1139" spans="6:12" x14ac:dyDescent="0.2">
      <c r="F1139" s="96"/>
      <c r="H1139" s="96"/>
      <c r="L1139" s="96"/>
    </row>
    <row r="1140" spans="6:12" x14ac:dyDescent="0.2">
      <c r="F1140" s="96"/>
      <c r="H1140" s="96"/>
      <c r="L1140" s="96"/>
    </row>
    <row r="1141" spans="6:12" x14ac:dyDescent="0.2">
      <c r="F1141" s="96"/>
      <c r="H1141" s="96"/>
      <c r="L1141" s="96"/>
    </row>
    <row r="1142" spans="6:12" x14ac:dyDescent="0.2">
      <c r="F1142" s="96"/>
      <c r="H1142" s="96"/>
      <c r="L1142" s="96"/>
    </row>
    <row r="1143" spans="6:12" x14ac:dyDescent="0.2">
      <c r="F1143" s="96"/>
      <c r="H1143" s="96"/>
      <c r="L1143" s="96"/>
    </row>
    <row r="1144" spans="6:12" x14ac:dyDescent="0.2">
      <c r="F1144" s="96"/>
      <c r="H1144" s="96"/>
      <c r="L1144" s="96"/>
    </row>
    <row r="1145" spans="6:12" x14ac:dyDescent="0.2">
      <c r="F1145" s="96"/>
      <c r="H1145" s="96"/>
      <c r="L1145" s="96"/>
    </row>
    <row r="1146" spans="6:12" x14ac:dyDescent="0.2">
      <c r="F1146" s="96"/>
      <c r="H1146" s="96"/>
      <c r="L1146" s="96"/>
    </row>
    <row r="1147" spans="6:12" x14ac:dyDescent="0.2">
      <c r="F1147" s="96"/>
      <c r="H1147" s="96"/>
      <c r="L1147" s="96"/>
    </row>
    <row r="1148" spans="6:12" x14ac:dyDescent="0.2">
      <c r="F1148" s="96"/>
      <c r="H1148" s="96"/>
      <c r="L1148" s="96"/>
    </row>
    <row r="1149" spans="6:12" x14ac:dyDescent="0.2">
      <c r="F1149" s="96"/>
      <c r="H1149" s="96"/>
      <c r="L1149" s="96"/>
    </row>
    <row r="1150" spans="6:12" x14ac:dyDescent="0.2">
      <c r="F1150" s="96"/>
      <c r="H1150" s="96"/>
      <c r="L1150" s="96"/>
    </row>
    <row r="1151" spans="6:12" x14ac:dyDescent="0.2">
      <c r="F1151" s="96"/>
      <c r="H1151" s="96"/>
      <c r="L1151" s="96"/>
    </row>
    <row r="1152" spans="6:12" x14ac:dyDescent="0.2">
      <c r="F1152" s="96"/>
      <c r="H1152" s="96"/>
      <c r="L1152" s="96"/>
    </row>
    <row r="1153" spans="6:12" x14ac:dyDescent="0.2">
      <c r="F1153" s="96"/>
      <c r="H1153" s="96"/>
      <c r="L1153" s="96"/>
    </row>
    <row r="1154" spans="6:12" x14ac:dyDescent="0.2">
      <c r="F1154" s="96"/>
      <c r="H1154" s="96"/>
      <c r="L1154" s="96"/>
    </row>
    <row r="1155" spans="6:12" x14ac:dyDescent="0.2">
      <c r="F1155" s="96"/>
      <c r="H1155" s="96"/>
      <c r="L1155" s="96"/>
    </row>
    <row r="1156" spans="6:12" x14ac:dyDescent="0.2">
      <c r="F1156" s="96"/>
      <c r="H1156" s="96"/>
      <c r="L1156" s="96"/>
    </row>
    <row r="1157" spans="6:12" x14ac:dyDescent="0.2">
      <c r="F1157" s="96"/>
      <c r="H1157" s="96"/>
      <c r="L1157" s="96"/>
    </row>
    <row r="1158" spans="6:12" x14ac:dyDescent="0.2">
      <c r="F1158" s="96"/>
      <c r="H1158" s="96"/>
      <c r="L1158" s="96"/>
    </row>
    <row r="1159" spans="6:12" x14ac:dyDescent="0.2">
      <c r="F1159" s="96"/>
      <c r="H1159" s="96"/>
      <c r="L1159" s="96"/>
    </row>
    <row r="1160" spans="6:12" x14ac:dyDescent="0.2">
      <c r="F1160" s="96"/>
      <c r="H1160" s="96"/>
      <c r="L1160" s="96"/>
    </row>
    <row r="1161" spans="6:12" x14ac:dyDescent="0.2">
      <c r="F1161" s="96"/>
      <c r="H1161" s="96"/>
      <c r="L1161" s="96"/>
    </row>
    <row r="1162" spans="6:12" x14ac:dyDescent="0.2">
      <c r="F1162" s="96"/>
      <c r="H1162" s="96"/>
      <c r="L1162" s="96"/>
    </row>
    <row r="1163" spans="6:12" x14ac:dyDescent="0.2">
      <c r="F1163" s="96"/>
      <c r="H1163" s="96"/>
      <c r="L1163" s="96"/>
    </row>
    <row r="1164" spans="6:12" x14ac:dyDescent="0.2">
      <c r="F1164" s="96"/>
      <c r="H1164" s="96"/>
      <c r="L1164" s="96"/>
    </row>
    <row r="1165" spans="6:12" x14ac:dyDescent="0.2">
      <c r="F1165" s="96"/>
      <c r="H1165" s="96"/>
      <c r="L1165" s="96"/>
    </row>
    <row r="1166" spans="6:12" x14ac:dyDescent="0.2">
      <c r="F1166" s="96"/>
      <c r="H1166" s="96"/>
      <c r="L1166" s="96"/>
    </row>
    <row r="1167" spans="6:12" x14ac:dyDescent="0.2">
      <c r="F1167" s="96"/>
      <c r="H1167" s="96"/>
      <c r="L1167" s="96"/>
    </row>
    <row r="1168" spans="6:12" x14ac:dyDescent="0.2">
      <c r="F1168" s="96"/>
      <c r="H1168" s="96"/>
      <c r="L1168" s="96"/>
    </row>
    <row r="1169" spans="6:12" x14ac:dyDescent="0.2">
      <c r="F1169" s="96"/>
      <c r="H1169" s="96"/>
      <c r="L1169" s="96"/>
    </row>
    <row r="1170" spans="6:12" x14ac:dyDescent="0.2">
      <c r="F1170" s="96"/>
      <c r="H1170" s="96"/>
      <c r="L1170" s="96"/>
    </row>
    <row r="1171" spans="6:12" x14ac:dyDescent="0.2">
      <c r="F1171" s="96"/>
      <c r="H1171" s="96"/>
      <c r="L1171" s="96"/>
    </row>
    <row r="1172" spans="6:12" x14ac:dyDescent="0.2">
      <c r="F1172" s="96"/>
      <c r="H1172" s="96"/>
      <c r="L1172" s="96"/>
    </row>
    <row r="1173" spans="6:12" x14ac:dyDescent="0.2">
      <c r="F1173" s="96"/>
      <c r="H1173" s="96"/>
      <c r="L1173" s="96"/>
    </row>
    <row r="1174" spans="6:12" x14ac:dyDescent="0.2">
      <c r="F1174" s="96"/>
      <c r="H1174" s="96"/>
      <c r="L1174" s="96"/>
    </row>
    <row r="1175" spans="6:12" x14ac:dyDescent="0.2">
      <c r="F1175" s="96"/>
      <c r="H1175" s="96"/>
      <c r="L1175" s="96"/>
    </row>
    <row r="1176" spans="6:12" x14ac:dyDescent="0.2">
      <c r="F1176" s="96"/>
      <c r="H1176" s="96"/>
      <c r="L1176" s="96"/>
    </row>
    <row r="1177" spans="6:12" x14ac:dyDescent="0.2">
      <c r="F1177" s="96"/>
      <c r="H1177" s="96"/>
      <c r="L1177" s="96"/>
    </row>
    <row r="1178" spans="6:12" x14ac:dyDescent="0.2">
      <c r="F1178" s="96"/>
      <c r="H1178" s="96"/>
      <c r="L1178" s="96"/>
    </row>
    <row r="1179" spans="6:12" x14ac:dyDescent="0.2">
      <c r="F1179" s="96"/>
      <c r="H1179" s="96"/>
      <c r="L1179" s="96"/>
    </row>
    <row r="1180" spans="6:12" x14ac:dyDescent="0.2">
      <c r="F1180" s="96"/>
      <c r="H1180" s="96"/>
      <c r="L1180" s="96"/>
    </row>
    <row r="1181" spans="6:12" x14ac:dyDescent="0.2">
      <c r="F1181" s="96"/>
      <c r="H1181" s="96"/>
      <c r="L1181" s="96"/>
    </row>
    <row r="1182" spans="6:12" x14ac:dyDescent="0.2">
      <c r="F1182" s="96"/>
      <c r="H1182" s="96"/>
      <c r="L1182" s="96"/>
    </row>
    <row r="1183" spans="6:12" x14ac:dyDescent="0.2">
      <c r="F1183" s="96"/>
      <c r="H1183" s="96"/>
      <c r="L1183" s="96"/>
    </row>
    <row r="1184" spans="6:12" x14ac:dyDescent="0.2">
      <c r="F1184" s="96"/>
      <c r="H1184" s="96"/>
      <c r="L1184" s="96"/>
    </row>
    <row r="1185" spans="6:12" x14ac:dyDescent="0.2">
      <c r="F1185" s="96"/>
      <c r="H1185" s="96"/>
      <c r="L1185" s="96"/>
    </row>
    <row r="1186" spans="6:12" x14ac:dyDescent="0.2">
      <c r="F1186" s="96"/>
      <c r="H1186" s="96"/>
      <c r="L1186" s="96"/>
    </row>
    <row r="1187" spans="6:12" x14ac:dyDescent="0.2">
      <c r="F1187" s="96"/>
      <c r="H1187" s="96"/>
      <c r="L1187" s="96"/>
    </row>
    <row r="1188" spans="6:12" x14ac:dyDescent="0.2">
      <c r="F1188" s="96"/>
      <c r="H1188" s="96"/>
      <c r="L1188" s="96"/>
    </row>
    <row r="1189" spans="6:12" x14ac:dyDescent="0.2">
      <c r="F1189" s="96"/>
      <c r="H1189" s="96"/>
      <c r="L1189" s="96"/>
    </row>
    <row r="1190" spans="6:12" x14ac:dyDescent="0.2">
      <c r="F1190" s="96"/>
      <c r="H1190" s="96"/>
      <c r="L1190" s="96"/>
    </row>
    <row r="1191" spans="6:12" x14ac:dyDescent="0.2">
      <c r="F1191" s="96"/>
      <c r="H1191" s="96"/>
      <c r="L1191" s="96"/>
    </row>
    <row r="1192" spans="6:12" x14ac:dyDescent="0.2">
      <c r="F1192" s="96"/>
      <c r="H1192" s="96"/>
      <c r="L1192" s="96"/>
    </row>
    <row r="1193" spans="6:12" x14ac:dyDescent="0.2">
      <c r="F1193" s="96"/>
      <c r="H1193" s="96"/>
      <c r="L1193" s="96"/>
    </row>
    <row r="1194" spans="6:12" x14ac:dyDescent="0.2">
      <c r="F1194" s="96"/>
      <c r="H1194" s="96"/>
      <c r="L1194" s="96"/>
    </row>
    <row r="1195" spans="6:12" x14ac:dyDescent="0.2">
      <c r="F1195" s="96"/>
      <c r="H1195" s="96"/>
      <c r="L1195" s="96"/>
    </row>
    <row r="1196" spans="6:12" x14ac:dyDescent="0.2">
      <c r="F1196" s="96"/>
      <c r="H1196" s="96"/>
      <c r="L1196" s="96"/>
    </row>
    <row r="1197" spans="6:12" x14ac:dyDescent="0.2">
      <c r="F1197" s="96"/>
      <c r="H1197" s="96"/>
      <c r="L1197" s="96"/>
    </row>
    <row r="1198" spans="6:12" x14ac:dyDescent="0.2">
      <c r="F1198" s="96"/>
      <c r="H1198" s="96"/>
      <c r="L1198" s="96"/>
    </row>
    <row r="1199" spans="6:12" x14ac:dyDescent="0.2">
      <c r="F1199" s="96"/>
      <c r="H1199" s="96"/>
      <c r="L1199" s="96"/>
    </row>
    <row r="1200" spans="6:12" x14ac:dyDescent="0.2">
      <c r="F1200" s="96"/>
      <c r="H1200" s="96"/>
      <c r="L1200" s="96"/>
    </row>
    <row r="1201" spans="6:12" x14ac:dyDescent="0.2">
      <c r="F1201" s="96"/>
      <c r="H1201" s="96"/>
      <c r="L1201" s="96"/>
    </row>
    <row r="1202" spans="6:12" x14ac:dyDescent="0.2">
      <c r="F1202" s="96"/>
      <c r="H1202" s="96"/>
      <c r="L1202" s="96"/>
    </row>
    <row r="1203" spans="6:12" x14ac:dyDescent="0.2">
      <c r="F1203" s="96"/>
      <c r="H1203" s="96"/>
      <c r="L1203" s="96"/>
    </row>
    <row r="1204" spans="6:12" x14ac:dyDescent="0.2">
      <c r="F1204" s="96"/>
      <c r="H1204" s="96"/>
      <c r="L1204" s="96"/>
    </row>
    <row r="1205" spans="6:12" x14ac:dyDescent="0.2">
      <c r="F1205" s="96"/>
      <c r="H1205" s="96"/>
      <c r="L1205" s="96"/>
    </row>
    <row r="1206" spans="6:12" x14ac:dyDescent="0.2">
      <c r="F1206" s="96"/>
      <c r="H1206" s="96"/>
      <c r="L1206" s="96"/>
    </row>
    <row r="1207" spans="6:12" x14ac:dyDescent="0.2">
      <c r="F1207" s="96"/>
      <c r="H1207" s="96"/>
      <c r="L1207" s="96"/>
    </row>
    <row r="1208" spans="6:12" x14ac:dyDescent="0.2">
      <c r="F1208" s="96"/>
      <c r="H1208" s="96"/>
      <c r="L1208" s="96"/>
    </row>
    <row r="1209" spans="6:12" x14ac:dyDescent="0.2">
      <c r="F1209" s="96"/>
      <c r="H1209" s="96"/>
      <c r="L1209" s="96"/>
    </row>
    <row r="1210" spans="6:12" x14ac:dyDescent="0.2">
      <c r="F1210" s="96"/>
      <c r="H1210" s="96"/>
      <c r="L1210" s="96"/>
    </row>
    <row r="1211" spans="6:12" x14ac:dyDescent="0.2">
      <c r="F1211" s="96"/>
      <c r="H1211" s="96"/>
      <c r="L1211" s="96"/>
    </row>
    <row r="1212" spans="6:12" x14ac:dyDescent="0.2">
      <c r="F1212" s="96"/>
      <c r="H1212" s="96"/>
      <c r="L1212" s="96"/>
    </row>
    <row r="1213" spans="6:12" x14ac:dyDescent="0.2">
      <c r="F1213" s="96"/>
      <c r="H1213" s="96"/>
      <c r="L1213" s="96"/>
    </row>
    <row r="1214" spans="6:12" x14ac:dyDescent="0.2">
      <c r="F1214" s="96"/>
      <c r="H1214" s="96"/>
      <c r="L1214" s="96"/>
    </row>
    <row r="1215" spans="6:12" x14ac:dyDescent="0.2">
      <c r="F1215" s="96"/>
      <c r="H1215" s="96"/>
      <c r="L1215" s="96"/>
    </row>
    <row r="1216" spans="6:12" x14ac:dyDescent="0.2">
      <c r="F1216" s="96"/>
      <c r="H1216" s="96"/>
      <c r="L1216" s="96"/>
    </row>
    <row r="1217" spans="6:12" x14ac:dyDescent="0.2">
      <c r="F1217" s="96"/>
      <c r="H1217" s="96"/>
      <c r="L1217" s="96"/>
    </row>
    <row r="1218" spans="6:12" x14ac:dyDescent="0.2">
      <c r="F1218" s="96"/>
      <c r="H1218" s="96"/>
      <c r="L1218" s="96"/>
    </row>
    <row r="1219" spans="6:12" x14ac:dyDescent="0.2">
      <c r="F1219" s="96"/>
      <c r="H1219" s="96"/>
      <c r="L1219" s="96"/>
    </row>
    <row r="1220" spans="6:12" x14ac:dyDescent="0.2">
      <c r="F1220" s="96"/>
      <c r="H1220" s="96"/>
      <c r="L1220" s="96"/>
    </row>
    <row r="1221" spans="6:12" x14ac:dyDescent="0.2">
      <c r="F1221" s="96"/>
      <c r="H1221" s="96"/>
      <c r="L1221" s="96"/>
    </row>
    <row r="1222" spans="6:12" x14ac:dyDescent="0.2">
      <c r="F1222" s="96"/>
      <c r="H1222" s="96"/>
      <c r="L1222" s="96"/>
    </row>
    <row r="1223" spans="6:12" x14ac:dyDescent="0.2">
      <c r="F1223" s="96"/>
      <c r="H1223" s="96"/>
      <c r="L1223" s="96"/>
    </row>
    <row r="1224" spans="6:12" x14ac:dyDescent="0.2">
      <c r="F1224" s="96"/>
      <c r="H1224" s="96"/>
      <c r="L1224" s="96"/>
    </row>
    <row r="1225" spans="6:12" x14ac:dyDescent="0.2">
      <c r="F1225" s="96"/>
      <c r="H1225" s="96"/>
      <c r="L1225" s="96"/>
    </row>
    <row r="1226" spans="6:12" x14ac:dyDescent="0.2">
      <c r="F1226" s="96"/>
      <c r="H1226" s="96"/>
      <c r="L1226" s="96"/>
    </row>
    <row r="1227" spans="6:12" x14ac:dyDescent="0.2">
      <c r="F1227" s="96"/>
      <c r="H1227" s="96"/>
      <c r="L1227" s="96"/>
    </row>
    <row r="1228" spans="6:12" x14ac:dyDescent="0.2">
      <c r="F1228" s="96"/>
      <c r="H1228" s="96"/>
      <c r="L1228" s="96"/>
    </row>
    <row r="1229" spans="6:12" x14ac:dyDescent="0.2">
      <c r="F1229" s="96"/>
      <c r="H1229" s="96"/>
      <c r="L1229" s="96"/>
    </row>
    <row r="1230" spans="6:12" x14ac:dyDescent="0.2">
      <c r="F1230" s="96"/>
      <c r="H1230" s="96"/>
      <c r="L1230" s="96"/>
    </row>
    <row r="1231" spans="6:12" x14ac:dyDescent="0.2">
      <c r="F1231" s="96"/>
      <c r="H1231" s="96"/>
      <c r="L1231" s="96"/>
    </row>
    <row r="1232" spans="6:12" x14ac:dyDescent="0.2">
      <c r="F1232" s="96"/>
      <c r="H1232" s="96"/>
      <c r="L1232" s="96"/>
    </row>
    <row r="1233" spans="6:12" x14ac:dyDescent="0.2">
      <c r="F1233" s="96"/>
      <c r="H1233" s="96"/>
      <c r="L1233" s="96"/>
    </row>
    <row r="1234" spans="6:12" x14ac:dyDescent="0.2">
      <c r="F1234" s="96"/>
      <c r="H1234" s="96"/>
      <c r="L1234" s="96"/>
    </row>
    <row r="1235" spans="6:12" x14ac:dyDescent="0.2">
      <c r="F1235" s="96"/>
      <c r="H1235" s="96"/>
      <c r="L1235" s="96"/>
    </row>
    <row r="1236" spans="6:12" x14ac:dyDescent="0.2">
      <c r="F1236" s="96"/>
      <c r="H1236" s="96"/>
      <c r="L1236" s="96"/>
    </row>
    <row r="1237" spans="6:12" x14ac:dyDescent="0.2">
      <c r="F1237" s="96"/>
      <c r="H1237" s="96"/>
      <c r="L1237" s="96"/>
    </row>
    <row r="1238" spans="6:12" x14ac:dyDescent="0.2">
      <c r="F1238" s="96"/>
      <c r="H1238" s="96"/>
      <c r="L1238" s="96"/>
    </row>
    <row r="1239" spans="6:12" x14ac:dyDescent="0.2">
      <c r="F1239" s="96"/>
      <c r="H1239" s="96"/>
      <c r="L1239" s="96"/>
    </row>
    <row r="1240" spans="6:12" x14ac:dyDescent="0.2">
      <c r="F1240" s="96"/>
      <c r="H1240" s="96"/>
      <c r="L1240" s="96"/>
    </row>
    <row r="1241" spans="6:12" x14ac:dyDescent="0.2">
      <c r="F1241" s="96"/>
      <c r="H1241" s="96"/>
      <c r="L1241" s="96"/>
    </row>
    <row r="1242" spans="6:12" x14ac:dyDescent="0.2">
      <c r="F1242" s="96"/>
      <c r="H1242" s="96"/>
      <c r="L1242" s="96"/>
    </row>
    <row r="1243" spans="6:12" x14ac:dyDescent="0.2">
      <c r="F1243" s="96"/>
      <c r="H1243" s="96"/>
      <c r="L1243" s="96"/>
    </row>
    <row r="1244" spans="6:12" x14ac:dyDescent="0.2">
      <c r="F1244" s="96"/>
      <c r="H1244" s="96"/>
      <c r="L1244" s="96"/>
    </row>
    <row r="1245" spans="6:12" x14ac:dyDescent="0.2">
      <c r="F1245" s="96"/>
      <c r="H1245" s="96"/>
      <c r="L1245" s="96"/>
    </row>
    <row r="1246" spans="6:12" x14ac:dyDescent="0.2">
      <c r="F1246" s="96"/>
      <c r="H1246" s="96"/>
      <c r="L1246" s="96"/>
    </row>
    <row r="1247" spans="6:12" x14ac:dyDescent="0.2">
      <c r="F1247" s="96"/>
      <c r="H1247" s="96"/>
      <c r="L1247" s="96"/>
    </row>
    <row r="1248" spans="6:12" x14ac:dyDescent="0.2">
      <c r="F1248" s="96"/>
      <c r="H1248" s="96"/>
      <c r="L1248" s="96"/>
    </row>
    <row r="1249" spans="6:12" x14ac:dyDescent="0.2">
      <c r="F1249" s="96"/>
      <c r="H1249" s="96"/>
      <c r="L1249" s="96"/>
    </row>
    <row r="1250" spans="6:12" x14ac:dyDescent="0.2">
      <c r="F1250" s="96"/>
      <c r="H1250" s="96"/>
      <c r="L1250" s="96"/>
    </row>
    <row r="1251" spans="6:12" x14ac:dyDescent="0.2">
      <c r="F1251" s="96"/>
      <c r="H1251" s="96"/>
      <c r="L1251" s="96"/>
    </row>
    <row r="1252" spans="6:12" x14ac:dyDescent="0.2">
      <c r="F1252" s="96"/>
      <c r="H1252" s="96"/>
      <c r="L1252" s="96"/>
    </row>
    <row r="1253" spans="6:12" x14ac:dyDescent="0.2">
      <c r="F1253" s="96"/>
      <c r="H1253" s="96"/>
      <c r="L1253" s="96"/>
    </row>
    <row r="1254" spans="6:12" x14ac:dyDescent="0.2">
      <c r="F1254" s="96"/>
      <c r="H1254" s="96"/>
      <c r="L1254" s="96"/>
    </row>
    <row r="1255" spans="6:12" x14ac:dyDescent="0.2">
      <c r="F1255" s="96"/>
      <c r="H1255" s="96"/>
      <c r="L1255" s="96"/>
    </row>
    <row r="1256" spans="6:12" x14ac:dyDescent="0.2">
      <c r="F1256" s="96"/>
      <c r="H1256" s="96"/>
      <c r="L1256" s="96"/>
    </row>
    <row r="1257" spans="6:12" x14ac:dyDescent="0.2">
      <c r="F1257" s="96"/>
      <c r="H1257" s="96"/>
      <c r="L1257" s="96"/>
    </row>
    <row r="1258" spans="6:12" x14ac:dyDescent="0.2">
      <c r="F1258" s="96"/>
      <c r="H1258" s="96"/>
      <c r="L1258" s="96"/>
    </row>
    <row r="1259" spans="6:12" x14ac:dyDescent="0.2">
      <c r="F1259" s="96"/>
      <c r="H1259" s="96"/>
      <c r="L1259" s="96"/>
    </row>
    <row r="1260" spans="6:12" x14ac:dyDescent="0.2">
      <c r="F1260" s="96"/>
      <c r="H1260" s="96"/>
      <c r="L1260" s="96"/>
    </row>
    <row r="1261" spans="6:12" x14ac:dyDescent="0.2">
      <c r="F1261" s="96"/>
      <c r="H1261" s="96"/>
      <c r="L1261" s="96"/>
    </row>
    <row r="1262" spans="6:12" x14ac:dyDescent="0.2">
      <c r="F1262" s="96"/>
      <c r="H1262" s="96"/>
      <c r="L1262" s="96"/>
    </row>
    <row r="1263" spans="6:12" x14ac:dyDescent="0.2">
      <c r="F1263" s="96"/>
      <c r="H1263" s="96"/>
      <c r="L1263" s="96"/>
    </row>
    <row r="1264" spans="6:12" x14ac:dyDescent="0.2">
      <c r="F1264" s="96"/>
      <c r="H1264" s="96"/>
      <c r="L1264" s="96"/>
    </row>
    <row r="1265" spans="6:12" x14ac:dyDescent="0.2">
      <c r="F1265" s="96"/>
      <c r="H1265" s="96"/>
      <c r="L1265" s="96"/>
    </row>
    <row r="1266" spans="6:12" x14ac:dyDescent="0.2">
      <c r="F1266" s="96"/>
      <c r="H1266" s="96"/>
      <c r="L1266" s="96"/>
    </row>
    <row r="1267" spans="6:12" x14ac:dyDescent="0.2">
      <c r="F1267" s="96"/>
      <c r="H1267" s="96"/>
      <c r="L1267" s="96"/>
    </row>
    <row r="1268" spans="6:12" x14ac:dyDescent="0.2">
      <c r="F1268" s="96"/>
      <c r="H1268" s="96"/>
      <c r="L1268" s="96"/>
    </row>
    <row r="1269" spans="6:12" x14ac:dyDescent="0.2">
      <c r="F1269" s="96"/>
      <c r="H1269" s="96"/>
      <c r="L1269" s="96"/>
    </row>
    <row r="1270" spans="6:12" x14ac:dyDescent="0.2">
      <c r="F1270" s="96"/>
      <c r="H1270" s="96"/>
      <c r="L1270" s="96"/>
    </row>
    <row r="1271" spans="6:12" x14ac:dyDescent="0.2">
      <c r="F1271" s="96"/>
      <c r="H1271" s="96"/>
      <c r="L1271" s="96"/>
    </row>
    <row r="1272" spans="6:12" x14ac:dyDescent="0.2">
      <c r="F1272" s="96"/>
      <c r="H1272" s="96"/>
      <c r="L1272" s="96"/>
    </row>
    <row r="1273" spans="6:12" x14ac:dyDescent="0.2">
      <c r="F1273" s="96"/>
      <c r="H1273" s="96"/>
      <c r="L1273" s="96"/>
    </row>
    <row r="1274" spans="6:12" x14ac:dyDescent="0.2">
      <c r="F1274" s="96"/>
      <c r="H1274" s="96"/>
      <c r="L1274" s="96"/>
    </row>
    <row r="1275" spans="6:12" x14ac:dyDescent="0.2">
      <c r="F1275" s="96"/>
      <c r="H1275" s="96"/>
      <c r="L1275" s="96"/>
    </row>
    <row r="1276" spans="6:12" x14ac:dyDescent="0.2">
      <c r="F1276" s="96"/>
      <c r="H1276" s="96"/>
      <c r="L1276" s="96"/>
    </row>
    <row r="1277" spans="6:12" x14ac:dyDescent="0.2">
      <c r="F1277" s="96"/>
      <c r="H1277" s="96"/>
      <c r="L1277" s="96"/>
    </row>
    <row r="1278" spans="6:12" x14ac:dyDescent="0.2">
      <c r="F1278" s="96"/>
      <c r="H1278" s="96"/>
      <c r="L1278" s="96"/>
    </row>
    <row r="1279" spans="6:12" x14ac:dyDescent="0.2">
      <c r="F1279" s="96"/>
      <c r="H1279" s="96"/>
      <c r="L1279" s="96"/>
    </row>
    <row r="1280" spans="6:12" x14ac:dyDescent="0.2">
      <c r="F1280" s="96"/>
      <c r="H1280" s="96"/>
      <c r="L1280" s="96"/>
    </row>
    <row r="1281" spans="6:12" x14ac:dyDescent="0.2">
      <c r="F1281" s="96"/>
      <c r="H1281" s="96"/>
      <c r="L1281" s="96"/>
    </row>
    <row r="1282" spans="6:12" x14ac:dyDescent="0.2">
      <c r="F1282" s="96"/>
      <c r="H1282" s="96"/>
      <c r="L1282" s="96"/>
    </row>
    <row r="1283" spans="6:12" x14ac:dyDescent="0.2">
      <c r="F1283" s="96"/>
      <c r="H1283" s="96"/>
      <c r="L1283" s="96"/>
    </row>
    <row r="1284" spans="6:12" x14ac:dyDescent="0.2">
      <c r="F1284" s="96"/>
      <c r="H1284" s="96"/>
      <c r="L1284" s="96"/>
    </row>
    <row r="1285" spans="6:12" x14ac:dyDescent="0.2">
      <c r="F1285" s="96"/>
      <c r="H1285" s="96"/>
      <c r="L1285" s="96"/>
    </row>
    <row r="1286" spans="6:12" x14ac:dyDescent="0.2">
      <c r="F1286" s="96"/>
      <c r="H1286" s="96"/>
      <c r="L1286" s="96"/>
    </row>
    <row r="1287" spans="6:12" x14ac:dyDescent="0.2">
      <c r="F1287" s="96"/>
      <c r="H1287" s="96"/>
      <c r="L1287" s="96"/>
    </row>
    <row r="1288" spans="6:12" x14ac:dyDescent="0.2">
      <c r="F1288" s="96"/>
      <c r="H1288" s="96"/>
      <c r="L1288" s="96"/>
    </row>
    <row r="1289" spans="6:12" x14ac:dyDescent="0.2">
      <c r="F1289" s="96"/>
      <c r="H1289" s="96"/>
      <c r="L1289" s="96"/>
    </row>
    <row r="1290" spans="6:12" x14ac:dyDescent="0.2">
      <c r="F1290" s="96"/>
      <c r="H1290" s="96"/>
      <c r="L1290" s="96"/>
    </row>
    <row r="1291" spans="6:12" x14ac:dyDescent="0.2">
      <c r="F1291" s="96"/>
      <c r="H1291" s="96"/>
      <c r="L1291" s="96"/>
    </row>
    <row r="1292" spans="6:12" x14ac:dyDescent="0.2">
      <c r="F1292" s="96"/>
      <c r="H1292" s="96"/>
      <c r="L1292" s="96"/>
    </row>
    <row r="1293" spans="6:12" x14ac:dyDescent="0.2">
      <c r="F1293" s="96"/>
      <c r="H1293" s="96"/>
      <c r="L1293" s="96"/>
    </row>
    <row r="1294" spans="6:12" x14ac:dyDescent="0.2">
      <c r="F1294" s="96"/>
      <c r="H1294" s="96"/>
      <c r="L1294" s="96"/>
    </row>
    <row r="1295" spans="6:12" x14ac:dyDescent="0.2">
      <c r="F1295" s="96"/>
      <c r="H1295" s="96"/>
      <c r="L1295" s="96"/>
    </row>
    <row r="1296" spans="6:12" x14ac:dyDescent="0.2">
      <c r="F1296" s="96"/>
      <c r="H1296" s="96"/>
      <c r="L1296" s="96"/>
    </row>
    <row r="1297" spans="6:12" x14ac:dyDescent="0.2">
      <c r="F1297" s="96"/>
      <c r="H1297" s="96"/>
      <c r="L1297" s="96"/>
    </row>
    <row r="1298" spans="6:12" x14ac:dyDescent="0.2">
      <c r="F1298" s="96"/>
      <c r="H1298" s="96"/>
      <c r="L1298" s="96"/>
    </row>
    <row r="1299" spans="6:12" x14ac:dyDescent="0.2">
      <c r="F1299" s="96"/>
      <c r="H1299" s="96"/>
      <c r="L1299" s="96"/>
    </row>
    <row r="1300" spans="6:12" x14ac:dyDescent="0.2">
      <c r="F1300" s="96"/>
      <c r="H1300" s="96"/>
      <c r="L1300" s="96"/>
    </row>
    <row r="1301" spans="6:12" x14ac:dyDescent="0.2">
      <c r="F1301" s="96"/>
      <c r="H1301" s="96"/>
      <c r="L1301" s="96"/>
    </row>
    <row r="1302" spans="6:12" x14ac:dyDescent="0.2">
      <c r="F1302" s="96"/>
      <c r="H1302" s="96"/>
      <c r="L1302" s="96"/>
    </row>
    <row r="1303" spans="6:12" x14ac:dyDescent="0.2">
      <c r="F1303" s="96"/>
      <c r="H1303" s="96"/>
      <c r="L1303" s="96"/>
    </row>
    <row r="1304" spans="6:12" x14ac:dyDescent="0.2">
      <c r="F1304" s="96"/>
      <c r="H1304" s="96"/>
      <c r="L1304" s="96"/>
    </row>
    <row r="1305" spans="6:12" x14ac:dyDescent="0.2">
      <c r="F1305" s="96"/>
      <c r="H1305" s="96"/>
      <c r="L1305" s="96"/>
    </row>
    <row r="1306" spans="6:12" x14ac:dyDescent="0.2">
      <c r="F1306" s="96"/>
      <c r="H1306" s="96"/>
      <c r="L1306" s="96"/>
    </row>
    <row r="1307" spans="6:12" x14ac:dyDescent="0.2">
      <c r="F1307" s="96"/>
      <c r="H1307" s="96"/>
      <c r="L1307" s="96"/>
    </row>
    <row r="1308" spans="6:12" x14ac:dyDescent="0.2">
      <c r="F1308" s="96"/>
      <c r="H1308" s="96"/>
      <c r="L1308" s="96"/>
    </row>
    <row r="1309" spans="6:12" x14ac:dyDescent="0.2">
      <c r="F1309" s="96"/>
      <c r="H1309" s="96"/>
      <c r="L1309" s="96"/>
    </row>
    <row r="1310" spans="6:12" x14ac:dyDescent="0.2">
      <c r="F1310" s="96"/>
      <c r="H1310" s="96"/>
      <c r="L1310" s="96"/>
    </row>
    <row r="1311" spans="6:12" x14ac:dyDescent="0.2">
      <c r="F1311" s="96"/>
      <c r="H1311" s="96"/>
      <c r="L1311" s="96"/>
    </row>
    <row r="1312" spans="6:12" x14ac:dyDescent="0.2">
      <c r="F1312" s="96"/>
      <c r="H1312" s="96"/>
      <c r="L1312" s="96"/>
    </row>
    <row r="1313" spans="6:12" x14ac:dyDescent="0.2">
      <c r="F1313" s="96"/>
      <c r="H1313" s="96"/>
      <c r="L1313" s="96"/>
    </row>
    <row r="1314" spans="6:12" x14ac:dyDescent="0.2">
      <c r="F1314" s="96"/>
      <c r="H1314" s="96"/>
      <c r="L1314" s="96"/>
    </row>
    <row r="1315" spans="6:12" x14ac:dyDescent="0.2">
      <c r="F1315" s="96"/>
      <c r="H1315" s="96"/>
      <c r="L1315" s="96"/>
    </row>
    <row r="1316" spans="6:12" x14ac:dyDescent="0.2">
      <c r="F1316" s="96"/>
      <c r="H1316" s="96"/>
      <c r="L1316" s="96"/>
    </row>
    <row r="1317" spans="6:12" x14ac:dyDescent="0.2">
      <c r="F1317" s="96"/>
      <c r="H1317" s="96"/>
      <c r="L1317" s="96"/>
    </row>
    <row r="1318" spans="6:12" x14ac:dyDescent="0.2">
      <c r="F1318" s="96"/>
      <c r="H1318" s="96"/>
      <c r="L1318" s="96"/>
    </row>
    <row r="1319" spans="6:12" x14ac:dyDescent="0.2">
      <c r="F1319" s="96"/>
      <c r="H1319" s="96"/>
      <c r="L1319" s="96"/>
    </row>
    <row r="1320" spans="6:12" x14ac:dyDescent="0.2">
      <c r="F1320" s="96"/>
      <c r="H1320" s="96"/>
      <c r="L1320" s="96"/>
    </row>
    <row r="1321" spans="6:12" x14ac:dyDescent="0.2">
      <c r="F1321" s="96"/>
      <c r="H1321" s="96"/>
      <c r="L1321" s="96"/>
    </row>
    <row r="1322" spans="6:12" x14ac:dyDescent="0.2">
      <c r="F1322" s="96"/>
      <c r="H1322" s="96"/>
      <c r="L1322" s="96"/>
    </row>
    <row r="1323" spans="6:12" x14ac:dyDescent="0.2">
      <c r="F1323" s="96"/>
      <c r="H1323" s="96"/>
      <c r="L1323" s="96"/>
    </row>
    <row r="1324" spans="6:12" x14ac:dyDescent="0.2">
      <c r="F1324" s="96"/>
      <c r="H1324" s="96"/>
      <c r="L1324" s="96"/>
    </row>
    <row r="1325" spans="6:12" x14ac:dyDescent="0.2">
      <c r="F1325" s="96"/>
      <c r="H1325" s="96"/>
      <c r="L1325" s="96"/>
    </row>
    <row r="1326" spans="6:12" x14ac:dyDescent="0.2">
      <c r="F1326" s="96"/>
      <c r="H1326" s="96"/>
      <c r="L1326" s="96"/>
    </row>
    <row r="1327" spans="6:12" x14ac:dyDescent="0.2">
      <c r="F1327" s="96"/>
      <c r="H1327" s="96"/>
      <c r="L1327" s="96"/>
    </row>
    <row r="1328" spans="6:12" x14ac:dyDescent="0.2">
      <c r="F1328" s="96"/>
      <c r="H1328" s="96"/>
      <c r="L1328" s="96"/>
    </row>
    <row r="1329" spans="6:12" x14ac:dyDescent="0.2">
      <c r="F1329" s="96"/>
      <c r="H1329" s="96"/>
      <c r="L1329" s="96"/>
    </row>
    <row r="1330" spans="6:12" x14ac:dyDescent="0.2">
      <c r="F1330" s="96"/>
      <c r="H1330" s="96"/>
      <c r="L1330" s="96"/>
    </row>
    <row r="1331" spans="6:12" x14ac:dyDescent="0.2">
      <c r="F1331" s="96"/>
      <c r="H1331" s="96"/>
      <c r="L1331" s="96"/>
    </row>
    <row r="1332" spans="6:12" x14ac:dyDescent="0.2">
      <c r="F1332" s="96"/>
      <c r="H1332" s="96"/>
      <c r="L1332" s="96"/>
    </row>
    <row r="1333" spans="6:12" x14ac:dyDescent="0.2">
      <c r="F1333" s="96"/>
      <c r="H1333" s="96"/>
      <c r="L1333" s="96"/>
    </row>
    <row r="1334" spans="6:12" x14ac:dyDescent="0.2">
      <c r="F1334" s="96"/>
      <c r="H1334" s="96"/>
      <c r="L1334" s="96"/>
    </row>
    <row r="1335" spans="6:12" x14ac:dyDescent="0.2">
      <c r="F1335" s="96"/>
      <c r="H1335" s="96"/>
      <c r="L1335" s="96"/>
    </row>
    <row r="1336" spans="6:12" x14ac:dyDescent="0.2">
      <c r="F1336" s="96"/>
      <c r="H1336" s="96"/>
      <c r="L1336" s="96"/>
    </row>
    <row r="1337" spans="6:12" x14ac:dyDescent="0.2">
      <c r="F1337" s="96"/>
      <c r="H1337" s="96"/>
      <c r="L1337" s="96"/>
    </row>
    <row r="1338" spans="6:12" x14ac:dyDescent="0.2">
      <c r="F1338" s="96"/>
      <c r="H1338" s="96"/>
      <c r="L1338" s="96"/>
    </row>
    <row r="1339" spans="6:12" x14ac:dyDescent="0.2">
      <c r="F1339" s="96"/>
      <c r="H1339" s="96"/>
      <c r="L1339" s="96"/>
    </row>
    <row r="1340" spans="6:12" x14ac:dyDescent="0.2">
      <c r="F1340" s="96"/>
      <c r="H1340" s="96"/>
      <c r="L1340" s="96"/>
    </row>
    <row r="1341" spans="6:12" x14ac:dyDescent="0.2">
      <c r="F1341" s="96"/>
      <c r="H1341" s="96"/>
      <c r="L1341" s="96"/>
    </row>
    <row r="1342" spans="6:12" x14ac:dyDescent="0.2">
      <c r="F1342" s="96"/>
      <c r="H1342" s="96"/>
      <c r="L1342" s="96"/>
    </row>
    <row r="1343" spans="6:12" x14ac:dyDescent="0.2">
      <c r="F1343" s="96"/>
      <c r="H1343" s="96"/>
      <c r="L1343" s="96"/>
    </row>
    <row r="1344" spans="6:12" x14ac:dyDescent="0.2">
      <c r="F1344" s="96"/>
      <c r="H1344" s="96"/>
      <c r="L1344" s="96"/>
    </row>
    <row r="1345" spans="6:12" x14ac:dyDescent="0.2">
      <c r="F1345" s="96"/>
      <c r="H1345" s="96"/>
      <c r="L1345" s="96"/>
    </row>
    <row r="1346" spans="6:12" x14ac:dyDescent="0.2">
      <c r="F1346" s="96"/>
      <c r="H1346" s="96"/>
      <c r="L1346" s="96"/>
    </row>
    <row r="1347" spans="6:12" x14ac:dyDescent="0.2">
      <c r="F1347" s="96"/>
      <c r="H1347" s="96"/>
      <c r="L1347" s="96"/>
    </row>
    <row r="1348" spans="6:12" x14ac:dyDescent="0.2">
      <c r="F1348" s="96"/>
      <c r="H1348" s="96"/>
      <c r="L1348" s="96"/>
    </row>
    <row r="1349" spans="6:12" x14ac:dyDescent="0.2">
      <c r="F1349" s="96"/>
      <c r="H1349" s="96"/>
      <c r="L1349" s="96"/>
    </row>
    <row r="1350" spans="6:12" x14ac:dyDescent="0.2">
      <c r="F1350" s="96"/>
      <c r="H1350" s="96"/>
      <c r="L1350" s="96"/>
    </row>
    <row r="1351" spans="6:12" x14ac:dyDescent="0.2">
      <c r="F1351" s="96"/>
      <c r="H1351" s="96"/>
      <c r="L1351" s="96"/>
    </row>
    <row r="1352" spans="6:12" x14ac:dyDescent="0.2">
      <c r="F1352" s="96"/>
      <c r="H1352" s="96"/>
      <c r="L1352" s="96"/>
    </row>
    <row r="1353" spans="6:12" x14ac:dyDescent="0.2">
      <c r="F1353" s="96"/>
      <c r="H1353" s="96"/>
      <c r="L1353" s="96"/>
    </row>
    <row r="1354" spans="6:12" x14ac:dyDescent="0.2">
      <c r="F1354" s="96"/>
      <c r="H1354" s="96"/>
      <c r="L1354" s="96"/>
    </row>
    <row r="1355" spans="6:12" x14ac:dyDescent="0.2">
      <c r="F1355" s="96"/>
      <c r="H1355" s="96"/>
      <c r="L1355" s="96"/>
    </row>
    <row r="1356" spans="6:12" x14ac:dyDescent="0.2">
      <c r="F1356" s="96"/>
      <c r="H1356" s="96"/>
      <c r="L1356" s="96"/>
    </row>
    <row r="1357" spans="6:12" x14ac:dyDescent="0.2">
      <c r="F1357" s="96"/>
      <c r="H1357" s="96"/>
      <c r="L1357" s="96"/>
    </row>
    <row r="1358" spans="6:12" x14ac:dyDescent="0.2">
      <c r="F1358" s="96"/>
      <c r="H1358" s="96"/>
      <c r="L1358" s="96"/>
    </row>
    <row r="1359" spans="6:12" x14ac:dyDescent="0.2">
      <c r="F1359" s="96"/>
      <c r="H1359" s="96"/>
      <c r="L1359" s="96"/>
    </row>
    <row r="1360" spans="6:12" x14ac:dyDescent="0.2">
      <c r="F1360" s="96"/>
      <c r="H1360" s="96"/>
      <c r="L1360" s="96"/>
    </row>
    <row r="1361" spans="6:12" x14ac:dyDescent="0.2">
      <c r="F1361" s="96"/>
      <c r="H1361" s="96"/>
      <c r="L1361" s="96"/>
    </row>
    <row r="1362" spans="6:12" x14ac:dyDescent="0.2">
      <c r="F1362" s="96"/>
      <c r="H1362" s="96"/>
      <c r="L1362" s="96"/>
    </row>
    <row r="1363" spans="6:12" x14ac:dyDescent="0.2">
      <c r="F1363" s="96"/>
      <c r="H1363" s="96"/>
      <c r="L1363" s="96"/>
    </row>
    <row r="1364" spans="6:12" x14ac:dyDescent="0.2">
      <c r="F1364" s="96"/>
      <c r="H1364" s="96"/>
      <c r="L1364" s="96"/>
    </row>
    <row r="1365" spans="6:12" x14ac:dyDescent="0.2">
      <c r="F1365" s="96"/>
      <c r="H1365" s="96"/>
      <c r="L1365" s="96"/>
    </row>
    <row r="1366" spans="6:12" x14ac:dyDescent="0.2">
      <c r="F1366" s="96"/>
      <c r="H1366" s="96"/>
      <c r="L1366" s="96"/>
    </row>
    <row r="1367" spans="6:12" x14ac:dyDescent="0.2">
      <c r="F1367" s="96"/>
      <c r="H1367" s="96"/>
      <c r="L1367" s="96"/>
    </row>
    <row r="1368" spans="6:12" x14ac:dyDescent="0.2">
      <c r="F1368" s="96"/>
      <c r="H1368" s="96"/>
      <c r="L1368" s="96"/>
    </row>
    <row r="1369" spans="6:12" x14ac:dyDescent="0.2">
      <c r="F1369" s="96"/>
      <c r="H1369" s="96"/>
      <c r="L1369" s="96"/>
    </row>
    <row r="1370" spans="6:12" x14ac:dyDescent="0.2">
      <c r="F1370" s="96"/>
      <c r="H1370" s="96"/>
      <c r="L1370" s="96"/>
    </row>
    <row r="1371" spans="6:12" x14ac:dyDescent="0.2">
      <c r="F1371" s="96"/>
      <c r="H1371" s="96"/>
      <c r="L1371" s="96"/>
    </row>
    <row r="1372" spans="6:12" x14ac:dyDescent="0.2">
      <c r="F1372" s="96"/>
      <c r="H1372" s="96"/>
      <c r="L1372" s="96"/>
    </row>
    <row r="1373" spans="6:12" x14ac:dyDescent="0.2">
      <c r="F1373" s="96"/>
      <c r="H1373" s="96"/>
      <c r="L1373" s="96"/>
    </row>
    <row r="1374" spans="6:12" x14ac:dyDescent="0.2">
      <c r="F1374" s="96"/>
      <c r="H1374" s="96"/>
      <c r="L1374" s="96"/>
    </row>
    <row r="1375" spans="6:12" x14ac:dyDescent="0.2">
      <c r="F1375" s="96"/>
      <c r="H1375" s="96"/>
      <c r="L1375" s="96"/>
    </row>
    <row r="1376" spans="6:12" x14ac:dyDescent="0.2">
      <c r="F1376" s="96"/>
      <c r="H1376" s="96"/>
      <c r="L1376" s="96"/>
    </row>
    <row r="1377" spans="6:12" x14ac:dyDescent="0.2">
      <c r="F1377" s="96"/>
      <c r="H1377" s="96"/>
      <c r="L1377" s="96"/>
    </row>
    <row r="1378" spans="6:12" x14ac:dyDescent="0.2">
      <c r="F1378" s="96"/>
      <c r="H1378" s="96"/>
      <c r="L1378" s="96"/>
    </row>
    <row r="1379" spans="6:12" x14ac:dyDescent="0.2">
      <c r="F1379" s="96"/>
      <c r="H1379" s="96"/>
      <c r="L1379" s="96"/>
    </row>
    <row r="1380" spans="6:12" x14ac:dyDescent="0.2">
      <c r="F1380" s="96"/>
      <c r="H1380" s="96"/>
      <c r="L1380" s="96"/>
    </row>
    <row r="1381" spans="6:12" x14ac:dyDescent="0.2">
      <c r="F1381" s="96"/>
      <c r="H1381" s="96"/>
      <c r="L1381" s="96"/>
    </row>
    <row r="1382" spans="6:12" x14ac:dyDescent="0.2">
      <c r="F1382" s="96"/>
      <c r="H1382" s="96"/>
      <c r="L1382" s="96"/>
    </row>
    <row r="1383" spans="6:12" x14ac:dyDescent="0.2">
      <c r="F1383" s="96"/>
      <c r="H1383" s="96"/>
      <c r="L1383" s="96"/>
    </row>
    <row r="1384" spans="6:12" x14ac:dyDescent="0.2">
      <c r="F1384" s="96"/>
      <c r="H1384" s="96"/>
      <c r="L1384" s="96"/>
    </row>
    <row r="1385" spans="6:12" x14ac:dyDescent="0.2">
      <c r="F1385" s="96"/>
      <c r="H1385" s="96"/>
      <c r="L1385" s="96"/>
    </row>
    <row r="1386" spans="6:12" x14ac:dyDescent="0.2">
      <c r="F1386" s="96"/>
      <c r="H1386" s="96"/>
      <c r="L1386" s="96"/>
    </row>
    <row r="1387" spans="6:12" x14ac:dyDescent="0.2">
      <c r="F1387" s="96"/>
      <c r="H1387" s="96"/>
      <c r="L1387" s="96"/>
    </row>
    <row r="1388" spans="6:12" x14ac:dyDescent="0.2">
      <c r="F1388" s="96"/>
      <c r="H1388" s="96"/>
      <c r="L1388" s="96"/>
    </row>
    <row r="1389" spans="6:12" x14ac:dyDescent="0.2">
      <c r="F1389" s="96"/>
      <c r="H1389" s="96"/>
      <c r="L1389" s="96"/>
    </row>
    <row r="1390" spans="6:12" x14ac:dyDescent="0.2">
      <c r="F1390" s="96"/>
      <c r="H1390" s="96"/>
      <c r="L1390" s="96"/>
    </row>
    <row r="1391" spans="6:12" x14ac:dyDescent="0.2">
      <c r="F1391" s="96"/>
      <c r="H1391" s="96"/>
      <c r="L1391" s="96"/>
    </row>
    <row r="1392" spans="6:12" x14ac:dyDescent="0.2">
      <c r="F1392" s="96"/>
      <c r="H1392" s="96"/>
      <c r="L1392" s="96"/>
    </row>
    <row r="1393" spans="6:12" x14ac:dyDescent="0.2">
      <c r="F1393" s="96"/>
      <c r="H1393" s="96"/>
      <c r="L1393" s="96"/>
    </row>
    <row r="1394" spans="6:12" x14ac:dyDescent="0.2">
      <c r="F1394" s="96"/>
      <c r="H1394" s="96"/>
      <c r="L1394" s="96"/>
    </row>
    <row r="1395" spans="6:12" x14ac:dyDescent="0.2">
      <c r="F1395" s="96"/>
      <c r="H1395" s="96"/>
      <c r="L1395" s="96"/>
    </row>
    <row r="1396" spans="6:12" x14ac:dyDescent="0.2">
      <c r="F1396" s="96"/>
      <c r="H1396" s="96"/>
      <c r="L1396" s="96"/>
    </row>
    <row r="1397" spans="6:12" x14ac:dyDescent="0.2">
      <c r="F1397" s="96"/>
      <c r="H1397" s="96"/>
      <c r="L1397" s="96"/>
    </row>
    <row r="1398" spans="6:12" x14ac:dyDescent="0.2">
      <c r="F1398" s="96"/>
      <c r="H1398" s="96"/>
      <c r="L1398" s="96"/>
    </row>
    <row r="1399" spans="6:12" x14ac:dyDescent="0.2">
      <c r="F1399" s="96"/>
      <c r="H1399" s="96"/>
      <c r="L1399" s="96"/>
    </row>
    <row r="1400" spans="6:12" x14ac:dyDescent="0.2">
      <c r="F1400" s="96"/>
      <c r="H1400" s="96"/>
      <c r="L1400" s="96"/>
    </row>
    <row r="1401" spans="6:12" x14ac:dyDescent="0.2">
      <c r="F1401" s="96"/>
      <c r="H1401" s="96"/>
      <c r="L1401" s="96"/>
    </row>
    <row r="1402" spans="6:12" x14ac:dyDescent="0.2">
      <c r="F1402" s="96"/>
      <c r="H1402" s="96"/>
      <c r="L1402" s="96"/>
    </row>
    <row r="1403" spans="6:12" x14ac:dyDescent="0.2">
      <c r="F1403" s="96"/>
      <c r="H1403" s="96"/>
      <c r="L1403" s="96"/>
    </row>
    <row r="1404" spans="6:12" x14ac:dyDescent="0.2">
      <c r="F1404" s="96"/>
      <c r="H1404" s="96"/>
      <c r="L1404" s="96"/>
    </row>
    <row r="1405" spans="6:12" x14ac:dyDescent="0.2">
      <c r="F1405" s="96"/>
      <c r="H1405" s="96"/>
      <c r="L1405" s="96"/>
    </row>
    <row r="1406" spans="6:12" x14ac:dyDescent="0.2">
      <c r="F1406" s="96"/>
      <c r="H1406" s="96"/>
      <c r="L1406" s="96"/>
    </row>
    <row r="1407" spans="6:12" x14ac:dyDescent="0.2">
      <c r="F1407" s="96"/>
      <c r="H1407" s="96"/>
      <c r="L1407" s="96"/>
    </row>
    <row r="1408" spans="6:12" x14ac:dyDescent="0.2">
      <c r="F1408" s="96"/>
      <c r="H1408" s="96"/>
      <c r="L1408" s="96"/>
    </row>
    <row r="1409" spans="6:12" x14ac:dyDescent="0.2">
      <c r="F1409" s="96"/>
      <c r="H1409" s="96"/>
      <c r="L1409" s="96"/>
    </row>
    <row r="1410" spans="6:12" x14ac:dyDescent="0.2">
      <c r="F1410" s="96"/>
      <c r="H1410" s="96"/>
      <c r="L1410" s="96"/>
    </row>
    <row r="1411" spans="6:12" x14ac:dyDescent="0.2">
      <c r="F1411" s="96"/>
      <c r="H1411" s="96"/>
      <c r="L1411" s="96"/>
    </row>
    <row r="1412" spans="6:12" x14ac:dyDescent="0.2">
      <c r="F1412" s="96"/>
      <c r="H1412" s="96"/>
      <c r="L1412" s="96"/>
    </row>
    <row r="1413" spans="6:12" x14ac:dyDescent="0.2">
      <c r="F1413" s="96"/>
      <c r="H1413" s="96"/>
      <c r="L1413" s="96"/>
    </row>
    <row r="1414" spans="6:12" x14ac:dyDescent="0.2">
      <c r="F1414" s="96"/>
      <c r="H1414" s="96"/>
      <c r="L1414" s="96"/>
    </row>
    <row r="1415" spans="6:12" x14ac:dyDescent="0.2">
      <c r="F1415" s="96"/>
      <c r="H1415" s="96"/>
      <c r="L1415" s="96"/>
    </row>
    <row r="1416" spans="6:12" x14ac:dyDescent="0.2">
      <c r="F1416" s="96"/>
      <c r="H1416" s="96"/>
      <c r="L1416" s="96"/>
    </row>
    <row r="1417" spans="6:12" x14ac:dyDescent="0.2">
      <c r="F1417" s="96"/>
      <c r="H1417" s="96"/>
      <c r="L1417" s="96"/>
    </row>
    <row r="1418" spans="6:12" x14ac:dyDescent="0.2">
      <c r="F1418" s="96"/>
      <c r="H1418" s="96"/>
      <c r="L1418" s="96"/>
    </row>
    <row r="1419" spans="6:12" x14ac:dyDescent="0.2">
      <c r="F1419" s="96"/>
      <c r="H1419" s="96"/>
      <c r="L1419" s="96"/>
    </row>
    <row r="1420" spans="6:12" x14ac:dyDescent="0.2">
      <c r="F1420" s="96"/>
      <c r="H1420" s="96"/>
      <c r="L1420" s="96"/>
    </row>
    <row r="1421" spans="6:12" x14ac:dyDescent="0.2">
      <c r="F1421" s="96"/>
      <c r="H1421" s="96"/>
      <c r="L1421" s="96"/>
    </row>
    <row r="1422" spans="6:12" x14ac:dyDescent="0.2">
      <c r="F1422" s="96"/>
      <c r="H1422" s="96"/>
      <c r="L1422" s="96"/>
    </row>
    <row r="1423" spans="6:12" x14ac:dyDescent="0.2">
      <c r="F1423" s="96"/>
      <c r="H1423" s="96"/>
      <c r="L1423" s="96"/>
    </row>
    <row r="1424" spans="6:12" x14ac:dyDescent="0.2">
      <c r="F1424" s="96"/>
      <c r="H1424" s="96"/>
      <c r="L1424" s="96"/>
    </row>
    <row r="1425" spans="6:12" x14ac:dyDescent="0.2">
      <c r="F1425" s="96"/>
      <c r="H1425" s="96"/>
      <c r="L1425" s="96"/>
    </row>
    <row r="1426" spans="6:12" x14ac:dyDescent="0.2">
      <c r="F1426" s="96"/>
      <c r="H1426" s="96"/>
      <c r="L1426" s="96"/>
    </row>
    <row r="1427" spans="6:12" x14ac:dyDescent="0.2">
      <c r="F1427" s="96"/>
      <c r="H1427" s="96"/>
      <c r="L1427" s="96"/>
    </row>
    <row r="1428" spans="6:12" x14ac:dyDescent="0.2">
      <c r="F1428" s="96"/>
      <c r="H1428" s="96"/>
      <c r="L1428" s="96"/>
    </row>
    <row r="1429" spans="6:12" x14ac:dyDescent="0.2">
      <c r="F1429" s="96"/>
      <c r="H1429" s="96"/>
      <c r="L1429" s="96"/>
    </row>
    <row r="1430" spans="6:12" x14ac:dyDescent="0.2">
      <c r="F1430" s="96"/>
      <c r="H1430" s="96"/>
      <c r="L1430" s="96"/>
    </row>
    <row r="1431" spans="6:12" x14ac:dyDescent="0.2">
      <c r="F1431" s="96"/>
      <c r="H1431" s="96"/>
      <c r="L1431" s="96"/>
    </row>
    <row r="1432" spans="6:12" x14ac:dyDescent="0.2">
      <c r="F1432" s="96"/>
      <c r="H1432" s="96"/>
      <c r="L1432" s="96"/>
    </row>
    <row r="1433" spans="6:12" x14ac:dyDescent="0.2">
      <c r="F1433" s="96"/>
      <c r="H1433" s="96"/>
      <c r="L1433" s="96"/>
    </row>
    <row r="1434" spans="6:12" x14ac:dyDescent="0.2">
      <c r="F1434" s="96"/>
      <c r="H1434" s="96"/>
      <c r="L1434" s="96"/>
    </row>
    <row r="1435" spans="6:12" x14ac:dyDescent="0.2">
      <c r="F1435" s="96"/>
      <c r="H1435" s="96"/>
      <c r="L1435" s="96"/>
    </row>
    <row r="1436" spans="6:12" x14ac:dyDescent="0.2">
      <c r="F1436" s="96"/>
      <c r="H1436" s="96"/>
      <c r="L1436" s="96"/>
    </row>
    <row r="1437" spans="6:12" x14ac:dyDescent="0.2">
      <c r="F1437" s="96"/>
      <c r="H1437" s="96"/>
      <c r="L1437" s="96"/>
    </row>
    <row r="1438" spans="6:12" x14ac:dyDescent="0.2">
      <c r="F1438" s="96"/>
      <c r="H1438" s="96"/>
      <c r="L1438" s="96"/>
    </row>
    <row r="1439" spans="6:12" x14ac:dyDescent="0.2">
      <c r="F1439" s="96"/>
      <c r="H1439" s="96"/>
      <c r="L1439" s="96"/>
    </row>
    <row r="1440" spans="6:12" x14ac:dyDescent="0.2">
      <c r="F1440" s="96"/>
      <c r="H1440" s="96"/>
      <c r="L1440" s="96"/>
    </row>
    <row r="1441" spans="6:12" x14ac:dyDescent="0.2">
      <c r="F1441" s="96"/>
      <c r="H1441" s="96"/>
      <c r="L1441" s="96"/>
    </row>
    <row r="1442" spans="6:12" x14ac:dyDescent="0.2">
      <c r="F1442" s="96"/>
      <c r="H1442" s="96"/>
      <c r="L1442" s="96"/>
    </row>
    <row r="1443" spans="6:12" x14ac:dyDescent="0.2">
      <c r="F1443" s="96"/>
      <c r="H1443" s="96"/>
      <c r="L1443" s="96"/>
    </row>
    <row r="1444" spans="6:12" x14ac:dyDescent="0.2">
      <c r="F1444" s="96"/>
      <c r="H1444" s="96"/>
      <c r="L1444" s="96"/>
    </row>
    <row r="1445" spans="6:12" x14ac:dyDescent="0.2">
      <c r="F1445" s="96"/>
      <c r="H1445" s="96"/>
      <c r="L1445" s="96"/>
    </row>
    <row r="1446" spans="6:12" x14ac:dyDescent="0.2">
      <c r="F1446" s="96"/>
      <c r="H1446" s="96"/>
      <c r="L1446" s="96"/>
    </row>
    <row r="1447" spans="6:12" x14ac:dyDescent="0.2">
      <c r="F1447" s="96"/>
      <c r="H1447" s="96"/>
      <c r="L1447" s="96"/>
    </row>
    <row r="1448" spans="6:12" x14ac:dyDescent="0.2">
      <c r="F1448" s="96"/>
      <c r="H1448" s="96"/>
      <c r="L1448" s="96"/>
    </row>
    <row r="1449" spans="6:12" x14ac:dyDescent="0.2">
      <c r="F1449" s="96"/>
      <c r="H1449" s="96"/>
      <c r="L1449" s="96"/>
    </row>
    <row r="1450" spans="6:12" x14ac:dyDescent="0.2">
      <c r="F1450" s="96"/>
      <c r="H1450" s="96"/>
      <c r="L1450" s="96"/>
    </row>
    <row r="1451" spans="6:12" x14ac:dyDescent="0.2">
      <c r="F1451" s="96"/>
      <c r="H1451" s="96"/>
      <c r="L1451" s="96"/>
    </row>
    <row r="1452" spans="6:12" x14ac:dyDescent="0.2">
      <c r="F1452" s="96"/>
      <c r="H1452" s="96"/>
      <c r="L1452" s="96"/>
    </row>
    <row r="1453" spans="6:12" x14ac:dyDescent="0.2">
      <c r="F1453" s="96"/>
      <c r="H1453" s="96"/>
      <c r="L1453" s="96"/>
    </row>
    <row r="1454" spans="6:12" x14ac:dyDescent="0.2">
      <c r="F1454" s="96"/>
      <c r="H1454" s="96"/>
      <c r="L1454" s="96"/>
    </row>
    <row r="1455" spans="6:12" x14ac:dyDescent="0.2">
      <c r="F1455" s="96"/>
      <c r="H1455" s="96"/>
      <c r="L1455" s="96"/>
    </row>
    <row r="1456" spans="6:12" x14ac:dyDescent="0.2">
      <c r="F1456" s="96"/>
      <c r="H1456" s="96"/>
      <c r="L1456" s="96"/>
    </row>
    <row r="1457" spans="6:12" x14ac:dyDescent="0.2">
      <c r="F1457" s="96"/>
      <c r="H1457" s="96"/>
      <c r="L1457" s="96"/>
    </row>
    <row r="1458" spans="6:12" x14ac:dyDescent="0.2">
      <c r="F1458" s="96"/>
      <c r="H1458" s="96"/>
      <c r="L1458" s="96"/>
    </row>
    <row r="1459" spans="6:12" x14ac:dyDescent="0.2">
      <c r="F1459" s="96"/>
      <c r="H1459" s="96"/>
      <c r="L1459" s="96"/>
    </row>
    <row r="1460" spans="6:12" x14ac:dyDescent="0.2">
      <c r="F1460" s="96"/>
      <c r="H1460" s="96"/>
      <c r="L1460" s="96"/>
    </row>
    <row r="1461" spans="6:12" x14ac:dyDescent="0.2">
      <c r="F1461" s="96"/>
      <c r="H1461" s="96"/>
      <c r="L1461" s="96"/>
    </row>
    <row r="1462" spans="6:12" x14ac:dyDescent="0.2">
      <c r="F1462" s="96"/>
      <c r="H1462" s="96"/>
      <c r="L1462" s="96"/>
    </row>
    <row r="1463" spans="6:12" x14ac:dyDescent="0.2">
      <c r="F1463" s="96"/>
      <c r="H1463" s="96"/>
      <c r="L1463" s="96"/>
    </row>
    <row r="1464" spans="6:12" x14ac:dyDescent="0.2">
      <c r="F1464" s="96"/>
      <c r="H1464" s="96"/>
      <c r="L1464" s="96"/>
    </row>
    <row r="1465" spans="6:12" x14ac:dyDescent="0.2">
      <c r="F1465" s="96"/>
      <c r="H1465" s="96"/>
      <c r="L1465" s="96"/>
    </row>
    <row r="1466" spans="6:12" x14ac:dyDescent="0.2">
      <c r="F1466" s="96"/>
      <c r="H1466" s="96"/>
      <c r="L1466" s="96"/>
    </row>
    <row r="1467" spans="6:12" x14ac:dyDescent="0.2">
      <c r="F1467" s="96"/>
      <c r="H1467" s="96"/>
      <c r="L1467" s="96"/>
    </row>
    <row r="1468" spans="6:12" x14ac:dyDescent="0.2">
      <c r="F1468" s="96"/>
      <c r="H1468" s="96"/>
      <c r="L1468" s="96"/>
    </row>
    <row r="1469" spans="6:12" x14ac:dyDescent="0.2">
      <c r="F1469" s="96"/>
      <c r="H1469" s="96"/>
      <c r="L1469" s="96"/>
    </row>
    <row r="1470" spans="6:12" x14ac:dyDescent="0.2">
      <c r="F1470" s="96"/>
      <c r="H1470" s="96"/>
      <c r="L1470" s="96"/>
    </row>
    <row r="1471" spans="6:12" x14ac:dyDescent="0.2">
      <c r="F1471" s="96"/>
      <c r="H1471" s="96"/>
      <c r="L1471" s="96"/>
    </row>
    <row r="1472" spans="6:12" x14ac:dyDescent="0.2">
      <c r="F1472" s="96"/>
      <c r="H1472" s="96"/>
      <c r="L1472" s="96"/>
    </row>
    <row r="1473" spans="6:12" x14ac:dyDescent="0.2">
      <c r="F1473" s="96"/>
      <c r="H1473" s="96"/>
      <c r="L1473" s="96"/>
    </row>
    <row r="1474" spans="6:12" x14ac:dyDescent="0.2">
      <c r="F1474" s="96"/>
      <c r="H1474" s="96"/>
      <c r="L1474" s="96"/>
    </row>
    <row r="1475" spans="6:12" x14ac:dyDescent="0.2">
      <c r="F1475" s="96"/>
      <c r="H1475" s="96"/>
      <c r="L1475" s="96"/>
    </row>
    <row r="1476" spans="6:12" x14ac:dyDescent="0.2">
      <c r="F1476" s="96"/>
      <c r="H1476" s="96"/>
      <c r="L1476" s="96"/>
    </row>
    <row r="1477" spans="6:12" x14ac:dyDescent="0.2">
      <c r="F1477" s="96"/>
      <c r="H1477" s="96"/>
      <c r="L1477" s="96"/>
    </row>
    <row r="1478" spans="6:12" x14ac:dyDescent="0.2">
      <c r="F1478" s="96"/>
      <c r="H1478" s="96"/>
      <c r="L1478" s="96"/>
    </row>
    <row r="1479" spans="6:12" x14ac:dyDescent="0.2">
      <c r="F1479" s="96"/>
      <c r="H1479" s="96"/>
      <c r="L1479" s="96"/>
    </row>
    <row r="1480" spans="6:12" x14ac:dyDescent="0.2">
      <c r="F1480" s="96"/>
      <c r="H1480" s="96"/>
      <c r="L1480" s="96"/>
    </row>
    <row r="1481" spans="6:12" x14ac:dyDescent="0.2">
      <c r="F1481" s="96"/>
      <c r="H1481" s="96"/>
      <c r="L1481" s="96"/>
    </row>
    <row r="1482" spans="6:12" x14ac:dyDescent="0.2">
      <c r="F1482" s="96"/>
      <c r="H1482" s="96"/>
      <c r="L1482" s="96"/>
    </row>
    <row r="1483" spans="6:12" x14ac:dyDescent="0.2">
      <c r="F1483" s="96"/>
      <c r="H1483" s="96"/>
      <c r="L1483" s="96"/>
    </row>
    <row r="1484" spans="6:12" x14ac:dyDescent="0.2">
      <c r="F1484" s="96"/>
      <c r="H1484" s="96"/>
      <c r="L1484" s="96"/>
    </row>
    <row r="1485" spans="6:12" x14ac:dyDescent="0.2">
      <c r="F1485" s="96"/>
      <c r="H1485" s="96"/>
      <c r="L1485" s="96"/>
    </row>
    <row r="1486" spans="6:12" x14ac:dyDescent="0.2">
      <c r="F1486" s="96"/>
      <c r="H1486" s="96"/>
      <c r="L1486" s="96"/>
    </row>
    <row r="1487" spans="6:12" x14ac:dyDescent="0.2">
      <c r="F1487" s="96"/>
      <c r="H1487" s="96"/>
      <c r="L1487" s="96"/>
    </row>
    <row r="1488" spans="6:12" x14ac:dyDescent="0.2">
      <c r="F1488" s="96"/>
      <c r="H1488" s="96"/>
      <c r="L1488" s="96"/>
    </row>
    <row r="1489" spans="6:12" x14ac:dyDescent="0.2">
      <c r="F1489" s="96"/>
      <c r="H1489" s="96"/>
      <c r="L1489" s="96"/>
    </row>
    <row r="1490" spans="6:12" x14ac:dyDescent="0.2">
      <c r="F1490" s="96"/>
      <c r="H1490" s="96"/>
      <c r="L1490" s="96"/>
    </row>
    <row r="1491" spans="6:12" x14ac:dyDescent="0.2">
      <c r="F1491" s="96"/>
      <c r="H1491" s="96"/>
      <c r="L1491" s="96"/>
    </row>
    <row r="1492" spans="6:12" x14ac:dyDescent="0.2">
      <c r="F1492" s="96"/>
      <c r="H1492" s="96"/>
      <c r="L1492" s="96"/>
    </row>
    <row r="1493" spans="6:12" x14ac:dyDescent="0.2">
      <c r="F1493" s="96"/>
      <c r="H1493" s="96"/>
      <c r="L1493" s="96"/>
    </row>
    <row r="1494" spans="6:12" x14ac:dyDescent="0.2">
      <c r="F1494" s="96"/>
      <c r="H1494" s="96"/>
      <c r="L1494" s="96"/>
    </row>
    <row r="1495" spans="6:12" x14ac:dyDescent="0.2">
      <c r="F1495" s="96"/>
      <c r="H1495" s="96"/>
      <c r="L1495" s="96"/>
    </row>
    <row r="1496" spans="6:12" x14ac:dyDescent="0.2">
      <c r="F1496" s="96"/>
      <c r="H1496" s="96"/>
      <c r="L1496" s="96"/>
    </row>
    <row r="1497" spans="6:12" x14ac:dyDescent="0.2">
      <c r="F1497" s="96"/>
      <c r="H1497" s="96"/>
      <c r="L1497" s="96"/>
    </row>
    <row r="1498" spans="6:12" x14ac:dyDescent="0.2">
      <c r="F1498" s="96"/>
      <c r="H1498" s="96"/>
      <c r="L1498" s="96"/>
    </row>
    <row r="1499" spans="6:12" x14ac:dyDescent="0.2">
      <c r="F1499" s="96"/>
      <c r="H1499" s="96"/>
      <c r="L1499" s="96"/>
    </row>
    <row r="1500" spans="6:12" x14ac:dyDescent="0.2">
      <c r="F1500" s="96"/>
      <c r="H1500" s="96"/>
      <c r="L1500" s="96"/>
    </row>
    <row r="1501" spans="6:12" x14ac:dyDescent="0.2">
      <c r="F1501" s="96"/>
      <c r="H1501" s="96"/>
      <c r="L1501" s="96"/>
    </row>
    <row r="1502" spans="6:12" x14ac:dyDescent="0.2">
      <c r="F1502" s="96"/>
      <c r="H1502" s="96"/>
      <c r="L1502" s="96"/>
    </row>
    <row r="1503" spans="6:12" x14ac:dyDescent="0.2">
      <c r="F1503" s="96"/>
      <c r="H1503" s="96"/>
      <c r="L1503" s="96"/>
    </row>
    <row r="1504" spans="6:12" x14ac:dyDescent="0.2">
      <c r="F1504" s="96"/>
      <c r="H1504" s="96"/>
      <c r="L1504" s="96"/>
    </row>
    <row r="1505" spans="6:12" x14ac:dyDescent="0.2">
      <c r="F1505" s="96"/>
      <c r="H1505" s="96"/>
      <c r="L1505" s="96"/>
    </row>
    <row r="1506" spans="6:12" x14ac:dyDescent="0.2">
      <c r="F1506" s="96"/>
      <c r="H1506" s="96"/>
      <c r="L1506" s="96"/>
    </row>
    <row r="1507" spans="6:12" x14ac:dyDescent="0.2">
      <c r="F1507" s="96"/>
      <c r="H1507" s="96"/>
      <c r="L1507" s="96"/>
    </row>
    <row r="1508" spans="6:12" x14ac:dyDescent="0.2">
      <c r="F1508" s="96"/>
      <c r="H1508" s="96"/>
      <c r="L1508" s="96"/>
    </row>
    <row r="1509" spans="6:12" x14ac:dyDescent="0.2">
      <c r="F1509" s="96"/>
      <c r="H1509" s="96"/>
      <c r="L1509" s="96"/>
    </row>
    <row r="1510" spans="6:12" x14ac:dyDescent="0.2">
      <c r="F1510" s="96"/>
      <c r="H1510" s="96"/>
      <c r="L1510" s="96"/>
    </row>
    <row r="1511" spans="6:12" x14ac:dyDescent="0.2">
      <c r="F1511" s="96"/>
      <c r="H1511" s="96"/>
      <c r="L1511" s="96"/>
    </row>
    <row r="1512" spans="6:12" x14ac:dyDescent="0.2">
      <c r="F1512" s="96"/>
      <c r="H1512" s="96"/>
      <c r="L1512" s="96"/>
    </row>
    <row r="1513" spans="6:12" x14ac:dyDescent="0.2">
      <c r="F1513" s="96"/>
      <c r="H1513" s="96"/>
      <c r="L1513" s="96"/>
    </row>
    <row r="1514" spans="6:12" x14ac:dyDescent="0.2">
      <c r="F1514" s="96"/>
      <c r="H1514" s="96"/>
      <c r="L1514" s="96"/>
    </row>
    <row r="1515" spans="6:12" x14ac:dyDescent="0.2">
      <c r="F1515" s="96"/>
      <c r="H1515" s="96"/>
      <c r="L1515" s="96"/>
    </row>
    <row r="1516" spans="6:12" x14ac:dyDescent="0.2">
      <c r="F1516" s="96"/>
      <c r="H1516" s="96"/>
      <c r="L1516" s="96"/>
    </row>
    <row r="1517" spans="6:12" x14ac:dyDescent="0.2">
      <c r="F1517" s="96"/>
      <c r="H1517" s="96"/>
      <c r="L1517" s="96"/>
    </row>
    <row r="1518" spans="6:12" x14ac:dyDescent="0.2">
      <c r="F1518" s="96"/>
      <c r="H1518" s="96"/>
      <c r="L1518" s="96"/>
    </row>
    <row r="1519" spans="6:12" x14ac:dyDescent="0.2">
      <c r="F1519" s="96"/>
      <c r="H1519" s="96"/>
      <c r="L1519" s="96"/>
    </row>
    <row r="1520" spans="6:12" x14ac:dyDescent="0.2">
      <c r="F1520" s="96"/>
      <c r="H1520" s="96"/>
      <c r="L1520" s="96"/>
    </row>
    <row r="1521" spans="6:12" x14ac:dyDescent="0.2">
      <c r="F1521" s="96"/>
      <c r="H1521" s="96"/>
      <c r="L1521" s="96"/>
    </row>
    <row r="1522" spans="6:12" x14ac:dyDescent="0.2">
      <c r="F1522" s="96"/>
      <c r="H1522" s="96"/>
      <c r="L1522" s="96"/>
    </row>
    <row r="1523" spans="6:12" x14ac:dyDescent="0.2">
      <c r="F1523" s="96"/>
      <c r="H1523" s="96"/>
      <c r="L1523" s="96"/>
    </row>
    <row r="1524" spans="6:12" x14ac:dyDescent="0.2">
      <c r="F1524" s="96"/>
      <c r="H1524" s="96"/>
      <c r="L1524" s="96"/>
    </row>
    <row r="1525" spans="6:12" x14ac:dyDescent="0.2">
      <c r="F1525" s="96"/>
      <c r="H1525" s="96"/>
      <c r="L1525" s="96"/>
    </row>
    <row r="1526" spans="6:12" x14ac:dyDescent="0.2">
      <c r="F1526" s="96"/>
      <c r="H1526" s="96"/>
      <c r="L1526" s="96"/>
    </row>
    <row r="1527" spans="6:12" x14ac:dyDescent="0.2">
      <c r="F1527" s="96"/>
      <c r="H1527" s="96"/>
      <c r="L1527" s="96"/>
    </row>
    <row r="1528" spans="6:12" x14ac:dyDescent="0.2">
      <c r="F1528" s="96"/>
      <c r="H1528" s="96"/>
      <c r="L1528" s="96"/>
    </row>
    <row r="1529" spans="6:12" x14ac:dyDescent="0.2">
      <c r="F1529" s="96"/>
      <c r="H1529" s="96"/>
      <c r="L1529" s="96"/>
    </row>
    <row r="1530" spans="6:12" x14ac:dyDescent="0.2">
      <c r="F1530" s="96"/>
      <c r="H1530" s="96"/>
      <c r="L1530" s="96"/>
    </row>
    <row r="1531" spans="6:12" x14ac:dyDescent="0.2">
      <c r="F1531" s="96"/>
      <c r="H1531" s="96"/>
      <c r="L1531" s="96"/>
    </row>
    <row r="1532" spans="6:12" x14ac:dyDescent="0.2">
      <c r="F1532" s="96"/>
      <c r="H1532" s="96"/>
      <c r="L1532" s="96"/>
    </row>
    <row r="1533" spans="6:12" x14ac:dyDescent="0.2">
      <c r="F1533" s="96"/>
      <c r="H1533" s="96"/>
      <c r="L1533" s="96"/>
    </row>
    <row r="1534" spans="6:12" x14ac:dyDescent="0.2">
      <c r="F1534" s="96"/>
      <c r="H1534" s="96"/>
      <c r="L1534" s="96"/>
    </row>
    <row r="1535" spans="6:12" x14ac:dyDescent="0.2">
      <c r="F1535" s="96"/>
      <c r="H1535" s="96"/>
      <c r="L1535" s="96"/>
    </row>
    <row r="1536" spans="6:12" x14ac:dyDescent="0.2">
      <c r="F1536" s="96"/>
      <c r="H1536" s="96"/>
      <c r="L1536" s="96"/>
    </row>
    <row r="1537" spans="6:12" x14ac:dyDescent="0.2">
      <c r="F1537" s="96"/>
      <c r="H1537" s="96"/>
      <c r="L1537" s="96"/>
    </row>
    <row r="1538" spans="6:12" x14ac:dyDescent="0.2">
      <c r="F1538" s="96"/>
      <c r="H1538" s="96"/>
      <c r="L1538" s="96"/>
    </row>
    <row r="1539" spans="6:12" x14ac:dyDescent="0.2">
      <c r="F1539" s="96"/>
      <c r="H1539" s="96"/>
      <c r="L1539" s="96"/>
    </row>
    <row r="1540" spans="6:12" x14ac:dyDescent="0.2">
      <c r="F1540" s="96"/>
      <c r="H1540" s="96"/>
      <c r="L1540" s="96"/>
    </row>
    <row r="1541" spans="6:12" x14ac:dyDescent="0.2">
      <c r="F1541" s="96"/>
      <c r="H1541" s="96"/>
      <c r="L1541" s="96"/>
    </row>
    <row r="1542" spans="6:12" x14ac:dyDescent="0.2">
      <c r="F1542" s="96"/>
      <c r="H1542" s="96"/>
      <c r="L1542" s="96"/>
    </row>
    <row r="1543" spans="6:12" x14ac:dyDescent="0.2">
      <c r="F1543" s="96"/>
      <c r="H1543" s="96"/>
      <c r="L1543" s="96"/>
    </row>
    <row r="1544" spans="6:12" x14ac:dyDescent="0.2">
      <c r="F1544" s="96"/>
      <c r="H1544" s="96"/>
      <c r="L1544" s="96"/>
    </row>
    <row r="1545" spans="6:12" x14ac:dyDescent="0.2">
      <c r="F1545" s="96"/>
      <c r="H1545" s="96"/>
      <c r="L1545" s="96"/>
    </row>
    <row r="1546" spans="6:12" x14ac:dyDescent="0.2">
      <c r="F1546" s="96"/>
      <c r="H1546" s="96"/>
      <c r="L1546" s="96"/>
    </row>
    <row r="1547" spans="6:12" x14ac:dyDescent="0.2">
      <c r="F1547" s="96"/>
      <c r="H1547" s="96"/>
      <c r="L1547" s="96"/>
    </row>
    <row r="1548" spans="6:12" x14ac:dyDescent="0.2">
      <c r="F1548" s="96"/>
      <c r="H1548" s="96"/>
      <c r="L1548" s="96"/>
    </row>
    <row r="1549" spans="6:12" x14ac:dyDescent="0.2">
      <c r="F1549" s="96"/>
      <c r="H1549" s="96"/>
      <c r="L1549" s="96"/>
    </row>
    <row r="1550" spans="6:12" x14ac:dyDescent="0.2">
      <c r="F1550" s="96"/>
      <c r="H1550" s="96"/>
      <c r="L1550" s="96"/>
    </row>
    <row r="1551" spans="6:12" x14ac:dyDescent="0.2">
      <c r="F1551" s="96"/>
      <c r="H1551" s="96"/>
      <c r="L1551" s="96"/>
    </row>
    <row r="1552" spans="6:12" x14ac:dyDescent="0.2">
      <c r="F1552" s="96"/>
      <c r="H1552" s="96"/>
      <c r="L1552" s="96"/>
    </row>
    <row r="1553" spans="6:12" x14ac:dyDescent="0.2">
      <c r="F1553" s="96"/>
      <c r="H1553" s="96"/>
      <c r="L1553" s="96"/>
    </row>
    <row r="1554" spans="6:12" x14ac:dyDescent="0.2">
      <c r="F1554" s="96"/>
      <c r="H1554" s="96"/>
      <c r="L1554" s="96"/>
    </row>
    <row r="1555" spans="6:12" x14ac:dyDescent="0.2">
      <c r="F1555" s="96"/>
      <c r="H1555" s="96"/>
      <c r="L1555" s="96"/>
    </row>
    <row r="1556" spans="6:12" x14ac:dyDescent="0.2">
      <c r="F1556" s="96"/>
      <c r="H1556" s="96"/>
      <c r="L1556" s="96"/>
    </row>
    <row r="1557" spans="6:12" x14ac:dyDescent="0.2">
      <c r="F1557" s="96"/>
      <c r="H1557" s="96"/>
      <c r="L1557" s="96"/>
    </row>
    <row r="1558" spans="6:12" x14ac:dyDescent="0.2">
      <c r="F1558" s="96"/>
      <c r="H1558" s="96"/>
      <c r="L1558" s="96"/>
    </row>
    <row r="1559" spans="6:12" x14ac:dyDescent="0.2">
      <c r="F1559" s="96"/>
      <c r="H1559" s="96"/>
      <c r="L1559" s="96"/>
    </row>
    <row r="1560" spans="6:12" x14ac:dyDescent="0.2">
      <c r="F1560" s="96"/>
      <c r="H1560" s="96"/>
      <c r="L1560" s="96"/>
    </row>
  </sheetData>
  <sheetProtection password="92C1" sheet="1" objects="1" scenarios="1"/>
  <mergeCells count="7">
    <mergeCell ref="A1:L1"/>
    <mergeCell ref="A2:L2"/>
    <mergeCell ref="A3:L3"/>
    <mergeCell ref="E5:F5"/>
    <mergeCell ref="G5:H5"/>
    <mergeCell ref="I5:J5"/>
    <mergeCell ref="K5:L5"/>
  </mergeCells>
  <phoneticPr fontId="3"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126 J126 L126 H136 J136 L136 H146 J146 L146 H156 J156 L156 H166 J166 L166 H176 J176 L176 H186 J186 L186 H196 J196 L196 H206 J206 L206 H216 J216 L216 H226 J226 L226 H236 J236 L236 H246 J246 L246 H256 J256 L256 H266 J266 L266 H276 J276 L276 H326 J326 L326 H376 J376 L376 H386 J386 L386 H396 J396 L396 H406 J406 L406 H416 J416 L416 H426 J426 L426 H436 J436 L436 H446 J446 L446 H456 J456 L456 H466 J466 L466 H476 J476 L476 F7:F76 F136 F326 F146 F156 F176:F276 F376:F476 F126">
    <cfRule type="cellIs" dxfId="1553" priority="2022" stopIfTrue="1" operator="lessThan">
      <formula>0</formula>
    </cfRule>
  </conditionalFormatting>
  <conditionalFormatting sqref="L16 H16 J16">
    <cfRule type="cellIs" dxfId="1552" priority="2021" stopIfTrue="1" operator="lessThan">
      <formula>0</formula>
    </cfRule>
  </conditionalFormatting>
  <conditionalFormatting sqref="F6 H6 J6 L6">
    <cfRule type="cellIs" dxfId="1551" priority="2020" stopIfTrue="1" operator="lessThan">
      <formula>0</formula>
    </cfRule>
  </conditionalFormatting>
  <conditionalFormatting sqref="F27:F35">
    <cfRule type="cellIs" dxfId="1550" priority="2012" stopIfTrue="1" operator="lessThan">
      <formula>0</formula>
    </cfRule>
  </conditionalFormatting>
  <conditionalFormatting sqref="F27:F35">
    <cfRule type="cellIs" dxfId="1549" priority="2011" stopIfTrue="1" operator="lessThan">
      <formula>0</formula>
    </cfRule>
  </conditionalFormatting>
  <conditionalFormatting sqref="H27:H35">
    <cfRule type="cellIs" dxfId="1548" priority="2010" stopIfTrue="1" operator="lessThan">
      <formula>0</formula>
    </cfRule>
  </conditionalFormatting>
  <conditionalFormatting sqref="H27:H35">
    <cfRule type="cellIs" dxfId="1547" priority="2009" stopIfTrue="1" operator="lessThan">
      <formula>0</formula>
    </cfRule>
  </conditionalFormatting>
  <conditionalFormatting sqref="J27:J35">
    <cfRule type="cellIs" dxfId="1546" priority="2008" stopIfTrue="1" operator="lessThan">
      <formula>0</formula>
    </cfRule>
  </conditionalFormatting>
  <conditionalFormatting sqref="J27:J35">
    <cfRule type="cellIs" dxfId="1545" priority="2007" stopIfTrue="1" operator="lessThan">
      <formula>0</formula>
    </cfRule>
  </conditionalFormatting>
  <conditionalFormatting sqref="L27:L35">
    <cfRule type="cellIs" dxfId="1544" priority="2006" stopIfTrue="1" operator="lessThan">
      <formula>0</formula>
    </cfRule>
  </conditionalFormatting>
  <conditionalFormatting sqref="L27:L35">
    <cfRule type="cellIs" dxfId="1543" priority="2005" stopIfTrue="1" operator="lessThan">
      <formula>0</formula>
    </cfRule>
  </conditionalFormatting>
  <conditionalFormatting sqref="F37:F45">
    <cfRule type="cellIs" dxfId="1542" priority="2004" stopIfTrue="1" operator="lessThan">
      <formula>0</formula>
    </cfRule>
  </conditionalFormatting>
  <conditionalFormatting sqref="F37:F45">
    <cfRule type="cellIs" dxfId="1541" priority="2003" stopIfTrue="1" operator="lessThan">
      <formula>0</formula>
    </cfRule>
  </conditionalFormatting>
  <conditionalFormatting sqref="H37:H45">
    <cfRule type="cellIs" dxfId="1540" priority="2002" stopIfTrue="1" operator="lessThan">
      <formula>0</formula>
    </cfRule>
  </conditionalFormatting>
  <conditionalFormatting sqref="H37:H45">
    <cfRule type="cellIs" dxfId="1539" priority="2001" stopIfTrue="1" operator="lessThan">
      <formula>0</formula>
    </cfRule>
  </conditionalFormatting>
  <conditionalFormatting sqref="J37:J45">
    <cfRule type="cellIs" dxfId="1538" priority="2000" stopIfTrue="1" operator="lessThan">
      <formula>0</formula>
    </cfRule>
  </conditionalFormatting>
  <conditionalFormatting sqref="J37:J45">
    <cfRule type="cellIs" dxfId="1537" priority="1999" stopIfTrue="1" operator="lessThan">
      <formula>0</formula>
    </cfRule>
  </conditionalFormatting>
  <conditionalFormatting sqref="L37:L45">
    <cfRule type="cellIs" dxfId="1536" priority="1998" stopIfTrue="1" operator="lessThan">
      <formula>0</formula>
    </cfRule>
  </conditionalFormatting>
  <conditionalFormatting sqref="L37:L45">
    <cfRule type="cellIs" dxfId="1535" priority="1997" stopIfTrue="1" operator="lessThan">
      <formula>0</formula>
    </cfRule>
  </conditionalFormatting>
  <conditionalFormatting sqref="F47:F55">
    <cfRule type="cellIs" dxfId="1534" priority="1996" stopIfTrue="1" operator="lessThan">
      <formula>0</formula>
    </cfRule>
  </conditionalFormatting>
  <conditionalFormatting sqref="F47:F55">
    <cfRule type="cellIs" dxfId="1533" priority="1995" stopIfTrue="1" operator="lessThan">
      <formula>0</formula>
    </cfRule>
  </conditionalFormatting>
  <conditionalFormatting sqref="H47:H55">
    <cfRule type="cellIs" dxfId="1532" priority="1994" stopIfTrue="1" operator="lessThan">
      <formula>0</formula>
    </cfRule>
  </conditionalFormatting>
  <conditionalFormatting sqref="H47:H55">
    <cfRule type="cellIs" dxfId="1531" priority="1993" stopIfTrue="1" operator="lessThan">
      <formula>0</formula>
    </cfRule>
  </conditionalFormatting>
  <conditionalFormatting sqref="J47:J55">
    <cfRule type="cellIs" dxfId="1530" priority="1992" stopIfTrue="1" operator="lessThan">
      <formula>0</formula>
    </cfRule>
  </conditionalFormatting>
  <conditionalFormatting sqref="J47:J55">
    <cfRule type="cellIs" dxfId="1529" priority="1991" stopIfTrue="1" operator="lessThan">
      <formula>0</formula>
    </cfRule>
  </conditionalFormatting>
  <conditionalFormatting sqref="L47:L55">
    <cfRule type="cellIs" dxfId="1528" priority="1990" stopIfTrue="1" operator="lessThan">
      <formula>0</formula>
    </cfRule>
  </conditionalFormatting>
  <conditionalFormatting sqref="L47:L55">
    <cfRule type="cellIs" dxfId="1527" priority="1989" stopIfTrue="1" operator="lessThan">
      <formula>0</formula>
    </cfRule>
  </conditionalFormatting>
  <conditionalFormatting sqref="F57:F65">
    <cfRule type="cellIs" dxfId="1526" priority="1988" stopIfTrue="1" operator="lessThan">
      <formula>0</formula>
    </cfRule>
  </conditionalFormatting>
  <conditionalFormatting sqref="F57:F65">
    <cfRule type="cellIs" dxfId="1525" priority="1987" stopIfTrue="1" operator="lessThan">
      <formula>0</formula>
    </cfRule>
  </conditionalFormatting>
  <conditionalFormatting sqref="F177:F185">
    <cfRule type="cellIs" dxfId="1524" priority="1892" stopIfTrue="1" operator="lessThan">
      <formula>0</formula>
    </cfRule>
  </conditionalFormatting>
  <conditionalFormatting sqref="F177:F185">
    <cfRule type="cellIs" dxfId="1523" priority="1891" stopIfTrue="1" operator="lessThan">
      <formula>0</formula>
    </cfRule>
  </conditionalFormatting>
  <conditionalFormatting sqref="F187:F195">
    <cfRule type="cellIs" dxfId="1522" priority="1884" stopIfTrue="1" operator="lessThan">
      <formula>0</formula>
    </cfRule>
  </conditionalFormatting>
  <conditionalFormatting sqref="F187:F195">
    <cfRule type="cellIs" dxfId="1521" priority="1883" stopIfTrue="1" operator="lessThan">
      <formula>0</formula>
    </cfRule>
  </conditionalFormatting>
  <conditionalFormatting sqref="F197:F205">
    <cfRule type="cellIs" dxfId="1520" priority="1876" stopIfTrue="1" operator="lessThan">
      <formula>0</formula>
    </cfRule>
  </conditionalFormatting>
  <conditionalFormatting sqref="F197:F205">
    <cfRule type="cellIs" dxfId="1519" priority="1875" stopIfTrue="1" operator="lessThan">
      <formula>0</formula>
    </cfRule>
  </conditionalFormatting>
  <conditionalFormatting sqref="F207:F215">
    <cfRule type="cellIs" dxfId="1518" priority="1868" stopIfTrue="1" operator="lessThan">
      <formula>0</formula>
    </cfRule>
  </conditionalFormatting>
  <conditionalFormatting sqref="F207:F215">
    <cfRule type="cellIs" dxfId="1517" priority="1867" stopIfTrue="1" operator="lessThan">
      <formula>0</formula>
    </cfRule>
  </conditionalFormatting>
  <conditionalFormatting sqref="F217:F225">
    <cfRule type="cellIs" dxfId="1516" priority="1860" stopIfTrue="1" operator="lessThan">
      <formula>0</formula>
    </cfRule>
  </conditionalFormatting>
  <conditionalFormatting sqref="F217:F225">
    <cfRule type="cellIs" dxfId="1515" priority="1859" stopIfTrue="1" operator="lessThan">
      <formula>0</formula>
    </cfRule>
  </conditionalFormatting>
  <conditionalFormatting sqref="F227:F235">
    <cfRule type="cellIs" dxfId="1514" priority="1852" stopIfTrue="1" operator="lessThan">
      <formula>0</formula>
    </cfRule>
  </conditionalFormatting>
  <conditionalFormatting sqref="F227:F235">
    <cfRule type="cellIs" dxfId="1513" priority="1851" stopIfTrue="1" operator="lessThan">
      <formula>0</formula>
    </cfRule>
  </conditionalFormatting>
  <conditionalFormatting sqref="F237:F245">
    <cfRule type="cellIs" dxfId="1512" priority="1844" stopIfTrue="1" operator="lessThan">
      <formula>0</formula>
    </cfRule>
  </conditionalFormatting>
  <conditionalFormatting sqref="F237:F245">
    <cfRule type="cellIs" dxfId="1511" priority="1843" stopIfTrue="1" operator="lessThan">
      <formula>0</formula>
    </cfRule>
  </conditionalFormatting>
  <conditionalFormatting sqref="F247:F255">
    <cfRule type="cellIs" dxfId="1510" priority="1836" stopIfTrue="1" operator="lessThan">
      <formula>0</formula>
    </cfRule>
  </conditionalFormatting>
  <conditionalFormatting sqref="F247:F255">
    <cfRule type="cellIs" dxfId="1509" priority="1835" stopIfTrue="1" operator="lessThan">
      <formula>0</formula>
    </cfRule>
  </conditionalFormatting>
  <conditionalFormatting sqref="F257:F265">
    <cfRule type="cellIs" dxfId="1508" priority="1828" stopIfTrue="1" operator="lessThan">
      <formula>0</formula>
    </cfRule>
  </conditionalFormatting>
  <conditionalFormatting sqref="F257:F265">
    <cfRule type="cellIs" dxfId="1507" priority="1827" stopIfTrue="1" operator="lessThan">
      <formula>0</formula>
    </cfRule>
  </conditionalFormatting>
  <conditionalFormatting sqref="F267:F275">
    <cfRule type="cellIs" dxfId="1506" priority="1820" stopIfTrue="1" operator="lessThan">
      <formula>0</formula>
    </cfRule>
  </conditionalFormatting>
  <conditionalFormatting sqref="F267:F275">
    <cfRule type="cellIs" dxfId="1505" priority="1819" stopIfTrue="1" operator="lessThan">
      <formula>0</formula>
    </cfRule>
  </conditionalFormatting>
  <conditionalFormatting sqref="F377:F385">
    <cfRule type="cellIs" dxfId="1504" priority="1732" stopIfTrue="1" operator="lessThan">
      <formula>0</formula>
    </cfRule>
  </conditionalFormatting>
  <conditionalFormatting sqref="F377:F385">
    <cfRule type="cellIs" dxfId="1503" priority="1731" stopIfTrue="1" operator="lessThan">
      <formula>0</formula>
    </cfRule>
  </conditionalFormatting>
  <conditionalFormatting sqref="F387:F395">
    <cfRule type="cellIs" dxfId="1502" priority="1724" stopIfTrue="1" operator="lessThan">
      <formula>0</formula>
    </cfRule>
  </conditionalFormatting>
  <conditionalFormatting sqref="F387:F395">
    <cfRule type="cellIs" dxfId="1501" priority="1723" stopIfTrue="1" operator="lessThan">
      <formula>0</formula>
    </cfRule>
  </conditionalFormatting>
  <conditionalFormatting sqref="F397:F405">
    <cfRule type="cellIs" dxfId="1500" priority="1716" stopIfTrue="1" operator="lessThan">
      <formula>0</formula>
    </cfRule>
  </conditionalFormatting>
  <conditionalFormatting sqref="F397:F405">
    <cfRule type="cellIs" dxfId="1499" priority="1715" stopIfTrue="1" operator="lessThan">
      <formula>0</formula>
    </cfRule>
  </conditionalFormatting>
  <conditionalFormatting sqref="F407:F415">
    <cfRule type="cellIs" dxfId="1498" priority="1708" stopIfTrue="1" operator="lessThan">
      <formula>0</formula>
    </cfRule>
  </conditionalFormatting>
  <conditionalFormatting sqref="F407:F415">
    <cfRule type="cellIs" dxfId="1497" priority="1707" stopIfTrue="1" operator="lessThan">
      <formula>0</formula>
    </cfRule>
  </conditionalFormatting>
  <conditionalFormatting sqref="F417:F425">
    <cfRule type="cellIs" dxfId="1496" priority="1700" stopIfTrue="1" operator="lessThan">
      <formula>0</formula>
    </cfRule>
  </conditionalFormatting>
  <conditionalFormatting sqref="F417:F425">
    <cfRule type="cellIs" dxfId="1495" priority="1699" stopIfTrue="1" operator="lessThan">
      <formula>0</formula>
    </cfRule>
  </conditionalFormatting>
  <conditionalFormatting sqref="F427:F435">
    <cfRule type="cellIs" dxfId="1494" priority="1692" stopIfTrue="1" operator="lessThan">
      <formula>0</formula>
    </cfRule>
  </conditionalFormatting>
  <conditionalFormatting sqref="F427:F435">
    <cfRule type="cellIs" dxfId="1493" priority="1691" stopIfTrue="1" operator="lessThan">
      <formula>0</formula>
    </cfRule>
  </conditionalFormatting>
  <conditionalFormatting sqref="F437:F445">
    <cfRule type="cellIs" dxfId="1492" priority="1684" stopIfTrue="1" operator="lessThan">
      <formula>0</formula>
    </cfRule>
  </conditionalFormatting>
  <conditionalFormatting sqref="F437:F445">
    <cfRule type="cellIs" dxfId="1491" priority="1683" stopIfTrue="1" operator="lessThan">
      <formula>0</formula>
    </cfRule>
  </conditionalFormatting>
  <conditionalFormatting sqref="F447:F455">
    <cfRule type="cellIs" dxfId="1490" priority="1676" stopIfTrue="1" operator="lessThan">
      <formula>0</formula>
    </cfRule>
  </conditionalFormatting>
  <conditionalFormatting sqref="F447:F455">
    <cfRule type="cellIs" dxfId="1489" priority="1675" stopIfTrue="1" operator="lessThan">
      <formula>0</formula>
    </cfRule>
  </conditionalFormatting>
  <conditionalFormatting sqref="F457:F465">
    <cfRule type="cellIs" dxfId="1488" priority="1668" stopIfTrue="1" operator="lessThan">
      <formula>0</formula>
    </cfRule>
  </conditionalFormatting>
  <conditionalFormatting sqref="F457:F465">
    <cfRule type="cellIs" dxfId="1487" priority="1667" stopIfTrue="1" operator="lessThan">
      <formula>0</formula>
    </cfRule>
  </conditionalFormatting>
  <conditionalFormatting sqref="F467:F475">
    <cfRule type="cellIs" dxfId="1486" priority="1660" stopIfTrue="1" operator="lessThan">
      <formula>0</formula>
    </cfRule>
  </conditionalFormatting>
  <conditionalFormatting sqref="F467:F475">
    <cfRule type="cellIs" dxfId="1485" priority="1659" stopIfTrue="1" operator="lessThan">
      <formula>0</formula>
    </cfRule>
  </conditionalFormatting>
  <conditionalFormatting sqref="F487:F495">
    <cfRule type="cellIs" dxfId="1484" priority="1640" stopIfTrue="1" operator="lessThan">
      <formula>0</formula>
    </cfRule>
  </conditionalFormatting>
  <conditionalFormatting sqref="F487:F495">
    <cfRule type="cellIs" dxfId="1483" priority="1639" stopIfTrue="1" operator="lessThan">
      <formula>0</formula>
    </cfRule>
  </conditionalFormatting>
  <conditionalFormatting sqref="F487:F495">
    <cfRule type="cellIs" dxfId="1482" priority="1638" stopIfTrue="1" operator="lessThan">
      <formula>0</formula>
    </cfRule>
  </conditionalFormatting>
  <conditionalFormatting sqref="F497:F505">
    <cfRule type="cellIs" dxfId="1481" priority="1628" stopIfTrue="1" operator="lessThan">
      <formula>0</formula>
    </cfRule>
  </conditionalFormatting>
  <conditionalFormatting sqref="F497:F505">
    <cfRule type="cellIs" dxfId="1480" priority="1627" stopIfTrue="1" operator="lessThan">
      <formula>0</formula>
    </cfRule>
  </conditionalFormatting>
  <conditionalFormatting sqref="F497:F505">
    <cfRule type="cellIs" dxfId="1479" priority="1626" stopIfTrue="1" operator="lessThan">
      <formula>0</formula>
    </cfRule>
  </conditionalFormatting>
  <conditionalFormatting sqref="F477:F485">
    <cfRule type="cellIs" dxfId="1478" priority="1652" stopIfTrue="1" operator="lessThan">
      <formula>0</formula>
    </cfRule>
  </conditionalFormatting>
  <conditionalFormatting sqref="F477:F485">
    <cfRule type="cellIs" dxfId="1477" priority="1651" stopIfTrue="1" operator="lessThan">
      <formula>0</formula>
    </cfRule>
  </conditionalFormatting>
  <conditionalFormatting sqref="F477:F485">
    <cfRule type="cellIs" dxfId="1476" priority="1650" stopIfTrue="1" operator="lessThan">
      <formula>0</formula>
    </cfRule>
  </conditionalFormatting>
  <conditionalFormatting sqref="F517:F525">
    <cfRule type="cellIs" dxfId="1475" priority="1604" stopIfTrue="1" operator="lessThan">
      <formula>0</formula>
    </cfRule>
  </conditionalFormatting>
  <conditionalFormatting sqref="F517:F525">
    <cfRule type="cellIs" dxfId="1474" priority="1603" stopIfTrue="1" operator="lessThan">
      <formula>0</formula>
    </cfRule>
  </conditionalFormatting>
  <conditionalFormatting sqref="F517:F525">
    <cfRule type="cellIs" dxfId="1473" priority="1602" stopIfTrue="1" operator="lessThan">
      <formula>0</formula>
    </cfRule>
  </conditionalFormatting>
  <conditionalFormatting sqref="F577:F585">
    <cfRule type="cellIs" dxfId="1472" priority="1592" stopIfTrue="1" operator="lessThan">
      <formula>0</formula>
    </cfRule>
  </conditionalFormatting>
  <conditionalFormatting sqref="F577:F585">
    <cfRule type="cellIs" dxfId="1471" priority="1591" stopIfTrue="1" operator="lessThan">
      <formula>0</formula>
    </cfRule>
  </conditionalFormatting>
  <conditionalFormatting sqref="F577:F585">
    <cfRule type="cellIs" dxfId="1470" priority="1590" stopIfTrue="1" operator="lessThan">
      <formula>0</formula>
    </cfRule>
  </conditionalFormatting>
  <conditionalFormatting sqref="F507:F515">
    <cfRule type="cellIs" dxfId="1469" priority="1616" stopIfTrue="1" operator="lessThan">
      <formula>0</formula>
    </cfRule>
  </conditionalFormatting>
  <conditionalFormatting sqref="F507:F515">
    <cfRule type="cellIs" dxfId="1468" priority="1615" stopIfTrue="1" operator="lessThan">
      <formula>0</formula>
    </cfRule>
  </conditionalFormatting>
  <conditionalFormatting sqref="F507:F515">
    <cfRule type="cellIs" dxfId="1467" priority="1614" stopIfTrue="1" operator="lessThan">
      <formula>0</formula>
    </cfRule>
  </conditionalFormatting>
  <conditionalFormatting sqref="F597:F605">
    <cfRule type="cellIs" dxfId="1466" priority="1568" stopIfTrue="1" operator="lessThan">
      <formula>0</formula>
    </cfRule>
  </conditionalFormatting>
  <conditionalFormatting sqref="F597:F605">
    <cfRule type="cellIs" dxfId="1465" priority="1567" stopIfTrue="1" operator="lessThan">
      <formula>0</formula>
    </cfRule>
  </conditionalFormatting>
  <conditionalFormatting sqref="F597:F605">
    <cfRule type="cellIs" dxfId="1464" priority="1566" stopIfTrue="1" operator="lessThan">
      <formula>0</formula>
    </cfRule>
  </conditionalFormatting>
  <conditionalFormatting sqref="F607:F615">
    <cfRule type="cellIs" dxfId="1463" priority="1556" stopIfTrue="1" operator="lessThan">
      <formula>0</formula>
    </cfRule>
  </conditionalFormatting>
  <conditionalFormatting sqref="F607:F615">
    <cfRule type="cellIs" dxfId="1462" priority="1555" stopIfTrue="1" operator="lessThan">
      <formula>0</formula>
    </cfRule>
  </conditionalFormatting>
  <conditionalFormatting sqref="F607:F615">
    <cfRule type="cellIs" dxfId="1461" priority="1554" stopIfTrue="1" operator="lessThan">
      <formula>0</formula>
    </cfRule>
  </conditionalFormatting>
  <conditionalFormatting sqref="F587:F595">
    <cfRule type="cellIs" dxfId="1460" priority="1580" stopIfTrue="1" operator="lessThan">
      <formula>0</formula>
    </cfRule>
  </conditionalFormatting>
  <conditionalFormatting sqref="F587:F595">
    <cfRule type="cellIs" dxfId="1459" priority="1579" stopIfTrue="1" operator="lessThan">
      <formula>0</formula>
    </cfRule>
  </conditionalFormatting>
  <conditionalFormatting sqref="F587:F595">
    <cfRule type="cellIs" dxfId="1458" priority="1578" stopIfTrue="1" operator="lessThan">
      <formula>0</formula>
    </cfRule>
  </conditionalFormatting>
  <conditionalFormatting sqref="F677:F685">
    <cfRule type="cellIs" dxfId="1457" priority="1532" stopIfTrue="1" operator="lessThan">
      <formula>0</formula>
    </cfRule>
  </conditionalFormatting>
  <conditionalFormatting sqref="F677:F685">
    <cfRule type="cellIs" dxfId="1456" priority="1531" stopIfTrue="1" operator="lessThan">
      <formula>0</formula>
    </cfRule>
  </conditionalFormatting>
  <conditionalFormatting sqref="F677:F685">
    <cfRule type="cellIs" dxfId="1455" priority="1530" stopIfTrue="1" operator="lessThan">
      <formula>0</formula>
    </cfRule>
  </conditionalFormatting>
  <conditionalFormatting sqref="F617:F625">
    <cfRule type="cellIs" dxfId="1454" priority="1544" stopIfTrue="1" operator="lessThan">
      <formula>0</formula>
    </cfRule>
  </conditionalFormatting>
  <conditionalFormatting sqref="F617:F625">
    <cfRule type="cellIs" dxfId="1453" priority="1543" stopIfTrue="1" operator="lessThan">
      <formula>0</formula>
    </cfRule>
  </conditionalFormatting>
  <conditionalFormatting sqref="F617:F625">
    <cfRule type="cellIs" dxfId="1452" priority="1542" stopIfTrue="1" operator="lessThan">
      <formula>0</formula>
    </cfRule>
  </conditionalFormatting>
  <conditionalFormatting sqref="F687:F695">
    <cfRule type="cellIs" dxfId="1451" priority="1520" stopIfTrue="1" operator="lessThan">
      <formula>0</formula>
    </cfRule>
  </conditionalFormatting>
  <conditionalFormatting sqref="F687:F695">
    <cfRule type="cellIs" dxfId="1450" priority="1519" stopIfTrue="1" operator="lessThan">
      <formula>0</formula>
    </cfRule>
  </conditionalFormatting>
  <conditionalFormatting sqref="F687:F695">
    <cfRule type="cellIs" dxfId="1449" priority="1518" stopIfTrue="1" operator="lessThan">
      <formula>0</formula>
    </cfRule>
  </conditionalFormatting>
  <conditionalFormatting sqref="F697:F705">
    <cfRule type="cellIs" dxfId="1448" priority="1508" stopIfTrue="1" operator="lessThan">
      <formula>0</formula>
    </cfRule>
  </conditionalFormatting>
  <conditionalFormatting sqref="F697:F705">
    <cfRule type="cellIs" dxfId="1447" priority="1507" stopIfTrue="1" operator="lessThan">
      <formula>0</formula>
    </cfRule>
  </conditionalFormatting>
  <conditionalFormatting sqref="F697:F705">
    <cfRule type="cellIs" dxfId="1446" priority="1506" stopIfTrue="1" operator="lessThan">
      <formula>0</formula>
    </cfRule>
  </conditionalFormatting>
  <conditionalFormatting sqref="F707:F715">
    <cfRule type="cellIs" dxfId="1445" priority="1496" stopIfTrue="1" operator="lessThan">
      <formula>0</formula>
    </cfRule>
  </conditionalFormatting>
  <conditionalFormatting sqref="F707:F715">
    <cfRule type="cellIs" dxfId="1444" priority="1495" stopIfTrue="1" operator="lessThan">
      <formula>0</formula>
    </cfRule>
  </conditionalFormatting>
  <conditionalFormatting sqref="F707:F715">
    <cfRule type="cellIs" dxfId="1443" priority="1494" stopIfTrue="1" operator="lessThan">
      <formula>0</formula>
    </cfRule>
  </conditionalFormatting>
  <conditionalFormatting sqref="F717:F725">
    <cfRule type="cellIs" dxfId="1442" priority="1484" stopIfTrue="1" operator="lessThan">
      <formula>0</formula>
    </cfRule>
  </conditionalFormatting>
  <conditionalFormatting sqref="F717:F725">
    <cfRule type="cellIs" dxfId="1441" priority="1483" stopIfTrue="1" operator="lessThan">
      <formula>0</formula>
    </cfRule>
  </conditionalFormatting>
  <conditionalFormatting sqref="F717:F725">
    <cfRule type="cellIs" dxfId="1440" priority="1482" stopIfTrue="1" operator="lessThan">
      <formula>0</formula>
    </cfRule>
  </conditionalFormatting>
  <conditionalFormatting sqref="F727:F735">
    <cfRule type="cellIs" dxfId="1439" priority="1472" stopIfTrue="1" operator="lessThan">
      <formula>0</formula>
    </cfRule>
  </conditionalFormatting>
  <conditionalFormatting sqref="F727:F735">
    <cfRule type="cellIs" dxfId="1438" priority="1471" stopIfTrue="1" operator="lessThan">
      <formula>0</formula>
    </cfRule>
  </conditionalFormatting>
  <conditionalFormatting sqref="F727:F735">
    <cfRule type="cellIs" dxfId="1437" priority="1470" stopIfTrue="1" operator="lessThan">
      <formula>0</formula>
    </cfRule>
  </conditionalFormatting>
  <conditionalFormatting sqref="F737:F745">
    <cfRule type="cellIs" dxfId="1436" priority="1460" stopIfTrue="1" operator="lessThan">
      <formula>0</formula>
    </cfRule>
  </conditionalFormatting>
  <conditionalFormatting sqref="F737:F745">
    <cfRule type="cellIs" dxfId="1435" priority="1459" stopIfTrue="1" operator="lessThan">
      <formula>0</formula>
    </cfRule>
  </conditionalFormatting>
  <conditionalFormatting sqref="F737:F745">
    <cfRule type="cellIs" dxfId="1434" priority="1458" stopIfTrue="1" operator="lessThan">
      <formula>0</formula>
    </cfRule>
  </conditionalFormatting>
  <conditionalFormatting sqref="F747:F755">
    <cfRule type="cellIs" dxfId="1433" priority="1448" stopIfTrue="1" operator="lessThan">
      <formula>0</formula>
    </cfRule>
  </conditionalFormatting>
  <conditionalFormatting sqref="F747:F755">
    <cfRule type="cellIs" dxfId="1432" priority="1447" stopIfTrue="1" operator="lessThan">
      <formula>0</formula>
    </cfRule>
  </conditionalFormatting>
  <conditionalFormatting sqref="F747:F755">
    <cfRule type="cellIs" dxfId="1431" priority="1446" stopIfTrue="1" operator="lessThan">
      <formula>0</formula>
    </cfRule>
  </conditionalFormatting>
  <conditionalFormatting sqref="F757:F765">
    <cfRule type="cellIs" dxfId="1430" priority="1436" stopIfTrue="1" operator="lessThan">
      <formula>0</formula>
    </cfRule>
  </conditionalFormatting>
  <conditionalFormatting sqref="F757:F765">
    <cfRule type="cellIs" dxfId="1429" priority="1435" stopIfTrue="1" operator="lessThan">
      <formula>0</formula>
    </cfRule>
  </conditionalFormatting>
  <conditionalFormatting sqref="F757:F765">
    <cfRule type="cellIs" dxfId="1428" priority="1434" stopIfTrue="1" operator="lessThan">
      <formula>0</formula>
    </cfRule>
  </conditionalFormatting>
  <conditionalFormatting sqref="F767:F775">
    <cfRule type="cellIs" dxfId="1427" priority="1424" stopIfTrue="1" operator="lessThan">
      <formula>0</formula>
    </cfRule>
  </conditionalFormatting>
  <conditionalFormatting sqref="F767:F775">
    <cfRule type="cellIs" dxfId="1426" priority="1423" stopIfTrue="1" operator="lessThan">
      <formula>0</formula>
    </cfRule>
  </conditionalFormatting>
  <conditionalFormatting sqref="F767:F775">
    <cfRule type="cellIs" dxfId="1425" priority="1422" stopIfTrue="1" operator="lessThan">
      <formula>0</formula>
    </cfRule>
  </conditionalFormatting>
  <conditionalFormatting sqref="F777:F785">
    <cfRule type="cellIs" dxfId="1424" priority="1412" stopIfTrue="1" operator="lessThan">
      <formula>0</formula>
    </cfRule>
  </conditionalFormatting>
  <conditionalFormatting sqref="F777:F785">
    <cfRule type="cellIs" dxfId="1423" priority="1411" stopIfTrue="1" operator="lessThan">
      <formula>0</formula>
    </cfRule>
  </conditionalFormatting>
  <conditionalFormatting sqref="F777:F785">
    <cfRule type="cellIs" dxfId="1422" priority="1410" stopIfTrue="1" operator="lessThan">
      <formula>0</formula>
    </cfRule>
  </conditionalFormatting>
  <conditionalFormatting sqref="F787:F795">
    <cfRule type="cellIs" dxfId="1421" priority="1400" stopIfTrue="1" operator="lessThan">
      <formula>0</formula>
    </cfRule>
  </conditionalFormatting>
  <conditionalFormatting sqref="F787:F795">
    <cfRule type="cellIs" dxfId="1420" priority="1399" stopIfTrue="1" operator="lessThan">
      <formula>0</formula>
    </cfRule>
  </conditionalFormatting>
  <conditionalFormatting sqref="F787:F795">
    <cfRule type="cellIs" dxfId="1419" priority="1398" stopIfTrue="1" operator="lessThan">
      <formula>0</formula>
    </cfRule>
  </conditionalFormatting>
  <conditionalFormatting sqref="F797:F805">
    <cfRule type="cellIs" dxfId="1418" priority="1388" stopIfTrue="1" operator="lessThan">
      <formula>0</formula>
    </cfRule>
  </conditionalFormatting>
  <conditionalFormatting sqref="F797:F805">
    <cfRule type="cellIs" dxfId="1417" priority="1387" stopIfTrue="1" operator="lessThan">
      <formula>0</formula>
    </cfRule>
  </conditionalFormatting>
  <conditionalFormatting sqref="F797:F805">
    <cfRule type="cellIs" dxfId="1416" priority="1386" stopIfTrue="1" operator="lessThan">
      <formula>0</formula>
    </cfRule>
  </conditionalFormatting>
  <conditionalFormatting sqref="F807:F815">
    <cfRule type="cellIs" dxfId="1415" priority="1376" stopIfTrue="1" operator="lessThan">
      <formula>0</formula>
    </cfRule>
  </conditionalFormatting>
  <conditionalFormatting sqref="F807:F815">
    <cfRule type="cellIs" dxfId="1414" priority="1375" stopIfTrue="1" operator="lessThan">
      <formula>0</formula>
    </cfRule>
  </conditionalFormatting>
  <conditionalFormatting sqref="F807:F815">
    <cfRule type="cellIs" dxfId="1413" priority="1374" stopIfTrue="1" operator="lessThan">
      <formula>0</formula>
    </cfRule>
  </conditionalFormatting>
  <conditionalFormatting sqref="F817:F825">
    <cfRule type="cellIs" dxfId="1412" priority="1364" stopIfTrue="1" operator="lessThan">
      <formula>0</formula>
    </cfRule>
  </conditionalFormatting>
  <conditionalFormatting sqref="F817:F825">
    <cfRule type="cellIs" dxfId="1411" priority="1363" stopIfTrue="1" operator="lessThan">
      <formula>0</formula>
    </cfRule>
  </conditionalFormatting>
  <conditionalFormatting sqref="F817:F825">
    <cfRule type="cellIs" dxfId="1410" priority="1362" stopIfTrue="1" operator="lessThan">
      <formula>0</formula>
    </cfRule>
  </conditionalFormatting>
  <conditionalFormatting sqref="F827:F835">
    <cfRule type="cellIs" dxfId="1409" priority="1352" stopIfTrue="1" operator="lessThan">
      <formula>0</formula>
    </cfRule>
  </conditionalFormatting>
  <conditionalFormatting sqref="F827:F835">
    <cfRule type="cellIs" dxfId="1408" priority="1351" stopIfTrue="1" operator="lessThan">
      <formula>0</formula>
    </cfRule>
  </conditionalFormatting>
  <conditionalFormatting sqref="F827:F835">
    <cfRule type="cellIs" dxfId="1407" priority="1350" stopIfTrue="1" operator="lessThan">
      <formula>0</formula>
    </cfRule>
  </conditionalFormatting>
  <conditionalFormatting sqref="F837:F845">
    <cfRule type="cellIs" dxfId="1406" priority="1340" stopIfTrue="1" operator="lessThan">
      <formula>0</formula>
    </cfRule>
  </conditionalFormatting>
  <conditionalFormatting sqref="F837:F845">
    <cfRule type="cellIs" dxfId="1405" priority="1339" stopIfTrue="1" operator="lessThan">
      <formula>0</formula>
    </cfRule>
  </conditionalFormatting>
  <conditionalFormatting sqref="F837:F845">
    <cfRule type="cellIs" dxfId="1404" priority="1338" stopIfTrue="1" operator="lessThan">
      <formula>0</formula>
    </cfRule>
  </conditionalFormatting>
  <conditionalFormatting sqref="F847:F855">
    <cfRule type="cellIs" dxfId="1403" priority="1328" stopIfTrue="1" operator="lessThan">
      <formula>0</formula>
    </cfRule>
  </conditionalFormatting>
  <conditionalFormatting sqref="F847:F855">
    <cfRule type="cellIs" dxfId="1402" priority="1327" stopIfTrue="1" operator="lessThan">
      <formula>0</formula>
    </cfRule>
  </conditionalFormatting>
  <conditionalFormatting sqref="F847:F855">
    <cfRule type="cellIs" dxfId="1401" priority="1326" stopIfTrue="1" operator="lessThan">
      <formula>0</formula>
    </cfRule>
  </conditionalFormatting>
  <conditionalFormatting sqref="F857:F865">
    <cfRule type="cellIs" dxfId="1400" priority="1316" stopIfTrue="1" operator="lessThan">
      <formula>0</formula>
    </cfRule>
  </conditionalFormatting>
  <conditionalFormatting sqref="F857:F865">
    <cfRule type="cellIs" dxfId="1399" priority="1315" stopIfTrue="1" operator="lessThan">
      <formula>0</formula>
    </cfRule>
  </conditionalFormatting>
  <conditionalFormatting sqref="F857:F865">
    <cfRule type="cellIs" dxfId="1398" priority="1314" stopIfTrue="1" operator="lessThan">
      <formula>0</formula>
    </cfRule>
  </conditionalFormatting>
  <conditionalFormatting sqref="F867:F875">
    <cfRule type="cellIs" dxfId="1397" priority="1304" stopIfTrue="1" operator="lessThan">
      <formula>0</formula>
    </cfRule>
  </conditionalFormatting>
  <conditionalFormatting sqref="F867:F875">
    <cfRule type="cellIs" dxfId="1396" priority="1303" stopIfTrue="1" operator="lessThan">
      <formula>0</formula>
    </cfRule>
  </conditionalFormatting>
  <conditionalFormatting sqref="F867:F875">
    <cfRule type="cellIs" dxfId="1395" priority="1302" stopIfTrue="1" operator="lessThan">
      <formula>0</formula>
    </cfRule>
  </conditionalFormatting>
  <conditionalFormatting sqref="F636 H636 J636 L636 F646 H646 J646 L646 F656 H656 J656 L656 F666 H666 J666 L666">
    <cfRule type="cellIs" dxfId="1394" priority="1292" stopIfTrue="1" operator="lessThan">
      <formula>0</formula>
    </cfRule>
  </conditionalFormatting>
  <conditionalFormatting sqref="F627:F635">
    <cfRule type="cellIs" dxfId="1393" priority="1231" stopIfTrue="1" operator="lessThan">
      <formula>0</formula>
    </cfRule>
  </conditionalFormatting>
  <conditionalFormatting sqref="F627:F635">
    <cfRule type="cellIs" dxfId="1392" priority="1230" stopIfTrue="1" operator="lessThan">
      <formula>0</formula>
    </cfRule>
  </conditionalFormatting>
  <conditionalFormatting sqref="F627:F635">
    <cfRule type="cellIs" dxfId="1391" priority="1229" stopIfTrue="1" operator="lessThan">
      <formula>0</formula>
    </cfRule>
  </conditionalFormatting>
  <conditionalFormatting sqref="F637:F645">
    <cfRule type="cellIs" dxfId="1390" priority="1219" stopIfTrue="1" operator="lessThan">
      <formula>0</formula>
    </cfRule>
  </conditionalFormatting>
  <conditionalFormatting sqref="F637:F645">
    <cfRule type="cellIs" dxfId="1389" priority="1218" stopIfTrue="1" operator="lessThan">
      <formula>0</formula>
    </cfRule>
  </conditionalFormatting>
  <conditionalFormatting sqref="F637:F645">
    <cfRule type="cellIs" dxfId="1388" priority="1217" stopIfTrue="1" operator="lessThan">
      <formula>0</formula>
    </cfRule>
  </conditionalFormatting>
  <conditionalFormatting sqref="F647:F655">
    <cfRule type="cellIs" dxfId="1387" priority="1207" stopIfTrue="1" operator="lessThan">
      <formula>0</formula>
    </cfRule>
  </conditionalFormatting>
  <conditionalFormatting sqref="F647:F655">
    <cfRule type="cellIs" dxfId="1386" priority="1206" stopIfTrue="1" operator="lessThan">
      <formula>0</formula>
    </cfRule>
  </conditionalFormatting>
  <conditionalFormatting sqref="F647:F655">
    <cfRule type="cellIs" dxfId="1385" priority="1205" stopIfTrue="1" operator="lessThan">
      <formula>0</formula>
    </cfRule>
  </conditionalFormatting>
  <conditionalFormatting sqref="F657:F665">
    <cfRule type="cellIs" dxfId="1384" priority="1195" stopIfTrue="1" operator="lessThan">
      <formula>0</formula>
    </cfRule>
  </conditionalFormatting>
  <conditionalFormatting sqref="F657:F665">
    <cfRule type="cellIs" dxfId="1383" priority="1194" stopIfTrue="1" operator="lessThan">
      <formula>0</formula>
    </cfRule>
  </conditionalFormatting>
  <conditionalFormatting sqref="F657:F665">
    <cfRule type="cellIs" dxfId="1382" priority="1193" stopIfTrue="1" operator="lessThan">
      <formula>0</formula>
    </cfRule>
  </conditionalFormatting>
  <conditionalFormatting sqref="F667:F675">
    <cfRule type="cellIs" dxfId="1381" priority="1183" stopIfTrue="1" operator="lessThan">
      <formula>0</formula>
    </cfRule>
  </conditionalFormatting>
  <conditionalFormatting sqref="F667:F675">
    <cfRule type="cellIs" dxfId="1380" priority="1182" stopIfTrue="1" operator="lessThan">
      <formula>0</formula>
    </cfRule>
  </conditionalFormatting>
  <conditionalFormatting sqref="F667:F675">
    <cfRule type="cellIs" dxfId="1379" priority="1181" stopIfTrue="1" operator="lessThan">
      <formula>0</formula>
    </cfRule>
  </conditionalFormatting>
  <conditionalFormatting sqref="F536 H536 J536 L536 F546 H546 J546 L546 F556 H556 J556 L556 F566 H566 J566 L566">
    <cfRule type="cellIs" dxfId="1378" priority="1171" stopIfTrue="1" operator="lessThan">
      <formula>0</formula>
    </cfRule>
  </conditionalFormatting>
  <conditionalFormatting sqref="F527:F535">
    <cfRule type="cellIs" dxfId="1377" priority="1110" stopIfTrue="1" operator="lessThan">
      <formula>0</formula>
    </cfRule>
  </conditionalFormatting>
  <conditionalFormatting sqref="F527:F535">
    <cfRule type="cellIs" dxfId="1376" priority="1109" stopIfTrue="1" operator="lessThan">
      <formula>0</formula>
    </cfRule>
  </conditionalFormatting>
  <conditionalFormatting sqref="F527:F535">
    <cfRule type="cellIs" dxfId="1375" priority="1108" stopIfTrue="1" operator="lessThan">
      <formula>0</formula>
    </cfRule>
  </conditionalFormatting>
  <conditionalFormatting sqref="F537:F545">
    <cfRule type="cellIs" dxfId="1374" priority="1098" stopIfTrue="1" operator="lessThan">
      <formula>0</formula>
    </cfRule>
  </conditionalFormatting>
  <conditionalFormatting sqref="F537:F545">
    <cfRule type="cellIs" dxfId="1373" priority="1097" stopIfTrue="1" operator="lessThan">
      <formula>0</formula>
    </cfRule>
  </conditionalFormatting>
  <conditionalFormatting sqref="F537:F545">
    <cfRule type="cellIs" dxfId="1372" priority="1096" stopIfTrue="1" operator="lessThan">
      <formula>0</formula>
    </cfRule>
  </conditionalFormatting>
  <conditionalFormatting sqref="F547:F555">
    <cfRule type="cellIs" dxfId="1371" priority="1086" stopIfTrue="1" operator="lessThan">
      <formula>0</formula>
    </cfRule>
  </conditionalFormatting>
  <conditionalFormatting sqref="F547:F555">
    <cfRule type="cellIs" dxfId="1370" priority="1085" stopIfTrue="1" operator="lessThan">
      <formula>0</formula>
    </cfRule>
  </conditionalFormatting>
  <conditionalFormatting sqref="F547:F555">
    <cfRule type="cellIs" dxfId="1369" priority="1084" stopIfTrue="1" operator="lessThan">
      <formula>0</formula>
    </cfRule>
  </conditionalFormatting>
  <conditionalFormatting sqref="F557:F565">
    <cfRule type="cellIs" dxfId="1368" priority="1074" stopIfTrue="1" operator="lessThan">
      <formula>0</formula>
    </cfRule>
  </conditionalFormatting>
  <conditionalFormatting sqref="F557:F565">
    <cfRule type="cellIs" dxfId="1367" priority="1073" stopIfTrue="1" operator="lessThan">
      <formula>0</formula>
    </cfRule>
  </conditionalFormatting>
  <conditionalFormatting sqref="F557:F565">
    <cfRule type="cellIs" dxfId="1366" priority="1072" stopIfTrue="1" operator="lessThan">
      <formula>0</formula>
    </cfRule>
  </conditionalFormatting>
  <conditionalFormatting sqref="F567:F575">
    <cfRule type="cellIs" dxfId="1365" priority="1062" stopIfTrue="1" operator="lessThan">
      <formula>0</formula>
    </cfRule>
  </conditionalFormatting>
  <conditionalFormatting sqref="F567:F575">
    <cfRule type="cellIs" dxfId="1364" priority="1061" stopIfTrue="1" operator="lessThan">
      <formula>0</formula>
    </cfRule>
  </conditionalFormatting>
  <conditionalFormatting sqref="F567:F575">
    <cfRule type="cellIs" dxfId="1363" priority="1060" stopIfTrue="1" operator="lessThan">
      <formula>0</formula>
    </cfRule>
  </conditionalFormatting>
  <conditionalFormatting sqref="H57:H65">
    <cfRule type="cellIs" dxfId="1362" priority="1050" stopIfTrue="1" operator="lessThan">
      <formula>0</formula>
    </cfRule>
  </conditionalFormatting>
  <conditionalFormatting sqref="H57:H65">
    <cfRule type="cellIs" dxfId="1361" priority="1049" stopIfTrue="1" operator="lessThan">
      <formula>0</formula>
    </cfRule>
  </conditionalFormatting>
  <conditionalFormatting sqref="H57:H65">
    <cfRule type="cellIs" dxfId="1360" priority="1048" stopIfTrue="1" operator="lessThan">
      <formula>0</formula>
    </cfRule>
  </conditionalFormatting>
  <conditionalFormatting sqref="J57:J65">
    <cfRule type="cellIs" dxfId="1359" priority="1047" stopIfTrue="1" operator="lessThan">
      <formula>0</formula>
    </cfRule>
  </conditionalFormatting>
  <conditionalFormatting sqref="J57:J65">
    <cfRule type="cellIs" dxfId="1358" priority="1046" stopIfTrue="1" operator="lessThan">
      <formula>0</formula>
    </cfRule>
  </conditionalFormatting>
  <conditionalFormatting sqref="J57:J65">
    <cfRule type="cellIs" dxfId="1357" priority="1045" stopIfTrue="1" operator="lessThan">
      <formula>0</formula>
    </cfRule>
  </conditionalFormatting>
  <conditionalFormatting sqref="L57:L65">
    <cfRule type="cellIs" dxfId="1356" priority="1044" stopIfTrue="1" operator="lessThan">
      <formula>0</formula>
    </cfRule>
  </conditionalFormatting>
  <conditionalFormatting sqref="L57:L65">
    <cfRule type="cellIs" dxfId="1355" priority="1043" stopIfTrue="1" operator="lessThan">
      <formula>0</formula>
    </cfRule>
  </conditionalFormatting>
  <conditionalFormatting sqref="L57:L65">
    <cfRule type="cellIs" dxfId="1354" priority="1042" stopIfTrue="1" operator="lessThan">
      <formula>0</formula>
    </cfRule>
  </conditionalFormatting>
  <conditionalFormatting sqref="F67:F75">
    <cfRule type="cellIs" dxfId="1353" priority="1041" stopIfTrue="1" operator="lessThan">
      <formula>0</formula>
    </cfRule>
  </conditionalFormatting>
  <conditionalFormatting sqref="F67:F75">
    <cfRule type="cellIs" dxfId="1352" priority="1040" stopIfTrue="1" operator="lessThan">
      <formula>0</formula>
    </cfRule>
  </conditionalFormatting>
  <conditionalFormatting sqref="H67:H75">
    <cfRule type="cellIs" dxfId="1351" priority="1039" stopIfTrue="1" operator="lessThan">
      <formula>0</formula>
    </cfRule>
  </conditionalFormatting>
  <conditionalFormatting sqref="H67:H75">
    <cfRule type="cellIs" dxfId="1350" priority="1038" stopIfTrue="1" operator="lessThan">
      <formula>0</formula>
    </cfRule>
  </conditionalFormatting>
  <conditionalFormatting sqref="H67:H75">
    <cfRule type="cellIs" dxfId="1349" priority="1037" stopIfTrue="1" operator="lessThan">
      <formula>0</formula>
    </cfRule>
  </conditionalFormatting>
  <conditionalFormatting sqref="J67:J75">
    <cfRule type="cellIs" dxfId="1348" priority="1036" stopIfTrue="1" operator="lessThan">
      <formula>0</formula>
    </cfRule>
  </conditionalFormatting>
  <conditionalFormatting sqref="J67:J75">
    <cfRule type="cellIs" dxfId="1347" priority="1035" stopIfTrue="1" operator="lessThan">
      <formula>0</formula>
    </cfRule>
  </conditionalFormatting>
  <conditionalFormatting sqref="J67:J75">
    <cfRule type="cellIs" dxfId="1346" priority="1034" stopIfTrue="1" operator="lessThan">
      <formula>0</formula>
    </cfRule>
  </conditionalFormatting>
  <conditionalFormatting sqref="L67:L75">
    <cfRule type="cellIs" dxfId="1345" priority="1033" stopIfTrue="1" operator="lessThan">
      <formula>0</formula>
    </cfRule>
  </conditionalFormatting>
  <conditionalFormatting sqref="L67:L75">
    <cfRule type="cellIs" dxfId="1344" priority="1032" stopIfTrue="1" operator="lessThan">
      <formula>0</formula>
    </cfRule>
  </conditionalFormatting>
  <conditionalFormatting sqref="L67:L75">
    <cfRule type="cellIs" dxfId="1343" priority="1031" stopIfTrue="1" operator="lessThan">
      <formula>0</formula>
    </cfRule>
  </conditionalFormatting>
  <conditionalFormatting sqref="H177:H185">
    <cfRule type="cellIs" dxfId="1342" priority="940" stopIfTrue="1" operator="lessThan">
      <formula>0</formula>
    </cfRule>
  </conditionalFormatting>
  <conditionalFormatting sqref="H177:H185">
    <cfRule type="cellIs" dxfId="1341" priority="939" stopIfTrue="1" operator="lessThan">
      <formula>0</formula>
    </cfRule>
  </conditionalFormatting>
  <conditionalFormatting sqref="H177:H185">
    <cfRule type="cellIs" dxfId="1340" priority="938" stopIfTrue="1" operator="lessThan">
      <formula>0</formula>
    </cfRule>
  </conditionalFormatting>
  <conditionalFormatting sqref="J177:J185">
    <cfRule type="cellIs" dxfId="1339" priority="937" stopIfTrue="1" operator="lessThan">
      <formula>0</formula>
    </cfRule>
  </conditionalFormatting>
  <conditionalFormatting sqref="J177:J185">
    <cfRule type="cellIs" dxfId="1338" priority="936" stopIfTrue="1" operator="lessThan">
      <formula>0</formula>
    </cfRule>
  </conditionalFormatting>
  <conditionalFormatting sqref="J177:J185">
    <cfRule type="cellIs" dxfId="1337" priority="935" stopIfTrue="1" operator="lessThan">
      <formula>0</formula>
    </cfRule>
  </conditionalFormatting>
  <conditionalFormatting sqref="L177:L185">
    <cfRule type="cellIs" dxfId="1336" priority="934" stopIfTrue="1" operator="lessThan">
      <formula>0</formula>
    </cfRule>
  </conditionalFormatting>
  <conditionalFormatting sqref="L177:L185">
    <cfRule type="cellIs" dxfId="1335" priority="933" stopIfTrue="1" operator="lessThan">
      <formula>0</formula>
    </cfRule>
  </conditionalFormatting>
  <conditionalFormatting sqref="L177:L185">
    <cfRule type="cellIs" dxfId="1334" priority="932" stopIfTrue="1" operator="lessThan">
      <formula>0</formula>
    </cfRule>
  </conditionalFormatting>
  <conditionalFormatting sqref="H187:H195">
    <cfRule type="cellIs" dxfId="1333" priority="931" stopIfTrue="1" operator="lessThan">
      <formula>0</formula>
    </cfRule>
  </conditionalFormatting>
  <conditionalFormatting sqref="H187:H195">
    <cfRule type="cellIs" dxfId="1332" priority="930" stopIfTrue="1" operator="lessThan">
      <formula>0</formula>
    </cfRule>
  </conditionalFormatting>
  <conditionalFormatting sqref="H187:H195">
    <cfRule type="cellIs" dxfId="1331" priority="929" stopIfTrue="1" operator="lessThan">
      <formula>0</formula>
    </cfRule>
  </conditionalFormatting>
  <conditionalFormatting sqref="J187:J195">
    <cfRule type="cellIs" dxfId="1330" priority="928" stopIfTrue="1" operator="lessThan">
      <formula>0</formula>
    </cfRule>
  </conditionalFormatting>
  <conditionalFormatting sqref="J187:J195">
    <cfRule type="cellIs" dxfId="1329" priority="927" stopIfTrue="1" operator="lessThan">
      <formula>0</formula>
    </cfRule>
  </conditionalFormatting>
  <conditionalFormatting sqref="J187:J195">
    <cfRule type="cellIs" dxfId="1328" priority="926" stopIfTrue="1" operator="lessThan">
      <formula>0</formula>
    </cfRule>
  </conditionalFormatting>
  <conditionalFormatting sqref="L187:L195">
    <cfRule type="cellIs" dxfId="1327" priority="925" stopIfTrue="1" operator="lessThan">
      <formula>0</formula>
    </cfRule>
  </conditionalFormatting>
  <conditionalFormatting sqref="L187:L195">
    <cfRule type="cellIs" dxfId="1326" priority="924" stopIfTrue="1" operator="lessThan">
      <formula>0</formula>
    </cfRule>
  </conditionalFormatting>
  <conditionalFormatting sqref="L187:L195">
    <cfRule type="cellIs" dxfId="1325" priority="923" stopIfTrue="1" operator="lessThan">
      <formula>0</formula>
    </cfRule>
  </conditionalFormatting>
  <conditionalFormatting sqref="H197:H205">
    <cfRule type="cellIs" dxfId="1324" priority="922" stopIfTrue="1" operator="lessThan">
      <formula>0</formula>
    </cfRule>
  </conditionalFormatting>
  <conditionalFormatting sqref="H197:H205">
    <cfRule type="cellIs" dxfId="1323" priority="921" stopIfTrue="1" operator="lessThan">
      <formula>0</formula>
    </cfRule>
  </conditionalFormatting>
  <conditionalFormatting sqref="H197:H205">
    <cfRule type="cellIs" dxfId="1322" priority="920" stopIfTrue="1" operator="lessThan">
      <formula>0</formula>
    </cfRule>
  </conditionalFormatting>
  <conditionalFormatting sqref="J197:J205">
    <cfRule type="cellIs" dxfId="1321" priority="919" stopIfTrue="1" operator="lessThan">
      <formula>0</formula>
    </cfRule>
  </conditionalFormatting>
  <conditionalFormatting sqref="J197:J205">
    <cfRule type="cellIs" dxfId="1320" priority="918" stopIfTrue="1" operator="lessThan">
      <formula>0</formula>
    </cfRule>
  </conditionalFormatting>
  <conditionalFormatting sqref="J197:J205">
    <cfRule type="cellIs" dxfId="1319" priority="917" stopIfTrue="1" operator="lessThan">
      <formula>0</formula>
    </cfRule>
  </conditionalFormatting>
  <conditionalFormatting sqref="L197:L205">
    <cfRule type="cellIs" dxfId="1318" priority="916" stopIfTrue="1" operator="lessThan">
      <formula>0</formula>
    </cfRule>
  </conditionalFormatting>
  <conditionalFormatting sqref="L197:L205">
    <cfRule type="cellIs" dxfId="1317" priority="915" stopIfTrue="1" operator="lessThan">
      <formula>0</formula>
    </cfRule>
  </conditionalFormatting>
  <conditionalFormatting sqref="L197:L205">
    <cfRule type="cellIs" dxfId="1316" priority="914" stopIfTrue="1" operator="lessThan">
      <formula>0</formula>
    </cfRule>
  </conditionalFormatting>
  <conditionalFormatting sqref="H207:H215">
    <cfRule type="cellIs" dxfId="1315" priority="913" stopIfTrue="1" operator="lessThan">
      <formula>0</formula>
    </cfRule>
  </conditionalFormatting>
  <conditionalFormatting sqref="H207:H215">
    <cfRule type="cellIs" dxfId="1314" priority="912" stopIfTrue="1" operator="lessThan">
      <formula>0</formula>
    </cfRule>
  </conditionalFormatting>
  <conditionalFormatting sqref="H207:H215">
    <cfRule type="cellIs" dxfId="1313" priority="911" stopIfTrue="1" operator="lessThan">
      <formula>0</formula>
    </cfRule>
  </conditionalFormatting>
  <conditionalFormatting sqref="J207:J215">
    <cfRule type="cellIs" dxfId="1312" priority="910" stopIfTrue="1" operator="lessThan">
      <formula>0</formula>
    </cfRule>
  </conditionalFormatting>
  <conditionalFormatting sqref="J207:J215">
    <cfRule type="cellIs" dxfId="1311" priority="909" stopIfTrue="1" operator="lessThan">
      <formula>0</formula>
    </cfRule>
  </conditionalFormatting>
  <conditionalFormatting sqref="J207:J215">
    <cfRule type="cellIs" dxfId="1310" priority="908" stopIfTrue="1" operator="lessThan">
      <formula>0</formula>
    </cfRule>
  </conditionalFormatting>
  <conditionalFormatting sqref="L207:L215">
    <cfRule type="cellIs" dxfId="1309" priority="907" stopIfTrue="1" operator="lessThan">
      <formula>0</formula>
    </cfRule>
  </conditionalFormatting>
  <conditionalFormatting sqref="L207:L215">
    <cfRule type="cellIs" dxfId="1308" priority="906" stopIfTrue="1" operator="lessThan">
      <formula>0</formula>
    </cfRule>
  </conditionalFormatting>
  <conditionalFormatting sqref="L207:L215">
    <cfRule type="cellIs" dxfId="1307" priority="905" stopIfTrue="1" operator="lessThan">
      <formula>0</formula>
    </cfRule>
  </conditionalFormatting>
  <conditionalFormatting sqref="H217:H225">
    <cfRule type="cellIs" dxfId="1306" priority="904" stopIfTrue="1" operator="lessThan">
      <formula>0</formula>
    </cfRule>
  </conditionalFormatting>
  <conditionalFormatting sqref="H217:H225">
    <cfRule type="cellIs" dxfId="1305" priority="903" stopIfTrue="1" operator="lessThan">
      <formula>0</formula>
    </cfRule>
  </conditionalFormatting>
  <conditionalFormatting sqref="H217:H225">
    <cfRule type="cellIs" dxfId="1304" priority="902" stopIfTrue="1" operator="lessThan">
      <formula>0</formula>
    </cfRule>
  </conditionalFormatting>
  <conditionalFormatting sqref="J217:J225">
    <cfRule type="cellIs" dxfId="1303" priority="901" stopIfTrue="1" operator="lessThan">
      <formula>0</formula>
    </cfRule>
  </conditionalFormatting>
  <conditionalFormatting sqref="J217:J225">
    <cfRule type="cellIs" dxfId="1302" priority="900" stopIfTrue="1" operator="lessThan">
      <formula>0</formula>
    </cfRule>
  </conditionalFormatting>
  <conditionalFormatting sqref="J217:J225">
    <cfRule type="cellIs" dxfId="1301" priority="899" stopIfTrue="1" operator="lessThan">
      <formula>0</formula>
    </cfRule>
  </conditionalFormatting>
  <conditionalFormatting sqref="L217:L225">
    <cfRule type="cellIs" dxfId="1300" priority="898" stopIfTrue="1" operator="lessThan">
      <formula>0</formula>
    </cfRule>
  </conditionalFormatting>
  <conditionalFormatting sqref="L217:L225">
    <cfRule type="cellIs" dxfId="1299" priority="897" stopIfTrue="1" operator="lessThan">
      <formula>0</formula>
    </cfRule>
  </conditionalFormatting>
  <conditionalFormatting sqref="L217:L225">
    <cfRule type="cellIs" dxfId="1298" priority="896" stopIfTrue="1" operator="lessThan">
      <formula>0</formula>
    </cfRule>
  </conditionalFormatting>
  <conditionalFormatting sqref="H227:H235">
    <cfRule type="cellIs" dxfId="1297" priority="895" stopIfTrue="1" operator="lessThan">
      <formula>0</formula>
    </cfRule>
  </conditionalFormatting>
  <conditionalFormatting sqref="H227:H235">
    <cfRule type="cellIs" dxfId="1296" priority="894" stopIfTrue="1" operator="lessThan">
      <formula>0</formula>
    </cfRule>
  </conditionalFormatting>
  <conditionalFormatting sqref="H227:H235">
    <cfRule type="cellIs" dxfId="1295" priority="893" stopIfTrue="1" operator="lessThan">
      <formula>0</formula>
    </cfRule>
  </conditionalFormatting>
  <conditionalFormatting sqref="J227:J235">
    <cfRule type="cellIs" dxfId="1294" priority="892" stopIfTrue="1" operator="lessThan">
      <formula>0</formula>
    </cfRule>
  </conditionalFormatting>
  <conditionalFormatting sqref="J227:J235">
    <cfRule type="cellIs" dxfId="1293" priority="891" stopIfTrue="1" operator="lessThan">
      <formula>0</formula>
    </cfRule>
  </conditionalFormatting>
  <conditionalFormatting sqref="J227:J235">
    <cfRule type="cellIs" dxfId="1292" priority="890" stopIfTrue="1" operator="lessThan">
      <formula>0</formula>
    </cfRule>
  </conditionalFormatting>
  <conditionalFormatting sqref="L227:L235">
    <cfRule type="cellIs" dxfId="1291" priority="889" stopIfTrue="1" operator="lessThan">
      <formula>0</formula>
    </cfRule>
  </conditionalFormatting>
  <conditionalFormatting sqref="L227:L235">
    <cfRule type="cellIs" dxfId="1290" priority="888" stopIfTrue="1" operator="lessThan">
      <formula>0</formula>
    </cfRule>
  </conditionalFormatting>
  <conditionalFormatting sqref="L227:L235">
    <cfRule type="cellIs" dxfId="1289" priority="887" stopIfTrue="1" operator="lessThan">
      <formula>0</formula>
    </cfRule>
  </conditionalFormatting>
  <conditionalFormatting sqref="H237:H245">
    <cfRule type="cellIs" dxfId="1288" priority="886" stopIfTrue="1" operator="lessThan">
      <formula>0</formula>
    </cfRule>
  </conditionalFormatting>
  <conditionalFormatting sqref="H237:H245">
    <cfRule type="cellIs" dxfId="1287" priority="885" stopIfTrue="1" operator="lessThan">
      <formula>0</formula>
    </cfRule>
  </conditionalFormatting>
  <conditionalFormatting sqref="H237:H245">
    <cfRule type="cellIs" dxfId="1286" priority="884" stopIfTrue="1" operator="lessThan">
      <formula>0</formula>
    </cfRule>
  </conditionalFormatting>
  <conditionalFormatting sqref="J237:J245">
    <cfRule type="cellIs" dxfId="1285" priority="883" stopIfTrue="1" operator="lessThan">
      <formula>0</formula>
    </cfRule>
  </conditionalFormatting>
  <conditionalFormatting sqref="J237:J245">
    <cfRule type="cellIs" dxfId="1284" priority="882" stopIfTrue="1" operator="lessThan">
      <formula>0</formula>
    </cfRule>
  </conditionalFormatting>
  <conditionalFormatting sqref="J237:J245">
    <cfRule type="cellIs" dxfId="1283" priority="881" stopIfTrue="1" operator="lessThan">
      <formula>0</formula>
    </cfRule>
  </conditionalFormatting>
  <conditionalFormatting sqref="L237:L245">
    <cfRule type="cellIs" dxfId="1282" priority="880" stopIfTrue="1" operator="lessThan">
      <formula>0</formula>
    </cfRule>
  </conditionalFormatting>
  <conditionalFormatting sqref="L237:L245">
    <cfRule type="cellIs" dxfId="1281" priority="879" stopIfTrue="1" operator="lessThan">
      <formula>0</formula>
    </cfRule>
  </conditionalFormatting>
  <conditionalFormatting sqref="L237:L245">
    <cfRule type="cellIs" dxfId="1280" priority="878" stopIfTrue="1" operator="lessThan">
      <formula>0</formula>
    </cfRule>
  </conditionalFormatting>
  <conditionalFormatting sqref="H247:H255">
    <cfRule type="cellIs" dxfId="1279" priority="877" stopIfTrue="1" operator="lessThan">
      <formula>0</formula>
    </cfRule>
  </conditionalFormatting>
  <conditionalFormatting sqref="H247:H255">
    <cfRule type="cellIs" dxfId="1278" priority="876" stopIfTrue="1" operator="lessThan">
      <formula>0</formula>
    </cfRule>
  </conditionalFormatting>
  <conditionalFormatting sqref="H247:H255">
    <cfRule type="cellIs" dxfId="1277" priority="875" stopIfTrue="1" operator="lessThan">
      <formula>0</formula>
    </cfRule>
  </conditionalFormatting>
  <conditionalFormatting sqref="J247:J255">
    <cfRule type="cellIs" dxfId="1276" priority="874" stopIfTrue="1" operator="lessThan">
      <formula>0</formula>
    </cfRule>
  </conditionalFormatting>
  <conditionalFormatting sqref="J247:J255">
    <cfRule type="cellIs" dxfId="1275" priority="873" stopIfTrue="1" operator="lessThan">
      <formula>0</formula>
    </cfRule>
  </conditionalFormatting>
  <conditionalFormatting sqref="J247:J255">
    <cfRule type="cellIs" dxfId="1274" priority="872" stopIfTrue="1" operator="lessThan">
      <formula>0</formula>
    </cfRule>
  </conditionalFormatting>
  <conditionalFormatting sqref="L247:L255">
    <cfRule type="cellIs" dxfId="1273" priority="871" stopIfTrue="1" operator="lessThan">
      <formula>0</formula>
    </cfRule>
  </conditionalFormatting>
  <conditionalFormatting sqref="L247:L255">
    <cfRule type="cellIs" dxfId="1272" priority="870" stopIfTrue="1" operator="lessThan">
      <formula>0</formula>
    </cfRule>
  </conditionalFormatting>
  <conditionalFormatting sqref="L247:L255">
    <cfRule type="cellIs" dxfId="1271" priority="869" stopIfTrue="1" operator="lessThan">
      <formula>0</formula>
    </cfRule>
  </conditionalFormatting>
  <conditionalFormatting sqref="H257:H265">
    <cfRule type="cellIs" dxfId="1270" priority="868" stopIfTrue="1" operator="lessThan">
      <formula>0</formula>
    </cfRule>
  </conditionalFormatting>
  <conditionalFormatting sqref="H257:H265">
    <cfRule type="cellIs" dxfId="1269" priority="867" stopIfTrue="1" operator="lessThan">
      <formula>0</formula>
    </cfRule>
  </conditionalFormatting>
  <conditionalFormatting sqref="H257:H265">
    <cfRule type="cellIs" dxfId="1268" priority="866" stopIfTrue="1" operator="lessThan">
      <formula>0</formula>
    </cfRule>
  </conditionalFormatting>
  <conditionalFormatting sqref="J257:J265">
    <cfRule type="cellIs" dxfId="1267" priority="865" stopIfTrue="1" operator="lessThan">
      <formula>0</formula>
    </cfRule>
  </conditionalFormatting>
  <conditionalFormatting sqref="J257:J265">
    <cfRule type="cellIs" dxfId="1266" priority="864" stopIfTrue="1" operator="lessThan">
      <formula>0</formula>
    </cfRule>
  </conditionalFormatting>
  <conditionalFormatting sqref="J257:J265">
    <cfRule type="cellIs" dxfId="1265" priority="863" stopIfTrue="1" operator="lessThan">
      <formula>0</formula>
    </cfRule>
  </conditionalFormatting>
  <conditionalFormatting sqref="L257:L265">
    <cfRule type="cellIs" dxfId="1264" priority="862" stopIfTrue="1" operator="lessThan">
      <formula>0</formula>
    </cfRule>
  </conditionalFormatting>
  <conditionalFormatting sqref="L257:L265">
    <cfRule type="cellIs" dxfId="1263" priority="861" stopIfTrue="1" operator="lessThan">
      <formula>0</formula>
    </cfRule>
  </conditionalFormatting>
  <conditionalFormatting sqref="L257:L265">
    <cfRule type="cellIs" dxfId="1262" priority="860" stopIfTrue="1" operator="lessThan">
      <formula>0</formula>
    </cfRule>
  </conditionalFormatting>
  <conditionalFormatting sqref="H267:H276">
    <cfRule type="cellIs" dxfId="1261" priority="859" stopIfTrue="1" operator="lessThan">
      <formula>0</formula>
    </cfRule>
  </conditionalFormatting>
  <conditionalFormatting sqref="H267:H276">
    <cfRule type="cellIs" dxfId="1260" priority="858" stopIfTrue="1" operator="lessThan">
      <formula>0</formula>
    </cfRule>
  </conditionalFormatting>
  <conditionalFormatting sqref="H267:H276">
    <cfRule type="cellIs" dxfId="1259" priority="857" stopIfTrue="1" operator="lessThan">
      <formula>0</formula>
    </cfRule>
  </conditionalFormatting>
  <conditionalFormatting sqref="J267:J276">
    <cfRule type="cellIs" dxfId="1258" priority="856" stopIfTrue="1" operator="lessThan">
      <formula>0</formula>
    </cfRule>
  </conditionalFormatting>
  <conditionalFormatting sqref="J267:J276">
    <cfRule type="cellIs" dxfId="1257" priority="855" stopIfTrue="1" operator="lessThan">
      <formula>0</formula>
    </cfRule>
  </conditionalFormatting>
  <conditionalFormatting sqref="J267:J276">
    <cfRule type="cellIs" dxfId="1256" priority="854" stopIfTrue="1" operator="lessThan">
      <formula>0</formula>
    </cfRule>
  </conditionalFormatting>
  <conditionalFormatting sqref="L267:L276">
    <cfRule type="cellIs" dxfId="1255" priority="853" stopIfTrue="1" operator="lessThan">
      <formula>0</formula>
    </cfRule>
  </conditionalFormatting>
  <conditionalFormatting sqref="L267:L276">
    <cfRule type="cellIs" dxfId="1254" priority="852" stopIfTrue="1" operator="lessThan">
      <formula>0</formula>
    </cfRule>
  </conditionalFormatting>
  <conditionalFormatting sqref="L267:L276">
    <cfRule type="cellIs" dxfId="1253" priority="851" stopIfTrue="1" operator="lessThan">
      <formula>0</formula>
    </cfRule>
  </conditionalFormatting>
  <conditionalFormatting sqref="H377:H385">
    <cfRule type="cellIs" dxfId="1252" priority="760" stopIfTrue="1" operator="lessThan">
      <formula>0</formula>
    </cfRule>
  </conditionalFormatting>
  <conditionalFormatting sqref="H377:H385">
    <cfRule type="cellIs" dxfId="1251" priority="759" stopIfTrue="1" operator="lessThan">
      <formula>0</formula>
    </cfRule>
  </conditionalFormatting>
  <conditionalFormatting sqref="H377:H385">
    <cfRule type="cellIs" dxfId="1250" priority="758" stopIfTrue="1" operator="lessThan">
      <formula>0</formula>
    </cfRule>
  </conditionalFormatting>
  <conditionalFormatting sqref="J377:J385">
    <cfRule type="cellIs" dxfId="1249" priority="757" stopIfTrue="1" operator="lessThan">
      <formula>0</formula>
    </cfRule>
  </conditionalFormatting>
  <conditionalFormatting sqref="J377:J385">
    <cfRule type="cellIs" dxfId="1248" priority="756" stopIfTrue="1" operator="lessThan">
      <formula>0</formula>
    </cfRule>
  </conditionalFormatting>
  <conditionalFormatting sqref="J377:J385">
    <cfRule type="cellIs" dxfId="1247" priority="755" stopIfTrue="1" operator="lessThan">
      <formula>0</formula>
    </cfRule>
  </conditionalFormatting>
  <conditionalFormatting sqref="L377:L385">
    <cfRule type="cellIs" dxfId="1246" priority="754" stopIfTrue="1" operator="lessThan">
      <formula>0</formula>
    </cfRule>
  </conditionalFormatting>
  <conditionalFormatting sqref="L377:L385">
    <cfRule type="cellIs" dxfId="1245" priority="753" stopIfTrue="1" operator="lessThan">
      <formula>0</formula>
    </cfRule>
  </conditionalFormatting>
  <conditionalFormatting sqref="L377:L385">
    <cfRule type="cellIs" dxfId="1244" priority="752" stopIfTrue="1" operator="lessThan">
      <formula>0</formula>
    </cfRule>
  </conditionalFormatting>
  <conditionalFormatting sqref="H387:H395">
    <cfRule type="cellIs" dxfId="1243" priority="751" stopIfTrue="1" operator="lessThan">
      <formula>0</formula>
    </cfRule>
  </conditionalFormatting>
  <conditionalFormatting sqref="H387:H395">
    <cfRule type="cellIs" dxfId="1242" priority="750" stopIfTrue="1" operator="lessThan">
      <formula>0</formula>
    </cfRule>
  </conditionalFormatting>
  <conditionalFormatting sqref="H387:H395">
    <cfRule type="cellIs" dxfId="1241" priority="749" stopIfTrue="1" operator="lessThan">
      <formula>0</formula>
    </cfRule>
  </conditionalFormatting>
  <conditionalFormatting sqref="J387:J395">
    <cfRule type="cellIs" dxfId="1240" priority="748" stopIfTrue="1" operator="lessThan">
      <formula>0</formula>
    </cfRule>
  </conditionalFormatting>
  <conditionalFormatting sqref="J387:J395">
    <cfRule type="cellIs" dxfId="1239" priority="747" stopIfTrue="1" operator="lessThan">
      <formula>0</formula>
    </cfRule>
  </conditionalFormatting>
  <conditionalFormatting sqref="J387:J395">
    <cfRule type="cellIs" dxfId="1238" priority="746" stopIfTrue="1" operator="lessThan">
      <formula>0</formula>
    </cfRule>
  </conditionalFormatting>
  <conditionalFormatting sqref="L387:L395">
    <cfRule type="cellIs" dxfId="1237" priority="745" stopIfTrue="1" operator="lessThan">
      <formula>0</formula>
    </cfRule>
  </conditionalFormatting>
  <conditionalFormatting sqref="L387:L395">
    <cfRule type="cellIs" dxfId="1236" priority="744" stopIfTrue="1" operator="lessThan">
      <formula>0</formula>
    </cfRule>
  </conditionalFormatting>
  <conditionalFormatting sqref="L387:L395">
    <cfRule type="cellIs" dxfId="1235" priority="743" stopIfTrue="1" operator="lessThan">
      <formula>0</formula>
    </cfRule>
  </conditionalFormatting>
  <conditionalFormatting sqref="H397:H405">
    <cfRule type="cellIs" dxfId="1234" priority="742" stopIfTrue="1" operator="lessThan">
      <formula>0</formula>
    </cfRule>
  </conditionalFormatting>
  <conditionalFormatting sqref="H397:H405">
    <cfRule type="cellIs" dxfId="1233" priority="741" stopIfTrue="1" operator="lessThan">
      <formula>0</formula>
    </cfRule>
  </conditionalFormatting>
  <conditionalFormatting sqref="H397:H405">
    <cfRule type="cellIs" dxfId="1232" priority="740" stopIfTrue="1" operator="lessThan">
      <formula>0</formula>
    </cfRule>
  </conditionalFormatting>
  <conditionalFormatting sqref="J397:J405">
    <cfRule type="cellIs" dxfId="1231" priority="739" stopIfTrue="1" operator="lessThan">
      <formula>0</formula>
    </cfRule>
  </conditionalFormatting>
  <conditionalFormatting sqref="J397:J405">
    <cfRule type="cellIs" dxfId="1230" priority="738" stopIfTrue="1" operator="lessThan">
      <formula>0</formula>
    </cfRule>
  </conditionalFormatting>
  <conditionalFormatting sqref="J397:J405">
    <cfRule type="cellIs" dxfId="1229" priority="737" stopIfTrue="1" operator="lessThan">
      <formula>0</formula>
    </cfRule>
  </conditionalFormatting>
  <conditionalFormatting sqref="L397:L405">
    <cfRule type="cellIs" dxfId="1228" priority="736" stopIfTrue="1" operator="lessThan">
      <formula>0</formula>
    </cfRule>
  </conditionalFormatting>
  <conditionalFormatting sqref="L397:L405">
    <cfRule type="cellIs" dxfId="1227" priority="735" stopIfTrue="1" operator="lessThan">
      <formula>0</formula>
    </cfRule>
  </conditionalFormatting>
  <conditionalFormatting sqref="L397:L405">
    <cfRule type="cellIs" dxfId="1226" priority="734" stopIfTrue="1" operator="lessThan">
      <formula>0</formula>
    </cfRule>
  </conditionalFormatting>
  <conditionalFormatting sqref="H407:H415">
    <cfRule type="cellIs" dxfId="1225" priority="733" stopIfTrue="1" operator="lessThan">
      <formula>0</formula>
    </cfRule>
  </conditionalFormatting>
  <conditionalFormatting sqref="H407:H415">
    <cfRule type="cellIs" dxfId="1224" priority="732" stopIfTrue="1" operator="lessThan">
      <formula>0</formula>
    </cfRule>
  </conditionalFormatting>
  <conditionalFormatting sqref="H407:H415">
    <cfRule type="cellIs" dxfId="1223" priority="731" stopIfTrue="1" operator="lessThan">
      <formula>0</formula>
    </cfRule>
  </conditionalFormatting>
  <conditionalFormatting sqref="J407:J415">
    <cfRule type="cellIs" dxfId="1222" priority="730" stopIfTrue="1" operator="lessThan">
      <formula>0</formula>
    </cfRule>
  </conditionalFormatting>
  <conditionalFormatting sqref="J407:J415">
    <cfRule type="cellIs" dxfId="1221" priority="729" stopIfTrue="1" operator="lessThan">
      <formula>0</formula>
    </cfRule>
  </conditionalFormatting>
  <conditionalFormatting sqref="J407:J415">
    <cfRule type="cellIs" dxfId="1220" priority="728" stopIfTrue="1" operator="lessThan">
      <formula>0</formula>
    </cfRule>
  </conditionalFormatting>
  <conditionalFormatting sqref="L407:L415">
    <cfRule type="cellIs" dxfId="1219" priority="727" stopIfTrue="1" operator="lessThan">
      <formula>0</formula>
    </cfRule>
  </conditionalFormatting>
  <conditionalFormatting sqref="L407:L415">
    <cfRule type="cellIs" dxfId="1218" priority="726" stopIfTrue="1" operator="lessThan">
      <formula>0</formula>
    </cfRule>
  </conditionalFormatting>
  <conditionalFormatting sqref="L407:L415">
    <cfRule type="cellIs" dxfId="1217" priority="725" stopIfTrue="1" operator="lessThan">
      <formula>0</formula>
    </cfRule>
  </conditionalFormatting>
  <conditionalFormatting sqref="H417:H425">
    <cfRule type="cellIs" dxfId="1216" priority="724" stopIfTrue="1" operator="lessThan">
      <formula>0</formula>
    </cfRule>
  </conditionalFormatting>
  <conditionalFormatting sqref="H417:H425">
    <cfRule type="cellIs" dxfId="1215" priority="723" stopIfTrue="1" operator="lessThan">
      <formula>0</formula>
    </cfRule>
  </conditionalFormatting>
  <conditionalFormatting sqref="H417:H425">
    <cfRule type="cellIs" dxfId="1214" priority="722" stopIfTrue="1" operator="lessThan">
      <formula>0</formula>
    </cfRule>
  </conditionalFormatting>
  <conditionalFormatting sqref="J417:J425">
    <cfRule type="cellIs" dxfId="1213" priority="721" stopIfTrue="1" operator="lessThan">
      <formula>0</formula>
    </cfRule>
  </conditionalFormatting>
  <conditionalFormatting sqref="J417:J425">
    <cfRule type="cellIs" dxfId="1212" priority="720" stopIfTrue="1" operator="lessThan">
      <formula>0</formula>
    </cfRule>
  </conditionalFormatting>
  <conditionalFormatting sqref="J417:J425">
    <cfRule type="cellIs" dxfId="1211" priority="719" stopIfTrue="1" operator="lessThan">
      <formula>0</formula>
    </cfRule>
  </conditionalFormatting>
  <conditionalFormatting sqref="L417:L425">
    <cfRule type="cellIs" dxfId="1210" priority="718" stopIfTrue="1" operator="lessThan">
      <formula>0</formula>
    </cfRule>
  </conditionalFormatting>
  <conditionalFormatting sqref="L417:L425">
    <cfRule type="cellIs" dxfId="1209" priority="717" stopIfTrue="1" operator="lessThan">
      <formula>0</formula>
    </cfRule>
  </conditionalFormatting>
  <conditionalFormatting sqref="L417:L425">
    <cfRule type="cellIs" dxfId="1208" priority="716" stopIfTrue="1" operator="lessThan">
      <formula>0</formula>
    </cfRule>
  </conditionalFormatting>
  <conditionalFormatting sqref="H427:H435">
    <cfRule type="cellIs" dxfId="1207" priority="715" stopIfTrue="1" operator="lessThan">
      <formula>0</formula>
    </cfRule>
  </conditionalFormatting>
  <conditionalFormatting sqref="H427:H435">
    <cfRule type="cellIs" dxfId="1206" priority="714" stopIfTrue="1" operator="lessThan">
      <formula>0</formula>
    </cfRule>
  </conditionalFormatting>
  <conditionalFormatting sqref="H427:H435">
    <cfRule type="cellIs" dxfId="1205" priority="713" stopIfTrue="1" operator="lessThan">
      <formula>0</formula>
    </cfRule>
  </conditionalFormatting>
  <conditionalFormatting sqref="J427:J435">
    <cfRule type="cellIs" dxfId="1204" priority="712" stopIfTrue="1" operator="lessThan">
      <formula>0</formula>
    </cfRule>
  </conditionalFormatting>
  <conditionalFormatting sqref="J427:J435">
    <cfRule type="cellIs" dxfId="1203" priority="711" stopIfTrue="1" operator="lessThan">
      <formula>0</formula>
    </cfRule>
  </conditionalFormatting>
  <conditionalFormatting sqref="J427:J435">
    <cfRule type="cellIs" dxfId="1202" priority="710" stopIfTrue="1" operator="lessThan">
      <formula>0</formula>
    </cfRule>
  </conditionalFormatting>
  <conditionalFormatting sqref="L427:L435">
    <cfRule type="cellIs" dxfId="1201" priority="709" stopIfTrue="1" operator="lessThan">
      <formula>0</formula>
    </cfRule>
  </conditionalFormatting>
  <conditionalFormatting sqref="L427:L435">
    <cfRule type="cellIs" dxfId="1200" priority="708" stopIfTrue="1" operator="lessThan">
      <formula>0</formula>
    </cfRule>
  </conditionalFormatting>
  <conditionalFormatting sqref="L427:L435">
    <cfRule type="cellIs" dxfId="1199" priority="707" stopIfTrue="1" operator="lessThan">
      <formula>0</formula>
    </cfRule>
  </conditionalFormatting>
  <conditionalFormatting sqref="H437:H445">
    <cfRule type="cellIs" dxfId="1198" priority="706" stopIfTrue="1" operator="lessThan">
      <formula>0</formula>
    </cfRule>
  </conditionalFormatting>
  <conditionalFormatting sqref="H437:H445">
    <cfRule type="cellIs" dxfId="1197" priority="705" stopIfTrue="1" operator="lessThan">
      <formula>0</formula>
    </cfRule>
  </conditionalFormatting>
  <conditionalFormatting sqref="H437:H445">
    <cfRule type="cellIs" dxfId="1196" priority="704" stopIfTrue="1" operator="lessThan">
      <formula>0</formula>
    </cfRule>
  </conditionalFormatting>
  <conditionalFormatting sqref="J437:J445">
    <cfRule type="cellIs" dxfId="1195" priority="703" stopIfTrue="1" operator="lessThan">
      <formula>0</formula>
    </cfRule>
  </conditionalFormatting>
  <conditionalFormatting sqref="J437:J445">
    <cfRule type="cellIs" dxfId="1194" priority="702" stopIfTrue="1" operator="lessThan">
      <formula>0</formula>
    </cfRule>
  </conditionalFormatting>
  <conditionalFormatting sqref="J437:J445">
    <cfRule type="cellIs" dxfId="1193" priority="701" stopIfTrue="1" operator="lessThan">
      <formula>0</formula>
    </cfRule>
  </conditionalFormatting>
  <conditionalFormatting sqref="L437:L445">
    <cfRule type="cellIs" dxfId="1192" priority="700" stopIfTrue="1" operator="lessThan">
      <formula>0</formula>
    </cfRule>
  </conditionalFormatting>
  <conditionalFormatting sqref="L437:L445">
    <cfRule type="cellIs" dxfId="1191" priority="699" stopIfTrue="1" operator="lessThan">
      <formula>0</formula>
    </cfRule>
  </conditionalFormatting>
  <conditionalFormatting sqref="L437:L445">
    <cfRule type="cellIs" dxfId="1190" priority="698" stopIfTrue="1" operator="lessThan">
      <formula>0</formula>
    </cfRule>
  </conditionalFormatting>
  <conditionalFormatting sqref="H447:H455">
    <cfRule type="cellIs" dxfId="1189" priority="697" stopIfTrue="1" operator="lessThan">
      <formula>0</formula>
    </cfRule>
  </conditionalFormatting>
  <conditionalFormatting sqref="H447:H455">
    <cfRule type="cellIs" dxfId="1188" priority="696" stopIfTrue="1" operator="lessThan">
      <formula>0</formula>
    </cfRule>
  </conditionalFormatting>
  <conditionalFormatting sqref="H447:H455">
    <cfRule type="cellIs" dxfId="1187" priority="695" stopIfTrue="1" operator="lessThan">
      <formula>0</formula>
    </cfRule>
  </conditionalFormatting>
  <conditionalFormatting sqref="J447:J455">
    <cfRule type="cellIs" dxfId="1186" priority="694" stopIfTrue="1" operator="lessThan">
      <formula>0</formula>
    </cfRule>
  </conditionalFormatting>
  <conditionalFormatting sqref="J447:J455">
    <cfRule type="cellIs" dxfId="1185" priority="693" stopIfTrue="1" operator="lessThan">
      <formula>0</formula>
    </cfRule>
  </conditionalFormatting>
  <conditionalFormatting sqref="J447:J455">
    <cfRule type="cellIs" dxfId="1184" priority="692" stopIfTrue="1" operator="lessThan">
      <formula>0</formula>
    </cfRule>
  </conditionalFormatting>
  <conditionalFormatting sqref="L447:L455">
    <cfRule type="cellIs" dxfId="1183" priority="691" stopIfTrue="1" operator="lessThan">
      <formula>0</formula>
    </cfRule>
  </conditionalFormatting>
  <conditionalFormatting sqref="L447:L455">
    <cfRule type="cellIs" dxfId="1182" priority="690" stopIfTrue="1" operator="lessThan">
      <formula>0</formula>
    </cfRule>
  </conditionalFormatting>
  <conditionalFormatting sqref="L447:L455">
    <cfRule type="cellIs" dxfId="1181" priority="689" stopIfTrue="1" operator="lessThan">
      <formula>0</formula>
    </cfRule>
  </conditionalFormatting>
  <conditionalFormatting sqref="H457:H465">
    <cfRule type="cellIs" dxfId="1180" priority="688" stopIfTrue="1" operator="lessThan">
      <formula>0</formula>
    </cfRule>
  </conditionalFormatting>
  <conditionalFormatting sqref="H457:H465">
    <cfRule type="cellIs" dxfId="1179" priority="687" stopIfTrue="1" operator="lessThan">
      <formula>0</formula>
    </cfRule>
  </conditionalFormatting>
  <conditionalFormatting sqref="H457:H465">
    <cfRule type="cellIs" dxfId="1178" priority="686" stopIfTrue="1" operator="lessThan">
      <formula>0</formula>
    </cfRule>
  </conditionalFormatting>
  <conditionalFormatting sqref="J457:J465">
    <cfRule type="cellIs" dxfId="1177" priority="685" stopIfTrue="1" operator="lessThan">
      <formula>0</formula>
    </cfRule>
  </conditionalFormatting>
  <conditionalFormatting sqref="J457:J465">
    <cfRule type="cellIs" dxfId="1176" priority="684" stopIfTrue="1" operator="lessThan">
      <formula>0</formula>
    </cfRule>
  </conditionalFormatting>
  <conditionalFormatting sqref="J457:J465">
    <cfRule type="cellIs" dxfId="1175" priority="683" stopIfTrue="1" operator="lessThan">
      <formula>0</formula>
    </cfRule>
  </conditionalFormatting>
  <conditionalFormatting sqref="L457:L465">
    <cfRule type="cellIs" dxfId="1174" priority="682" stopIfTrue="1" operator="lessThan">
      <formula>0</formula>
    </cfRule>
  </conditionalFormatting>
  <conditionalFormatting sqref="L457:L465">
    <cfRule type="cellIs" dxfId="1173" priority="681" stopIfTrue="1" operator="lessThan">
      <formula>0</formula>
    </cfRule>
  </conditionalFormatting>
  <conditionalFormatting sqref="L457:L465">
    <cfRule type="cellIs" dxfId="1172" priority="680" stopIfTrue="1" operator="lessThan">
      <formula>0</formula>
    </cfRule>
  </conditionalFormatting>
  <conditionalFormatting sqref="H467:H475">
    <cfRule type="cellIs" dxfId="1171" priority="679" stopIfTrue="1" operator="lessThan">
      <formula>0</formula>
    </cfRule>
  </conditionalFormatting>
  <conditionalFormatting sqref="H467:H475">
    <cfRule type="cellIs" dxfId="1170" priority="678" stopIfTrue="1" operator="lessThan">
      <formula>0</formula>
    </cfRule>
  </conditionalFormatting>
  <conditionalFormatting sqref="H467:H475">
    <cfRule type="cellIs" dxfId="1169" priority="677" stopIfTrue="1" operator="lessThan">
      <formula>0</formula>
    </cfRule>
  </conditionalFormatting>
  <conditionalFormatting sqref="J467:J475">
    <cfRule type="cellIs" dxfId="1168" priority="676" stopIfTrue="1" operator="lessThan">
      <formula>0</formula>
    </cfRule>
  </conditionalFormatting>
  <conditionalFormatting sqref="J467:J475">
    <cfRule type="cellIs" dxfId="1167" priority="675" stopIfTrue="1" operator="lessThan">
      <formula>0</formula>
    </cfRule>
  </conditionalFormatting>
  <conditionalFormatting sqref="J467:J475">
    <cfRule type="cellIs" dxfId="1166" priority="674" stopIfTrue="1" operator="lessThan">
      <formula>0</formula>
    </cfRule>
  </conditionalFormatting>
  <conditionalFormatting sqref="L467:L475">
    <cfRule type="cellIs" dxfId="1165" priority="673" stopIfTrue="1" operator="lessThan">
      <formula>0</formula>
    </cfRule>
  </conditionalFormatting>
  <conditionalFormatting sqref="L467:L475">
    <cfRule type="cellIs" dxfId="1164" priority="672" stopIfTrue="1" operator="lessThan">
      <formula>0</formula>
    </cfRule>
  </conditionalFormatting>
  <conditionalFormatting sqref="L467:L475">
    <cfRule type="cellIs" dxfId="1163" priority="671" stopIfTrue="1" operator="lessThan">
      <formula>0</formula>
    </cfRule>
  </conditionalFormatting>
  <conditionalFormatting sqref="H477:H485">
    <cfRule type="cellIs" dxfId="1162" priority="670" stopIfTrue="1" operator="lessThan">
      <formula>0</formula>
    </cfRule>
  </conditionalFormatting>
  <conditionalFormatting sqref="H477:H485">
    <cfRule type="cellIs" dxfId="1161" priority="669" stopIfTrue="1" operator="lessThan">
      <formula>0</formula>
    </cfRule>
  </conditionalFormatting>
  <conditionalFormatting sqref="H477:H485">
    <cfRule type="cellIs" dxfId="1160" priority="668" stopIfTrue="1" operator="lessThan">
      <formula>0</formula>
    </cfRule>
  </conditionalFormatting>
  <conditionalFormatting sqref="J477:J485">
    <cfRule type="cellIs" dxfId="1159" priority="667" stopIfTrue="1" operator="lessThan">
      <formula>0</formula>
    </cfRule>
  </conditionalFormatting>
  <conditionalFormatting sqref="J477:J485">
    <cfRule type="cellIs" dxfId="1158" priority="666" stopIfTrue="1" operator="lessThan">
      <formula>0</formula>
    </cfRule>
  </conditionalFormatting>
  <conditionalFormatting sqref="J477:J485">
    <cfRule type="cellIs" dxfId="1157" priority="665" stopIfTrue="1" operator="lessThan">
      <formula>0</formula>
    </cfRule>
  </conditionalFormatting>
  <conditionalFormatting sqref="L477:L485">
    <cfRule type="cellIs" dxfId="1156" priority="664" stopIfTrue="1" operator="lessThan">
      <formula>0</formula>
    </cfRule>
  </conditionalFormatting>
  <conditionalFormatting sqref="L477:L485">
    <cfRule type="cellIs" dxfId="1155" priority="663" stopIfTrue="1" operator="lessThan">
      <formula>0</formula>
    </cfRule>
  </conditionalFormatting>
  <conditionalFormatting sqref="L477:L485">
    <cfRule type="cellIs" dxfId="1154" priority="662" stopIfTrue="1" operator="lessThan">
      <formula>0</formula>
    </cfRule>
  </conditionalFormatting>
  <conditionalFormatting sqref="H487:H495">
    <cfRule type="cellIs" dxfId="1153" priority="661" stopIfTrue="1" operator="lessThan">
      <formula>0</formula>
    </cfRule>
  </conditionalFormatting>
  <conditionalFormatting sqref="H487:H495">
    <cfRule type="cellIs" dxfId="1152" priority="660" stopIfTrue="1" operator="lessThan">
      <formula>0</formula>
    </cfRule>
  </conditionalFormatting>
  <conditionalFormatting sqref="H487:H495">
    <cfRule type="cellIs" dxfId="1151" priority="659" stopIfTrue="1" operator="lessThan">
      <formula>0</formula>
    </cfRule>
  </conditionalFormatting>
  <conditionalFormatting sqref="J487:J495">
    <cfRule type="cellIs" dxfId="1150" priority="658" stopIfTrue="1" operator="lessThan">
      <formula>0</formula>
    </cfRule>
  </conditionalFormatting>
  <conditionalFormatting sqref="J487:J495">
    <cfRule type="cellIs" dxfId="1149" priority="657" stopIfTrue="1" operator="lessThan">
      <formula>0</formula>
    </cfRule>
  </conditionalFormatting>
  <conditionalFormatting sqref="J487:J495">
    <cfRule type="cellIs" dxfId="1148" priority="656" stopIfTrue="1" operator="lessThan">
      <formula>0</formula>
    </cfRule>
  </conditionalFormatting>
  <conditionalFormatting sqref="L487:L495">
    <cfRule type="cellIs" dxfId="1147" priority="655" stopIfTrue="1" operator="lessThan">
      <formula>0</formula>
    </cfRule>
  </conditionalFormatting>
  <conditionalFormatting sqref="L487:L495">
    <cfRule type="cellIs" dxfId="1146" priority="654" stopIfTrue="1" operator="lessThan">
      <formula>0</formula>
    </cfRule>
  </conditionalFormatting>
  <conditionalFormatting sqref="L487:L495">
    <cfRule type="cellIs" dxfId="1145" priority="653" stopIfTrue="1" operator="lessThan">
      <formula>0</formula>
    </cfRule>
  </conditionalFormatting>
  <conditionalFormatting sqref="H497:H505">
    <cfRule type="cellIs" dxfId="1144" priority="652" stopIfTrue="1" operator="lessThan">
      <formula>0</formula>
    </cfRule>
  </conditionalFormatting>
  <conditionalFormatting sqref="H497:H505">
    <cfRule type="cellIs" dxfId="1143" priority="651" stopIfTrue="1" operator="lessThan">
      <formula>0</formula>
    </cfRule>
  </conditionalFormatting>
  <conditionalFormatting sqref="H497:H505">
    <cfRule type="cellIs" dxfId="1142" priority="650" stopIfTrue="1" operator="lessThan">
      <formula>0</formula>
    </cfRule>
  </conditionalFormatting>
  <conditionalFormatting sqref="J497:J505">
    <cfRule type="cellIs" dxfId="1141" priority="649" stopIfTrue="1" operator="lessThan">
      <formula>0</formula>
    </cfRule>
  </conditionalFormatting>
  <conditionalFormatting sqref="J497:J505">
    <cfRule type="cellIs" dxfId="1140" priority="648" stopIfTrue="1" operator="lessThan">
      <formula>0</formula>
    </cfRule>
  </conditionalFormatting>
  <conditionalFormatting sqref="J497:J505">
    <cfRule type="cellIs" dxfId="1139" priority="647" stopIfTrue="1" operator="lessThan">
      <formula>0</formula>
    </cfRule>
  </conditionalFormatting>
  <conditionalFormatting sqref="L497:L505">
    <cfRule type="cellIs" dxfId="1138" priority="646" stopIfTrue="1" operator="lessThan">
      <formula>0</formula>
    </cfRule>
  </conditionalFormatting>
  <conditionalFormatting sqref="L497:L505">
    <cfRule type="cellIs" dxfId="1137" priority="645" stopIfTrue="1" operator="lessThan">
      <formula>0</formula>
    </cfRule>
  </conditionalFormatting>
  <conditionalFormatting sqref="L497:L505">
    <cfRule type="cellIs" dxfId="1136" priority="644" stopIfTrue="1" operator="lessThan">
      <formula>0</formula>
    </cfRule>
  </conditionalFormatting>
  <conditionalFormatting sqref="H507:H515">
    <cfRule type="cellIs" dxfId="1135" priority="643" stopIfTrue="1" operator="lessThan">
      <formula>0</formula>
    </cfRule>
  </conditionalFormatting>
  <conditionalFormatting sqref="H507:H515">
    <cfRule type="cellIs" dxfId="1134" priority="642" stopIfTrue="1" operator="lessThan">
      <formula>0</formula>
    </cfRule>
  </conditionalFormatting>
  <conditionalFormatting sqref="H507:H515">
    <cfRule type="cellIs" dxfId="1133" priority="641" stopIfTrue="1" operator="lessThan">
      <formula>0</formula>
    </cfRule>
  </conditionalFormatting>
  <conditionalFormatting sqref="J507:J515">
    <cfRule type="cellIs" dxfId="1132" priority="640" stopIfTrue="1" operator="lessThan">
      <formula>0</formula>
    </cfRule>
  </conditionalFormatting>
  <conditionalFormatting sqref="J507:J515">
    <cfRule type="cellIs" dxfId="1131" priority="639" stopIfTrue="1" operator="lessThan">
      <formula>0</formula>
    </cfRule>
  </conditionalFormatting>
  <conditionalFormatting sqref="J507:J515">
    <cfRule type="cellIs" dxfId="1130" priority="638" stopIfTrue="1" operator="lessThan">
      <formula>0</formula>
    </cfRule>
  </conditionalFormatting>
  <conditionalFormatting sqref="L507:L515">
    <cfRule type="cellIs" dxfId="1129" priority="637" stopIfTrue="1" operator="lessThan">
      <formula>0</formula>
    </cfRule>
  </conditionalFormatting>
  <conditionalFormatting sqref="L507:L515">
    <cfRule type="cellIs" dxfId="1128" priority="636" stopIfTrue="1" operator="lessThan">
      <formula>0</formula>
    </cfRule>
  </conditionalFormatting>
  <conditionalFormatting sqref="L507:L515">
    <cfRule type="cellIs" dxfId="1127" priority="635" stopIfTrue="1" operator="lessThan">
      <formula>0</formula>
    </cfRule>
  </conditionalFormatting>
  <conditionalFormatting sqref="H517:H525">
    <cfRule type="cellIs" dxfId="1126" priority="634" stopIfTrue="1" operator="lessThan">
      <formula>0</formula>
    </cfRule>
  </conditionalFormatting>
  <conditionalFormatting sqref="H517:H525">
    <cfRule type="cellIs" dxfId="1125" priority="633" stopIfTrue="1" operator="lessThan">
      <formula>0</formula>
    </cfRule>
  </conditionalFormatting>
  <conditionalFormatting sqref="H517:H525">
    <cfRule type="cellIs" dxfId="1124" priority="632" stopIfTrue="1" operator="lessThan">
      <formula>0</formula>
    </cfRule>
  </conditionalFormatting>
  <conditionalFormatting sqref="J517:J525">
    <cfRule type="cellIs" dxfId="1123" priority="631" stopIfTrue="1" operator="lessThan">
      <formula>0</formula>
    </cfRule>
  </conditionalFormatting>
  <conditionalFormatting sqref="J517:J525">
    <cfRule type="cellIs" dxfId="1122" priority="630" stopIfTrue="1" operator="lessThan">
      <formula>0</formula>
    </cfRule>
  </conditionalFormatting>
  <conditionalFormatting sqref="J517:J525">
    <cfRule type="cellIs" dxfId="1121" priority="629" stopIfTrue="1" operator="lessThan">
      <formula>0</formula>
    </cfRule>
  </conditionalFormatting>
  <conditionalFormatting sqref="L517:L525">
    <cfRule type="cellIs" dxfId="1120" priority="628" stopIfTrue="1" operator="lessThan">
      <formula>0</formula>
    </cfRule>
  </conditionalFormatting>
  <conditionalFormatting sqref="L517:L525">
    <cfRule type="cellIs" dxfId="1119" priority="627" stopIfTrue="1" operator="lessThan">
      <formula>0</formula>
    </cfRule>
  </conditionalFormatting>
  <conditionalFormatting sqref="L517:L525">
    <cfRule type="cellIs" dxfId="1118" priority="626" stopIfTrue="1" operator="lessThan">
      <formula>0</formula>
    </cfRule>
  </conditionalFormatting>
  <conditionalFormatting sqref="H527:H535">
    <cfRule type="cellIs" dxfId="1117" priority="625" stopIfTrue="1" operator="lessThan">
      <formula>0</formula>
    </cfRule>
  </conditionalFormatting>
  <conditionalFormatting sqref="H527:H535">
    <cfRule type="cellIs" dxfId="1116" priority="624" stopIfTrue="1" operator="lessThan">
      <formula>0</formula>
    </cfRule>
  </conditionalFormatting>
  <conditionalFormatting sqref="H527:H535">
    <cfRule type="cellIs" dxfId="1115" priority="623" stopIfTrue="1" operator="lessThan">
      <formula>0</formula>
    </cfRule>
  </conditionalFormatting>
  <conditionalFormatting sqref="J527:J535">
    <cfRule type="cellIs" dxfId="1114" priority="622" stopIfTrue="1" operator="lessThan">
      <formula>0</formula>
    </cfRule>
  </conditionalFormatting>
  <conditionalFormatting sqref="J527:J535">
    <cfRule type="cellIs" dxfId="1113" priority="621" stopIfTrue="1" operator="lessThan">
      <formula>0</formula>
    </cfRule>
  </conditionalFormatting>
  <conditionalFormatting sqref="J527:J535">
    <cfRule type="cellIs" dxfId="1112" priority="620" stopIfTrue="1" operator="lessThan">
      <formula>0</formula>
    </cfRule>
  </conditionalFormatting>
  <conditionalFormatting sqref="L527:L535">
    <cfRule type="cellIs" dxfId="1111" priority="619" stopIfTrue="1" operator="lessThan">
      <formula>0</formula>
    </cfRule>
  </conditionalFormatting>
  <conditionalFormatting sqref="L527:L535">
    <cfRule type="cellIs" dxfId="1110" priority="618" stopIfTrue="1" operator="lessThan">
      <formula>0</formula>
    </cfRule>
  </conditionalFormatting>
  <conditionalFormatting sqref="L527:L535">
    <cfRule type="cellIs" dxfId="1109" priority="617" stopIfTrue="1" operator="lessThan">
      <formula>0</formula>
    </cfRule>
  </conditionalFormatting>
  <conditionalFormatting sqref="H537:H545">
    <cfRule type="cellIs" dxfId="1108" priority="616" stopIfTrue="1" operator="lessThan">
      <formula>0</formula>
    </cfRule>
  </conditionalFormatting>
  <conditionalFormatting sqref="H537:H545">
    <cfRule type="cellIs" dxfId="1107" priority="615" stopIfTrue="1" operator="lessThan">
      <formula>0</formula>
    </cfRule>
  </conditionalFormatting>
  <conditionalFormatting sqref="H537:H545">
    <cfRule type="cellIs" dxfId="1106" priority="614" stopIfTrue="1" operator="lessThan">
      <formula>0</formula>
    </cfRule>
  </conditionalFormatting>
  <conditionalFormatting sqref="J537:J545">
    <cfRule type="cellIs" dxfId="1105" priority="613" stopIfTrue="1" operator="lessThan">
      <formula>0</formula>
    </cfRule>
  </conditionalFormatting>
  <conditionalFormatting sqref="J537:J545">
    <cfRule type="cellIs" dxfId="1104" priority="612" stopIfTrue="1" operator="lessThan">
      <formula>0</formula>
    </cfRule>
  </conditionalFormatting>
  <conditionalFormatting sqref="J537:J545">
    <cfRule type="cellIs" dxfId="1103" priority="611" stopIfTrue="1" operator="lessThan">
      <formula>0</formula>
    </cfRule>
  </conditionalFormatting>
  <conditionalFormatting sqref="L537:L545">
    <cfRule type="cellIs" dxfId="1102" priority="610" stopIfTrue="1" operator="lessThan">
      <formula>0</formula>
    </cfRule>
  </conditionalFormatting>
  <conditionalFormatting sqref="L537:L545">
    <cfRule type="cellIs" dxfId="1101" priority="609" stopIfTrue="1" operator="lessThan">
      <formula>0</formula>
    </cfRule>
  </conditionalFormatting>
  <conditionalFormatting sqref="L537:L545">
    <cfRule type="cellIs" dxfId="1100" priority="608" stopIfTrue="1" operator="lessThan">
      <formula>0</formula>
    </cfRule>
  </conditionalFormatting>
  <conditionalFormatting sqref="H547:H555">
    <cfRule type="cellIs" dxfId="1099" priority="607" stopIfTrue="1" operator="lessThan">
      <formula>0</formula>
    </cfRule>
  </conditionalFormatting>
  <conditionalFormatting sqref="H547:H555">
    <cfRule type="cellIs" dxfId="1098" priority="606" stopIfTrue="1" operator="lessThan">
      <formula>0</formula>
    </cfRule>
  </conditionalFormatting>
  <conditionalFormatting sqref="H547:H555">
    <cfRule type="cellIs" dxfId="1097" priority="605" stopIfTrue="1" operator="lessThan">
      <formula>0</formula>
    </cfRule>
  </conditionalFormatting>
  <conditionalFormatting sqref="J547:J555">
    <cfRule type="cellIs" dxfId="1096" priority="604" stopIfTrue="1" operator="lessThan">
      <formula>0</formula>
    </cfRule>
  </conditionalFormatting>
  <conditionalFormatting sqref="J547:J555">
    <cfRule type="cellIs" dxfId="1095" priority="603" stopIfTrue="1" operator="lessThan">
      <formula>0</formula>
    </cfRule>
  </conditionalFormatting>
  <conditionalFormatting sqref="J547:J555">
    <cfRule type="cellIs" dxfId="1094" priority="602" stopIfTrue="1" operator="lessThan">
      <formula>0</formula>
    </cfRule>
  </conditionalFormatting>
  <conditionalFormatting sqref="L547:L555">
    <cfRule type="cellIs" dxfId="1093" priority="601" stopIfTrue="1" operator="lessThan">
      <formula>0</formula>
    </cfRule>
  </conditionalFormatting>
  <conditionalFormatting sqref="L547:L555">
    <cfRule type="cellIs" dxfId="1092" priority="600" stopIfTrue="1" operator="lessThan">
      <formula>0</formula>
    </cfRule>
  </conditionalFormatting>
  <conditionalFormatting sqref="L547:L555">
    <cfRule type="cellIs" dxfId="1091" priority="599" stopIfTrue="1" operator="lessThan">
      <formula>0</formula>
    </cfRule>
  </conditionalFormatting>
  <conditionalFormatting sqref="H557:H565">
    <cfRule type="cellIs" dxfId="1090" priority="598" stopIfTrue="1" operator="lessThan">
      <formula>0</formula>
    </cfRule>
  </conditionalFormatting>
  <conditionalFormatting sqref="H557:H565">
    <cfRule type="cellIs" dxfId="1089" priority="597" stopIfTrue="1" operator="lessThan">
      <formula>0</formula>
    </cfRule>
  </conditionalFormatting>
  <conditionalFormatting sqref="H557:H565">
    <cfRule type="cellIs" dxfId="1088" priority="596" stopIfTrue="1" operator="lessThan">
      <formula>0</formula>
    </cfRule>
  </conditionalFormatting>
  <conditionalFormatting sqref="J557:J565">
    <cfRule type="cellIs" dxfId="1087" priority="595" stopIfTrue="1" operator="lessThan">
      <formula>0</formula>
    </cfRule>
  </conditionalFormatting>
  <conditionalFormatting sqref="J557:J565">
    <cfRule type="cellIs" dxfId="1086" priority="594" stopIfTrue="1" operator="lessThan">
      <formula>0</formula>
    </cfRule>
  </conditionalFormatting>
  <conditionalFormatting sqref="J557:J565">
    <cfRule type="cellIs" dxfId="1085" priority="593" stopIfTrue="1" operator="lessThan">
      <formula>0</formula>
    </cfRule>
  </conditionalFormatting>
  <conditionalFormatting sqref="L557:L565">
    <cfRule type="cellIs" dxfId="1084" priority="592" stopIfTrue="1" operator="lessThan">
      <formula>0</formula>
    </cfRule>
  </conditionalFormatting>
  <conditionalFormatting sqref="L557:L565">
    <cfRule type="cellIs" dxfId="1083" priority="591" stopIfTrue="1" operator="lessThan">
      <formula>0</formula>
    </cfRule>
  </conditionalFormatting>
  <conditionalFormatting sqref="L557:L565">
    <cfRule type="cellIs" dxfId="1082" priority="590" stopIfTrue="1" operator="lessThan">
      <formula>0</formula>
    </cfRule>
  </conditionalFormatting>
  <conditionalFormatting sqref="H567:H575">
    <cfRule type="cellIs" dxfId="1081" priority="589" stopIfTrue="1" operator="lessThan">
      <formula>0</formula>
    </cfRule>
  </conditionalFormatting>
  <conditionalFormatting sqref="H567:H575">
    <cfRule type="cellIs" dxfId="1080" priority="588" stopIfTrue="1" operator="lessThan">
      <formula>0</formula>
    </cfRule>
  </conditionalFormatting>
  <conditionalFormatting sqref="H567:H575">
    <cfRule type="cellIs" dxfId="1079" priority="587" stopIfTrue="1" operator="lessThan">
      <formula>0</formula>
    </cfRule>
  </conditionalFormatting>
  <conditionalFormatting sqref="J567:J575">
    <cfRule type="cellIs" dxfId="1078" priority="586" stopIfTrue="1" operator="lessThan">
      <formula>0</formula>
    </cfRule>
  </conditionalFormatting>
  <conditionalFormatting sqref="J567:J575">
    <cfRule type="cellIs" dxfId="1077" priority="585" stopIfTrue="1" operator="lessThan">
      <formula>0</formula>
    </cfRule>
  </conditionalFormatting>
  <conditionalFormatting sqref="J567:J575">
    <cfRule type="cellIs" dxfId="1076" priority="584" stopIfTrue="1" operator="lessThan">
      <formula>0</formula>
    </cfRule>
  </conditionalFormatting>
  <conditionalFormatting sqref="L567:L575">
    <cfRule type="cellIs" dxfId="1075" priority="583" stopIfTrue="1" operator="lessThan">
      <formula>0</formula>
    </cfRule>
  </conditionalFormatting>
  <conditionalFormatting sqref="L567:L575">
    <cfRule type="cellIs" dxfId="1074" priority="582" stopIfTrue="1" operator="lessThan">
      <formula>0</formula>
    </cfRule>
  </conditionalFormatting>
  <conditionalFormatting sqref="L567:L575">
    <cfRule type="cellIs" dxfId="1073" priority="581" stopIfTrue="1" operator="lessThan">
      <formula>0</formula>
    </cfRule>
  </conditionalFormatting>
  <conditionalFormatting sqref="H577:H585">
    <cfRule type="cellIs" dxfId="1072" priority="580" stopIfTrue="1" operator="lessThan">
      <formula>0</formula>
    </cfRule>
  </conditionalFormatting>
  <conditionalFormatting sqref="H577:H585">
    <cfRule type="cellIs" dxfId="1071" priority="579" stopIfTrue="1" operator="lessThan">
      <formula>0</formula>
    </cfRule>
  </conditionalFormatting>
  <conditionalFormatting sqref="H577:H585">
    <cfRule type="cellIs" dxfId="1070" priority="578" stopIfTrue="1" operator="lessThan">
      <formula>0</formula>
    </cfRule>
  </conditionalFormatting>
  <conditionalFormatting sqref="J577:J585">
    <cfRule type="cellIs" dxfId="1069" priority="577" stopIfTrue="1" operator="lessThan">
      <formula>0</formula>
    </cfRule>
  </conditionalFormatting>
  <conditionalFormatting sqref="J577:J585">
    <cfRule type="cellIs" dxfId="1068" priority="576" stopIfTrue="1" operator="lessThan">
      <formula>0</formula>
    </cfRule>
  </conditionalFormatting>
  <conditionalFormatting sqref="J577:J585">
    <cfRule type="cellIs" dxfId="1067" priority="575" stopIfTrue="1" operator="lessThan">
      <formula>0</formula>
    </cfRule>
  </conditionalFormatting>
  <conditionalFormatting sqref="L577:L585">
    <cfRule type="cellIs" dxfId="1066" priority="574" stopIfTrue="1" operator="lessThan">
      <formula>0</formula>
    </cfRule>
  </conditionalFormatting>
  <conditionalFormatting sqref="L577:L585">
    <cfRule type="cellIs" dxfId="1065" priority="573" stopIfTrue="1" operator="lessThan">
      <formula>0</formula>
    </cfRule>
  </conditionalFormatting>
  <conditionalFormatting sqref="L577:L585">
    <cfRule type="cellIs" dxfId="1064" priority="572" stopIfTrue="1" operator="lessThan">
      <formula>0</formula>
    </cfRule>
  </conditionalFormatting>
  <conditionalFormatting sqref="H587:H595">
    <cfRule type="cellIs" dxfId="1063" priority="571" stopIfTrue="1" operator="lessThan">
      <formula>0</formula>
    </cfRule>
  </conditionalFormatting>
  <conditionalFormatting sqref="H587:H595">
    <cfRule type="cellIs" dxfId="1062" priority="570" stopIfTrue="1" operator="lessThan">
      <formula>0</formula>
    </cfRule>
  </conditionalFormatting>
  <conditionalFormatting sqref="H587:H595">
    <cfRule type="cellIs" dxfId="1061" priority="569" stopIfTrue="1" operator="lessThan">
      <formula>0</formula>
    </cfRule>
  </conditionalFormatting>
  <conditionalFormatting sqref="J587:J595">
    <cfRule type="cellIs" dxfId="1060" priority="568" stopIfTrue="1" operator="lessThan">
      <formula>0</formula>
    </cfRule>
  </conditionalFormatting>
  <conditionalFormatting sqref="J587:J595">
    <cfRule type="cellIs" dxfId="1059" priority="567" stopIfTrue="1" operator="lessThan">
      <formula>0</formula>
    </cfRule>
  </conditionalFormatting>
  <conditionalFormatting sqref="J587:J595">
    <cfRule type="cellIs" dxfId="1058" priority="566" stopIfTrue="1" operator="lessThan">
      <formula>0</formula>
    </cfRule>
  </conditionalFormatting>
  <conditionalFormatting sqref="L587:L595">
    <cfRule type="cellIs" dxfId="1057" priority="565" stopIfTrue="1" operator="lessThan">
      <formula>0</formula>
    </cfRule>
  </conditionalFormatting>
  <conditionalFormatting sqref="L587:L595">
    <cfRule type="cellIs" dxfId="1056" priority="564" stopIfTrue="1" operator="lessThan">
      <formula>0</formula>
    </cfRule>
  </conditionalFormatting>
  <conditionalFormatting sqref="L587:L595">
    <cfRule type="cellIs" dxfId="1055" priority="563" stopIfTrue="1" operator="lessThan">
      <formula>0</formula>
    </cfRule>
  </conditionalFormatting>
  <conditionalFormatting sqref="H597:H605">
    <cfRule type="cellIs" dxfId="1054" priority="562" stopIfTrue="1" operator="lessThan">
      <formula>0</formula>
    </cfRule>
  </conditionalFormatting>
  <conditionalFormatting sqref="H597:H605">
    <cfRule type="cellIs" dxfId="1053" priority="561" stopIfTrue="1" operator="lessThan">
      <formula>0</formula>
    </cfRule>
  </conditionalFormatting>
  <conditionalFormatting sqref="H597:H605">
    <cfRule type="cellIs" dxfId="1052" priority="560" stopIfTrue="1" operator="lessThan">
      <formula>0</formula>
    </cfRule>
  </conditionalFormatting>
  <conditionalFormatting sqref="J597:J605">
    <cfRule type="cellIs" dxfId="1051" priority="559" stopIfTrue="1" operator="lessThan">
      <formula>0</formula>
    </cfRule>
  </conditionalFormatting>
  <conditionalFormatting sqref="J597:J605">
    <cfRule type="cellIs" dxfId="1050" priority="558" stopIfTrue="1" operator="lessThan">
      <formula>0</formula>
    </cfRule>
  </conditionalFormatting>
  <conditionalFormatting sqref="J597:J605">
    <cfRule type="cellIs" dxfId="1049" priority="557" stopIfTrue="1" operator="lessThan">
      <formula>0</formula>
    </cfRule>
  </conditionalFormatting>
  <conditionalFormatting sqref="L597:L605">
    <cfRule type="cellIs" dxfId="1048" priority="556" stopIfTrue="1" operator="lessThan">
      <formula>0</formula>
    </cfRule>
  </conditionalFormatting>
  <conditionalFormatting sqref="L597:L605">
    <cfRule type="cellIs" dxfId="1047" priority="555" stopIfTrue="1" operator="lessThan">
      <formula>0</formula>
    </cfRule>
  </conditionalFormatting>
  <conditionalFormatting sqref="L597:L605">
    <cfRule type="cellIs" dxfId="1046" priority="554" stopIfTrue="1" operator="lessThan">
      <formula>0</formula>
    </cfRule>
  </conditionalFormatting>
  <conditionalFormatting sqref="H607:H615">
    <cfRule type="cellIs" dxfId="1045" priority="553" stopIfTrue="1" operator="lessThan">
      <formula>0</formula>
    </cfRule>
  </conditionalFormatting>
  <conditionalFormatting sqref="H607:H615">
    <cfRule type="cellIs" dxfId="1044" priority="552" stopIfTrue="1" operator="lessThan">
      <formula>0</formula>
    </cfRule>
  </conditionalFormatting>
  <conditionalFormatting sqref="H607:H615">
    <cfRule type="cellIs" dxfId="1043" priority="551" stopIfTrue="1" operator="lessThan">
      <formula>0</formula>
    </cfRule>
  </conditionalFormatting>
  <conditionalFormatting sqref="J607:J615">
    <cfRule type="cellIs" dxfId="1042" priority="550" stopIfTrue="1" operator="lessThan">
      <formula>0</formula>
    </cfRule>
  </conditionalFormatting>
  <conditionalFormatting sqref="J607:J615">
    <cfRule type="cellIs" dxfId="1041" priority="549" stopIfTrue="1" operator="lessThan">
      <formula>0</formula>
    </cfRule>
  </conditionalFormatting>
  <conditionalFormatting sqref="J607:J615">
    <cfRule type="cellIs" dxfId="1040" priority="548" stopIfTrue="1" operator="lessThan">
      <formula>0</formula>
    </cfRule>
  </conditionalFormatting>
  <conditionalFormatting sqref="L607:L615">
    <cfRule type="cellIs" dxfId="1039" priority="547" stopIfTrue="1" operator="lessThan">
      <formula>0</formula>
    </cfRule>
  </conditionalFormatting>
  <conditionalFormatting sqref="L607:L615">
    <cfRule type="cellIs" dxfId="1038" priority="546" stopIfTrue="1" operator="lessThan">
      <formula>0</formula>
    </cfRule>
  </conditionalFormatting>
  <conditionalFormatting sqref="L607:L615">
    <cfRule type="cellIs" dxfId="1037" priority="545" stopIfTrue="1" operator="lessThan">
      <formula>0</formula>
    </cfRule>
  </conditionalFormatting>
  <conditionalFormatting sqref="H617:H625">
    <cfRule type="cellIs" dxfId="1036" priority="544" stopIfTrue="1" operator="lessThan">
      <formula>0</formula>
    </cfRule>
  </conditionalFormatting>
  <conditionalFormatting sqref="H617:H625">
    <cfRule type="cellIs" dxfId="1035" priority="543" stopIfTrue="1" operator="lessThan">
      <formula>0</formula>
    </cfRule>
  </conditionalFormatting>
  <conditionalFormatting sqref="H617:H625">
    <cfRule type="cellIs" dxfId="1034" priority="542" stopIfTrue="1" operator="lessThan">
      <formula>0</formula>
    </cfRule>
  </conditionalFormatting>
  <conditionalFormatting sqref="J617:J625">
    <cfRule type="cellIs" dxfId="1033" priority="541" stopIfTrue="1" operator="lessThan">
      <formula>0</formula>
    </cfRule>
  </conditionalFormatting>
  <conditionalFormatting sqref="J617:J625">
    <cfRule type="cellIs" dxfId="1032" priority="540" stopIfTrue="1" operator="lessThan">
      <formula>0</formula>
    </cfRule>
  </conditionalFormatting>
  <conditionalFormatting sqref="J617:J625">
    <cfRule type="cellIs" dxfId="1031" priority="539" stopIfTrue="1" operator="lessThan">
      <formula>0</formula>
    </cfRule>
  </conditionalFormatting>
  <conditionalFormatting sqref="L617:L625">
    <cfRule type="cellIs" dxfId="1030" priority="538" stopIfTrue="1" operator="lessThan">
      <formula>0</formula>
    </cfRule>
  </conditionalFormatting>
  <conditionalFormatting sqref="L617:L625">
    <cfRule type="cellIs" dxfId="1029" priority="537" stopIfTrue="1" operator="lessThan">
      <formula>0</formula>
    </cfRule>
  </conditionalFormatting>
  <conditionalFormatting sqref="L617:L625">
    <cfRule type="cellIs" dxfId="1028" priority="536" stopIfTrue="1" operator="lessThan">
      <formula>0</formula>
    </cfRule>
  </conditionalFormatting>
  <conditionalFormatting sqref="H627:H635">
    <cfRule type="cellIs" dxfId="1027" priority="535" stopIfTrue="1" operator="lessThan">
      <formula>0</formula>
    </cfRule>
  </conditionalFormatting>
  <conditionalFormatting sqref="H627:H635">
    <cfRule type="cellIs" dxfId="1026" priority="534" stopIfTrue="1" operator="lessThan">
      <formula>0</formula>
    </cfRule>
  </conditionalFormatting>
  <conditionalFormatting sqref="H627:H635">
    <cfRule type="cellIs" dxfId="1025" priority="533" stopIfTrue="1" operator="lessThan">
      <formula>0</formula>
    </cfRule>
  </conditionalFormatting>
  <conditionalFormatting sqref="J627:J635">
    <cfRule type="cellIs" dxfId="1024" priority="532" stopIfTrue="1" operator="lessThan">
      <formula>0</formula>
    </cfRule>
  </conditionalFormatting>
  <conditionalFormatting sqref="J627:J635">
    <cfRule type="cellIs" dxfId="1023" priority="531" stopIfTrue="1" operator="lessThan">
      <formula>0</formula>
    </cfRule>
  </conditionalFormatting>
  <conditionalFormatting sqref="J627:J635">
    <cfRule type="cellIs" dxfId="1022" priority="530" stopIfTrue="1" operator="lessThan">
      <formula>0</formula>
    </cfRule>
  </conditionalFormatting>
  <conditionalFormatting sqref="L627:L635">
    <cfRule type="cellIs" dxfId="1021" priority="529" stopIfTrue="1" operator="lessThan">
      <formula>0</formula>
    </cfRule>
  </conditionalFormatting>
  <conditionalFormatting sqref="L627:L635">
    <cfRule type="cellIs" dxfId="1020" priority="528" stopIfTrue="1" operator="lessThan">
      <formula>0</formula>
    </cfRule>
  </conditionalFormatting>
  <conditionalFormatting sqref="L627:L635">
    <cfRule type="cellIs" dxfId="1019" priority="527" stopIfTrue="1" operator="lessThan">
      <formula>0</formula>
    </cfRule>
  </conditionalFormatting>
  <conditionalFormatting sqref="H637:H645">
    <cfRule type="cellIs" dxfId="1018" priority="526" stopIfTrue="1" operator="lessThan">
      <formula>0</formula>
    </cfRule>
  </conditionalFormatting>
  <conditionalFormatting sqref="H637:H645">
    <cfRule type="cellIs" dxfId="1017" priority="525" stopIfTrue="1" operator="lessThan">
      <formula>0</formula>
    </cfRule>
  </conditionalFormatting>
  <conditionalFormatting sqref="H637:H645">
    <cfRule type="cellIs" dxfId="1016" priority="524" stopIfTrue="1" operator="lessThan">
      <formula>0</formula>
    </cfRule>
  </conditionalFormatting>
  <conditionalFormatting sqref="J637:J645">
    <cfRule type="cellIs" dxfId="1015" priority="523" stopIfTrue="1" operator="lessThan">
      <formula>0</formula>
    </cfRule>
  </conditionalFormatting>
  <conditionalFormatting sqref="J637:J645">
    <cfRule type="cellIs" dxfId="1014" priority="522" stopIfTrue="1" operator="lessThan">
      <formula>0</formula>
    </cfRule>
  </conditionalFormatting>
  <conditionalFormatting sqref="J637:J645">
    <cfRule type="cellIs" dxfId="1013" priority="521" stopIfTrue="1" operator="lessThan">
      <formula>0</formula>
    </cfRule>
  </conditionalFormatting>
  <conditionalFormatting sqref="L637:L645">
    <cfRule type="cellIs" dxfId="1012" priority="520" stopIfTrue="1" operator="lessThan">
      <formula>0</formula>
    </cfRule>
  </conditionalFormatting>
  <conditionalFormatting sqref="L637:L645">
    <cfRule type="cellIs" dxfId="1011" priority="519" stopIfTrue="1" operator="lessThan">
      <formula>0</formula>
    </cfRule>
  </conditionalFormatting>
  <conditionalFormatting sqref="L637:L645">
    <cfRule type="cellIs" dxfId="1010" priority="518" stopIfTrue="1" operator="lessThan">
      <formula>0</formula>
    </cfRule>
  </conditionalFormatting>
  <conditionalFormatting sqref="H647:H655">
    <cfRule type="cellIs" dxfId="1009" priority="517" stopIfTrue="1" operator="lessThan">
      <formula>0</formula>
    </cfRule>
  </conditionalFormatting>
  <conditionalFormatting sqref="H647:H655">
    <cfRule type="cellIs" dxfId="1008" priority="516" stopIfTrue="1" operator="lessThan">
      <formula>0</formula>
    </cfRule>
  </conditionalFormatting>
  <conditionalFormatting sqref="H647:H655">
    <cfRule type="cellIs" dxfId="1007" priority="515" stopIfTrue="1" operator="lessThan">
      <formula>0</formula>
    </cfRule>
  </conditionalFormatting>
  <conditionalFormatting sqref="J647:J655">
    <cfRule type="cellIs" dxfId="1006" priority="514" stopIfTrue="1" operator="lessThan">
      <formula>0</formula>
    </cfRule>
  </conditionalFormatting>
  <conditionalFormatting sqref="J647:J655">
    <cfRule type="cellIs" dxfId="1005" priority="513" stopIfTrue="1" operator="lessThan">
      <formula>0</formula>
    </cfRule>
  </conditionalFormatting>
  <conditionalFormatting sqref="J647:J655">
    <cfRule type="cellIs" dxfId="1004" priority="512" stopIfTrue="1" operator="lessThan">
      <formula>0</formula>
    </cfRule>
  </conditionalFormatting>
  <conditionalFormatting sqref="L647:L655">
    <cfRule type="cellIs" dxfId="1003" priority="511" stopIfTrue="1" operator="lessThan">
      <formula>0</formula>
    </cfRule>
  </conditionalFormatting>
  <conditionalFormatting sqref="L647:L655">
    <cfRule type="cellIs" dxfId="1002" priority="510" stopIfTrue="1" operator="lessThan">
      <formula>0</formula>
    </cfRule>
  </conditionalFormatting>
  <conditionalFormatting sqref="L647:L655">
    <cfRule type="cellIs" dxfId="1001" priority="509" stopIfTrue="1" operator="lessThan">
      <formula>0</formula>
    </cfRule>
  </conditionalFormatting>
  <conditionalFormatting sqref="H657:H665">
    <cfRule type="cellIs" dxfId="1000" priority="508" stopIfTrue="1" operator="lessThan">
      <formula>0</formula>
    </cfRule>
  </conditionalFormatting>
  <conditionalFormatting sqref="H657:H665">
    <cfRule type="cellIs" dxfId="999" priority="507" stopIfTrue="1" operator="lessThan">
      <formula>0</formula>
    </cfRule>
  </conditionalFormatting>
  <conditionalFormatting sqref="H657:H665">
    <cfRule type="cellIs" dxfId="998" priority="506" stopIfTrue="1" operator="lessThan">
      <formula>0</formula>
    </cfRule>
  </conditionalFormatting>
  <conditionalFormatting sqref="J657:J665">
    <cfRule type="cellIs" dxfId="997" priority="505" stopIfTrue="1" operator="lessThan">
      <formula>0</formula>
    </cfRule>
  </conditionalFormatting>
  <conditionalFormatting sqref="J657:J665">
    <cfRule type="cellIs" dxfId="996" priority="504" stopIfTrue="1" operator="lessThan">
      <formula>0</formula>
    </cfRule>
  </conditionalFormatting>
  <conditionalFormatting sqref="J657:J665">
    <cfRule type="cellIs" dxfId="995" priority="503" stopIfTrue="1" operator="lessThan">
      <formula>0</formula>
    </cfRule>
  </conditionalFormatting>
  <conditionalFormatting sqref="L657:L665">
    <cfRule type="cellIs" dxfId="994" priority="502" stopIfTrue="1" operator="lessThan">
      <formula>0</formula>
    </cfRule>
  </conditionalFormatting>
  <conditionalFormatting sqref="L657:L665">
    <cfRule type="cellIs" dxfId="993" priority="501" stopIfTrue="1" operator="lessThan">
      <formula>0</formula>
    </cfRule>
  </conditionalFormatting>
  <conditionalFormatting sqref="L657:L665">
    <cfRule type="cellIs" dxfId="992" priority="500" stopIfTrue="1" operator="lessThan">
      <formula>0</formula>
    </cfRule>
  </conditionalFormatting>
  <conditionalFormatting sqref="H667:H675">
    <cfRule type="cellIs" dxfId="991" priority="499" stopIfTrue="1" operator="lessThan">
      <formula>0</formula>
    </cfRule>
  </conditionalFormatting>
  <conditionalFormatting sqref="H667:H675">
    <cfRule type="cellIs" dxfId="990" priority="498" stopIfTrue="1" operator="lessThan">
      <formula>0</formula>
    </cfRule>
  </conditionalFormatting>
  <conditionalFormatting sqref="H667:H675">
    <cfRule type="cellIs" dxfId="989" priority="497" stopIfTrue="1" operator="lessThan">
      <formula>0</formula>
    </cfRule>
  </conditionalFormatting>
  <conditionalFormatting sqref="J667:J675">
    <cfRule type="cellIs" dxfId="988" priority="496" stopIfTrue="1" operator="lessThan">
      <formula>0</formula>
    </cfRule>
  </conditionalFormatting>
  <conditionalFormatting sqref="J667:J675">
    <cfRule type="cellIs" dxfId="987" priority="495" stopIfTrue="1" operator="lessThan">
      <formula>0</formula>
    </cfRule>
  </conditionalFormatting>
  <conditionalFormatting sqref="J667:J675">
    <cfRule type="cellIs" dxfId="986" priority="494" stopIfTrue="1" operator="lessThan">
      <formula>0</formula>
    </cfRule>
  </conditionalFormatting>
  <conditionalFormatting sqref="L667:L675">
    <cfRule type="cellIs" dxfId="985" priority="493" stopIfTrue="1" operator="lessThan">
      <formula>0</formula>
    </cfRule>
  </conditionalFormatting>
  <conditionalFormatting sqref="L667:L675">
    <cfRule type="cellIs" dxfId="984" priority="492" stopIfTrue="1" operator="lessThan">
      <formula>0</formula>
    </cfRule>
  </conditionalFormatting>
  <conditionalFormatting sqref="L667:L675">
    <cfRule type="cellIs" dxfId="983" priority="491" stopIfTrue="1" operator="lessThan">
      <formula>0</formula>
    </cfRule>
  </conditionalFormatting>
  <conditionalFormatting sqref="H677:H685">
    <cfRule type="cellIs" dxfId="982" priority="490" stopIfTrue="1" operator="lessThan">
      <formula>0</formula>
    </cfRule>
  </conditionalFormatting>
  <conditionalFormatting sqref="H677:H685">
    <cfRule type="cellIs" dxfId="981" priority="489" stopIfTrue="1" operator="lessThan">
      <formula>0</formula>
    </cfRule>
  </conditionalFormatting>
  <conditionalFormatting sqref="H677:H685">
    <cfRule type="cellIs" dxfId="980" priority="488" stopIfTrue="1" operator="lessThan">
      <formula>0</formula>
    </cfRule>
  </conditionalFormatting>
  <conditionalFormatting sqref="J677:J685">
    <cfRule type="cellIs" dxfId="979" priority="487" stopIfTrue="1" operator="lessThan">
      <formula>0</formula>
    </cfRule>
  </conditionalFormatting>
  <conditionalFormatting sqref="J677:J685">
    <cfRule type="cellIs" dxfId="978" priority="486" stopIfTrue="1" operator="lessThan">
      <formula>0</formula>
    </cfRule>
  </conditionalFormatting>
  <conditionalFormatting sqref="J677:J685">
    <cfRule type="cellIs" dxfId="977" priority="485" stopIfTrue="1" operator="lessThan">
      <formula>0</formula>
    </cfRule>
  </conditionalFormatting>
  <conditionalFormatting sqref="L677:L685">
    <cfRule type="cellIs" dxfId="976" priority="484" stopIfTrue="1" operator="lessThan">
      <formula>0</formula>
    </cfRule>
  </conditionalFormatting>
  <conditionalFormatting sqref="L677:L685">
    <cfRule type="cellIs" dxfId="975" priority="483" stopIfTrue="1" operator="lessThan">
      <formula>0</formula>
    </cfRule>
  </conditionalFormatting>
  <conditionalFormatting sqref="L677:L685">
    <cfRule type="cellIs" dxfId="974" priority="482" stopIfTrue="1" operator="lessThan">
      <formula>0</formula>
    </cfRule>
  </conditionalFormatting>
  <conditionalFormatting sqref="H687:H695">
    <cfRule type="cellIs" dxfId="973" priority="481" stopIfTrue="1" operator="lessThan">
      <formula>0</formula>
    </cfRule>
  </conditionalFormatting>
  <conditionalFormatting sqref="H687:H695">
    <cfRule type="cellIs" dxfId="972" priority="480" stopIfTrue="1" operator="lessThan">
      <formula>0</formula>
    </cfRule>
  </conditionalFormatting>
  <conditionalFormatting sqref="H687:H695">
    <cfRule type="cellIs" dxfId="971" priority="479" stopIfTrue="1" operator="lessThan">
      <formula>0</formula>
    </cfRule>
  </conditionalFormatting>
  <conditionalFormatting sqref="J687:J695">
    <cfRule type="cellIs" dxfId="970" priority="478" stopIfTrue="1" operator="lessThan">
      <formula>0</formula>
    </cfRule>
  </conditionalFormatting>
  <conditionalFormatting sqref="J687:J695">
    <cfRule type="cellIs" dxfId="969" priority="477" stopIfTrue="1" operator="lessThan">
      <formula>0</formula>
    </cfRule>
  </conditionalFormatting>
  <conditionalFormatting sqref="J687:J695">
    <cfRule type="cellIs" dxfId="968" priority="476" stopIfTrue="1" operator="lessThan">
      <formula>0</formula>
    </cfRule>
  </conditionalFormatting>
  <conditionalFormatting sqref="L687:L695">
    <cfRule type="cellIs" dxfId="967" priority="475" stopIfTrue="1" operator="lessThan">
      <formula>0</formula>
    </cfRule>
  </conditionalFormatting>
  <conditionalFormatting sqref="L687:L695">
    <cfRule type="cellIs" dxfId="966" priority="474" stopIfTrue="1" operator="lessThan">
      <formula>0</formula>
    </cfRule>
  </conditionalFormatting>
  <conditionalFormatting sqref="L687:L695">
    <cfRule type="cellIs" dxfId="965" priority="473" stopIfTrue="1" operator="lessThan">
      <formula>0</formula>
    </cfRule>
  </conditionalFormatting>
  <conditionalFormatting sqref="H697:H705">
    <cfRule type="cellIs" dxfId="964" priority="472" stopIfTrue="1" operator="lessThan">
      <formula>0</formula>
    </cfRule>
  </conditionalFormatting>
  <conditionalFormatting sqref="H697:H705">
    <cfRule type="cellIs" dxfId="963" priority="471" stopIfTrue="1" operator="lessThan">
      <formula>0</formula>
    </cfRule>
  </conditionalFormatting>
  <conditionalFormatting sqref="H697:H705">
    <cfRule type="cellIs" dxfId="962" priority="470" stopIfTrue="1" operator="lessThan">
      <formula>0</formula>
    </cfRule>
  </conditionalFormatting>
  <conditionalFormatting sqref="J697:J705">
    <cfRule type="cellIs" dxfId="961" priority="469" stopIfTrue="1" operator="lessThan">
      <formula>0</formula>
    </cfRule>
  </conditionalFormatting>
  <conditionalFormatting sqref="J697:J705">
    <cfRule type="cellIs" dxfId="960" priority="468" stopIfTrue="1" operator="lessThan">
      <formula>0</formula>
    </cfRule>
  </conditionalFormatting>
  <conditionalFormatting sqref="J697:J705">
    <cfRule type="cellIs" dxfId="959" priority="467" stopIfTrue="1" operator="lessThan">
      <formula>0</formula>
    </cfRule>
  </conditionalFormatting>
  <conditionalFormatting sqref="L697:L705">
    <cfRule type="cellIs" dxfId="958" priority="466" stopIfTrue="1" operator="lessThan">
      <formula>0</formula>
    </cfRule>
  </conditionalFormatting>
  <conditionalFormatting sqref="L697:L705">
    <cfRule type="cellIs" dxfId="957" priority="465" stopIfTrue="1" operator="lessThan">
      <formula>0</formula>
    </cfRule>
  </conditionalFormatting>
  <conditionalFormatting sqref="L697:L705">
    <cfRule type="cellIs" dxfId="956" priority="464" stopIfTrue="1" operator="lessThan">
      <formula>0</formula>
    </cfRule>
  </conditionalFormatting>
  <conditionalFormatting sqref="H707:H715">
    <cfRule type="cellIs" dxfId="955" priority="463" stopIfTrue="1" operator="lessThan">
      <formula>0</formula>
    </cfRule>
  </conditionalFormatting>
  <conditionalFormatting sqref="H707:H715">
    <cfRule type="cellIs" dxfId="954" priority="462" stopIfTrue="1" operator="lessThan">
      <formula>0</formula>
    </cfRule>
  </conditionalFormatting>
  <conditionalFormatting sqref="H707:H715">
    <cfRule type="cellIs" dxfId="953" priority="461" stopIfTrue="1" operator="lessThan">
      <formula>0</formula>
    </cfRule>
  </conditionalFormatting>
  <conditionalFormatting sqref="J707:J715">
    <cfRule type="cellIs" dxfId="952" priority="460" stopIfTrue="1" operator="lessThan">
      <formula>0</formula>
    </cfRule>
  </conditionalFormatting>
  <conditionalFormatting sqref="J707:J715">
    <cfRule type="cellIs" dxfId="951" priority="459" stopIfTrue="1" operator="lessThan">
      <formula>0</formula>
    </cfRule>
  </conditionalFormatting>
  <conditionalFormatting sqref="J707:J715">
    <cfRule type="cellIs" dxfId="950" priority="458" stopIfTrue="1" operator="lessThan">
      <formula>0</formula>
    </cfRule>
  </conditionalFormatting>
  <conditionalFormatting sqref="L707:L715">
    <cfRule type="cellIs" dxfId="949" priority="457" stopIfTrue="1" operator="lessThan">
      <formula>0</formula>
    </cfRule>
  </conditionalFormatting>
  <conditionalFormatting sqref="L707:L715">
    <cfRule type="cellIs" dxfId="948" priority="456" stopIfTrue="1" operator="lessThan">
      <formula>0</formula>
    </cfRule>
  </conditionalFormatting>
  <conditionalFormatting sqref="L707:L715">
    <cfRule type="cellIs" dxfId="947" priority="455" stopIfTrue="1" operator="lessThan">
      <formula>0</formula>
    </cfRule>
  </conditionalFormatting>
  <conditionalFormatting sqref="H717:H725">
    <cfRule type="cellIs" dxfId="946" priority="454" stopIfTrue="1" operator="lessThan">
      <formula>0</formula>
    </cfRule>
  </conditionalFormatting>
  <conditionalFormatting sqref="H717:H725">
    <cfRule type="cellIs" dxfId="945" priority="453" stopIfTrue="1" operator="lessThan">
      <formula>0</formula>
    </cfRule>
  </conditionalFormatting>
  <conditionalFormatting sqref="H717:H725">
    <cfRule type="cellIs" dxfId="944" priority="452" stopIfTrue="1" operator="lessThan">
      <formula>0</formula>
    </cfRule>
  </conditionalFormatting>
  <conditionalFormatting sqref="J717:J725">
    <cfRule type="cellIs" dxfId="943" priority="451" stopIfTrue="1" operator="lessThan">
      <formula>0</formula>
    </cfRule>
  </conditionalFormatting>
  <conditionalFormatting sqref="J717:J725">
    <cfRule type="cellIs" dxfId="942" priority="450" stopIfTrue="1" operator="lessThan">
      <formula>0</formula>
    </cfRule>
  </conditionalFormatting>
  <conditionalFormatting sqref="J717:J725">
    <cfRule type="cellIs" dxfId="941" priority="449" stopIfTrue="1" operator="lessThan">
      <formula>0</formula>
    </cfRule>
  </conditionalFormatting>
  <conditionalFormatting sqref="L717:L725">
    <cfRule type="cellIs" dxfId="940" priority="448" stopIfTrue="1" operator="lessThan">
      <formula>0</formula>
    </cfRule>
  </conditionalFormatting>
  <conditionalFormatting sqref="L717:L725">
    <cfRule type="cellIs" dxfId="939" priority="447" stopIfTrue="1" operator="lessThan">
      <formula>0</formula>
    </cfRule>
  </conditionalFormatting>
  <conditionalFormatting sqref="L717:L725">
    <cfRule type="cellIs" dxfId="938" priority="446" stopIfTrue="1" operator="lessThan">
      <formula>0</formula>
    </cfRule>
  </conditionalFormatting>
  <conditionalFormatting sqref="H727:H735">
    <cfRule type="cellIs" dxfId="937" priority="445" stopIfTrue="1" operator="lessThan">
      <formula>0</formula>
    </cfRule>
  </conditionalFormatting>
  <conditionalFormatting sqref="H727:H735">
    <cfRule type="cellIs" dxfId="936" priority="444" stopIfTrue="1" operator="lessThan">
      <formula>0</formula>
    </cfRule>
  </conditionalFormatting>
  <conditionalFormatting sqref="H727:H735">
    <cfRule type="cellIs" dxfId="935" priority="443" stopIfTrue="1" operator="lessThan">
      <formula>0</formula>
    </cfRule>
  </conditionalFormatting>
  <conditionalFormatting sqref="J727:J735">
    <cfRule type="cellIs" dxfId="934" priority="442" stopIfTrue="1" operator="lessThan">
      <formula>0</formula>
    </cfRule>
  </conditionalFormatting>
  <conditionalFormatting sqref="J727:J735">
    <cfRule type="cellIs" dxfId="933" priority="441" stopIfTrue="1" operator="lessThan">
      <formula>0</formula>
    </cfRule>
  </conditionalFormatting>
  <conditionalFormatting sqref="J727:J735">
    <cfRule type="cellIs" dxfId="932" priority="440" stopIfTrue="1" operator="lessThan">
      <formula>0</formula>
    </cfRule>
  </conditionalFormatting>
  <conditionalFormatting sqref="L727:L735">
    <cfRule type="cellIs" dxfId="931" priority="439" stopIfTrue="1" operator="lessThan">
      <formula>0</formula>
    </cfRule>
  </conditionalFormatting>
  <conditionalFormatting sqref="L727:L735">
    <cfRule type="cellIs" dxfId="930" priority="438" stopIfTrue="1" operator="lessThan">
      <formula>0</formula>
    </cfRule>
  </conditionalFormatting>
  <conditionalFormatting sqref="L727:L735">
    <cfRule type="cellIs" dxfId="929" priority="437" stopIfTrue="1" operator="lessThan">
      <formula>0</formula>
    </cfRule>
  </conditionalFormatting>
  <conditionalFormatting sqref="H737:H745">
    <cfRule type="cellIs" dxfId="928" priority="436" stopIfTrue="1" operator="lessThan">
      <formula>0</formula>
    </cfRule>
  </conditionalFormatting>
  <conditionalFormatting sqref="H737:H745">
    <cfRule type="cellIs" dxfId="927" priority="435" stopIfTrue="1" operator="lessThan">
      <formula>0</formula>
    </cfRule>
  </conditionalFormatting>
  <conditionalFormatting sqref="H737:H745">
    <cfRule type="cellIs" dxfId="926" priority="434" stopIfTrue="1" operator="lessThan">
      <formula>0</formula>
    </cfRule>
  </conditionalFormatting>
  <conditionalFormatting sqref="J737:J745">
    <cfRule type="cellIs" dxfId="925" priority="433" stopIfTrue="1" operator="lessThan">
      <formula>0</formula>
    </cfRule>
  </conditionalFormatting>
  <conditionalFormatting sqref="J737:J745">
    <cfRule type="cellIs" dxfId="924" priority="432" stopIfTrue="1" operator="lessThan">
      <formula>0</formula>
    </cfRule>
  </conditionalFormatting>
  <conditionalFormatting sqref="J737:J745">
    <cfRule type="cellIs" dxfId="923" priority="431" stopIfTrue="1" operator="lessThan">
      <formula>0</formula>
    </cfRule>
  </conditionalFormatting>
  <conditionalFormatting sqref="L737:L745">
    <cfRule type="cellIs" dxfId="922" priority="430" stopIfTrue="1" operator="lessThan">
      <formula>0</formula>
    </cfRule>
  </conditionalFormatting>
  <conditionalFormatting sqref="L737:L745">
    <cfRule type="cellIs" dxfId="921" priority="429" stopIfTrue="1" operator="lessThan">
      <formula>0</formula>
    </cfRule>
  </conditionalFormatting>
  <conditionalFormatting sqref="L737:L745">
    <cfRule type="cellIs" dxfId="920" priority="428" stopIfTrue="1" operator="lessThan">
      <formula>0</formula>
    </cfRule>
  </conditionalFormatting>
  <conditionalFormatting sqref="H747:H755">
    <cfRule type="cellIs" dxfId="919" priority="427" stopIfTrue="1" operator="lessThan">
      <formula>0</formula>
    </cfRule>
  </conditionalFormatting>
  <conditionalFormatting sqref="H747:H755">
    <cfRule type="cellIs" dxfId="918" priority="426" stopIfTrue="1" operator="lessThan">
      <formula>0</formula>
    </cfRule>
  </conditionalFormatting>
  <conditionalFormatting sqref="H747:H755">
    <cfRule type="cellIs" dxfId="917" priority="425" stopIfTrue="1" operator="lessThan">
      <formula>0</formula>
    </cfRule>
  </conditionalFormatting>
  <conditionalFormatting sqref="J747:J755">
    <cfRule type="cellIs" dxfId="916" priority="424" stopIfTrue="1" operator="lessThan">
      <formula>0</formula>
    </cfRule>
  </conditionalFormatting>
  <conditionalFormatting sqref="J747:J755">
    <cfRule type="cellIs" dxfId="915" priority="423" stopIfTrue="1" operator="lessThan">
      <formula>0</formula>
    </cfRule>
  </conditionalFormatting>
  <conditionalFormatting sqref="J747:J755">
    <cfRule type="cellIs" dxfId="914" priority="422" stopIfTrue="1" operator="lessThan">
      <formula>0</formula>
    </cfRule>
  </conditionalFormatting>
  <conditionalFormatting sqref="L747:L755">
    <cfRule type="cellIs" dxfId="913" priority="421" stopIfTrue="1" operator="lessThan">
      <formula>0</formula>
    </cfRule>
  </conditionalFormatting>
  <conditionalFormatting sqref="L747:L755">
    <cfRule type="cellIs" dxfId="912" priority="420" stopIfTrue="1" operator="lessThan">
      <formula>0</formula>
    </cfRule>
  </conditionalFormatting>
  <conditionalFormatting sqref="L747:L755">
    <cfRule type="cellIs" dxfId="911" priority="419" stopIfTrue="1" operator="lessThan">
      <formula>0</formula>
    </cfRule>
  </conditionalFormatting>
  <conditionalFormatting sqref="H757:H765">
    <cfRule type="cellIs" dxfId="910" priority="418" stopIfTrue="1" operator="lessThan">
      <formula>0</formula>
    </cfRule>
  </conditionalFormatting>
  <conditionalFormatting sqref="H757:H765">
    <cfRule type="cellIs" dxfId="909" priority="417" stopIfTrue="1" operator="lessThan">
      <formula>0</formula>
    </cfRule>
  </conditionalFormatting>
  <conditionalFormatting sqref="H757:H765">
    <cfRule type="cellIs" dxfId="908" priority="416" stopIfTrue="1" operator="lessThan">
      <formula>0</formula>
    </cfRule>
  </conditionalFormatting>
  <conditionalFormatting sqref="J757:J765">
    <cfRule type="cellIs" dxfId="907" priority="415" stopIfTrue="1" operator="lessThan">
      <formula>0</formula>
    </cfRule>
  </conditionalFormatting>
  <conditionalFormatting sqref="J757:J765">
    <cfRule type="cellIs" dxfId="906" priority="414" stopIfTrue="1" operator="lessThan">
      <formula>0</formula>
    </cfRule>
  </conditionalFormatting>
  <conditionalFormatting sqref="J757:J765">
    <cfRule type="cellIs" dxfId="905" priority="413" stopIfTrue="1" operator="lessThan">
      <formula>0</formula>
    </cfRule>
  </conditionalFormatting>
  <conditionalFormatting sqref="L757:L765">
    <cfRule type="cellIs" dxfId="904" priority="412" stopIfTrue="1" operator="lessThan">
      <formula>0</formula>
    </cfRule>
  </conditionalFormatting>
  <conditionalFormatting sqref="L757:L765">
    <cfRule type="cellIs" dxfId="903" priority="411" stopIfTrue="1" operator="lessThan">
      <formula>0</formula>
    </cfRule>
  </conditionalFormatting>
  <conditionalFormatting sqref="L757:L765">
    <cfRule type="cellIs" dxfId="902" priority="410" stopIfTrue="1" operator="lessThan">
      <formula>0</formula>
    </cfRule>
  </conditionalFormatting>
  <conditionalFormatting sqref="H767:H775">
    <cfRule type="cellIs" dxfId="901" priority="409" stopIfTrue="1" operator="lessThan">
      <formula>0</formula>
    </cfRule>
  </conditionalFormatting>
  <conditionalFormatting sqref="H767:H775">
    <cfRule type="cellIs" dxfId="900" priority="408" stopIfTrue="1" operator="lessThan">
      <formula>0</formula>
    </cfRule>
  </conditionalFormatting>
  <conditionalFormatting sqref="H767:H775">
    <cfRule type="cellIs" dxfId="899" priority="407" stopIfTrue="1" operator="lessThan">
      <formula>0</formula>
    </cfRule>
  </conditionalFormatting>
  <conditionalFormatting sqref="J767:J775">
    <cfRule type="cellIs" dxfId="898" priority="406" stopIfTrue="1" operator="lessThan">
      <formula>0</formula>
    </cfRule>
  </conditionalFormatting>
  <conditionalFormatting sqref="J767:J775">
    <cfRule type="cellIs" dxfId="897" priority="405" stopIfTrue="1" operator="lessThan">
      <formula>0</formula>
    </cfRule>
  </conditionalFormatting>
  <conditionalFormatting sqref="J767:J775">
    <cfRule type="cellIs" dxfId="896" priority="404" stopIfTrue="1" operator="lessThan">
      <formula>0</formula>
    </cfRule>
  </conditionalFormatting>
  <conditionalFormatting sqref="L767:L775">
    <cfRule type="cellIs" dxfId="895" priority="403" stopIfTrue="1" operator="lessThan">
      <formula>0</formula>
    </cfRule>
  </conditionalFormatting>
  <conditionalFormatting sqref="L767:L775">
    <cfRule type="cellIs" dxfId="894" priority="402" stopIfTrue="1" operator="lessThan">
      <formula>0</formula>
    </cfRule>
  </conditionalFormatting>
  <conditionalFormatting sqref="L767:L775">
    <cfRule type="cellIs" dxfId="893" priority="401" stopIfTrue="1" operator="lessThan">
      <formula>0</formula>
    </cfRule>
  </conditionalFormatting>
  <conditionalFormatting sqref="H777:H785">
    <cfRule type="cellIs" dxfId="892" priority="400" stopIfTrue="1" operator="lessThan">
      <formula>0</formula>
    </cfRule>
  </conditionalFormatting>
  <conditionalFormatting sqref="H777:H785">
    <cfRule type="cellIs" dxfId="891" priority="399" stopIfTrue="1" operator="lessThan">
      <formula>0</formula>
    </cfRule>
  </conditionalFormatting>
  <conditionalFormatting sqref="H777:H785">
    <cfRule type="cellIs" dxfId="890" priority="398" stopIfTrue="1" operator="lessThan">
      <formula>0</formula>
    </cfRule>
  </conditionalFormatting>
  <conditionalFormatting sqref="J777:J785">
    <cfRule type="cellIs" dxfId="889" priority="397" stopIfTrue="1" operator="lessThan">
      <formula>0</formula>
    </cfRule>
  </conditionalFormatting>
  <conditionalFormatting sqref="J777:J785">
    <cfRule type="cellIs" dxfId="888" priority="396" stopIfTrue="1" operator="lessThan">
      <formula>0</formula>
    </cfRule>
  </conditionalFormatting>
  <conditionalFormatting sqref="J777:J785">
    <cfRule type="cellIs" dxfId="887" priority="395" stopIfTrue="1" operator="lessThan">
      <formula>0</formula>
    </cfRule>
  </conditionalFormatting>
  <conditionalFormatting sqref="L777:L785">
    <cfRule type="cellIs" dxfId="886" priority="394" stopIfTrue="1" operator="lessThan">
      <formula>0</formula>
    </cfRule>
  </conditionalFormatting>
  <conditionalFormatting sqref="L777:L785">
    <cfRule type="cellIs" dxfId="885" priority="393" stopIfTrue="1" operator="lessThan">
      <formula>0</formula>
    </cfRule>
  </conditionalFormatting>
  <conditionalFormatting sqref="L777:L785">
    <cfRule type="cellIs" dxfId="884" priority="392" stopIfTrue="1" operator="lessThan">
      <formula>0</formula>
    </cfRule>
  </conditionalFormatting>
  <conditionalFormatting sqref="H787:H795">
    <cfRule type="cellIs" dxfId="883" priority="391" stopIfTrue="1" operator="lessThan">
      <formula>0</formula>
    </cfRule>
  </conditionalFormatting>
  <conditionalFormatting sqref="H787:H795">
    <cfRule type="cellIs" dxfId="882" priority="390" stopIfTrue="1" operator="lessThan">
      <formula>0</formula>
    </cfRule>
  </conditionalFormatting>
  <conditionalFormatting sqref="H787:H795">
    <cfRule type="cellIs" dxfId="881" priority="389" stopIfTrue="1" operator="lessThan">
      <formula>0</formula>
    </cfRule>
  </conditionalFormatting>
  <conditionalFormatting sqref="J787:J795">
    <cfRule type="cellIs" dxfId="880" priority="388" stopIfTrue="1" operator="lessThan">
      <formula>0</formula>
    </cfRule>
  </conditionalFormatting>
  <conditionalFormatting sqref="J787:J795">
    <cfRule type="cellIs" dxfId="879" priority="387" stopIfTrue="1" operator="lessThan">
      <formula>0</formula>
    </cfRule>
  </conditionalFormatting>
  <conditionalFormatting sqref="J787:J795">
    <cfRule type="cellIs" dxfId="878" priority="386" stopIfTrue="1" operator="lessThan">
      <formula>0</formula>
    </cfRule>
  </conditionalFormatting>
  <conditionalFormatting sqref="L787:L795">
    <cfRule type="cellIs" dxfId="877" priority="385" stopIfTrue="1" operator="lessThan">
      <formula>0</formula>
    </cfRule>
  </conditionalFormatting>
  <conditionalFormatting sqref="L787:L795">
    <cfRule type="cellIs" dxfId="876" priority="384" stopIfTrue="1" operator="lessThan">
      <formula>0</formula>
    </cfRule>
  </conditionalFormatting>
  <conditionalFormatting sqref="L787:L795">
    <cfRule type="cellIs" dxfId="875" priority="383" stopIfTrue="1" operator="lessThan">
      <formula>0</formula>
    </cfRule>
  </conditionalFormatting>
  <conditionalFormatting sqref="H797:H805">
    <cfRule type="cellIs" dxfId="874" priority="382" stopIfTrue="1" operator="lessThan">
      <formula>0</formula>
    </cfRule>
  </conditionalFormatting>
  <conditionalFormatting sqref="H797:H805">
    <cfRule type="cellIs" dxfId="873" priority="381" stopIfTrue="1" operator="lessThan">
      <formula>0</formula>
    </cfRule>
  </conditionalFormatting>
  <conditionalFormatting sqref="H797:H805">
    <cfRule type="cellIs" dxfId="872" priority="380" stopIfTrue="1" operator="lessThan">
      <formula>0</formula>
    </cfRule>
  </conditionalFormatting>
  <conditionalFormatting sqref="J797:J805">
    <cfRule type="cellIs" dxfId="871" priority="379" stopIfTrue="1" operator="lessThan">
      <formula>0</formula>
    </cfRule>
  </conditionalFormatting>
  <conditionalFormatting sqref="J797:J805">
    <cfRule type="cellIs" dxfId="870" priority="378" stopIfTrue="1" operator="lessThan">
      <formula>0</formula>
    </cfRule>
  </conditionalFormatting>
  <conditionalFormatting sqref="J797:J805">
    <cfRule type="cellIs" dxfId="869" priority="377" stopIfTrue="1" operator="lessThan">
      <formula>0</formula>
    </cfRule>
  </conditionalFormatting>
  <conditionalFormatting sqref="L797:L805">
    <cfRule type="cellIs" dxfId="868" priority="376" stopIfTrue="1" operator="lessThan">
      <formula>0</formula>
    </cfRule>
  </conditionalFormatting>
  <conditionalFormatting sqref="L797:L805">
    <cfRule type="cellIs" dxfId="867" priority="375" stopIfTrue="1" operator="lessThan">
      <formula>0</formula>
    </cfRule>
  </conditionalFormatting>
  <conditionalFormatting sqref="L797:L805">
    <cfRule type="cellIs" dxfId="866" priority="374" stopIfTrue="1" operator="lessThan">
      <formula>0</formula>
    </cfRule>
  </conditionalFormatting>
  <conditionalFormatting sqref="H807:H815">
    <cfRule type="cellIs" dxfId="865" priority="373" stopIfTrue="1" operator="lessThan">
      <formula>0</formula>
    </cfRule>
  </conditionalFormatting>
  <conditionalFormatting sqref="H807:H815">
    <cfRule type="cellIs" dxfId="864" priority="372" stopIfTrue="1" operator="lessThan">
      <formula>0</formula>
    </cfRule>
  </conditionalFormatting>
  <conditionalFormatting sqref="H807:H815">
    <cfRule type="cellIs" dxfId="863" priority="371" stopIfTrue="1" operator="lessThan">
      <formula>0</formula>
    </cfRule>
  </conditionalFormatting>
  <conditionalFormatting sqref="J807:J815">
    <cfRule type="cellIs" dxfId="862" priority="370" stopIfTrue="1" operator="lessThan">
      <formula>0</formula>
    </cfRule>
  </conditionalFormatting>
  <conditionalFormatting sqref="J807:J815">
    <cfRule type="cellIs" dxfId="861" priority="369" stopIfTrue="1" operator="lessThan">
      <formula>0</formula>
    </cfRule>
  </conditionalFormatting>
  <conditionalFormatting sqref="J807:J815">
    <cfRule type="cellIs" dxfId="860" priority="368" stopIfTrue="1" operator="lessThan">
      <formula>0</formula>
    </cfRule>
  </conditionalFormatting>
  <conditionalFormatting sqref="L807:L815">
    <cfRule type="cellIs" dxfId="859" priority="367" stopIfTrue="1" operator="lessThan">
      <formula>0</formula>
    </cfRule>
  </conditionalFormatting>
  <conditionalFormatting sqref="L807:L815">
    <cfRule type="cellIs" dxfId="858" priority="366" stopIfTrue="1" operator="lessThan">
      <formula>0</formula>
    </cfRule>
  </conditionalFormatting>
  <conditionalFormatting sqref="L807:L815">
    <cfRule type="cellIs" dxfId="857" priority="365" stopIfTrue="1" operator="lessThan">
      <formula>0</formula>
    </cfRule>
  </conditionalFormatting>
  <conditionalFormatting sqref="H817:H825">
    <cfRule type="cellIs" dxfId="856" priority="364" stopIfTrue="1" operator="lessThan">
      <formula>0</formula>
    </cfRule>
  </conditionalFormatting>
  <conditionalFormatting sqref="H817:H825">
    <cfRule type="cellIs" dxfId="855" priority="363" stopIfTrue="1" operator="lessThan">
      <formula>0</formula>
    </cfRule>
  </conditionalFormatting>
  <conditionalFormatting sqref="H817:H825">
    <cfRule type="cellIs" dxfId="854" priority="362" stopIfTrue="1" operator="lessThan">
      <formula>0</formula>
    </cfRule>
  </conditionalFormatting>
  <conditionalFormatting sqref="J817:J825">
    <cfRule type="cellIs" dxfId="853" priority="361" stopIfTrue="1" operator="lessThan">
      <formula>0</formula>
    </cfRule>
  </conditionalFormatting>
  <conditionalFormatting sqref="J817:J825">
    <cfRule type="cellIs" dxfId="852" priority="360" stopIfTrue="1" operator="lessThan">
      <formula>0</formula>
    </cfRule>
  </conditionalFormatting>
  <conditionalFormatting sqref="J817:J825">
    <cfRule type="cellIs" dxfId="851" priority="359" stopIfTrue="1" operator="lessThan">
      <formula>0</formula>
    </cfRule>
  </conditionalFormatting>
  <conditionalFormatting sqref="L817:L825">
    <cfRule type="cellIs" dxfId="850" priority="358" stopIfTrue="1" operator="lessThan">
      <formula>0</formula>
    </cfRule>
  </conditionalFormatting>
  <conditionalFormatting sqref="L817:L825">
    <cfRule type="cellIs" dxfId="849" priority="357" stopIfTrue="1" operator="lessThan">
      <formula>0</formula>
    </cfRule>
  </conditionalFormatting>
  <conditionalFormatting sqref="L817:L825">
    <cfRule type="cellIs" dxfId="848" priority="356" stopIfTrue="1" operator="lessThan">
      <formula>0</formula>
    </cfRule>
  </conditionalFormatting>
  <conditionalFormatting sqref="H827:H835">
    <cfRule type="cellIs" dxfId="847" priority="355" stopIfTrue="1" operator="lessThan">
      <formula>0</formula>
    </cfRule>
  </conditionalFormatting>
  <conditionalFormatting sqref="H827:H835">
    <cfRule type="cellIs" dxfId="846" priority="354" stopIfTrue="1" operator="lessThan">
      <formula>0</formula>
    </cfRule>
  </conditionalFormatting>
  <conditionalFormatting sqref="H827:H835">
    <cfRule type="cellIs" dxfId="845" priority="353" stopIfTrue="1" operator="lessThan">
      <formula>0</formula>
    </cfRule>
  </conditionalFormatting>
  <conditionalFormatting sqref="J827:J835">
    <cfRule type="cellIs" dxfId="844" priority="352" stopIfTrue="1" operator="lessThan">
      <formula>0</formula>
    </cfRule>
  </conditionalFormatting>
  <conditionalFormatting sqref="J827:J835">
    <cfRule type="cellIs" dxfId="843" priority="351" stopIfTrue="1" operator="lessThan">
      <formula>0</formula>
    </cfRule>
  </conditionalFormatting>
  <conditionalFormatting sqref="J827:J835">
    <cfRule type="cellIs" dxfId="842" priority="350" stopIfTrue="1" operator="lessThan">
      <formula>0</formula>
    </cfRule>
  </conditionalFormatting>
  <conditionalFormatting sqref="L827:L835">
    <cfRule type="cellIs" dxfId="841" priority="349" stopIfTrue="1" operator="lessThan">
      <formula>0</formula>
    </cfRule>
  </conditionalFormatting>
  <conditionalFormatting sqref="L827:L835">
    <cfRule type="cellIs" dxfId="840" priority="348" stopIfTrue="1" operator="lessThan">
      <formula>0</formula>
    </cfRule>
  </conditionalFormatting>
  <conditionalFormatting sqref="L827:L835">
    <cfRule type="cellIs" dxfId="839" priority="347" stopIfTrue="1" operator="lessThan">
      <formula>0</formula>
    </cfRule>
  </conditionalFormatting>
  <conditionalFormatting sqref="H837:H845">
    <cfRule type="cellIs" dxfId="838" priority="346" stopIfTrue="1" operator="lessThan">
      <formula>0</formula>
    </cfRule>
  </conditionalFormatting>
  <conditionalFormatting sqref="H837:H845">
    <cfRule type="cellIs" dxfId="837" priority="345" stopIfTrue="1" operator="lessThan">
      <formula>0</formula>
    </cfRule>
  </conditionalFormatting>
  <conditionalFormatting sqref="H837:H845">
    <cfRule type="cellIs" dxfId="836" priority="344" stopIfTrue="1" operator="lessThan">
      <formula>0</formula>
    </cfRule>
  </conditionalFormatting>
  <conditionalFormatting sqref="J837:J845">
    <cfRule type="cellIs" dxfId="835" priority="343" stopIfTrue="1" operator="lessThan">
      <formula>0</formula>
    </cfRule>
  </conditionalFormatting>
  <conditionalFormatting sqref="J837:J845">
    <cfRule type="cellIs" dxfId="834" priority="342" stopIfTrue="1" operator="lessThan">
      <formula>0</formula>
    </cfRule>
  </conditionalFormatting>
  <conditionalFormatting sqref="J837:J845">
    <cfRule type="cellIs" dxfId="833" priority="341" stopIfTrue="1" operator="lessThan">
      <formula>0</formula>
    </cfRule>
  </conditionalFormatting>
  <conditionalFormatting sqref="L837:L845">
    <cfRule type="cellIs" dxfId="832" priority="340" stopIfTrue="1" operator="lessThan">
      <formula>0</formula>
    </cfRule>
  </conditionalFormatting>
  <conditionalFormatting sqref="L837:L845">
    <cfRule type="cellIs" dxfId="831" priority="339" stopIfTrue="1" operator="lessThan">
      <formula>0</formula>
    </cfRule>
  </conditionalFormatting>
  <conditionalFormatting sqref="L837:L845">
    <cfRule type="cellIs" dxfId="830" priority="338" stopIfTrue="1" operator="lessThan">
      <formula>0</formula>
    </cfRule>
  </conditionalFormatting>
  <conditionalFormatting sqref="H847:H855">
    <cfRule type="cellIs" dxfId="829" priority="337" stopIfTrue="1" operator="lessThan">
      <formula>0</formula>
    </cfRule>
  </conditionalFormatting>
  <conditionalFormatting sqref="H847:H855">
    <cfRule type="cellIs" dxfId="828" priority="336" stopIfTrue="1" operator="lessThan">
      <formula>0</formula>
    </cfRule>
  </conditionalFormatting>
  <conditionalFormatting sqref="H847:H855">
    <cfRule type="cellIs" dxfId="827" priority="335" stopIfTrue="1" operator="lessThan">
      <formula>0</formula>
    </cfRule>
  </conditionalFormatting>
  <conditionalFormatting sqref="J847:J855">
    <cfRule type="cellIs" dxfId="826" priority="334" stopIfTrue="1" operator="lessThan">
      <formula>0</formula>
    </cfRule>
  </conditionalFormatting>
  <conditionalFormatting sqref="J847:J855">
    <cfRule type="cellIs" dxfId="825" priority="333" stopIfTrue="1" operator="lessThan">
      <formula>0</formula>
    </cfRule>
  </conditionalFormatting>
  <conditionalFormatting sqref="J847:J855">
    <cfRule type="cellIs" dxfId="824" priority="332" stopIfTrue="1" operator="lessThan">
      <formula>0</formula>
    </cfRule>
  </conditionalFormatting>
  <conditionalFormatting sqref="L847:L855">
    <cfRule type="cellIs" dxfId="823" priority="331" stopIfTrue="1" operator="lessThan">
      <formula>0</formula>
    </cfRule>
  </conditionalFormatting>
  <conditionalFormatting sqref="L847:L855">
    <cfRule type="cellIs" dxfId="822" priority="330" stopIfTrue="1" operator="lessThan">
      <formula>0</formula>
    </cfRule>
  </conditionalFormatting>
  <conditionalFormatting sqref="L847:L855">
    <cfRule type="cellIs" dxfId="821" priority="329" stopIfTrue="1" operator="lessThan">
      <formula>0</formula>
    </cfRule>
  </conditionalFormatting>
  <conditionalFormatting sqref="H857:H865">
    <cfRule type="cellIs" dxfId="820" priority="328" stopIfTrue="1" operator="lessThan">
      <formula>0</formula>
    </cfRule>
  </conditionalFormatting>
  <conditionalFormatting sqref="H857:H865">
    <cfRule type="cellIs" dxfId="819" priority="327" stopIfTrue="1" operator="lessThan">
      <formula>0</formula>
    </cfRule>
  </conditionalFormatting>
  <conditionalFormatting sqref="H857:H865">
    <cfRule type="cellIs" dxfId="818" priority="326" stopIfTrue="1" operator="lessThan">
      <formula>0</formula>
    </cfRule>
  </conditionalFormatting>
  <conditionalFormatting sqref="J857:J865">
    <cfRule type="cellIs" dxfId="817" priority="325" stopIfTrue="1" operator="lessThan">
      <formula>0</formula>
    </cfRule>
  </conditionalFormatting>
  <conditionalFormatting sqref="J857:J865">
    <cfRule type="cellIs" dxfId="816" priority="324" stopIfTrue="1" operator="lessThan">
      <formula>0</formula>
    </cfRule>
  </conditionalFormatting>
  <conditionalFormatting sqref="J857:J865">
    <cfRule type="cellIs" dxfId="815" priority="323" stopIfTrue="1" operator="lessThan">
      <formula>0</formula>
    </cfRule>
  </conditionalFormatting>
  <conditionalFormatting sqref="L857:L865">
    <cfRule type="cellIs" dxfId="814" priority="322" stopIfTrue="1" operator="lessThan">
      <formula>0</formula>
    </cfRule>
  </conditionalFormatting>
  <conditionalFormatting sqref="L857:L865">
    <cfRule type="cellIs" dxfId="813" priority="321" stopIfTrue="1" operator="lessThan">
      <formula>0</formula>
    </cfRule>
  </conditionalFormatting>
  <conditionalFormatting sqref="L857:L865">
    <cfRule type="cellIs" dxfId="812" priority="320" stopIfTrue="1" operator="lessThan">
      <formula>0</formula>
    </cfRule>
  </conditionalFormatting>
  <conditionalFormatting sqref="H867:H875">
    <cfRule type="cellIs" dxfId="811" priority="319" stopIfTrue="1" operator="lessThan">
      <formula>0</formula>
    </cfRule>
  </conditionalFormatting>
  <conditionalFormatting sqref="H867:H875">
    <cfRule type="cellIs" dxfId="810" priority="318" stopIfTrue="1" operator="lessThan">
      <formula>0</formula>
    </cfRule>
  </conditionalFormatting>
  <conditionalFormatting sqref="H867:H875">
    <cfRule type="cellIs" dxfId="809" priority="317" stopIfTrue="1" operator="lessThan">
      <formula>0</formula>
    </cfRule>
  </conditionalFormatting>
  <conditionalFormatting sqref="J867:J875">
    <cfRule type="cellIs" dxfId="808" priority="316" stopIfTrue="1" operator="lessThan">
      <formula>0</formula>
    </cfRule>
  </conditionalFormatting>
  <conditionalFormatting sqref="J867:J875">
    <cfRule type="cellIs" dxfId="807" priority="315" stopIfTrue="1" operator="lessThan">
      <formula>0</formula>
    </cfRule>
  </conditionalFormatting>
  <conditionalFormatting sqref="J867:J875">
    <cfRule type="cellIs" dxfId="806" priority="314" stopIfTrue="1" operator="lessThan">
      <formula>0</formula>
    </cfRule>
  </conditionalFormatting>
  <conditionalFormatting sqref="L867:L875">
    <cfRule type="cellIs" dxfId="805" priority="313" stopIfTrue="1" operator="lessThan">
      <formula>0</formula>
    </cfRule>
  </conditionalFormatting>
  <conditionalFormatting sqref="L867:L875">
    <cfRule type="cellIs" dxfId="804" priority="312" stopIfTrue="1" operator="lessThan">
      <formula>0</formula>
    </cfRule>
  </conditionalFormatting>
  <conditionalFormatting sqref="L867:L875">
    <cfRule type="cellIs" dxfId="803" priority="311" stopIfTrue="1" operator="lessThan">
      <formula>0</formula>
    </cfRule>
  </conditionalFormatting>
  <conditionalFormatting sqref="F127:F135">
    <cfRule type="cellIs" dxfId="802" priority="310" stopIfTrue="1" operator="lessThan">
      <formula>0</formula>
    </cfRule>
  </conditionalFormatting>
  <conditionalFormatting sqref="F127:F135">
    <cfRule type="cellIs" dxfId="801" priority="309" stopIfTrue="1" operator="lessThan">
      <formula>0</formula>
    </cfRule>
  </conditionalFormatting>
  <conditionalFormatting sqref="F127:F135">
    <cfRule type="cellIs" dxfId="800" priority="308" stopIfTrue="1" operator="lessThan">
      <formula>0</formula>
    </cfRule>
  </conditionalFormatting>
  <conditionalFormatting sqref="F137:F145">
    <cfRule type="cellIs" dxfId="799" priority="301" stopIfTrue="1" operator="lessThan">
      <formula>0</formula>
    </cfRule>
  </conditionalFormatting>
  <conditionalFormatting sqref="F137:F145">
    <cfRule type="cellIs" dxfId="798" priority="300" stopIfTrue="1" operator="lessThan">
      <formula>0</formula>
    </cfRule>
  </conditionalFormatting>
  <conditionalFormatting sqref="F137:F145">
    <cfRule type="cellIs" dxfId="797" priority="299" stopIfTrue="1" operator="lessThan">
      <formula>0</formula>
    </cfRule>
  </conditionalFormatting>
  <conditionalFormatting sqref="F147:F155">
    <cfRule type="cellIs" dxfId="796" priority="298" stopIfTrue="1" operator="lessThan">
      <formula>0</formula>
    </cfRule>
  </conditionalFormatting>
  <conditionalFormatting sqref="F147:F155">
    <cfRule type="cellIs" dxfId="795" priority="297" stopIfTrue="1" operator="lessThan">
      <formula>0</formula>
    </cfRule>
  </conditionalFormatting>
  <conditionalFormatting sqref="F147:F155">
    <cfRule type="cellIs" dxfId="794" priority="296" stopIfTrue="1" operator="lessThan">
      <formula>0</formula>
    </cfRule>
  </conditionalFormatting>
  <conditionalFormatting sqref="F166">
    <cfRule type="cellIs" dxfId="793" priority="295" stopIfTrue="1" operator="lessThan">
      <formula>0</formula>
    </cfRule>
  </conditionalFormatting>
  <conditionalFormatting sqref="F157:F165">
    <cfRule type="cellIs" dxfId="792" priority="294" stopIfTrue="1" operator="lessThan">
      <formula>0</formula>
    </cfRule>
  </conditionalFormatting>
  <conditionalFormatting sqref="F157:F165">
    <cfRule type="cellIs" dxfId="791" priority="293" stopIfTrue="1" operator="lessThan">
      <formula>0</formula>
    </cfRule>
  </conditionalFormatting>
  <conditionalFormatting sqref="F157:F165">
    <cfRule type="cellIs" dxfId="790" priority="292" stopIfTrue="1" operator="lessThan">
      <formula>0</formula>
    </cfRule>
  </conditionalFormatting>
  <conditionalFormatting sqref="F167:F175">
    <cfRule type="cellIs" dxfId="789" priority="291" stopIfTrue="1" operator="lessThan">
      <formula>0</formula>
    </cfRule>
  </conditionalFormatting>
  <conditionalFormatting sqref="F167:F175">
    <cfRule type="cellIs" dxfId="788" priority="290" stopIfTrue="1" operator="lessThan">
      <formula>0</formula>
    </cfRule>
  </conditionalFormatting>
  <conditionalFormatting sqref="F167:F175">
    <cfRule type="cellIs" dxfId="787" priority="289" stopIfTrue="1" operator="lessThan">
      <formula>0</formula>
    </cfRule>
  </conditionalFormatting>
  <conditionalFormatting sqref="H127:H135">
    <cfRule type="cellIs" dxfId="786" priority="288" stopIfTrue="1" operator="lessThan">
      <formula>0</formula>
    </cfRule>
  </conditionalFormatting>
  <conditionalFormatting sqref="H127:H135">
    <cfRule type="cellIs" dxfId="785" priority="287" stopIfTrue="1" operator="lessThan">
      <formula>0</formula>
    </cfRule>
  </conditionalFormatting>
  <conditionalFormatting sqref="H127:H135">
    <cfRule type="cellIs" dxfId="784" priority="286" stopIfTrue="1" operator="lessThan">
      <formula>0</formula>
    </cfRule>
  </conditionalFormatting>
  <conditionalFormatting sqref="H137:H145">
    <cfRule type="cellIs" dxfId="783" priority="282" stopIfTrue="1" operator="lessThan">
      <formula>0</formula>
    </cfRule>
  </conditionalFormatting>
  <conditionalFormatting sqref="H137:H145">
    <cfRule type="cellIs" dxfId="782" priority="281" stopIfTrue="1" operator="lessThan">
      <formula>0</formula>
    </cfRule>
  </conditionalFormatting>
  <conditionalFormatting sqref="H137:H145">
    <cfRule type="cellIs" dxfId="781" priority="280" stopIfTrue="1" operator="lessThan">
      <formula>0</formula>
    </cfRule>
  </conditionalFormatting>
  <conditionalFormatting sqref="H147:H155">
    <cfRule type="cellIs" dxfId="780" priority="279" stopIfTrue="1" operator="lessThan">
      <formula>0</formula>
    </cfRule>
  </conditionalFormatting>
  <conditionalFormatting sqref="H147:H155">
    <cfRule type="cellIs" dxfId="779" priority="278" stopIfTrue="1" operator="lessThan">
      <formula>0</formula>
    </cfRule>
  </conditionalFormatting>
  <conditionalFormatting sqref="H147:H155">
    <cfRule type="cellIs" dxfId="778" priority="277" stopIfTrue="1" operator="lessThan">
      <formula>0</formula>
    </cfRule>
  </conditionalFormatting>
  <conditionalFormatting sqref="H157:H165">
    <cfRule type="cellIs" dxfId="777" priority="273" stopIfTrue="1" operator="lessThan">
      <formula>0</formula>
    </cfRule>
  </conditionalFormatting>
  <conditionalFormatting sqref="H157:H165">
    <cfRule type="cellIs" dxfId="776" priority="272" stopIfTrue="1" operator="lessThan">
      <formula>0</formula>
    </cfRule>
  </conditionalFormatting>
  <conditionalFormatting sqref="H157:H165">
    <cfRule type="cellIs" dxfId="775" priority="271" stopIfTrue="1" operator="lessThan">
      <formula>0</formula>
    </cfRule>
  </conditionalFormatting>
  <conditionalFormatting sqref="H167:H175">
    <cfRule type="cellIs" dxfId="774" priority="267" stopIfTrue="1" operator="lessThan">
      <formula>0</formula>
    </cfRule>
  </conditionalFormatting>
  <conditionalFormatting sqref="H167:H175">
    <cfRule type="cellIs" dxfId="773" priority="266" stopIfTrue="1" operator="lessThan">
      <formula>0</formula>
    </cfRule>
  </conditionalFormatting>
  <conditionalFormatting sqref="H167:H175">
    <cfRule type="cellIs" dxfId="772" priority="265" stopIfTrue="1" operator="lessThan">
      <formula>0</formula>
    </cfRule>
  </conditionalFormatting>
  <conditionalFormatting sqref="J127:J135">
    <cfRule type="cellIs" dxfId="771" priority="264" stopIfTrue="1" operator="lessThan">
      <formula>0</formula>
    </cfRule>
  </conditionalFormatting>
  <conditionalFormatting sqref="J127:J135">
    <cfRule type="cellIs" dxfId="770" priority="263" stopIfTrue="1" operator="lessThan">
      <formula>0</formula>
    </cfRule>
  </conditionalFormatting>
  <conditionalFormatting sqref="J127:J135">
    <cfRule type="cellIs" dxfId="769" priority="262" stopIfTrue="1" operator="lessThan">
      <formula>0</formula>
    </cfRule>
  </conditionalFormatting>
  <conditionalFormatting sqref="J137:J145">
    <cfRule type="cellIs" dxfId="768" priority="258" stopIfTrue="1" operator="lessThan">
      <formula>0</formula>
    </cfRule>
  </conditionalFormatting>
  <conditionalFormatting sqref="J137:J145">
    <cfRule type="cellIs" dxfId="767" priority="257" stopIfTrue="1" operator="lessThan">
      <formula>0</formula>
    </cfRule>
  </conditionalFormatting>
  <conditionalFormatting sqref="J137:J145">
    <cfRule type="cellIs" dxfId="766" priority="256" stopIfTrue="1" operator="lessThan">
      <formula>0</formula>
    </cfRule>
  </conditionalFormatting>
  <conditionalFormatting sqref="J147:J155">
    <cfRule type="cellIs" dxfId="765" priority="255" stopIfTrue="1" operator="lessThan">
      <formula>0</formula>
    </cfRule>
  </conditionalFormatting>
  <conditionalFormatting sqref="J147:J155">
    <cfRule type="cellIs" dxfId="764" priority="254" stopIfTrue="1" operator="lessThan">
      <formula>0</formula>
    </cfRule>
  </conditionalFormatting>
  <conditionalFormatting sqref="J147:J155">
    <cfRule type="cellIs" dxfId="763" priority="253" stopIfTrue="1" operator="lessThan">
      <formula>0</formula>
    </cfRule>
  </conditionalFormatting>
  <conditionalFormatting sqref="J157:J165">
    <cfRule type="cellIs" dxfId="762" priority="249" stopIfTrue="1" operator="lessThan">
      <formula>0</formula>
    </cfRule>
  </conditionalFormatting>
  <conditionalFormatting sqref="J157:J165">
    <cfRule type="cellIs" dxfId="761" priority="248" stopIfTrue="1" operator="lessThan">
      <formula>0</formula>
    </cfRule>
  </conditionalFormatting>
  <conditionalFormatting sqref="J157:J165">
    <cfRule type="cellIs" dxfId="760" priority="247" stopIfTrue="1" operator="lessThan">
      <formula>0</formula>
    </cfRule>
  </conditionalFormatting>
  <conditionalFormatting sqref="J167:J175">
    <cfRule type="cellIs" dxfId="759" priority="246" stopIfTrue="1" operator="lessThan">
      <formula>0</formula>
    </cfRule>
  </conditionalFormatting>
  <conditionalFormatting sqref="J167:J175">
    <cfRule type="cellIs" dxfId="758" priority="245" stopIfTrue="1" operator="lessThan">
      <formula>0</formula>
    </cfRule>
  </conditionalFormatting>
  <conditionalFormatting sqref="J167:J175">
    <cfRule type="cellIs" dxfId="757" priority="244" stopIfTrue="1" operator="lessThan">
      <formula>0</formula>
    </cfRule>
  </conditionalFormatting>
  <conditionalFormatting sqref="L127:L135">
    <cfRule type="cellIs" dxfId="756" priority="243" stopIfTrue="1" operator="lessThan">
      <formula>0</formula>
    </cfRule>
  </conditionalFormatting>
  <conditionalFormatting sqref="L127:L135">
    <cfRule type="cellIs" dxfId="755" priority="242" stopIfTrue="1" operator="lessThan">
      <formula>0</formula>
    </cfRule>
  </conditionalFormatting>
  <conditionalFormatting sqref="L127:L135">
    <cfRule type="cellIs" dxfId="754" priority="241" stopIfTrue="1" operator="lessThan">
      <formula>0</formula>
    </cfRule>
  </conditionalFormatting>
  <conditionalFormatting sqref="L137:L145">
    <cfRule type="cellIs" dxfId="753" priority="237" stopIfTrue="1" operator="lessThan">
      <formula>0</formula>
    </cfRule>
  </conditionalFormatting>
  <conditionalFormatting sqref="L137:L145">
    <cfRule type="cellIs" dxfId="752" priority="236" stopIfTrue="1" operator="lessThan">
      <formula>0</formula>
    </cfRule>
  </conditionalFormatting>
  <conditionalFormatting sqref="L137:L145">
    <cfRule type="cellIs" dxfId="751" priority="235" stopIfTrue="1" operator="lessThan">
      <formula>0</formula>
    </cfRule>
  </conditionalFormatting>
  <conditionalFormatting sqref="L147:L155">
    <cfRule type="cellIs" dxfId="750" priority="234" stopIfTrue="1" operator="lessThan">
      <formula>0</formula>
    </cfRule>
  </conditionalFormatting>
  <conditionalFormatting sqref="L147:L155">
    <cfRule type="cellIs" dxfId="749" priority="233" stopIfTrue="1" operator="lessThan">
      <formula>0</formula>
    </cfRule>
  </conditionalFormatting>
  <conditionalFormatting sqref="L147:L155">
    <cfRule type="cellIs" dxfId="748" priority="232" stopIfTrue="1" operator="lessThan">
      <formula>0</formula>
    </cfRule>
  </conditionalFormatting>
  <conditionalFormatting sqref="L157:L165">
    <cfRule type="cellIs" dxfId="747" priority="228" stopIfTrue="1" operator="lessThan">
      <formula>0</formula>
    </cfRule>
  </conditionalFormatting>
  <conditionalFormatting sqref="L157:L165">
    <cfRule type="cellIs" dxfId="746" priority="227" stopIfTrue="1" operator="lessThan">
      <formula>0</formula>
    </cfRule>
  </conditionalFormatting>
  <conditionalFormatting sqref="L157:L165">
    <cfRule type="cellIs" dxfId="745" priority="226" stopIfTrue="1" operator="lessThan">
      <formula>0</formula>
    </cfRule>
  </conditionalFormatting>
  <conditionalFormatting sqref="L167:L175">
    <cfRule type="cellIs" dxfId="744" priority="225" stopIfTrue="1" operator="lessThan">
      <formula>0</formula>
    </cfRule>
  </conditionalFormatting>
  <conditionalFormatting sqref="L167:L175">
    <cfRule type="cellIs" dxfId="743" priority="224" stopIfTrue="1" operator="lessThan">
      <formula>0</formula>
    </cfRule>
  </conditionalFormatting>
  <conditionalFormatting sqref="L167:L175">
    <cfRule type="cellIs" dxfId="742" priority="223" stopIfTrue="1" operator="lessThan">
      <formula>0</formula>
    </cfRule>
  </conditionalFormatting>
  <conditionalFormatting sqref="H286 J286 L286 H296 J296 L296 H306 J306 L306 H316 J316 L316 F286 F296 F306">
    <cfRule type="cellIs" dxfId="741" priority="222" stopIfTrue="1" operator="lessThan">
      <formula>0</formula>
    </cfRule>
  </conditionalFormatting>
  <conditionalFormatting sqref="F277:F285">
    <cfRule type="cellIs" dxfId="740" priority="221" stopIfTrue="1" operator="lessThan">
      <formula>0</formula>
    </cfRule>
  </conditionalFormatting>
  <conditionalFormatting sqref="F277:F285">
    <cfRule type="cellIs" dxfId="739" priority="220" stopIfTrue="1" operator="lessThan">
      <formula>0</formula>
    </cfRule>
  </conditionalFormatting>
  <conditionalFormatting sqref="F277:F285">
    <cfRule type="cellIs" dxfId="738" priority="219" stopIfTrue="1" operator="lessThan">
      <formula>0</formula>
    </cfRule>
  </conditionalFormatting>
  <conditionalFormatting sqref="F287:F295">
    <cfRule type="cellIs" dxfId="737" priority="218" stopIfTrue="1" operator="lessThan">
      <formula>0</formula>
    </cfRule>
  </conditionalFormatting>
  <conditionalFormatting sqref="F287:F295">
    <cfRule type="cellIs" dxfId="736" priority="217" stopIfTrue="1" operator="lessThan">
      <formula>0</formula>
    </cfRule>
  </conditionalFormatting>
  <conditionalFormatting sqref="F287:F295">
    <cfRule type="cellIs" dxfId="735" priority="216" stopIfTrue="1" operator="lessThan">
      <formula>0</formula>
    </cfRule>
  </conditionalFormatting>
  <conditionalFormatting sqref="F297:F305">
    <cfRule type="cellIs" dxfId="734" priority="215" stopIfTrue="1" operator="lessThan">
      <formula>0</formula>
    </cfRule>
  </conditionalFormatting>
  <conditionalFormatting sqref="F297:F305">
    <cfRule type="cellIs" dxfId="733" priority="214" stopIfTrue="1" operator="lessThan">
      <formula>0</formula>
    </cfRule>
  </conditionalFormatting>
  <conditionalFormatting sqref="F297:F305">
    <cfRule type="cellIs" dxfId="732" priority="213" stopIfTrue="1" operator="lessThan">
      <formula>0</formula>
    </cfRule>
  </conditionalFormatting>
  <conditionalFormatting sqref="F316">
    <cfRule type="cellIs" dxfId="731" priority="212" stopIfTrue="1" operator="lessThan">
      <formula>0</formula>
    </cfRule>
  </conditionalFormatting>
  <conditionalFormatting sqref="F307:F315">
    <cfRule type="cellIs" dxfId="730" priority="211" stopIfTrue="1" operator="lessThan">
      <formula>0</formula>
    </cfRule>
  </conditionalFormatting>
  <conditionalFormatting sqref="F307:F315">
    <cfRule type="cellIs" dxfId="729" priority="210" stopIfTrue="1" operator="lessThan">
      <formula>0</formula>
    </cfRule>
  </conditionalFormatting>
  <conditionalFormatting sqref="F307:F315">
    <cfRule type="cellIs" dxfId="728" priority="209" stopIfTrue="1" operator="lessThan">
      <formula>0</formula>
    </cfRule>
  </conditionalFormatting>
  <conditionalFormatting sqref="F317:F325">
    <cfRule type="cellIs" dxfId="727" priority="208" stopIfTrue="1" operator="lessThan">
      <formula>0</formula>
    </cfRule>
  </conditionalFormatting>
  <conditionalFormatting sqref="F317:F325">
    <cfRule type="cellIs" dxfId="726" priority="207" stopIfTrue="1" operator="lessThan">
      <formula>0</formula>
    </cfRule>
  </conditionalFormatting>
  <conditionalFormatting sqref="F317:F325">
    <cfRule type="cellIs" dxfId="725" priority="206" stopIfTrue="1" operator="lessThan">
      <formula>0</formula>
    </cfRule>
  </conditionalFormatting>
  <conditionalFormatting sqref="H277:H285">
    <cfRule type="cellIs" dxfId="724" priority="205" stopIfTrue="1" operator="lessThan">
      <formula>0</formula>
    </cfRule>
  </conditionalFormatting>
  <conditionalFormatting sqref="H277:H285">
    <cfRule type="cellIs" dxfId="723" priority="204" stopIfTrue="1" operator="lessThan">
      <formula>0</formula>
    </cfRule>
  </conditionalFormatting>
  <conditionalFormatting sqref="H277:H285">
    <cfRule type="cellIs" dxfId="722" priority="203" stopIfTrue="1" operator="lessThan">
      <formula>0</formula>
    </cfRule>
  </conditionalFormatting>
  <conditionalFormatting sqref="H287:H295">
    <cfRule type="cellIs" dxfId="721" priority="202" stopIfTrue="1" operator="lessThan">
      <formula>0</formula>
    </cfRule>
  </conditionalFormatting>
  <conditionalFormatting sqref="H287:H295">
    <cfRule type="cellIs" dxfId="720" priority="201" stopIfTrue="1" operator="lessThan">
      <formula>0</formula>
    </cfRule>
  </conditionalFormatting>
  <conditionalFormatting sqref="H287:H295">
    <cfRule type="cellIs" dxfId="719" priority="200" stopIfTrue="1" operator="lessThan">
      <formula>0</formula>
    </cfRule>
  </conditionalFormatting>
  <conditionalFormatting sqref="H297:H305">
    <cfRule type="cellIs" dxfId="718" priority="199" stopIfTrue="1" operator="lessThan">
      <formula>0</formula>
    </cfRule>
  </conditionalFormatting>
  <conditionalFormatting sqref="H297:H305">
    <cfRule type="cellIs" dxfId="717" priority="198" stopIfTrue="1" operator="lessThan">
      <formula>0</formula>
    </cfRule>
  </conditionalFormatting>
  <conditionalFormatting sqref="H297:H305">
    <cfRule type="cellIs" dxfId="716" priority="197" stopIfTrue="1" operator="lessThan">
      <formula>0</formula>
    </cfRule>
  </conditionalFormatting>
  <conditionalFormatting sqref="H307:H315">
    <cfRule type="cellIs" dxfId="715" priority="196" stopIfTrue="1" operator="lessThan">
      <formula>0</formula>
    </cfRule>
  </conditionalFormatting>
  <conditionalFormatting sqref="H307:H315">
    <cfRule type="cellIs" dxfId="714" priority="195" stopIfTrue="1" operator="lessThan">
      <formula>0</formula>
    </cfRule>
  </conditionalFormatting>
  <conditionalFormatting sqref="H307:H315">
    <cfRule type="cellIs" dxfId="713" priority="194" stopIfTrue="1" operator="lessThan">
      <formula>0</formula>
    </cfRule>
  </conditionalFormatting>
  <conditionalFormatting sqref="H317:H325">
    <cfRule type="cellIs" dxfId="712" priority="193" stopIfTrue="1" operator="lessThan">
      <formula>0</formula>
    </cfRule>
  </conditionalFormatting>
  <conditionalFormatting sqref="H317:H325">
    <cfRule type="cellIs" dxfId="711" priority="192" stopIfTrue="1" operator="lessThan">
      <formula>0</formula>
    </cfRule>
  </conditionalFormatting>
  <conditionalFormatting sqref="H317:H325">
    <cfRule type="cellIs" dxfId="710" priority="191" stopIfTrue="1" operator="lessThan">
      <formula>0</formula>
    </cfRule>
  </conditionalFormatting>
  <conditionalFormatting sqref="J277:J285">
    <cfRule type="cellIs" dxfId="709" priority="190" stopIfTrue="1" operator="lessThan">
      <formula>0</formula>
    </cfRule>
  </conditionalFormatting>
  <conditionalFormatting sqref="J277:J285">
    <cfRule type="cellIs" dxfId="708" priority="189" stopIfTrue="1" operator="lessThan">
      <formula>0</formula>
    </cfRule>
  </conditionalFormatting>
  <conditionalFormatting sqref="J277:J285">
    <cfRule type="cellIs" dxfId="707" priority="188" stopIfTrue="1" operator="lessThan">
      <formula>0</formula>
    </cfRule>
  </conditionalFormatting>
  <conditionalFormatting sqref="J287:J295">
    <cfRule type="cellIs" dxfId="706" priority="187" stopIfTrue="1" operator="lessThan">
      <formula>0</formula>
    </cfRule>
  </conditionalFormatting>
  <conditionalFormatting sqref="J287:J295">
    <cfRule type="cellIs" dxfId="705" priority="186" stopIfTrue="1" operator="lessThan">
      <formula>0</formula>
    </cfRule>
  </conditionalFormatting>
  <conditionalFormatting sqref="J287:J295">
    <cfRule type="cellIs" dxfId="704" priority="185" stopIfTrue="1" operator="lessThan">
      <formula>0</formula>
    </cfRule>
  </conditionalFormatting>
  <conditionalFormatting sqref="J297:J305">
    <cfRule type="cellIs" dxfId="703" priority="184" stopIfTrue="1" operator="lessThan">
      <formula>0</formula>
    </cfRule>
  </conditionalFormatting>
  <conditionalFormatting sqref="J297:J305">
    <cfRule type="cellIs" dxfId="702" priority="183" stopIfTrue="1" operator="lessThan">
      <formula>0</formula>
    </cfRule>
  </conditionalFormatting>
  <conditionalFormatting sqref="J297:J305">
    <cfRule type="cellIs" dxfId="701" priority="182" stopIfTrue="1" operator="lessThan">
      <formula>0</formula>
    </cfRule>
  </conditionalFormatting>
  <conditionalFormatting sqref="J307:J315">
    <cfRule type="cellIs" dxfId="700" priority="181" stopIfTrue="1" operator="lessThan">
      <formula>0</formula>
    </cfRule>
  </conditionalFormatting>
  <conditionalFormatting sqref="J307:J315">
    <cfRule type="cellIs" dxfId="699" priority="180" stopIfTrue="1" operator="lessThan">
      <formula>0</formula>
    </cfRule>
  </conditionalFormatting>
  <conditionalFormatting sqref="J307:J315">
    <cfRule type="cellIs" dxfId="698" priority="179" stopIfTrue="1" operator="lessThan">
      <formula>0</formula>
    </cfRule>
  </conditionalFormatting>
  <conditionalFormatting sqref="J317:J325">
    <cfRule type="cellIs" dxfId="697" priority="178" stopIfTrue="1" operator="lessThan">
      <formula>0</formula>
    </cfRule>
  </conditionalFormatting>
  <conditionalFormatting sqref="J317:J325">
    <cfRule type="cellIs" dxfId="696" priority="177" stopIfTrue="1" operator="lessThan">
      <formula>0</formula>
    </cfRule>
  </conditionalFormatting>
  <conditionalFormatting sqref="J317:J325">
    <cfRule type="cellIs" dxfId="695" priority="176" stopIfTrue="1" operator="lessThan">
      <formula>0</formula>
    </cfRule>
  </conditionalFormatting>
  <conditionalFormatting sqref="L277:L285">
    <cfRule type="cellIs" dxfId="694" priority="175" stopIfTrue="1" operator="lessThan">
      <formula>0</formula>
    </cfRule>
  </conditionalFormatting>
  <conditionalFormatting sqref="L277:L285">
    <cfRule type="cellIs" dxfId="693" priority="174" stopIfTrue="1" operator="lessThan">
      <formula>0</formula>
    </cfRule>
  </conditionalFormatting>
  <conditionalFormatting sqref="L277:L285">
    <cfRule type="cellIs" dxfId="692" priority="173" stopIfTrue="1" operator="lessThan">
      <formula>0</formula>
    </cfRule>
  </conditionalFormatting>
  <conditionalFormatting sqref="L287:L295">
    <cfRule type="cellIs" dxfId="691" priority="172" stopIfTrue="1" operator="lessThan">
      <formula>0</formula>
    </cfRule>
  </conditionalFormatting>
  <conditionalFormatting sqref="L287:L295">
    <cfRule type="cellIs" dxfId="690" priority="171" stopIfTrue="1" operator="lessThan">
      <formula>0</formula>
    </cfRule>
  </conditionalFormatting>
  <conditionalFormatting sqref="L287:L295">
    <cfRule type="cellIs" dxfId="689" priority="170" stopIfTrue="1" operator="lessThan">
      <formula>0</formula>
    </cfRule>
  </conditionalFormatting>
  <conditionalFormatting sqref="L297:L305">
    <cfRule type="cellIs" dxfId="688" priority="169" stopIfTrue="1" operator="lessThan">
      <formula>0</formula>
    </cfRule>
  </conditionalFormatting>
  <conditionalFormatting sqref="L297:L305">
    <cfRule type="cellIs" dxfId="687" priority="168" stopIfTrue="1" operator="lessThan">
      <formula>0</formula>
    </cfRule>
  </conditionalFormatting>
  <conditionalFormatting sqref="L297:L305">
    <cfRule type="cellIs" dxfId="686" priority="167" stopIfTrue="1" operator="lessThan">
      <formula>0</formula>
    </cfRule>
  </conditionalFormatting>
  <conditionalFormatting sqref="L307:L315">
    <cfRule type="cellIs" dxfId="685" priority="166" stopIfTrue="1" operator="lessThan">
      <formula>0</formula>
    </cfRule>
  </conditionalFormatting>
  <conditionalFormatting sqref="L307:L315">
    <cfRule type="cellIs" dxfId="684" priority="165" stopIfTrue="1" operator="lessThan">
      <formula>0</formula>
    </cfRule>
  </conditionalFormatting>
  <conditionalFormatting sqref="L307:L315">
    <cfRule type="cellIs" dxfId="683" priority="164" stopIfTrue="1" operator="lessThan">
      <formula>0</formula>
    </cfRule>
  </conditionalFormatting>
  <conditionalFormatting sqref="L317:L325">
    <cfRule type="cellIs" dxfId="682" priority="163" stopIfTrue="1" operator="lessThan">
      <formula>0</formula>
    </cfRule>
  </conditionalFormatting>
  <conditionalFormatting sqref="L317:L325">
    <cfRule type="cellIs" dxfId="681" priority="162" stopIfTrue="1" operator="lessThan">
      <formula>0</formula>
    </cfRule>
  </conditionalFormatting>
  <conditionalFormatting sqref="L317:L325">
    <cfRule type="cellIs" dxfId="680" priority="161" stopIfTrue="1" operator="lessThan">
      <formula>0</formula>
    </cfRule>
  </conditionalFormatting>
  <conditionalFormatting sqref="H336 J336 L336 H346 J346 L346 H356 J356 L356 H366 J366 L366 F336 F346 F356">
    <cfRule type="cellIs" dxfId="679" priority="160" stopIfTrue="1" operator="lessThan">
      <formula>0</formula>
    </cfRule>
  </conditionalFormatting>
  <conditionalFormatting sqref="F327:F335">
    <cfRule type="cellIs" dxfId="678" priority="159" stopIfTrue="1" operator="lessThan">
      <formula>0</formula>
    </cfRule>
  </conditionalFormatting>
  <conditionalFormatting sqref="F327:F335">
    <cfRule type="cellIs" dxfId="677" priority="158" stopIfTrue="1" operator="lessThan">
      <formula>0</formula>
    </cfRule>
  </conditionalFormatting>
  <conditionalFormatting sqref="F327:F335">
    <cfRule type="cellIs" dxfId="676" priority="157" stopIfTrue="1" operator="lessThan">
      <formula>0</formula>
    </cfRule>
  </conditionalFormatting>
  <conditionalFormatting sqref="F337:F345">
    <cfRule type="cellIs" dxfId="675" priority="156" stopIfTrue="1" operator="lessThan">
      <formula>0</formula>
    </cfRule>
  </conditionalFormatting>
  <conditionalFormatting sqref="F337:F345">
    <cfRule type="cellIs" dxfId="674" priority="155" stopIfTrue="1" operator="lessThan">
      <formula>0</formula>
    </cfRule>
  </conditionalFormatting>
  <conditionalFormatting sqref="F337:F345">
    <cfRule type="cellIs" dxfId="673" priority="154" stopIfTrue="1" operator="lessThan">
      <formula>0</formula>
    </cfRule>
  </conditionalFormatting>
  <conditionalFormatting sqref="F347:F355">
    <cfRule type="cellIs" dxfId="672" priority="153" stopIfTrue="1" operator="lessThan">
      <formula>0</formula>
    </cfRule>
  </conditionalFormatting>
  <conditionalFormatting sqref="F347:F355">
    <cfRule type="cellIs" dxfId="671" priority="152" stopIfTrue="1" operator="lessThan">
      <formula>0</formula>
    </cfRule>
  </conditionalFormatting>
  <conditionalFormatting sqref="F347:F355">
    <cfRule type="cellIs" dxfId="670" priority="151" stopIfTrue="1" operator="lessThan">
      <formula>0</formula>
    </cfRule>
  </conditionalFormatting>
  <conditionalFormatting sqref="F366">
    <cfRule type="cellIs" dxfId="669" priority="150" stopIfTrue="1" operator="lessThan">
      <formula>0</formula>
    </cfRule>
  </conditionalFormatting>
  <conditionalFormatting sqref="F357:F365">
    <cfRule type="cellIs" dxfId="668" priority="149" stopIfTrue="1" operator="lessThan">
      <formula>0</formula>
    </cfRule>
  </conditionalFormatting>
  <conditionalFormatting sqref="F357:F365">
    <cfRule type="cellIs" dxfId="667" priority="148" stopIfTrue="1" operator="lessThan">
      <formula>0</formula>
    </cfRule>
  </conditionalFormatting>
  <conditionalFormatting sqref="F357:F365">
    <cfRule type="cellIs" dxfId="666" priority="147" stopIfTrue="1" operator="lessThan">
      <formula>0</formula>
    </cfRule>
  </conditionalFormatting>
  <conditionalFormatting sqref="F367:F375">
    <cfRule type="cellIs" dxfId="665" priority="146" stopIfTrue="1" operator="lessThan">
      <formula>0</formula>
    </cfRule>
  </conditionalFormatting>
  <conditionalFormatting sqref="F367:F375">
    <cfRule type="cellIs" dxfId="664" priority="145" stopIfTrue="1" operator="lessThan">
      <formula>0</formula>
    </cfRule>
  </conditionalFormatting>
  <conditionalFormatting sqref="F367:F375">
    <cfRule type="cellIs" dxfId="663" priority="144" stopIfTrue="1" operator="lessThan">
      <formula>0</formula>
    </cfRule>
  </conditionalFormatting>
  <conditionalFormatting sqref="H327:H335">
    <cfRule type="cellIs" dxfId="662" priority="143" stopIfTrue="1" operator="lessThan">
      <formula>0</formula>
    </cfRule>
  </conditionalFormatting>
  <conditionalFormatting sqref="H327:H335">
    <cfRule type="cellIs" dxfId="661" priority="142" stopIfTrue="1" operator="lessThan">
      <formula>0</formula>
    </cfRule>
  </conditionalFormatting>
  <conditionalFormatting sqref="H327:H335">
    <cfRule type="cellIs" dxfId="660" priority="141" stopIfTrue="1" operator="lessThan">
      <formula>0</formula>
    </cfRule>
  </conditionalFormatting>
  <conditionalFormatting sqref="H337:H345">
    <cfRule type="cellIs" dxfId="659" priority="140" stopIfTrue="1" operator="lessThan">
      <formula>0</formula>
    </cfRule>
  </conditionalFormatting>
  <conditionalFormatting sqref="H337:H345">
    <cfRule type="cellIs" dxfId="658" priority="139" stopIfTrue="1" operator="lessThan">
      <formula>0</formula>
    </cfRule>
  </conditionalFormatting>
  <conditionalFormatting sqref="H337:H345">
    <cfRule type="cellIs" dxfId="657" priority="138" stopIfTrue="1" operator="lessThan">
      <formula>0</formula>
    </cfRule>
  </conditionalFormatting>
  <conditionalFormatting sqref="H347:H355">
    <cfRule type="cellIs" dxfId="656" priority="137" stopIfTrue="1" operator="lessThan">
      <formula>0</formula>
    </cfRule>
  </conditionalFormatting>
  <conditionalFormatting sqref="H347:H355">
    <cfRule type="cellIs" dxfId="655" priority="136" stopIfTrue="1" operator="lessThan">
      <formula>0</formula>
    </cfRule>
  </conditionalFormatting>
  <conditionalFormatting sqref="H347:H355">
    <cfRule type="cellIs" dxfId="654" priority="135" stopIfTrue="1" operator="lessThan">
      <formula>0</formula>
    </cfRule>
  </conditionalFormatting>
  <conditionalFormatting sqref="H357:H365">
    <cfRule type="cellIs" dxfId="653" priority="134" stopIfTrue="1" operator="lessThan">
      <formula>0</formula>
    </cfRule>
  </conditionalFormatting>
  <conditionalFormatting sqref="H357:H365">
    <cfRule type="cellIs" dxfId="652" priority="133" stopIfTrue="1" operator="lessThan">
      <formula>0</formula>
    </cfRule>
  </conditionalFormatting>
  <conditionalFormatting sqref="H357:H365">
    <cfRule type="cellIs" dxfId="651" priority="132" stopIfTrue="1" operator="lessThan">
      <formula>0</formula>
    </cfRule>
  </conditionalFormatting>
  <conditionalFormatting sqref="H367:H375">
    <cfRule type="cellIs" dxfId="650" priority="131" stopIfTrue="1" operator="lessThan">
      <formula>0</formula>
    </cfRule>
  </conditionalFormatting>
  <conditionalFormatting sqref="H367:H375">
    <cfRule type="cellIs" dxfId="649" priority="130" stopIfTrue="1" operator="lessThan">
      <formula>0</formula>
    </cfRule>
  </conditionalFormatting>
  <conditionalFormatting sqref="H367:H375">
    <cfRule type="cellIs" dxfId="648" priority="129" stopIfTrue="1" operator="lessThan">
      <formula>0</formula>
    </cfRule>
  </conditionalFormatting>
  <conditionalFormatting sqref="J327:J335">
    <cfRule type="cellIs" dxfId="647" priority="128" stopIfTrue="1" operator="lessThan">
      <formula>0</formula>
    </cfRule>
  </conditionalFormatting>
  <conditionalFormatting sqref="J327:J335">
    <cfRule type="cellIs" dxfId="646" priority="127" stopIfTrue="1" operator="lessThan">
      <formula>0</formula>
    </cfRule>
  </conditionalFormatting>
  <conditionalFormatting sqref="J327:J335">
    <cfRule type="cellIs" dxfId="645" priority="126" stopIfTrue="1" operator="lessThan">
      <formula>0</formula>
    </cfRule>
  </conditionalFormatting>
  <conditionalFormatting sqref="J337:J345">
    <cfRule type="cellIs" dxfId="644" priority="125" stopIfTrue="1" operator="lessThan">
      <formula>0</formula>
    </cfRule>
  </conditionalFormatting>
  <conditionalFormatting sqref="J337:J345">
    <cfRule type="cellIs" dxfId="643" priority="124" stopIfTrue="1" operator="lessThan">
      <formula>0</formula>
    </cfRule>
  </conditionalFormatting>
  <conditionalFormatting sqref="J337:J345">
    <cfRule type="cellIs" dxfId="642" priority="123" stopIfTrue="1" operator="lessThan">
      <formula>0</formula>
    </cfRule>
  </conditionalFormatting>
  <conditionalFormatting sqref="J347:J355">
    <cfRule type="cellIs" dxfId="641" priority="122" stopIfTrue="1" operator="lessThan">
      <formula>0</formula>
    </cfRule>
  </conditionalFormatting>
  <conditionalFormatting sqref="J347:J355">
    <cfRule type="cellIs" dxfId="640" priority="121" stopIfTrue="1" operator="lessThan">
      <formula>0</formula>
    </cfRule>
  </conditionalFormatting>
  <conditionalFormatting sqref="J347:J355">
    <cfRule type="cellIs" dxfId="639" priority="120" stopIfTrue="1" operator="lessThan">
      <formula>0</formula>
    </cfRule>
  </conditionalFormatting>
  <conditionalFormatting sqref="J357:J365">
    <cfRule type="cellIs" dxfId="638" priority="119" stopIfTrue="1" operator="lessThan">
      <formula>0</formula>
    </cfRule>
  </conditionalFormatting>
  <conditionalFormatting sqref="J357:J365">
    <cfRule type="cellIs" dxfId="637" priority="118" stopIfTrue="1" operator="lessThan">
      <formula>0</formula>
    </cfRule>
  </conditionalFormatting>
  <conditionalFormatting sqref="J357:J365">
    <cfRule type="cellIs" dxfId="636" priority="117" stopIfTrue="1" operator="lessThan">
      <formula>0</formula>
    </cfRule>
  </conditionalFormatting>
  <conditionalFormatting sqref="J367:J375">
    <cfRule type="cellIs" dxfId="635" priority="116" stopIfTrue="1" operator="lessThan">
      <formula>0</formula>
    </cfRule>
  </conditionalFormatting>
  <conditionalFormatting sqref="J367:J375">
    <cfRule type="cellIs" dxfId="634" priority="115" stopIfTrue="1" operator="lessThan">
      <formula>0</formula>
    </cfRule>
  </conditionalFormatting>
  <conditionalFormatting sqref="J367:J375">
    <cfRule type="cellIs" dxfId="633" priority="114" stopIfTrue="1" operator="lessThan">
      <formula>0</formula>
    </cfRule>
  </conditionalFormatting>
  <conditionalFormatting sqref="L327:L335">
    <cfRule type="cellIs" dxfId="632" priority="113" stopIfTrue="1" operator="lessThan">
      <formula>0</formula>
    </cfRule>
  </conditionalFormatting>
  <conditionalFormatting sqref="L327:L335">
    <cfRule type="cellIs" dxfId="631" priority="112" stopIfTrue="1" operator="lessThan">
      <formula>0</formula>
    </cfRule>
  </conditionalFormatting>
  <conditionalFormatting sqref="L327:L335">
    <cfRule type="cellIs" dxfId="630" priority="111" stopIfTrue="1" operator="lessThan">
      <formula>0</formula>
    </cfRule>
  </conditionalFormatting>
  <conditionalFormatting sqref="L337:L345">
    <cfRule type="cellIs" dxfId="629" priority="110" stopIfTrue="1" operator="lessThan">
      <formula>0</formula>
    </cfRule>
  </conditionalFormatting>
  <conditionalFormatting sqref="L337:L345">
    <cfRule type="cellIs" dxfId="628" priority="109" stopIfTrue="1" operator="lessThan">
      <formula>0</formula>
    </cfRule>
  </conditionalFormatting>
  <conditionalFormatting sqref="L337:L345">
    <cfRule type="cellIs" dxfId="627" priority="108" stopIfTrue="1" operator="lessThan">
      <formula>0</formula>
    </cfRule>
  </conditionalFormatting>
  <conditionalFormatting sqref="L347:L355">
    <cfRule type="cellIs" dxfId="626" priority="107" stopIfTrue="1" operator="lessThan">
      <formula>0</formula>
    </cfRule>
  </conditionalFormatting>
  <conditionalFormatting sqref="L347:L355">
    <cfRule type="cellIs" dxfId="625" priority="106" stopIfTrue="1" operator="lessThan">
      <formula>0</formula>
    </cfRule>
  </conditionalFormatting>
  <conditionalFormatting sqref="L347:L355">
    <cfRule type="cellIs" dxfId="624" priority="105" stopIfTrue="1" operator="lessThan">
      <formula>0</formula>
    </cfRule>
  </conditionalFormatting>
  <conditionalFormatting sqref="L357:L365">
    <cfRule type="cellIs" dxfId="623" priority="104" stopIfTrue="1" operator="lessThan">
      <formula>0</formula>
    </cfRule>
  </conditionalFormatting>
  <conditionalFormatting sqref="L357:L365">
    <cfRule type="cellIs" dxfId="622" priority="103" stopIfTrue="1" operator="lessThan">
      <formula>0</formula>
    </cfRule>
  </conditionalFormatting>
  <conditionalFormatting sqref="L357:L365">
    <cfRule type="cellIs" dxfId="621" priority="102" stopIfTrue="1" operator="lessThan">
      <formula>0</formula>
    </cfRule>
  </conditionalFormatting>
  <conditionalFormatting sqref="L367:L375">
    <cfRule type="cellIs" dxfId="620" priority="101" stopIfTrue="1" operator="lessThan">
      <formula>0</formula>
    </cfRule>
  </conditionalFormatting>
  <conditionalFormatting sqref="L367:L375">
    <cfRule type="cellIs" dxfId="619" priority="100" stopIfTrue="1" operator="lessThan">
      <formula>0</formula>
    </cfRule>
  </conditionalFormatting>
  <conditionalFormatting sqref="L367:L375">
    <cfRule type="cellIs" dxfId="618" priority="99" stopIfTrue="1" operator="lessThan">
      <formula>0</formula>
    </cfRule>
  </conditionalFormatting>
  <conditionalFormatting sqref="H86 J86 L86 H96 J96 L96 H106 J106 L106 H116 J116 L116 F86 F96 F106">
    <cfRule type="cellIs" dxfId="617" priority="98" stopIfTrue="1" operator="lessThan">
      <formula>0</formula>
    </cfRule>
  </conditionalFormatting>
  <conditionalFormatting sqref="F77:F85">
    <cfRule type="cellIs" dxfId="616" priority="97" stopIfTrue="1" operator="lessThan">
      <formula>0</formula>
    </cfRule>
  </conditionalFormatting>
  <conditionalFormatting sqref="F77:F85">
    <cfRule type="cellIs" dxfId="615" priority="96" stopIfTrue="1" operator="lessThan">
      <formula>0</formula>
    </cfRule>
  </conditionalFormatting>
  <conditionalFormatting sqref="F77:F85">
    <cfRule type="cellIs" dxfId="614" priority="95" stopIfTrue="1" operator="lessThan">
      <formula>0</formula>
    </cfRule>
  </conditionalFormatting>
  <conditionalFormatting sqref="F87:F95">
    <cfRule type="cellIs" dxfId="613" priority="94" stopIfTrue="1" operator="lessThan">
      <formula>0</formula>
    </cfRule>
  </conditionalFormatting>
  <conditionalFormatting sqref="F87:F95">
    <cfRule type="cellIs" dxfId="612" priority="93" stopIfTrue="1" operator="lessThan">
      <formula>0</formula>
    </cfRule>
  </conditionalFormatting>
  <conditionalFormatting sqref="F87:F95">
    <cfRule type="cellIs" dxfId="611" priority="92" stopIfTrue="1" operator="lessThan">
      <formula>0</formula>
    </cfRule>
  </conditionalFormatting>
  <conditionalFormatting sqref="F98:F105">
    <cfRule type="cellIs" dxfId="610" priority="91" stopIfTrue="1" operator="lessThan">
      <formula>0</formula>
    </cfRule>
  </conditionalFormatting>
  <conditionalFormatting sqref="F98:F105">
    <cfRule type="cellIs" dxfId="609" priority="90" stopIfTrue="1" operator="lessThan">
      <formula>0</formula>
    </cfRule>
  </conditionalFormatting>
  <conditionalFormatting sqref="F98:F105">
    <cfRule type="cellIs" dxfId="608" priority="89" stopIfTrue="1" operator="lessThan">
      <formula>0</formula>
    </cfRule>
  </conditionalFormatting>
  <conditionalFormatting sqref="F116">
    <cfRule type="cellIs" dxfId="607" priority="88" stopIfTrue="1" operator="lessThan">
      <formula>0</formula>
    </cfRule>
  </conditionalFormatting>
  <conditionalFormatting sqref="F108:F115">
    <cfRule type="cellIs" dxfId="606" priority="87" stopIfTrue="1" operator="lessThan">
      <formula>0</formula>
    </cfRule>
  </conditionalFormatting>
  <conditionalFormatting sqref="F108:F115">
    <cfRule type="cellIs" dxfId="605" priority="86" stopIfTrue="1" operator="lessThan">
      <formula>0</formula>
    </cfRule>
  </conditionalFormatting>
  <conditionalFormatting sqref="F108:F115">
    <cfRule type="cellIs" dxfId="604" priority="85" stopIfTrue="1" operator="lessThan">
      <formula>0</formula>
    </cfRule>
  </conditionalFormatting>
  <conditionalFormatting sqref="F118:F125">
    <cfRule type="cellIs" dxfId="603" priority="84" stopIfTrue="1" operator="lessThan">
      <formula>0</formula>
    </cfRule>
  </conditionalFormatting>
  <conditionalFormatting sqref="F118:F125">
    <cfRule type="cellIs" dxfId="602" priority="83" stopIfTrue="1" operator="lessThan">
      <formula>0</formula>
    </cfRule>
  </conditionalFormatting>
  <conditionalFormatting sqref="F118:F125">
    <cfRule type="cellIs" dxfId="601" priority="82" stopIfTrue="1" operator="lessThan">
      <formula>0</formula>
    </cfRule>
  </conditionalFormatting>
  <conditionalFormatting sqref="H77:H85">
    <cfRule type="cellIs" dxfId="600" priority="81" stopIfTrue="1" operator="lessThan">
      <formula>0</formula>
    </cfRule>
  </conditionalFormatting>
  <conditionalFormatting sqref="H77:H85">
    <cfRule type="cellIs" dxfId="599" priority="80" stopIfTrue="1" operator="lessThan">
      <formula>0</formula>
    </cfRule>
  </conditionalFormatting>
  <conditionalFormatting sqref="H77:H85">
    <cfRule type="cellIs" dxfId="598" priority="79" stopIfTrue="1" operator="lessThan">
      <formula>0</formula>
    </cfRule>
  </conditionalFormatting>
  <conditionalFormatting sqref="H87:H95">
    <cfRule type="cellIs" dxfId="597" priority="78" stopIfTrue="1" operator="lessThan">
      <formula>0</formula>
    </cfRule>
  </conditionalFormatting>
  <conditionalFormatting sqref="H87:H95">
    <cfRule type="cellIs" dxfId="596" priority="77" stopIfTrue="1" operator="lessThan">
      <formula>0</formula>
    </cfRule>
  </conditionalFormatting>
  <conditionalFormatting sqref="H87:H95">
    <cfRule type="cellIs" dxfId="595" priority="76" stopIfTrue="1" operator="lessThan">
      <formula>0</formula>
    </cfRule>
  </conditionalFormatting>
  <conditionalFormatting sqref="H98:H105">
    <cfRule type="cellIs" dxfId="594" priority="75" stopIfTrue="1" operator="lessThan">
      <formula>0</formula>
    </cfRule>
  </conditionalFormatting>
  <conditionalFormatting sqref="H98:H105">
    <cfRule type="cellIs" dxfId="593" priority="74" stopIfTrue="1" operator="lessThan">
      <formula>0</formula>
    </cfRule>
  </conditionalFormatting>
  <conditionalFormatting sqref="H98:H105">
    <cfRule type="cellIs" dxfId="592" priority="73" stopIfTrue="1" operator="lessThan">
      <formula>0</formula>
    </cfRule>
  </conditionalFormatting>
  <conditionalFormatting sqref="H108:H115">
    <cfRule type="cellIs" dxfId="591" priority="72" stopIfTrue="1" operator="lessThan">
      <formula>0</formula>
    </cfRule>
  </conditionalFormatting>
  <conditionalFormatting sqref="H108:H115">
    <cfRule type="cellIs" dxfId="590" priority="71" stopIfTrue="1" operator="lessThan">
      <formula>0</formula>
    </cfRule>
  </conditionalFormatting>
  <conditionalFormatting sqref="H108:H115">
    <cfRule type="cellIs" dxfId="589" priority="70" stopIfTrue="1" operator="lessThan">
      <formula>0</formula>
    </cfRule>
  </conditionalFormatting>
  <conditionalFormatting sqref="H118:H125">
    <cfRule type="cellIs" dxfId="588" priority="69" stopIfTrue="1" operator="lessThan">
      <formula>0</formula>
    </cfRule>
  </conditionalFormatting>
  <conditionalFormatting sqref="H118:H125">
    <cfRule type="cellIs" dxfId="587" priority="68" stopIfTrue="1" operator="lessThan">
      <formula>0</formula>
    </cfRule>
  </conditionalFormatting>
  <conditionalFormatting sqref="H118:H125">
    <cfRule type="cellIs" dxfId="586" priority="67" stopIfTrue="1" operator="lessThan">
      <formula>0</formula>
    </cfRule>
  </conditionalFormatting>
  <conditionalFormatting sqref="J77:J85">
    <cfRule type="cellIs" dxfId="585" priority="66" stopIfTrue="1" operator="lessThan">
      <formula>0</formula>
    </cfRule>
  </conditionalFormatting>
  <conditionalFormatting sqref="J77:J85">
    <cfRule type="cellIs" dxfId="584" priority="65" stopIfTrue="1" operator="lessThan">
      <formula>0</formula>
    </cfRule>
  </conditionalFormatting>
  <conditionalFormatting sqref="J77:J85">
    <cfRule type="cellIs" dxfId="583" priority="64" stopIfTrue="1" operator="lessThan">
      <formula>0</formula>
    </cfRule>
  </conditionalFormatting>
  <conditionalFormatting sqref="J87:J95">
    <cfRule type="cellIs" dxfId="582" priority="63" stopIfTrue="1" operator="lessThan">
      <formula>0</formula>
    </cfRule>
  </conditionalFormatting>
  <conditionalFormatting sqref="J87:J95">
    <cfRule type="cellIs" dxfId="581" priority="62" stopIfTrue="1" operator="lessThan">
      <formula>0</formula>
    </cfRule>
  </conditionalFormatting>
  <conditionalFormatting sqref="J87:J95">
    <cfRule type="cellIs" dxfId="580" priority="61" stopIfTrue="1" operator="lessThan">
      <formula>0</formula>
    </cfRule>
  </conditionalFormatting>
  <conditionalFormatting sqref="J98:J105">
    <cfRule type="cellIs" dxfId="579" priority="60" stopIfTrue="1" operator="lessThan">
      <formula>0</formula>
    </cfRule>
  </conditionalFormatting>
  <conditionalFormatting sqref="J98:J105">
    <cfRule type="cellIs" dxfId="578" priority="59" stopIfTrue="1" operator="lessThan">
      <formula>0</formula>
    </cfRule>
  </conditionalFormatting>
  <conditionalFormatting sqref="J98:J105">
    <cfRule type="cellIs" dxfId="577" priority="58" stopIfTrue="1" operator="lessThan">
      <formula>0</formula>
    </cfRule>
  </conditionalFormatting>
  <conditionalFormatting sqref="J108:J115">
    <cfRule type="cellIs" dxfId="576" priority="57" stopIfTrue="1" operator="lessThan">
      <formula>0</formula>
    </cfRule>
  </conditionalFormatting>
  <conditionalFormatting sqref="J108:J115">
    <cfRule type="cellIs" dxfId="575" priority="56" stopIfTrue="1" operator="lessThan">
      <formula>0</formula>
    </cfRule>
  </conditionalFormatting>
  <conditionalFormatting sqref="J108:J115">
    <cfRule type="cellIs" dxfId="574" priority="55" stopIfTrue="1" operator="lessThan">
      <formula>0</formula>
    </cfRule>
  </conditionalFormatting>
  <conditionalFormatting sqref="J118:J125">
    <cfRule type="cellIs" dxfId="573" priority="54" stopIfTrue="1" operator="lessThan">
      <formula>0</formula>
    </cfRule>
  </conditionalFormatting>
  <conditionalFormatting sqref="J118:J125">
    <cfRule type="cellIs" dxfId="572" priority="53" stopIfTrue="1" operator="lessThan">
      <formula>0</formula>
    </cfRule>
  </conditionalFormatting>
  <conditionalFormatting sqref="J118:J125">
    <cfRule type="cellIs" dxfId="571" priority="52" stopIfTrue="1" operator="lessThan">
      <formula>0</formula>
    </cfRule>
  </conditionalFormatting>
  <conditionalFormatting sqref="L77:L85">
    <cfRule type="cellIs" dxfId="570" priority="51" stopIfTrue="1" operator="lessThan">
      <formula>0</formula>
    </cfRule>
  </conditionalFormatting>
  <conditionalFormatting sqref="L77:L85">
    <cfRule type="cellIs" dxfId="569" priority="50" stopIfTrue="1" operator="lessThan">
      <formula>0</formula>
    </cfRule>
  </conditionalFormatting>
  <conditionalFormatting sqref="L77:L85">
    <cfRule type="cellIs" dxfId="568" priority="49" stopIfTrue="1" operator="lessThan">
      <formula>0</formula>
    </cfRule>
  </conditionalFormatting>
  <conditionalFormatting sqref="L87:L95">
    <cfRule type="cellIs" dxfId="567" priority="48" stopIfTrue="1" operator="lessThan">
      <formula>0</formula>
    </cfRule>
  </conditionalFormatting>
  <conditionalFormatting sqref="L87:L95">
    <cfRule type="cellIs" dxfId="566" priority="47" stopIfTrue="1" operator="lessThan">
      <formula>0</formula>
    </cfRule>
  </conditionalFormatting>
  <conditionalFormatting sqref="L87:L95">
    <cfRule type="cellIs" dxfId="565" priority="46" stopIfTrue="1" operator="lessThan">
      <formula>0</formula>
    </cfRule>
  </conditionalFormatting>
  <conditionalFormatting sqref="L98:L105">
    <cfRule type="cellIs" dxfId="564" priority="45" stopIfTrue="1" operator="lessThan">
      <formula>0</formula>
    </cfRule>
  </conditionalFormatting>
  <conditionalFormatting sqref="L98:L105">
    <cfRule type="cellIs" dxfId="563" priority="44" stopIfTrue="1" operator="lessThan">
      <formula>0</formula>
    </cfRule>
  </conditionalFormatting>
  <conditionalFormatting sqref="L98:L105">
    <cfRule type="cellIs" dxfId="562" priority="43" stopIfTrue="1" operator="lessThan">
      <formula>0</formula>
    </cfRule>
  </conditionalFormatting>
  <conditionalFormatting sqref="L108:L115">
    <cfRule type="cellIs" dxfId="561" priority="42" stopIfTrue="1" operator="lessThan">
      <formula>0</formula>
    </cfRule>
  </conditionalFormatting>
  <conditionalFormatting sqref="L108:L115">
    <cfRule type="cellIs" dxfId="560" priority="41" stopIfTrue="1" operator="lessThan">
      <formula>0</formula>
    </cfRule>
  </conditionalFormatting>
  <conditionalFormatting sqref="L108:L115">
    <cfRule type="cellIs" dxfId="559" priority="40" stopIfTrue="1" operator="lessThan">
      <formula>0</formula>
    </cfRule>
  </conditionalFormatting>
  <conditionalFormatting sqref="L118:L125">
    <cfRule type="cellIs" dxfId="558" priority="39" stopIfTrue="1" operator="lessThan">
      <formula>0</formula>
    </cfRule>
  </conditionalFormatting>
  <conditionalFormatting sqref="L118:L125">
    <cfRule type="cellIs" dxfId="557" priority="38" stopIfTrue="1" operator="lessThan">
      <formula>0</formula>
    </cfRule>
  </conditionalFormatting>
  <conditionalFormatting sqref="L118:L125">
    <cfRule type="cellIs" dxfId="556" priority="37" stopIfTrue="1" operator="lessThan">
      <formula>0</formula>
    </cfRule>
  </conditionalFormatting>
  <conditionalFormatting sqref="F107">
    <cfRule type="cellIs" dxfId="555" priority="36" stopIfTrue="1" operator="lessThan">
      <formula>0</formula>
    </cfRule>
  </conditionalFormatting>
  <conditionalFormatting sqref="F107">
    <cfRule type="cellIs" dxfId="554" priority="35" stopIfTrue="1" operator="lessThan">
      <formula>0</formula>
    </cfRule>
  </conditionalFormatting>
  <conditionalFormatting sqref="F107">
    <cfRule type="cellIs" dxfId="553" priority="34" stopIfTrue="1" operator="lessThan">
      <formula>0</formula>
    </cfRule>
  </conditionalFormatting>
  <conditionalFormatting sqref="H107">
    <cfRule type="cellIs" dxfId="552" priority="33" stopIfTrue="1" operator="lessThan">
      <formula>0</formula>
    </cfRule>
  </conditionalFormatting>
  <conditionalFormatting sqref="H107">
    <cfRule type="cellIs" dxfId="551" priority="32" stopIfTrue="1" operator="lessThan">
      <formula>0</formula>
    </cfRule>
  </conditionalFormatting>
  <conditionalFormatting sqref="H107">
    <cfRule type="cellIs" dxfId="550" priority="31" stopIfTrue="1" operator="lessThan">
      <formula>0</formula>
    </cfRule>
  </conditionalFormatting>
  <conditionalFormatting sqref="J107">
    <cfRule type="cellIs" dxfId="549" priority="30" stopIfTrue="1" operator="lessThan">
      <formula>0</formula>
    </cfRule>
  </conditionalFormatting>
  <conditionalFormatting sqref="J107">
    <cfRule type="cellIs" dxfId="548" priority="29" stopIfTrue="1" operator="lessThan">
      <formula>0</formula>
    </cfRule>
  </conditionalFormatting>
  <conditionalFormatting sqref="J107">
    <cfRule type="cellIs" dxfId="547" priority="28" stopIfTrue="1" operator="lessThan">
      <formula>0</formula>
    </cfRule>
  </conditionalFormatting>
  <conditionalFormatting sqref="L107">
    <cfRule type="cellIs" dxfId="546" priority="27" stopIfTrue="1" operator="lessThan">
      <formula>0</formula>
    </cfRule>
  </conditionalFormatting>
  <conditionalFormatting sqref="L107">
    <cfRule type="cellIs" dxfId="545" priority="26" stopIfTrue="1" operator="lessThan">
      <formula>0</formula>
    </cfRule>
  </conditionalFormatting>
  <conditionalFormatting sqref="L107">
    <cfRule type="cellIs" dxfId="544" priority="25" stopIfTrue="1" operator="lessThan">
      <formula>0</formula>
    </cfRule>
  </conditionalFormatting>
  <conditionalFormatting sqref="F117">
    <cfRule type="cellIs" dxfId="543" priority="24" stopIfTrue="1" operator="lessThan">
      <formula>0</formula>
    </cfRule>
  </conditionalFormatting>
  <conditionalFormatting sqref="F117">
    <cfRule type="cellIs" dxfId="542" priority="23" stopIfTrue="1" operator="lessThan">
      <formula>0</formula>
    </cfRule>
  </conditionalFormatting>
  <conditionalFormatting sqref="F117">
    <cfRule type="cellIs" dxfId="541" priority="22" stopIfTrue="1" operator="lessThan">
      <formula>0</formula>
    </cfRule>
  </conditionalFormatting>
  <conditionalFormatting sqref="H117">
    <cfRule type="cellIs" dxfId="540" priority="21" stopIfTrue="1" operator="lessThan">
      <formula>0</formula>
    </cfRule>
  </conditionalFormatting>
  <conditionalFormatting sqref="H117">
    <cfRule type="cellIs" dxfId="539" priority="20" stopIfTrue="1" operator="lessThan">
      <formula>0</formula>
    </cfRule>
  </conditionalFormatting>
  <conditionalFormatting sqref="H117">
    <cfRule type="cellIs" dxfId="538" priority="19" stopIfTrue="1" operator="lessThan">
      <formula>0</formula>
    </cfRule>
  </conditionalFormatting>
  <conditionalFormatting sqref="J117">
    <cfRule type="cellIs" dxfId="537" priority="18" stopIfTrue="1" operator="lessThan">
      <formula>0</formula>
    </cfRule>
  </conditionalFormatting>
  <conditionalFormatting sqref="J117">
    <cfRule type="cellIs" dxfId="536" priority="17" stopIfTrue="1" operator="lessThan">
      <formula>0</formula>
    </cfRule>
  </conditionalFormatting>
  <conditionalFormatting sqref="J117">
    <cfRule type="cellIs" dxfId="535" priority="16" stopIfTrue="1" operator="lessThan">
      <formula>0</formula>
    </cfRule>
  </conditionalFormatting>
  <conditionalFormatting sqref="L117">
    <cfRule type="cellIs" dxfId="534" priority="15" stopIfTrue="1" operator="lessThan">
      <formula>0</formula>
    </cfRule>
  </conditionalFormatting>
  <conditionalFormatting sqref="L117">
    <cfRule type="cellIs" dxfId="533" priority="14" stopIfTrue="1" operator="lessThan">
      <formula>0</formula>
    </cfRule>
  </conditionalFormatting>
  <conditionalFormatting sqref="L117">
    <cfRule type="cellIs" dxfId="532" priority="13" stopIfTrue="1" operator="lessThan">
      <formula>0</formula>
    </cfRule>
  </conditionalFormatting>
  <conditionalFormatting sqref="F97">
    <cfRule type="cellIs" dxfId="531" priority="12" stopIfTrue="1" operator="lessThan">
      <formula>0</formula>
    </cfRule>
  </conditionalFormatting>
  <conditionalFormatting sqref="F97">
    <cfRule type="cellIs" dxfId="530" priority="11" stopIfTrue="1" operator="lessThan">
      <formula>0</formula>
    </cfRule>
  </conditionalFormatting>
  <conditionalFormatting sqref="F97">
    <cfRule type="cellIs" dxfId="529" priority="10" stopIfTrue="1" operator="lessThan">
      <formula>0</formula>
    </cfRule>
  </conditionalFormatting>
  <conditionalFormatting sqref="H97">
    <cfRule type="cellIs" dxfId="528" priority="9" stopIfTrue="1" operator="lessThan">
      <formula>0</formula>
    </cfRule>
  </conditionalFormatting>
  <conditionalFormatting sqref="H97">
    <cfRule type="cellIs" dxfId="527" priority="8" stopIfTrue="1" operator="lessThan">
      <formula>0</formula>
    </cfRule>
  </conditionalFormatting>
  <conditionalFormatting sqref="H97">
    <cfRule type="cellIs" dxfId="526" priority="7" stopIfTrue="1" operator="lessThan">
      <formula>0</formula>
    </cfRule>
  </conditionalFormatting>
  <conditionalFormatting sqref="J97">
    <cfRule type="cellIs" dxfId="525" priority="6" stopIfTrue="1" operator="lessThan">
      <formula>0</formula>
    </cfRule>
  </conditionalFormatting>
  <conditionalFormatting sqref="J97">
    <cfRule type="cellIs" dxfId="524" priority="5" stopIfTrue="1" operator="lessThan">
      <formula>0</formula>
    </cfRule>
  </conditionalFormatting>
  <conditionalFormatting sqref="J97">
    <cfRule type="cellIs" dxfId="523" priority="4" stopIfTrue="1" operator="lessThan">
      <formula>0</formula>
    </cfRule>
  </conditionalFormatting>
  <conditionalFormatting sqref="L97">
    <cfRule type="cellIs" dxfId="522" priority="3" stopIfTrue="1" operator="lessThan">
      <formula>0</formula>
    </cfRule>
  </conditionalFormatting>
  <conditionalFormatting sqref="L97">
    <cfRule type="cellIs" dxfId="521" priority="2" stopIfTrue="1" operator="lessThan">
      <formula>0</formula>
    </cfRule>
  </conditionalFormatting>
  <conditionalFormatting sqref="L97">
    <cfRule type="cellIs" dxfId="520"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442"/>
  <sheetViews>
    <sheetView view="pageBreakPreview" zoomScaleNormal="100" zoomScaleSheetLayoutView="100" workbookViewId="0">
      <pane xSplit="4" ySplit="6" topLeftCell="E7" activePane="bottomRight" state="frozen"/>
      <selection activeCell="M48" sqref="M48"/>
      <selection pane="topRight" activeCell="M48" sqref="M48"/>
      <selection pane="bottomLeft" activeCell="M48" sqref="M48"/>
      <selection pane="bottomRight" sqref="A1:L1"/>
    </sheetView>
  </sheetViews>
  <sheetFormatPr defaultRowHeight="12.75" x14ac:dyDescent="0.2"/>
  <cols>
    <col min="1" max="1" width="25.85546875" style="66" bestFit="1" customWidth="1"/>
    <col min="2" max="2" width="19.42578125" style="66" bestFit="1" customWidth="1"/>
    <col min="3" max="3" width="12.5703125" style="66" bestFit="1" customWidth="1"/>
    <col min="4" max="4" width="27.85546875" style="66" bestFit="1" customWidth="1"/>
    <col min="5" max="5" width="13.42578125" style="69" bestFit="1" customWidth="1"/>
    <col min="6" max="6" width="10.5703125" style="70" bestFit="1" customWidth="1"/>
    <col min="7" max="7" width="13.85546875" style="69" bestFit="1" customWidth="1"/>
    <col min="8" max="8" width="10.5703125" style="70" bestFit="1" customWidth="1"/>
    <col min="9" max="9" width="14.85546875" style="69" bestFit="1" customWidth="1"/>
    <col min="10" max="10" width="11.85546875" style="70" bestFit="1" customWidth="1"/>
    <col min="11" max="11" width="15.42578125" style="69" bestFit="1" customWidth="1"/>
    <col min="12" max="12" width="11.85546875" style="70" bestFit="1" customWidth="1"/>
    <col min="13" max="14" width="9.140625" style="66"/>
    <col min="15" max="15" width="15.7109375" style="66" bestFit="1" customWidth="1"/>
    <col min="16" max="17" width="9.140625" style="66"/>
    <col min="18" max="18" width="12.85546875" style="69" customWidth="1"/>
    <col min="19" max="19" width="10.28515625" style="70" customWidth="1"/>
    <col min="20" max="20" width="12.85546875" style="69" customWidth="1"/>
    <col min="21" max="21" width="10.28515625" style="70" customWidth="1"/>
    <col min="22" max="22" width="12.85546875" style="69" customWidth="1"/>
    <col min="23" max="23" width="10.28515625" style="70" customWidth="1"/>
    <col min="24" max="24" width="12.85546875" style="69" customWidth="1"/>
    <col min="25" max="25" width="10.42578125" style="70" customWidth="1"/>
    <col min="26" max="16384" width="9.140625" style="66"/>
  </cols>
  <sheetData>
    <row r="1" spans="1:25" ht="16.5" customHeight="1" x14ac:dyDescent="0.2">
      <c r="A1" s="154" t="s">
        <v>18</v>
      </c>
      <c r="B1" s="154"/>
      <c r="C1" s="154"/>
      <c r="D1" s="154"/>
      <c r="E1" s="154"/>
      <c r="F1" s="154"/>
      <c r="G1" s="154"/>
      <c r="H1" s="154"/>
      <c r="I1" s="154"/>
      <c r="J1" s="154"/>
      <c r="K1" s="154"/>
      <c r="L1" s="154"/>
      <c r="N1" s="67"/>
      <c r="O1" s="67"/>
      <c r="P1" s="67"/>
      <c r="R1" s="66"/>
      <c r="S1" s="66"/>
      <c r="T1" s="66"/>
      <c r="U1" s="66"/>
      <c r="V1" s="66"/>
      <c r="W1" s="66"/>
      <c r="X1" s="66"/>
      <c r="Y1" s="66"/>
    </row>
    <row r="2" spans="1:25" ht="16.5" customHeight="1" x14ac:dyDescent="0.2">
      <c r="A2" s="147" t="s">
        <v>339</v>
      </c>
      <c r="B2" s="147"/>
      <c r="C2" s="147"/>
      <c r="D2" s="147"/>
      <c r="E2" s="147"/>
      <c r="F2" s="147"/>
      <c r="G2" s="147"/>
      <c r="H2" s="147"/>
      <c r="I2" s="147"/>
      <c r="J2" s="147"/>
      <c r="K2" s="147"/>
      <c r="L2" s="147"/>
      <c r="N2" s="67"/>
      <c r="O2" s="67"/>
      <c r="P2" s="67"/>
      <c r="R2" s="66"/>
      <c r="S2" s="66"/>
      <c r="T2" s="66"/>
      <c r="U2" s="66"/>
      <c r="V2" s="66"/>
      <c r="W2" s="66"/>
      <c r="X2" s="66"/>
      <c r="Y2" s="66"/>
    </row>
    <row r="3" spans="1:25" ht="16.5" customHeight="1" x14ac:dyDescent="0.2">
      <c r="A3" s="147" t="str">
        <f>+Topline!A3</f>
        <v>PERIOD ENDING 03/23/2014 VS YAGO</v>
      </c>
      <c r="B3" s="147"/>
      <c r="C3" s="147"/>
      <c r="D3" s="147"/>
      <c r="E3" s="147"/>
      <c r="F3" s="147"/>
      <c r="G3" s="147"/>
      <c r="H3" s="147"/>
      <c r="I3" s="147"/>
      <c r="J3" s="147"/>
      <c r="K3" s="147"/>
      <c r="L3" s="147"/>
      <c r="N3" s="67"/>
      <c r="O3" s="67"/>
      <c r="P3" s="67"/>
      <c r="R3" s="66"/>
      <c r="S3" s="66"/>
      <c r="T3" s="66"/>
      <c r="U3" s="66"/>
      <c r="V3" s="66"/>
      <c r="W3" s="66"/>
      <c r="X3" s="66"/>
      <c r="Y3" s="66"/>
    </row>
    <row r="4" spans="1:25" x14ac:dyDescent="0.2">
      <c r="E4" s="68"/>
      <c r="F4" s="68"/>
      <c r="G4" s="68"/>
      <c r="H4" s="68"/>
      <c r="I4" s="68"/>
      <c r="J4" s="68"/>
      <c r="K4" s="68"/>
      <c r="L4" s="68"/>
      <c r="N4" s="67"/>
      <c r="O4" s="67"/>
      <c r="P4" s="67"/>
    </row>
    <row r="5" spans="1:25" x14ac:dyDescent="0.2">
      <c r="E5" s="148" t="s">
        <v>13</v>
      </c>
      <c r="F5" s="148"/>
      <c r="G5" s="149" t="s">
        <v>14</v>
      </c>
      <c r="H5" s="150"/>
      <c r="I5" s="151" t="s">
        <v>15</v>
      </c>
      <c r="J5" s="152"/>
      <c r="K5" s="153" t="s">
        <v>16</v>
      </c>
      <c r="L5" s="153"/>
      <c r="R5" s="66"/>
      <c r="S5" s="66"/>
      <c r="T5" s="66"/>
      <c r="U5" s="66"/>
      <c r="V5" s="66"/>
      <c r="W5" s="66"/>
      <c r="X5" s="66"/>
      <c r="Y5" s="66"/>
    </row>
    <row r="6" spans="1:25" s="52" customFormat="1" x14ac:dyDescent="0.2">
      <c r="A6" s="71" t="s">
        <v>99</v>
      </c>
      <c r="B6" s="71" t="s">
        <v>100</v>
      </c>
      <c r="C6" s="71" t="s">
        <v>101</v>
      </c>
      <c r="D6" s="71" t="s">
        <v>102</v>
      </c>
      <c r="E6" s="72" t="s">
        <v>17</v>
      </c>
      <c r="F6" s="73" t="s">
        <v>157</v>
      </c>
      <c r="G6" s="74" t="s">
        <v>17</v>
      </c>
      <c r="H6" s="73" t="s">
        <v>157</v>
      </c>
      <c r="I6" s="74" t="s">
        <v>17</v>
      </c>
      <c r="J6" s="73" t="s">
        <v>157</v>
      </c>
      <c r="K6" s="72" t="s">
        <v>17</v>
      </c>
      <c r="L6" s="73" t="s">
        <v>157</v>
      </c>
    </row>
    <row r="7" spans="1:25" x14ac:dyDescent="0.2">
      <c r="A7" s="103" t="s">
        <v>67</v>
      </c>
      <c r="B7" s="103" t="s">
        <v>21</v>
      </c>
      <c r="C7" s="104" t="s">
        <v>0</v>
      </c>
      <c r="D7" s="104" t="s">
        <v>271</v>
      </c>
      <c r="E7" s="105">
        <f>+IF(ISNUMBER(DATA!I7),DATA!I7,"n/a")</f>
        <v>22777808.710000001</v>
      </c>
      <c r="F7" s="106">
        <f>+IF(ISNUMBER(DATA!W7),DATA!W7,"n/a")</f>
        <v>9.6469516183297424E-2</v>
      </c>
      <c r="G7" s="105">
        <f>+IF(ISNUMBER(DATA!M7),DATA!M7,"n/a")</f>
        <v>69972349.469999999</v>
      </c>
      <c r="H7" s="106">
        <f>+IF(ISNUMBER(DATA!X7),DATA!X7,"n/a")</f>
        <v>5.8080663112297884E-2</v>
      </c>
      <c r="I7" s="105">
        <f>+IF(ISNUMBER(DATA!Q7),DATA!Q7,"n/a")</f>
        <v>131629681.33</v>
      </c>
      <c r="J7" s="106">
        <f>+IF(ISNUMBER(DATA!Y7),DATA!Y7,"n/a")</f>
        <v>3.5532832957968372E-2</v>
      </c>
      <c r="K7" s="105">
        <f>+IF(ISNUMBER(DATA!U7),DATA!U7,"n/a")</f>
        <v>281385563.27999997</v>
      </c>
      <c r="L7" s="106">
        <f>+IF(ISNUMBER(DATA!Z7),DATA!Z7,"n/a")</f>
        <v>5.2852759934640309E-2</v>
      </c>
      <c r="R7" s="66"/>
      <c r="S7" s="66"/>
      <c r="T7" s="66"/>
      <c r="U7" s="66"/>
      <c r="V7" s="66"/>
      <c r="W7" s="66"/>
      <c r="X7" s="66"/>
      <c r="Y7" s="66"/>
    </row>
    <row r="8" spans="1:25" x14ac:dyDescent="0.2">
      <c r="A8" s="103" t="s">
        <v>67</v>
      </c>
      <c r="B8" s="103" t="s">
        <v>21</v>
      </c>
      <c r="C8" s="104" t="s">
        <v>0</v>
      </c>
      <c r="D8" s="104" t="s">
        <v>272</v>
      </c>
      <c r="E8" s="105">
        <f>+IF(ISNUMBER(DATA!I8),DATA!I8,"n/a")</f>
        <v>75987039.400000006</v>
      </c>
      <c r="F8" s="106">
        <f>+IF(ISNUMBER(DATA!W8),DATA!W8,"n/a")</f>
        <v>6.5608966195764493E-2</v>
      </c>
      <c r="G8" s="105">
        <f>+IF(ISNUMBER(DATA!M8),DATA!M8,"n/a")</f>
        <v>240984714.11000001</v>
      </c>
      <c r="H8" s="106">
        <f>+IF(ISNUMBER(DATA!X8),DATA!X8,"n/a")</f>
        <v>7.2669385042296017E-2</v>
      </c>
      <c r="I8" s="105">
        <f>+IF(ISNUMBER(DATA!Q8),DATA!Q8,"n/a")</f>
        <v>459810847.10000002</v>
      </c>
      <c r="J8" s="106">
        <f>+IF(ISNUMBER(DATA!Y8),DATA!Y8,"n/a")</f>
        <v>5.589397101909499E-2</v>
      </c>
      <c r="K8" s="105">
        <f>+IF(ISNUMBER(DATA!U8),DATA!U8,"n/a")</f>
        <v>944783817.30999994</v>
      </c>
      <c r="L8" s="106">
        <f>+IF(ISNUMBER(DATA!Z8),DATA!Z8,"n/a")</f>
        <v>5.8748050680619647E-2</v>
      </c>
      <c r="R8" s="66"/>
      <c r="S8" s="66"/>
      <c r="T8" s="66"/>
      <c r="U8" s="66"/>
      <c r="V8" s="66"/>
      <c r="W8" s="66"/>
      <c r="X8" s="66"/>
      <c r="Y8" s="66"/>
    </row>
    <row r="9" spans="1:25" x14ac:dyDescent="0.2">
      <c r="A9" s="103" t="s">
        <v>67</v>
      </c>
      <c r="B9" s="103" t="s">
        <v>21</v>
      </c>
      <c r="C9" s="104" t="s">
        <v>0</v>
      </c>
      <c r="D9" s="104" t="s">
        <v>273</v>
      </c>
      <c r="E9" s="105">
        <f>+IF(ISNUMBER(DATA!I9),DATA!I9,"n/a")</f>
        <v>141258307.53999999</v>
      </c>
      <c r="F9" s="106">
        <f>+IF(ISNUMBER(DATA!W9),DATA!W9,"n/a")</f>
        <v>2.7703725095347312E-2</v>
      </c>
      <c r="G9" s="105">
        <f>+IF(ISNUMBER(DATA!M9),DATA!M9,"n/a")</f>
        <v>451625481.35000002</v>
      </c>
      <c r="H9" s="106">
        <f>+IF(ISNUMBER(DATA!X9),DATA!X9,"n/a")</f>
        <v>4.1798358638233717E-2</v>
      </c>
      <c r="I9" s="105">
        <f>+IF(ISNUMBER(DATA!Q9),DATA!Q9,"n/a")</f>
        <v>882897662.78999996</v>
      </c>
      <c r="J9" s="106">
        <f>+IF(ISNUMBER(DATA!Y9),DATA!Y9,"n/a")</f>
        <v>4.8995442643488728E-2</v>
      </c>
      <c r="K9" s="105">
        <f>+IF(ISNUMBER(DATA!U9),DATA!U9,"n/a")</f>
        <v>1832772291.8199999</v>
      </c>
      <c r="L9" s="106">
        <f>+IF(ISNUMBER(DATA!Z9),DATA!Z9,"n/a")</f>
        <v>6.0266020645066865E-2</v>
      </c>
      <c r="R9" s="66"/>
      <c r="S9" s="66"/>
      <c r="T9" s="66"/>
      <c r="U9" s="66"/>
      <c r="V9" s="66"/>
      <c r="W9" s="66"/>
      <c r="X9" s="66"/>
      <c r="Y9" s="66"/>
    </row>
    <row r="10" spans="1:25" x14ac:dyDescent="0.2">
      <c r="A10" s="103" t="s">
        <v>67</v>
      </c>
      <c r="B10" s="103" t="s">
        <v>21</v>
      </c>
      <c r="C10" s="104" t="s">
        <v>0</v>
      </c>
      <c r="D10" s="104" t="s">
        <v>274</v>
      </c>
      <c r="E10" s="105">
        <f>+IF(ISNUMBER(DATA!I10),DATA!I10,"n/a")</f>
        <v>52402168.479999997</v>
      </c>
      <c r="F10" s="106">
        <f>+IF(ISNUMBER(DATA!W10),DATA!W10,"n/a")</f>
        <v>4.695903182742641E-2</v>
      </c>
      <c r="G10" s="105">
        <f>+IF(ISNUMBER(DATA!M10),DATA!M10,"n/a")</f>
        <v>162299865.27000001</v>
      </c>
      <c r="H10" s="106">
        <f>+IF(ISNUMBER(DATA!X10),DATA!X10,"n/a")</f>
        <v>3.8827336531607387E-2</v>
      </c>
      <c r="I10" s="105">
        <f>+IF(ISNUMBER(DATA!Q10),DATA!Q10,"n/a")</f>
        <v>309964216.69999999</v>
      </c>
      <c r="J10" s="106">
        <f>+IF(ISNUMBER(DATA!Y10),DATA!Y10,"n/a")</f>
        <v>4.7995412290397547E-2</v>
      </c>
      <c r="K10" s="105">
        <f>+IF(ISNUMBER(DATA!U10),DATA!U10,"n/a")</f>
        <v>648862403.02999997</v>
      </c>
      <c r="L10" s="106">
        <f>+IF(ISNUMBER(DATA!Z10),DATA!Z10,"n/a")</f>
        <v>5.9538460547507041E-2</v>
      </c>
      <c r="R10" s="66"/>
      <c r="S10" s="66"/>
      <c r="T10" s="66"/>
      <c r="U10" s="66"/>
      <c r="V10" s="66"/>
      <c r="W10" s="66"/>
      <c r="X10" s="66"/>
      <c r="Y10" s="66"/>
    </row>
    <row r="11" spans="1:25" x14ac:dyDescent="0.2">
      <c r="A11" s="103" t="s">
        <v>67</v>
      </c>
      <c r="B11" s="103" t="s">
        <v>21</v>
      </c>
      <c r="C11" s="104" t="s">
        <v>0</v>
      </c>
      <c r="D11" s="104" t="s">
        <v>275</v>
      </c>
      <c r="E11" s="105">
        <f>+IF(ISNUMBER(DATA!I11),DATA!I11,"n/a")</f>
        <v>107806633.31999999</v>
      </c>
      <c r="F11" s="106">
        <f>+IF(ISNUMBER(DATA!W11),DATA!W11,"n/a")</f>
        <v>5.6235911437989505E-2</v>
      </c>
      <c r="G11" s="105">
        <f>+IF(ISNUMBER(DATA!M11),DATA!M11,"n/a")</f>
        <v>340001352.99000001</v>
      </c>
      <c r="H11" s="106">
        <f>+IF(ISNUMBER(DATA!X11),DATA!X11,"n/a")</f>
        <v>5.0916350742756376E-2</v>
      </c>
      <c r="I11" s="105">
        <f>+IF(ISNUMBER(DATA!Q11),DATA!Q11,"n/a")</f>
        <v>658867604.57000005</v>
      </c>
      <c r="J11" s="106">
        <f>+IF(ISNUMBER(DATA!Y11),DATA!Y11,"n/a")</f>
        <v>5.5802214135445012E-2</v>
      </c>
      <c r="K11" s="105">
        <f>+IF(ISNUMBER(DATA!U11),DATA!U11,"n/a")</f>
        <v>1383566125.73</v>
      </c>
      <c r="L11" s="106">
        <f>+IF(ISNUMBER(DATA!Z11),DATA!Z11,"n/a")</f>
        <v>6.8740327987608874E-2</v>
      </c>
      <c r="R11" s="66"/>
      <c r="S11" s="66"/>
      <c r="T11" s="66"/>
      <c r="U11" s="66"/>
      <c r="V11" s="66"/>
      <c r="W11" s="66"/>
      <c r="X11" s="66"/>
      <c r="Y11" s="66"/>
    </row>
    <row r="12" spans="1:25" x14ac:dyDescent="0.2">
      <c r="A12" s="103" t="s">
        <v>67</v>
      </c>
      <c r="B12" s="103" t="s">
        <v>21</v>
      </c>
      <c r="C12" s="104" t="s">
        <v>0</v>
      </c>
      <c r="D12" s="104" t="s">
        <v>276</v>
      </c>
      <c r="E12" s="105">
        <f>+IF(ISNUMBER(DATA!I12),DATA!I12,"n/a")</f>
        <v>43180598.229999997</v>
      </c>
      <c r="F12" s="106">
        <f>+IF(ISNUMBER(DATA!W12),DATA!W12,"n/a")</f>
        <v>3.2460440811868441E-2</v>
      </c>
      <c r="G12" s="105">
        <f>+IF(ISNUMBER(DATA!M12),DATA!M12,"n/a")</f>
        <v>137339028.5</v>
      </c>
      <c r="H12" s="106">
        <f>+IF(ISNUMBER(DATA!X12),DATA!X12,"n/a")</f>
        <v>4.4101836994309696E-2</v>
      </c>
      <c r="I12" s="105">
        <f>+IF(ISNUMBER(DATA!Q12),DATA!Q12,"n/a")</f>
        <v>258032889.30000001</v>
      </c>
      <c r="J12" s="106">
        <f>+IF(ISNUMBER(DATA!Y12),DATA!Y12,"n/a")</f>
        <v>3.5586761153869696E-2</v>
      </c>
      <c r="K12" s="105">
        <f>+IF(ISNUMBER(DATA!U12),DATA!U12,"n/a")</f>
        <v>548201441.20000005</v>
      </c>
      <c r="L12" s="106">
        <f>+IF(ISNUMBER(DATA!Z12),DATA!Z12,"n/a")</f>
        <v>4.9629729695514165E-2</v>
      </c>
      <c r="R12" s="66"/>
      <c r="S12" s="66"/>
      <c r="T12" s="66"/>
      <c r="U12" s="66"/>
      <c r="V12" s="66"/>
      <c r="W12" s="66"/>
      <c r="X12" s="66"/>
      <c r="Y12" s="66"/>
    </row>
    <row r="13" spans="1:25" x14ac:dyDescent="0.2">
      <c r="A13" s="103" t="s">
        <v>67</v>
      </c>
      <c r="B13" s="103" t="s">
        <v>21</v>
      </c>
      <c r="C13" s="104" t="s">
        <v>0</v>
      </c>
      <c r="D13" s="104" t="s">
        <v>277</v>
      </c>
      <c r="E13" s="105">
        <f>+IF(ISNUMBER(DATA!I13),DATA!I13,"n/a")</f>
        <v>37026698.920000002</v>
      </c>
      <c r="F13" s="106">
        <f>+IF(ISNUMBER(DATA!W13),DATA!W13,"n/a")</f>
        <v>0.11332577748411275</v>
      </c>
      <c r="G13" s="105">
        <f>+IF(ISNUMBER(DATA!M13),DATA!M13,"n/a")</f>
        <v>115260368.44</v>
      </c>
      <c r="H13" s="106">
        <f>+IF(ISNUMBER(DATA!X13),DATA!X13,"n/a")</f>
        <v>9.2431097658202163E-2</v>
      </c>
      <c r="I13" s="105">
        <f>+IF(ISNUMBER(DATA!Q13),DATA!Q13,"n/a")</f>
        <v>220563501.06</v>
      </c>
      <c r="J13" s="106">
        <f>+IF(ISNUMBER(DATA!Y13),DATA!Y13,"n/a")</f>
        <v>9.7061818575007036E-2</v>
      </c>
      <c r="K13" s="105">
        <f>+IF(ISNUMBER(DATA!U13),DATA!U13,"n/a")</f>
        <v>445099644.61000001</v>
      </c>
      <c r="L13" s="106">
        <f>+IF(ISNUMBER(DATA!Z13),DATA!Z13,"n/a")</f>
        <v>7.701115171851465E-2</v>
      </c>
      <c r="R13" s="66"/>
      <c r="S13" s="66"/>
      <c r="T13" s="66"/>
      <c r="U13" s="66"/>
      <c r="V13" s="66"/>
      <c r="W13" s="66"/>
      <c r="X13" s="66"/>
      <c r="Y13" s="66"/>
    </row>
    <row r="14" spans="1:25" x14ac:dyDescent="0.2">
      <c r="A14" s="103" t="s">
        <v>67</v>
      </c>
      <c r="B14" s="103" t="s">
        <v>21</v>
      </c>
      <c r="C14" s="104" t="s">
        <v>0</v>
      </c>
      <c r="D14" s="104" t="s">
        <v>278</v>
      </c>
      <c r="E14" s="105">
        <f>+IF(ISNUMBER(DATA!I14),DATA!I14,"n/a")</f>
        <v>109003351.09</v>
      </c>
      <c r="F14" s="106">
        <f>+IF(ISNUMBER(DATA!W14),DATA!W14,"n/a")</f>
        <v>0.11890943609370468</v>
      </c>
      <c r="G14" s="105">
        <f>+IF(ISNUMBER(DATA!M14),DATA!M14,"n/a")</f>
        <v>348929254.26999998</v>
      </c>
      <c r="H14" s="106">
        <f>+IF(ISNUMBER(DATA!X14),DATA!X14,"n/a")</f>
        <v>0.12318524707131021</v>
      </c>
      <c r="I14" s="105">
        <f>+IF(ISNUMBER(DATA!Q14),DATA!Q14,"n/a")</f>
        <v>661220635.59000003</v>
      </c>
      <c r="J14" s="106">
        <f>+IF(ISNUMBER(DATA!Y14),DATA!Y14,"n/a")</f>
        <v>9.483465228136255E-2</v>
      </c>
      <c r="K14" s="105">
        <f>+IF(ISNUMBER(DATA!U14),DATA!U14,"n/a")</f>
        <v>1362201651.5699999</v>
      </c>
      <c r="L14" s="106">
        <f>+IF(ISNUMBER(DATA!Z14),DATA!Z14,"n/a")</f>
        <v>9.6585423817751329E-2</v>
      </c>
      <c r="R14" s="66"/>
      <c r="S14" s="66"/>
      <c r="T14" s="66"/>
      <c r="U14" s="66"/>
      <c r="V14" s="66"/>
      <c r="W14" s="66"/>
      <c r="X14" s="66"/>
      <c r="Y14" s="66"/>
    </row>
    <row r="15" spans="1:25" x14ac:dyDescent="0.2">
      <c r="A15" s="103" t="s">
        <v>67</v>
      </c>
      <c r="B15" s="103" t="s">
        <v>21</v>
      </c>
      <c r="C15" s="104" t="s">
        <v>0</v>
      </c>
      <c r="D15" s="104" t="s">
        <v>279</v>
      </c>
      <c r="E15" s="105">
        <f>+IF(ISNUMBER(DATA!I15),DATA!I15,"n/a")</f>
        <v>41062676.270000003</v>
      </c>
      <c r="F15" s="106">
        <f>+IF(ISNUMBER(DATA!W15),DATA!W15,"n/a")</f>
        <v>7.3125987891206515E-2</v>
      </c>
      <c r="G15" s="105">
        <f>+IF(ISNUMBER(DATA!M15),DATA!M15,"n/a")</f>
        <v>132876165.92</v>
      </c>
      <c r="H15" s="106">
        <f>+IF(ISNUMBER(DATA!X15),DATA!X15,"n/a")</f>
        <v>7.0488027338359044E-2</v>
      </c>
      <c r="I15" s="105">
        <f>+IF(ISNUMBER(DATA!Q15),DATA!Q15,"n/a")</f>
        <v>258155005.22</v>
      </c>
      <c r="J15" s="106">
        <f>+IF(ISNUMBER(DATA!Y15),DATA!Y15,"n/a")</f>
        <v>6.1012137355080716E-2</v>
      </c>
      <c r="K15" s="105">
        <f>+IF(ISNUMBER(DATA!U15),DATA!U15,"n/a")</f>
        <v>539561284.87</v>
      </c>
      <c r="L15" s="106">
        <f>+IF(ISNUMBER(DATA!Z15),DATA!Z15,"n/a")</f>
        <v>6.2219290721477576E-2</v>
      </c>
      <c r="R15" s="66"/>
      <c r="S15" s="66"/>
      <c r="T15" s="66"/>
      <c r="U15" s="66"/>
      <c r="V15" s="66"/>
      <c r="W15" s="66"/>
      <c r="X15" s="66"/>
      <c r="Y15" s="66"/>
    </row>
    <row r="16" spans="1:25" x14ac:dyDescent="0.2">
      <c r="A16" s="103" t="s">
        <v>67</v>
      </c>
      <c r="B16" s="103" t="s">
        <v>21</v>
      </c>
      <c r="C16" s="104" t="s">
        <v>0</v>
      </c>
      <c r="D16" s="104" t="s">
        <v>280</v>
      </c>
      <c r="E16" s="105">
        <f>+IF(ISNUMBER(DATA!I16),DATA!I16,"n/a")</f>
        <v>23566267.129999999</v>
      </c>
      <c r="F16" s="106">
        <f>+IF(ISNUMBER(DATA!W16),DATA!W16,"n/a")</f>
        <v>6.6434495777667593E-2</v>
      </c>
      <c r="G16" s="105">
        <f>+IF(ISNUMBER(DATA!M16),DATA!M16,"n/a")</f>
        <v>77068299.370000005</v>
      </c>
      <c r="H16" s="106">
        <f>+IF(ISNUMBER(DATA!X16),DATA!X16,"n/a")</f>
        <v>6.9595912328184545E-2</v>
      </c>
      <c r="I16" s="105">
        <f>+IF(ISNUMBER(DATA!Q16),DATA!Q16,"n/a")</f>
        <v>151417486.30000001</v>
      </c>
      <c r="J16" s="106">
        <f>+IF(ISNUMBER(DATA!Y16),DATA!Y16,"n/a")</f>
        <v>5.8556073472713299E-2</v>
      </c>
      <c r="K16" s="105">
        <f>+IF(ISNUMBER(DATA!U16),DATA!U16,"n/a")</f>
        <v>314570691.32999998</v>
      </c>
      <c r="L16" s="106">
        <f>+IF(ISNUMBER(DATA!Z16),DATA!Z16,"n/a")</f>
        <v>5.2522664218639152E-2</v>
      </c>
      <c r="R16" s="66"/>
      <c r="S16" s="66"/>
      <c r="T16" s="66"/>
      <c r="U16" s="66"/>
      <c r="V16" s="66"/>
      <c r="W16" s="66"/>
      <c r="X16" s="66"/>
      <c r="Y16" s="66"/>
    </row>
    <row r="17" spans="1:25" x14ac:dyDescent="0.2">
      <c r="A17" s="103" t="s">
        <v>67</v>
      </c>
      <c r="B17" s="103" t="s">
        <v>21</v>
      </c>
      <c r="C17" s="104" t="s">
        <v>0</v>
      </c>
      <c r="D17" s="104" t="s">
        <v>281</v>
      </c>
      <c r="E17" s="105">
        <f>+IF(ISNUMBER(DATA!I17),DATA!I17,"n/a")</f>
        <v>28923073.149999999</v>
      </c>
      <c r="F17" s="106">
        <f>+IF(ISNUMBER(DATA!W17),DATA!W17,"n/a")</f>
        <v>2.2795831456706505E-2</v>
      </c>
      <c r="G17" s="105">
        <f>+IF(ISNUMBER(DATA!M17),DATA!M17,"n/a")</f>
        <v>92723249.890000001</v>
      </c>
      <c r="H17" s="106">
        <f>+IF(ISNUMBER(DATA!X17),DATA!X17,"n/a")</f>
        <v>1.3984919126915775E-2</v>
      </c>
      <c r="I17" s="105">
        <f>+IF(ISNUMBER(DATA!Q17),DATA!Q17,"n/a")</f>
        <v>178764776.62</v>
      </c>
      <c r="J17" s="106">
        <f>+IF(ISNUMBER(DATA!Y17),DATA!Y17,"n/a")</f>
        <v>2.9743215252630604E-2</v>
      </c>
      <c r="K17" s="105">
        <f>+IF(ISNUMBER(DATA!U17),DATA!U17,"n/a")</f>
        <v>375944780.82999998</v>
      </c>
      <c r="L17" s="106">
        <f>+IF(ISNUMBER(DATA!Z17),DATA!Z17,"n/a")</f>
        <v>4.3164943194430191E-2</v>
      </c>
      <c r="R17" s="66"/>
      <c r="S17" s="66"/>
      <c r="T17" s="66"/>
      <c r="U17" s="66"/>
      <c r="V17" s="66"/>
      <c r="W17" s="66"/>
      <c r="X17" s="66"/>
      <c r="Y17" s="66"/>
    </row>
    <row r="18" spans="1:25" x14ac:dyDescent="0.2">
      <c r="A18" s="103" t="s">
        <v>67</v>
      </c>
      <c r="B18" s="103" t="s">
        <v>21</v>
      </c>
      <c r="C18" s="104" t="s">
        <v>0</v>
      </c>
      <c r="D18" s="104" t="s">
        <v>282</v>
      </c>
      <c r="E18" s="105">
        <f>+IF(ISNUMBER(DATA!I18),DATA!I18,"n/a")</f>
        <v>90401310.209999993</v>
      </c>
      <c r="F18" s="106">
        <f>+IF(ISNUMBER(DATA!W18),DATA!W18,"n/a")</f>
        <v>3.278896136435086E-2</v>
      </c>
      <c r="G18" s="105">
        <f>+IF(ISNUMBER(DATA!M18),DATA!M18,"n/a")</f>
        <v>289757668.04000002</v>
      </c>
      <c r="H18" s="106">
        <f>+IF(ISNUMBER(DATA!X18),DATA!X18,"n/a")</f>
        <v>4.5388763054332898E-2</v>
      </c>
      <c r="I18" s="105">
        <f>+IF(ISNUMBER(DATA!Q18),DATA!Q18,"n/a")</f>
        <v>569538551.08000004</v>
      </c>
      <c r="J18" s="106">
        <f>+IF(ISNUMBER(DATA!Y18),DATA!Y18,"n/a")</f>
        <v>5.3621926540466373E-2</v>
      </c>
      <c r="K18" s="105">
        <f>+IF(ISNUMBER(DATA!U18),DATA!U18,"n/a")</f>
        <v>1176772665.04</v>
      </c>
      <c r="L18" s="106">
        <f>+IF(ISNUMBER(DATA!Z18),DATA!Z18,"n/a")</f>
        <v>6.1886845419873798E-2</v>
      </c>
      <c r="R18" s="66"/>
      <c r="S18" s="66"/>
      <c r="T18" s="66"/>
      <c r="U18" s="66"/>
      <c r="V18" s="66"/>
      <c r="W18" s="66"/>
      <c r="X18" s="66"/>
      <c r="Y18" s="66"/>
    </row>
    <row r="19" spans="1:25" x14ac:dyDescent="0.2">
      <c r="A19" s="103" t="s">
        <v>67</v>
      </c>
      <c r="B19" s="103" t="s">
        <v>21</v>
      </c>
      <c r="C19" s="104" t="s">
        <v>0</v>
      </c>
      <c r="D19" s="104" t="s">
        <v>283</v>
      </c>
      <c r="E19" s="105">
        <f>+IF(ISNUMBER(DATA!I19),DATA!I19,"n/a")</f>
        <v>66053289.270000003</v>
      </c>
      <c r="F19" s="106">
        <f>+IF(ISNUMBER(DATA!W19),DATA!W19,"n/a")</f>
        <v>3.9870778813971781E-2</v>
      </c>
      <c r="G19" s="105">
        <f>+IF(ISNUMBER(DATA!M19),DATA!M19,"n/a")</f>
        <v>210895078.58000001</v>
      </c>
      <c r="H19" s="106">
        <f>+IF(ISNUMBER(DATA!X19),DATA!X19,"n/a")</f>
        <v>6.136142324006285E-2</v>
      </c>
      <c r="I19" s="105">
        <f>+IF(ISNUMBER(DATA!Q19),DATA!Q19,"n/a")</f>
        <v>413552905.00999999</v>
      </c>
      <c r="J19" s="106">
        <f>+IF(ISNUMBER(DATA!Y19),DATA!Y19,"n/a")</f>
        <v>6.0011867714666947E-2</v>
      </c>
      <c r="K19" s="105">
        <f>+IF(ISNUMBER(DATA!U19),DATA!U19,"n/a")</f>
        <v>871870494.09000003</v>
      </c>
      <c r="L19" s="106">
        <f>+IF(ISNUMBER(DATA!Z19),DATA!Z19,"n/a")</f>
        <v>7.1350581592877993E-2</v>
      </c>
      <c r="R19" s="66"/>
      <c r="S19" s="66"/>
      <c r="T19" s="66"/>
      <c r="U19" s="66"/>
      <c r="V19" s="66"/>
      <c r="W19" s="66"/>
      <c r="X19" s="66"/>
      <c r="Y19" s="66"/>
    </row>
    <row r="20" spans="1:25" x14ac:dyDescent="0.2">
      <c r="A20" s="103" t="s">
        <v>67</v>
      </c>
      <c r="B20" s="103" t="s">
        <v>21</v>
      </c>
      <c r="C20" s="104" t="s">
        <v>0</v>
      </c>
      <c r="D20" s="104" t="s">
        <v>284</v>
      </c>
      <c r="E20" s="105">
        <f>+IF(ISNUMBER(DATA!I20),DATA!I20,"n/a")</f>
        <v>65075144.630000003</v>
      </c>
      <c r="F20" s="106">
        <f>+IF(ISNUMBER(DATA!W20),DATA!W20,"n/a")</f>
        <v>4.8031739295368935E-2</v>
      </c>
      <c r="G20" s="105">
        <f>+IF(ISNUMBER(DATA!M20),DATA!M20,"n/a")</f>
        <v>207692762.19999999</v>
      </c>
      <c r="H20" s="106">
        <f>+IF(ISNUMBER(DATA!X20),DATA!X20,"n/a")</f>
        <v>4.883414613882122E-2</v>
      </c>
      <c r="I20" s="105">
        <f>+IF(ISNUMBER(DATA!Q20),DATA!Q20,"n/a")</f>
        <v>398890354.94999999</v>
      </c>
      <c r="J20" s="106">
        <f>+IF(ISNUMBER(DATA!Y20),DATA!Y20,"n/a")</f>
        <v>4.0445135490701764E-2</v>
      </c>
      <c r="K20" s="105">
        <f>+IF(ISNUMBER(DATA!U20),DATA!U20,"n/a")</f>
        <v>839846709.26999998</v>
      </c>
      <c r="L20" s="106">
        <f>+IF(ISNUMBER(DATA!Z20),DATA!Z20,"n/a")</f>
        <v>4.8634838615958936E-2</v>
      </c>
      <c r="R20" s="66"/>
      <c r="S20" s="66"/>
      <c r="T20" s="66"/>
      <c r="U20" s="66"/>
      <c r="V20" s="66"/>
      <c r="W20" s="66"/>
      <c r="X20" s="66"/>
      <c r="Y20" s="66"/>
    </row>
    <row r="21" spans="1:25" x14ac:dyDescent="0.2">
      <c r="A21" s="103" t="s">
        <v>67</v>
      </c>
      <c r="B21" s="103" t="s">
        <v>21</v>
      </c>
      <c r="C21" s="104" t="s">
        <v>0</v>
      </c>
      <c r="D21" s="104" t="s">
        <v>285</v>
      </c>
      <c r="E21" s="105">
        <f>+IF(ISNUMBER(DATA!I21),DATA!I21,"n/a")</f>
        <v>28511069.25</v>
      </c>
      <c r="F21" s="106">
        <f>+IF(ISNUMBER(DATA!W21),DATA!W21,"n/a")</f>
        <v>1.8745825257298874E-2</v>
      </c>
      <c r="G21" s="105">
        <f>+IF(ISNUMBER(DATA!M21),DATA!M21,"n/a")</f>
        <v>92456280.420000002</v>
      </c>
      <c r="H21" s="106">
        <f>+IF(ISNUMBER(DATA!X21),DATA!X21,"n/a")</f>
        <v>4.2522905690931714E-2</v>
      </c>
      <c r="I21" s="105">
        <f>+IF(ISNUMBER(DATA!Q21),DATA!Q21,"n/a")</f>
        <v>175829407.74000001</v>
      </c>
      <c r="J21" s="106">
        <f>+IF(ISNUMBER(DATA!Y21),DATA!Y21,"n/a")</f>
        <v>3.3649460760984309E-2</v>
      </c>
      <c r="K21" s="105">
        <f>+IF(ISNUMBER(DATA!U21),DATA!U21,"n/a")</f>
        <v>377815286.27999997</v>
      </c>
      <c r="L21" s="106">
        <f>+IF(ISNUMBER(DATA!Z21),DATA!Z21,"n/a")</f>
        <v>5.5509408401385893E-2</v>
      </c>
      <c r="R21" s="66"/>
      <c r="S21" s="66"/>
      <c r="T21" s="66"/>
      <c r="U21" s="66"/>
      <c r="V21" s="66"/>
      <c r="W21" s="66"/>
      <c r="X21" s="66"/>
      <c r="Y21" s="66"/>
    </row>
    <row r="22" spans="1:25" x14ac:dyDescent="0.2">
      <c r="A22" s="103" t="s">
        <v>67</v>
      </c>
      <c r="B22" s="103" t="s">
        <v>21</v>
      </c>
      <c r="C22" s="104" t="s">
        <v>0</v>
      </c>
      <c r="D22" s="104" t="s">
        <v>286</v>
      </c>
      <c r="E22" s="105">
        <f>+IF(ISNUMBER(DATA!I22),DATA!I22,"n/a")</f>
        <v>65261727.869999997</v>
      </c>
      <c r="F22" s="106">
        <f>+IF(ISNUMBER(DATA!W22),DATA!W22,"n/a")</f>
        <v>2.8323769010258303E-2</v>
      </c>
      <c r="G22" s="105">
        <f>+IF(ISNUMBER(DATA!M22),DATA!M22,"n/a")</f>
        <v>210083227.16</v>
      </c>
      <c r="H22" s="106">
        <f>+IF(ISNUMBER(DATA!X22),DATA!X22,"n/a")</f>
        <v>4.1147107481449501E-2</v>
      </c>
      <c r="I22" s="105">
        <f>+IF(ISNUMBER(DATA!Q22),DATA!Q22,"n/a")</f>
        <v>400345995.64999998</v>
      </c>
      <c r="J22" s="106">
        <f>+IF(ISNUMBER(DATA!Y22),DATA!Y22,"n/a")</f>
        <v>3.5838839162240003E-2</v>
      </c>
      <c r="K22" s="105">
        <f>+IF(ISNUMBER(DATA!U22),DATA!U22,"n/a")</f>
        <v>845389696.78999996</v>
      </c>
      <c r="L22" s="106">
        <f>+IF(ISNUMBER(DATA!Z22),DATA!Z22,"n/a")</f>
        <v>5.4865204150901181E-2</v>
      </c>
      <c r="R22" s="66"/>
      <c r="S22" s="66"/>
      <c r="T22" s="66"/>
      <c r="U22" s="66"/>
      <c r="V22" s="66"/>
      <c r="W22" s="66"/>
      <c r="X22" s="66"/>
      <c r="Y22" s="66"/>
    </row>
    <row r="23" spans="1:25" x14ac:dyDescent="0.2">
      <c r="A23" s="103" t="s">
        <v>67</v>
      </c>
      <c r="B23" s="103" t="s">
        <v>21</v>
      </c>
      <c r="C23" s="104" t="s">
        <v>0</v>
      </c>
      <c r="D23" s="104" t="s">
        <v>287</v>
      </c>
      <c r="E23" s="105">
        <f>+IF(ISNUMBER(DATA!I23),DATA!I23,"n/a")</f>
        <v>66607978.049999997</v>
      </c>
      <c r="F23" s="106">
        <f>+IF(ISNUMBER(DATA!W23),DATA!W23,"n/a")</f>
        <v>2.8809891127854828E-2</v>
      </c>
      <c r="G23" s="105">
        <f>+IF(ISNUMBER(DATA!M23),DATA!M23,"n/a")</f>
        <v>212577669.94</v>
      </c>
      <c r="H23" s="106">
        <f>+IF(ISNUMBER(DATA!X23),DATA!X23,"n/a")</f>
        <v>3.8510977847762327E-2</v>
      </c>
      <c r="I23" s="105">
        <f>+IF(ISNUMBER(DATA!Q23),DATA!Q23,"n/a")</f>
        <v>411165841.35000002</v>
      </c>
      <c r="J23" s="106">
        <f>+IF(ISNUMBER(DATA!Y23),DATA!Y23,"n/a")</f>
        <v>3.5370705224482414E-2</v>
      </c>
      <c r="K23" s="105">
        <f>+IF(ISNUMBER(DATA!U23),DATA!U23,"n/a")</f>
        <v>862468567.11000001</v>
      </c>
      <c r="L23" s="106">
        <f>+IF(ISNUMBER(DATA!Z23),DATA!Z23,"n/a")</f>
        <v>3.9917803473966403E-2</v>
      </c>
      <c r="R23" s="66"/>
      <c r="S23" s="66"/>
      <c r="T23" s="66"/>
      <c r="U23" s="66"/>
      <c r="V23" s="66"/>
      <c r="W23" s="66"/>
      <c r="X23" s="66"/>
      <c r="Y23" s="66"/>
    </row>
    <row r="24" spans="1:25" x14ac:dyDescent="0.2">
      <c r="A24" s="103" t="s">
        <v>67</v>
      </c>
      <c r="B24" s="103" t="s">
        <v>21</v>
      </c>
      <c r="C24" s="104" t="s">
        <v>0</v>
      </c>
      <c r="D24" s="104" t="s">
        <v>288</v>
      </c>
      <c r="E24" s="105">
        <f>+IF(ISNUMBER(DATA!I24),DATA!I24,"n/a")</f>
        <v>79481121.569999993</v>
      </c>
      <c r="F24" s="106">
        <f>+IF(ISNUMBER(DATA!W24),DATA!W24,"n/a")</f>
        <v>3.4561179223697044E-2</v>
      </c>
      <c r="G24" s="105">
        <f>+IF(ISNUMBER(DATA!M24),DATA!M24,"n/a")</f>
        <v>256461722.31999999</v>
      </c>
      <c r="H24" s="106">
        <f>+IF(ISNUMBER(DATA!X24),DATA!X24,"n/a")</f>
        <v>4.5955845185288578E-2</v>
      </c>
      <c r="I24" s="105">
        <f>+IF(ISNUMBER(DATA!Q24),DATA!Q24,"n/a")</f>
        <v>502434784.47000003</v>
      </c>
      <c r="J24" s="106">
        <f>+IF(ISNUMBER(DATA!Y24),DATA!Y24,"n/a")</f>
        <v>5.2734469221160922E-2</v>
      </c>
      <c r="K24" s="105">
        <f>+IF(ISNUMBER(DATA!U24),DATA!U24,"n/a")</f>
        <v>1027689831.22</v>
      </c>
      <c r="L24" s="106">
        <f>+IF(ISNUMBER(DATA!Z24),DATA!Z24,"n/a")</f>
        <v>5.1288052428260192E-2</v>
      </c>
      <c r="R24" s="66"/>
      <c r="S24" s="66"/>
      <c r="T24" s="66"/>
      <c r="U24" s="66"/>
      <c r="V24" s="66"/>
      <c r="W24" s="66"/>
      <c r="X24" s="66"/>
      <c r="Y24" s="66"/>
    </row>
    <row r="25" spans="1:25" x14ac:dyDescent="0.2">
      <c r="A25" s="103" t="s">
        <v>67</v>
      </c>
      <c r="B25" s="103" t="s">
        <v>21</v>
      </c>
      <c r="C25" s="104" t="s">
        <v>0</v>
      </c>
      <c r="D25" s="104" t="s">
        <v>289</v>
      </c>
      <c r="E25" s="105">
        <f>+IF(ISNUMBER(DATA!I25),DATA!I25,"n/a")</f>
        <v>31415802.760000002</v>
      </c>
      <c r="F25" s="106">
        <f>+IF(ISNUMBER(DATA!W25),DATA!W25,"n/a")</f>
        <v>2.8991144450084796E-2</v>
      </c>
      <c r="G25" s="105">
        <f>+IF(ISNUMBER(DATA!M25),DATA!M25,"n/a")</f>
        <v>101183326.09</v>
      </c>
      <c r="H25" s="106">
        <f>+IF(ISNUMBER(DATA!X25),DATA!X25,"n/a")</f>
        <v>4.8793302276700166E-2</v>
      </c>
      <c r="I25" s="105">
        <f>+IF(ISNUMBER(DATA!Q25),DATA!Q25,"n/a")</f>
        <v>191601452.91</v>
      </c>
      <c r="J25" s="106">
        <f>+IF(ISNUMBER(DATA!Y25),DATA!Y25,"n/a")</f>
        <v>4.3179453998780766E-2</v>
      </c>
      <c r="K25" s="105">
        <f>+IF(ISNUMBER(DATA!U25),DATA!U25,"n/a")</f>
        <v>401174603.13999999</v>
      </c>
      <c r="L25" s="106">
        <f>+IF(ISNUMBER(DATA!Z25),DATA!Z25,"n/a")</f>
        <v>4.4452240139595249E-2</v>
      </c>
      <c r="R25" s="66"/>
      <c r="S25" s="66"/>
      <c r="T25" s="66"/>
      <c r="U25" s="66"/>
      <c r="V25" s="66"/>
      <c r="W25" s="66"/>
      <c r="X25" s="66"/>
      <c r="Y25" s="66"/>
    </row>
    <row r="26" spans="1:25" x14ac:dyDescent="0.2">
      <c r="A26" s="103" t="s">
        <v>67</v>
      </c>
      <c r="B26" s="103" t="s">
        <v>21</v>
      </c>
      <c r="C26" s="104" t="s">
        <v>0</v>
      </c>
      <c r="D26" s="104" t="s">
        <v>290</v>
      </c>
      <c r="E26" s="105">
        <f>+IF(ISNUMBER(DATA!I26),DATA!I26,"n/a")</f>
        <v>31071226.739999998</v>
      </c>
      <c r="F26" s="106">
        <f>+IF(ISNUMBER(DATA!W26),DATA!W26,"n/a")</f>
        <v>6.6585434946513047E-2</v>
      </c>
      <c r="G26" s="105">
        <f>+IF(ISNUMBER(DATA!M26),DATA!M26,"n/a")</f>
        <v>96635049.519999996</v>
      </c>
      <c r="H26" s="106">
        <f>+IF(ISNUMBER(DATA!X26),DATA!X26,"n/a")</f>
        <v>6.1851950059631004E-2</v>
      </c>
      <c r="I26" s="105">
        <f>+IF(ISNUMBER(DATA!Q26),DATA!Q26,"n/a")</f>
        <v>185331385.99000001</v>
      </c>
      <c r="J26" s="106">
        <f>+IF(ISNUMBER(DATA!Y26),DATA!Y26,"n/a")</f>
        <v>6.9640249883327468E-2</v>
      </c>
      <c r="K26" s="105">
        <f>+IF(ISNUMBER(DATA!U26),DATA!U26,"n/a")</f>
        <v>378557183.25</v>
      </c>
      <c r="L26" s="106">
        <f>+IF(ISNUMBER(DATA!Z26),DATA!Z26,"n/a")</f>
        <v>7.6399092334167557E-2</v>
      </c>
      <c r="R26" s="66"/>
      <c r="S26" s="66"/>
      <c r="T26" s="66"/>
      <c r="U26" s="66"/>
      <c r="V26" s="66"/>
      <c r="W26" s="66"/>
      <c r="X26" s="66"/>
      <c r="Y26" s="66"/>
    </row>
    <row r="27" spans="1:25" x14ac:dyDescent="0.2">
      <c r="A27" s="103" t="s">
        <v>67</v>
      </c>
      <c r="B27" s="103" t="s">
        <v>21</v>
      </c>
      <c r="C27" s="104" t="s">
        <v>0</v>
      </c>
      <c r="D27" s="104" t="s">
        <v>291</v>
      </c>
      <c r="E27" s="105">
        <f>+IF(ISNUMBER(DATA!I27),DATA!I27,"n/a")</f>
        <v>33431317.719999999</v>
      </c>
      <c r="F27" s="106">
        <f>+IF(ISNUMBER(DATA!W27),DATA!W27,"n/a")</f>
        <v>0.12922652439811852</v>
      </c>
      <c r="G27" s="105">
        <f>+IF(ISNUMBER(DATA!M27),DATA!M27,"n/a")</f>
        <v>104412352.53</v>
      </c>
      <c r="H27" s="106">
        <f>+IF(ISNUMBER(DATA!X27),DATA!X27,"n/a")</f>
        <v>7.3678133970485546E-2</v>
      </c>
      <c r="I27" s="105">
        <f>+IF(ISNUMBER(DATA!Q27),DATA!Q27,"n/a")</f>
        <v>209557855.44999999</v>
      </c>
      <c r="J27" s="106">
        <f>+IF(ISNUMBER(DATA!Y27),DATA!Y27,"n/a")</f>
        <v>8.0290432959750663E-2</v>
      </c>
      <c r="K27" s="105">
        <f>+IF(ISNUMBER(DATA!U27),DATA!U27,"n/a")</f>
        <v>437479048.91000003</v>
      </c>
      <c r="L27" s="106">
        <f>+IF(ISNUMBER(DATA!Z27),DATA!Z27,"n/a")</f>
        <v>6.7602787137384643E-2</v>
      </c>
      <c r="R27" s="66"/>
      <c r="S27" s="66"/>
      <c r="T27" s="66"/>
      <c r="U27" s="66"/>
      <c r="V27" s="66"/>
      <c r="W27" s="66"/>
      <c r="X27" s="66"/>
      <c r="Y27" s="66"/>
    </row>
    <row r="28" spans="1:25" x14ac:dyDescent="0.2">
      <c r="A28" s="103" t="s">
        <v>67</v>
      </c>
      <c r="B28" s="103" t="s">
        <v>21</v>
      </c>
      <c r="C28" s="104" t="s">
        <v>0</v>
      </c>
      <c r="D28" s="104" t="s">
        <v>292</v>
      </c>
      <c r="E28" s="105">
        <f>+IF(ISNUMBER(DATA!I28),DATA!I28,"n/a")</f>
        <v>208317876.72999999</v>
      </c>
      <c r="F28" s="106">
        <f>+IF(ISNUMBER(DATA!W28),DATA!W28,"n/a")</f>
        <v>4.4841311282273186E-2</v>
      </c>
      <c r="G28" s="105">
        <f>+IF(ISNUMBER(DATA!M28),DATA!M28,"n/a")</f>
        <v>657135623.28999996</v>
      </c>
      <c r="H28" s="106">
        <f>+IF(ISNUMBER(DATA!X28),DATA!X28,"n/a")</f>
        <v>6.2056233229755911E-2</v>
      </c>
      <c r="I28" s="105">
        <f>+IF(ISNUMBER(DATA!Q28),DATA!Q28,"n/a")</f>
        <v>1294364572.97</v>
      </c>
      <c r="J28" s="106">
        <f>+IF(ISNUMBER(DATA!Y28),DATA!Y28,"n/a")</f>
        <v>7.8374219756143837E-2</v>
      </c>
      <c r="K28" s="105">
        <f>+IF(ISNUMBER(DATA!U28),DATA!U28,"n/a")</f>
        <v>2670711378.3899999</v>
      </c>
      <c r="L28" s="106">
        <f>+IF(ISNUMBER(DATA!Z28),DATA!Z28,"n/a")</f>
        <v>8.8769741623969736E-2</v>
      </c>
      <c r="R28" s="66"/>
      <c r="S28" s="66"/>
      <c r="T28" s="66"/>
      <c r="U28" s="66"/>
      <c r="V28" s="66"/>
      <c r="W28" s="66"/>
      <c r="X28" s="66"/>
      <c r="Y28" s="66"/>
    </row>
    <row r="29" spans="1:25" x14ac:dyDescent="0.2">
      <c r="A29" s="103" t="s">
        <v>67</v>
      </c>
      <c r="B29" s="103" t="s">
        <v>21</v>
      </c>
      <c r="C29" s="104" t="s">
        <v>0</v>
      </c>
      <c r="D29" s="104" t="s">
        <v>293</v>
      </c>
      <c r="E29" s="105">
        <f>+IF(ISNUMBER(DATA!I29),DATA!I29,"n/a")</f>
        <v>17056173.59</v>
      </c>
      <c r="F29" s="106">
        <f>+IF(ISNUMBER(DATA!W29),DATA!W29,"n/a")</f>
        <v>5.860779269747806E-2</v>
      </c>
      <c r="G29" s="105">
        <f>+IF(ISNUMBER(DATA!M29),DATA!M29,"n/a")</f>
        <v>54219212.310000002</v>
      </c>
      <c r="H29" s="106">
        <f>+IF(ISNUMBER(DATA!X29),DATA!X29,"n/a")</f>
        <v>5.7774546866241221E-2</v>
      </c>
      <c r="I29" s="105">
        <f>+IF(ISNUMBER(DATA!Q29),DATA!Q29,"n/a")</f>
        <v>103649794.06999999</v>
      </c>
      <c r="J29" s="106">
        <f>+IF(ISNUMBER(DATA!Y29),DATA!Y29,"n/a")</f>
        <v>5.969074206320521E-2</v>
      </c>
      <c r="K29" s="105">
        <f>+IF(ISNUMBER(DATA!U29),DATA!U29,"n/a")</f>
        <v>214344436.31</v>
      </c>
      <c r="L29" s="106">
        <f>+IF(ISNUMBER(DATA!Z29),DATA!Z29,"n/a")</f>
        <v>6.8212624625670043E-2</v>
      </c>
      <c r="R29" s="66"/>
      <c r="S29" s="66"/>
      <c r="T29" s="66"/>
      <c r="U29" s="66"/>
      <c r="V29" s="66"/>
      <c r="W29" s="66"/>
      <c r="X29" s="66"/>
      <c r="Y29" s="66"/>
    </row>
    <row r="30" spans="1:25" x14ac:dyDescent="0.2">
      <c r="A30" s="103" t="s">
        <v>67</v>
      </c>
      <c r="B30" s="103" t="s">
        <v>21</v>
      </c>
      <c r="C30" s="104" t="s">
        <v>0</v>
      </c>
      <c r="D30" s="104" t="s">
        <v>294</v>
      </c>
      <c r="E30" s="105">
        <f>+IF(ISNUMBER(DATA!I30),DATA!I30,"n/a")</f>
        <v>116432157.66</v>
      </c>
      <c r="F30" s="106">
        <f>+IF(ISNUMBER(DATA!W30),DATA!W30,"n/a")</f>
        <v>0.10549306694268883</v>
      </c>
      <c r="G30" s="105">
        <f>+IF(ISNUMBER(DATA!M30),DATA!M30,"n/a")</f>
        <v>369936635.56</v>
      </c>
      <c r="H30" s="106">
        <f>+IF(ISNUMBER(DATA!X30),DATA!X30,"n/a")</f>
        <v>7.1556677052031142E-2</v>
      </c>
      <c r="I30" s="105">
        <f>+IF(ISNUMBER(DATA!Q30),DATA!Q30,"n/a")</f>
        <v>709603679.65999997</v>
      </c>
      <c r="J30" s="106">
        <f>+IF(ISNUMBER(DATA!Y30),DATA!Y30,"n/a")</f>
        <v>7.5712039804127274E-2</v>
      </c>
      <c r="K30" s="105">
        <f>+IF(ISNUMBER(DATA!U30),DATA!U30,"n/a")</f>
        <v>1396009105.0999999</v>
      </c>
      <c r="L30" s="106">
        <f>+IF(ISNUMBER(DATA!Z30),DATA!Z30,"n/a")</f>
        <v>9.2372853973704913E-2</v>
      </c>
      <c r="R30" s="66"/>
      <c r="S30" s="66"/>
      <c r="T30" s="66"/>
      <c r="U30" s="66"/>
      <c r="V30" s="66"/>
      <c r="W30" s="66"/>
      <c r="X30" s="66"/>
      <c r="Y30" s="66"/>
    </row>
    <row r="31" spans="1:25" x14ac:dyDescent="0.2">
      <c r="A31" s="103" t="s">
        <v>67</v>
      </c>
      <c r="B31" s="103" t="s">
        <v>21</v>
      </c>
      <c r="C31" s="104" t="s">
        <v>0</v>
      </c>
      <c r="D31" s="104" t="s">
        <v>295</v>
      </c>
      <c r="E31" s="105">
        <f>+IF(ISNUMBER(DATA!I31),DATA!I31,"n/a")</f>
        <v>37656547.25</v>
      </c>
      <c r="F31" s="106">
        <f>+IF(ISNUMBER(DATA!W31),DATA!W31,"n/a")</f>
        <v>-1.715685886269443E-2</v>
      </c>
      <c r="G31" s="105">
        <f>+IF(ISNUMBER(DATA!M31),DATA!M31,"n/a")</f>
        <v>120618334.22</v>
      </c>
      <c r="H31" s="106">
        <f>+IF(ISNUMBER(DATA!X31),DATA!X31,"n/a")</f>
        <v>2.728696147755374E-3</v>
      </c>
      <c r="I31" s="105">
        <f>+IF(ISNUMBER(DATA!Q31),DATA!Q31,"n/a")</f>
        <v>232530556.16999999</v>
      </c>
      <c r="J31" s="106">
        <f>+IF(ISNUMBER(DATA!Y31),DATA!Y31,"n/a")</f>
        <v>1.9838474082099589E-2</v>
      </c>
      <c r="K31" s="105">
        <f>+IF(ISNUMBER(DATA!U31),DATA!U31,"n/a")</f>
        <v>500884531.88</v>
      </c>
      <c r="L31" s="106">
        <f>+IF(ISNUMBER(DATA!Z31),DATA!Z31,"n/a")</f>
        <v>2.9468644237428697E-2</v>
      </c>
      <c r="R31" s="66"/>
      <c r="S31" s="66"/>
      <c r="T31" s="66"/>
      <c r="U31" s="66"/>
      <c r="V31" s="66"/>
      <c r="W31" s="66"/>
      <c r="X31" s="66"/>
      <c r="Y31" s="66"/>
    </row>
    <row r="32" spans="1:25" x14ac:dyDescent="0.2">
      <c r="A32" s="103" t="s">
        <v>67</v>
      </c>
      <c r="B32" s="103" t="s">
        <v>21</v>
      </c>
      <c r="C32" s="104" t="s">
        <v>0</v>
      </c>
      <c r="D32" s="104" t="s">
        <v>296</v>
      </c>
      <c r="E32" s="105">
        <f>+IF(ISNUMBER(DATA!I32),DATA!I32,"n/a")</f>
        <v>50431992.530000001</v>
      </c>
      <c r="F32" s="106">
        <f>+IF(ISNUMBER(DATA!W32),DATA!W32,"n/a")</f>
        <v>2.6925476436176078E-2</v>
      </c>
      <c r="G32" s="105">
        <f>+IF(ISNUMBER(DATA!M32),DATA!M32,"n/a")</f>
        <v>163588529.97999999</v>
      </c>
      <c r="H32" s="106">
        <f>+IF(ISNUMBER(DATA!X32),DATA!X32,"n/a")</f>
        <v>5.1064470054120487E-2</v>
      </c>
      <c r="I32" s="105">
        <f>+IF(ISNUMBER(DATA!Q32),DATA!Q32,"n/a")</f>
        <v>315972642.54000002</v>
      </c>
      <c r="J32" s="106">
        <f>+IF(ISNUMBER(DATA!Y32),DATA!Y32,"n/a")</f>
        <v>4.337964202503522E-2</v>
      </c>
      <c r="K32" s="105">
        <f>+IF(ISNUMBER(DATA!U32),DATA!U32,"n/a")</f>
        <v>675020810.10000002</v>
      </c>
      <c r="L32" s="106">
        <f>+IF(ISNUMBER(DATA!Z32),DATA!Z32,"n/a")</f>
        <v>4.9517073867273075E-2</v>
      </c>
      <c r="R32" s="66"/>
      <c r="S32" s="66"/>
      <c r="T32" s="66"/>
      <c r="U32" s="66"/>
      <c r="V32" s="66"/>
      <c r="W32" s="66"/>
      <c r="X32" s="66"/>
      <c r="Y32" s="66"/>
    </row>
    <row r="33" spans="1:25" x14ac:dyDescent="0.2">
      <c r="A33" s="103" t="s">
        <v>67</v>
      </c>
      <c r="B33" s="103" t="s">
        <v>21</v>
      </c>
      <c r="C33" s="104" t="s">
        <v>0</v>
      </c>
      <c r="D33" s="104" t="s">
        <v>297</v>
      </c>
      <c r="E33" s="105">
        <f>+IF(ISNUMBER(DATA!I33),DATA!I33,"n/a")</f>
        <v>24522484.98</v>
      </c>
      <c r="F33" s="106">
        <f>+IF(ISNUMBER(DATA!W33),DATA!W33,"n/a")</f>
        <v>4.9232223267395576E-2</v>
      </c>
      <c r="G33" s="105">
        <f>+IF(ISNUMBER(DATA!M33),DATA!M33,"n/a")</f>
        <v>76791825.349999994</v>
      </c>
      <c r="H33" s="106">
        <f>+IF(ISNUMBER(DATA!X33),DATA!X33,"n/a")</f>
        <v>3.3980586819256642E-2</v>
      </c>
      <c r="I33" s="105">
        <f>+IF(ISNUMBER(DATA!Q33),DATA!Q33,"n/a")</f>
        <v>150543700.12</v>
      </c>
      <c r="J33" s="106">
        <f>+IF(ISNUMBER(DATA!Y33),DATA!Y33,"n/a")</f>
        <v>6.2792508542824185E-2</v>
      </c>
      <c r="K33" s="105">
        <f>+IF(ISNUMBER(DATA!U33),DATA!U33,"n/a")</f>
        <v>313554094.76999998</v>
      </c>
      <c r="L33" s="106">
        <f>+IF(ISNUMBER(DATA!Z33),DATA!Z33,"n/a")</f>
        <v>7.5042116243488374E-2</v>
      </c>
      <c r="R33" s="66"/>
      <c r="S33" s="66"/>
      <c r="T33" s="66"/>
      <c r="U33" s="66"/>
      <c r="V33" s="66"/>
      <c r="W33" s="66"/>
      <c r="X33" s="66"/>
      <c r="Y33" s="66"/>
    </row>
    <row r="34" spans="1:25" x14ac:dyDescent="0.2">
      <c r="A34" s="103" t="s">
        <v>67</v>
      </c>
      <c r="B34" s="103" t="s">
        <v>21</v>
      </c>
      <c r="C34" s="104" t="s">
        <v>0</v>
      </c>
      <c r="D34" s="104" t="s">
        <v>298</v>
      </c>
      <c r="E34" s="105">
        <f>+IF(ISNUMBER(DATA!I34),DATA!I34,"n/a")</f>
        <v>39990215.530000001</v>
      </c>
      <c r="F34" s="106">
        <f>+IF(ISNUMBER(DATA!W34),DATA!W34,"n/a")</f>
        <v>-2.5685519671999816E-3</v>
      </c>
      <c r="G34" s="105">
        <f>+IF(ISNUMBER(DATA!M34),DATA!M34,"n/a")</f>
        <v>122734695.92</v>
      </c>
      <c r="H34" s="106">
        <f>+IF(ISNUMBER(DATA!X34),DATA!X34,"n/a")</f>
        <v>1.9327401080764688E-2</v>
      </c>
      <c r="I34" s="105">
        <f>+IF(ISNUMBER(DATA!Q34),DATA!Q34,"n/a")</f>
        <v>234736955.58000001</v>
      </c>
      <c r="J34" s="106">
        <f>+IF(ISNUMBER(DATA!Y34),DATA!Y34,"n/a")</f>
        <v>3.3030002376082682E-2</v>
      </c>
      <c r="K34" s="105">
        <f>+IF(ISNUMBER(DATA!U34),DATA!U34,"n/a")</f>
        <v>499551000.43000001</v>
      </c>
      <c r="L34" s="106">
        <f>+IF(ISNUMBER(DATA!Z34),DATA!Z34,"n/a")</f>
        <v>4.8915094211618222E-2</v>
      </c>
      <c r="R34" s="66"/>
      <c r="S34" s="66"/>
      <c r="T34" s="66"/>
      <c r="U34" s="66"/>
      <c r="V34" s="66"/>
      <c r="W34" s="66"/>
      <c r="X34" s="66"/>
      <c r="Y34" s="66"/>
    </row>
    <row r="35" spans="1:25" x14ac:dyDescent="0.2">
      <c r="A35" s="103" t="s">
        <v>67</v>
      </c>
      <c r="B35" s="103" t="s">
        <v>21</v>
      </c>
      <c r="C35" s="104" t="s">
        <v>0</v>
      </c>
      <c r="D35" s="104" t="s">
        <v>299</v>
      </c>
      <c r="E35" s="105">
        <f>+IF(ISNUMBER(DATA!I35),DATA!I35,"n/a")</f>
        <v>246865599.02000001</v>
      </c>
      <c r="F35" s="106">
        <f>+IF(ISNUMBER(DATA!W35),DATA!W35,"n/a")</f>
        <v>1.6602912076154618E-2</v>
      </c>
      <c r="G35" s="105">
        <f>+IF(ISNUMBER(DATA!M35),DATA!M35,"n/a")</f>
        <v>795051937.66999996</v>
      </c>
      <c r="H35" s="106">
        <f>+IF(ISNUMBER(DATA!X35),DATA!X35,"n/a")</f>
        <v>2.4824862229873748E-2</v>
      </c>
      <c r="I35" s="105">
        <f>+IF(ISNUMBER(DATA!Q35),DATA!Q35,"n/a")</f>
        <v>1552571741.8</v>
      </c>
      <c r="J35" s="106">
        <f>+IF(ISNUMBER(DATA!Y35),DATA!Y35,"n/a")</f>
        <v>2.0565635208444861E-2</v>
      </c>
      <c r="K35" s="105">
        <f>+IF(ISNUMBER(DATA!U35),DATA!U35,"n/a")</f>
        <v>3284302107.1900001</v>
      </c>
      <c r="L35" s="106">
        <f>+IF(ISNUMBER(DATA!Z35),DATA!Z35,"n/a")</f>
        <v>3.7348794368296946E-2</v>
      </c>
      <c r="R35" s="66"/>
      <c r="S35" s="66"/>
      <c r="T35" s="66"/>
      <c r="U35" s="66"/>
      <c r="V35" s="66"/>
      <c r="W35" s="66"/>
      <c r="X35" s="66"/>
      <c r="Y35" s="66"/>
    </row>
    <row r="36" spans="1:25" x14ac:dyDescent="0.2">
      <c r="A36" s="103" t="s">
        <v>67</v>
      </c>
      <c r="B36" s="103" t="s">
        <v>21</v>
      </c>
      <c r="C36" s="104" t="s">
        <v>0</v>
      </c>
      <c r="D36" s="104" t="s">
        <v>300</v>
      </c>
      <c r="E36" s="105">
        <f>+IF(ISNUMBER(DATA!I36),DATA!I36,"n/a")</f>
        <v>79517273.120000005</v>
      </c>
      <c r="F36" s="106">
        <f>+IF(ISNUMBER(DATA!W36),DATA!W36,"n/a")</f>
        <v>5.7937497879312752E-2</v>
      </c>
      <c r="G36" s="105">
        <f>+IF(ISNUMBER(DATA!M36),DATA!M36,"n/a")</f>
        <v>249746306.31999999</v>
      </c>
      <c r="H36" s="106">
        <f>+IF(ISNUMBER(DATA!X36),DATA!X36,"n/a")</f>
        <v>4.1895862755308481E-2</v>
      </c>
      <c r="I36" s="105">
        <f>+IF(ISNUMBER(DATA!Q36),DATA!Q36,"n/a")</f>
        <v>463116191.54000002</v>
      </c>
      <c r="J36" s="106">
        <f>+IF(ISNUMBER(DATA!Y36),DATA!Y36,"n/a")</f>
        <v>4.3873179997638116E-2</v>
      </c>
      <c r="K36" s="105">
        <f>+IF(ISNUMBER(DATA!U36),DATA!U36,"n/a")</f>
        <v>1010762977.91</v>
      </c>
      <c r="L36" s="106">
        <f>+IF(ISNUMBER(DATA!Z36),DATA!Z36,"n/a")</f>
        <v>5.6176850035774731E-2</v>
      </c>
      <c r="R36" s="66"/>
      <c r="S36" s="66"/>
      <c r="T36" s="66"/>
      <c r="U36" s="66"/>
      <c r="V36" s="66"/>
      <c r="W36" s="66"/>
      <c r="X36" s="66"/>
      <c r="Y36" s="66"/>
    </row>
    <row r="37" spans="1:25" x14ac:dyDescent="0.2">
      <c r="A37" s="103" t="s">
        <v>67</v>
      </c>
      <c r="B37" s="103" t="s">
        <v>21</v>
      </c>
      <c r="C37" s="104" t="s">
        <v>0</v>
      </c>
      <c r="D37" s="104" t="s">
        <v>301</v>
      </c>
      <c r="E37" s="105">
        <f>+IF(ISNUMBER(DATA!I37),DATA!I37,"n/a")</f>
        <v>15671617.189999999</v>
      </c>
      <c r="F37" s="106">
        <f>+IF(ISNUMBER(DATA!W37),DATA!W37,"n/a")</f>
        <v>0.14056936095138217</v>
      </c>
      <c r="G37" s="105">
        <f>+IF(ISNUMBER(DATA!M37),DATA!M37,"n/a")</f>
        <v>49359753.950000003</v>
      </c>
      <c r="H37" s="106">
        <f>+IF(ISNUMBER(DATA!X37),DATA!X37,"n/a")</f>
        <v>0.10216272914947644</v>
      </c>
      <c r="I37" s="105">
        <f>+IF(ISNUMBER(DATA!Q37),DATA!Q37,"n/a")</f>
        <v>96493075.420000002</v>
      </c>
      <c r="J37" s="106">
        <f>+IF(ISNUMBER(DATA!Y37),DATA!Y37,"n/a")</f>
        <v>0.11801405333355371</v>
      </c>
      <c r="K37" s="105">
        <f>+IF(ISNUMBER(DATA!U37),DATA!U37,"n/a")</f>
        <v>201798053.44</v>
      </c>
      <c r="L37" s="106">
        <f>+IF(ISNUMBER(DATA!Z37),DATA!Z37,"n/a")</f>
        <v>9.8387372208396162E-2</v>
      </c>
      <c r="R37" s="66"/>
      <c r="S37" s="66"/>
      <c r="T37" s="66"/>
      <c r="U37" s="66"/>
      <c r="V37" s="66"/>
      <c r="W37" s="66"/>
      <c r="X37" s="66"/>
      <c r="Y37" s="66"/>
    </row>
    <row r="38" spans="1:25" x14ac:dyDescent="0.2">
      <c r="A38" s="103" t="s">
        <v>67</v>
      </c>
      <c r="B38" s="103" t="s">
        <v>21</v>
      </c>
      <c r="C38" s="104" t="s">
        <v>0</v>
      </c>
      <c r="D38" s="104" t="s">
        <v>302</v>
      </c>
      <c r="E38" s="105">
        <f>+IF(ISNUMBER(DATA!I38),DATA!I38,"n/a")</f>
        <v>63203872.079999998</v>
      </c>
      <c r="F38" s="106">
        <f>+IF(ISNUMBER(DATA!W38),DATA!W38,"n/a")</f>
        <v>6.4123296170436106E-2</v>
      </c>
      <c r="G38" s="105">
        <f>+IF(ISNUMBER(DATA!M38),DATA!M38,"n/a")</f>
        <v>196711349.00999999</v>
      </c>
      <c r="H38" s="106">
        <f>+IF(ISNUMBER(DATA!X38),DATA!X38,"n/a")</f>
        <v>4.5913563267214345E-2</v>
      </c>
      <c r="I38" s="105">
        <f>+IF(ISNUMBER(DATA!Q38),DATA!Q38,"n/a")</f>
        <v>375939473.22000003</v>
      </c>
      <c r="J38" s="106">
        <f>+IF(ISNUMBER(DATA!Y38),DATA!Y38,"n/a")</f>
        <v>5.3028255072635415E-2</v>
      </c>
      <c r="K38" s="105">
        <f>+IF(ISNUMBER(DATA!U38),DATA!U38,"n/a")</f>
        <v>767420788.13</v>
      </c>
      <c r="L38" s="106">
        <f>+IF(ISNUMBER(DATA!Z38),DATA!Z38,"n/a")</f>
        <v>7.1037077658980638E-2</v>
      </c>
      <c r="R38" s="66"/>
      <c r="S38" s="66"/>
      <c r="T38" s="66"/>
      <c r="U38" s="66"/>
      <c r="V38" s="66"/>
      <c r="W38" s="66"/>
      <c r="X38" s="66"/>
      <c r="Y38" s="66"/>
    </row>
    <row r="39" spans="1:25" x14ac:dyDescent="0.2">
      <c r="A39" s="103" t="s">
        <v>67</v>
      </c>
      <c r="B39" s="103" t="s">
        <v>21</v>
      </c>
      <c r="C39" s="104" t="s">
        <v>0</v>
      </c>
      <c r="D39" s="104" t="s">
        <v>303</v>
      </c>
      <c r="E39" s="105">
        <f>+IF(ISNUMBER(DATA!I39),DATA!I39,"n/a")</f>
        <v>25656753.949999999</v>
      </c>
      <c r="F39" s="106">
        <f>+IF(ISNUMBER(DATA!W39),DATA!W39,"n/a")</f>
        <v>1.6339559050850362E-2</v>
      </c>
      <c r="G39" s="105">
        <f>+IF(ISNUMBER(DATA!M39),DATA!M39,"n/a")</f>
        <v>80691923.010000005</v>
      </c>
      <c r="H39" s="106">
        <f>+IF(ISNUMBER(DATA!X39),DATA!X39,"n/a")</f>
        <v>9.2509838015488056E-3</v>
      </c>
      <c r="I39" s="105">
        <f>+IF(ISNUMBER(DATA!Q39),DATA!Q39,"n/a")</f>
        <v>152442901.03</v>
      </c>
      <c r="J39" s="106">
        <f>+IF(ISNUMBER(DATA!Y39),DATA!Y39,"n/a")</f>
        <v>-4.996732989767801E-3</v>
      </c>
      <c r="K39" s="105">
        <f>+IF(ISNUMBER(DATA!U39),DATA!U39,"n/a")</f>
        <v>326933189.58999997</v>
      </c>
      <c r="L39" s="106">
        <f>+IF(ISNUMBER(DATA!Z39),DATA!Z39,"n/a")</f>
        <v>1.1266306860257659E-2</v>
      </c>
      <c r="R39" s="66"/>
      <c r="S39" s="66"/>
      <c r="T39" s="66"/>
      <c r="U39" s="66"/>
      <c r="V39" s="66"/>
      <c r="W39" s="66"/>
      <c r="X39" s="66"/>
      <c r="Y39" s="66"/>
    </row>
    <row r="40" spans="1:25" x14ac:dyDescent="0.2">
      <c r="A40" s="103" t="s">
        <v>67</v>
      </c>
      <c r="B40" s="103" t="s">
        <v>21</v>
      </c>
      <c r="C40" s="104" t="s">
        <v>0</v>
      </c>
      <c r="D40" s="104" t="s">
        <v>304</v>
      </c>
      <c r="E40" s="105">
        <f>+IF(ISNUMBER(DATA!I40),DATA!I40,"n/a")</f>
        <v>99431969.609999999</v>
      </c>
      <c r="F40" s="106">
        <f>+IF(ISNUMBER(DATA!W40),DATA!W40,"n/a")</f>
        <v>3.3204929401027039E-2</v>
      </c>
      <c r="G40" s="105">
        <f>+IF(ISNUMBER(DATA!M40),DATA!M40,"n/a")</f>
        <v>316490764.88999999</v>
      </c>
      <c r="H40" s="106">
        <f>+IF(ISNUMBER(DATA!X40),DATA!X40,"n/a")</f>
        <v>3.6092086046062705E-2</v>
      </c>
      <c r="I40" s="105">
        <f>+IF(ISNUMBER(DATA!Q40),DATA!Q40,"n/a")</f>
        <v>615460368.88999999</v>
      </c>
      <c r="J40" s="106">
        <f>+IF(ISNUMBER(DATA!Y40),DATA!Y40,"n/a")</f>
        <v>3.5368033504579274E-2</v>
      </c>
      <c r="K40" s="105">
        <f>+IF(ISNUMBER(DATA!U40),DATA!U40,"n/a")</f>
        <v>1290305896.05</v>
      </c>
      <c r="L40" s="106">
        <f>+IF(ISNUMBER(DATA!Z40),DATA!Z40,"n/a")</f>
        <v>5.9324032889004237E-2</v>
      </c>
      <c r="R40" s="66"/>
      <c r="S40" s="66"/>
      <c r="T40" s="66"/>
      <c r="U40" s="66"/>
      <c r="V40" s="66"/>
      <c r="W40" s="66"/>
      <c r="X40" s="66"/>
      <c r="Y40" s="66"/>
    </row>
    <row r="41" spans="1:25" x14ac:dyDescent="0.2">
      <c r="A41" s="103" t="s">
        <v>67</v>
      </c>
      <c r="B41" s="103" t="s">
        <v>21</v>
      </c>
      <c r="C41" s="104" t="s">
        <v>0</v>
      </c>
      <c r="D41" s="104" t="s">
        <v>305</v>
      </c>
      <c r="E41" s="105">
        <f>+IF(ISNUMBER(DATA!I41),DATA!I41,"n/a")</f>
        <v>74691462.510000005</v>
      </c>
      <c r="F41" s="106">
        <f>+IF(ISNUMBER(DATA!W41),DATA!W41,"n/a")</f>
        <v>6.0709204400349687E-2</v>
      </c>
      <c r="G41" s="105">
        <f>+IF(ISNUMBER(DATA!M41),DATA!M41,"n/a")</f>
        <v>233481974.21000001</v>
      </c>
      <c r="H41" s="106">
        <f>+IF(ISNUMBER(DATA!X41),DATA!X41,"n/a")</f>
        <v>6.5118004056334028E-2</v>
      </c>
      <c r="I41" s="105">
        <f>+IF(ISNUMBER(DATA!Q41),DATA!Q41,"n/a")</f>
        <v>465387150.14999998</v>
      </c>
      <c r="J41" s="106">
        <f>+IF(ISNUMBER(DATA!Y41),DATA!Y41,"n/a")</f>
        <v>7.8884453733703119E-2</v>
      </c>
      <c r="K41" s="105">
        <f>+IF(ISNUMBER(DATA!U41),DATA!U41,"n/a")</f>
        <v>933955084.14999998</v>
      </c>
      <c r="L41" s="106">
        <f>+IF(ISNUMBER(DATA!Z41),DATA!Z41,"n/a")</f>
        <v>8.3496292981143777E-2</v>
      </c>
      <c r="R41" s="66"/>
      <c r="S41" s="66"/>
      <c r="T41" s="66"/>
      <c r="U41" s="66"/>
      <c r="V41" s="66"/>
      <c r="W41" s="66"/>
      <c r="X41" s="66"/>
      <c r="Y41" s="66"/>
    </row>
    <row r="42" spans="1:25" x14ac:dyDescent="0.2">
      <c r="A42" s="103" t="s">
        <v>67</v>
      </c>
      <c r="B42" s="103" t="s">
        <v>21</v>
      </c>
      <c r="C42" s="104" t="s">
        <v>0</v>
      </c>
      <c r="D42" s="104" t="s">
        <v>306</v>
      </c>
      <c r="E42" s="105">
        <f>+IF(ISNUMBER(DATA!I42),DATA!I42,"n/a")</f>
        <v>40952551.450000003</v>
      </c>
      <c r="F42" s="106">
        <f>+IF(ISNUMBER(DATA!W42),DATA!W42,"n/a")</f>
        <v>4.0217463554841223E-2</v>
      </c>
      <c r="G42" s="105">
        <f>+IF(ISNUMBER(DATA!M42),DATA!M42,"n/a")</f>
        <v>130787407.36</v>
      </c>
      <c r="H42" s="106">
        <f>+IF(ISNUMBER(DATA!X42),DATA!X42,"n/a")</f>
        <v>3.6440852470523658E-2</v>
      </c>
      <c r="I42" s="105">
        <f>+IF(ISNUMBER(DATA!Q42),DATA!Q42,"n/a")</f>
        <v>256739661.69999999</v>
      </c>
      <c r="J42" s="106">
        <f>+IF(ISNUMBER(DATA!Y42),DATA!Y42,"n/a")</f>
        <v>3.5788417531875359E-2</v>
      </c>
      <c r="K42" s="105">
        <f>+IF(ISNUMBER(DATA!U42),DATA!U42,"n/a")</f>
        <v>537368529.75999999</v>
      </c>
      <c r="L42" s="106">
        <f>+IF(ISNUMBER(DATA!Z42),DATA!Z42,"n/a")</f>
        <v>4.0203427080230711E-2</v>
      </c>
      <c r="R42" s="66"/>
      <c r="S42" s="66"/>
      <c r="T42" s="66"/>
      <c r="U42" s="66"/>
      <c r="V42" s="66"/>
      <c r="W42" s="66"/>
      <c r="X42" s="66"/>
      <c r="Y42" s="66"/>
    </row>
    <row r="43" spans="1:25" x14ac:dyDescent="0.2">
      <c r="A43" s="103" t="s">
        <v>67</v>
      </c>
      <c r="B43" s="103" t="s">
        <v>21</v>
      </c>
      <c r="C43" s="104" t="s">
        <v>0</v>
      </c>
      <c r="D43" s="104" t="s">
        <v>307</v>
      </c>
      <c r="E43" s="105">
        <f>+IF(ISNUMBER(DATA!I43),DATA!I43,"n/a")</f>
        <v>47416266.340000004</v>
      </c>
      <c r="F43" s="106">
        <f>+IF(ISNUMBER(DATA!W43),DATA!W43,"n/a")</f>
        <v>6.1614223182798328E-2</v>
      </c>
      <c r="G43" s="105">
        <f>+IF(ISNUMBER(DATA!M43),DATA!M43,"n/a")</f>
        <v>152823939.94</v>
      </c>
      <c r="H43" s="106">
        <f>+IF(ISNUMBER(DATA!X43),DATA!X43,"n/a")</f>
        <v>8.7278151601105122E-2</v>
      </c>
      <c r="I43" s="105">
        <f>+IF(ISNUMBER(DATA!Q43),DATA!Q43,"n/a")</f>
        <v>294671808.73000002</v>
      </c>
      <c r="J43" s="106">
        <f>+IF(ISNUMBER(DATA!Y43),DATA!Y43,"n/a")</f>
        <v>9.8388919848401479E-2</v>
      </c>
      <c r="K43" s="105">
        <f>+IF(ISNUMBER(DATA!U43),DATA!U43,"n/a")</f>
        <v>621388105.10000002</v>
      </c>
      <c r="L43" s="106">
        <f>+IF(ISNUMBER(DATA!Z43),DATA!Z43,"n/a")</f>
        <v>9.678844954997777E-2</v>
      </c>
      <c r="R43" s="66"/>
      <c r="S43" s="66"/>
      <c r="T43" s="66"/>
      <c r="U43" s="66"/>
      <c r="V43" s="66"/>
      <c r="W43" s="66"/>
      <c r="X43" s="66"/>
      <c r="Y43" s="66"/>
    </row>
    <row r="44" spans="1:25" x14ac:dyDescent="0.2">
      <c r="A44" s="103" t="s">
        <v>67</v>
      </c>
      <c r="B44" s="103" t="s">
        <v>21</v>
      </c>
      <c r="C44" s="104" t="s">
        <v>0</v>
      </c>
      <c r="D44" s="104" t="s">
        <v>308</v>
      </c>
      <c r="E44" s="105">
        <f>+IF(ISNUMBER(DATA!I44),DATA!I44,"n/a")</f>
        <v>49578698.600000001</v>
      </c>
      <c r="F44" s="106">
        <f>+IF(ISNUMBER(DATA!W44),DATA!W44,"n/a")</f>
        <v>6.7648234383403949E-2</v>
      </c>
      <c r="G44" s="105">
        <f>+IF(ISNUMBER(DATA!M44),DATA!M44,"n/a")</f>
        <v>154308550.68000001</v>
      </c>
      <c r="H44" s="106">
        <f>+IF(ISNUMBER(DATA!X44),DATA!X44,"n/a")</f>
        <v>5.5369404259969598E-2</v>
      </c>
      <c r="I44" s="105">
        <f>+IF(ISNUMBER(DATA!Q44),DATA!Q44,"n/a")</f>
        <v>296988468.56</v>
      </c>
      <c r="J44" s="106">
        <f>+IF(ISNUMBER(DATA!Y44),DATA!Y44,"n/a")</f>
        <v>6.684481230805106E-2</v>
      </c>
      <c r="K44" s="105">
        <f>+IF(ISNUMBER(DATA!U44),DATA!U44,"n/a")</f>
        <v>610553933.77999997</v>
      </c>
      <c r="L44" s="106">
        <f>+IF(ISNUMBER(DATA!Z44),DATA!Z44,"n/a")</f>
        <v>7.3290943270072628E-2</v>
      </c>
      <c r="R44" s="66"/>
      <c r="S44" s="66"/>
      <c r="T44" s="66"/>
      <c r="U44" s="66"/>
      <c r="V44" s="66"/>
      <c r="W44" s="66"/>
      <c r="X44" s="66"/>
      <c r="Y44" s="66"/>
    </row>
    <row r="45" spans="1:25" x14ac:dyDescent="0.2">
      <c r="A45" s="103" t="s">
        <v>67</v>
      </c>
      <c r="B45" s="103" t="s">
        <v>21</v>
      </c>
      <c r="C45" s="104" t="s">
        <v>0</v>
      </c>
      <c r="D45" s="104" t="s">
        <v>309</v>
      </c>
      <c r="E45" s="105">
        <f>+IF(ISNUMBER(DATA!I45),DATA!I45,"n/a")</f>
        <v>48651306.909999996</v>
      </c>
      <c r="F45" s="106">
        <f>+IF(ISNUMBER(DATA!W45),DATA!W45,"n/a")</f>
        <v>4.6796337318374105E-2</v>
      </c>
      <c r="G45" s="105">
        <f>+IF(ISNUMBER(DATA!M45),DATA!M45,"n/a")</f>
        <v>152607421.00999999</v>
      </c>
      <c r="H45" s="106">
        <f>+IF(ISNUMBER(DATA!X45),DATA!X45,"n/a")</f>
        <v>6.2098486293941414E-2</v>
      </c>
      <c r="I45" s="105">
        <f>+IF(ISNUMBER(DATA!Q45),DATA!Q45,"n/a")</f>
        <v>294112155.25999999</v>
      </c>
      <c r="J45" s="106">
        <f>+IF(ISNUMBER(DATA!Y45),DATA!Y45,"n/a")</f>
        <v>7.1023232729690938E-2</v>
      </c>
      <c r="K45" s="105">
        <f>+IF(ISNUMBER(DATA!U45),DATA!U45,"n/a")</f>
        <v>616670590.75999999</v>
      </c>
      <c r="L45" s="106">
        <f>+IF(ISNUMBER(DATA!Z45),DATA!Z45,"n/a")</f>
        <v>7.7492604486931058E-2</v>
      </c>
      <c r="R45" s="66"/>
      <c r="S45" s="66"/>
      <c r="T45" s="66"/>
      <c r="U45" s="66"/>
      <c r="V45" s="66"/>
      <c r="W45" s="66"/>
      <c r="X45" s="66"/>
      <c r="Y45" s="66"/>
    </row>
    <row r="46" spans="1:25" x14ac:dyDescent="0.2">
      <c r="A46" s="103" t="s">
        <v>67</v>
      </c>
      <c r="B46" s="103" t="s">
        <v>21</v>
      </c>
      <c r="C46" s="104" t="s">
        <v>0</v>
      </c>
      <c r="D46" s="104" t="s">
        <v>310</v>
      </c>
      <c r="E46" s="105">
        <f>+IF(ISNUMBER(DATA!I46),DATA!I46,"n/a")</f>
        <v>34771341.780000001</v>
      </c>
      <c r="F46" s="106">
        <f>+IF(ISNUMBER(DATA!W46),DATA!W46,"n/a")</f>
        <v>1.2304442905591594E-2</v>
      </c>
      <c r="G46" s="105">
        <f>+IF(ISNUMBER(DATA!M46),DATA!M46,"n/a")</f>
        <v>109715997.81</v>
      </c>
      <c r="H46" s="106">
        <f>+IF(ISNUMBER(DATA!X46),DATA!X46,"n/a")</f>
        <v>2.0925862435674729E-2</v>
      </c>
      <c r="I46" s="105">
        <f>+IF(ISNUMBER(DATA!Q46),DATA!Q46,"n/a")</f>
        <v>208851748.16</v>
      </c>
      <c r="J46" s="106">
        <f>+IF(ISNUMBER(DATA!Y46),DATA!Y46,"n/a")</f>
        <v>2.6554416191179937E-2</v>
      </c>
      <c r="K46" s="105">
        <f>+IF(ISNUMBER(DATA!U46),DATA!U46,"n/a")</f>
        <v>436880080.63</v>
      </c>
      <c r="L46" s="106">
        <f>+IF(ISNUMBER(DATA!Z46),DATA!Z46,"n/a")</f>
        <v>3.5351081445637207E-2</v>
      </c>
      <c r="R46" s="66"/>
      <c r="S46" s="66"/>
      <c r="T46" s="66"/>
      <c r="U46" s="66"/>
      <c r="V46" s="66"/>
      <c r="W46" s="66"/>
      <c r="X46" s="66"/>
      <c r="Y46" s="66"/>
    </row>
    <row r="47" spans="1:25" x14ac:dyDescent="0.2">
      <c r="A47" s="103" t="s">
        <v>67</v>
      </c>
      <c r="B47" s="103" t="s">
        <v>21</v>
      </c>
      <c r="C47" s="104" t="s">
        <v>0</v>
      </c>
      <c r="D47" s="104" t="s">
        <v>311</v>
      </c>
      <c r="E47" s="105">
        <f>+IF(ISNUMBER(DATA!I47),DATA!I47,"n/a")</f>
        <v>41853170.719999999</v>
      </c>
      <c r="F47" s="106">
        <f>+IF(ISNUMBER(DATA!W47),DATA!W47,"n/a")</f>
        <v>5.2258586242429558E-2</v>
      </c>
      <c r="G47" s="105">
        <f>+IF(ISNUMBER(DATA!M47),DATA!M47,"n/a")</f>
        <v>132598811.97</v>
      </c>
      <c r="H47" s="106">
        <f>+IF(ISNUMBER(DATA!X47),DATA!X47,"n/a")</f>
        <v>6.3237695185001275E-2</v>
      </c>
      <c r="I47" s="105">
        <f>+IF(ISNUMBER(DATA!Q47),DATA!Q47,"n/a")</f>
        <v>257590247.71000001</v>
      </c>
      <c r="J47" s="106">
        <f>+IF(ISNUMBER(DATA!Y47),DATA!Y47,"n/a")</f>
        <v>8.5989570333232568E-2</v>
      </c>
      <c r="K47" s="105">
        <f>+IF(ISNUMBER(DATA!U47),DATA!U47,"n/a")</f>
        <v>537481449.70000005</v>
      </c>
      <c r="L47" s="106">
        <f>+IF(ISNUMBER(DATA!Z47),DATA!Z47,"n/a")</f>
        <v>9.204541615005217E-2</v>
      </c>
      <c r="R47" s="66"/>
      <c r="S47" s="66"/>
      <c r="T47" s="66"/>
      <c r="U47" s="66"/>
      <c r="V47" s="66"/>
      <c r="W47" s="66"/>
      <c r="X47" s="66"/>
      <c r="Y47" s="66"/>
    </row>
    <row r="48" spans="1:25" x14ac:dyDescent="0.2">
      <c r="A48" s="103" t="s">
        <v>67</v>
      </c>
      <c r="B48" s="103" t="s">
        <v>21</v>
      </c>
      <c r="C48" s="104" t="s">
        <v>0</v>
      </c>
      <c r="D48" s="104" t="s">
        <v>312</v>
      </c>
      <c r="E48" s="105">
        <f>+IF(ISNUMBER(DATA!I48),DATA!I48,"n/a")</f>
        <v>25595383.690000001</v>
      </c>
      <c r="F48" s="106">
        <f>+IF(ISNUMBER(DATA!W48),DATA!W48,"n/a")</f>
        <v>0.10173448614645372</v>
      </c>
      <c r="G48" s="105">
        <f>+IF(ISNUMBER(DATA!M48),DATA!M48,"n/a")</f>
        <v>81531476.480000004</v>
      </c>
      <c r="H48" s="106">
        <f>+IF(ISNUMBER(DATA!X48),DATA!X48,"n/a")</f>
        <v>0.11959911456778914</v>
      </c>
      <c r="I48" s="105">
        <f>+IF(ISNUMBER(DATA!Q48),DATA!Q48,"n/a")</f>
        <v>157115746.13999999</v>
      </c>
      <c r="J48" s="106">
        <f>+IF(ISNUMBER(DATA!Y48),DATA!Y48,"n/a")</f>
        <v>0.11300825679151942</v>
      </c>
      <c r="K48" s="105">
        <f>+IF(ISNUMBER(DATA!U48),DATA!U48,"n/a")</f>
        <v>326537675.66000003</v>
      </c>
      <c r="L48" s="106">
        <f>+IF(ISNUMBER(DATA!Z48),DATA!Z48,"n/a")</f>
        <v>0.10777919520481566</v>
      </c>
      <c r="R48" s="66"/>
      <c r="S48" s="66"/>
      <c r="T48" s="66"/>
      <c r="U48" s="66"/>
      <c r="V48" s="66"/>
      <c r="W48" s="66"/>
      <c r="X48" s="66"/>
      <c r="Y48" s="66"/>
    </row>
    <row r="49" spans="1:25" x14ac:dyDescent="0.2">
      <c r="A49" s="103" t="s">
        <v>67</v>
      </c>
      <c r="B49" s="103" t="s">
        <v>21</v>
      </c>
      <c r="C49" s="104" t="s">
        <v>0</v>
      </c>
      <c r="D49" s="104" t="s">
        <v>313</v>
      </c>
      <c r="E49" s="105">
        <f>+IF(ISNUMBER(DATA!I49),DATA!I49,"n/a")</f>
        <v>43448313.939999998</v>
      </c>
      <c r="F49" s="106">
        <f>+IF(ISNUMBER(DATA!W49),DATA!W49,"n/a")</f>
        <v>4.5353916321915697E-2</v>
      </c>
      <c r="G49" s="105">
        <f>+IF(ISNUMBER(DATA!M49),DATA!M49,"n/a")</f>
        <v>137938259.03</v>
      </c>
      <c r="H49" s="106">
        <f>+IF(ISNUMBER(DATA!X49),DATA!X49,"n/a")</f>
        <v>4.8490871137368538E-2</v>
      </c>
      <c r="I49" s="105">
        <f>+IF(ISNUMBER(DATA!Q49),DATA!Q49,"n/a")</f>
        <v>272600558.02999997</v>
      </c>
      <c r="J49" s="106">
        <f>+IF(ISNUMBER(DATA!Y49),DATA!Y49,"n/a")</f>
        <v>6.7390257663230993E-2</v>
      </c>
      <c r="K49" s="105">
        <f>+IF(ISNUMBER(DATA!U49),DATA!U49,"n/a")</f>
        <v>561581078.60000002</v>
      </c>
      <c r="L49" s="106">
        <f>+IF(ISNUMBER(DATA!Z49),DATA!Z49,"n/a")</f>
        <v>7.7282501028225287E-2</v>
      </c>
      <c r="R49" s="66"/>
      <c r="S49" s="66"/>
      <c r="T49" s="66"/>
      <c r="U49" s="66"/>
      <c r="V49" s="66"/>
      <c r="W49" s="66"/>
      <c r="X49" s="66"/>
      <c r="Y49" s="66"/>
    </row>
    <row r="50" spans="1:25" x14ac:dyDescent="0.2">
      <c r="A50" s="103" t="s">
        <v>67</v>
      </c>
      <c r="B50" s="103" t="s">
        <v>21</v>
      </c>
      <c r="C50" s="104" t="s">
        <v>0</v>
      </c>
      <c r="D50" s="104" t="s">
        <v>314</v>
      </c>
      <c r="E50" s="105">
        <f>+IF(ISNUMBER(DATA!I50),DATA!I50,"n/a")</f>
        <v>89507674.560000002</v>
      </c>
      <c r="F50" s="106">
        <f>+IF(ISNUMBER(DATA!W50),DATA!W50,"n/a")</f>
        <v>3.4029210127359495E-2</v>
      </c>
      <c r="G50" s="105">
        <f>+IF(ISNUMBER(DATA!M50),DATA!M50,"n/a")</f>
        <v>283018892.31999999</v>
      </c>
      <c r="H50" s="106">
        <f>+IF(ISNUMBER(DATA!X50),DATA!X50,"n/a")</f>
        <v>4.2246507195598179E-2</v>
      </c>
      <c r="I50" s="105">
        <f>+IF(ISNUMBER(DATA!Q50),DATA!Q50,"n/a")</f>
        <v>559313644.05999994</v>
      </c>
      <c r="J50" s="106">
        <f>+IF(ISNUMBER(DATA!Y50),DATA!Y50,"n/a")</f>
        <v>5.6424444000529705E-2</v>
      </c>
      <c r="K50" s="105">
        <f>+IF(ISNUMBER(DATA!U50),DATA!U50,"n/a")</f>
        <v>1156730939.03</v>
      </c>
      <c r="L50" s="106">
        <f>+IF(ISNUMBER(DATA!Z50),DATA!Z50,"n/a")</f>
        <v>6.4736516552466761E-2</v>
      </c>
      <c r="R50" s="66"/>
      <c r="S50" s="66"/>
      <c r="T50" s="66"/>
      <c r="U50" s="66"/>
      <c r="V50" s="66"/>
      <c r="W50" s="66"/>
      <c r="X50" s="66"/>
      <c r="Y50" s="66"/>
    </row>
    <row r="51" spans="1:25" x14ac:dyDescent="0.2">
      <c r="A51" s="103" t="s">
        <v>67</v>
      </c>
      <c r="B51" s="103" t="s">
        <v>21</v>
      </c>
      <c r="C51" s="104" t="s">
        <v>0</v>
      </c>
      <c r="D51" s="104" t="s">
        <v>315</v>
      </c>
      <c r="E51" s="105">
        <f>+IF(ISNUMBER(DATA!I51),DATA!I51,"n/a")</f>
        <v>62334558.899999999</v>
      </c>
      <c r="F51" s="106">
        <f>+IF(ISNUMBER(DATA!W51),DATA!W51,"n/a")</f>
        <v>6.5965797446336502E-2</v>
      </c>
      <c r="G51" s="105">
        <f>+IF(ISNUMBER(DATA!M51),DATA!M51,"n/a")</f>
        <v>198914176.91</v>
      </c>
      <c r="H51" s="106">
        <f>+IF(ISNUMBER(DATA!X51),DATA!X51,"n/a")</f>
        <v>8.3044632312635591E-2</v>
      </c>
      <c r="I51" s="105">
        <f>+IF(ISNUMBER(DATA!Q51),DATA!Q51,"n/a")</f>
        <v>385613569.68000001</v>
      </c>
      <c r="J51" s="106">
        <f>+IF(ISNUMBER(DATA!Y51),DATA!Y51,"n/a")</f>
        <v>9.7848124813018994E-2</v>
      </c>
      <c r="K51" s="105">
        <f>+IF(ISNUMBER(DATA!U51),DATA!U51,"n/a")</f>
        <v>806058290.16999996</v>
      </c>
      <c r="L51" s="106">
        <f>+IF(ISNUMBER(DATA!Z51),DATA!Z51,"n/a")</f>
        <v>9.9087427609765147E-2</v>
      </c>
      <c r="R51" s="66"/>
      <c r="S51" s="66"/>
      <c r="T51" s="66"/>
      <c r="U51" s="66"/>
      <c r="V51" s="66"/>
      <c r="W51" s="66"/>
      <c r="X51" s="66"/>
      <c r="Y51" s="66"/>
    </row>
    <row r="52" spans="1:25" x14ac:dyDescent="0.2">
      <c r="A52" s="103" t="s">
        <v>67</v>
      </c>
      <c r="B52" s="103" t="s">
        <v>21</v>
      </c>
      <c r="C52" s="104" t="s">
        <v>0</v>
      </c>
      <c r="D52" s="104" t="s">
        <v>316</v>
      </c>
      <c r="E52" s="105">
        <f>+IF(ISNUMBER(DATA!I52),DATA!I52,"n/a")</f>
        <v>74441320.879999995</v>
      </c>
      <c r="F52" s="106">
        <f>+IF(ISNUMBER(DATA!W52),DATA!W52,"n/a")</f>
        <v>0.10614945449175549</v>
      </c>
      <c r="G52" s="105">
        <f>+IF(ISNUMBER(DATA!M52),DATA!M52,"n/a")</f>
        <v>224931840.62</v>
      </c>
      <c r="H52" s="106">
        <f>+IF(ISNUMBER(DATA!X52),DATA!X52,"n/a")</f>
        <v>6.384437584210545E-2</v>
      </c>
      <c r="I52" s="105">
        <f>+IF(ISNUMBER(DATA!Q52),DATA!Q52,"n/a")</f>
        <v>420683963.01999998</v>
      </c>
      <c r="J52" s="106">
        <f>+IF(ISNUMBER(DATA!Y52),DATA!Y52,"n/a")</f>
        <v>5.5942877298402006E-2</v>
      </c>
      <c r="K52" s="105">
        <f>+IF(ISNUMBER(DATA!U52),DATA!U52,"n/a")</f>
        <v>872000333.57000005</v>
      </c>
      <c r="L52" s="106">
        <f>+IF(ISNUMBER(DATA!Z52),DATA!Z52,"n/a")</f>
        <v>5.2440843011034126E-2</v>
      </c>
      <c r="R52" s="66"/>
      <c r="S52" s="66"/>
      <c r="T52" s="66"/>
      <c r="U52" s="66"/>
      <c r="V52" s="66"/>
      <c r="W52" s="66"/>
      <c r="X52" s="66"/>
      <c r="Y52" s="66"/>
    </row>
    <row r="53" spans="1:25" x14ac:dyDescent="0.2">
      <c r="A53" s="103" t="s">
        <v>67</v>
      </c>
      <c r="B53" s="103" t="s">
        <v>21</v>
      </c>
      <c r="C53" s="104" t="s">
        <v>0</v>
      </c>
      <c r="D53" s="104" t="s">
        <v>317</v>
      </c>
      <c r="E53" s="105">
        <f>+IF(ISNUMBER(DATA!I53),DATA!I53,"n/a")</f>
        <v>40667100.07</v>
      </c>
      <c r="F53" s="106">
        <f>+IF(ISNUMBER(DATA!W53),DATA!W53,"n/a")</f>
        <v>8.3482122599566892E-4</v>
      </c>
      <c r="G53" s="105">
        <f>+IF(ISNUMBER(DATA!M53),DATA!M53,"n/a")</f>
        <v>134023430.48</v>
      </c>
      <c r="H53" s="106">
        <f>+IF(ISNUMBER(DATA!X53),DATA!X53,"n/a")</f>
        <v>2.9024321253498093E-2</v>
      </c>
      <c r="I53" s="105">
        <f>+IF(ISNUMBER(DATA!Q53),DATA!Q53,"n/a")</f>
        <v>262017455.25</v>
      </c>
      <c r="J53" s="106">
        <f>+IF(ISNUMBER(DATA!Y53),DATA!Y53,"n/a")</f>
        <v>2.7617453316122781E-2</v>
      </c>
      <c r="K53" s="105">
        <f>+IF(ISNUMBER(DATA!U53),DATA!U53,"n/a")</f>
        <v>550895137.71000004</v>
      </c>
      <c r="L53" s="106">
        <f>+IF(ISNUMBER(DATA!Z53),DATA!Z53,"n/a")</f>
        <v>3.2292714675714859E-2</v>
      </c>
      <c r="R53" s="66"/>
      <c r="S53" s="66"/>
      <c r="T53" s="66"/>
      <c r="U53" s="66"/>
      <c r="V53" s="66"/>
      <c r="W53" s="66"/>
      <c r="X53" s="66"/>
      <c r="Y53" s="66"/>
    </row>
    <row r="54" spans="1:25" x14ac:dyDescent="0.2">
      <c r="A54" s="103" t="s">
        <v>67</v>
      </c>
      <c r="B54" s="103" t="s">
        <v>21</v>
      </c>
      <c r="C54" s="104" t="s">
        <v>0</v>
      </c>
      <c r="D54" s="104" t="s">
        <v>318</v>
      </c>
      <c r="E54" s="105">
        <f>+IF(ISNUMBER(DATA!I54),DATA!I54,"n/a")</f>
        <v>74723705.219999999</v>
      </c>
      <c r="F54" s="106">
        <f>+IF(ISNUMBER(DATA!W54),DATA!W54,"n/a")</f>
        <v>7.623172740635531E-2</v>
      </c>
      <c r="G54" s="105">
        <f>+IF(ISNUMBER(DATA!M54),DATA!M54,"n/a")</f>
        <v>234128103.55000001</v>
      </c>
      <c r="H54" s="106">
        <f>+IF(ISNUMBER(DATA!X54),DATA!X54,"n/a")</f>
        <v>5.0990955763250974E-2</v>
      </c>
      <c r="I54" s="105">
        <f>+IF(ISNUMBER(DATA!Q54),DATA!Q54,"n/a")</f>
        <v>444933076.38</v>
      </c>
      <c r="J54" s="106">
        <f>+IF(ISNUMBER(DATA!Y54),DATA!Y54,"n/a")</f>
        <v>5.3865684760978784E-2</v>
      </c>
      <c r="K54" s="105">
        <f>+IF(ISNUMBER(DATA!U54),DATA!U54,"n/a")</f>
        <v>882612621.17999995</v>
      </c>
      <c r="L54" s="106">
        <f>+IF(ISNUMBER(DATA!Z54),DATA!Z54,"n/a")</f>
        <v>6.5684623418513582E-2</v>
      </c>
      <c r="R54" s="66"/>
      <c r="S54" s="66"/>
      <c r="T54" s="66"/>
      <c r="U54" s="66"/>
      <c r="V54" s="66"/>
      <c r="W54" s="66"/>
      <c r="X54" s="66"/>
      <c r="Y54" s="66"/>
    </row>
    <row r="55" spans="1:25" x14ac:dyDescent="0.2">
      <c r="A55" s="103" t="s">
        <v>67</v>
      </c>
      <c r="B55" s="103" t="s">
        <v>21</v>
      </c>
      <c r="C55" s="104" t="s">
        <v>0</v>
      </c>
      <c r="D55" s="104" t="s">
        <v>344</v>
      </c>
      <c r="E55" s="105">
        <f>+IF(ISNUMBER(DATA!I55),DATA!I55,"n/a")</f>
        <v>23105222.91</v>
      </c>
      <c r="F55" s="106">
        <f>+IF(ISNUMBER(DATA!W55),DATA!W55,"n/a")</f>
        <v>2.23108480213123E-2</v>
      </c>
      <c r="G55" s="105">
        <f>+IF(ISNUMBER(DATA!M55),DATA!M55,"n/a")</f>
        <v>73563435.019999996</v>
      </c>
      <c r="H55" s="106">
        <f>+IF(ISNUMBER(DATA!X55),DATA!X55,"n/a")</f>
        <v>2.9930553286781403E-2</v>
      </c>
      <c r="I55" s="105">
        <f>+IF(ISNUMBER(DATA!Q55),DATA!Q55,"n/a")</f>
        <v>139343260.36000001</v>
      </c>
      <c r="J55" s="106">
        <f>+IF(ISNUMBER(DATA!Y55),DATA!Y55,"n/a")</f>
        <v>3.0786936286093844E-2</v>
      </c>
      <c r="K55" s="105">
        <f>+IF(ISNUMBER(DATA!U55),DATA!U55,"n/a")</f>
        <v>297713964.5</v>
      </c>
      <c r="L55" s="106">
        <f>+IF(ISNUMBER(DATA!Z55),DATA!Z55,"n/a")</f>
        <v>4.0760875561060825E-2</v>
      </c>
      <c r="R55" s="66"/>
      <c r="S55" s="66"/>
      <c r="T55" s="66"/>
      <c r="U55" s="66"/>
      <c r="V55" s="66"/>
      <c r="W55" s="66"/>
      <c r="X55" s="66"/>
      <c r="Y55" s="66"/>
    </row>
    <row r="56" spans="1:25" x14ac:dyDescent="0.2">
      <c r="A56" s="103" t="s">
        <v>67</v>
      </c>
      <c r="B56" s="103" t="s">
        <v>21</v>
      </c>
      <c r="C56" s="104" t="s">
        <v>0</v>
      </c>
      <c r="D56" s="104" t="s">
        <v>345</v>
      </c>
      <c r="E56" s="105">
        <f>+IF(ISNUMBER(DATA!I56),DATA!I56,"n/a")</f>
        <v>55063980.329999998</v>
      </c>
      <c r="F56" s="106">
        <f>+IF(ISNUMBER(DATA!W56),DATA!W56,"n/a")</f>
        <v>6.5125049838895735E-2</v>
      </c>
      <c r="G56" s="105">
        <f>+IF(ISNUMBER(DATA!M56),DATA!M56,"n/a")</f>
        <v>171605587.75999999</v>
      </c>
      <c r="H56" s="106">
        <f>+IF(ISNUMBER(DATA!X56),DATA!X56,"n/a")</f>
        <v>7.5806882620038388E-2</v>
      </c>
      <c r="I56" s="105">
        <f>+IF(ISNUMBER(DATA!Q56),DATA!Q56,"n/a")</f>
        <v>333384184.88</v>
      </c>
      <c r="J56" s="106">
        <f>+IF(ISNUMBER(DATA!Y56),DATA!Y56,"n/a")</f>
        <v>8.5983698208602494E-2</v>
      </c>
      <c r="K56" s="105">
        <f>+IF(ISNUMBER(DATA!U56),DATA!U56,"n/a")</f>
        <v>702216999.37</v>
      </c>
      <c r="L56" s="106">
        <f>+IF(ISNUMBER(DATA!Z56),DATA!Z56,"n/a")</f>
        <v>8.8649366197319279E-2</v>
      </c>
      <c r="R56" s="66"/>
      <c r="S56" s="66"/>
      <c r="T56" s="66"/>
      <c r="U56" s="66"/>
      <c r="V56" s="66"/>
      <c r="W56" s="66"/>
      <c r="X56" s="66"/>
      <c r="Y56" s="66"/>
    </row>
    <row r="57" spans="1:25" x14ac:dyDescent="0.2">
      <c r="A57" s="75"/>
      <c r="B57" s="75"/>
      <c r="E57" s="83"/>
      <c r="F57" s="84"/>
      <c r="G57" s="85"/>
      <c r="H57" s="84"/>
      <c r="I57" s="85"/>
      <c r="J57" s="84"/>
      <c r="K57" s="83"/>
      <c r="L57" s="84"/>
      <c r="R57" s="66"/>
      <c r="S57" s="66"/>
      <c r="T57" s="66"/>
      <c r="U57" s="66"/>
      <c r="V57" s="66"/>
      <c r="W57" s="66"/>
      <c r="X57" s="66"/>
      <c r="Y57" s="66"/>
    </row>
    <row r="58" spans="1:25" x14ac:dyDescent="0.2">
      <c r="A58" s="107" t="s">
        <v>19</v>
      </c>
      <c r="B58" s="107" t="s">
        <v>21</v>
      </c>
      <c r="C58" s="108" t="s">
        <v>68</v>
      </c>
      <c r="D58" s="108" t="s">
        <v>271</v>
      </c>
      <c r="E58" s="109">
        <f>+IF(ISNUMBER(DATA!AC7),DATA!AC7,"n/a")</f>
        <v>2.4218337989545792E-2</v>
      </c>
      <c r="F58" s="110">
        <f>+IF(ISNUMBER(DATA!AD7),DATA!AD7,"n/a")</f>
        <v>-4.4723829807482435E-2</v>
      </c>
      <c r="G58" s="109">
        <f>+IF(ISNUMBER(DATA!AG7),DATA!AG7,"n/a")</f>
        <v>2.6197262688541251E-2</v>
      </c>
      <c r="H58" s="110">
        <f>+IF(ISNUMBER(DATA!AH7),DATA!AH7,"n/a")</f>
        <v>-5.2609027127077657E-2</v>
      </c>
      <c r="I58" s="109">
        <f>+IF(ISNUMBER(DATA!AK7),DATA!AK7,"n/a")</f>
        <v>2.6445010083046137E-2</v>
      </c>
      <c r="J58" s="110">
        <f>+IF(ISNUMBER(DATA!AL7),DATA!AL7,"n/a")</f>
        <v>-4.2207499172576893E-2</v>
      </c>
      <c r="K58" s="109">
        <f>+IF(ISNUMBER(DATA!AO7),DATA!AO7,"n/a")</f>
        <v>2.3673732910637478E-2</v>
      </c>
      <c r="L58" s="110">
        <f>+IF(ISNUMBER(DATA!AP7),DATA!AP7,"n/a")</f>
        <v>-5.7509579015878332E-2</v>
      </c>
      <c r="R58" s="66"/>
      <c r="S58" s="66"/>
      <c r="T58" s="66"/>
      <c r="U58" s="66"/>
      <c r="V58" s="66"/>
      <c r="W58" s="66"/>
      <c r="X58" s="66"/>
      <c r="Y58" s="66"/>
    </row>
    <row r="59" spans="1:25" x14ac:dyDescent="0.2">
      <c r="A59" s="107" t="s">
        <v>19</v>
      </c>
      <c r="B59" s="107" t="s">
        <v>21</v>
      </c>
      <c r="C59" s="108" t="s">
        <v>68</v>
      </c>
      <c r="D59" s="108" t="s">
        <v>272</v>
      </c>
      <c r="E59" s="109">
        <f>+IF(ISNUMBER(DATA!AC8),DATA!AC8,"n/a")</f>
        <v>1.797340692286532E-2</v>
      </c>
      <c r="F59" s="110">
        <f>+IF(ISNUMBER(DATA!AD8),DATA!AD8,"n/a")</f>
        <v>-7.5535181812664415E-2</v>
      </c>
      <c r="G59" s="109">
        <f>+IF(ISNUMBER(DATA!AG8),DATA!AG8,"n/a")</f>
        <v>1.8954257563054522E-2</v>
      </c>
      <c r="H59" s="110">
        <f>+IF(ISNUMBER(DATA!AH8),DATA!AH8,"n/a")</f>
        <v>-6.3710531013457319E-2</v>
      </c>
      <c r="I59" s="109">
        <f>+IF(ISNUMBER(DATA!AK8),DATA!AK8,"n/a")</f>
        <v>1.8746734933213365E-2</v>
      </c>
      <c r="J59" s="110">
        <f>+IF(ISNUMBER(DATA!AL8),DATA!AL8,"n/a")</f>
        <v>-5.4053216209211385E-2</v>
      </c>
      <c r="K59" s="109">
        <f>+IF(ISNUMBER(DATA!AO8),DATA!AO8,"n/a")</f>
        <v>1.7589750539246565E-2</v>
      </c>
      <c r="L59" s="110">
        <f>+IF(ISNUMBER(DATA!AP8),DATA!AP8,"n/a")</f>
        <v>-4.0961393774022192E-2</v>
      </c>
      <c r="R59" s="66"/>
      <c r="S59" s="66"/>
      <c r="T59" s="66"/>
      <c r="U59" s="66"/>
      <c r="V59" s="66"/>
      <c r="W59" s="66"/>
      <c r="X59" s="66"/>
      <c r="Y59" s="66"/>
    </row>
    <row r="60" spans="1:25" x14ac:dyDescent="0.2">
      <c r="A60" s="107" t="s">
        <v>19</v>
      </c>
      <c r="B60" s="107" t="s">
        <v>21</v>
      </c>
      <c r="C60" s="108" t="s">
        <v>68</v>
      </c>
      <c r="D60" s="108" t="s">
        <v>273</v>
      </c>
      <c r="E60" s="109">
        <f>+IF(ISNUMBER(DATA!AC9),DATA!AC9,"n/a")</f>
        <v>1.7091425715378496E-2</v>
      </c>
      <c r="F60" s="110">
        <f>+IF(ISNUMBER(DATA!AD9),DATA!AD9,"n/a")</f>
        <v>5.2898270583775706E-2</v>
      </c>
      <c r="G60" s="109">
        <f>+IF(ISNUMBER(DATA!AG9),DATA!AG9,"n/a")</f>
        <v>1.7992558824869768E-2</v>
      </c>
      <c r="H60" s="110">
        <f>+IF(ISNUMBER(DATA!AH9),DATA!AH9,"n/a")</f>
        <v>2.5717125701050017E-2</v>
      </c>
      <c r="I60" s="109">
        <f>+IF(ISNUMBER(DATA!AK9),DATA!AK9,"n/a")</f>
        <v>1.7593805742913946E-2</v>
      </c>
      <c r="J60" s="110">
        <f>+IF(ISNUMBER(DATA!AL9),DATA!AL9,"n/a")</f>
        <v>-1.4294684060503146E-2</v>
      </c>
      <c r="K60" s="109">
        <f>+IF(ISNUMBER(DATA!AO9),DATA!AO9,"n/a")</f>
        <v>1.5747403362007251E-2</v>
      </c>
      <c r="L60" s="110">
        <f>+IF(ISNUMBER(DATA!AP9),DATA!AP9,"n/a")</f>
        <v>-5.6572191419570345E-2</v>
      </c>
      <c r="R60" s="66"/>
      <c r="S60" s="66"/>
      <c r="T60" s="66"/>
      <c r="U60" s="66"/>
      <c r="V60" s="66"/>
      <c r="W60" s="66"/>
      <c r="X60" s="66"/>
      <c r="Y60" s="66"/>
    </row>
    <row r="61" spans="1:25" x14ac:dyDescent="0.2">
      <c r="A61" s="107" t="s">
        <v>19</v>
      </c>
      <c r="B61" s="107" t="s">
        <v>21</v>
      </c>
      <c r="C61" s="108" t="s">
        <v>68</v>
      </c>
      <c r="D61" s="108" t="s">
        <v>274</v>
      </c>
      <c r="E61" s="109">
        <f>+IF(ISNUMBER(DATA!AC10),DATA!AC10,"n/a")</f>
        <v>1.6798392614915694E-2</v>
      </c>
      <c r="F61" s="110">
        <f>+IF(ISNUMBER(DATA!AD10),DATA!AD10,"n/a")</f>
        <v>-6.3051550267249901E-3</v>
      </c>
      <c r="G61" s="109">
        <f>+IF(ISNUMBER(DATA!AG10),DATA!AG10,"n/a")</f>
        <v>1.7664876524884868E-2</v>
      </c>
      <c r="H61" s="110">
        <f>+IF(ISNUMBER(DATA!AH10),DATA!AH10,"n/a")</f>
        <v>-1.4165926243404209E-2</v>
      </c>
      <c r="I61" s="109">
        <f>+IF(ISNUMBER(DATA!AK10),DATA!AK10,"n/a")</f>
        <v>1.6975851554803037E-2</v>
      </c>
      <c r="J61" s="110">
        <f>+IF(ISNUMBER(DATA!AL10),DATA!AL10,"n/a")</f>
        <v>-3.445347018794509E-2</v>
      </c>
      <c r="K61" s="109">
        <f>+IF(ISNUMBER(DATA!AO10),DATA!AO10,"n/a")</f>
        <v>1.5884949816584538E-2</v>
      </c>
      <c r="L61" s="110">
        <f>+IF(ISNUMBER(DATA!AP10),DATA!AP10,"n/a")</f>
        <v>-3.3668385030860906E-2</v>
      </c>
      <c r="R61" s="66"/>
      <c r="S61" s="66"/>
      <c r="T61" s="66"/>
      <c r="U61" s="66"/>
      <c r="V61" s="66"/>
      <c r="W61" s="66"/>
      <c r="X61" s="66"/>
      <c r="Y61" s="66"/>
    </row>
    <row r="62" spans="1:25" x14ac:dyDescent="0.2">
      <c r="A62" s="107" t="s">
        <v>19</v>
      </c>
      <c r="B62" s="107" t="s">
        <v>21</v>
      </c>
      <c r="C62" s="108" t="s">
        <v>68</v>
      </c>
      <c r="D62" s="108" t="s">
        <v>275</v>
      </c>
      <c r="E62" s="109">
        <f>+IF(ISNUMBER(DATA!AC11),DATA!AC11,"n/a")</f>
        <v>2.0280627570570722E-2</v>
      </c>
      <c r="F62" s="110">
        <f>+IF(ISNUMBER(DATA!AD11),DATA!AD11,"n/a")</f>
        <v>9.3042808923027298E-3</v>
      </c>
      <c r="G62" s="109">
        <f>+IF(ISNUMBER(DATA!AG11),DATA!AG11,"n/a")</f>
        <v>2.1877129236655628E-2</v>
      </c>
      <c r="H62" s="110">
        <f>+IF(ISNUMBER(DATA!AH11),DATA!AH11,"n/a")</f>
        <v>-1.7555307363371561E-2</v>
      </c>
      <c r="I62" s="109">
        <f>+IF(ISNUMBER(DATA!AK11),DATA!AK11,"n/a")</f>
        <v>2.1990549193044537E-2</v>
      </c>
      <c r="J62" s="110">
        <f>+IF(ISNUMBER(DATA!AL11),DATA!AL11,"n/a")</f>
        <v>-5.103248998159747E-2</v>
      </c>
      <c r="K62" s="109">
        <f>+IF(ISNUMBER(DATA!AO11),DATA!AO11,"n/a")</f>
        <v>1.9449416568942033E-2</v>
      </c>
      <c r="L62" s="110">
        <f>+IF(ISNUMBER(DATA!AP11),DATA!AP11,"n/a")</f>
        <v>-8.2874271522754422E-2</v>
      </c>
      <c r="R62" s="66"/>
      <c r="S62" s="66"/>
      <c r="T62" s="66"/>
      <c r="U62" s="66"/>
      <c r="V62" s="66"/>
      <c r="W62" s="66"/>
      <c r="X62" s="66"/>
      <c r="Y62" s="66"/>
    </row>
    <row r="63" spans="1:25" x14ac:dyDescent="0.2">
      <c r="A63" s="107" t="s">
        <v>19</v>
      </c>
      <c r="B63" s="107" t="s">
        <v>21</v>
      </c>
      <c r="C63" s="108" t="s">
        <v>68</v>
      </c>
      <c r="D63" s="108" t="s">
        <v>276</v>
      </c>
      <c r="E63" s="109">
        <f>+IF(ISNUMBER(DATA!AC12),DATA!AC12,"n/a")</f>
        <v>2.1728317773702138E-2</v>
      </c>
      <c r="F63" s="110">
        <f>+IF(ISNUMBER(DATA!AD12),DATA!AD12,"n/a")</f>
        <v>-0.1256260662275171</v>
      </c>
      <c r="G63" s="109">
        <f>+IF(ISNUMBER(DATA!AG12),DATA!AG12,"n/a")</f>
        <v>2.4083392799010516E-2</v>
      </c>
      <c r="H63" s="110">
        <f>+IF(ISNUMBER(DATA!AH12),DATA!AH12,"n/a")</f>
        <v>-0.13931006859021489</v>
      </c>
      <c r="I63" s="109">
        <f>+IF(ISNUMBER(DATA!AK12),DATA!AK12,"n/a")</f>
        <v>2.4234176065554756E-2</v>
      </c>
      <c r="J63" s="110">
        <f>+IF(ISNUMBER(DATA!AL12),DATA!AL12,"n/a")</f>
        <v>-0.12491705106998513</v>
      </c>
      <c r="K63" s="109">
        <f>+IF(ISNUMBER(DATA!AO12),DATA!AO12,"n/a")</f>
        <v>2.2088641090569974E-2</v>
      </c>
      <c r="L63" s="110">
        <f>+IF(ISNUMBER(DATA!AP12),DATA!AP12,"n/a")</f>
        <v>-0.10832562740055868</v>
      </c>
      <c r="R63" s="66"/>
      <c r="S63" s="66"/>
      <c r="T63" s="66"/>
      <c r="U63" s="66"/>
      <c r="V63" s="66"/>
      <c r="W63" s="66"/>
      <c r="X63" s="66"/>
      <c r="Y63" s="66"/>
    </row>
    <row r="64" spans="1:25" x14ac:dyDescent="0.2">
      <c r="A64" s="107" t="s">
        <v>19</v>
      </c>
      <c r="B64" s="107" t="s">
        <v>21</v>
      </c>
      <c r="C64" s="108" t="s">
        <v>68</v>
      </c>
      <c r="D64" s="108" t="s">
        <v>277</v>
      </c>
      <c r="E64" s="109">
        <f>+IF(ISNUMBER(DATA!AC13),DATA!AC13,"n/a")</f>
        <v>1.7050645032225302E-2</v>
      </c>
      <c r="F64" s="110">
        <f>+IF(ISNUMBER(DATA!AD13),DATA!AD13,"n/a")</f>
        <v>-6.9901039076495849E-2</v>
      </c>
      <c r="G64" s="109">
        <f>+IF(ISNUMBER(DATA!AG13),DATA!AG13,"n/a")</f>
        <v>1.7982214945624894E-2</v>
      </c>
      <c r="H64" s="110">
        <f>+IF(ISNUMBER(DATA!AH13),DATA!AH13,"n/a")</f>
        <v>-5.2800474471800807E-2</v>
      </c>
      <c r="I64" s="109">
        <f>+IF(ISNUMBER(DATA!AK13),DATA!AK13,"n/a")</f>
        <v>1.7586473924100485E-2</v>
      </c>
      <c r="J64" s="110">
        <f>+IF(ISNUMBER(DATA!AL13),DATA!AL13,"n/a")</f>
        <v>-8.1576200205100979E-2</v>
      </c>
      <c r="K64" s="109">
        <f>+IF(ISNUMBER(DATA!AO13),DATA!AO13,"n/a")</f>
        <v>1.6653030416356952E-2</v>
      </c>
      <c r="L64" s="110">
        <f>+IF(ISNUMBER(DATA!AP13),DATA!AP13,"n/a")</f>
        <v>-7.707850732937005E-2</v>
      </c>
      <c r="R64" s="66"/>
      <c r="S64" s="66"/>
      <c r="T64" s="66"/>
      <c r="U64" s="66"/>
      <c r="V64" s="66"/>
      <c r="W64" s="66"/>
      <c r="X64" s="66"/>
      <c r="Y64" s="66"/>
    </row>
    <row r="65" spans="1:25" x14ac:dyDescent="0.2">
      <c r="A65" s="107" t="s">
        <v>19</v>
      </c>
      <c r="B65" s="107" t="s">
        <v>21</v>
      </c>
      <c r="C65" s="108" t="s">
        <v>68</v>
      </c>
      <c r="D65" s="108" t="s">
        <v>278</v>
      </c>
      <c r="E65" s="109">
        <f>+IF(ISNUMBER(DATA!AC14),DATA!AC14,"n/a")</f>
        <v>1.8684298231514122E-2</v>
      </c>
      <c r="F65" s="110">
        <f>+IF(ISNUMBER(DATA!AD14),DATA!AD14,"n/a")</f>
        <v>2.2339019328540544E-2</v>
      </c>
      <c r="G65" s="109">
        <f>+IF(ISNUMBER(DATA!AG14),DATA!AG14,"n/a")</f>
        <v>2.0119477584896739E-2</v>
      </c>
      <c r="H65" s="110">
        <f>+IF(ISNUMBER(DATA!AH14),DATA!AH14,"n/a")</f>
        <v>3.180849462997605E-2</v>
      </c>
      <c r="I65" s="109">
        <f>+IF(ISNUMBER(DATA!AK14),DATA!AK14,"n/a")</f>
        <v>2.0105446902965736E-2</v>
      </c>
      <c r="J65" s="110">
        <f>+IF(ISNUMBER(DATA!AL14),DATA!AL14,"n/a")</f>
        <v>1.2576472496964031E-2</v>
      </c>
      <c r="K65" s="109">
        <f>+IF(ISNUMBER(DATA!AO14),DATA!AO14,"n/a")</f>
        <v>1.8272015689683636E-2</v>
      </c>
      <c r="L65" s="110">
        <f>+IF(ISNUMBER(DATA!AP14),DATA!AP14,"n/a")</f>
        <v>-2.1358459653765538E-2</v>
      </c>
      <c r="R65" s="66"/>
      <c r="S65" s="66"/>
      <c r="T65" s="66"/>
      <c r="U65" s="66"/>
      <c r="V65" s="66"/>
      <c r="W65" s="66"/>
      <c r="X65" s="66"/>
      <c r="Y65" s="66"/>
    </row>
    <row r="66" spans="1:25" x14ac:dyDescent="0.2">
      <c r="A66" s="107" t="s">
        <v>19</v>
      </c>
      <c r="B66" s="107" t="s">
        <v>21</v>
      </c>
      <c r="C66" s="108" t="s">
        <v>68</v>
      </c>
      <c r="D66" s="108" t="s">
        <v>279</v>
      </c>
      <c r="E66" s="109">
        <f>+IF(ISNUMBER(DATA!AC15),DATA!AC15,"n/a")</f>
        <v>2.0228471581791519E-2</v>
      </c>
      <c r="F66" s="110">
        <f>+IF(ISNUMBER(DATA!AD15),DATA!AD15,"n/a")</f>
        <v>1.6663167542980625E-2</v>
      </c>
      <c r="G66" s="109">
        <f>+IF(ISNUMBER(DATA!AG15),DATA!AG15,"n/a")</f>
        <v>2.1581663800613674E-2</v>
      </c>
      <c r="H66" s="110">
        <f>+IF(ISNUMBER(DATA!AH15),DATA!AH15,"n/a")</f>
        <v>4.1334207367756462E-2</v>
      </c>
      <c r="I66" s="109">
        <f>+IF(ISNUMBER(DATA!AK15),DATA!AK15,"n/a")</f>
        <v>2.1080140225684833E-2</v>
      </c>
      <c r="J66" s="110">
        <f>+IF(ISNUMBER(DATA!AL15),DATA!AL15,"n/a")</f>
        <v>1.9875999563110161E-2</v>
      </c>
      <c r="K66" s="109">
        <f>+IF(ISNUMBER(DATA!AO15),DATA!AO15,"n/a")</f>
        <v>1.9849208403787528E-2</v>
      </c>
      <c r="L66" s="110">
        <f>+IF(ISNUMBER(DATA!AP15),DATA!AP15,"n/a")</f>
        <v>2.9515963876948492E-2</v>
      </c>
      <c r="R66" s="66"/>
      <c r="S66" s="66"/>
      <c r="T66" s="66"/>
      <c r="U66" s="66"/>
      <c r="V66" s="66"/>
      <c r="W66" s="66"/>
      <c r="X66" s="66"/>
      <c r="Y66" s="66"/>
    </row>
    <row r="67" spans="1:25" x14ac:dyDescent="0.2">
      <c r="A67" s="107" t="s">
        <v>19</v>
      </c>
      <c r="B67" s="107" t="s">
        <v>21</v>
      </c>
      <c r="C67" s="108" t="s">
        <v>68</v>
      </c>
      <c r="D67" s="108" t="s">
        <v>280</v>
      </c>
      <c r="E67" s="109">
        <f>+IF(ISNUMBER(DATA!AC16),DATA!AC16,"n/a")</f>
        <v>2.321066323243362E-2</v>
      </c>
      <c r="F67" s="110">
        <f>+IF(ISNUMBER(DATA!AD16),DATA!AD16,"n/a")</f>
        <v>-0.11739639192113252</v>
      </c>
      <c r="G67" s="109">
        <f>+IF(ISNUMBER(DATA!AG16),DATA!AG16,"n/a")</f>
        <v>2.5546187551744336E-2</v>
      </c>
      <c r="H67" s="110">
        <f>+IF(ISNUMBER(DATA!AH16),DATA!AH16,"n/a")</f>
        <v>-9.4578302495831879E-2</v>
      </c>
      <c r="I67" s="109">
        <f>+IF(ISNUMBER(DATA!AK16),DATA!AK16,"n/a")</f>
        <v>2.6086585681220621E-2</v>
      </c>
      <c r="J67" s="110">
        <f>+IF(ISNUMBER(DATA!AL16),DATA!AL16,"n/a")</f>
        <v>-0.10543498023171533</v>
      </c>
      <c r="K67" s="109">
        <f>+IF(ISNUMBER(DATA!AO16),DATA!AO16,"n/a")</f>
        <v>2.4794610416574946E-2</v>
      </c>
      <c r="L67" s="110">
        <f>+IF(ISNUMBER(DATA!AP16),DATA!AP16,"n/a")</f>
        <v>-9.143427882111789E-2</v>
      </c>
      <c r="R67" s="66"/>
      <c r="S67" s="66"/>
      <c r="T67" s="66"/>
      <c r="U67" s="66"/>
      <c r="V67" s="66"/>
      <c r="W67" s="66"/>
      <c r="X67" s="66"/>
      <c r="Y67" s="66"/>
    </row>
    <row r="68" spans="1:25" x14ac:dyDescent="0.2">
      <c r="A68" s="107" t="s">
        <v>19</v>
      </c>
      <c r="B68" s="107" t="s">
        <v>21</v>
      </c>
      <c r="C68" s="108" t="s">
        <v>68</v>
      </c>
      <c r="D68" s="108" t="s">
        <v>281</v>
      </c>
      <c r="E68" s="109">
        <f>+IF(ISNUMBER(DATA!AC17),DATA!AC17,"n/a")</f>
        <v>2.0106600947416956E-2</v>
      </c>
      <c r="F68" s="110">
        <f>+IF(ISNUMBER(DATA!AD17),DATA!AD17,"n/a")</f>
        <v>-0.14243493211051511</v>
      </c>
      <c r="G68" s="109">
        <f>+IF(ISNUMBER(DATA!AG17),DATA!AG17,"n/a")</f>
        <v>2.166284931107261E-2</v>
      </c>
      <c r="H68" s="110">
        <f>+IF(ISNUMBER(DATA!AH17),DATA!AH17,"n/a")</f>
        <v>-6.2037818505181891E-2</v>
      </c>
      <c r="I68" s="109">
        <f>+IF(ISNUMBER(DATA!AK17),DATA!AK17,"n/a")</f>
        <v>2.1538713290172991E-2</v>
      </c>
      <c r="J68" s="110">
        <f>+IF(ISNUMBER(DATA!AL17),DATA!AL17,"n/a")</f>
        <v>-7.5989846078902343E-2</v>
      </c>
      <c r="K68" s="109">
        <f>+IF(ISNUMBER(DATA!AO17),DATA!AO17,"n/a")</f>
        <v>2.0335502179659293E-2</v>
      </c>
      <c r="L68" s="110">
        <f>+IF(ISNUMBER(DATA!AP17),DATA!AP17,"n/a")</f>
        <v>-8.3155159053443367E-2</v>
      </c>
      <c r="R68" s="66"/>
      <c r="S68" s="66"/>
      <c r="T68" s="66"/>
      <c r="U68" s="66"/>
      <c r="V68" s="66"/>
      <c r="W68" s="66"/>
      <c r="X68" s="66"/>
      <c r="Y68" s="66"/>
    </row>
    <row r="69" spans="1:25" x14ac:dyDescent="0.2">
      <c r="A69" s="107" t="s">
        <v>19</v>
      </c>
      <c r="B69" s="107" t="s">
        <v>21</v>
      </c>
      <c r="C69" s="108" t="s">
        <v>68</v>
      </c>
      <c r="D69" s="108" t="s">
        <v>282</v>
      </c>
      <c r="E69" s="109">
        <f>+IF(ISNUMBER(DATA!AC18),DATA!AC18,"n/a")</f>
        <v>1.6616911707479115E-2</v>
      </c>
      <c r="F69" s="110">
        <f>+IF(ISNUMBER(DATA!AD18),DATA!AD18,"n/a")</f>
        <v>-9.7491397320369211E-3</v>
      </c>
      <c r="G69" s="109">
        <f>+IF(ISNUMBER(DATA!AG18),DATA!AG18,"n/a")</f>
        <v>1.7475603680317357E-2</v>
      </c>
      <c r="H69" s="110">
        <f>+IF(ISNUMBER(DATA!AH18),DATA!AH18,"n/a")</f>
        <v>-1.1139705909192846E-2</v>
      </c>
      <c r="I69" s="109">
        <f>+IF(ISNUMBER(DATA!AK18),DATA!AK18,"n/a")</f>
        <v>1.7080047964362636E-2</v>
      </c>
      <c r="J69" s="110">
        <f>+IF(ISNUMBER(DATA!AL18),DATA!AL18,"n/a")</f>
        <v>-1.5313249017754119E-2</v>
      </c>
      <c r="K69" s="109">
        <f>+IF(ISNUMBER(DATA!AO18),DATA!AO18,"n/a")</f>
        <v>1.5879995257507787E-2</v>
      </c>
      <c r="L69" s="110">
        <f>+IF(ISNUMBER(DATA!AP18),DATA!AP18,"n/a")</f>
        <v>-6.152802659302771E-2</v>
      </c>
      <c r="R69" s="66"/>
      <c r="S69" s="66"/>
      <c r="T69" s="66"/>
      <c r="U69" s="66"/>
      <c r="V69" s="66"/>
      <c r="W69" s="66"/>
      <c r="X69" s="66"/>
      <c r="Y69" s="66"/>
    </row>
    <row r="70" spans="1:25" x14ac:dyDescent="0.2">
      <c r="A70" s="107" t="s">
        <v>19</v>
      </c>
      <c r="B70" s="107" t="s">
        <v>21</v>
      </c>
      <c r="C70" s="108" t="s">
        <v>68</v>
      </c>
      <c r="D70" s="108" t="s">
        <v>283</v>
      </c>
      <c r="E70" s="109">
        <f>+IF(ISNUMBER(DATA!AC19),DATA!AC19,"n/a")</f>
        <v>2.1660598220198217E-2</v>
      </c>
      <c r="F70" s="110">
        <f>+IF(ISNUMBER(DATA!AD19),DATA!AD19,"n/a")</f>
        <v>5.1172910339345942E-2</v>
      </c>
      <c r="G70" s="109">
        <f>+IF(ISNUMBER(DATA!AG19),DATA!AG19,"n/a")</f>
        <v>2.276602997247618E-2</v>
      </c>
      <c r="H70" s="110">
        <f>+IF(ISNUMBER(DATA!AH19),DATA!AH19,"n/a")</f>
        <v>9.9653183312196914E-3</v>
      </c>
      <c r="I70" s="109">
        <f>+IF(ISNUMBER(DATA!AK19),DATA!AK19,"n/a")</f>
        <v>2.2610718717533597E-2</v>
      </c>
      <c r="J70" s="110">
        <f>+IF(ISNUMBER(DATA!AL19),DATA!AL19,"n/a")</f>
        <v>2.2519944421345306E-4</v>
      </c>
      <c r="K70" s="109">
        <f>+IF(ISNUMBER(DATA!AO19),DATA!AO19,"n/a")</f>
        <v>2.0416554328494697E-2</v>
      </c>
      <c r="L70" s="110">
        <f>+IF(ISNUMBER(DATA!AP19),DATA!AP19,"n/a")</f>
        <v>-3.211679282652917E-2</v>
      </c>
      <c r="R70" s="66"/>
      <c r="S70" s="66"/>
      <c r="T70" s="66"/>
      <c r="U70" s="66"/>
      <c r="V70" s="66"/>
      <c r="W70" s="66"/>
      <c r="X70" s="66"/>
      <c r="Y70" s="66"/>
    </row>
    <row r="71" spans="1:25" x14ac:dyDescent="0.2">
      <c r="A71" s="107" t="s">
        <v>19</v>
      </c>
      <c r="B71" s="107" t="s">
        <v>21</v>
      </c>
      <c r="C71" s="108" t="s">
        <v>68</v>
      </c>
      <c r="D71" s="108" t="s">
        <v>284</v>
      </c>
      <c r="E71" s="109">
        <f>+IF(ISNUMBER(DATA!AC20),DATA!AC20,"n/a")</f>
        <v>1.9177018308533876E-2</v>
      </c>
      <c r="F71" s="110">
        <f>+IF(ISNUMBER(DATA!AD20),DATA!AD20,"n/a")</f>
        <v>-0.17774798065893771</v>
      </c>
      <c r="G71" s="109">
        <f>+IF(ISNUMBER(DATA!AG20),DATA!AG20,"n/a")</f>
        <v>2.1178515386897776E-2</v>
      </c>
      <c r="H71" s="110">
        <f>+IF(ISNUMBER(DATA!AH20),DATA!AH20,"n/a")</f>
        <v>-2.9288654418613627E-2</v>
      </c>
      <c r="I71" s="109">
        <f>+IF(ISNUMBER(DATA!AK20),DATA!AK20,"n/a")</f>
        <v>2.1114938116404813E-2</v>
      </c>
      <c r="J71" s="110">
        <f>+IF(ISNUMBER(DATA!AL20),DATA!AL20,"n/a")</f>
        <v>2.1145351998187734E-3</v>
      </c>
      <c r="K71" s="109">
        <f>+IF(ISNUMBER(DATA!AO20),DATA!AO20,"n/a")</f>
        <v>1.9608609390533049E-2</v>
      </c>
      <c r="L71" s="110">
        <f>+IF(ISNUMBER(DATA!AP20),DATA!AP20,"n/a")</f>
        <v>-2.4965211157105399E-2</v>
      </c>
      <c r="R71" s="66"/>
      <c r="S71" s="66"/>
      <c r="T71" s="66"/>
      <c r="U71" s="66"/>
      <c r="V71" s="66"/>
      <c r="W71" s="66"/>
      <c r="X71" s="66"/>
      <c r="Y71" s="66"/>
    </row>
    <row r="72" spans="1:25" x14ac:dyDescent="0.2">
      <c r="A72" s="107" t="s">
        <v>19</v>
      </c>
      <c r="B72" s="107" t="s">
        <v>21</v>
      </c>
      <c r="C72" s="108" t="s">
        <v>68</v>
      </c>
      <c r="D72" s="108" t="s">
        <v>285</v>
      </c>
      <c r="E72" s="109">
        <f>+IF(ISNUMBER(DATA!AC21),DATA!AC21,"n/a")</f>
        <v>1.9598033139356919E-2</v>
      </c>
      <c r="F72" s="110">
        <f>+IF(ISNUMBER(DATA!AD21),DATA!AD21,"n/a")</f>
        <v>-0.26393329801519988</v>
      </c>
      <c r="G72" s="109">
        <f>+IF(ISNUMBER(DATA!AG21),DATA!AG21,"n/a")</f>
        <v>2.2656576281072933E-2</v>
      </c>
      <c r="H72" s="110">
        <f>+IF(ISNUMBER(DATA!AH21),DATA!AH21,"n/a")</f>
        <v>-8.4425861017883158E-2</v>
      </c>
      <c r="I72" s="109">
        <f>+IF(ISNUMBER(DATA!AK21),DATA!AK21,"n/a")</f>
        <v>2.2707410616453459E-2</v>
      </c>
      <c r="J72" s="110">
        <f>+IF(ISNUMBER(DATA!AL21),DATA!AL21,"n/a")</f>
        <v>-3.1389773114998132E-2</v>
      </c>
      <c r="K72" s="109">
        <f>+IF(ISNUMBER(DATA!AO21),DATA!AO21,"n/a")</f>
        <v>2.114476028394327E-2</v>
      </c>
      <c r="L72" s="110">
        <f>+IF(ISNUMBER(DATA!AP21),DATA!AP21,"n/a")</f>
        <v>-8.589469508253969E-2</v>
      </c>
      <c r="R72" s="66"/>
      <c r="S72" s="66"/>
      <c r="T72" s="66"/>
      <c r="U72" s="66"/>
      <c r="V72" s="66"/>
      <c r="W72" s="66"/>
      <c r="X72" s="66"/>
      <c r="Y72" s="66"/>
    </row>
    <row r="73" spans="1:25" x14ac:dyDescent="0.2">
      <c r="A73" s="107" t="s">
        <v>19</v>
      </c>
      <c r="B73" s="107" t="s">
        <v>21</v>
      </c>
      <c r="C73" s="108" t="s">
        <v>68</v>
      </c>
      <c r="D73" s="108" t="s">
        <v>286</v>
      </c>
      <c r="E73" s="109">
        <f>+IF(ISNUMBER(DATA!AC22),DATA!AC22,"n/a")</f>
        <v>1.7487840074866225E-2</v>
      </c>
      <c r="F73" s="110">
        <f>+IF(ISNUMBER(DATA!AD22),DATA!AD22,"n/a")</f>
        <v>1.2067866625991783E-2</v>
      </c>
      <c r="G73" s="109">
        <f>+IF(ISNUMBER(DATA!AG22),DATA!AG22,"n/a")</f>
        <v>1.8575888721605833E-2</v>
      </c>
      <c r="H73" s="110">
        <f>+IF(ISNUMBER(DATA!AH22),DATA!AH22,"n/a")</f>
        <v>-2.4309556303803853E-2</v>
      </c>
      <c r="I73" s="109">
        <f>+IF(ISNUMBER(DATA!AK22),DATA!AK22,"n/a")</f>
        <v>1.8439328756153627E-2</v>
      </c>
      <c r="J73" s="110">
        <f>+IF(ISNUMBER(DATA!AL22),DATA!AL22,"n/a")</f>
        <v>-7.0195463391585847E-2</v>
      </c>
      <c r="K73" s="109">
        <f>+IF(ISNUMBER(DATA!AO22),DATA!AO22,"n/a")</f>
        <v>1.6821972948095457E-2</v>
      </c>
      <c r="L73" s="110">
        <f>+IF(ISNUMBER(DATA!AP22),DATA!AP22,"n/a")</f>
        <v>-0.10780718416963202</v>
      </c>
      <c r="R73" s="66"/>
      <c r="S73" s="66"/>
      <c r="T73" s="66"/>
      <c r="U73" s="66"/>
      <c r="V73" s="66"/>
      <c r="W73" s="66"/>
      <c r="X73" s="66"/>
      <c r="Y73" s="66"/>
    </row>
    <row r="74" spans="1:25" x14ac:dyDescent="0.2">
      <c r="A74" s="107" t="s">
        <v>19</v>
      </c>
      <c r="B74" s="107" t="s">
        <v>21</v>
      </c>
      <c r="C74" s="108" t="s">
        <v>68</v>
      </c>
      <c r="D74" s="108" t="s">
        <v>287</v>
      </c>
      <c r="E74" s="109">
        <f>+IF(ISNUMBER(DATA!AC23),DATA!AC23,"n/a")</f>
        <v>2.1367371171838175E-2</v>
      </c>
      <c r="F74" s="110">
        <f>+IF(ISNUMBER(DATA!AD23),DATA!AD23,"n/a")</f>
        <v>0.29996229220128834</v>
      </c>
      <c r="G74" s="109">
        <f>+IF(ISNUMBER(DATA!AG23),DATA!AG23,"n/a")</f>
        <v>2.1559846719994585E-2</v>
      </c>
      <c r="H74" s="110">
        <f>+IF(ISNUMBER(DATA!AH23),DATA!AH23,"n/a")</f>
        <v>9.8508612289963798E-2</v>
      </c>
      <c r="I74" s="109">
        <f>+IF(ISNUMBER(DATA!AK23),DATA!AK23,"n/a")</f>
        <v>2.1003783392231443E-2</v>
      </c>
      <c r="J74" s="110">
        <f>+IF(ISNUMBER(DATA!AL23),DATA!AL23,"n/a")</f>
        <v>-1.1367165698514606E-2</v>
      </c>
      <c r="K74" s="109">
        <f>+IF(ISNUMBER(DATA!AO23),DATA!AO23,"n/a")</f>
        <v>1.8502386589544818E-2</v>
      </c>
      <c r="L74" s="110">
        <f>+IF(ISNUMBER(DATA!AP23),DATA!AP23,"n/a")</f>
        <v>-5.1791095852037061E-2</v>
      </c>
      <c r="R74" s="66"/>
      <c r="S74" s="66"/>
      <c r="T74" s="66"/>
      <c r="U74" s="66"/>
      <c r="V74" s="66"/>
      <c r="W74" s="66"/>
      <c r="X74" s="66"/>
      <c r="Y74" s="66"/>
    </row>
    <row r="75" spans="1:25" x14ac:dyDescent="0.2">
      <c r="A75" s="107" t="s">
        <v>19</v>
      </c>
      <c r="B75" s="107" t="s">
        <v>21</v>
      </c>
      <c r="C75" s="108" t="s">
        <v>68</v>
      </c>
      <c r="D75" s="108" t="s">
        <v>288</v>
      </c>
      <c r="E75" s="109">
        <f>+IF(ISNUMBER(DATA!AC24),DATA!AC24,"n/a")</f>
        <v>1.6224900637118678E-2</v>
      </c>
      <c r="F75" s="110">
        <f>+IF(ISNUMBER(DATA!AD24),DATA!AD24,"n/a")</f>
        <v>5.9055663580177137E-2</v>
      </c>
      <c r="G75" s="109">
        <f>+IF(ISNUMBER(DATA!AG24),DATA!AG24,"n/a")</f>
        <v>1.6938091387297988E-2</v>
      </c>
      <c r="H75" s="110">
        <f>+IF(ISNUMBER(DATA!AH24),DATA!AH24,"n/a")</f>
        <v>5.9264625768156928E-2</v>
      </c>
      <c r="I75" s="109">
        <f>+IF(ISNUMBER(DATA!AK24),DATA!AK24,"n/a")</f>
        <v>1.6352350740736921E-2</v>
      </c>
      <c r="J75" s="110">
        <f>+IF(ISNUMBER(DATA!AL24),DATA!AL24,"n/a")</f>
        <v>4.3413249225229128E-2</v>
      </c>
      <c r="K75" s="109">
        <f>+IF(ISNUMBER(DATA!AO24),DATA!AO24,"n/a")</f>
        <v>1.5156522548743176E-2</v>
      </c>
      <c r="L75" s="110">
        <f>+IF(ISNUMBER(DATA!AP24),DATA!AP24,"n/a")</f>
        <v>-1.7119372029747622E-2</v>
      </c>
      <c r="R75" s="66"/>
      <c r="S75" s="66"/>
      <c r="T75" s="66"/>
      <c r="U75" s="66"/>
      <c r="V75" s="66"/>
      <c r="W75" s="66"/>
      <c r="X75" s="66"/>
      <c r="Y75" s="66"/>
    </row>
    <row r="76" spans="1:25" x14ac:dyDescent="0.2">
      <c r="A76" s="107" t="s">
        <v>19</v>
      </c>
      <c r="B76" s="107" t="s">
        <v>21</v>
      </c>
      <c r="C76" s="108" t="s">
        <v>68</v>
      </c>
      <c r="D76" s="108" t="s">
        <v>289</v>
      </c>
      <c r="E76" s="109">
        <f>+IF(ISNUMBER(DATA!AC25),DATA!AC25,"n/a")</f>
        <v>1.8852676295577811E-2</v>
      </c>
      <c r="F76" s="110">
        <f>+IF(ISNUMBER(DATA!AD25),DATA!AD25,"n/a")</f>
        <v>-6.7298429796492851E-2</v>
      </c>
      <c r="G76" s="109">
        <f>+IF(ISNUMBER(DATA!AG25),DATA!AG25,"n/a")</f>
        <v>1.9943165815730499E-2</v>
      </c>
      <c r="H76" s="110">
        <f>+IF(ISNUMBER(DATA!AH25),DATA!AH25,"n/a")</f>
        <v>-2.2701596392972478E-2</v>
      </c>
      <c r="I76" s="109">
        <f>+IF(ISNUMBER(DATA!AK25),DATA!AK25,"n/a")</f>
        <v>1.9698010754505193E-2</v>
      </c>
      <c r="J76" s="110">
        <f>+IF(ISNUMBER(DATA!AL25),DATA!AL25,"n/a")</f>
        <v>-1.7299843373375437E-2</v>
      </c>
      <c r="K76" s="109">
        <f>+IF(ISNUMBER(DATA!AO25),DATA!AO25,"n/a")</f>
        <v>1.870344575970458E-2</v>
      </c>
      <c r="L76" s="110">
        <f>+IF(ISNUMBER(DATA!AP25),DATA!AP25,"n/a")</f>
        <v>-9.9898186743073436E-3</v>
      </c>
      <c r="R76" s="66"/>
      <c r="S76" s="66"/>
      <c r="T76" s="66"/>
      <c r="U76" s="66"/>
      <c r="V76" s="66"/>
      <c r="W76" s="66"/>
      <c r="X76" s="66"/>
      <c r="Y76" s="66"/>
    </row>
    <row r="77" spans="1:25" x14ac:dyDescent="0.2">
      <c r="A77" s="107" t="s">
        <v>19</v>
      </c>
      <c r="B77" s="107" t="s">
        <v>21</v>
      </c>
      <c r="C77" s="108" t="s">
        <v>68</v>
      </c>
      <c r="D77" s="108" t="s">
        <v>290</v>
      </c>
      <c r="E77" s="109">
        <f>+IF(ISNUMBER(DATA!AC26),DATA!AC26,"n/a")</f>
        <v>1.9117914621481085E-2</v>
      </c>
      <c r="F77" s="110">
        <f>+IF(ISNUMBER(DATA!AD26),DATA!AD26,"n/a")</f>
        <v>-7.7868143210739135E-2</v>
      </c>
      <c r="G77" s="109">
        <f>+IF(ISNUMBER(DATA!AG26),DATA!AG26,"n/a")</f>
        <v>2.018143468324473E-2</v>
      </c>
      <c r="H77" s="110">
        <f>+IF(ISNUMBER(DATA!AH26),DATA!AH26,"n/a")</f>
        <v>-7.4595938925223204E-2</v>
      </c>
      <c r="I77" s="109">
        <f>+IF(ISNUMBER(DATA!AK26),DATA!AK26,"n/a")</f>
        <v>1.9949006479666052E-2</v>
      </c>
      <c r="J77" s="110">
        <f>+IF(ISNUMBER(DATA!AL26),DATA!AL26,"n/a")</f>
        <v>-7.922648129159264E-2</v>
      </c>
      <c r="K77" s="109">
        <f>+IF(ISNUMBER(DATA!AO26),DATA!AO26,"n/a")</f>
        <v>1.8690441875269845E-2</v>
      </c>
      <c r="L77" s="110">
        <f>+IF(ISNUMBER(DATA!AP26),DATA!AP26,"n/a")</f>
        <v>-6.3025283289522629E-2</v>
      </c>
      <c r="R77" s="66"/>
      <c r="S77" s="66"/>
      <c r="T77" s="66"/>
      <c r="U77" s="66"/>
      <c r="V77" s="66"/>
      <c r="W77" s="66"/>
      <c r="X77" s="66"/>
      <c r="Y77" s="66"/>
    </row>
    <row r="78" spans="1:25" x14ac:dyDescent="0.2">
      <c r="A78" s="107" t="s">
        <v>19</v>
      </c>
      <c r="B78" s="107" t="s">
        <v>21</v>
      </c>
      <c r="C78" s="108" t="s">
        <v>68</v>
      </c>
      <c r="D78" s="108" t="s">
        <v>291</v>
      </c>
      <c r="E78" s="109">
        <f>+IF(ISNUMBER(DATA!AC27),DATA!AC27,"n/a")</f>
        <v>1.6456666907594453E-2</v>
      </c>
      <c r="F78" s="110">
        <f>+IF(ISNUMBER(DATA!AD27),DATA!AD27,"n/a")</f>
        <v>2.3993821498417833E-3</v>
      </c>
      <c r="G78" s="109">
        <f>+IF(ISNUMBER(DATA!AG27),DATA!AG27,"n/a")</f>
        <v>1.7789504641860406E-2</v>
      </c>
      <c r="H78" s="110">
        <f>+IF(ISNUMBER(DATA!AH27),DATA!AH27,"n/a")</f>
        <v>3.0920114530021831E-2</v>
      </c>
      <c r="I78" s="109">
        <f>+IF(ISNUMBER(DATA!AK27),DATA!AK27,"n/a")</f>
        <v>1.7428947400501753E-2</v>
      </c>
      <c r="J78" s="110">
        <f>+IF(ISNUMBER(DATA!AL27),DATA!AL27,"n/a")</f>
        <v>2.4640879646909558E-2</v>
      </c>
      <c r="K78" s="109">
        <f>+IF(ISNUMBER(DATA!AO27),DATA!AO27,"n/a")</f>
        <v>1.5863447649187217E-2</v>
      </c>
      <c r="L78" s="110">
        <f>+IF(ISNUMBER(DATA!AP27),DATA!AP27,"n/a")</f>
        <v>5.6355770022203759E-2</v>
      </c>
      <c r="R78" s="66"/>
      <c r="S78" s="66"/>
      <c r="T78" s="66"/>
      <c r="U78" s="66"/>
      <c r="V78" s="66"/>
      <c r="W78" s="66"/>
      <c r="X78" s="66"/>
      <c r="Y78" s="66"/>
    </row>
    <row r="79" spans="1:25" x14ac:dyDescent="0.2">
      <c r="A79" s="107" t="s">
        <v>19</v>
      </c>
      <c r="B79" s="107" t="s">
        <v>21</v>
      </c>
      <c r="C79" s="108" t="s">
        <v>68</v>
      </c>
      <c r="D79" s="108" t="s">
        <v>292</v>
      </c>
      <c r="E79" s="109">
        <f>+IF(ISNUMBER(DATA!AC28),DATA!AC28,"n/a")</f>
        <v>1.7964323987664139E-2</v>
      </c>
      <c r="F79" s="110">
        <f>+IF(ISNUMBER(DATA!AD28),DATA!AD28,"n/a")</f>
        <v>7.9934721300838757E-2</v>
      </c>
      <c r="G79" s="109">
        <f>+IF(ISNUMBER(DATA!AG28),DATA!AG28,"n/a")</f>
        <v>1.8904130532150138E-2</v>
      </c>
      <c r="H79" s="110">
        <f>+IF(ISNUMBER(DATA!AH28),DATA!AH28,"n/a")</f>
        <v>-1.6962546466691222E-2</v>
      </c>
      <c r="I79" s="109">
        <f>+IF(ISNUMBER(DATA!AK28),DATA!AK28,"n/a")</f>
        <v>1.8791504756800654E-2</v>
      </c>
      <c r="J79" s="110">
        <f>+IF(ISNUMBER(DATA!AL28),DATA!AL28,"n/a")</f>
        <v>-5.3760997978098343E-2</v>
      </c>
      <c r="K79" s="109">
        <f>+IF(ISNUMBER(DATA!AO28),DATA!AO28,"n/a")</f>
        <v>1.7078491595559971E-2</v>
      </c>
      <c r="L79" s="110">
        <f>+IF(ISNUMBER(DATA!AP28),DATA!AP28,"n/a")</f>
        <v>-8.4440188480879724E-2</v>
      </c>
      <c r="R79" s="66"/>
      <c r="S79" s="66"/>
      <c r="T79" s="66"/>
      <c r="U79" s="66"/>
      <c r="V79" s="66"/>
      <c r="W79" s="66"/>
      <c r="X79" s="66"/>
      <c r="Y79" s="66"/>
    </row>
    <row r="80" spans="1:25" x14ac:dyDescent="0.2">
      <c r="A80" s="107" t="s">
        <v>19</v>
      </c>
      <c r="B80" s="107" t="s">
        <v>21</v>
      </c>
      <c r="C80" s="108" t="s">
        <v>68</v>
      </c>
      <c r="D80" s="108" t="s">
        <v>293</v>
      </c>
      <c r="E80" s="109">
        <f>+IF(ISNUMBER(DATA!AC29),DATA!AC29,"n/a")</f>
        <v>1.8683354054676929E-2</v>
      </c>
      <c r="F80" s="110">
        <f>+IF(ISNUMBER(DATA!AD29),DATA!AD29,"n/a")</f>
        <v>-4.8512691224488966E-2</v>
      </c>
      <c r="G80" s="109">
        <f>+IF(ISNUMBER(DATA!AG29),DATA!AG29,"n/a")</f>
        <v>1.9870281844749284E-2</v>
      </c>
      <c r="H80" s="110">
        <f>+IF(ISNUMBER(DATA!AH29),DATA!AH29,"n/a")</f>
        <v>4.2928704336453113E-2</v>
      </c>
      <c r="I80" s="109">
        <f>+IF(ISNUMBER(DATA!AK29),DATA!AK29,"n/a")</f>
        <v>1.8921686411412279E-2</v>
      </c>
      <c r="J80" s="110">
        <f>+IF(ISNUMBER(DATA!AL29),DATA!AL29,"n/a")</f>
        <v>8.5480832143710467E-3</v>
      </c>
      <c r="K80" s="109">
        <f>+IF(ISNUMBER(DATA!AO29),DATA!AO29,"n/a")</f>
        <v>1.7664732871927373E-2</v>
      </c>
      <c r="L80" s="110">
        <f>+IF(ISNUMBER(DATA!AP29),DATA!AP29,"n/a")</f>
        <v>-9.3574932987415538E-3</v>
      </c>
      <c r="R80" s="66"/>
      <c r="S80" s="66"/>
      <c r="T80" s="66"/>
      <c r="U80" s="66"/>
      <c r="V80" s="66"/>
      <c r="W80" s="66"/>
      <c r="X80" s="66"/>
      <c r="Y80" s="66"/>
    </row>
    <row r="81" spans="1:25" x14ac:dyDescent="0.2">
      <c r="A81" s="107" t="s">
        <v>19</v>
      </c>
      <c r="B81" s="107" t="s">
        <v>21</v>
      </c>
      <c r="C81" s="108" t="s">
        <v>68</v>
      </c>
      <c r="D81" s="108" t="s">
        <v>294</v>
      </c>
      <c r="E81" s="109">
        <f>+IF(ISNUMBER(DATA!AC30),DATA!AC30,"n/a")</f>
        <v>1.5291713524704941E-2</v>
      </c>
      <c r="F81" s="110">
        <f>+IF(ISNUMBER(DATA!AD30),DATA!AD30,"n/a")</f>
        <v>-0.14445613107293731</v>
      </c>
      <c r="G81" s="109">
        <f>+IF(ISNUMBER(DATA!AG30),DATA!AG30,"n/a")</f>
        <v>1.5941520231087004E-2</v>
      </c>
      <c r="H81" s="110">
        <f>+IF(ISNUMBER(DATA!AH30),DATA!AH30,"n/a")</f>
        <v>-8.0845299922479436E-2</v>
      </c>
      <c r="I81" s="109">
        <f>+IF(ISNUMBER(DATA!AK30),DATA!AK30,"n/a")</f>
        <v>1.6046040016950945E-2</v>
      </c>
      <c r="J81" s="110">
        <f>+IF(ISNUMBER(DATA!AL30),DATA!AL30,"n/a")</f>
        <v>-6.8190141733981413E-2</v>
      </c>
      <c r="K81" s="109">
        <f>+IF(ISNUMBER(DATA!AO30),DATA!AO30,"n/a")</f>
        <v>1.5435205788615885E-2</v>
      </c>
      <c r="L81" s="110">
        <f>+IF(ISNUMBER(DATA!AP30),DATA!AP30,"n/a")</f>
        <v>-5.5410050940966557E-2</v>
      </c>
      <c r="R81" s="66"/>
      <c r="S81" s="66"/>
      <c r="T81" s="66"/>
      <c r="U81" s="66"/>
      <c r="V81" s="66"/>
      <c r="W81" s="66"/>
      <c r="X81" s="66"/>
      <c r="Y81" s="66"/>
    </row>
    <row r="82" spans="1:25" x14ac:dyDescent="0.2">
      <c r="A82" s="107" t="s">
        <v>19</v>
      </c>
      <c r="B82" s="107" t="s">
        <v>21</v>
      </c>
      <c r="C82" s="108" t="s">
        <v>68</v>
      </c>
      <c r="D82" s="108" t="s">
        <v>295</v>
      </c>
      <c r="E82" s="109">
        <f>+IF(ISNUMBER(DATA!AC31),DATA!AC31,"n/a")</f>
        <v>2.4191690065264813E-2</v>
      </c>
      <c r="F82" s="110">
        <f>+IF(ISNUMBER(DATA!AD31),DATA!AD31,"n/a")</f>
        <v>5.0499519828471964E-2</v>
      </c>
      <c r="G82" s="109">
        <f>+IF(ISNUMBER(DATA!AG31),DATA!AG31,"n/a")</f>
        <v>2.5771182300779748E-2</v>
      </c>
      <c r="H82" s="110">
        <f>+IF(ISNUMBER(DATA!AH31),DATA!AH31,"n/a")</f>
        <v>6.0111466508270053E-2</v>
      </c>
      <c r="I82" s="109">
        <f>+IF(ISNUMBER(DATA!AK31),DATA!AK31,"n/a")</f>
        <v>2.5125375504321618E-2</v>
      </c>
      <c r="J82" s="110">
        <f>+IF(ISNUMBER(DATA!AL31),DATA!AL31,"n/a")</f>
        <v>2.7128697158818049E-2</v>
      </c>
      <c r="K82" s="109">
        <f>+IF(ISNUMBER(DATA!AO31),DATA!AO31,"n/a")</f>
        <v>2.2498781321320289E-2</v>
      </c>
      <c r="L82" s="110">
        <f>+IF(ISNUMBER(DATA!AP31),DATA!AP31,"n/a")</f>
        <v>4.8989235069727549E-2</v>
      </c>
      <c r="R82" s="66"/>
      <c r="S82" s="66"/>
      <c r="T82" s="66"/>
      <c r="U82" s="66"/>
      <c r="V82" s="66"/>
      <c r="W82" s="66"/>
      <c r="X82" s="66"/>
      <c r="Y82" s="66"/>
    </row>
    <row r="83" spans="1:25" x14ac:dyDescent="0.2">
      <c r="A83" s="107" t="s">
        <v>19</v>
      </c>
      <c r="B83" s="107" t="s">
        <v>21</v>
      </c>
      <c r="C83" s="108" t="s">
        <v>68</v>
      </c>
      <c r="D83" s="108" t="s">
        <v>296</v>
      </c>
      <c r="E83" s="109">
        <f>+IF(ISNUMBER(DATA!AC32),DATA!AC32,"n/a")</f>
        <v>1.9013997105697938E-2</v>
      </c>
      <c r="F83" s="110">
        <f>+IF(ISNUMBER(DATA!AD32),DATA!AD32,"n/a")</f>
        <v>-0.10584168262284532</v>
      </c>
      <c r="G83" s="109">
        <f>+IF(ISNUMBER(DATA!AG32),DATA!AG32,"n/a")</f>
        <v>1.9875557414676392E-2</v>
      </c>
      <c r="H83" s="110">
        <f>+IF(ISNUMBER(DATA!AH32),DATA!AH32,"n/a")</f>
        <v>-8.0465101837344857E-2</v>
      </c>
      <c r="I83" s="109">
        <f>+IF(ISNUMBER(DATA!AK32),DATA!AK32,"n/a")</f>
        <v>1.9801261779199598E-2</v>
      </c>
      <c r="J83" s="110">
        <f>+IF(ISNUMBER(DATA!AL32),DATA!AL32,"n/a")</f>
        <v>-5.9714099029753442E-2</v>
      </c>
      <c r="K83" s="109">
        <f>+IF(ISNUMBER(DATA!AO32),DATA!AO32,"n/a")</f>
        <v>1.7780960602121147E-2</v>
      </c>
      <c r="L83" s="110">
        <f>+IF(ISNUMBER(DATA!AP32),DATA!AP32,"n/a")</f>
        <v>-3.6345923542929065E-2</v>
      </c>
      <c r="R83" s="66"/>
      <c r="S83" s="66"/>
      <c r="T83" s="66"/>
      <c r="U83" s="66"/>
      <c r="V83" s="66"/>
      <c r="W83" s="66"/>
      <c r="X83" s="66"/>
      <c r="Y83" s="66"/>
    </row>
    <row r="84" spans="1:25" x14ac:dyDescent="0.2">
      <c r="A84" s="107" t="s">
        <v>19</v>
      </c>
      <c r="B84" s="107" t="s">
        <v>21</v>
      </c>
      <c r="C84" s="108" t="s">
        <v>68</v>
      </c>
      <c r="D84" s="108" t="s">
        <v>297</v>
      </c>
      <c r="E84" s="109">
        <f>+IF(ISNUMBER(DATA!AC33),DATA!AC33,"n/a")</f>
        <v>1.889297150667477E-2</v>
      </c>
      <c r="F84" s="110">
        <f>+IF(ISNUMBER(DATA!AD33),DATA!AD33,"n/a")</f>
        <v>2.1378418359127224E-2</v>
      </c>
      <c r="G84" s="109">
        <f>+IF(ISNUMBER(DATA!AG33),DATA!AG33,"n/a")</f>
        <v>1.9674747059518882E-2</v>
      </c>
      <c r="H84" s="110">
        <f>+IF(ISNUMBER(DATA!AH33),DATA!AH33,"n/a")</f>
        <v>2.3895379663397068E-2</v>
      </c>
      <c r="I84" s="109">
        <f>+IF(ISNUMBER(DATA!AK33),DATA!AK33,"n/a")</f>
        <v>1.8525836934902621E-2</v>
      </c>
      <c r="J84" s="110">
        <f>+IF(ISNUMBER(DATA!AL33),DATA!AL33,"n/a")</f>
        <v>-3.3765082592223175E-2</v>
      </c>
      <c r="K84" s="109">
        <f>+IF(ISNUMBER(DATA!AO33),DATA!AO33,"n/a")</f>
        <v>1.7241387499549385E-2</v>
      </c>
      <c r="L84" s="110">
        <f>+IF(ISNUMBER(DATA!AP33),DATA!AP33,"n/a")</f>
        <v>-4.8398818880355382E-2</v>
      </c>
      <c r="R84" s="66"/>
      <c r="S84" s="66"/>
      <c r="T84" s="66"/>
      <c r="U84" s="66"/>
      <c r="V84" s="66"/>
      <c r="W84" s="66"/>
      <c r="X84" s="66"/>
      <c r="Y84" s="66"/>
    </row>
    <row r="85" spans="1:25" x14ac:dyDescent="0.2">
      <c r="A85" s="107" t="s">
        <v>19</v>
      </c>
      <c r="B85" s="107" t="s">
        <v>21</v>
      </c>
      <c r="C85" s="108" t="s">
        <v>68</v>
      </c>
      <c r="D85" s="108" t="s">
        <v>298</v>
      </c>
      <c r="E85" s="109">
        <f>+IF(ISNUMBER(DATA!AC34),DATA!AC34,"n/a")</f>
        <v>2.0641889498713584E-2</v>
      </c>
      <c r="F85" s="110">
        <f>+IF(ISNUMBER(DATA!AD34),DATA!AD34,"n/a")</f>
        <v>-0.11242447962806837</v>
      </c>
      <c r="G85" s="109">
        <f>+IF(ISNUMBER(DATA!AG34),DATA!AG34,"n/a")</f>
        <v>2.0934609734762927E-2</v>
      </c>
      <c r="H85" s="110">
        <f>+IF(ISNUMBER(DATA!AH34),DATA!AH34,"n/a")</f>
        <v>-9.9437753164961784E-2</v>
      </c>
      <c r="I85" s="109">
        <f>+IF(ISNUMBER(DATA!AK34),DATA!AK34,"n/a")</f>
        <v>2.0218001883314702E-2</v>
      </c>
      <c r="J85" s="110">
        <f>+IF(ISNUMBER(DATA!AL34),DATA!AL34,"n/a")</f>
        <v>-5.5113099767240339E-2</v>
      </c>
      <c r="K85" s="109">
        <f>+IF(ISNUMBER(DATA!AO34),DATA!AO34,"n/a")</f>
        <v>1.9661455730336994E-2</v>
      </c>
      <c r="L85" s="110">
        <f>+IF(ISNUMBER(DATA!AP34),DATA!AP34,"n/a")</f>
        <v>-3.5621260358704651E-2</v>
      </c>
      <c r="R85" s="66"/>
      <c r="S85" s="66"/>
      <c r="T85" s="66"/>
      <c r="U85" s="66"/>
      <c r="V85" s="66"/>
      <c r="W85" s="66"/>
      <c r="X85" s="66"/>
      <c r="Y85" s="66"/>
    </row>
    <row r="86" spans="1:25" x14ac:dyDescent="0.2">
      <c r="A86" s="107" t="s">
        <v>19</v>
      </c>
      <c r="B86" s="107" t="s">
        <v>21</v>
      </c>
      <c r="C86" s="108" t="s">
        <v>68</v>
      </c>
      <c r="D86" s="108" t="s">
        <v>299</v>
      </c>
      <c r="E86" s="109">
        <f>+IF(ISNUMBER(DATA!AC35),DATA!AC35,"n/a")</f>
        <v>1.7054621286698223E-2</v>
      </c>
      <c r="F86" s="110">
        <f>+IF(ISNUMBER(DATA!AD35),DATA!AD35,"n/a")</f>
        <v>-5.2613345858638222E-2</v>
      </c>
      <c r="G86" s="109">
        <f>+IF(ISNUMBER(DATA!AG35),DATA!AG35,"n/a")</f>
        <v>1.8983804032013638E-2</v>
      </c>
      <c r="H86" s="110">
        <f>+IF(ISNUMBER(DATA!AH35),DATA!AH35,"n/a")</f>
        <v>-4.2976383449037578E-2</v>
      </c>
      <c r="I86" s="109">
        <f>+IF(ISNUMBER(DATA!AK35),DATA!AK35,"n/a")</f>
        <v>1.9568396185529493E-2</v>
      </c>
      <c r="J86" s="110">
        <f>+IF(ISNUMBER(DATA!AL35),DATA!AL35,"n/a")</f>
        <v>-7.0494164758075004E-2</v>
      </c>
      <c r="K86" s="109">
        <f>+IF(ISNUMBER(DATA!AO35),DATA!AO35,"n/a")</f>
        <v>1.7275714379559545E-2</v>
      </c>
      <c r="L86" s="110">
        <f>+IF(ISNUMBER(DATA!AP35),DATA!AP35,"n/a")</f>
        <v>-9.0087108140491853E-2</v>
      </c>
      <c r="R86" s="66"/>
      <c r="S86" s="66"/>
      <c r="T86" s="66"/>
      <c r="U86" s="66"/>
      <c r="V86" s="66"/>
      <c r="W86" s="66"/>
      <c r="X86" s="66"/>
      <c r="Y86" s="66"/>
    </row>
    <row r="87" spans="1:25" x14ac:dyDescent="0.2">
      <c r="A87" s="107" t="s">
        <v>19</v>
      </c>
      <c r="B87" s="107" t="s">
        <v>21</v>
      </c>
      <c r="C87" s="108" t="s">
        <v>68</v>
      </c>
      <c r="D87" s="108" t="s">
        <v>300</v>
      </c>
      <c r="E87" s="109">
        <f>+IF(ISNUMBER(DATA!AC36),DATA!AC36,"n/a")</f>
        <v>2.5270099201812262E-2</v>
      </c>
      <c r="F87" s="110">
        <f>+IF(ISNUMBER(DATA!AD36),DATA!AD36,"n/a")</f>
        <v>-3.5625965138579019E-2</v>
      </c>
      <c r="G87" s="109">
        <f>+IF(ISNUMBER(DATA!AG36),DATA!AG36,"n/a")</f>
        <v>2.7095840974438002E-2</v>
      </c>
      <c r="H87" s="110">
        <f>+IF(ISNUMBER(DATA!AH36),DATA!AH36,"n/a")</f>
        <v>-5.0147715450815297E-2</v>
      </c>
      <c r="I87" s="109">
        <f>+IF(ISNUMBER(DATA!AK36),DATA!AK36,"n/a")</f>
        <v>2.7530132335912495E-2</v>
      </c>
      <c r="J87" s="110">
        <f>+IF(ISNUMBER(DATA!AL36),DATA!AL36,"n/a")</f>
        <v>-1.9250390812561996E-2</v>
      </c>
      <c r="K87" s="109">
        <f>+IF(ISNUMBER(DATA!AO36),DATA!AO36,"n/a")</f>
        <v>2.4301686198272245E-2</v>
      </c>
      <c r="L87" s="110">
        <f>+IF(ISNUMBER(DATA!AP36),DATA!AP36,"n/a")</f>
        <v>-4.5279268963096045E-2</v>
      </c>
      <c r="R87" s="66"/>
      <c r="S87" s="66"/>
      <c r="T87" s="66"/>
      <c r="U87" s="66"/>
      <c r="V87" s="66"/>
      <c r="W87" s="66"/>
      <c r="X87" s="66"/>
      <c r="Y87" s="66"/>
    </row>
    <row r="88" spans="1:25" x14ac:dyDescent="0.2">
      <c r="A88" s="107" t="s">
        <v>19</v>
      </c>
      <c r="B88" s="107" t="s">
        <v>21</v>
      </c>
      <c r="C88" s="108" t="s">
        <v>68</v>
      </c>
      <c r="D88" s="108" t="s">
        <v>301</v>
      </c>
      <c r="E88" s="109">
        <f>+IF(ISNUMBER(DATA!AC37),DATA!AC37,"n/a")</f>
        <v>1.9668004664935287E-2</v>
      </c>
      <c r="F88" s="110">
        <f>+IF(ISNUMBER(DATA!AD37),DATA!AD37,"n/a")</f>
        <v>0.10966255959085555</v>
      </c>
      <c r="G88" s="109">
        <f>+IF(ISNUMBER(DATA!AG37),DATA!AG37,"n/a")</f>
        <v>2.0896529610840979E-2</v>
      </c>
      <c r="H88" s="110">
        <f>+IF(ISNUMBER(DATA!AH37),DATA!AH37,"n/a")</f>
        <v>9.8676476635826613E-2</v>
      </c>
      <c r="I88" s="109">
        <f>+IF(ISNUMBER(DATA!AK37),DATA!AK37,"n/a")</f>
        <v>2.0056875704045209E-2</v>
      </c>
      <c r="J88" s="110">
        <f>+IF(ISNUMBER(DATA!AL37),DATA!AL37,"n/a")</f>
        <v>3.7603955970514497E-2</v>
      </c>
      <c r="K88" s="109">
        <f>+IF(ISNUMBER(DATA!AO37),DATA!AO37,"n/a")</f>
        <v>1.8704744300827882E-2</v>
      </c>
      <c r="L88" s="110">
        <f>+IF(ISNUMBER(DATA!AP37),DATA!AP37,"n/a")</f>
        <v>3.4031157552748617E-2</v>
      </c>
      <c r="R88" s="66"/>
      <c r="S88" s="66"/>
      <c r="T88" s="66"/>
      <c r="U88" s="66"/>
      <c r="V88" s="66"/>
      <c r="W88" s="66"/>
      <c r="X88" s="66"/>
      <c r="Y88" s="66"/>
    </row>
    <row r="89" spans="1:25" x14ac:dyDescent="0.2">
      <c r="A89" s="107" t="s">
        <v>19</v>
      </c>
      <c r="B89" s="107" t="s">
        <v>21</v>
      </c>
      <c r="C89" s="108" t="s">
        <v>68</v>
      </c>
      <c r="D89" s="108" t="s">
        <v>302</v>
      </c>
      <c r="E89" s="109">
        <f>+IF(ISNUMBER(DATA!AC38),DATA!AC38,"n/a")</f>
        <v>1.7607769957375057E-2</v>
      </c>
      <c r="F89" s="110">
        <f>+IF(ISNUMBER(DATA!AD38),DATA!AD38,"n/a")</f>
        <v>-0.10100809605317201</v>
      </c>
      <c r="G89" s="109">
        <f>+IF(ISNUMBER(DATA!AG38),DATA!AG38,"n/a")</f>
        <v>1.8776716028785067E-2</v>
      </c>
      <c r="H89" s="110">
        <f>+IF(ISNUMBER(DATA!AH38),DATA!AH38,"n/a")</f>
        <v>-6.8143173820297762E-2</v>
      </c>
      <c r="I89" s="109">
        <f>+IF(ISNUMBER(DATA!AK38),DATA!AK38,"n/a")</f>
        <v>1.8732990259521756E-2</v>
      </c>
      <c r="J89" s="110">
        <f>+IF(ISNUMBER(DATA!AL38),DATA!AL38,"n/a")</f>
        <v>-6.9236870225704295E-2</v>
      </c>
      <c r="K89" s="109">
        <f>+IF(ISNUMBER(DATA!AO38),DATA!AO38,"n/a")</f>
        <v>1.7541018719080707E-2</v>
      </c>
      <c r="L89" s="110">
        <f>+IF(ISNUMBER(DATA!AP38),DATA!AP38,"n/a")</f>
        <v>-6.2122968146348725E-2</v>
      </c>
      <c r="R89" s="66"/>
      <c r="S89" s="66"/>
      <c r="T89" s="66"/>
      <c r="U89" s="66"/>
      <c r="V89" s="66"/>
      <c r="W89" s="66"/>
      <c r="X89" s="66"/>
      <c r="Y89" s="66"/>
    </row>
    <row r="90" spans="1:25" x14ac:dyDescent="0.2">
      <c r="A90" s="107" t="s">
        <v>19</v>
      </c>
      <c r="B90" s="107" t="s">
        <v>21</v>
      </c>
      <c r="C90" s="108" t="s">
        <v>68</v>
      </c>
      <c r="D90" s="108" t="s">
        <v>303</v>
      </c>
      <c r="E90" s="109">
        <f>+IF(ISNUMBER(DATA!AC39),DATA!AC39,"n/a")</f>
        <v>2.046391920907828E-2</v>
      </c>
      <c r="F90" s="110">
        <f>+IF(ISNUMBER(DATA!AD39),DATA!AD39,"n/a")</f>
        <v>-4.4716570938203165E-2</v>
      </c>
      <c r="G90" s="109">
        <f>+IF(ISNUMBER(DATA!AG39),DATA!AG39,"n/a")</f>
        <v>2.2182644597256326E-2</v>
      </c>
      <c r="H90" s="110">
        <f>+IF(ISNUMBER(DATA!AH39),DATA!AH39,"n/a")</f>
        <v>8.5648441222347521E-3</v>
      </c>
      <c r="I90" s="109">
        <f>+IF(ISNUMBER(DATA!AK39),DATA!AK39,"n/a")</f>
        <v>2.1939975344222824E-2</v>
      </c>
      <c r="J90" s="110">
        <f>+IF(ISNUMBER(DATA!AL39),DATA!AL39,"n/a")</f>
        <v>2.1382643805201509E-2</v>
      </c>
      <c r="K90" s="109">
        <f>+IF(ISNUMBER(DATA!AO39),DATA!AO39,"n/a")</f>
        <v>2.0451566169788826E-2</v>
      </c>
      <c r="L90" s="110">
        <f>+IF(ISNUMBER(DATA!AP39),DATA!AP39,"n/a")</f>
        <v>2.0938438251253896E-2</v>
      </c>
      <c r="R90" s="66"/>
      <c r="S90" s="66"/>
      <c r="T90" s="66"/>
      <c r="U90" s="66"/>
      <c r="V90" s="66"/>
      <c r="W90" s="66"/>
      <c r="X90" s="66"/>
      <c r="Y90" s="66"/>
    </row>
    <row r="91" spans="1:25" x14ac:dyDescent="0.2">
      <c r="A91" s="107" t="s">
        <v>19</v>
      </c>
      <c r="B91" s="107" t="s">
        <v>21</v>
      </c>
      <c r="C91" s="108" t="s">
        <v>68</v>
      </c>
      <c r="D91" s="108" t="s">
        <v>304</v>
      </c>
      <c r="E91" s="109">
        <f>+IF(ISNUMBER(DATA!AC40),DATA!AC40,"n/a")</f>
        <v>1.8558753560227296E-2</v>
      </c>
      <c r="F91" s="110">
        <f>+IF(ISNUMBER(DATA!AD40),DATA!AD40,"n/a")</f>
        <v>4.2911609122408406E-3</v>
      </c>
      <c r="G91" s="109">
        <f>+IF(ISNUMBER(DATA!AG40),DATA!AG40,"n/a")</f>
        <v>1.9658265706939061E-2</v>
      </c>
      <c r="H91" s="110">
        <f>+IF(ISNUMBER(DATA!AH40),DATA!AH40,"n/a")</f>
        <v>-3.8835831639564763E-2</v>
      </c>
      <c r="I91" s="109">
        <f>+IF(ISNUMBER(DATA!AK40),DATA!AK40,"n/a")</f>
        <v>1.9470536212774017E-2</v>
      </c>
      <c r="J91" s="110">
        <f>+IF(ISNUMBER(DATA!AL40),DATA!AL40,"n/a")</f>
        <v>-0.10732629727547051</v>
      </c>
      <c r="K91" s="109">
        <f>+IF(ISNUMBER(DATA!AO40),DATA!AO40,"n/a")</f>
        <v>1.7549022793214103E-2</v>
      </c>
      <c r="L91" s="110">
        <f>+IF(ISNUMBER(DATA!AP40),DATA!AP40,"n/a")</f>
        <v>-0.11774376508097255</v>
      </c>
      <c r="R91" s="66"/>
      <c r="S91" s="66"/>
      <c r="T91" s="66"/>
      <c r="U91" s="66"/>
      <c r="V91" s="66"/>
      <c r="W91" s="66"/>
      <c r="X91" s="66"/>
      <c r="Y91" s="66"/>
    </row>
    <row r="92" spans="1:25" x14ac:dyDescent="0.2">
      <c r="A92" s="107" t="s">
        <v>19</v>
      </c>
      <c r="B92" s="107" t="s">
        <v>21</v>
      </c>
      <c r="C92" s="108" t="s">
        <v>68</v>
      </c>
      <c r="D92" s="108" t="s">
        <v>305</v>
      </c>
      <c r="E92" s="109">
        <f>+IF(ISNUMBER(DATA!AC41),DATA!AC41,"n/a")</f>
        <v>1.9253600634844499E-2</v>
      </c>
      <c r="F92" s="110">
        <f>+IF(ISNUMBER(DATA!AD41),DATA!AD41,"n/a")</f>
        <v>-3.768320426446245E-2</v>
      </c>
      <c r="G92" s="109">
        <f>+IF(ISNUMBER(DATA!AG41),DATA!AG41,"n/a")</f>
        <v>2.1259507791961289E-2</v>
      </c>
      <c r="H92" s="110">
        <f>+IF(ISNUMBER(DATA!AH41),DATA!AH41,"n/a")</f>
        <v>1.6344442550438737E-3</v>
      </c>
      <c r="I92" s="109">
        <f>+IF(ISNUMBER(DATA!AK41),DATA!AK41,"n/a")</f>
        <v>2.0846183262415118E-2</v>
      </c>
      <c r="J92" s="110">
        <f>+IF(ISNUMBER(DATA!AL41),DATA!AL41,"n/a")</f>
        <v>-1.1988385643103838E-2</v>
      </c>
      <c r="K92" s="109">
        <f>+IF(ISNUMBER(DATA!AO41),DATA!AO41,"n/a")</f>
        <v>1.902956392830725E-2</v>
      </c>
      <c r="L92" s="110">
        <f>+IF(ISNUMBER(DATA!AP41),DATA!AP41,"n/a")</f>
        <v>-2.1871135855272908E-2</v>
      </c>
      <c r="R92" s="66"/>
      <c r="S92" s="66"/>
      <c r="T92" s="66"/>
      <c r="U92" s="66"/>
      <c r="V92" s="66"/>
      <c r="W92" s="66"/>
      <c r="X92" s="66"/>
      <c r="Y92" s="66"/>
    </row>
    <row r="93" spans="1:25" x14ac:dyDescent="0.2">
      <c r="A93" s="107" t="s">
        <v>19</v>
      </c>
      <c r="B93" s="107" t="s">
        <v>21</v>
      </c>
      <c r="C93" s="108" t="s">
        <v>68</v>
      </c>
      <c r="D93" s="108" t="s">
        <v>306</v>
      </c>
      <c r="E93" s="109">
        <f>+IF(ISNUMBER(DATA!AC42),DATA!AC42,"n/a")</f>
        <v>2.3787460500217499E-2</v>
      </c>
      <c r="F93" s="110">
        <f>+IF(ISNUMBER(DATA!AD42),DATA!AD42,"n/a")</f>
        <v>-8.4197919164810675E-2</v>
      </c>
      <c r="G93" s="109">
        <f>+IF(ISNUMBER(DATA!AG42),DATA!AG42,"n/a")</f>
        <v>2.5901703676068651E-2</v>
      </c>
      <c r="H93" s="110">
        <f>+IF(ISNUMBER(DATA!AH42),DATA!AH42,"n/a")</f>
        <v>-4.527559521182653E-2</v>
      </c>
      <c r="I93" s="109">
        <f>+IF(ISNUMBER(DATA!AK42),DATA!AK42,"n/a")</f>
        <v>2.6372324225898906E-2</v>
      </c>
      <c r="J93" s="110">
        <f>+IF(ISNUMBER(DATA!AL42),DATA!AL42,"n/a")</f>
        <v>-5.1276793532879436E-2</v>
      </c>
      <c r="K93" s="109">
        <f>+IF(ISNUMBER(DATA!AO42),DATA!AO42,"n/a")</f>
        <v>2.4508078312442186E-2</v>
      </c>
      <c r="L93" s="110">
        <f>+IF(ISNUMBER(DATA!AP42),DATA!AP42,"n/a")</f>
        <v>-4.121724657521024E-2</v>
      </c>
      <c r="R93" s="66"/>
      <c r="S93" s="66"/>
      <c r="T93" s="66"/>
      <c r="U93" s="66"/>
      <c r="V93" s="66"/>
      <c r="W93" s="66"/>
      <c r="X93" s="66"/>
      <c r="Y93" s="66"/>
    </row>
    <row r="94" spans="1:25" x14ac:dyDescent="0.2">
      <c r="A94" s="107" t="s">
        <v>19</v>
      </c>
      <c r="B94" s="107" t="s">
        <v>21</v>
      </c>
      <c r="C94" s="108" t="s">
        <v>68</v>
      </c>
      <c r="D94" s="108" t="s">
        <v>307</v>
      </c>
      <c r="E94" s="109">
        <f>+IF(ISNUMBER(DATA!AC43),DATA!AC43,"n/a")</f>
        <v>2.20511120066397E-2</v>
      </c>
      <c r="F94" s="110">
        <f>+IF(ISNUMBER(DATA!AD43),DATA!AD43,"n/a")</f>
        <v>-0.10803000593379193</v>
      </c>
      <c r="G94" s="109">
        <f>+IF(ISNUMBER(DATA!AG43),DATA!AG43,"n/a")</f>
        <v>2.3719160567533787E-2</v>
      </c>
      <c r="H94" s="110">
        <f>+IF(ISNUMBER(DATA!AH43),DATA!AH43,"n/a")</f>
        <v>-9.2569223095408104E-2</v>
      </c>
      <c r="I94" s="109">
        <f>+IF(ISNUMBER(DATA!AK43),DATA!AK43,"n/a")</f>
        <v>2.4182720025753578E-2</v>
      </c>
      <c r="J94" s="110">
        <f>+IF(ISNUMBER(DATA!AL43),DATA!AL43,"n/a")</f>
        <v>-0.10192577042356654</v>
      </c>
      <c r="K94" s="109">
        <f>+IF(ISNUMBER(DATA!AO43),DATA!AO43,"n/a")</f>
        <v>2.1948673233461932E-2</v>
      </c>
      <c r="L94" s="110">
        <f>+IF(ISNUMBER(DATA!AP43),DATA!AP43,"n/a")</f>
        <v>-0.10204570140396885</v>
      </c>
      <c r="R94" s="66"/>
      <c r="S94" s="66"/>
      <c r="T94" s="66"/>
      <c r="U94" s="66"/>
      <c r="V94" s="66"/>
      <c r="W94" s="66"/>
      <c r="X94" s="66"/>
      <c r="Y94" s="66"/>
    </row>
    <row r="95" spans="1:25" x14ac:dyDescent="0.2">
      <c r="A95" s="107" t="s">
        <v>19</v>
      </c>
      <c r="B95" s="107" t="s">
        <v>21</v>
      </c>
      <c r="C95" s="108" t="s">
        <v>68</v>
      </c>
      <c r="D95" s="108" t="s">
        <v>308</v>
      </c>
      <c r="E95" s="109">
        <f>+IF(ISNUMBER(DATA!AC44),DATA!AC44,"n/a")</f>
        <v>1.7574883863530857E-2</v>
      </c>
      <c r="F95" s="110">
        <f>+IF(ISNUMBER(DATA!AD44),DATA!AD44,"n/a")</f>
        <v>-3.9162875355933796E-2</v>
      </c>
      <c r="G95" s="109">
        <f>+IF(ISNUMBER(DATA!AG44),DATA!AG44,"n/a")</f>
        <v>1.8583489232211873E-2</v>
      </c>
      <c r="H95" s="110">
        <f>+IF(ISNUMBER(DATA!AH44),DATA!AH44,"n/a")</f>
        <v>-3.3496723478732698E-2</v>
      </c>
      <c r="I95" s="109">
        <f>+IF(ISNUMBER(DATA!AK44),DATA!AK44,"n/a")</f>
        <v>1.8122771352358531E-2</v>
      </c>
      <c r="J95" s="110">
        <f>+IF(ISNUMBER(DATA!AL44),DATA!AL44,"n/a")</f>
        <v>-8.0035936924572823E-2</v>
      </c>
      <c r="K95" s="109">
        <f>+IF(ISNUMBER(DATA!AO44),DATA!AO44,"n/a")</f>
        <v>1.6852072979530511E-2</v>
      </c>
      <c r="L95" s="110">
        <f>+IF(ISNUMBER(DATA!AP44),DATA!AP44,"n/a")</f>
        <v>-9.6998483492172563E-2</v>
      </c>
      <c r="R95" s="66"/>
      <c r="S95" s="66"/>
      <c r="T95" s="66"/>
      <c r="U95" s="66"/>
      <c r="V95" s="66"/>
      <c r="W95" s="66"/>
      <c r="X95" s="66"/>
      <c r="Y95" s="66"/>
    </row>
    <row r="96" spans="1:25" x14ac:dyDescent="0.2">
      <c r="A96" s="107" t="s">
        <v>19</v>
      </c>
      <c r="B96" s="107" t="s">
        <v>21</v>
      </c>
      <c r="C96" s="108" t="s">
        <v>68</v>
      </c>
      <c r="D96" s="108" t="s">
        <v>309</v>
      </c>
      <c r="E96" s="109">
        <f>+IF(ISNUMBER(DATA!AC45),DATA!AC45,"n/a")</f>
        <v>1.6696698436132515E-2</v>
      </c>
      <c r="F96" s="110">
        <f>+IF(ISNUMBER(DATA!AD45),DATA!AD45,"n/a")</f>
        <v>-1.4220788387495076E-2</v>
      </c>
      <c r="G96" s="109">
        <f>+IF(ISNUMBER(DATA!AG45),DATA!AG45,"n/a")</f>
        <v>1.7655544679071964E-2</v>
      </c>
      <c r="H96" s="110">
        <f>+IF(ISNUMBER(DATA!AH45),DATA!AH45,"n/a")</f>
        <v>-2.9653289559259527E-3</v>
      </c>
      <c r="I96" s="109">
        <f>+IF(ISNUMBER(DATA!AK45),DATA!AK45,"n/a")</f>
        <v>1.7208031798365872E-2</v>
      </c>
      <c r="J96" s="110">
        <f>+IF(ISNUMBER(DATA!AL45),DATA!AL45,"n/a")</f>
        <v>-3.3733050062211695E-2</v>
      </c>
      <c r="K96" s="109">
        <f>+IF(ISNUMBER(DATA!AO45),DATA!AO45,"n/a")</f>
        <v>1.5689764819294818E-2</v>
      </c>
      <c r="L96" s="110">
        <f>+IF(ISNUMBER(DATA!AP45),DATA!AP45,"n/a")</f>
        <v>-5.5121628899343009E-2</v>
      </c>
      <c r="R96" s="66"/>
      <c r="S96" s="66"/>
      <c r="T96" s="66"/>
      <c r="U96" s="66"/>
      <c r="V96" s="66"/>
      <c r="W96" s="66"/>
      <c r="X96" s="66"/>
      <c r="Y96" s="66"/>
    </row>
    <row r="97" spans="1:25" x14ac:dyDescent="0.2">
      <c r="A97" s="107" t="s">
        <v>19</v>
      </c>
      <c r="B97" s="107" t="s">
        <v>21</v>
      </c>
      <c r="C97" s="108" t="s">
        <v>68</v>
      </c>
      <c r="D97" s="108" t="s">
        <v>310</v>
      </c>
      <c r="E97" s="109">
        <f>+IF(ISNUMBER(DATA!AC46),DATA!AC46,"n/a")</f>
        <v>1.6837274894486397E-2</v>
      </c>
      <c r="F97" s="110">
        <f>+IF(ISNUMBER(DATA!AD46),DATA!AD46,"n/a")</f>
        <v>5.2172532814146605E-2</v>
      </c>
      <c r="G97" s="109">
        <f>+IF(ISNUMBER(DATA!AG46),DATA!AG46,"n/a")</f>
        <v>1.7275950343015888E-2</v>
      </c>
      <c r="H97" s="110">
        <f>+IF(ISNUMBER(DATA!AH46),DATA!AH46,"n/a")</f>
        <v>2.5913342317174237E-2</v>
      </c>
      <c r="I97" s="109">
        <f>+IF(ISNUMBER(DATA!AK46),DATA!AK46,"n/a")</f>
        <v>1.6594878331326293E-2</v>
      </c>
      <c r="J97" s="110">
        <f>+IF(ISNUMBER(DATA!AL46),DATA!AL46,"n/a")</f>
        <v>-1.7183930962135982E-2</v>
      </c>
      <c r="K97" s="109">
        <f>+IF(ISNUMBER(DATA!AO46),DATA!AO46,"n/a")</f>
        <v>1.570231659476793E-2</v>
      </c>
      <c r="L97" s="110">
        <f>+IF(ISNUMBER(DATA!AP46),DATA!AP46,"n/a")</f>
        <v>-2.9364317371012236E-2</v>
      </c>
      <c r="R97" s="66"/>
      <c r="S97" s="66"/>
      <c r="T97" s="66"/>
      <c r="U97" s="66"/>
      <c r="V97" s="66"/>
      <c r="W97" s="66"/>
      <c r="X97" s="66"/>
      <c r="Y97" s="66"/>
    </row>
    <row r="98" spans="1:25" x14ac:dyDescent="0.2">
      <c r="A98" s="107" t="s">
        <v>19</v>
      </c>
      <c r="B98" s="107" t="s">
        <v>21</v>
      </c>
      <c r="C98" s="108" t="s">
        <v>68</v>
      </c>
      <c r="D98" s="108" t="s">
        <v>311</v>
      </c>
      <c r="E98" s="109">
        <f>+IF(ISNUMBER(DATA!AC47),DATA!AC47,"n/a")</f>
        <v>2.4608527437273216E-2</v>
      </c>
      <c r="F98" s="110">
        <f>+IF(ISNUMBER(DATA!AD47),DATA!AD47,"n/a")</f>
        <v>-3.9973635293678519E-2</v>
      </c>
      <c r="G98" s="109">
        <f>+IF(ISNUMBER(DATA!AG47),DATA!AG47,"n/a")</f>
        <v>2.62139173674227E-2</v>
      </c>
      <c r="H98" s="110">
        <f>+IF(ISNUMBER(DATA!AH47),DATA!AH47,"n/a")</f>
        <v>-0.12480266943850071</v>
      </c>
      <c r="I98" s="109">
        <f>+IF(ISNUMBER(DATA!AK47),DATA!AK47,"n/a")</f>
        <v>2.5805564725740755E-2</v>
      </c>
      <c r="J98" s="110">
        <f>+IF(ISNUMBER(DATA!AL47),DATA!AL47,"n/a")</f>
        <v>-0.18996807344123651</v>
      </c>
      <c r="K98" s="109">
        <f>+IF(ISNUMBER(DATA!AO47),DATA!AO47,"n/a")</f>
        <v>2.3567845675549086E-2</v>
      </c>
      <c r="L98" s="110">
        <f>+IF(ISNUMBER(DATA!AP47),DATA!AP47,"n/a")</f>
        <v>-0.16215498119130611</v>
      </c>
      <c r="R98" s="66"/>
      <c r="S98" s="66"/>
      <c r="T98" s="66"/>
      <c r="U98" s="66"/>
      <c r="V98" s="66"/>
      <c r="W98" s="66"/>
      <c r="X98" s="66"/>
      <c r="Y98" s="66"/>
    </row>
    <row r="99" spans="1:25" x14ac:dyDescent="0.2">
      <c r="A99" s="107" t="s">
        <v>19</v>
      </c>
      <c r="B99" s="107" t="s">
        <v>21</v>
      </c>
      <c r="C99" s="108" t="s">
        <v>68</v>
      </c>
      <c r="D99" s="108" t="s">
        <v>312</v>
      </c>
      <c r="E99" s="109">
        <f>+IF(ISNUMBER(DATA!AC48),DATA!AC48,"n/a")</f>
        <v>2.0745498736455939E-2</v>
      </c>
      <c r="F99" s="110">
        <f>+IF(ISNUMBER(DATA!AD48),DATA!AD48,"n/a")</f>
        <v>-8.7134507409232856E-2</v>
      </c>
      <c r="G99" s="109">
        <f>+IF(ISNUMBER(DATA!AG48),DATA!AG48,"n/a")</f>
        <v>2.2225174720643056E-2</v>
      </c>
      <c r="H99" s="110">
        <f>+IF(ISNUMBER(DATA!AH48),DATA!AH48,"n/a")</f>
        <v>-7.8434710527369722E-2</v>
      </c>
      <c r="I99" s="109">
        <f>+IF(ISNUMBER(DATA!AK48),DATA!AK48,"n/a")</f>
        <v>2.2052989627866972E-2</v>
      </c>
      <c r="J99" s="110">
        <f>+IF(ISNUMBER(DATA!AL48),DATA!AL48,"n/a")</f>
        <v>-8.7659709870159877E-2</v>
      </c>
      <c r="K99" s="109">
        <f>+IF(ISNUMBER(DATA!AO48),DATA!AO48,"n/a")</f>
        <v>2.0241936758569501E-2</v>
      </c>
      <c r="L99" s="110">
        <f>+IF(ISNUMBER(DATA!AP48),DATA!AP48,"n/a")</f>
        <v>-9.1007641119629848E-2</v>
      </c>
      <c r="R99" s="66"/>
      <c r="S99" s="66"/>
      <c r="T99" s="66"/>
      <c r="U99" s="66"/>
      <c r="V99" s="66"/>
      <c r="W99" s="66"/>
      <c r="X99" s="66"/>
      <c r="Y99" s="66"/>
    </row>
    <row r="100" spans="1:25" x14ac:dyDescent="0.2">
      <c r="A100" s="107" t="s">
        <v>19</v>
      </c>
      <c r="B100" s="107" t="s">
        <v>21</v>
      </c>
      <c r="C100" s="108" t="s">
        <v>68</v>
      </c>
      <c r="D100" s="108" t="s">
        <v>313</v>
      </c>
      <c r="E100" s="109">
        <f>+IF(ISNUMBER(DATA!AC49),DATA!AC49,"n/a")</f>
        <v>2.1109636642438607E-2</v>
      </c>
      <c r="F100" s="110">
        <f>+IF(ISNUMBER(DATA!AD49),DATA!AD49,"n/a")</f>
        <v>9.4771980495985536E-2</v>
      </c>
      <c r="G100" s="109">
        <f>+IF(ISNUMBER(DATA!AG49),DATA!AG49,"n/a")</f>
        <v>2.2197564921665955E-2</v>
      </c>
      <c r="H100" s="110">
        <f>+IF(ISNUMBER(DATA!AH49),DATA!AH49,"n/a")</f>
        <v>9.9342050169207857E-3</v>
      </c>
      <c r="I100" s="109">
        <f>+IF(ISNUMBER(DATA!AK49),DATA!AK49,"n/a")</f>
        <v>2.1961706290201905E-2</v>
      </c>
      <c r="J100" s="110">
        <f>+IF(ISNUMBER(DATA!AL49),DATA!AL49,"n/a")</f>
        <v>-3.0344525702980657E-2</v>
      </c>
      <c r="K100" s="109">
        <f>+IF(ISNUMBER(DATA!AO49),DATA!AO49,"n/a")</f>
        <v>1.9813012054712056E-2</v>
      </c>
      <c r="L100" s="110">
        <f>+IF(ISNUMBER(DATA!AP49),DATA!AP49,"n/a")</f>
        <v>-0.12094943132188868</v>
      </c>
      <c r="R100" s="66"/>
      <c r="S100" s="66"/>
      <c r="T100" s="66"/>
      <c r="U100" s="66"/>
      <c r="V100" s="66"/>
      <c r="W100" s="66"/>
      <c r="X100" s="66"/>
      <c r="Y100" s="66"/>
    </row>
    <row r="101" spans="1:25" x14ac:dyDescent="0.2">
      <c r="A101" s="107" t="s">
        <v>19</v>
      </c>
      <c r="B101" s="107" t="s">
        <v>21</v>
      </c>
      <c r="C101" s="108" t="s">
        <v>68</v>
      </c>
      <c r="D101" s="108" t="s">
        <v>314</v>
      </c>
      <c r="E101" s="109">
        <f>+IF(ISNUMBER(DATA!AC50),DATA!AC50,"n/a")</f>
        <v>2.4477351699393763E-2</v>
      </c>
      <c r="F101" s="110">
        <f>+IF(ISNUMBER(DATA!AD50),DATA!AD50,"n/a")</f>
        <v>-0.11783105468403353</v>
      </c>
      <c r="G101" s="109">
        <f>+IF(ISNUMBER(DATA!AG50),DATA!AG50,"n/a")</f>
        <v>2.633668943051427E-2</v>
      </c>
      <c r="H101" s="110">
        <f>+IF(ISNUMBER(DATA!AH50),DATA!AH50,"n/a")</f>
        <v>-0.12100100645814696</v>
      </c>
      <c r="I101" s="109">
        <f>+IF(ISNUMBER(DATA!AK50),DATA!AK50,"n/a")</f>
        <v>2.6315798508253545E-2</v>
      </c>
      <c r="J101" s="110">
        <f>+IF(ISNUMBER(DATA!AL50),DATA!AL50,"n/a")</f>
        <v>-0.1199722362320698</v>
      </c>
      <c r="K101" s="109">
        <f>+IF(ISNUMBER(DATA!AO50),DATA!AO50,"n/a")</f>
        <v>2.4316053916208526E-2</v>
      </c>
      <c r="L101" s="110">
        <f>+IF(ISNUMBER(DATA!AP50),DATA!AP50,"n/a")</f>
        <v>-0.12291866403732719</v>
      </c>
      <c r="R101" s="66"/>
      <c r="S101" s="66"/>
      <c r="T101" s="66"/>
      <c r="U101" s="66"/>
      <c r="V101" s="66"/>
      <c r="W101" s="66"/>
      <c r="X101" s="66"/>
      <c r="Y101" s="66"/>
    </row>
    <row r="102" spans="1:25" x14ac:dyDescent="0.2">
      <c r="A102" s="107" t="s">
        <v>19</v>
      </c>
      <c r="B102" s="107" t="s">
        <v>21</v>
      </c>
      <c r="C102" s="108" t="s">
        <v>68</v>
      </c>
      <c r="D102" s="108" t="s">
        <v>315</v>
      </c>
      <c r="E102" s="109">
        <f>+IF(ISNUMBER(DATA!AC51),DATA!AC51,"n/a")</f>
        <v>2.259033728399416E-2</v>
      </c>
      <c r="F102" s="110">
        <f>+IF(ISNUMBER(DATA!AD51),DATA!AD51,"n/a")</f>
        <v>-0.10988131451205169</v>
      </c>
      <c r="G102" s="109">
        <f>+IF(ISNUMBER(DATA!AG51),DATA!AG51,"n/a")</f>
        <v>2.4025332755252937E-2</v>
      </c>
      <c r="H102" s="110">
        <f>+IF(ISNUMBER(DATA!AH51),DATA!AH51,"n/a")</f>
        <v>-0.10777380489830519</v>
      </c>
      <c r="I102" s="109">
        <f>+IF(ISNUMBER(DATA!AK51),DATA!AK51,"n/a")</f>
        <v>2.4174542477163996E-2</v>
      </c>
      <c r="J102" s="110">
        <f>+IF(ISNUMBER(DATA!AL51),DATA!AL51,"n/a")</f>
        <v>-0.11955041668999244</v>
      </c>
      <c r="K102" s="109">
        <f>+IF(ISNUMBER(DATA!AO51),DATA!AO51,"n/a")</f>
        <v>2.1887141507196936E-2</v>
      </c>
      <c r="L102" s="110">
        <f>+IF(ISNUMBER(DATA!AP51),DATA!AP51,"n/a")</f>
        <v>-0.15259622036454465</v>
      </c>
      <c r="R102" s="66"/>
      <c r="S102" s="66"/>
      <c r="T102" s="66"/>
      <c r="U102" s="66"/>
      <c r="V102" s="66"/>
      <c r="W102" s="66"/>
      <c r="X102" s="66"/>
      <c r="Y102" s="66"/>
    </row>
    <row r="103" spans="1:25" x14ac:dyDescent="0.2">
      <c r="A103" s="107" t="s">
        <v>19</v>
      </c>
      <c r="B103" s="107" t="s">
        <v>21</v>
      </c>
      <c r="C103" s="108" t="s">
        <v>68</v>
      </c>
      <c r="D103" s="108" t="s">
        <v>316</v>
      </c>
      <c r="E103" s="109">
        <f>+IF(ISNUMBER(DATA!AC52),DATA!AC52,"n/a")</f>
        <v>1.7935987892427629E-2</v>
      </c>
      <c r="F103" s="110">
        <f>+IF(ISNUMBER(DATA!AD52),DATA!AD52,"n/a")</f>
        <v>-0.13730925428279625</v>
      </c>
      <c r="G103" s="109">
        <f>+IF(ISNUMBER(DATA!AG52),DATA!AG52,"n/a")</f>
        <v>1.8899245737208515E-2</v>
      </c>
      <c r="H103" s="110">
        <f>+IF(ISNUMBER(DATA!AH52),DATA!AH52,"n/a")</f>
        <v>-9.4264824367516417E-2</v>
      </c>
      <c r="I103" s="109">
        <f>+IF(ISNUMBER(DATA!AK52),DATA!AK52,"n/a")</f>
        <v>1.879746388056169E-2</v>
      </c>
      <c r="J103" s="110">
        <f>+IF(ISNUMBER(DATA!AL52),DATA!AL52,"n/a")</f>
        <v>-5.5590432801156525E-2</v>
      </c>
      <c r="K103" s="109">
        <f>+IF(ISNUMBER(DATA!AO52),DATA!AO52,"n/a")</f>
        <v>1.7681331229401766E-2</v>
      </c>
      <c r="L103" s="110">
        <f>+IF(ISNUMBER(DATA!AP52),DATA!AP52,"n/a")</f>
        <v>-4.3445291952431964E-2</v>
      </c>
      <c r="R103" s="66"/>
      <c r="S103" s="66"/>
      <c r="T103" s="66"/>
      <c r="U103" s="66"/>
      <c r="V103" s="66"/>
      <c r="W103" s="66"/>
      <c r="X103" s="66"/>
      <c r="Y103" s="66"/>
    </row>
    <row r="104" spans="1:25" x14ac:dyDescent="0.2">
      <c r="A104" s="107" t="s">
        <v>19</v>
      </c>
      <c r="B104" s="107" t="s">
        <v>21</v>
      </c>
      <c r="C104" s="108" t="s">
        <v>68</v>
      </c>
      <c r="D104" s="108" t="s">
        <v>317</v>
      </c>
      <c r="E104" s="109">
        <f>+IF(ISNUMBER(DATA!AC53),DATA!AC53,"n/a")</f>
        <v>1.9317064866877783E-2</v>
      </c>
      <c r="F104" s="110">
        <f>+IF(ISNUMBER(DATA!AD53),DATA!AD53,"n/a")</f>
        <v>1.8471942378636697E-2</v>
      </c>
      <c r="G104" s="109">
        <f>+IF(ISNUMBER(DATA!AG53),DATA!AG53,"n/a")</f>
        <v>2.064363372949831E-2</v>
      </c>
      <c r="H104" s="110">
        <f>+IF(ISNUMBER(DATA!AH53),DATA!AH53,"n/a")</f>
        <v>7.2429090423938025E-3</v>
      </c>
      <c r="I104" s="109">
        <f>+IF(ISNUMBER(DATA!AK53),DATA!AK53,"n/a")</f>
        <v>2.0597347931841654E-2</v>
      </c>
      <c r="J104" s="110">
        <f>+IF(ISNUMBER(DATA!AL53),DATA!AL53,"n/a")</f>
        <v>2.5425108028421378E-2</v>
      </c>
      <c r="K104" s="109">
        <f>+IF(ISNUMBER(DATA!AO53),DATA!AO53,"n/a")</f>
        <v>1.8595979940183884E-2</v>
      </c>
      <c r="L104" s="110">
        <f>+IF(ISNUMBER(DATA!AP53),DATA!AP53,"n/a")</f>
        <v>2.1099795356826351E-2</v>
      </c>
      <c r="R104" s="66"/>
      <c r="S104" s="66"/>
      <c r="T104" s="66"/>
      <c r="U104" s="66"/>
      <c r="V104" s="66"/>
      <c r="W104" s="66"/>
      <c r="X104" s="66"/>
      <c r="Y104" s="66"/>
    </row>
    <row r="105" spans="1:25" x14ac:dyDescent="0.2">
      <c r="A105" s="107" t="s">
        <v>19</v>
      </c>
      <c r="B105" s="107" t="s">
        <v>21</v>
      </c>
      <c r="C105" s="108" t="s">
        <v>68</v>
      </c>
      <c r="D105" s="108" t="s">
        <v>318</v>
      </c>
      <c r="E105" s="109">
        <f>+IF(ISNUMBER(DATA!AC54),DATA!AC54,"n/a")</f>
        <v>1.9726906283087552E-2</v>
      </c>
      <c r="F105" s="110">
        <f>+IF(ISNUMBER(DATA!AD54),DATA!AD54,"n/a")</f>
        <v>-0.14099341271188795</v>
      </c>
      <c r="G105" s="109">
        <f>+IF(ISNUMBER(DATA!AG54),DATA!AG54,"n/a")</f>
        <v>2.084639215026008E-2</v>
      </c>
      <c r="H105" s="110">
        <f>+IF(ISNUMBER(DATA!AH54),DATA!AH54,"n/a")</f>
        <v>-7.8385461639658011E-2</v>
      </c>
      <c r="I105" s="109">
        <f>+IF(ISNUMBER(DATA!AK54),DATA!AK54,"n/a")</f>
        <v>2.0896785075288988E-2</v>
      </c>
      <c r="J105" s="110">
        <f>+IF(ISNUMBER(DATA!AL54),DATA!AL54,"n/a")</f>
        <v>-6.6092940672711833E-2</v>
      </c>
      <c r="K105" s="109">
        <f>+IF(ISNUMBER(DATA!AO54),DATA!AO54,"n/a")</f>
        <v>1.9692277203970994E-2</v>
      </c>
      <c r="L105" s="110">
        <f>+IF(ISNUMBER(DATA!AP54),DATA!AP54,"n/a")</f>
        <v>-7.4602014212222026E-2</v>
      </c>
      <c r="R105" s="66"/>
      <c r="S105" s="66"/>
      <c r="T105" s="66"/>
      <c r="U105" s="66"/>
      <c r="V105" s="66"/>
      <c r="W105" s="66"/>
      <c r="X105" s="66"/>
      <c r="Y105" s="66"/>
    </row>
    <row r="106" spans="1:25" x14ac:dyDescent="0.2">
      <c r="A106" s="107" t="s">
        <v>19</v>
      </c>
      <c r="B106" s="107" t="s">
        <v>21</v>
      </c>
      <c r="C106" s="108" t="s">
        <v>68</v>
      </c>
      <c r="D106" s="108" t="s">
        <v>344</v>
      </c>
      <c r="E106" s="109">
        <f>+IF(ISNUMBER(DATA!AC55),DATA!AC55,"n/a")</f>
        <v>1.8992374655259277E-2</v>
      </c>
      <c r="F106" s="110">
        <f>+IF(ISNUMBER(DATA!AD55),DATA!AD55,"n/a")</f>
        <v>-0.23569870112670199</v>
      </c>
      <c r="G106" s="109">
        <f>+IF(ISNUMBER(DATA!AG55),DATA!AG55,"n/a")</f>
        <v>2.11093647214518E-2</v>
      </c>
      <c r="H106" s="110">
        <f>+IF(ISNUMBER(DATA!AH55),DATA!AH55,"n/a")</f>
        <v>-0.10710942766922332</v>
      </c>
      <c r="I106" s="109">
        <f>+IF(ISNUMBER(DATA!AK55),DATA!AK55,"n/a")</f>
        <v>2.0866226270923747E-2</v>
      </c>
      <c r="J106" s="110">
        <f>+IF(ISNUMBER(DATA!AL55),DATA!AL55,"n/a")</f>
        <v>-0.12760773870260089</v>
      </c>
      <c r="K106" s="109">
        <f>+IF(ISNUMBER(DATA!AO55),DATA!AO55,"n/a")</f>
        <v>1.9795135609099047E-2</v>
      </c>
      <c r="L106" s="110">
        <f>+IF(ISNUMBER(DATA!AP55),DATA!AP55,"n/a")</f>
        <v>-0.11471251922819496</v>
      </c>
      <c r="R106" s="66"/>
      <c r="S106" s="66"/>
      <c r="T106" s="66"/>
      <c r="U106" s="66"/>
      <c r="V106" s="66"/>
      <c r="W106" s="66"/>
      <c r="X106" s="66"/>
      <c r="Y106" s="66"/>
    </row>
    <row r="107" spans="1:25" x14ac:dyDescent="0.2">
      <c r="A107" s="107" t="s">
        <v>19</v>
      </c>
      <c r="B107" s="107" t="s">
        <v>21</v>
      </c>
      <c r="C107" s="108" t="s">
        <v>68</v>
      </c>
      <c r="D107" s="108" t="s">
        <v>345</v>
      </c>
      <c r="E107" s="109">
        <f>+IF(ISNUMBER(DATA!AC56),DATA!AC56,"n/a")</f>
        <v>2.0340796347949008E-2</v>
      </c>
      <c r="F107" s="110">
        <f>+IF(ISNUMBER(DATA!AD56),DATA!AD56,"n/a")</f>
        <v>-4.3282711213496125E-2</v>
      </c>
      <c r="G107" s="109">
        <f>+IF(ISNUMBER(DATA!AG56),DATA!AG56,"n/a")</f>
        <v>2.1468473947086349E-2</v>
      </c>
      <c r="H107" s="110">
        <f>+IF(ISNUMBER(DATA!AH56),DATA!AH56,"n/a")</f>
        <v>-7.0897837027777272E-2</v>
      </c>
      <c r="I107" s="109">
        <f>+IF(ISNUMBER(DATA!AK56),DATA!AK56,"n/a")</f>
        <v>2.1290976782701667E-2</v>
      </c>
      <c r="J107" s="110">
        <f>+IF(ISNUMBER(DATA!AL56),DATA!AL56,"n/a")</f>
        <v>-8.5352924596468482E-2</v>
      </c>
      <c r="K107" s="109">
        <f>+IF(ISNUMBER(DATA!AO56),DATA!AO56,"n/a")</f>
        <v>1.9642078434977377E-2</v>
      </c>
      <c r="L107" s="110">
        <f>+IF(ISNUMBER(DATA!AP56),DATA!AP56,"n/a")</f>
        <v>-6.9954294060878969E-2</v>
      </c>
      <c r="R107" s="66"/>
      <c r="S107" s="66"/>
      <c r="T107" s="66"/>
      <c r="U107" s="66"/>
      <c r="V107" s="66"/>
      <c r="W107" s="66"/>
      <c r="X107" s="66"/>
      <c r="Y107" s="66"/>
    </row>
    <row r="108" spans="1:25" x14ac:dyDescent="0.2">
      <c r="A108" s="75"/>
      <c r="B108" s="75"/>
      <c r="E108" s="83"/>
      <c r="F108" s="84"/>
      <c r="G108" s="85"/>
      <c r="H108" s="84"/>
      <c r="I108" s="85"/>
      <c r="J108" s="84"/>
      <c r="K108" s="83"/>
      <c r="L108" s="84"/>
      <c r="R108" s="66"/>
      <c r="S108" s="66"/>
      <c r="T108" s="66"/>
      <c r="U108" s="66"/>
      <c r="V108" s="66"/>
      <c r="W108" s="66"/>
      <c r="X108" s="66"/>
      <c r="Y108" s="66"/>
    </row>
    <row r="109" spans="1:25" x14ac:dyDescent="0.2">
      <c r="A109" s="75" t="s">
        <v>19</v>
      </c>
      <c r="B109" s="75" t="s">
        <v>21</v>
      </c>
      <c r="C109" s="66" t="s">
        <v>0</v>
      </c>
      <c r="D109" s="66" t="s">
        <v>271</v>
      </c>
      <c r="E109" s="76">
        <f>+IF(ISNUMBER(DATA!F70),DATA!F70,"n/a")</f>
        <v>551640.67000000004</v>
      </c>
      <c r="F109" s="77">
        <f>+IF(ISNUMBER(DATA!G70),DATA!G70,"n/a")</f>
        <v>7.6588238949371099E-2</v>
      </c>
      <c r="G109" s="76">
        <f>+IF(ISNUMBER(DATA!P70),DATA!P70,"n/a")</f>
        <v>1833084.02</v>
      </c>
      <c r="H109" s="77">
        <f>+IF(ISNUMBER(DATA!Q70),DATA!Q70,"n/a")</f>
        <v>3.7250719208169601E-2</v>
      </c>
      <c r="I109" s="76">
        <f>+IF(ISNUMBER(DATA!Z70),DATA!Z70,"n/a")</f>
        <v>3480948.25</v>
      </c>
      <c r="J109" s="77">
        <f>+IF(ISNUMBER(DATA!AA70),DATA!AA70,"n/a")</f>
        <v>1.92648786679472E-2</v>
      </c>
      <c r="K109" s="76">
        <f>+IF(ISNUMBER(DATA!AJ70),DATA!AJ70,"n/a")</f>
        <v>6661446.6699999999</v>
      </c>
      <c r="L109" s="77">
        <f>+IF(ISNUMBER(DATA!AK70),DATA!AK70,"n/a")</f>
        <v>2.7882845001158101E-2</v>
      </c>
      <c r="M109" s="97"/>
      <c r="N109" s="97"/>
      <c r="O109" s="98"/>
      <c r="P109" s="67"/>
      <c r="Q109" s="67"/>
      <c r="R109" s="66"/>
      <c r="S109" s="66"/>
      <c r="T109" s="66"/>
      <c r="U109" s="66"/>
      <c r="V109" s="66"/>
      <c r="W109" s="66"/>
      <c r="X109" s="66"/>
      <c r="Y109" s="66"/>
    </row>
    <row r="110" spans="1:25" x14ac:dyDescent="0.2">
      <c r="A110" s="75" t="s">
        <v>19</v>
      </c>
      <c r="B110" s="75" t="s">
        <v>21</v>
      </c>
      <c r="C110" s="66" t="s">
        <v>0</v>
      </c>
      <c r="D110" s="66" t="s">
        <v>272</v>
      </c>
      <c r="E110" s="76">
        <f>+IF(ISNUMBER(DATA!F71),DATA!F71,"n/a")</f>
        <v>1365745.98</v>
      </c>
      <c r="F110" s="77">
        <f>+IF(ISNUMBER(DATA!G71),DATA!G71,"n/a")</f>
        <v>2.2631762999361399E-2</v>
      </c>
      <c r="G110" s="76">
        <f>+IF(ISNUMBER(DATA!P71),DATA!P71,"n/a")</f>
        <v>4567686.34</v>
      </c>
      <c r="H110" s="77">
        <f>+IF(ISNUMBER(DATA!Q71),DATA!Q71,"n/a")</f>
        <v>3.7786494778215898E-2</v>
      </c>
      <c r="I110" s="76">
        <f>+IF(ISNUMBER(DATA!Z71),DATA!Z71,"n/a")</f>
        <v>8619952.0700000003</v>
      </c>
      <c r="J110" s="77">
        <f>+IF(ISNUMBER(DATA!AA71),DATA!AA71,"n/a")</f>
        <v>2.6302186538965398E-2</v>
      </c>
      <c r="K110" s="76">
        <f>+IF(ISNUMBER(DATA!AJ71),DATA!AJ71,"n/a")</f>
        <v>16618511.66</v>
      </c>
      <c r="L110" s="77">
        <f>+IF(ISNUMBER(DATA!AK71),DATA!AK71,"n/a")</f>
        <v>3.4653980100041601E-2</v>
      </c>
      <c r="M110" s="97"/>
      <c r="N110" s="97"/>
      <c r="O110" s="98"/>
      <c r="P110" s="67"/>
      <c r="Q110" s="67"/>
      <c r="R110" s="66"/>
      <c r="S110" s="66"/>
      <c r="T110" s="66"/>
      <c r="U110" s="66"/>
      <c r="V110" s="66"/>
      <c r="W110" s="66"/>
      <c r="X110" s="66"/>
      <c r="Y110" s="66"/>
    </row>
    <row r="111" spans="1:25" x14ac:dyDescent="0.2">
      <c r="A111" s="75" t="s">
        <v>19</v>
      </c>
      <c r="B111" s="75" t="s">
        <v>21</v>
      </c>
      <c r="C111" s="66" t="s">
        <v>0</v>
      </c>
      <c r="D111" s="66" t="s">
        <v>273</v>
      </c>
      <c r="E111" s="76">
        <f>+IF(ISNUMBER(DATA!F72),DATA!F72,"n/a")</f>
        <v>2414305.87</v>
      </c>
      <c r="F111" s="77">
        <f>+IF(ISNUMBER(DATA!G72),DATA!G72,"n/a")</f>
        <v>6.0527234102280399E-2</v>
      </c>
      <c r="G111" s="76">
        <f>+IF(ISNUMBER(DATA!P72),DATA!P72,"n/a")</f>
        <v>8125898.04</v>
      </c>
      <c r="H111" s="77">
        <f>+IF(ISNUMBER(DATA!Q72),DATA!Q72,"n/a")</f>
        <v>5.6904912832065301E-2</v>
      </c>
      <c r="I111" s="76">
        <f>+IF(ISNUMBER(DATA!Z72),DATA!Z72,"n/a")</f>
        <v>15533529.970000001</v>
      </c>
      <c r="J111" s="77">
        <f>+IF(ISNUMBER(DATA!AA72),DATA!AA72,"n/a")</f>
        <v>4.0541212725758301E-2</v>
      </c>
      <c r="K111" s="76">
        <f>+IF(ISNUMBER(DATA!AJ72),DATA!AJ72,"n/a")</f>
        <v>28861404.550000001</v>
      </c>
      <c r="L111" s="77">
        <f>+IF(ISNUMBER(DATA!AK72),DATA!AK72,"n/a")</f>
        <v>2.3497117531757199E-2</v>
      </c>
      <c r="M111" s="97"/>
      <c r="N111" s="97"/>
      <c r="O111" s="98"/>
      <c r="P111" s="67"/>
      <c r="Q111" s="67"/>
      <c r="R111" s="66"/>
      <c r="S111" s="66"/>
      <c r="T111" s="66"/>
      <c r="U111" s="66"/>
      <c r="V111" s="66"/>
      <c r="W111" s="66"/>
      <c r="X111" s="66"/>
      <c r="Y111" s="66"/>
    </row>
    <row r="112" spans="1:25" x14ac:dyDescent="0.2">
      <c r="A112" s="75" t="s">
        <v>19</v>
      </c>
      <c r="B112" s="75" t="s">
        <v>21</v>
      </c>
      <c r="C112" s="66" t="s">
        <v>0</v>
      </c>
      <c r="D112" s="66" t="s">
        <v>274</v>
      </c>
      <c r="E112" s="76">
        <f>+IF(ISNUMBER(DATA!F73),DATA!F73,"n/a")</f>
        <v>880272.2</v>
      </c>
      <c r="F112" s="77">
        <f>+IF(ISNUMBER(DATA!G73),DATA!G73,"n/a")</f>
        <v>4.3044041546859403E-2</v>
      </c>
      <c r="G112" s="76">
        <f>+IF(ISNUMBER(DATA!P73),DATA!P73,"n/a")</f>
        <v>2867007.08</v>
      </c>
      <c r="H112" s="77">
        <f>+IF(ISNUMBER(DATA!Q73),DATA!Q73,"n/a")</f>
        <v>3.0562982586120401E-2</v>
      </c>
      <c r="I112" s="76">
        <f>+IF(ISNUMBER(DATA!Z73),DATA!Z73,"n/a")</f>
        <v>5261906.53</v>
      </c>
      <c r="J112" s="77">
        <f>+IF(ISNUMBER(DATA!AA73),DATA!AA73,"n/a")</f>
        <v>2.7148834067859399E-2</v>
      </c>
      <c r="K112" s="76">
        <f>+IF(ISNUMBER(DATA!AJ73),DATA!AJ73,"n/a")</f>
        <v>10307146.710000001</v>
      </c>
      <c r="L112" s="77">
        <f>+IF(ISNUMBER(DATA!AK73),DATA!AK73,"n/a")</f>
        <v>3.7547488751907998E-2</v>
      </c>
      <c r="M112" s="97"/>
      <c r="N112" s="97"/>
      <c r="O112" s="98"/>
      <c r="P112" s="67"/>
      <c r="Q112" s="67"/>
      <c r="R112" s="66"/>
      <c r="S112" s="66"/>
      <c r="T112" s="66"/>
      <c r="U112" s="66"/>
      <c r="V112" s="66"/>
      <c r="W112" s="66"/>
      <c r="X112" s="66"/>
      <c r="Y112" s="66"/>
    </row>
    <row r="113" spans="1:25" x14ac:dyDescent="0.2">
      <c r="A113" s="75" t="s">
        <v>19</v>
      </c>
      <c r="B113" s="75" t="s">
        <v>21</v>
      </c>
      <c r="C113" s="66" t="s">
        <v>0</v>
      </c>
      <c r="D113" s="66" t="s">
        <v>275</v>
      </c>
      <c r="E113" s="76">
        <f>+IF(ISNUMBER(DATA!F74),DATA!F74,"n/a")</f>
        <v>2186386.1800000002</v>
      </c>
      <c r="F113" s="77">
        <f>+IF(ISNUMBER(DATA!G74),DATA!G74,"n/a")</f>
        <v>6.1104010185109699E-2</v>
      </c>
      <c r="G113" s="76">
        <f>+IF(ISNUMBER(DATA!P74),DATA!P74,"n/a")</f>
        <v>7438253.54</v>
      </c>
      <c r="H113" s="77">
        <f>+IF(ISNUMBER(DATA!Q74),DATA!Q74,"n/a")</f>
        <v>4.2550402650412898E-2</v>
      </c>
      <c r="I113" s="76">
        <f>+IF(ISNUMBER(DATA!Z74),DATA!Z74,"n/a")</f>
        <v>14488860.470000001</v>
      </c>
      <c r="J113" s="77">
        <f>+IF(ISNUMBER(DATA!AA74),DATA!AA74,"n/a")</f>
        <v>3.1856381767754099E-2</v>
      </c>
      <c r="K113" s="76">
        <f>+IF(ISNUMBER(DATA!AJ74),DATA!AJ74,"n/a")</f>
        <v>26909553.93</v>
      </c>
      <c r="L113" s="77">
        <f>+IF(ISNUMBER(DATA!AK74),DATA!AK74,"n/a")</f>
        <v>2.5062262889211501E-2</v>
      </c>
      <c r="M113" s="97"/>
      <c r="N113" s="97"/>
      <c r="O113" s="98"/>
      <c r="P113" s="67"/>
      <c r="Q113" s="67"/>
      <c r="R113" s="66"/>
      <c r="S113" s="66"/>
      <c r="T113" s="66"/>
      <c r="U113" s="66"/>
      <c r="V113" s="66"/>
      <c r="W113" s="66"/>
      <c r="X113" s="66"/>
      <c r="Y113" s="66"/>
    </row>
    <row r="114" spans="1:25" x14ac:dyDescent="0.2">
      <c r="A114" s="75" t="s">
        <v>19</v>
      </c>
      <c r="B114" s="75" t="s">
        <v>21</v>
      </c>
      <c r="C114" s="66" t="s">
        <v>0</v>
      </c>
      <c r="D114" s="66" t="s">
        <v>276</v>
      </c>
      <c r="E114" s="76">
        <f>+IF(ISNUMBER(DATA!F75),DATA!F75,"n/a")</f>
        <v>938241.76</v>
      </c>
      <c r="F114" s="77">
        <f>+IF(ISNUMBER(DATA!G75),DATA!G75,"n/a")</f>
        <v>-2.3970415240596898E-2</v>
      </c>
      <c r="G114" s="76">
        <f>+IF(ISNUMBER(DATA!P75),DATA!P75,"n/a")</f>
        <v>3307589.77</v>
      </c>
      <c r="H114" s="77">
        <f>+IF(ISNUMBER(DATA!Q75),DATA!Q75,"n/a")</f>
        <v>-1.2991537575854299E-2</v>
      </c>
      <c r="I114" s="76">
        <f>+IF(ISNUMBER(DATA!Z75),DATA!Z75,"n/a")</f>
        <v>6253214.4699999997</v>
      </c>
      <c r="J114" s="77">
        <f>+IF(ISNUMBER(DATA!AA75),DATA!AA75,"n/a")</f>
        <v>-1.5176761581797499E-2</v>
      </c>
      <c r="K114" s="76">
        <f>+IF(ISNUMBER(DATA!AJ75),DATA!AJ75,"n/a")</f>
        <v>12109024.880000001</v>
      </c>
      <c r="L114" s="77">
        <f>+IF(ISNUMBER(DATA!AK75),DATA!AK75,"n/a")</f>
        <v>5.6089548715578495E-4</v>
      </c>
      <c r="M114" s="97"/>
      <c r="N114" s="97"/>
      <c r="O114" s="98"/>
      <c r="P114" s="67"/>
      <c r="Q114" s="67"/>
      <c r="R114" s="66"/>
      <c r="S114" s="66"/>
      <c r="T114" s="66"/>
      <c r="U114" s="66"/>
      <c r="V114" s="66"/>
      <c r="W114" s="66"/>
      <c r="X114" s="66"/>
      <c r="Y114" s="66"/>
    </row>
    <row r="115" spans="1:25" x14ac:dyDescent="0.2">
      <c r="A115" s="75" t="s">
        <v>19</v>
      </c>
      <c r="B115" s="75" t="s">
        <v>21</v>
      </c>
      <c r="C115" s="66" t="s">
        <v>0</v>
      </c>
      <c r="D115" s="66" t="s">
        <v>277</v>
      </c>
      <c r="E115" s="76">
        <f>+IF(ISNUMBER(DATA!F76),DATA!F76,"n/a")</f>
        <v>631329.1</v>
      </c>
      <c r="F115" s="77">
        <f>+IF(ISNUMBER(DATA!G76),DATA!G76,"n/a")</f>
        <v>6.9481191872615797E-2</v>
      </c>
      <c r="G115" s="76">
        <f>+IF(ISNUMBER(DATA!P76),DATA!P76,"n/a")</f>
        <v>2072636.72</v>
      </c>
      <c r="H115" s="77">
        <f>+IF(ISNUMBER(DATA!Q76),DATA!Q76,"n/a")</f>
        <v>6.1269457629587999E-2</v>
      </c>
      <c r="I115" s="76">
        <f>+IF(ISNUMBER(DATA!Z76),DATA!Z76,"n/a")</f>
        <v>3878934.26</v>
      </c>
      <c r="J115" s="77">
        <f>+IF(ISNUMBER(DATA!AA76),DATA!AA76,"n/a")</f>
        <v>4.8429611647224903E-2</v>
      </c>
      <c r="K115" s="76">
        <f>+IF(ISNUMBER(DATA!AJ76),DATA!AJ76,"n/a")</f>
        <v>7412257.9199999999</v>
      </c>
      <c r="L115" s="77">
        <f>+IF(ISNUMBER(DATA!AK76),DATA!AK76,"n/a")</f>
        <v>2.93669305082651E-2</v>
      </c>
      <c r="M115" s="97"/>
      <c r="N115" s="97"/>
      <c r="O115" s="98"/>
      <c r="P115" s="67"/>
      <c r="Q115" s="67"/>
      <c r="R115" s="66"/>
      <c r="S115" s="66"/>
      <c r="T115" s="66"/>
      <c r="U115" s="66"/>
      <c r="V115" s="66"/>
      <c r="W115" s="66"/>
      <c r="X115" s="66"/>
      <c r="Y115" s="66"/>
    </row>
    <row r="116" spans="1:25" x14ac:dyDescent="0.2">
      <c r="A116" s="75" t="s">
        <v>19</v>
      </c>
      <c r="B116" s="75" t="s">
        <v>21</v>
      </c>
      <c r="C116" s="66" t="s">
        <v>0</v>
      </c>
      <c r="D116" s="66" t="s">
        <v>278</v>
      </c>
      <c r="E116" s="76">
        <f>+IF(ISNUMBER(DATA!F77),DATA!F77,"n/a")</f>
        <v>2036651.12</v>
      </c>
      <c r="F116" s="77">
        <f>+IF(ISNUMBER(DATA!G77),DATA!G77,"n/a")</f>
        <v>0.132449040683048</v>
      </c>
      <c r="G116" s="76">
        <f>+IF(ISNUMBER(DATA!P77),DATA!P77,"n/a")</f>
        <v>7020274.3099999996</v>
      </c>
      <c r="H116" s="77">
        <f>+IF(ISNUMBER(DATA!Q77),DATA!Q77,"n/a")</f>
        <v>0.14122783253587801</v>
      </c>
      <c r="I116" s="76">
        <f>+IF(ISNUMBER(DATA!Z77),DATA!Z77,"n/a")</f>
        <v>13294136.380000001</v>
      </c>
      <c r="J116" s="77">
        <f>+IF(ISNUMBER(DATA!AA77),DATA!AA77,"n/a")</f>
        <v>0.101726232322763</v>
      </c>
      <c r="K116" s="76">
        <f>+IF(ISNUMBER(DATA!AJ77),DATA!AJ77,"n/a")</f>
        <v>24890169.949999999</v>
      </c>
      <c r="L116" s="77">
        <f>+IF(ISNUMBER(DATA!AK77),DATA!AK77,"n/a")</f>
        <v>8.3915358919195299E-2</v>
      </c>
      <c r="M116" s="97"/>
      <c r="N116" s="97"/>
      <c r="O116" s="98"/>
      <c r="P116" s="67"/>
      <c r="Q116" s="67"/>
      <c r="R116" s="66"/>
      <c r="S116" s="66"/>
      <c r="T116" s="66"/>
      <c r="U116" s="66"/>
      <c r="V116" s="66"/>
      <c r="W116" s="66"/>
      <c r="X116" s="66"/>
      <c r="Y116" s="66"/>
    </row>
    <row r="117" spans="1:25" x14ac:dyDescent="0.2">
      <c r="A117" s="75" t="s">
        <v>19</v>
      </c>
      <c r="B117" s="75" t="s">
        <v>21</v>
      </c>
      <c r="C117" s="66" t="s">
        <v>0</v>
      </c>
      <c r="D117" s="66" t="s">
        <v>279</v>
      </c>
      <c r="E117" s="76">
        <f>+IF(ISNUMBER(DATA!F78),DATA!F78,"n/a")</f>
        <v>830635.18</v>
      </c>
      <c r="F117" s="77">
        <f>+IF(ISNUMBER(DATA!G78),DATA!G78,"n/a")</f>
        <v>8.2039267138982602E-2</v>
      </c>
      <c r="G117" s="76">
        <f>+IF(ISNUMBER(DATA!P78),DATA!P78,"n/a")</f>
        <v>2867688.74</v>
      </c>
      <c r="H117" s="77">
        <f>+IF(ISNUMBER(DATA!Q78),DATA!Q78,"n/a")</f>
        <v>9.1390853116181697E-2</v>
      </c>
      <c r="I117" s="76">
        <f>+IF(ISNUMBER(DATA!Z78),DATA!Z78,"n/a")</f>
        <v>5441943.71</v>
      </c>
      <c r="J117" s="77">
        <f>+IF(ISNUMBER(DATA!AA78),DATA!AA78,"n/a")</f>
        <v>7.1111410748978102E-2</v>
      </c>
      <c r="K117" s="76">
        <f>+IF(ISNUMBER(DATA!AJ78),DATA!AJ78,"n/a")</f>
        <v>10709864.390000001</v>
      </c>
      <c r="L117" s="77">
        <f>+IF(ISNUMBER(DATA!AK78),DATA!AK78,"n/a")</f>
        <v>7.8253016826540206E-2</v>
      </c>
      <c r="M117" s="97"/>
      <c r="N117" s="97"/>
      <c r="O117" s="98"/>
      <c r="P117" s="67"/>
      <c r="Q117" s="67"/>
      <c r="R117" s="66"/>
      <c r="S117" s="66"/>
      <c r="T117" s="66"/>
      <c r="U117" s="66"/>
      <c r="V117" s="66"/>
      <c r="W117" s="66"/>
      <c r="X117" s="66"/>
      <c r="Y117" s="66"/>
    </row>
    <row r="118" spans="1:25" x14ac:dyDescent="0.2">
      <c r="A118" s="75" t="s">
        <v>19</v>
      </c>
      <c r="B118" s="75" t="s">
        <v>21</v>
      </c>
      <c r="C118" s="66" t="s">
        <v>0</v>
      </c>
      <c r="D118" s="66" t="s">
        <v>280</v>
      </c>
      <c r="E118" s="76">
        <f>+IF(ISNUMBER(DATA!F79),DATA!F79,"n/a")</f>
        <v>546988.68999999994</v>
      </c>
      <c r="F118" s="77">
        <f>+IF(ISNUMBER(DATA!G79),DATA!G79,"n/a")</f>
        <v>1.5092491962741501E-2</v>
      </c>
      <c r="G118" s="76">
        <f>+IF(ISNUMBER(DATA!P79),DATA!P79,"n/a")</f>
        <v>1968801.23</v>
      </c>
      <c r="H118" s="77">
        <f>+IF(ISNUMBER(DATA!Q79),DATA!Q79,"n/a")</f>
        <v>3.1410543877925703E-2</v>
      </c>
      <c r="I118" s="76">
        <f>+IF(ISNUMBER(DATA!Z79),DATA!Z79,"n/a")</f>
        <v>3949965.23</v>
      </c>
      <c r="J118" s="77">
        <f>+IF(ISNUMBER(DATA!AA79),DATA!AA79,"n/a")</f>
        <v>1.7434116291667402E-2</v>
      </c>
      <c r="K118" s="76">
        <f>+IF(ISNUMBER(DATA!AJ79),DATA!AJ79,"n/a")</f>
        <v>7799657.7400000002</v>
      </c>
      <c r="L118" s="77">
        <f>+IF(ISNUMBER(DATA!AK79),DATA!AK79,"n/a")</f>
        <v>1.50895373312336E-2</v>
      </c>
      <c r="M118" s="97"/>
      <c r="N118" s="97"/>
      <c r="O118" s="98"/>
      <c r="P118" s="67"/>
      <c r="Q118" s="67"/>
      <c r="R118" s="66"/>
      <c r="S118" s="66"/>
      <c r="T118" s="66"/>
      <c r="U118" s="66"/>
      <c r="V118" s="66"/>
      <c r="W118" s="66"/>
      <c r="X118" s="66"/>
      <c r="Y118" s="66"/>
    </row>
    <row r="119" spans="1:25" x14ac:dyDescent="0.2">
      <c r="A119" s="75" t="s">
        <v>19</v>
      </c>
      <c r="B119" s="75" t="s">
        <v>21</v>
      </c>
      <c r="C119" s="66" t="s">
        <v>0</v>
      </c>
      <c r="D119" s="66" t="s">
        <v>281</v>
      </c>
      <c r="E119" s="76">
        <f>+IF(ISNUMBER(DATA!F80),DATA!F80,"n/a")</f>
        <v>581544.68999999994</v>
      </c>
      <c r="F119" s="77">
        <f>+IF(ISNUMBER(DATA!G80),DATA!G80,"n/a")</f>
        <v>-4.4865768704731197E-2</v>
      </c>
      <c r="G119" s="76">
        <f>+IF(ISNUMBER(DATA!P80),DATA!P80,"n/a")</f>
        <v>2008649.79</v>
      </c>
      <c r="H119" s="77">
        <f>+IF(ISNUMBER(DATA!Q80),DATA!Q80,"n/a")</f>
        <v>-1.42450185653365E-2</v>
      </c>
      <c r="I119" s="76">
        <f>+IF(ISNUMBER(DATA!Z80),DATA!Z80,"n/a")</f>
        <v>3850363.27</v>
      </c>
      <c r="J119" s="77">
        <f>+IF(ISNUMBER(DATA!AA80),DATA!AA80,"n/a")</f>
        <v>-5.3486681801867301E-3</v>
      </c>
      <c r="K119" s="76">
        <f>+IF(ISNUMBER(DATA!AJ80),DATA!AJ80,"n/a")</f>
        <v>7645025.9100000001</v>
      </c>
      <c r="L119" s="77">
        <f>+IF(ISNUMBER(DATA!AK80),DATA!AK80,"n/a")</f>
        <v>2.1840170286647701E-3</v>
      </c>
      <c r="M119" s="97"/>
      <c r="N119" s="97"/>
      <c r="O119" s="98"/>
      <c r="P119" s="67"/>
      <c r="Q119" s="67"/>
      <c r="R119" s="66"/>
      <c r="S119" s="66"/>
      <c r="T119" s="66"/>
      <c r="U119" s="66"/>
      <c r="V119" s="66"/>
      <c r="W119" s="66"/>
      <c r="X119" s="66"/>
      <c r="Y119" s="66"/>
    </row>
    <row r="120" spans="1:25" x14ac:dyDescent="0.2">
      <c r="A120" s="75" t="s">
        <v>19</v>
      </c>
      <c r="B120" s="75" t="s">
        <v>21</v>
      </c>
      <c r="C120" s="66" t="s">
        <v>0</v>
      </c>
      <c r="D120" s="66" t="s">
        <v>282</v>
      </c>
      <c r="E120" s="76">
        <f>+IF(ISNUMBER(DATA!F81),DATA!F81,"n/a")</f>
        <v>1502190.59</v>
      </c>
      <c r="F120" s="77">
        <f>+IF(ISNUMBER(DATA!G81),DATA!G81,"n/a")</f>
        <v>2.6764932965062601E-2</v>
      </c>
      <c r="G120" s="76">
        <f>+IF(ISNUMBER(DATA!P81),DATA!P81,"n/a")</f>
        <v>5063690.17</v>
      </c>
      <c r="H120" s="77">
        <f>+IF(ISNUMBER(DATA!Q81),DATA!Q81,"n/a")</f>
        <v>3.87672114016369E-2</v>
      </c>
      <c r="I120" s="76">
        <f>+IF(ISNUMBER(DATA!Z81),DATA!Z81,"n/a")</f>
        <v>9727745.7699999996</v>
      </c>
      <c r="J120" s="77">
        <f>+IF(ISNUMBER(DATA!AA81),DATA!AA81,"n/a")</f>
        <v>4.42595369489217E-2</v>
      </c>
      <c r="K120" s="76">
        <f>+IF(ISNUMBER(DATA!AJ81),DATA!AJ81,"n/a")</f>
        <v>18687144.34</v>
      </c>
      <c r="L120" s="77">
        <f>+IF(ISNUMBER(DATA!AK81),DATA!AK81,"n/a")</f>
        <v>2.2278048361016201E-2</v>
      </c>
      <c r="M120" s="97"/>
      <c r="N120" s="97"/>
      <c r="O120" s="98"/>
      <c r="P120" s="67"/>
      <c r="Q120" s="67"/>
      <c r="R120" s="66"/>
      <c r="S120" s="66"/>
      <c r="T120" s="66"/>
      <c r="U120" s="66"/>
      <c r="V120" s="66"/>
      <c r="W120" s="66"/>
      <c r="X120" s="66"/>
      <c r="Y120" s="66"/>
    </row>
    <row r="121" spans="1:25" x14ac:dyDescent="0.2">
      <c r="A121" s="75" t="s">
        <v>19</v>
      </c>
      <c r="B121" s="75" t="s">
        <v>21</v>
      </c>
      <c r="C121" s="66" t="s">
        <v>0</v>
      </c>
      <c r="D121" s="66" t="s">
        <v>283</v>
      </c>
      <c r="E121" s="76">
        <f>+IF(ISNUMBER(DATA!F82),DATA!F82,"n/a")</f>
        <v>1430753.76</v>
      </c>
      <c r="F121" s="77">
        <f>+IF(ISNUMBER(DATA!G82),DATA!G82,"n/a")</f>
        <v>6.5032036295332898E-2</v>
      </c>
      <c r="G121" s="76">
        <f>+IF(ISNUMBER(DATA!P82),DATA!P82,"n/a")</f>
        <v>4801243.68</v>
      </c>
      <c r="H121" s="77">
        <f>+IF(ISNUMBER(DATA!Q82),DATA!Q82,"n/a")</f>
        <v>6.6027720172054494E-2</v>
      </c>
      <c r="I121" s="76">
        <f>+IF(ISNUMBER(DATA!Z82),DATA!Z82,"n/a")</f>
        <v>9350728.4100000001</v>
      </c>
      <c r="J121" s="77">
        <f>+IF(ISNUMBER(DATA!AA82),DATA!AA82,"n/a")</f>
        <v>6.0117453859181998E-2</v>
      </c>
      <c r="K121" s="76">
        <f>+IF(ISNUMBER(DATA!AJ82),DATA!AJ82,"n/a")</f>
        <v>17800591.309999999</v>
      </c>
      <c r="L121" s="77">
        <f>+IF(ISNUMBER(DATA!AK82),DATA!AK82,"n/a")</f>
        <v>5.4758429259280199E-2</v>
      </c>
      <c r="M121" s="97"/>
      <c r="N121" s="97"/>
      <c r="O121" s="98"/>
      <c r="P121" s="67"/>
      <c r="Q121" s="67"/>
      <c r="R121" s="66"/>
      <c r="S121" s="66"/>
      <c r="T121" s="66"/>
      <c r="U121" s="66"/>
      <c r="V121" s="66"/>
      <c r="W121" s="66"/>
      <c r="X121" s="66"/>
      <c r="Y121" s="66"/>
    </row>
    <row r="122" spans="1:25" x14ac:dyDescent="0.2">
      <c r="A122" s="75" t="s">
        <v>19</v>
      </c>
      <c r="B122" s="75" t="s">
        <v>21</v>
      </c>
      <c r="C122" s="66" t="s">
        <v>0</v>
      </c>
      <c r="D122" s="66" t="s">
        <v>284</v>
      </c>
      <c r="E122" s="76">
        <f>+IF(ISNUMBER(DATA!F83),DATA!F83,"n/a")</f>
        <v>1247947.24</v>
      </c>
      <c r="F122" s="77">
        <f>+IF(ISNUMBER(DATA!G83),DATA!G83,"n/a")</f>
        <v>-4.0868278401442498E-2</v>
      </c>
      <c r="G122" s="76">
        <f>+IF(ISNUMBER(DATA!P83),DATA!P83,"n/a")</f>
        <v>4398624.3600000003</v>
      </c>
      <c r="H122" s="77">
        <f>+IF(ISNUMBER(DATA!Q83),DATA!Q83,"n/a")</f>
        <v>3.4527236442239803E-2</v>
      </c>
      <c r="I122" s="76">
        <f>+IF(ISNUMBER(DATA!Z83),DATA!Z83,"n/a")</f>
        <v>8422545.1600000001</v>
      </c>
      <c r="J122" s="77">
        <f>+IF(ISNUMBER(DATA!AA83),DATA!AA83,"n/a")</f>
        <v>4.14881237702623E-2</v>
      </c>
      <c r="K122" s="76">
        <f>+IF(ISNUMBER(DATA!AJ83),DATA!AJ83,"n/a")</f>
        <v>16468226.07</v>
      </c>
      <c r="L122" s="77">
        <f>+IF(ISNUMBER(DATA!AK83),DATA!AK83,"n/a")</f>
        <v>3.5451715727799198E-2</v>
      </c>
      <c r="M122" s="97"/>
      <c r="N122" s="97"/>
      <c r="O122" s="98"/>
      <c r="P122" s="67"/>
      <c r="Q122" s="67"/>
      <c r="R122" s="66"/>
      <c r="S122" s="66"/>
      <c r="T122" s="66"/>
      <c r="U122" s="66"/>
      <c r="V122" s="66"/>
      <c r="W122" s="66"/>
      <c r="X122" s="66"/>
      <c r="Y122" s="66"/>
    </row>
    <row r="123" spans="1:25" x14ac:dyDescent="0.2">
      <c r="A123" s="75" t="s">
        <v>19</v>
      </c>
      <c r="B123" s="75" t="s">
        <v>21</v>
      </c>
      <c r="C123" s="66" t="s">
        <v>0</v>
      </c>
      <c r="D123" s="66" t="s">
        <v>285</v>
      </c>
      <c r="E123" s="76">
        <f>+IF(ISNUMBER(DATA!F84),DATA!F84,"n/a")</f>
        <v>558760.88</v>
      </c>
      <c r="F123" s="77">
        <f>+IF(ISNUMBER(DATA!G84),DATA!G84,"n/a")</f>
        <v>-0.10216820028616901</v>
      </c>
      <c r="G123" s="76">
        <f>+IF(ISNUMBER(DATA!P84),DATA!P84,"n/a")</f>
        <v>2094742.77</v>
      </c>
      <c r="H123" s="77">
        <f>+IF(ISNUMBER(DATA!Q84),DATA!Q84,"n/a")</f>
        <v>5.07066437648115E-3</v>
      </c>
      <c r="I123" s="76">
        <f>+IF(ISNUMBER(DATA!Z84),DATA!Z84,"n/a")</f>
        <v>3992630.56</v>
      </c>
      <c r="J123" s="77">
        <f>+IF(ISNUMBER(DATA!AA84),DATA!AA84,"n/a")</f>
        <v>1.9555551951016201E-2</v>
      </c>
      <c r="K123" s="76">
        <f>+IF(ISNUMBER(DATA!AJ84),DATA!AJ84,"n/a")</f>
        <v>7988813.6600000001</v>
      </c>
      <c r="L123" s="77">
        <f>+IF(ISNUMBER(DATA!AK84),DATA!AK84,"n/a")</f>
        <v>1.4306052155975199E-2</v>
      </c>
      <c r="M123" s="97"/>
      <c r="N123" s="97"/>
      <c r="O123" s="98"/>
      <c r="P123" s="67"/>
      <c r="Q123" s="67"/>
      <c r="R123" s="66"/>
      <c r="S123" s="66"/>
      <c r="T123" s="66"/>
      <c r="U123" s="66"/>
      <c r="V123" s="66"/>
      <c r="W123" s="66"/>
      <c r="X123" s="66"/>
      <c r="Y123" s="66"/>
    </row>
    <row r="124" spans="1:25" x14ac:dyDescent="0.2">
      <c r="A124" s="75" t="s">
        <v>19</v>
      </c>
      <c r="B124" s="75" t="s">
        <v>21</v>
      </c>
      <c r="C124" s="66" t="s">
        <v>0</v>
      </c>
      <c r="D124" s="66" t="s">
        <v>286</v>
      </c>
      <c r="E124" s="76">
        <f>+IF(ISNUMBER(DATA!F85),DATA!F85,"n/a")</f>
        <v>1141286.6599999999</v>
      </c>
      <c r="F124" s="77">
        <f>+IF(ISNUMBER(DATA!G85),DATA!G85,"n/a")</f>
        <v>3.5469251107640001E-2</v>
      </c>
      <c r="G124" s="76">
        <f>+IF(ISNUMBER(DATA!P85),DATA!P85,"n/a")</f>
        <v>3902482.65</v>
      </c>
      <c r="H124" s="77">
        <f>+IF(ISNUMBER(DATA!Q85),DATA!Q85,"n/a")</f>
        <v>2.7698015943328901E-2</v>
      </c>
      <c r="I124" s="76">
        <f>+IF(ISNUMBER(DATA!Z85),DATA!Z85,"n/a")</f>
        <v>7382111.4299999997</v>
      </c>
      <c r="J124" s="77">
        <f>+IF(ISNUMBER(DATA!AA85),DATA!AA85,"n/a")</f>
        <v>-2.1477398106821001E-3</v>
      </c>
      <c r="K124" s="76">
        <f>+IF(ISNUMBER(DATA!AJ85),DATA!AJ85,"n/a")</f>
        <v>14221122.609999999</v>
      </c>
      <c r="L124" s="77">
        <f>+IF(ISNUMBER(DATA!AK85),DATA!AK85,"n/a")</f>
        <v>-8.6665068998375006E-3</v>
      </c>
      <c r="M124" s="97"/>
      <c r="N124" s="97"/>
      <c r="O124" s="98"/>
      <c r="P124" s="67"/>
      <c r="Q124" s="67"/>
      <c r="R124" s="66"/>
      <c r="S124" s="66"/>
      <c r="T124" s="66"/>
      <c r="U124" s="66"/>
      <c r="V124" s="66"/>
      <c r="W124" s="66"/>
      <c r="X124" s="66"/>
      <c r="Y124" s="66"/>
    </row>
    <row r="125" spans="1:25" x14ac:dyDescent="0.2">
      <c r="A125" s="75" t="s">
        <v>19</v>
      </c>
      <c r="B125" s="75" t="s">
        <v>21</v>
      </c>
      <c r="C125" s="66" t="s">
        <v>0</v>
      </c>
      <c r="D125" s="66" t="s">
        <v>287</v>
      </c>
      <c r="E125" s="76">
        <f>+IF(ISNUMBER(DATA!F86),DATA!F86,"n/a")</f>
        <v>1423237.39</v>
      </c>
      <c r="F125" s="77">
        <f>+IF(ISNUMBER(DATA!G86),DATA!G86,"n/a")</f>
        <v>0.19682404778149001</v>
      </c>
      <c r="G125" s="76">
        <f>+IF(ISNUMBER(DATA!P86),DATA!P86,"n/a")</f>
        <v>4583141.9800000004</v>
      </c>
      <c r="H125" s="77">
        <f>+IF(ISNUMBER(DATA!Q86),DATA!Q86,"n/a")</f>
        <v>8.8233196870870195E-2</v>
      </c>
      <c r="I125" s="76">
        <f>+IF(ISNUMBER(DATA!Z86),DATA!Z86,"n/a")</f>
        <v>8636038.2699999996</v>
      </c>
      <c r="J125" s="77">
        <f>+IF(ISNUMBER(DATA!AA86),DATA!AA86,"n/a")</f>
        <v>2.97974813969685E-2</v>
      </c>
      <c r="K125" s="76">
        <f>+IF(ISNUMBER(DATA!AJ86),DATA!AJ86,"n/a")</f>
        <v>15957726.85</v>
      </c>
      <c r="L125" s="77">
        <f>+IF(ISNUMBER(DATA!AK86),DATA!AK86,"n/a")</f>
        <v>1.16014837624283E-2</v>
      </c>
      <c r="M125" s="97"/>
      <c r="N125" s="97"/>
      <c r="O125" s="98"/>
      <c r="P125" s="67"/>
      <c r="Q125" s="67"/>
      <c r="R125" s="66"/>
      <c r="S125" s="66"/>
      <c r="T125" s="66"/>
      <c r="U125" s="66"/>
      <c r="V125" s="66"/>
      <c r="W125" s="66"/>
      <c r="X125" s="66"/>
      <c r="Y125" s="66"/>
    </row>
    <row r="126" spans="1:25" x14ac:dyDescent="0.2">
      <c r="A126" s="75" t="s">
        <v>19</v>
      </c>
      <c r="B126" s="75" t="s">
        <v>21</v>
      </c>
      <c r="C126" s="66" t="s">
        <v>0</v>
      </c>
      <c r="D126" s="66" t="s">
        <v>288</v>
      </c>
      <c r="E126" s="76">
        <f>+IF(ISNUMBER(DATA!F87),DATA!F87,"n/a")</f>
        <v>1289573.3</v>
      </c>
      <c r="F126" s="77">
        <f>+IF(ISNUMBER(DATA!G87),DATA!G87,"n/a")</f>
        <v>7.3639695692440096E-2</v>
      </c>
      <c r="G126" s="76">
        <f>+IF(ISNUMBER(DATA!P87),DATA!P87,"n/a")</f>
        <v>4343972.09</v>
      </c>
      <c r="H126" s="77">
        <f>+IF(ISNUMBER(DATA!Q87),DATA!Q87,"n/a")</f>
        <v>8.3879671207380505E-2</v>
      </c>
      <c r="I126" s="76">
        <f>+IF(ISNUMBER(DATA!Z87),DATA!Z87,"n/a")</f>
        <v>8215989.8200000003</v>
      </c>
      <c r="J126" s="77">
        <f>+IF(ISNUMBER(DATA!AA87),DATA!AA87,"n/a")</f>
        <v>8.1445360834070293E-2</v>
      </c>
      <c r="K126" s="76">
        <f>+IF(ISNUMBER(DATA!AJ87),DATA!AJ87,"n/a")</f>
        <v>15576204.1</v>
      </c>
      <c r="L126" s="77">
        <f>+IF(ISNUMBER(DATA!AK87),DATA!AK87,"n/a")</f>
        <v>3.9546321981240098E-2</v>
      </c>
      <c r="M126" s="97"/>
      <c r="N126" s="97"/>
      <c r="O126" s="98"/>
      <c r="P126" s="67"/>
      <c r="Q126" s="67"/>
      <c r="R126" s="66"/>
      <c r="S126" s="66"/>
      <c r="T126" s="66"/>
      <c r="U126" s="66"/>
      <c r="V126" s="66"/>
      <c r="W126" s="66"/>
      <c r="X126" s="66"/>
      <c r="Y126" s="66"/>
    </row>
    <row r="127" spans="1:25" x14ac:dyDescent="0.2">
      <c r="A127" s="75" t="s">
        <v>19</v>
      </c>
      <c r="B127" s="75" t="s">
        <v>21</v>
      </c>
      <c r="C127" s="66" t="s">
        <v>0</v>
      </c>
      <c r="D127" s="66" t="s">
        <v>289</v>
      </c>
      <c r="E127" s="76">
        <f>+IF(ISNUMBER(DATA!F88),DATA!F88,"n/a")</f>
        <v>592271.96</v>
      </c>
      <c r="F127" s="77">
        <f>+IF(ISNUMBER(DATA!G88),DATA!G88,"n/a")</f>
        <v>-6.4747431004178197E-3</v>
      </c>
      <c r="G127" s="76">
        <f>+IF(ISNUMBER(DATA!P88),DATA!P88,"n/a")</f>
        <v>2017915.85</v>
      </c>
      <c r="H127" s="77">
        <f>+IF(ISNUMBER(DATA!Q88),DATA!Q88,"n/a")</f>
        <v>3.6989104125175302E-2</v>
      </c>
      <c r="I127" s="76">
        <f>+IF(ISNUMBER(DATA!Z88),DATA!Z88,"n/a")</f>
        <v>3774167.48</v>
      </c>
      <c r="J127" s="77">
        <f>+IF(ISNUMBER(DATA!AA88),DATA!AA88,"n/a")</f>
        <v>3.40974587193544E-2</v>
      </c>
      <c r="K127" s="76">
        <f>+IF(ISNUMBER(DATA!AJ88),DATA!AJ88,"n/a")</f>
        <v>7503347.4299999997</v>
      </c>
      <c r="L127" s="77">
        <f>+IF(ISNUMBER(DATA!AK88),DATA!AK88,"n/a")</f>
        <v>3.89032864414205E-2</v>
      </c>
      <c r="M127" s="97"/>
      <c r="N127" s="97"/>
      <c r="O127" s="98"/>
      <c r="P127" s="67"/>
      <c r="Q127" s="67"/>
      <c r="R127" s="66"/>
      <c r="S127" s="66"/>
      <c r="T127" s="66"/>
      <c r="U127" s="66"/>
      <c r="V127" s="66"/>
      <c r="W127" s="66"/>
      <c r="X127" s="66"/>
      <c r="Y127" s="66"/>
    </row>
    <row r="128" spans="1:25" x14ac:dyDescent="0.2">
      <c r="A128" s="75" t="s">
        <v>19</v>
      </c>
      <c r="B128" s="75" t="s">
        <v>21</v>
      </c>
      <c r="C128" s="66" t="s">
        <v>0</v>
      </c>
      <c r="D128" s="66" t="s">
        <v>290</v>
      </c>
      <c r="E128" s="76">
        <f>+IF(ISNUMBER(DATA!F89),DATA!F89,"n/a")</f>
        <v>594017.06000000006</v>
      </c>
      <c r="F128" s="77">
        <f>+IF(ISNUMBER(DATA!G89),DATA!G89,"n/a")</f>
        <v>2.4843105167483E-2</v>
      </c>
      <c r="G128" s="76">
        <f>+IF(ISNUMBER(DATA!P89),DATA!P89,"n/a")</f>
        <v>1950233.94</v>
      </c>
      <c r="H128" s="77">
        <f>+IF(ISNUMBER(DATA!Q89),DATA!Q89,"n/a")</f>
        <v>2.40021141269403E-2</v>
      </c>
      <c r="I128" s="76">
        <f>+IF(ISNUMBER(DATA!Z89),DATA!Z89,"n/a")</f>
        <v>3697177.02</v>
      </c>
      <c r="J128" s="77">
        <f>+IF(ISNUMBER(DATA!AA89),DATA!AA89,"n/a")</f>
        <v>2.87826611412027E-2</v>
      </c>
      <c r="K128" s="76">
        <f>+IF(ISNUMBER(DATA!AJ89),DATA!AJ89,"n/a")</f>
        <v>7075401.0300000003</v>
      </c>
      <c r="L128" s="77">
        <f>+IF(ISNUMBER(DATA!AK89),DATA!AK89,"n/a")</f>
        <v>4.1286298124818398E-2</v>
      </c>
      <c r="M128" s="97"/>
      <c r="N128" s="97"/>
      <c r="O128" s="98"/>
      <c r="P128" s="67"/>
      <c r="Q128" s="67"/>
      <c r="R128" s="66"/>
      <c r="S128" s="66"/>
      <c r="T128" s="66"/>
      <c r="U128" s="66"/>
      <c r="V128" s="66"/>
      <c r="W128" s="66"/>
      <c r="X128" s="66"/>
      <c r="Y128" s="66"/>
    </row>
    <row r="129" spans="1:25" x14ac:dyDescent="0.2">
      <c r="A129" s="75" t="s">
        <v>19</v>
      </c>
      <c r="B129" s="75" t="s">
        <v>21</v>
      </c>
      <c r="C129" s="66" t="s">
        <v>0</v>
      </c>
      <c r="D129" s="66" t="s">
        <v>291</v>
      </c>
      <c r="E129" s="76">
        <f>+IF(ISNUMBER(DATA!F90),DATA!F90,"n/a")</f>
        <v>550168.06000000006</v>
      </c>
      <c r="F129" s="77">
        <f>+IF(ISNUMBER(DATA!G90),DATA!G90,"n/a")</f>
        <v>0.130875340723724</v>
      </c>
      <c r="G129" s="76">
        <f>+IF(ISNUMBER(DATA!P90),DATA!P90,"n/a")</f>
        <v>1857444.03</v>
      </c>
      <c r="H129" s="77">
        <f>+IF(ISNUMBER(DATA!Q90),DATA!Q90,"n/a")</f>
        <v>9.2669938590628595E-2</v>
      </c>
      <c r="I129" s="76">
        <f>+IF(ISNUMBER(DATA!Z90),DATA!Z90,"n/a")</f>
        <v>3652372.84</v>
      </c>
      <c r="J129" s="77">
        <f>+IF(ISNUMBER(DATA!AA90),DATA!AA90,"n/a")</f>
        <v>9.5782501481000495E-2</v>
      </c>
      <c r="K129" s="76">
        <f>+IF(ISNUMBER(DATA!AJ90),DATA!AJ90,"n/a")</f>
        <v>6939925.9900000002</v>
      </c>
      <c r="L129" s="77">
        <f>+IF(ISNUMBER(DATA!AK90),DATA!AK90,"n/a")</f>
        <v>0.106926976623498</v>
      </c>
      <c r="M129" s="97"/>
      <c r="N129" s="97"/>
      <c r="O129" s="98"/>
      <c r="P129" s="67"/>
      <c r="Q129" s="67"/>
      <c r="R129" s="66"/>
      <c r="S129" s="66"/>
      <c r="T129" s="66"/>
      <c r="U129" s="66"/>
      <c r="V129" s="66"/>
      <c r="W129" s="66"/>
      <c r="X129" s="66"/>
      <c r="Y129" s="66"/>
    </row>
    <row r="130" spans="1:25" x14ac:dyDescent="0.2">
      <c r="A130" s="75" t="s">
        <v>19</v>
      </c>
      <c r="B130" s="75" t="s">
        <v>21</v>
      </c>
      <c r="C130" s="66" t="s">
        <v>0</v>
      </c>
      <c r="D130" s="66" t="s">
        <v>292</v>
      </c>
      <c r="E130" s="76">
        <f>+IF(ISNUMBER(DATA!F91),DATA!F91,"n/a")</f>
        <v>3742289.83</v>
      </c>
      <c r="F130" s="77">
        <f>+IF(ISNUMBER(DATA!G91),DATA!G91,"n/a")</f>
        <v>9.3498003404495295E-2</v>
      </c>
      <c r="G130" s="76">
        <f>+IF(ISNUMBER(DATA!P91),DATA!P91,"n/a")</f>
        <v>12422577.6</v>
      </c>
      <c r="H130" s="77">
        <f>+IF(ISNUMBER(DATA!Q91),DATA!Q91,"n/a")</f>
        <v>5.2611225015639897E-2</v>
      </c>
      <c r="I130" s="76">
        <f>+IF(ISNUMBER(DATA!Z91),DATA!Z91,"n/a")</f>
        <v>24323058.030000001</v>
      </c>
      <c r="J130" s="77">
        <f>+IF(ISNUMBER(DATA!AA91),DATA!AA91,"n/a")</f>
        <v>4.83808780858071E-2</v>
      </c>
      <c r="K130" s="76">
        <f>+IF(ISNUMBER(DATA!AJ91),DATA!AJ91,"n/a")</f>
        <v>45611721.829999998</v>
      </c>
      <c r="L130" s="77">
        <f>+IF(ISNUMBER(DATA!AK91),DATA!AK91,"n/a")</f>
        <v>3.7474496079099598E-2</v>
      </c>
      <c r="M130" s="97"/>
      <c r="N130" s="97"/>
      <c r="O130" s="98"/>
      <c r="P130" s="67"/>
      <c r="Q130" s="67"/>
      <c r="R130" s="66"/>
      <c r="S130" s="66"/>
      <c r="T130" s="66"/>
      <c r="U130" s="66"/>
      <c r="V130" s="66"/>
      <c r="W130" s="66"/>
      <c r="X130" s="66"/>
      <c r="Y130" s="66"/>
    </row>
    <row r="131" spans="1:25" x14ac:dyDescent="0.2">
      <c r="A131" s="75" t="s">
        <v>19</v>
      </c>
      <c r="B131" s="75" t="s">
        <v>21</v>
      </c>
      <c r="C131" s="66" t="s">
        <v>0</v>
      </c>
      <c r="D131" s="66" t="s">
        <v>293</v>
      </c>
      <c r="E131" s="76">
        <f>+IF(ISNUMBER(DATA!F92),DATA!F92,"n/a")</f>
        <v>318666.53000000003</v>
      </c>
      <c r="F131" s="77">
        <f>+IF(ISNUMBER(DATA!G92),DATA!G92,"n/a")</f>
        <v>3.1815939413123703E-2</v>
      </c>
      <c r="G131" s="76">
        <f>+IF(ISNUMBER(DATA!P92),DATA!P92,"n/a")</f>
        <v>1077351.03</v>
      </c>
      <c r="H131" s="77">
        <f>+IF(ISNUMBER(DATA!Q92),DATA!Q92,"n/a")</f>
        <v>8.1131834515848697E-2</v>
      </c>
      <c r="I131" s="76">
        <f>+IF(ISNUMBER(DATA!Z92),DATA!Z92,"n/a")</f>
        <v>1961228.9</v>
      </c>
      <c r="J131" s="77">
        <f>+IF(ISNUMBER(DATA!AA92),DATA!AA92,"n/a")</f>
        <v>6.4499738549537999E-2</v>
      </c>
      <c r="K131" s="76">
        <f>+IF(ISNUMBER(DATA!AJ92),DATA!AJ92,"n/a")</f>
        <v>3786337.21</v>
      </c>
      <c r="L131" s="77">
        <f>+IF(ISNUMBER(DATA!AK92),DATA!AK92,"n/a")</f>
        <v>6.2583826777150006E-2</v>
      </c>
      <c r="M131" s="97"/>
      <c r="N131" s="97"/>
      <c r="O131" s="98"/>
      <c r="P131" s="67"/>
      <c r="Q131" s="67"/>
      <c r="R131" s="66"/>
      <c r="S131" s="66"/>
      <c r="T131" s="66"/>
      <c r="U131" s="66"/>
      <c r="V131" s="66"/>
      <c r="W131" s="66"/>
      <c r="X131" s="66"/>
      <c r="Y131" s="66"/>
    </row>
    <row r="132" spans="1:25" x14ac:dyDescent="0.2">
      <c r="A132" s="75" t="s">
        <v>19</v>
      </c>
      <c r="B132" s="75" t="s">
        <v>21</v>
      </c>
      <c r="C132" s="66" t="s">
        <v>0</v>
      </c>
      <c r="D132" s="66" t="s">
        <v>294</v>
      </c>
      <c r="E132" s="76">
        <f>+IF(ISNUMBER(DATA!F93),DATA!F93,"n/a")</f>
        <v>1780447.2</v>
      </c>
      <c r="F132" s="77">
        <f>+IF(ISNUMBER(DATA!G93),DATA!G93,"n/a")</f>
        <v>1.0074431106004599E-2</v>
      </c>
      <c r="G132" s="76">
        <f>+IF(ISNUMBER(DATA!P93),DATA!P93,"n/a")</f>
        <v>5897352.3600000003</v>
      </c>
      <c r="H132" s="77">
        <f>+IF(ISNUMBER(DATA!Q93),DATA!Q93,"n/a")</f>
        <v>1.9836999802974101E-2</v>
      </c>
      <c r="I132" s="76">
        <f>+IF(ISNUMBER(DATA!Z93),DATA!Z93,"n/a")</f>
        <v>11386329.039999999</v>
      </c>
      <c r="J132" s="77">
        <f>+IF(ISNUMBER(DATA!AA93),DATA!AA93,"n/a")</f>
        <v>3.1861481893381102E-2</v>
      </c>
      <c r="K132" s="76">
        <f>+IF(ISNUMBER(DATA!AJ93),DATA!AJ93,"n/a")</f>
        <v>21547687.82</v>
      </c>
      <c r="L132" s="77">
        <f>+IF(ISNUMBER(DATA!AK93),DATA!AK93,"n/a")</f>
        <v>5.4517280781835702E-2</v>
      </c>
      <c r="M132" s="97"/>
      <c r="N132" s="97"/>
      <c r="O132" s="98"/>
      <c r="P132" s="67"/>
      <c r="Q132" s="67"/>
      <c r="R132" s="66"/>
      <c r="S132" s="66"/>
      <c r="T132" s="66"/>
      <c r="U132" s="66"/>
      <c r="V132" s="66"/>
      <c r="W132" s="66"/>
      <c r="X132" s="66"/>
      <c r="Y132" s="66"/>
    </row>
    <row r="133" spans="1:25" x14ac:dyDescent="0.2">
      <c r="A133" s="75" t="s">
        <v>19</v>
      </c>
      <c r="B133" s="75" t="s">
        <v>21</v>
      </c>
      <c r="C133" s="66" t="s">
        <v>0</v>
      </c>
      <c r="D133" s="66" t="s">
        <v>295</v>
      </c>
      <c r="E133" s="76">
        <f>+IF(ISNUMBER(DATA!F94),DATA!F94,"n/a")</f>
        <v>910975.52</v>
      </c>
      <c r="F133" s="77">
        <f>+IF(ISNUMBER(DATA!G94),DATA!G94,"n/a")</f>
        <v>3.7971437843066298E-3</v>
      </c>
      <c r="G133" s="76">
        <f>+IF(ISNUMBER(DATA!P94),DATA!P94,"n/a")</f>
        <v>3108477.08</v>
      </c>
      <c r="H133" s="77">
        <f>+IF(ISNUMBER(DATA!Q94),DATA!Q94,"n/a")</f>
        <v>2.6675986758084299E-2</v>
      </c>
      <c r="I133" s="76">
        <f>+IF(ISNUMBER(DATA!Z94),DATA!Z94,"n/a")</f>
        <v>5842417.54</v>
      </c>
      <c r="J133" s="77">
        <f>+IF(ISNUMBER(DATA!AA94),DATA!AA94,"n/a")</f>
        <v>3.0970199583859999E-2</v>
      </c>
      <c r="K133" s="76">
        <f>+IF(ISNUMBER(DATA!AJ94),DATA!AJ94,"n/a")</f>
        <v>11269291.550000001</v>
      </c>
      <c r="L133" s="77">
        <f>+IF(ISNUMBER(DATA!AK94),DATA!AK94,"n/a")</f>
        <v>5.2383422660263898E-2</v>
      </c>
      <c r="M133" s="97"/>
      <c r="N133" s="97"/>
      <c r="O133" s="98"/>
      <c r="P133" s="67"/>
      <c r="Q133" s="67"/>
      <c r="R133" s="66"/>
      <c r="S133" s="66"/>
      <c r="T133" s="66"/>
      <c r="U133" s="66"/>
      <c r="V133" s="66"/>
      <c r="W133" s="66"/>
      <c r="X133" s="66"/>
      <c r="Y133" s="66"/>
    </row>
    <row r="134" spans="1:25" x14ac:dyDescent="0.2">
      <c r="A134" s="75" t="s">
        <v>19</v>
      </c>
      <c r="B134" s="75" t="s">
        <v>21</v>
      </c>
      <c r="C134" s="66" t="s">
        <v>0</v>
      </c>
      <c r="D134" s="66" t="s">
        <v>296</v>
      </c>
      <c r="E134" s="76">
        <f>+IF(ISNUMBER(DATA!F95),DATA!F95,"n/a")</f>
        <v>958913.76</v>
      </c>
      <c r="F134" s="77">
        <f>+IF(ISNUMBER(DATA!G95),DATA!G95,"n/a")</f>
        <v>-2.7224224104520699E-2</v>
      </c>
      <c r="G134" s="76">
        <f>+IF(ISNUMBER(DATA!P95),DATA!P95,"n/a")</f>
        <v>3251413.22</v>
      </c>
      <c r="H134" s="77">
        <f>+IF(ISNUMBER(DATA!Q95),DATA!Q95,"n/a")</f>
        <v>1.0168359217365501E-2</v>
      </c>
      <c r="I134" s="76">
        <f>+IF(ISNUMBER(DATA!Z95),DATA!Z95,"n/a")</f>
        <v>6256657.0099999998</v>
      </c>
      <c r="J134" s="77">
        <f>+IF(ISNUMBER(DATA!AA95),DATA!AA95,"n/a")</f>
        <v>1.2835841133585799E-2</v>
      </c>
      <c r="K134" s="76">
        <f>+IF(ISNUMBER(DATA!AJ95),DATA!AJ95,"n/a")</f>
        <v>12002518.43</v>
      </c>
      <c r="L134" s="77">
        <f>+IF(ISNUMBER(DATA!AK95),DATA!AK95,"n/a")</f>
        <v>2.8493713701832402E-2</v>
      </c>
      <c r="M134" s="97"/>
      <c r="N134" s="97"/>
      <c r="O134" s="98"/>
      <c r="P134" s="67"/>
      <c r="Q134" s="67"/>
      <c r="R134" s="66"/>
      <c r="S134" s="66"/>
      <c r="T134" s="66"/>
      <c r="U134" s="66"/>
      <c r="V134" s="66"/>
      <c r="W134" s="66"/>
      <c r="X134" s="66"/>
      <c r="Y134" s="66"/>
    </row>
    <row r="135" spans="1:25" x14ac:dyDescent="0.2">
      <c r="A135" s="75" t="s">
        <v>19</v>
      </c>
      <c r="B135" s="75" t="s">
        <v>21</v>
      </c>
      <c r="C135" s="66" t="s">
        <v>0</v>
      </c>
      <c r="D135" s="66" t="s">
        <v>297</v>
      </c>
      <c r="E135" s="76">
        <f>+IF(ISNUMBER(DATA!F96),DATA!F96,"n/a")</f>
        <v>463302.61</v>
      </c>
      <c r="F135" s="77">
        <f>+IF(ISNUMBER(DATA!G96),DATA!G96,"n/a")</f>
        <v>6.1240735756141702E-2</v>
      </c>
      <c r="G135" s="76">
        <f>+IF(ISNUMBER(DATA!P96),DATA!P96,"n/a")</f>
        <v>1510859.74</v>
      </c>
      <c r="H135" s="77">
        <f>+IF(ISNUMBER(DATA!Q96),DATA!Q96,"n/a")</f>
        <v>4.6692884358359103E-2</v>
      </c>
      <c r="I135" s="76">
        <f>+IF(ISNUMBER(DATA!Z96),DATA!Z96,"n/a")</f>
        <v>2788948.04</v>
      </c>
      <c r="J135" s="77">
        <f>+IF(ISNUMBER(DATA!AA96),DATA!AA96,"n/a")</f>
        <v>4.37688384324268E-2</v>
      </c>
      <c r="K135" s="76">
        <f>+IF(ISNUMBER(DATA!AJ96),DATA!AJ96,"n/a")</f>
        <v>5406107.6500000004</v>
      </c>
      <c r="L135" s="77">
        <f>+IF(ISNUMBER(DATA!AK96),DATA!AK96,"n/a")</f>
        <v>4.5688284997467403E-2</v>
      </c>
      <c r="M135" s="97"/>
      <c r="N135" s="97"/>
      <c r="O135" s="98"/>
      <c r="P135" s="67"/>
      <c r="Q135" s="67"/>
      <c r="R135" s="66"/>
      <c r="S135" s="66"/>
      <c r="T135" s="66"/>
      <c r="U135" s="66"/>
      <c r="V135" s="66"/>
      <c r="W135" s="66"/>
      <c r="X135" s="66"/>
      <c r="Y135" s="66"/>
    </row>
    <row r="136" spans="1:25" x14ac:dyDescent="0.2">
      <c r="A136" s="75" t="s">
        <v>19</v>
      </c>
      <c r="B136" s="75" t="s">
        <v>21</v>
      </c>
      <c r="C136" s="66" t="s">
        <v>0</v>
      </c>
      <c r="D136" s="66" t="s">
        <v>298</v>
      </c>
      <c r="E136" s="76">
        <f>+IF(ISNUMBER(DATA!F97),DATA!F97,"n/a")</f>
        <v>825473.61</v>
      </c>
      <c r="F136" s="77">
        <f>+IF(ISNUMBER(DATA!G97),DATA!G97,"n/a")</f>
        <v>-5.4086984220715298E-2</v>
      </c>
      <c r="G136" s="76">
        <f>+IF(ISNUMBER(DATA!P97),DATA!P97,"n/a")</f>
        <v>2569402.96</v>
      </c>
      <c r="H136" s="77">
        <f>+IF(ISNUMBER(DATA!Q97),DATA!Q97,"n/a")</f>
        <v>-2.6894353381283601E-2</v>
      </c>
      <c r="I136" s="76">
        <f>+IF(ISNUMBER(DATA!Z97),DATA!Z97,"n/a")</f>
        <v>4745912.21</v>
      </c>
      <c r="J136" s="77">
        <f>+IF(ISNUMBER(DATA!AA97),DATA!AA97,"n/a")</f>
        <v>5.6174541923183401E-3</v>
      </c>
      <c r="K136" s="76">
        <f>+IF(ISNUMBER(DATA!AJ97),DATA!AJ97,"n/a")</f>
        <v>9821899.8800000008</v>
      </c>
      <c r="L136" s="77">
        <f>+IF(ISNUMBER(DATA!AK97),DATA!AK97,"n/a")</f>
        <v>3.02497446605079E-2</v>
      </c>
      <c r="M136" s="97"/>
      <c r="N136" s="97"/>
      <c r="O136" s="98"/>
      <c r="P136" s="67"/>
      <c r="Q136" s="67"/>
      <c r="R136" s="66"/>
      <c r="S136" s="66"/>
      <c r="T136" s="66"/>
      <c r="U136" s="66"/>
      <c r="V136" s="66"/>
      <c r="W136" s="66"/>
      <c r="X136" s="66"/>
      <c r="Y136" s="66"/>
    </row>
    <row r="137" spans="1:25" x14ac:dyDescent="0.2">
      <c r="A137" s="75" t="s">
        <v>19</v>
      </c>
      <c r="B137" s="75" t="s">
        <v>21</v>
      </c>
      <c r="C137" s="66" t="s">
        <v>0</v>
      </c>
      <c r="D137" s="66" t="s">
        <v>299</v>
      </c>
      <c r="E137" s="76">
        <f>+IF(ISNUMBER(DATA!F98),DATA!F98,"n/a")</f>
        <v>4210199.3</v>
      </c>
      <c r="F137" s="77">
        <f>+IF(ISNUMBER(DATA!G98),DATA!G98,"n/a")</f>
        <v>-1.38206285447661E-2</v>
      </c>
      <c r="G137" s="76">
        <f>+IF(ISNUMBER(DATA!P98),DATA!P98,"n/a")</f>
        <v>15093110.18</v>
      </c>
      <c r="H137" s="77">
        <f>+IF(ISNUMBER(DATA!Q98),DATA!Q98,"n/a")</f>
        <v>2.1380142737644201E-3</v>
      </c>
      <c r="I137" s="76">
        <f>+IF(ISNUMBER(DATA!Z98),DATA!Z98,"n/a")</f>
        <v>30381338.949999999</v>
      </c>
      <c r="J137" s="77">
        <f>+IF(ISNUMBER(DATA!AA98),DATA!AA98,"n/a")</f>
        <v>-1.4921329309709099E-2</v>
      </c>
      <c r="K137" s="76">
        <f>+IF(ISNUMBER(DATA!AJ98),DATA!AJ98,"n/a")</f>
        <v>56738665.140000001</v>
      </c>
      <c r="L137" s="77">
        <f>+IF(ISNUMBER(DATA!AK98),DATA!AK98,"n/a")</f>
        <v>-1.4064466509748901E-2</v>
      </c>
      <c r="M137" s="97"/>
      <c r="N137" s="97"/>
      <c r="O137" s="98"/>
      <c r="P137" s="67"/>
      <c r="Q137" s="67"/>
      <c r="R137" s="66"/>
      <c r="S137" s="66"/>
      <c r="T137" s="66"/>
      <c r="U137" s="66"/>
      <c r="V137" s="66"/>
      <c r="W137" s="66"/>
      <c r="X137" s="66"/>
      <c r="Y137" s="66"/>
    </row>
    <row r="138" spans="1:25" x14ac:dyDescent="0.2">
      <c r="A138" s="75" t="s">
        <v>19</v>
      </c>
      <c r="B138" s="75" t="s">
        <v>21</v>
      </c>
      <c r="C138" s="66" t="s">
        <v>0</v>
      </c>
      <c r="D138" s="66" t="s">
        <v>300</v>
      </c>
      <c r="E138" s="76">
        <f>+IF(ISNUMBER(DATA!F99),DATA!F99,"n/a")</f>
        <v>2009409.38</v>
      </c>
      <c r="F138" s="77">
        <f>+IF(ISNUMBER(DATA!G99),DATA!G99,"n/a")</f>
        <v>4.3229967779483701E-2</v>
      </c>
      <c r="G138" s="76">
        <f>+IF(ISNUMBER(DATA!P99),DATA!P99,"n/a")</f>
        <v>6767086.2000000002</v>
      </c>
      <c r="H138" s="77">
        <f>+IF(ISNUMBER(DATA!Q99),DATA!Q99,"n/a")</f>
        <v>2.2963335684849501E-2</v>
      </c>
      <c r="I138" s="76">
        <f>+IF(ISNUMBER(DATA!Z99),DATA!Z99,"n/a")</f>
        <v>12749650.039999999</v>
      </c>
      <c r="J138" s="77">
        <f>+IF(ISNUMBER(DATA!AA99),DATA!AA99,"n/a")</f>
        <v>3.6624602879353298E-2</v>
      </c>
      <c r="K138" s="76">
        <f>+IF(ISNUMBER(DATA!AJ99),DATA!AJ99,"n/a")</f>
        <v>24563244.710000001</v>
      </c>
      <c r="L138" s="77">
        <f>+IF(ISNUMBER(DATA!AK99),DATA!AK99,"n/a")</f>
        <v>3.6857955914866902E-2</v>
      </c>
      <c r="M138" s="97"/>
      <c r="N138" s="97"/>
      <c r="O138" s="98"/>
      <c r="P138" s="67"/>
      <c r="Q138" s="67"/>
      <c r="R138" s="66"/>
      <c r="S138" s="66"/>
      <c r="T138" s="66"/>
      <c r="U138" s="66"/>
      <c r="V138" s="66"/>
      <c r="W138" s="66"/>
      <c r="X138" s="66"/>
      <c r="Y138" s="66"/>
    </row>
    <row r="139" spans="1:25" x14ac:dyDescent="0.2">
      <c r="A139" s="75" t="s">
        <v>19</v>
      </c>
      <c r="B139" s="75" t="s">
        <v>21</v>
      </c>
      <c r="C139" s="66" t="s">
        <v>0</v>
      </c>
      <c r="D139" s="66" t="s">
        <v>301</v>
      </c>
      <c r="E139" s="76">
        <f>+IF(ISNUMBER(DATA!F100),DATA!F100,"n/a")</f>
        <v>308229.44</v>
      </c>
      <c r="F139" s="77">
        <f>+IF(ISNUMBER(DATA!G100),DATA!G100,"n/a")</f>
        <v>0.20791910113381101</v>
      </c>
      <c r="G139" s="76">
        <f>+IF(ISNUMBER(DATA!P100),DATA!P100,"n/a")</f>
        <v>1031447.56</v>
      </c>
      <c r="H139" s="77">
        <f>+IF(ISNUMBER(DATA!Q100),DATA!Q100,"n/a")</f>
        <v>0.156787952320777</v>
      </c>
      <c r="I139" s="76">
        <f>+IF(ISNUMBER(DATA!Z100),DATA!Z100,"n/a")</f>
        <v>1935349.62</v>
      </c>
      <c r="J139" s="77">
        <f>+IF(ISNUMBER(DATA!AA100),DATA!AA100,"n/a")</f>
        <v>0.13937582420936201</v>
      </c>
      <c r="K139" s="76">
        <f>+IF(ISNUMBER(DATA!AJ100),DATA!AJ100,"n/a")</f>
        <v>3774580.99</v>
      </c>
      <c r="L139" s="77">
        <f>+IF(ISNUMBER(DATA!AK100),DATA!AK100,"n/a")</f>
        <v>0.118741604912833</v>
      </c>
      <c r="M139" s="97"/>
      <c r="N139" s="97"/>
      <c r="O139" s="98"/>
      <c r="P139" s="67"/>
      <c r="Q139" s="67"/>
      <c r="R139" s="66"/>
      <c r="S139" s="66"/>
      <c r="T139" s="66"/>
      <c r="U139" s="66"/>
      <c r="V139" s="66"/>
      <c r="W139" s="66"/>
      <c r="X139" s="66"/>
      <c r="Y139" s="66"/>
    </row>
    <row r="140" spans="1:25" x14ac:dyDescent="0.2">
      <c r="A140" s="75" t="s">
        <v>19</v>
      </c>
      <c r="B140" s="75" t="s">
        <v>21</v>
      </c>
      <c r="C140" s="66" t="s">
        <v>0</v>
      </c>
      <c r="D140" s="66" t="s">
        <v>302</v>
      </c>
      <c r="E140" s="76">
        <f>+IF(ISNUMBER(DATA!F101),DATA!F101,"n/a")</f>
        <v>1112879.24</v>
      </c>
      <c r="F140" s="77">
        <f>+IF(ISNUMBER(DATA!G101),DATA!G101,"n/a")</f>
        <v>6.3910323415203698E-3</v>
      </c>
      <c r="G140" s="76">
        <f>+IF(ISNUMBER(DATA!P101),DATA!P101,"n/a")</f>
        <v>3693593.14</v>
      </c>
      <c r="H140" s="77">
        <f>+IF(ISNUMBER(DATA!Q101),DATA!Q101,"n/a")</f>
        <v>9.2852723341779707E-3</v>
      </c>
      <c r="I140" s="76">
        <f>+IF(ISNUMBER(DATA!Z101),DATA!Z101,"n/a")</f>
        <v>7042470.4900000002</v>
      </c>
      <c r="J140" s="77">
        <f>+IF(ISNUMBER(DATA!AA101),DATA!AA101,"n/a")</f>
        <v>1.54956767640861E-2</v>
      </c>
      <c r="K140" s="76">
        <f>+IF(ISNUMBER(DATA!AJ101),DATA!AJ101,"n/a")</f>
        <v>13461342.41</v>
      </c>
      <c r="L140" s="77">
        <f>+IF(ISNUMBER(DATA!AK101),DATA!AK101,"n/a")</f>
        <v>3.44028456015808E-2</v>
      </c>
      <c r="M140" s="97"/>
      <c r="N140" s="97"/>
      <c r="O140" s="98"/>
      <c r="P140" s="67"/>
      <c r="Q140" s="67"/>
      <c r="R140" s="66"/>
      <c r="S140" s="66"/>
      <c r="T140" s="66"/>
      <c r="U140" s="66"/>
      <c r="V140" s="66"/>
      <c r="W140" s="66"/>
      <c r="X140" s="66"/>
      <c r="Y140" s="66"/>
    </row>
    <row r="141" spans="1:25" x14ac:dyDescent="0.2">
      <c r="A141" s="75" t="s">
        <v>19</v>
      </c>
      <c r="B141" s="75" t="s">
        <v>21</v>
      </c>
      <c r="C141" s="66" t="s">
        <v>0</v>
      </c>
      <c r="D141" s="66" t="s">
        <v>303</v>
      </c>
      <c r="E141" s="76">
        <f>+IF(ISNUMBER(DATA!F102),DATA!F102,"n/a")</f>
        <v>525037.74</v>
      </c>
      <c r="F141" s="77">
        <f>+IF(ISNUMBER(DATA!G102),DATA!G102,"n/a")</f>
        <v>-5.39399526582635E-3</v>
      </c>
      <c r="G141" s="76">
        <f>+IF(ISNUMBER(DATA!P102),DATA!P102,"n/a")</f>
        <v>1789960.25</v>
      </c>
      <c r="H141" s="77">
        <f>+IF(ISNUMBER(DATA!Q102),DATA!Q102,"n/a")</f>
        <v>1.3162862726373599E-2</v>
      </c>
      <c r="I141" s="76">
        <f>+IF(ISNUMBER(DATA!Z102),DATA!Z102,"n/a")</f>
        <v>3344593.49</v>
      </c>
      <c r="J141" s="77">
        <f>+IF(ISNUMBER(DATA!AA102),DATA!AA102,"n/a")</f>
        <v>4.7959829376499601E-3</v>
      </c>
      <c r="K141" s="76">
        <f>+IF(ISNUMBER(DATA!AJ102),DATA!AJ102,"n/a")</f>
        <v>6686295.7599999998</v>
      </c>
      <c r="L141" s="77">
        <f>+IF(ISNUMBER(DATA!AK102),DATA!AK102,"n/a")</f>
        <v>2.1726808274723199E-2</v>
      </c>
      <c r="M141" s="97"/>
      <c r="N141" s="97"/>
      <c r="O141" s="98"/>
      <c r="P141" s="67"/>
      <c r="Q141" s="67"/>
      <c r="R141" s="66"/>
      <c r="S141" s="66"/>
      <c r="T141" s="66"/>
      <c r="U141" s="66"/>
      <c r="V141" s="66"/>
      <c r="W141" s="66"/>
      <c r="X141" s="66"/>
      <c r="Y141" s="66"/>
    </row>
    <row r="142" spans="1:25" x14ac:dyDescent="0.2">
      <c r="A142" s="75" t="s">
        <v>19</v>
      </c>
      <c r="B142" s="75" t="s">
        <v>21</v>
      </c>
      <c r="C142" s="66" t="s">
        <v>0</v>
      </c>
      <c r="D142" s="66" t="s">
        <v>304</v>
      </c>
      <c r="E142" s="76">
        <f>+IF(ISNUMBER(DATA!F103),DATA!F103,"n/a")</f>
        <v>1845333.42</v>
      </c>
      <c r="F142" s="77">
        <f>+IF(ISNUMBER(DATA!G103),DATA!G103,"n/a")</f>
        <v>3.5599445739570301E-2</v>
      </c>
      <c r="G142" s="76">
        <f>+IF(ISNUMBER(DATA!P103),DATA!P103,"n/a")</f>
        <v>6221659.5499999998</v>
      </c>
      <c r="H142" s="77">
        <f>+IF(ISNUMBER(DATA!Q103),DATA!Q103,"n/a")</f>
        <v>1.6020128907577501E-2</v>
      </c>
      <c r="I142" s="76">
        <f>+IF(ISNUMBER(DATA!Z103),DATA!Z103,"n/a")</f>
        <v>11983343.4</v>
      </c>
      <c r="J142" s="77">
        <f>+IF(ISNUMBER(DATA!AA103),DATA!AA103,"n/a")</f>
        <v>-1.8722359586737101E-2</v>
      </c>
      <c r="K142" s="76">
        <f>+IF(ISNUMBER(DATA!AJ103),DATA!AJ103,"n/a")</f>
        <v>22643607.579999998</v>
      </c>
      <c r="L142" s="77">
        <f>+IF(ISNUMBER(DATA!AK103),DATA!AK103,"n/a")</f>
        <v>-7.2816134080866202E-3</v>
      </c>
      <c r="M142" s="97"/>
      <c r="N142" s="97"/>
      <c r="O142" s="98"/>
      <c r="P142" s="67"/>
      <c r="Q142" s="67"/>
      <c r="R142" s="66"/>
      <c r="S142" s="66"/>
      <c r="T142" s="66"/>
      <c r="U142" s="66"/>
      <c r="V142" s="66"/>
      <c r="W142" s="66"/>
      <c r="X142" s="66"/>
      <c r="Y142" s="66"/>
    </row>
    <row r="143" spans="1:25" x14ac:dyDescent="0.2">
      <c r="A143" s="75" t="s">
        <v>19</v>
      </c>
      <c r="B143" s="75" t="s">
        <v>21</v>
      </c>
      <c r="C143" s="66" t="s">
        <v>0</v>
      </c>
      <c r="D143" s="66" t="s">
        <v>305</v>
      </c>
      <c r="E143" s="76">
        <f>+IF(ISNUMBER(DATA!F104),DATA!F104,"n/a")</f>
        <v>1438079.59</v>
      </c>
      <c r="F143" s="77">
        <f>+IF(ISNUMBER(DATA!G104),DATA!G104,"n/a")</f>
        <v>4.0347492424204399E-2</v>
      </c>
      <c r="G143" s="76">
        <f>+IF(ISNUMBER(DATA!P104),DATA!P104,"n/a")</f>
        <v>4963711.8499999996</v>
      </c>
      <c r="H143" s="77">
        <f>+IF(ISNUMBER(DATA!Q104),DATA!Q104,"n/a")</f>
        <v>6.5937503475530804E-2</v>
      </c>
      <c r="I143" s="76">
        <f>+IF(ISNUMBER(DATA!Z104),DATA!Z104,"n/a")</f>
        <v>9701545.8200000003</v>
      </c>
      <c r="J143" s="77">
        <f>+IF(ISNUMBER(DATA!AA104),DATA!AA104,"n/a")</f>
        <v>7.2715398363235706E-2</v>
      </c>
      <c r="K143" s="76">
        <f>+IF(ISNUMBER(DATA!AJ104),DATA!AJ104,"n/a")</f>
        <v>17772757.98</v>
      </c>
      <c r="L143" s="77">
        <f>+IF(ISNUMBER(DATA!AK104),DATA!AK104,"n/a")</f>
        <v>7.1184907015746202E-2</v>
      </c>
      <c r="M143" s="97"/>
      <c r="N143" s="97"/>
      <c r="O143" s="98"/>
      <c r="P143" s="67"/>
      <c r="Q143" s="67"/>
      <c r="R143" s="66"/>
      <c r="S143" s="66"/>
      <c r="T143" s="66"/>
      <c r="U143" s="66"/>
      <c r="V143" s="66"/>
      <c r="W143" s="66"/>
      <c r="X143" s="66"/>
      <c r="Y143" s="66"/>
    </row>
    <row r="144" spans="1:25" x14ac:dyDescent="0.2">
      <c r="A144" s="75" t="s">
        <v>19</v>
      </c>
      <c r="B144" s="75" t="s">
        <v>21</v>
      </c>
      <c r="C144" s="66" t="s">
        <v>0</v>
      </c>
      <c r="D144" s="66" t="s">
        <v>306</v>
      </c>
      <c r="E144" s="76">
        <f>+IF(ISNUMBER(DATA!F105),DATA!F105,"n/a")</f>
        <v>974157.2</v>
      </c>
      <c r="F144" s="77">
        <f>+IF(ISNUMBER(DATA!G105),DATA!G105,"n/a")</f>
        <v>4.6567090245051602E-3</v>
      </c>
      <c r="G144" s="76">
        <f>+IF(ISNUMBER(DATA!P105),DATA!P105,"n/a")</f>
        <v>3387616.67</v>
      </c>
      <c r="H144" s="77">
        <f>+IF(ISNUMBER(DATA!Q105),DATA!Q105,"n/a")</f>
        <v>1.86353360002607E-2</v>
      </c>
      <c r="I144" s="76">
        <f>+IF(ISNUMBER(DATA!Z105),DATA!Z105,"n/a")</f>
        <v>6770821.5999999996</v>
      </c>
      <c r="J144" s="77">
        <f>+IF(ISNUMBER(DATA!AA105),DATA!AA105,"n/a")</f>
        <v>1.6033265304379599E-2</v>
      </c>
      <c r="K144" s="76">
        <f>+IF(ISNUMBER(DATA!AJ105),DATA!AJ105,"n/a")</f>
        <v>13169870.01</v>
      </c>
      <c r="L144" s="77">
        <f>+IF(ISNUMBER(DATA!AK105),DATA!AK105,"n/a")</f>
        <v>2.2998816450926701E-2</v>
      </c>
      <c r="M144" s="97"/>
      <c r="N144" s="97"/>
      <c r="O144" s="98"/>
      <c r="P144" s="67"/>
      <c r="Q144" s="67"/>
      <c r="R144" s="66"/>
      <c r="S144" s="66"/>
      <c r="T144" s="66"/>
      <c r="U144" s="66"/>
      <c r="V144" s="66"/>
      <c r="W144" s="66"/>
      <c r="X144" s="66"/>
      <c r="Y144" s="66"/>
    </row>
    <row r="145" spans="1:25" x14ac:dyDescent="0.2">
      <c r="A145" s="75" t="s">
        <v>19</v>
      </c>
      <c r="B145" s="75" t="s">
        <v>21</v>
      </c>
      <c r="C145" s="66" t="s">
        <v>0</v>
      </c>
      <c r="D145" s="66" t="s">
        <v>307</v>
      </c>
      <c r="E145" s="76">
        <f>+IF(ISNUMBER(DATA!F106),DATA!F106,"n/a")</f>
        <v>1045581.4</v>
      </c>
      <c r="F145" s="77">
        <f>+IF(ISNUMBER(DATA!G106),DATA!G106,"n/a")</f>
        <v>1.2033942263191599E-2</v>
      </c>
      <c r="G145" s="76">
        <f>+IF(ISNUMBER(DATA!P106),DATA!P106,"n/a")</f>
        <v>3624855.57</v>
      </c>
      <c r="H145" s="77">
        <f>+IF(ISNUMBER(DATA!Q106),DATA!Q106,"n/a")</f>
        <v>4.6438591874255898E-2</v>
      </c>
      <c r="I145" s="76">
        <f>+IF(ISNUMBER(DATA!Z106),DATA!Z106,"n/a")</f>
        <v>7125965.8499999996</v>
      </c>
      <c r="J145" s="77">
        <f>+IF(ISNUMBER(DATA!AA106),DATA!AA106,"n/a")</f>
        <v>5.39661614126472E-2</v>
      </c>
      <c r="K145" s="76">
        <f>+IF(ISNUMBER(DATA!AJ106),DATA!AJ106,"n/a")</f>
        <v>13638644.470000001</v>
      </c>
      <c r="L145" s="77">
        <f>+IF(ISNUMBER(DATA!AK106),DATA!AK106,"n/a")</f>
        <v>4.8061072666270098E-2</v>
      </c>
      <c r="M145" s="97"/>
      <c r="N145" s="97"/>
      <c r="O145" s="98"/>
      <c r="P145" s="67"/>
      <c r="Q145" s="67"/>
      <c r="R145" s="66"/>
      <c r="S145" s="66"/>
      <c r="T145" s="66"/>
      <c r="U145" s="66"/>
      <c r="V145" s="66"/>
      <c r="W145" s="66"/>
      <c r="X145" s="66"/>
      <c r="Y145" s="66"/>
    </row>
    <row r="146" spans="1:25" x14ac:dyDescent="0.2">
      <c r="A146" s="75" t="s">
        <v>19</v>
      </c>
      <c r="B146" s="75" t="s">
        <v>21</v>
      </c>
      <c r="C146" s="66" t="s">
        <v>0</v>
      </c>
      <c r="D146" s="66" t="s">
        <v>308</v>
      </c>
      <c r="E146" s="76">
        <f>+IF(ISNUMBER(DATA!F107),DATA!F107,"n/a")</f>
        <v>871339.87</v>
      </c>
      <c r="F146" s="77">
        <f>+IF(ISNUMBER(DATA!G107),DATA!G107,"n/a")</f>
        <v>4.4375952434058299E-2</v>
      </c>
      <c r="G146" s="76">
        <f>+IF(ISNUMBER(DATA!P107),DATA!P107,"n/a")</f>
        <v>2867591.29</v>
      </c>
      <c r="H146" s="77">
        <f>+IF(ISNUMBER(DATA!Q107),DATA!Q107,"n/a")</f>
        <v>3.66831984566173E-2</v>
      </c>
      <c r="I146" s="76">
        <f>+IF(ISNUMBER(DATA!Z107),DATA!Z107,"n/a")</f>
        <v>5382254.1100000003</v>
      </c>
      <c r="J146" s="77">
        <f>+IF(ISNUMBER(DATA!AA107),DATA!AA107,"n/a")</f>
        <v>2.1722297771536701E-2</v>
      </c>
      <c r="K146" s="76">
        <f>+IF(ISNUMBER(DATA!AJ107),DATA!AJ107,"n/a")</f>
        <v>10289099.449999999</v>
      </c>
      <c r="L146" s="77">
        <f>+IF(ISNUMBER(DATA!AK107),DATA!AK107,"n/a")</f>
        <v>1.4875919075359701E-2</v>
      </c>
      <c r="M146" s="97"/>
      <c r="N146" s="97"/>
      <c r="O146" s="98"/>
      <c r="P146" s="67"/>
      <c r="Q146" s="67"/>
      <c r="R146" s="66"/>
      <c r="S146" s="66"/>
      <c r="T146" s="66"/>
      <c r="U146" s="66"/>
      <c r="V146" s="66"/>
      <c r="W146" s="66"/>
      <c r="X146" s="66"/>
      <c r="Y146" s="66"/>
    </row>
    <row r="147" spans="1:25" x14ac:dyDescent="0.2">
      <c r="A147" s="75" t="s">
        <v>19</v>
      </c>
      <c r="B147" s="75" t="s">
        <v>21</v>
      </c>
      <c r="C147" s="66" t="s">
        <v>0</v>
      </c>
      <c r="D147" s="66" t="s">
        <v>309</v>
      </c>
      <c r="E147" s="76">
        <f>+IF(ISNUMBER(DATA!F108),DATA!F108,"n/a")</f>
        <v>812316.2</v>
      </c>
      <c r="F147" s="77">
        <f>+IF(ISNUMBER(DATA!G108),DATA!G108,"n/a")</f>
        <v>3.7955935860637099E-2</v>
      </c>
      <c r="G147" s="76">
        <f>+IF(ISNUMBER(DATA!P108),DATA!P108,"n/a")</f>
        <v>2694367.14</v>
      </c>
      <c r="H147" s="77">
        <f>+IF(ISNUMBER(DATA!Q108),DATA!Q108,"n/a")</f>
        <v>6.03176346455521E-2</v>
      </c>
      <c r="I147" s="76">
        <f>+IF(ISNUMBER(DATA!Z108),DATA!Z108,"n/a")</f>
        <v>5061091.32</v>
      </c>
      <c r="J147" s="77">
        <f>+IF(ISNUMBER(DATA!AA108),DATA!AA108,"n/a")</f>
        <v>5.0431534643441397E-2</v>
      </c>
      <c r="K147" s="76">
        <f>+IF(ISNUMBER(DATA!AJ108),DATA!AJ108,"n/a")</f>
        <v>9675416.5399999991</v>
      </c>
      <c r="L147" s="77">
        <f>+IF(ISNUMBER(DATA!AK108),DATA!AK108,"n/a")</f>
        <v>4.0922678636820302E-2</v>
      </c>
      <c r="M147" s="97"/>
      <c r="N147" s="97"/>
      <c r="O147" s="98"/>
      <c r="P147" s="67"/>
      <c r="Q147" s="67"/>
      <c r="R147" s="66"/>
      <c r="S147" s="66"/>
      <c r="T147" s="66"/>
      <c r="U147" s="66"/>
      <c r="V147" s="66"/>
      <c r="W147" s="66"/>
      <c r="X147" s="66"/>
      <c r="Y147" s="66"/>
    </row>
    <row r="148" spans="1:25" x14ac:dyDescent="0.2">
      <c r="A148" s="75" t="s">
        <v>19</v>
      </c>
      <c r="B148" s="75" t="s">
        <v>21</v>
      </c>
      <c r="C148" s="66" t="s">
        <v>0</v>
      </c>
      <c r="D148" s="66" t="s">
        <v>310</v>
      </c>
      <c r="E148" s="76">
        <f>+IF(ISNUMBER(DATA!F109),DATA!F109,"n/a")</f>
        <v>585454.64</v>
      </c>
      <c r="F148" s="77">
        <f>+IF(ISNUMBER(DATA!G109),DATA!G109,"n/a")</f>
        <v>4.4675088191327102E-2</v>
      </c>
      <c r="G148" s="76">
        <f>+IF(ISNUMBER(DATA!P109),DATA!P109,"n/a")</f>
        <v>1895448.13</v>
      </c>
      <c r="H148" s="77">
        <f>+IF(ISNUMBER(DATA!Q109),DATA!Q109,"n/a")</f>
        <v>3.6472601569302397E-2</v>
      </c>
      <c r="I148" s="76">
        <f>+IF(ISNUMBER(DATA!Z109),DATA!Z109,"n/a")</f>
        <v>3465869.35</v>
      </c>
      <c r="J148" s="77">
        <f>+IF(ISNUMBER(DATA!AA109),DATA!AA109,"n/a")</f>
        <v>1.6033430155354099E-2</v>
      </c>
      <c r="K148" s="76">
        <f>+IF(ISNUMBER(DATA!AJ109),DATA!AJ109,"n/a")</f>
        <v>6860029.3399999999</v>
      </c>
      <c r="L148" s="77">
        <f>+IF(ISNUMBER(DATA!AK109),DATA!AK109,"n/a")</f>
        <v>1.6344795992292601E-2</v>
      </c>
      <c r="M148" s="97"/>
      <c r="N148" s="97"/>
      <c r="O148" s="98"/>
      <c r="P148" s="67"/>
      <c r="Q148" s="67"/>
      <c r="R148" s="66"/>
      <c r="S148" s="66"/>
      <c r="T148" s="66"/>
      <c r="U148" s="66"/>
      <c r="V148" s="66"/>
      <c r="W148" s="66"/>
      <c r="X148" s="66"/>
      <c r="Y148" s="66"/>
    </row>
    <row r="149" spans="1:25" x14ac:dyDescent="0.2">
      <c r="A149" s="75" t="s">
        <v>19</v>
      </c>
      <c r="B149" s="75" t="s">
        <v>21</v>
      </c>
      <c r="C149" s="66" t="s">
        <v>0</v>
      </c>
      <c r="D149" s="66" t="s">
        <v>311</v>
      </c>
      <c r="E149" s="76">
        <f>+IF(ISNUMBER(DATA!F110),DATA!F110,"n/a")</f>
        <v>1029944.9</v>
      </c>
      <c r="F149" s="77">
        <f>+IF(ISNUMBER(DATA!G110),DATA!G110,"n/a")</f>
        <v>3.5439105564381401E-2</v>
      </c>
      <c r="G149" s="76">
        <f>+IF(ISNUMBER(DATA!P110),DATA!P110,"n/a")</f>
        <v>3475934.3</v>
      </c>
      <c r="H149" s="77">
        <f>+IF(ISNUMBER(DATA!Q110),DATA!Q110,"n/a")</f>
        <v>1.4918136195268101E-2</v>
      </c>
      <c r="I149" s="76">
        <f>+IF(ISNUMBER(DATA!Z110),DATA!Z110,"n/a")</f>
        <v>6647261.8099999996</v>
      </c>
      <c r="J149" s="77">
        <f>+IF(ISNUMBER(DATA!AA110),DATA!AA110,"n/a")</f>
        <v>1.15259288721976E-2</v>
      </c>
      <c r="K149" s="76">
        <f>+IF(ISNUMBER(DATA!AJ110),DATA!AJ110,"n/a")</f>
        <v>12667279.859999999</v>
      </c>
      <c r="L149" s="77">
        <f>+IF(ISNUMBER(DATA!AK110),DATA!AK110,"n/a")</f>
        <v>2.1745752148983399E-2</v>
      </c>
      <c r="M149" s="97"/>
      <c r="N149" s="97"/>
      <c r="O149" s="98"/>
      <c r="P149" s="67"/>
      <c r="Q149" s="67"/>
      <c r="R149" s="66"/>
      <c r="S149" s="66"/>
      <c r="T149" s="66"/>
      <c r="U149" s="66"/>
      <c r="V149" s="66"/>
      <c r="W149" s="66"/>
      <c r="X149" s="66"/>
      <c r="Y149" s="66"/>
    </row>
    <row r="150" spans="1:25" x14ac:dyDescent="0.2">
      <c r="A150" s="75" t="s">
        <v>19</v>
      </c>
      <c r="B150" s="75" t="s">
        <v>21</v>
      </c>
      <c r="C150" s="66" t="s">
        <v>0</v>
      </c>
      <c r="D150" s="66" t="s">
        <v>312</v>
      </c>
      <c r="E150" s="76">
        <f>+IF(ISNUMBER(DATA!F111),DATA!F111,"n/a")</f>
        <v>530989</v>
      </c>
      <c r="F150" s="77">
        <f>+IF(ISNUMBER(DATA!G111),DATA!G111,"n/a")</f>
        <v>5.7325092903166598E-2</v>
      </c>
      <c r="G150" s="76">
        <f>+IF(ISNUMBER(DATA!P111),DATA!P111,"n/a")</f>
        <v>1812051.31</v>
      </c>
      <c r="H150" s="77">
        <f>+IF(ISNUMBER(DATA!Q111),DATA!Q111,"n/a")</f>
        <v>8.1434291707840195E-2</v>
      </c>
      <c r="I150" s="76">
        <f>+IF(ISNUMBER(DATA!Z111),DATA!Z111,"n/a")</f>
        <v>3464871.92</v>
      </c>
      <c r="J150" s="77">
        <f>+IF(ISNUMBER(DATA!AA111),DATA!AA111,"n/a")</f>
        <v>7.0457999764694704E-2</v>
      </c>
      <c r="K150" s="76">
        <f>+IF(ISNUMBER(DATA!AJ111),DATA!AJ111,"n/a")</f>
        <v>6609754.9800000004</v>
      </c>
      <c r="L150" s="77">
        <f>+IF(ISNUMBER(DATA!AK111),DATA!AK111,"n/a")</f>
        <v>6.01164169019466E-2</v>
      </c>
      <c r="M150" s="97"/>
      <c r="N150" s="97"/>
      <c r="O150" s="98"/>
      <c r="P150" s="67"/>
      <c r="Q150" s="67"/>
      <c r="R150" s="66"/>
      <c r="S150" s="66"/>
      <c r="T150" s="66"/>
      <c r="U150" s="66"/>
      <c r="V150" s="66"/>
      <c r="W150" s="66"/>
      <c r="X150" s="66"/>
      <c r="Y150" s="66"/>
    </row>
    <row r="151" spans="1:25" x14ac:dyDescent="0.2">
      <c r="A151" s="75" t="s">
        <v>19</v>
      </c>
      <c r="B151" s="75" t="s">
        <v>21</v>
      </c>
      <c r="C151" s="66" t="s">
        <v>0</v>
      </c>
      <c r="D151" s="66" t="s">
        <v>313</v>
      </c>
      <c r="E151" s="76">
        <f>+IF(ISNUMBER(DATA!F112),DATA!F112,"n/a")</f>
        <v>917178.12</v>
      </c>
      <c r="F151" s="77">
        <f>+IF(ISNUMBER(DATA!G112),DATA!G112,"n/a")</f>
        <v>9.4491238813446704E-2</v>
      </c>
      <c r="G151" s="76">
        <f>+IF(ISNUMBER(DATA!P112),DATA!P112,"n/a")</f>
        <v>3061893.46</v>
      </c>
      <c r="H151" s="77">
        <f>+IF(ISNUMBER(DATA!Q112),DATA!Q112,"n/a")</f>
        <v>5.3204337615111001E-2</v>
      </c>
      <c r="I151" s="76">
        <f>+IF(ISNUMBER(DATA!Z112),DATA!Z112,"n/a")</f>
        <v>5986773.3899999997</v>
      </c>
      <c r="J151" s="77">
        <f>+IF(ISNUMBER(DATA!AA112),DATA!AA112,"n/a")</f>
        <v>5.2843107135166899E-2</v>
      </c>
      <c r="K151" s="76">
        <f>+IF(ISNUMBER(DATA!AJ112),DATA!AJ112,"n/a")</f>
        <v>11126612.68</v>
      </c>
      <c r="L151" s="77">
        <f>+IF(ISNUMBER(DATA!AK112),DATA!AK112,"n/a")</f>
        <v>1.5302876148125699E-2</v>
      </c>
      <c r="M151" s="97"/>
      <c r="N151" s="97"/>
      <c r="O151" s="98"/>
      <c r="P151" s="67"/>
      <c r="Q151" s="67"/>
      <c r="R151" s="66"/>
      <c r="S151" s="66"/>
      <c r="T151" s="66"/>
      <c r="U151" s="66"/>
      <c r="V151" s="66"/>
      <c r="W151" s="66"/>
      <c r="X151" s="66"/>
      <c r="Y151" s="66"/>
    </row>
    <row r="152" spans="1:25" x14ac:dyDescent="0.2">
      <c r="A152" s="75" t="s">
        <v>19</v>
      </c>
      <c r="B152" s="75" t="s">
        <v>21</v>
      </c>
      <c r="C152" s="66" t="s">
        <v>0</v>
      </c>
      <c r="D152" s="66" t="s">
        <v>314</v>
      </c>
      <c r="E152" s="76">
        <f>+IF(ISNUMBER(DATA!F113),DATA!F113,"n/a")</f>
        <v>2190910.83</v>
      </c>
      <c r="F152" s="77">
        <f>+IF(ISNUMBER(DATA!G113),DATA!G113,"n/a")</f>
        <v>-1.3461574259346199E-2</v>
      </c>
      <c r="G152" s="76">
        <f>+IF(ISNUMBER(DATA!P113),DATA!P113,"n/a")</f>
        <v>7453780.6699999999</v>
      </c>
      <c r="H152" s="77">
        <f>+IF(ISNUMBER(DATA!Q113),DATA!Q113,"n/a")</f>
        <v>-3.53497612533747E-3</v>
      </c>
      <c r="I152" s="76">
        <f>+IF(ISNUMBER(DATA!Z113),DATA!Z113,"n/a")</f>
        <v>14718785.16</v>
      </c>
      <c r="J152" s="77">
        <f>+IF(ISNUMBER(DATA!AA113),DATA!AA113,"n/a")</f>
        <v>1.03625854759816E-2</v>
      </c>
      <c r="K152" s="76">
        <f>+IF(ISNUMBER(DATA!AJ113),DATA!AJ113,"n/a")</f>
        <v>28127131.879999999</v>
      </c>
      <c r="L152" s="77">
        <f>+IF(ISNUMBER(DATA!AK113),DATA!AK113,"n/a")</f>
        <v>1.35034933689498E-2</v>
      </c>
      <c r="M152" s="97"/>
      <c r="N152" s="97"/>
      <c r="O152" s="98"/>
      <c r="P152" s="67"/>
      <c r="Q152" s="67"/>
      <c r="R152" s="66"/>
      <c r="S152" s="66"/>
      <c r="T152" s="66"/>
      <c r="U152" s="66"/>
      <c r="V152" s="66"/>
      <c r="W152" s="66"/>
      <c r="X152" s="66"/>
      <c r="Y152" s="66"/>
    </row>
    <row r="153" spans="1:25" x14ac:dyDescent="0.2">
      <c r="A153" s="75" t="s">
        <v>19</v>
      </c>
      <c r="B153" s="75" t="s">
        <v>21</v>
      </c>
      <c r="C153" s="66" t="s">
        <v>0</v>
      </c>
      <c r="D153" s="66" t="s">
        <v>315</v>
      </c>
      <c r="E153" s="76">
        <f>+IF(ISNUMBER(DATA!F114),DATA!F114,"n/a")</f>
        <v>1408158.71</v>
      </c>
      <c r="F153" s="77">
        <f>+IF(ISNUMBER(DATA!G114),DATA!G114,"n/a")</f>
        <v>1.6521338305102499E-2</v>
      </c>
      <c r="G153" s="76">
        <f>+IF(ISNUMBER(DATA!P114),DATA!P114,"n/a")</f>
        <v>4778979.29</v>
      </c>
      <c r="H153" s="77">
        <f>+IF(ISNUMBER(DATA!Q114),DATA!Q114,"n/a")</f>
        <v>3.65467987171849E-2</v>
      </c>
      <c r="I153" s="76">
        <f>+IF(ISNUMBER(DATA!Z114),DATA!Z114,"n/a")</f>
        <v>9322031.6199999992</v>
      </c>
      <c r="J153" s="77">
        <f>+IF(ISNUMBER(DATA!AA114),DATA!AA114,"n/a")</f>
        <v>4.6114597230233798E-2</v>
      </c>
      <c r="K153" s="76">
        <f>+IF(ISNUMBER(DATA!AJ114),DATA!AJ114,"n/a")</f>
        <v>17642311.859999999</v>
      </c>
      <c r="L153" s="77">
        <f>+IF(ISNUMBER(DATA!AK114),DATA!AK114,"n/a")</f>
        <v>2.7453786305826199E-2</v>
      </c>
      <c r="M153" s="97"/>
      <c r="N153" s="97"/>
      <c r="O153" s="98"/>
      <c r="P153" s="67"/>
      <c r="Q153" s="67"/>
      <c r="R153" s="66"/>
      <c r="S153" s="66"/>
      <c r="T153" s="66"/>
      <c r="U153" s="66"/>
      <c r="V153" s="66"/>
      <c r="W153" s="66"/>
      <c r="X153" s="66"/>
      <c r="Y153" s="66"/>
    </row>
    <row r="154" spans="1:25" x14ac:dyDescent="0.2">
      <c r="A154" s="75" t="s">
        <v>19</v>
      </c>
      <c r="B154" s="75" t="s">
        <v>21</v>
      </c>
      <c r="C154" s="66" t="s">
        <v>0</v>
      </c>
      <c r="D154" s="66" t="s">
        <v>316</v>
      </c>
      <c r="E154" s="76">
        <f>+IF(ISNUMBER(DATA!F115),DATA!F115,"n/a")</f>
        <v>1335178.6299999999</v>
      </c>
      <c r="F154" s="77">
        <f>+IF(ISNUMBER(DATA!G115),DATA!G115,"n/a")</f>
        <v>2.7489801469509401E-2</v>
      </c>
      <c r="G154" s="76">
        <f>+IF(ISNUMBER(DATA!P115),DATA!P115,"n/a")</f>
        <v>4251042.13</v>
      </c>
      <c r="H154" s="77">
        <f>+IF(ISNUMBER(DATA!Q115),DATA!Q115,"n/a")</f>
        <v>1.3303281660399799E-2</v>
      </c>
      <c r="I154" s="76">
        <f>+IF(ISNUMBER(DATA!Z115),DATA!Z115,"n/a")</f>
        <v>7907791.5999999996</v>
      </c>
      <c r="J154" s="77">
        <f>+IF(ISNUMBER(DATA!AA115),DATA!AA115,"n/a")</f>
        <v>2.5612073414707601E-2</v>
      </c>
      <c r="K154" s="76">
        <f>+IF(ISNUMBER(DATA!AJ115),DATA!AJ115,"n/a")</f>
        <v>15418126.73</v>
      </c>
      <c r="L154" s="77">
        <f>+IF(ISNUMBER(DATA!AK115),DATA!AK115,"n/a")</f>
        <v>2.7201196020656002E-2</v>
      </c>
      <c r="M154" s="97"/>
      <c r="N154" s="97"/>
      <c r="O154" s="98"/>
      <c r="P154" s="67"/>
      <c r="Q154" s="67"/>
      <c r="R154" s="66"/>
      <c r="S154" s="66"/>
      <c r="T154" s="66"/>
      <c r="U154" s="66"/>
      <c r="V154" s="66"/>
      <c r="W154" s="66"/>
      <c r="X154" s="66"/>
      <c r="Y154" s="66"/>
    </row>
    <row r="155" spans="1:25" x14ac:dyDescent="0.2">
      <c r="A155" s="75" t="s">
        <v>19</v>
      </c>
      <c r="B155" s="75" t="s">
        <v>21</v>
      </c>
      <c r="C155" s="66" t="s">
        <v>0</v>
      </c>
      <c r="D155" s="66" t="s">
        <v>317</v>
      </c>
      <c r="E155" s="76">
        <f>+IF(ISNUMBER(DATA!F116),DATA!F116,"n/a")</f>
        <v>785569.01</v>
      </c>
      <c r="F155" s="77">
        <f>+IF(ISNUMBER(DATA!G116),DATA!G116,"n/a")</f>
        <v>1.0497705059663701E-2</v>
      </c>
      <c r="G155" s="76">
        <f>+IF(ISNUMBER(DATA!P116),DATA!P116,"n/a")</f>
        <v>2766730.61</v>
      </c>
      <c r="H155" s="77">
        <f>+IF(ISNUMBER(DATA!Q116),DATA!Q116,"n/a")</f>
        <v>3.2647409785267097E-2</v>
      </c>
      <c r="I155" s="76">
        <f>+IF(ISNUMBER(DATA!Z116),DATA!Z116,"n/a")</f>
        <v>5396864.6900000004</v>
      </c>
      <c r="J155" s="77">
        <f>+IF(ISNUMBER(DATA!AA116),DATA!AA116,"n/a")</f>
        <v>4.0460770610978199E-2</v>
      </c>
      <c r="K155" s="76">
        <f>+IF(ISNUMBER(DATA!AJ116),DATA!AJ116,"n/a")</f>
        <v>10244434.93</v>
      </c>
      <c r="L155" s="77">
        <f>+IF(ISNUMBER(DATA!AK116),DATA!AK116,"n/a")</f>
        <v>4.4139974055058803E-2</v>
      </c>
      <c r="M155" s="97"/>
      <c r="N155" s="97"/>
      <c r="O155" s="98"/>
      <c r="P155" s="67"/>
      <c r="Q155" s="67"/>
      <c r="R155" s="66"/>
      <c r="S155" s="66"/>
      <c r="T155" s="66"/>
      <c r="U155" s="66"/>
      <c r="V155" s="66"/>
      <c r="W155" s="66"/>
      <c r="X155" s="66"/>
      <c r="Y155" s="66"/>
    </row>
    <row r="156" spans="1:25" x14ac:dyDescent="0.2">
      <c r="A156" s="75" t="s">
        <v>19</v>
      </c>
      <c r="B156" s="75" t="s">
        <v>21</v>
      </c>
      <c r="C156" s="66" t="s">
        <v>0</v>
      </c>
      <c r="D156" s="66" t="s">
        <v>318</v>
      </c>
      <c r="E156" s="76">
        <f>+IF(ISNUMBER(DATA!F117),DATA!F117,"n/a")</f>
        <v>1474067.53</v>
      </c>
      <c r="F156" s="77">
        <f>+IF(ISNUMBER(DATA!G117),DATA!G117,"n/a")</f>
        <v>4.4416295625165202E-3</v>
      </c>
      <c r="G156" s="76">
        <f>+IF(ISNUMBER(DATA!P117),DATA!P117,"n/a")</f>
        <v>4880726.26</v>
      </c>
      <c r="H156" s="77">
        <f>+IF(ISNUMBER(DATA!Q117),DATA!Q117,"n/a")</f>
        <v>1.2904283828651801E-2</v>
      </c>
      <c r="I156" s="76">
        <f>+IF(ISNUMBER(DATA!Z117),DATA!Z117,"n/a")</f>
        <v>9297670.8699999992</v>
      </c>
      <c r="J156" s="77">
        <f>+IF(ISNUMBER(DATA!AA117),DATA!AA117,"n/a")</f>
        <v>2.1555635271261302E-2</v>
      </c>
      <c r="K156" s="76">
        <f>+IF(ISNUMBER(DATA!AJ117),DATA!AJ117,"n/a")</f>
        <v>17380652.399999999</v>
      </c>
      <c r="L156" s="77">
        <f>+IF(ISNUMBER(DATA!AK117),DATA!AK117,"n/a")</f>
        <v>2.67859724811296E-2</v>
      </c>
      <c r="M156" s="97"/>
      <c r="N156" s="97"/>
      <c r="O156" s="98"/>
      <c r="P156" s="67"/>
      <c r="Q156" s="67"/>
      <c r="R156" s="66"/>
      <c r="S156" s="66"/>
      <c r="T156" s="66"/>
      <c r="U156" s="66"/>
      <c r="V156" s="66"/>
      <c r="W156" s="66"/>
      <c r="X156" s="66"/>
      <c r="Y156" s="66"/>
    </row>
    <row r="157" spans="1:25" x14ac:dyDescent="0.2">
      <c r="A157" s="75" t="s">
        <v>19</v>
      </c>
      <c r="B157" s="75" t="s">
        <v>21</v>
      </c>
      <c r="C157" s="66" t="s">
        <v>0</v>
      </c>
      <c r="D157" s="66" t="s">
        <v>344</v>
      </c>
      <c r="E157" s="76">
        <f>+IF(ISNUMBER(DATA!F118),DATA!F118,"n/a")</f>
        <v>438823.05</v>
      </c>
      <c r="F157" s="77">
        <f>+IF(ISNUMBER(DATA!G118),DATA!G118,"n/a")</f>
        <v>-9.0553106784492604E-2</v>
      </c>
      <c r="G157" s="76">
        <f>+IF(ISNUMBER(DATA!P118),DATA!P118,"n/a")</f>
        <v>1552877.38</v>
      </c>
      <c r="H157" s="77">
        <f>+IF(ISNUMBER(DATA!Q118),DATA!Q118,"n/a")</f>
        <v>-1.9804789029995599E-2</v>
      </c>
      <c r="I157" s="76">
        <f>+IF(ISNUMBER(DATA!Z118),DATA!Z118,"n/a")</f>
        <v>2907568</v>
      </c>
      <c r="J157" s="77">
        <f>+IF(ISNUMBER(DATA!AA118),DATA!AA118,"n/a")</f>
        <v>-2.86180795856057E-2</v>
      </c>
      <c r="K157" s="76">
        <f>+IF(ISNUMBER(DATA!AJ118),DATA!AJ118,"n/a")</f>
        <v>5893288.2999999998</v>
      </c>
      <c r="L157" s="77">
        <f>+IF(ISNUMBER(DATA!AK118),DATA!AK118,"n/a")</f>
        <v>-1.6247440342386298E-2</v>
      </c>
      <c r="M157" s="97"/>
      <c r="N157" s="97"/>
      <c r="O157" s="98"/>
      <c r="P157" s="67"/>
      <c r="Q157" s="67"/>
      <c r="R157" s="66"/>
      <c r="S157" s="66"/>
      <c r="T157" s="66"/>
      <c r="U157" s="66"/>
      <c r="V157" s="66"/>
      <c r="W157" s="66"/>
      <c r="X157" s="66"/>
      <c r="Y157" s="66"/>
    </row>
    <row r="158" spans="1:25" x14ac:dyDescent="0.2">
      <c r="A158" s="75" t="s">
        <v>19</v>
      </c>
      <c r="B158" s="75" t="s">
        <v>21</v>
      </c>
      <c r="C158" s="66" t="s">
        <v>0</v>
      </c>
      <c r="D158" s="66" t="s">
        <v>345</v>
      </c>
      <c r="E158" s="76">
        <f>+IF(ISNUMBER(DATA!F119),DATA!F119,"n/a")</f>
        <v>1120045.21</v>
      </c>
      <c r="F158" s="77">
        <f>+IF(ISNUMBER(DATA!G119),DATA!G119,"n/a")</f>
        <v>4.2932725025162398E-2</v>
      </c>
      <c r="G158" s="76">
        <f>+IF(ISNUMBER(DATA!P119),DATA!P119,"n/a")</f>
        <v>3684110.09</v>
      </c>
      <c r="H158" s="77">
        <f>+IF(ISNUMBER(DATA!Q119),DATA!Q119,"n/a")</f>
        <v>4.1415023741984101E-2</v>
      </c>
      <c r="I158" s="76">
        <f>+IF(ISNUMBER(DATA!Z119),DATA!Z119,"n/a")</f>
        <v>7098074.9400000004</v>
      </c>
      <c r="J158" s="77">
        <f>+IF(ISNUMBER(DATA!AA119),DATA!AA119,"n/a")</f>
        <v>4.4125964021079302E-2</v>
      </c>
      <c r="K158" s="76">
        <f>+IF(ISNUMBER(DATA!AJ119),DATA!AJ119,"n/a")</f>
        <v>13793001.380000001</v>
      </c>
      <c r="L158" s="77">
        <f>+IF(ISNUMBER(DATA!AK119),DATA!AK119,"n/a")</f>
        <v>5.1211004482673399E-2</v>
      </c>
      <c r="M158" s="97"/>
      <c r="N158" s="97"/>
      <c r="O158" s="98"/>
      <c r="P158" s="67"/>
      <c r="Q158" s="67"/>
      <c r="R158" s="66"/>
      <c r="S158" s="66"/>
      <c r="T158" s="66"/>
      <c r="U158" s="66"/>
      <c r="V158" s="66"/>
      <c r="W158" s="66"/>
      <c r="X158" s="66"/>
      <c r="Y158" s="66"/>
    </row>
    <row r="159" spans="1:25" x14ac:dyDescent="0.2">
      <c r="A159" s="75"/>
      <c r="B159" s="75"/>
      <c r="E159" s="80"/>
      <c r="F159" s="77"/>
      <c r="G159" s="81"/>
      <c r="H159" s="77"/>
      <c r="I159" s="81"/>
      <c r="J159" s="82"/>
      <c r="K159" s="80"/>
      <c r="L159" s="77"/>
      <c r="M159" s="67"/>
      <c r="N159" s="67"/>
      <c r="O159" s="67"/>
      <c r="P159" s="67"/>
      <c r="Q159" s="67"/>
      <c r="R159" s="66"/>
      <c r="S159" s="66"/>
      <c r="T159" s="66"/>
      <c r="U159" s="66"/>
      <c r="V159" s="66"/>
      <c r="W159" s="66"/>
      <c r="X159" s="66"/>
      <c r="Y159" s="66"/>
    </row>
    <row r="160" spans="1:25" x14ac:dyDescent="0.2">
      <c r="A160" s="75" t="s">
        <v>19</v>
      </c>
      <c r="B160" s="75" t="s">
        <v>21</v>
      </c>
      <c r="C160" s="66" t="s">
        <v>9</v>
      </c>
      <c r="D160" s="66" t="s">
        <v>271</v>
      </c>
      <c r="E160" s="80">
        <f>+IF(ISNUMBER(DATA!H70),DATA!H70,"n/a")</f>
        <v>119409.2</v>
      </c>
      <c r="F160" s="77">
        <f>+IF(ISNUMBER(DATA!I70),DATA!I70,"n/a")</f>
        <v>1.3091630895862001E-2</v>
      </c>
      <c r="G160" s="80">
        <f>+IF(ISNUMBER(DATA!R70),DATA!R70,"n/a")</f>
        <v>432498.64</v>
      </c>
      <c r="H160" s="77">
        <f>+IF(ISNUMBER(DATA!S70),DATA!S70,"n/a")</f>
        <v>3.5656186160276E-2</v>
      </c>
      <c r="I160" s="80">
        <f>+IF(ISNUMBER(DATA!AB70),DATA!AB70,"n/a")</f>
        <v>841225.17</v>
      </c>
      <c r="J160" s="77">
        <f>+IF(ISNUMBER(DATA!AC70),DATA!AC70,"n/a")</f>
        <v>4.8056408764753901E-2</v>
      </c>
      <c r="K160" s="80">
        <f>+IF(ISNUMBER(DATA!AL70),DATA!AL70,"n/a")</f>
        <v>1593884.39</v>
      </c>
      <c r="L160" s="77">
        <f>+IF(ISNUMBER(DATA!AM70),DATA!AM70,"n/a")</f>
        <v>5.2339692479020497E-2</v>
      </c>
      <c r="M160" s="67"/>
      <c r="N160" s="67"/>
      <c r="O160" s="67"/>
      <c r="P160" s="67"/>
      <c r="Q160" s="67"/>
      <c r="R160" s="66"/>
      <c r="S160" s="66"/>
      <c r="T160" s="66"/>
      <c r="U160" s="66"/>
      <c r="V160" s="66"/>
      <c r="W160" s="66"/>
      <c r="X160" s="66"/>
      <c r="Y160" s="66"/>
    </row>
    <row r="161" spans="1:25" x14ac:dyDescent="0.2">
      <c r="A161" s="75" t="s">
        <v>19</v>
      </c>
      <c r="B161" s="75" t="s">
        <v>21</v>
      </c>
      <c r="C161" s="66" t="s">
        <v>9</v>
      </c>
      <c r="D161" s="66" t="s">
        <v>272</v>
      </c>
      <c r="E161" s="80">
        <f>+IF(ISNUMBER(DATA!H71),DATA!H71,"n/a")</f>
        <v>321346.69</v>
      </c>
      <c r="F161" s="77">
        <f>+IF(ISNUMBER(DATA!I71),DATA!I71,"n/a")</f>
        <v>1.6806029223499101E-2</v>
      </c>
      <c r="G161" s="80">
        <f>+IF(ISNUMBER(DATA!R71),DATA!R71,"n/a")</f>
        <v>1077005.44</v>
      </c>
      <c r="H161" s="77">
        <f>+IF(ISNUMBER(DATA!S71),DATA!S71,"n/a")</f>
        <v>3.5075056642202299E-2</v>
      </c>
      <c r="I161" s="80">
        <f>+IF(ISNUMBER(DATA!AB71),DATA!AB71,"n/a")</f>
        <v>2040282.5</v>
      </c>
      <c r="J161" s="77">
        <f>+IF(ISNUMBER(DATA!AC71),DATA!AC71,"n/a")</f>
        <v>1.88973902549503E-2</v>
      </c>
      <c r="K161" s="80">
        <f>+IF(ISNUMBER(DATA!AL71),DATA!AL71,"n/a")</f>
        <v>3949384.81</v>
      </c>
      <c r="L161" s="77">
        <f>+IF(ISNUMBER(DATA!AM71),DATA!AM71,"n/a")</f>
        <v>2.8728903236911699E-2</v>
      </c>
      <c r="M161" s="67"/>
      <c r="N161" s="67"/>
      <c r="O161" s="67"/>
      <c r="P161" s="67"/>
      <c r="Q161" s="67"/>
      <c r="R161" s="66"/>
      <c r="S161" s="66"/>
      <c r="T161" s="66"/>
      <c r="U161" s="66"/>
      <c r="V161" s="66"/>
      <c r="W161" s="66"/>
      <c r="X161" s="66"/>
      <c r="Y161" s="66"/>
    </row>
    <row r="162" spans="1:25" x14ac:dyDescent="0.2">
      <c r="A162" s="75" t="s">
        <v>19</v>
      </c>
      <c r="B162" s="75" t="s">
        <v>21</v>
      </c>
      <c r="C162" s="66" t="s">
        <v>9</v>
      </c>
      <c r="D162" s="66" t="s">
        <v>273</v>
      </c>
      <c r="E162" s="80">
        <f>+IF(ISNUMBER(DATA!H72),DATA!H72,"n/a")</f>
        <v>585358.4</v>
      </c>
      <c r="F162" s="77">
        <f>+IF(ISNUMBER(DATA!I72),DATA!I72,"n/a")</f>
        <v>6.2629312924656705E-2</v>
      </c>
      <c r="G162" s="80">
        <f>+IF(ISNUMBER(DATA!R72),DATA!R72,"n/a")</f>
        <v>1953821.46</v>
      </c>
      <c r="H162" s="77">
        <f>+IF(ISNUMBER(DATA!S72),DATA!S72,"n/a")</f>
        <v>4.09148455234443E-2</v>
      </c>
      <c r="I162" s="80">
        <f>+IF(ISNUMBER(DATA!AB72),DATA!AB72,"n/a")</f>
        <v>3771628.92</v>
      </c>
      <c r="J162" s="77">
        <f>+IF(ISNUMBER(DATA!AC72),DATA!AC72,"n/a")</f>
        <v>2.9611858796973901E-2</v>
      </c>
      <c r="K162" s="80">
        <f>+IF(ISNUMBER(DATA!AL72),DATA!AL72,"n/a")</f>
        <v>7014608.3600000003</v>
      </c>
      <c r="L162" s="77">
        <f>+IF(ISNUMBER(DATA!AM72),DATA!AM72,"n/a")</f>
        <v>2.2114676187430099E-2</v>
      </c>
      <c r="M162" s="67"/>
      <c r="N162" s="67"/>
      <c r="O162" s="67"/>
      <c r="P162" s="67"/>
      <c r="Q162" s="67"/>
      <c r="R162" s="66"/>
      <c r="S162" s="66"/>
      <c r="T162" s="66"/>
      <c r="U162" s="66"/>
      <c r="V162" s="66"/>
      <c r="W162" s="66"/>
      <c r="X162" s="66"/>
      <c r="Y162" s="66"/>
    </row>
    <row r="163" spans="1:25" x14ac:dyDescent="0.2">
      <c r="A163" s="75" t="s">
        <v>19</v>
      </c>
      <c r="B163" s="75" t="s">
        <v>21</v>
      </c>
      <c r="C163" s="66" t="s">
        <v>9</v>
      </c>
      <c r="D163" s="66" t="s">
        <v>274</v>
      </c>
      <c r="E163" s="80">
        <f>+IF(ISNUMBER(DATA!H73),DATA!H73,"n/a")</f>
        <v>215475.42</v>
      </c>
      <c r="F163" s="77">
        <f>+IF(ISNUMBER(DATA!I73),DATA!I73,"n/a")</f>
        <v>3.1369807208531997E-2</v>
      </c>
      <c r="G163" s="80">
        <f>+IF(ISNUMBER(DATA!R73),DATA!R73,"n/a")</f>
        <v>698045.28</v>
      </c>
      <c r="H163" s="77">
        <f>+IF(ISNUMBER(DATA!S73),DATA!S73,"n/a")</f>
        <v>2.09469364781255E-2</v>
      </c>
      <c r="I163" s="80">
        <f>+IF(ISNUMBER(DATA!AB73),DATA!AB73,"n/a")</f>
        <v>1287619.04</v>
      </c>
      <c r="J163" s="77">
        <f>+IF(ISNUMBER(DATA!AC73),DATA!AC73,"n/a")</f>
        <v>1.0122959627489801E-2</v>
      </c>
      <c r="K163" s="80">
        <f>+IF(ISNUMBER(DATA!AL73),DATA!AL73,"n/a")</f>
        <v>2541418.14</v>
      </c>
      <c r="L163" s="77">
        <f>+IF(ISNUMBER(DATA!AM73),DATA!AM73,"n/a")</f>
        <v>3.1779826008914103E-2</v>
      </c>
      <c r="M163" s="67"/>
      <c r="N163" s="67"/>
      <c r="O163" s="67"/>
      <c r="P163" s="67"/>
      <c r="Q163" s="67"/>
      <c r="R163" s="66"/>
      <c r="S163" s="66"/>
      <c r="T163" s="66"/>
      <c r="U163" s="66"/>
      <c r="V163" s="66"/>
      <c r="W163" s="66"/>
      <c r="X163" s="66"/>
      <c r="Y163" s="66"/>
    </row>
    <row r="164" spans="1:25" x14ac:dyDescent="0.2">
      <c r="A164" s="75" t="s">
        <v>19</v>
      </c>
      <c r="B164" s="75" t="s">
        <v>21</v>
      </c>
      <c r="C164" s="66" t="s">
        <v>9</v>
      </c>
      <c r="D164" s="66" t="s">
        <v>275</v>
      </c>
      <c r="E164" s="80">
        <f>+IF(ISNUMBER(DATA!H74),DATA!H74,"n/a")</f>
        <v>583841.93999999994</v>
      </c>
      <c r="F164" s="77">
        <f>+IF(ISNUMBER(DATA!I74),DATA!I74,"n/a")</f>
        <v>5.4699377894908398E-2</v>
      </c>
      <c r="G164" s="80">
        <f>+IF(ISNUMBER(DATA!R74),DATA!R74,"n/a")</f>
        <v>1997876.78</v>
      </c>
      <c r="H164" s="77">
        <f>+IF(ISNUMBER(DATA!S74),DATA!S74,"n/a")</f>
        <v>4.56211062604139E-2</v>
      </c>
      <c r="I164" s="80">
        <f>+IF(ISNUMBER(DATA!AB74),DATA!AB74,"n/a")</f>
        <v>3976774.12</v>
      </c>
      <c r="J164" s="77">
        <f>+IF(ISNUMBER(DATA!AC74),DATA!AC74,"n/a")</f>
        <v>5.7741854064001598E-2</v>
      </c>
      <c r="K164" s="80">
        <f>+IF(ISNUMBER(DATA!AL74),DATA!AL74,"n/a")</f>
        <v>7290061.96</v>
      </c>
      <c r="L164" s="77">
        <f>+IF(ISNUMBER(DATA!AM74),DATA!AM74,"n/a")</f>
        <v>4.7689282649810399E-2</v>
      </c>
      <c r="R164" s="66"/>
      <c r="S164" s="66"/>
      <c r="T164" s="66"/>
      <c r="U164" s="66"/>
      <c r="V164" s="66"/>
      <c r="W164" s="66"/>
      <c r="X164" s="66"/>
      <c r="Y164" s="66"/>
    </row>
    <row r="165" spans="1:25" x14ac:dyDescent="0.2">
      <c r="A165" s="75" t="s">
        <v>19</v>
      </c>
      <c r="B165" s="75" t="s">
        <v>21</v>
      </c>
      <c r="C165" s="66" t="s">
        <v>9</v>
      </c>
      <c r="D165" s="66" t="s">
        <v>276</v>
      </c>
      <c r="E165" s="80">
        <f>+IF(ISNUMBER(DATA!H75),DATA!H75,"n/a")</f>
        <v>239104.66</v>
      </c>
      <c r="F165" s="77">
        <f>+IF(ISNUMBER(DATA!I75),DATA!I75,"n/a")</f>
        <v>-6.0269923054436904E-3</v>
      </c>
      <c r="G165" s="80">
        <f>+IF(ISNUMBER(DATA!R75),DATA!R75,"n/a")</f>
        <v>838754.99</v>
      </c>
      <c r="H165" s="77">
        <f>+IF(ISNUMBER(DATA!S75),DATA!S75,"n/a")</f>
        <v>-7.4616547590778898E-3</v>
      </c>
      <c r="I165" s="80">
        <f>+IF(ISNUMBER(DATA!AB75),DATA!AB75,"n/a")</f>
        <v>1579442.3</v>
      </c>
      <c r="J165" s="77">
        <f>+IF(ISNUMBER(DATA!AC75),DATA!AC75,"n/a")</f>
        <v>-1.85306443823125E-2</v>
      </c>
      <c r="K165" s="80">
        <f>+IF(ISNUMBER(DATA!AL75),DATA!AL75,"n/a")</f>
        <v>3060607.11</v>
      </c>
      <c r="L165" s="77">
        <f>+IF(ISNUMBER(DATA!AM75),DATA!AM75,"n/a")</f>
        <v>1.5580958691664299E-2</v>
      </c>
      <c r="R165" s="66"/>
      <c r="S165" s="66"/>
      <c r="T165" s="66"/>
      <c r="U165" s="66"/>
      <c r="V165" s="66"/>
      <c r="W165" s="66"/>
      <c r="X165" s="66"/>
      <c r="Y165" s="66"/>
    </row>
    <row r="166" spans="1:25" x14ac:dyDescent="0.2">
      <c r="A166" s="75" t="s">
        <v>19</v>
      </c>
      <c r="B166" s="75" t="s">
        <v>21</v>
      </c>
      <c r="C166" s="66" t="s">
        <v>9</v>
      </c>
      <c r="D166" s="66" t="s">
        <v>277</v>
      </c>
      <c r="E166" s="80">
        <f>+IF(ISNUMBER(DATA!H76),DATA!H76,"n/a")</f>
        <v>173817.62</v>
      </c>
      <c r="F166" s="77">
        <f>+IF(ISNUMBER(DATA!I76),DATA!I76,"n/a")</f>
        <v>0.16680639401474201</v>
      </c>
      <c r="G166" s="80">
        <f>+IF(ISNUMBER(DATA!R76),DATA!R76,"n/a")</f>
        <v>564554.68999999994</v>
      </c>
      <c r="H166" s="77">
        <f>+IF(ISNUMBER(DATA!S76),DATA!S76,"n/a")</f>
        <v>0.14175811896937801</v>
      </c>
      <c r="I166" s="80">
        <f>+IF(ISNUMBER(DATA!AB76),DATA!AB76,"n/a")</f>
        <v>1033321.29</v>
      </c>
      <c r="J166" s="77">
        <f>+IF(ISNUMBER(DATA!AC76),DATA!AC76,"n/a")</f>
        <v>9.3642220303034096E-2</v>
      </c>
      <c r="K166" s="80">
        <f>+IF(ISNUMBER(DATA!AL76),DATA!AL76,"n/a")</f>
        <v>1918114.54</v>
      </c>
      <c r="L166" s="77">
        <f>+IF(ISNUMBER(DATA!AM76),DATA!AM76,"n/a")</f>
        <v>5.4058410923125501E-2</v>
      </c>
      <c r="R166" s="66"/>
      <c r="S166" s="66"/>
      <c r="T166" s="66"/>
      <c r="U166" s="66"/>
      <c r="V166" s="66"/>
      <c r="W166" s="66"/>
      <c r="X166" s="66"/>
      <c r="Y166" s="66"/>
    </row>
    <row r="167" spans="1:25" x14ac:dyDescent="0.2">
      <c r="A167" s="75" t="s">
        <v>19</v>
      </c>
      <c r="B167" s="75" t="s">
        <v>21</v>
      </c>
      <c r="C167" s="66" t="s">
        <v>9</v>
      </c>
      <c r="D167" s="66" t="s">
        <v>278</v>
      </c>
      <c r="E167" s="80">
        <f>+IF(ISNUMBER(DATA!H77),DATA!H77,"n/a")</f>
        <v>521613.3</v>
      </c>
      <c r="F167" s="77">
        <f>+IF(ISNUMBER(DATA!I77),DATA!I77,"n/a")</f>
        <v>0.116919113713878</v>
      </c>
      <c r="G167" s="80">
        <f>+IF(ISNUMBER(DATA!R77),DATA!R77,"n/a")</f>
        <v>1833571.09</v>
      </c>
      <c r="H167" s="77">
        <f>+IF(ISNUMBER(DATA!S77),DATA!S77,"n/a")</f>
        <v>0.14122911853417899</v>
      </c>
      <c r="I167" s="80">
        <f>+IF(ISNUMBER(DATA!AB77),DATA!AB77,"n/a")</f>
        <v>3475480.39</v>
      </c>
      <c r="J167" s="77">
        <f>+IF(ISNUMBER(DATA!AC77),DATA!AC77,"n/a")</f>
        <v>0.10443324516439401</v>
      </c>
      <c r="K167" s="80">
        <f>+IF(ISNUMBER(DATA!AL77),DATA!AL77,"n/a")</f>
        <v>6451174.0300000003</v>
      </c>
      <c r="L167" s="77">
        <f>+IF(ISNUMBER(DATA!AM77),DATA!AM77,"n/a")</f>
        <v>7.9765093573992599E-2</v>
      </c>
      <c r="R167" s="66"/>
      <c r="S167" s="66"/>
      <c r="T167" s="66"/>
      <c r="U167" s="66"/>
      <c r="V167" s="66"/>
      <c r="W167" s="66"/>
      <c r="X167" s="66"/>
      <c r="Y167" s="66"/>
    </row>
    <row r="168" spans="1:25" x14ac:dyDescent="0.2">
      <c r="A168" s="75" t="s">
        <v>19</v>
      </c>
      <c r="B168" s="75" t="s">
        <v>21</v>
      </c>
      <c r="C168" s="66" t="s">
        <v>9</v>
      </c>
      <c r="D168" s="66" t="s">
        <v>279</v>
      </c>
      <c r="E168" s="80">
        <f>+IF(ISNUMBER(DATA!H78),DATA!H78,"n/a")</f>
        <v>208063.99</v>
      </c>
      <c r="F168" s="77">
        <f>+IF(ISNUMBER(DATA!I78),DATA!I78,"n/a")</f>
        <v>-6.8472328392173501E-2</v>
      </c>
      <c r="G168" s="80">
        <f>+IF(ISNUMBER(DATA!R78),DATA!R78,"n/a")</f>
        <v>733444.09</v>
      </c>
      <c r="H168" s="77">
        <f>+IF(ISNUMBER(DATA!S78),DATA!S78,"n/a")</f>
        <v>4.10293046042794E-2</v>
      </c>
      <c r="I168" s="80">
        <f>+IF(ISNUMBER(DATA!AB78),DATA!AB78,"n/a")</f>
        <v>1384289.76</v>
      </c>
      <c r="J168" s="77">
        <f>+IF(ISNUMBER(DATA!AC78),DATA!AC78,"n/a")</f>
        <v>4.1844708115634698E-2</v>
      </c>
      <c r="K168" s="80">
        <f>+IF(ISNUMBER(DATA!AL78),DATA!AL78,"n/a")</f>
        <v>2700434.01</v>
      </c>
      <c r="L168" s="77">
        <f>+IF(ISNUMBER(DATA!AM78),DATA!AM78,"n/a")</f>
        <v>3.6500840110121197E-2</v>
      </c>
      <c r="R168" s="66"/>
      <c r="S168" s="66"/>
      <c r="T168" s="66"/>
      <c r="U168" s="66"/>
      <c r="V168" s="66"/>
      <c r="W168" s="66"/>
      <c r="X168" s="66"/>
      <c r="Y168" s="66"/>
    </row>
    <row r="169" spans="1:25" x14ac:dyDescent="0.2">
      <c r="A169" s="75" t="s">
        <v>19</v>
      </c>
      <c r="B169" s="75" t="s">
        <v>21</v>
      </c>
      <c r="C169" s="66" t="s">
        <v>9</v>
      </c>
      <c r="D169" s="66" t="s">
        <v>280</v>
      </c>
      <c r="E169" s="80">
        <f>+IF(ISNUMBER(DATA!H79),DATA!H79,"n/a")</f>
        <v>137169.09</v>
      </c>
      <c r="F169" s="77">
        <f>+IF(ISNUMBER(DATA!I79),DATA!I79,"n/a")</f>
        <v>0.10384855969621599</v>
      </c>
      <c r="G169" s="80">
        <f>+IF(ISNUMBER(DATA!R79),DATA!R79,"n/a")</f>
        <v>467128.4</v>
      </c>
      <c r="H169" s="77">
        <f>+IF(ISNUMBER(DATA!S79),DATA!S79,"n/a")</f>
        <v>6.0059174075075203E-2</v>
      </c>
      <c r="I169" s="80">
        <f>+IF(ISNUMBER(DATA!AB79),DATA!AB79,"n/a")</f>
        <v>939023.73</v>
      </c>
      <c r="J169" s="77">
        <f>+IF(ISNUMBER(DATA!AC79),DATA!AC79,"n/a")</f>
        <v>1.7890827409427101E-2</v>
      </c>
      <c r="K169" s="80">
        <f>+IF(ISNUMBER(DATA!AL79),DATA!AL79,"n/a")</f>
        <v>1790964.71</v>
      </c>
      <c r="L169" s="77">
        <f>+IF(ISNUMBER(DATA!AM79),DATA!AM79,"n/a")</f>
        <v>-1.3329286012216999E-2</v>
      </c>
      <c r="R169" s="66"/>
      <c r="S169" s="66"/>
      <c r="T169" s="66"/>
      <c r="U169" s="66"/>
      <c r="V169" s="66"/>
      <c r="W169" s="66"/>
      <c r="X169" s="66"/>
      <c r="Y169" s="66"/>
    </row>
    <row r="170" spans="1:25" x14ac:dyDescent="0.2">
      <c r="A170" s="75" t="s">
        <v>19</v>
      </c>
      <c r="B170" s="75" t="s">
        <v>21</v>
      </c>
      <c r="C170" s="66" t="s">
        <v>9</v>
      </c>
      <c r="D170" s="66" t="s">
        <v>281</v>
      </c>
      <c r="E170" s="80">
        <f>+IF(ISNUMBER(DATA!H80),DATA!H80,"n/a")</f>
        <v>143642.38</v>
      </c>
      <c r="F170" s="77">
        <f>+IF(ISNUMBER(DATA!I80),DATA!I80,"n/a")</f>
        <v>-8.2999082120527604E-2</v>
      </c>
      <c r="G170" s="80">
        <f>+IF(ISNUMBER(DATA!R80),DATA!R80,"n/a")</f>
        <v>497673.47</v>
      </c>
      <c r="H170" s="77">
        <f>+IF(ISNUMBER(DATA!S80),DATA!S80,"n/a")</f>
        <v>-1.0770770110987199E-2</v>
      </c>
      <c r="I170" s="80">
        <f>+IF(ISNUMBER(DATA!AB80),DATA!AB80,"n/a")</f>
        <v>954776.25</v>
      </c>
      <c r="J170" s="77">
        <f>+IF(ISNUMBER(DATA!AC80),DATA!AC80,"n/a")</f>
        <v>-1.05642100524536E-2</v>
      </c>
      <c r="K170" s="80">
        <f>+IF(ISNUMBER(DATA!AL80),DATA!AL80,"n/a")</f>
        <v>1878573.09</v>
      </c>
      <c r="L170" s="77">
        <f>+IF(ISNUMBER(DATA!AM80),DATA!AM80,"n/a")</f>
        <v>-1.85532507010133E-2</v>
      </c>
      <c r="R170" s="66"/>
      <c r="S170" s="66"/>
      <c r="T170" s="66"/>
      <c r="U170" s="66"/>
      <c r="V170" s="66"/>
      <c r="W170" s="66"/>
      <c r="X170" s="66"/>
      <c r="Y170" s="66"/>
    </row>
    <row r="171" spans="1:25" x14ac:dyDescent="0.2">
      <c r="A171" s="75" t="s">
        <v>19</v>
      </c>
      <c r="B171" s="75" t="s">
        <v>21</v>
      </c>
      <c r="C171" s="66" t="s">
        <v>9</v>
      </c>
      <c r="D171" s="66" t="s">
        <v>282</v>
      </c>
      <c r="E171" s="80">
        <f>+IF(ISNUMBER(DATA!H81),DATA!H81,"n/a")</f>
        <v>350614.33</v>
      </c>
      <c r="F171" s="77">
        <f>+IF(ISNUMBER(DATA!I81),DATA!I81,"n/a")</f>
        <v>-2.0017682563439498E-2</v>
      </c>
      <c r="G171" s="80">
        <f>+IF(ISNUMBER(DATA!R81),DATA!R81,"n/a")</f>
        <v>1172765.46</v>
      </c>
      <c r="H171" s="77">
        <f>+IF(ISNUMBER(DATA!S81),DATA!S81,"n/a")</f>
        <v>-4.3723248138412898E-3</v>
      </c>
      <c r="I171" s="80">
        <f>+IF(ISNUMBER(DATA!AB81),DATA!AB81,"n/a")</f>
        <v>2258681.9300000002</v>
      </c>
      <c r="J171" s="77">
        <f>+IF(ISNUMBER(DATA!AC81),DATA!AC81,"n/a")</f>
        <v>-1.77427677908117E-3</v>
      </c>
      <c r="K171" s="80">
        <f>+IF(ISNUMBER(DATA!AL81),DATA!AL81,"n/a")</f>
        <v>4437618.7</v>
      </c>
      <c r="L171" s="77">
        <f>+IF(ISNUMBER(DATA!AM81),DATA!AM81,"n/a")</f>
        <v>-1.1030116394442199E-3</v>
      </c>
      <c r="R171" s="66"/>
      <c r="S171" s="66"/>
      <c r="T171" s="66"/>
      <c r="U171" s="66"/>
      <c r="V171" s="66"/>
      <c r="W171" s="66"/>
      <c r="X171" s="66"/>
      <c r="Y171" s="66"/>
    </row>
    <row r="172" spans="1:25" x14ac:dyDescent="0.2">
      <c r="A172" s="75" t="s">
        <v>19</v>
      </c>
      <c r="B172" s="75" t="s">
        <v>21</v>
      </c>
      <c r="C172" s="66" t="s">
        <v>9</v>
      </c>
      <c r="D172" s="66" t="s">
        <v>283</v>
      </c>
      <c r="E172" s="80">
        <f>+IF(ISNUMBER(DATA!H82),DATA!H82,"n/a")</f>
        <v>335994.13</v>
      </c>
      <c r="F172" s="77">
        <f>+IF(ISNUMBER(DATA!I82),DATA!I82,"n/a")</f>
        <v>-2.2142322075133598E-3</v>
      </c>
      <c r="G172" s="80">
        <f>+IF(ISNUMBER(DATA!R82),DATA!R82,"n/a")</f>
        <v>1124370.1200000001</v>
      </c>
      <c r="H172" s="77">
        <f>+IF(ISNUMBER(DATA!S82),DATA!S82,"n/a")</f>
        <v>6.9952293542289504E-3</v>
      </c>
      <c r="I172" s="80">
        <f>+IF(ISNUMBER(DATA!AB82),DATA!AB82,"n/a")</f>
        <v>2204201.9</v>
      </c>
      <c r="J172" s="77">
        <f>+IF(ISNUMBER(DATA!AC82),DATA!AC82,"n/a")</f>
        <v>6.5091477707357199E-3</v>
      </c>
      <c r="K172" s="80">
        <f>+IF(ISNUMBER(DATA!AL82),DATA!AL82,"n/a")</f>
        <v>4311885.09</v>
      </c>
      <c r="L172" s="77">
        <f>+IF(ISNUMBER(DATA!AM82),DATA!AM82,"n/a")</f>
        <v>2.71947627107928E-2</v>
      </c>
      <c r="R172" s="66"/>
      <c r="S172" s="66"/>
      <c r="T172" s="66"/>
      <c r="U172" s="66"/>
      <c r="V172" s="66"/>
      <c r="W172" s="66"/>
      <c r="X172" s="66"/>
      <c r="Y172" s="66"/>
    </row>
    <row r="173" spans="1:25" x14ac:dyDescent="0.2">
      <c r="A173" s="75" t="s">
        <v>19</v>
      </c>
      <c r="B173" s="75" t="s">
        <v>21</v>
      </c>
      <c r="C173" s="66" t="s">
        <v>9</v>
      </c>
      <c r="D173" s="66" t="s">
        <v>284</v>
      </c>
      <c r="E173" s="80">
        <f>+IF(ISNUMBER(DATA!H83),DATA!H83,"n/a")</f>
        <v>314147.17</v>
      </c>
      <c r="F173" s="77">
        <f>+IF(ISNUMBER(DATA!I83),DATA!I83,"n/a")</f>
        <v>-0.136117035073057</v>
      </c>
      <c r="G173" s="80">
        <f>+IF(ISNUMBER(DATA!R83),DATA!R83,"n/a")</f>
        <v>1163110.8700000001</v>
      </c>
      <c r="H173" s="77">
        <f>+IF(ISNUMBER(DATA!S83),DATA!S83,"n/a")</f>
        <v>4.6133451436507301E-2</v>
      </c>
      <c r="I173" s="80">
        <f>+IF(ISNUMBER(DATA!AB83),DATA!AB83,"n/a")</f>
        <v>2216973.94</v>
      </c>
      <c r="J173" s="77">
        <f>+IF(ISNUMBER(DATA!AC83),DATA!AC83,"n/a")</f>
        <v>3.4526416074606901E-2</v>
      </c>
      <c r="K173" s="80">
        <f>+IF(ISNUMBER(DATA!AL83),DATA!AL83,"n/a")</f>
        <v>4285874.57</v>
      </c>
      <c r="L173" s="77">
        <f>+IF(ISNUMBER(DATA!AM83),DATA!AM83,"n/a")</f>
        <v>1.5645849482648501E-2</v>
      </c>
      <c r="R173" s="66"/>
      <c r="S173" s="66"/>
      <c r="T173" s="66"/>
      <c r="U173" s="66"/>
      <c r="V173" s="66"/>
      <c r="W173" s="66"/>
      <c r="X173" s="66"/>
      <c r="Y173" s="66"/>
    </row>
    <row r="174" spans="1:25" x14ac:dyDescent="0.2">
      <c r="A174" s="75" t="s">
        <v>19</v>
      </c>
      <c r="B174" s="75" t="s">
        <v>21</v>
      </c>
      <c r="C174" s="66" t="s">
        <v>9</v>
      </c>
      <c r="D174" s="66" t="s">
        <v>285</v>
      </c>
      <c r="E174" s="80">
        <f>+IF(ISNUMBER(DATA!H84),DATA!H84,"n/a")</f>
        <v>157083.51999999999</v>
      </c>
      <c r="F174" s="77">
        <f>+IF(ISNUMBER(DATA!I84),DATA!I84,"n/a")</f>
        <v>-0.211911054305226</v>
      </c>
      <c r="G174" s="80">
        <f>+IF(ISNUMBER(DATA!R84),DATA!R84,"n/a")</f>
        <v>619006.01</v>
      </c>
      <c r="H174" s="77">
        <f>+IF(ISNUMBER(DATA!S84),DATA!S84,"n/a")</f>
        <v>8.5109021658281991E-3</v>
      </c>
      <c r="I174" s="80">
        <f>+IF(ISNUMBER(DATA!AB84),DATA!AB84,"n/a")</f>
        <v>1182680.56</v>
      </c>
      <c r="J174" s="77">
        <f>+IF(ISNUMBER(DATA!AC84),DATA!AC84,"n/a")</f>
        <v>2.1226287302712199E-2</v>
      </c>
      <c r="K174" s="80">
        <f>+IF(ISNUMBER(DATA!AL84),DATA!AL84,"n/a")</f>
        <v>2321729.62</v>
      </c>
      <c r="L174" s="77">
        <f>+IF(ISNUMBER(DATA!AM84),DATA!AM84,"n/a")</f>
        <v>5.8637028963389798E-3</v>
      </c>
      <c r="R174" s="66"/>
      <c r="S174" s="66"/>
      <c r="T174" s="66"/>
      <c r="U174" s="66"/>
      <c r="V174" s="66"/>
      <c r="W174" s="66"/>
      <c r="X174" s="66"/>
      <c r="Y174" s="66"/>
    </row>
    <row r="175" spans="1:25" x14ac:dyDescent="0.2">
      <c r="A175" s="75" t="s">
        <v>19</v>
      </c>
      <c r="B175" s="75" t="s">
        <v>21</v>
      </c>
      <c r="C175" s="66" t="s">
        <v>9</v>
      </c>
      <c r="D175" s="66" t="s">
        <v>286</v>
      </c>
      <c r="E175" s="80">
        <f>+IF(ISNUMBER(DATA!H85),DATA!H85,"n/a")</f>
        <v>297482.08</v>
      </c>
      <c r="F175" s="77">
        <f>+IF(ISNUMBER(DATA!I85),DATA!I85,"n/a")</f>
        <v>3.9967647541668899E-2</v>
      </c>
      <c r="G175" s="80">
        <f>+IF(ISNUMBER(DATA!R85),DATA!R85,"n/a")</f>
        <v>1028791.31</v>
      </c>
      <c r="H175" s="77">
        <f>+IF(ISNUMBER(DATA!S85),DATA!S85,"n/a")</f>
        <v>3.9974078467576599E-2</v>
      </c>
      <c r="I175" s="80">
        <f>+IF(ISNUMBER(DATA!AB85),DATA!AB85,"n/a")</f>
        <v>1962162.12</v>
      </c>
      <c r="J175" s="77">
        <f>+IF(ISNUMBER(DATA!AC85),DATA!AC85,"n/a")</f>
        <v>1.9845568532910401E-2</v>
      </c>
      <c r="K175" s="80">
        <f>+IF(ISNUMBER(DATA!AL85),DATA!AL85,"n/a")</f>
        <v>3715129.12</v>
      </c>
      <c r="L175" s="77">
        <f>+IF(ISNUMBER(DATA!AM85),DATA!AM85,"n/a")</f>
        <v>5.12329928970519E-3</v>
      </c>
      <c r="R175" s="66"/>
      <c r="S175" s="66"/>
      <c r="T175" s="66"/>
      <c r="U175" s="66"/>
      <c r="V175" s="66"/>
      <c r="W175" s="66"/>
      <c r="X175" s="66"/>
      <c r="Y175" s="66"/>
    </row>
    <row r="176" spans="1:25" x14ac:dyDescent="0.2">
      <c r="A176" s="75" t="s">
        <v>19</v>
      </c>
      <c r="B176" s="75" t="s">
        <v>21</v>
      </c>
      <c r="C176" s="66" t="s">
        <v>9</v>
      </c>
      <c r="D176" s="66" t="s">
        <v>287</v>
      </c>
      <c r="E176" s="80">
        <f>+IF(ISNUMBER(DATA!H86),DATA!H86,"n/a")</f>
        <v>354894.86</v>
      </c>
      <c r="F176" s="77">
        <f>+IF(ISNUMBER(DATA!I86),DATA!I86,"n/a")</f>
        <v>0.13727349455526899</v>
      </c>
      <c r="G176" s="80">
        <f>+IF(ISNUMBER(DATA!R86),DATA!R86,"n/a")</f>
        <v>1188583.8</v>
      </c>
      <c r="H176" s="77">
        <f>+IF(ISNUMBER(DATA!S86),DATA!S86,"n/a")</f>
        <v>8.3308408819005794E-2</v>
      </c>
      <c r="I176" s="80">
        <f>+IF(ISNUMBER(DATA!AB86),DATA!AB86,"n/a")</f>
        <v>2292976.5</v>
      </c>
      <c r="J176" s="77">
        <f>+IF(ISNUMBER(DATA!AC86),DATA!AC86,"n/a")</f>
        <v>4.9872908216679203E-2</v>
      </c>
      <c r="K176" s="80">
        <f>+IF(ISNUMBER(DATA!AL86),DATA!AL86,"n/a")</f>
        <v>4170144.8</v>
      </c>
      <c r="L176" s="77">
        <f>+IF(ISNUMBER(DATA!AM86),DATA!AM86,"n/a")</f>
        <v>2.27974819806387E-2</v>
      </c>
      <c r="R176" s="66"/>
      <c r="S176" s="66"/>
      <c r="T176" s="66"/>
      <c r="U176" s="66"/>
      <c r="V176" s="66"/>
      <c r="W176" s="66"/>
      <c r="X176" s="66"/>
      <c r="Y176" s="66"/>
    </row>
    <row r="177" spans="1:25" x14ac:dyDescent="0.2">
      <c r="A177" s="75" t="s">
        <v>19</v>
      </c>
      <c r="B177" s="75" t="s">
        <v>21</v>
      </c>
      <c r="C177" s="66" t="s">
        <v>9</v>
      </c>
      <c r="D177" s="66" t="s">
        <v>288</v>
      </c>
      <c r="E177" s="80">
        <f>+IF(ISNUMBER(DATA!H87),DATA!H87,"n/a")</f>
        <v>301533.77</v>
      </c>
      <c r="F177" s="77">
        <f>+IF(ISNUMBER(DATA!I87),DATA!I87,"n/a")</f>
        <v>-1.72197743515315E-3</v>
      </c>
      <c r="G177" s="80">
        <f>+IF(ISNUMBER(DATA!R87),DATA!R87,"n/a")</f>
        <v>1007655.6</v>
      </c>
      <c r="H177" s="77">
        <f>+IF(ISNUMBER(DATA!S87),DATA!S87,"n/a")</f>
        <v>9.7276317813496001E-3</v>
      </c>
      <c r="I177" s="80">
        <f>+IF(ISNUMBER(DATA!AB87),DATA!AB87,"n/a")</f>
        <v>1919699.84</v>
      </c>
      <c r="J177" s="77">
        <f>+IF(ISNUMBER(DATA!AC87),DATA!AC87,"n/a")</f>
        <v>1.22707985809583E-2</v>
      </c>
      <c r="K177" s="80">
        <f>+IF(ISNUMBER(DATA!AL87),DATA!AL87,"n/a")</f>
        <v>3755049.55</v>
      </c>
      <c r="L177" s="77">
        <f>+IF(ISNUMBER(DATA!AM87),DATA!AM87,"n/a")</f>
        <v>2.3363471272124501E-3</v>
      </c>
      <c r="R177" s="66"/>
      <c r="S177" s="66"/>
      <c r="T177" s="66"/>
      <c r="U177" s="66"/>
      <c r="V177" s="66"/>
      <c r="W177" s="66"/>
      <c r="X177" s="66"/>
      <c r="Y177" s="66"/>
    </row>
    <row r="178" spans="1:25" x14ac:dyDescent="0.2">
      <c r="A178" s="75" t="s">
        <v>19</v>
      </c>
      <c r="B178" s="75" t="s">
        <v>21</v>
      </c>
      <c r="C178" s="66" t="s">
        <v>9</v>
      </c>
      <c r="D178" s="66" t="s">
        <v>289</v>
      </c>
      <c r="E178" s="80">
        <f>+IF(ISNUMBER(DATA!H88),DATA!H88,"n/a")</f>
        <v>147415.79999999999</v>
      </c>
      <c r="F178" s="77">
        <f>+IF(ISNUMBER(DATA!I88),DATA!I88,"n/a")</f>
        <v>-3.5383307991411803E-2</v>
      </c>
      <c r="G178" s="80">
        <f>+IF(ISNUMBER(DATA!R88),DATA!R88,"n/a")</f>
        <v>503175.59</v>
      </c>
      <c r="H178" s="77">
        <f>+IF(ISNUMBER(DATA!S88),DATA!S88,"n/a")</f>
        <v>3.1622442968880102E-2</v>
      </c>
      <c r="I178" s="80">
        <f>+IF(ISNUMBER(DATA!AB88),DATA!AB88,"n/a")</f>
        <v>940614.81</v>
      </c>
      <c r="J178" s="77">
        <f>+IF(ISNUMBER(DATA!AC88),DATA!AC88,"n/a")</f>
        <v>1.9567629269975399E-2</v>
      </c>
      <c r="K178" s="80">
        <f>+IF(ISNUMBER(DATA!AL88),DATA!AL88,"n/a")</f>
        <v>1857065.97</v>
      </c>
      <c r="L178" s="77">
        <f>+IF(ISNUMBER(DATA!AM88),DATA!AM88,"n/a")</f>
        <v>1.6809380950495001E-2</v>
      </c>
      <c r="R178" s="66"/>
      <c r="S178" s="66"/>
      <c r="T178" s="66"/>
      <c r="U178" s="66"/>
      <c r="V178" s="66"/>
      <c r="W178" s="66"/>
      <c r="X178" s="66"/>
      <c r="Y178" s="66"/>
    </row>
    <row r="179" spans="1:25" x14ac:dyDescent="0.2">
      <c r="A179" s="75" t="s">
        <v>19</v>
      </c>
      <c r="B179" s="75" t="s">
        <v>21</v>
      </c>
      <c r="C179" s="66" t="s">
        <v>9</v>
      </c>
      <c r="D179" s="66" t="s">
        <v>290</v>
      </c>
      <c r="E179" s="80">
        <f>+IF(ISNUMBER(DATA!H89),DATA!H89,"n/a")</f>
        <v>148595.82999999999</v>
      </c>
      <c r="F179" s="77">
        <f>+IF(ISNUMBER(DATA!I89),DATA!I89,"n/a")</f>
        <v>1.6825025984166599E-2</v>
      </c>
      <c r="G179" s="80">
        <f>+IF(ISNUMBER(DATA!R89),DATA!R89,"n/a")</f>
        <v>484092.11</v>
      </c>
      <c r="H179" s="77">
        <f>+IF(ISNUMBER(DATA!S89),DATA!S89,"n/a")</f>
        <v>1.3229569622627099E-2</v>
      </c>
      <c r="I179" s="80">
        <f>+IF(ISNUMBER(DATA!AB89),DATA!AB89,"n/a")</f>
        <v>923963.09</v>
      </c>
      <c r="J179" s="77">
        <f>+IF(ISNUMBER(DATA!AC89),DATA!AC89,"n/a")</f>
        <v>8.2087621096957296E-3</v>
      </c>
      <c r="K179" s="80">
        <f>+IF(ISNUMBER(DATA!AL89),DATA!AL89,"n/a")</f>
        <v>1777246.34</v>
      </c>
      <c r="L179" s="77">
        <f>+IF(ISNUMBER(DATA!AM89),DATA!AM89,"n/a")</f>
        <v>3.1142613324982402E-2</v>
      </c>
      <c r="R179" s="66"/>
      <c r="S179" s="66"/>
      <c r="T179" s="66"/>
      <c r="U179" s="66"/>
      <c r="V179" s="66"/>
      <c r="W179" s="66"/>
      <c r="X179" s="66"/>
      <c r="Y179" s="66"/>
    </row>
    <row r="180" spans="1:25" x14ac:dyDescent="0.2">
      <c r="A180" s="75" t="s">
        <v>19</v>
      </c>
      <c r="B180" s="75" t="s">
        <v>21</v>
      </c>
      <c r="C180" s="66" t="s">
        <v>9</v>
      </c>
      <c r="D180" s="66" t="s">
        <v>291</v>
      </c>
      <c r="E180" s="80">
        <f>+IF(ISNUMBER(DATA!H90),DATA!H90,"n/a")</f>
        <v>124806.13</v>
      </c>
      <c r="F180" s="77">
        <f>+IF(ISNUMBER(DATA!I90),DATA!I90,"n/a")</f>
        <v>0.127949764597239</v>
      </c>
      <c r="G180" s="80">
        <f>+IF(ISNUMBER(DATA!R90),DATA!R90,"n/a")</f>
        <v>409830.86</v>
      </c>
      <c r="H180" s="77">
        <f>+IF(ISNUMBER(DATA!S90),DATA!S90,"n/a")</f>
        <v>5.4297072832627698E-2</v>
      </c>
      <c r="I180" s="80">
        <f>+IF(ISNUMBER(DATA!AB90),DATA!AB90,"n/a")</f>
        <v>810742.07</v>
      </c>
      <c r="J180" s="77">
        <f>+IF(ISNUMBER(DATA!AC90),DATA!AC90,"n/a")</f>
        <v>7.2374967064572707E-2</v>
      </c>
      <c r="K180" s="80">
        <f>+IF(ISNUMBER(DATA!AL90),DATA!AL90,"n/a")</f>
        <v>1567236.98</v>
      </c>
      <c r="L180" s="77">
        <f>+IF(ISNUMBER(DATA!AM90),DATA!AM90,"n/a")</f>
        <v>9.1867244003162596E-2</v>
      </c>
      <c r="R180" s="66"/>
      <c r="S180" s="66"/>
      <c r="T180" s="66"/>
      <c r="U180" s="66"/>
      <c r="V180" s="66"/>
      <c r="W180" s="66"/>
      <c r="X180" s="66"/>
      <c r="Y180" s="66"/>
    </row>
    <row r="181" spans="1:25" x14ac:dyDescent="0.2">
      <c r="A181" s="75" t="s">
        <v>19</v>
      </c>
      <c r="B181" s="75" t="s">
        <v>21</v>
      </c>
      <c r="C181" s="66" t="s">
        <v>9</v>
      </c>
      <c r="D181" s="66" t="s">
        <v>292</v>
      </c>
      <c r="E181" s="80">
        <f>+IF(ISNUMBER(DATA!H91),DATA!H91,"n/a")</f>
        <v>861226.99</v>
      </c>
      <c r="F181" s="77">
        <f>+IF(ISNUMBER(DATA!I91),DATA!I91,"n/a")</f>
        <v>7.5587556571328707E-2</v>
      </c>
      <c r="G181" s="80">
        <f>+IF(ISNUMBER(DATA!R91),DATA!R91,"n/a")</f>
        <v>2859472.66</v>
      </c>
      <c r="H181" s="77">
        <f>+IF(ISNUMBER(DATA!S91),DATA!S91,"n/a")</f>
        <v>5.03674618695975E-2</v>
      </c>
      <c r="I181" s="80">
        <f>+IF(ISNUMBER(DATA!AB91),DATA!AB91,"n/a")</f>
        <v>5561959.1900000004</v>
      </c>
      <c r="J181" s="77">
        <f>+IF(ISNUMBER(DATA!AC91),DATA!AC91,"n/a")</f>
        <v>4.5653611114913603E-2</v>
      </c>
      <c r="K181" s="80">
        <f>+IF(ISNUMBER(DATA!AL91),DATA!AL91,"n/a")</f>
        <v>10529511.76</v>
      </c>
      <c r="L181" s="77">
        <f>+IF(ISNUMBER(DATA!AM91),DATA!AM91,"n/a")</f>
        <v>5.2260235622784E-2</v>
      </c>
      <c r="R181" s="66"/>
      <c r="S181" s="66"/>
      <c r="T181" s="66"/>
      <c r="U181" s="66"/>
      <c r="V181" s="66"/>
      <c r="W181" s="66"/>
      <c r="X181" s="66"/>
      <c r="Y181" s="66"/>
    </row>
    <row r="182" spans="1:25" x14ac:dyDescent="0.2">
      <c r="A182" s="75" t="s">
        <v>19</v>
      </c>
      <c r="B182" s="75" t="s">
        <v>21</v>
      </c>
      <c r="C182" s="66" t="s">
        <v>9</v>
      </c>
      <c r="D182" s="66" t="s">
        <v>293</v>
      </c>
      <c r="E182" s="80">
        <f>+IF(ISNUMBER(DATA!H92),DATA!H92,"n/a")</f>
        <v>74253.05</v>
      </c>
      <c r="F182" s="77">
        <f>+IF(ISNUMBER(DATA!I92),DATA!I92,"n/a")</f>
        <v>-2.9330657838405199E-2</v>
      </c>
      <c r="G182" s="80">
        <f>+IF(ISNUMBER(DATA!R92),DATA!R92,"n/a")</f>
        <v>257089.37</v>
      </c>
      <c r="H182" s="77">
        <f>+IF(ISNUMBER(DATA!S92),DATA!S92,"n/a")</f>
        <v>7.3063762949871297E-2</v>
      </c>
      <c r="I182" s="80">
        <f>+IF(ISNUMBER(DATA!AB92),DATA!AB92,"n/a")</f>
        <v>477269.82</v>
      </c>
      <c r="J182" s="77">
        <f>+IF(ISNUMBER(DATA!AC92),DATA!AC92,"n/a")</f>
        <v>6.8901281183717605E-2</v>
      </c>
      <c r="K182" s="80">
        <f>+IF(ISNUMBER(DATA!AL92),DATA!AL92,"n/a")</f>
        <v>932417.42</v>
      </c>
      <c r="L182" s="77">
        <f>+IF(ISNUMBER(DATA!AM92),DATA!AM92,"n/a")</f>
        <v>5.3404854616633898E-2</v>
      </c>
      <c r="R182" s="66"/>
      <c r="S182" s="66"/>
      <c r="T182" s="66"/>
      <c r="U182" s="66"/>
      <c r="V182" s="66"/>
      <c r="W182" s="66"/>
      <c r="X182" s="66"/>
      <c r="Y182" s="66"/>
    </row>
    <row r="183" spans="1:25" x14ac:dyDescent="0.2">
      <c r="A183" s="75" t="s">
        <v>19</v>
      </c>
      <c r="B183" s="75" t="s">
        <v>21</v>
      </c>
      <c r="C183" s="66" t="s">
        <v>9</v>
      </c>
      <c r="D183" s="66" t="s">
        <v>294</v>
      </c>
      <c r="E183" s="80">
        <f>+IF(ISNUMBER(DATA!H93),DATA!H93,"n/a")</f>
        <v>430925.99</v>
      </c>
      <c r="F183" s="77">
        <f>+IF(ISNUMBER(DATA!I93),DATA!I93,"n/a")</f>
        <v>1.3696450168685899E-2</v>
      </c>
      <c r="G183" s="80">
        <f>+IF(ISNUMBER(DATA!R93),DATA!R93,"n/a")</f>
        <v>1416159.75</v>
      </c>
      <c r="H183" s="77">
        <f>+IF(ISNUMBER(DATA!S93),DATA!S93,"n/a")</f>
        <v>2.22435606732551E-2</v>
      </c>
      <c r="I183" s="80">
        <f>+IF(ISNUMBER(DATA!AB93),DATA!AB93,"n/a")</f>
        <v>2749184.62</v>
      </c>
      <c r="J183" s="77">
        <f>+IF(ISNUMBER(DATA!AC93),DATA!AC93,"n/a")</f>
        <v>2.44799649751993E-2</v>
      </c>
      <c r="K183" s="80">
        <f>+IF(ISNUMBER(DATA!AL93),DATA!AL93,"n/a")</f>
        <v>5218313.82</v>
      </c>
      <c r="L183" s="77">
        <f>+IF(ISNUMBER(DATA!AM93),DATA!AM93,"n/a")</f>
        <v>5.2803587971272499E-2</v>
      </c>
      <c r="R183" s="66"/>
      <c r="S183" s="66"/>
      <c r="T183" s="66"/>
      <c r="U183" s="66"/>
      <c r="V183" s="66"/>
      <c r="W183" s="66"/>
      <c r="X183" s="66"/>
      <c r="Y183" s="66"/>
    </row>
    <row r="184" spans="1:25" x14ac:dyDescent="0.2">
      <c r="A184" s="75" t="s">
        <v>19</v>
      </c>
      <c r="B184" s="75" t="s">
        <v>21</v>
      </c>
      <c r="C184" s="66" t="s">
        <v>9</v>
      </c>
      <c r="D184" s="66" t="s">
        <v>295</v>
      </c>
      <c r="E184" s="80">
        <f>+IF(ISNUMBER(DATA!H94),DATA!H94,"n/a")</f>
        <v>280591.5</v>
      </c>
      <c r="F184" s="77">
        <f>+IF(ISNUMBER(DATA!I94),DATA!I94,"n/a")</f>
        <v>7.20626583117939E-3</v>
      </c>
      <c r="G184" s="80">
        <f>+IF(ISNUMBER(DATA!R94),DATA!R94,"n/a")</f>
        <v>913932.83</v>
      </c>
      <c r="H184" s="77">
        <f>+IF(ISNUMBER(DATA!S94),DATA!S94,"n/a")</f>
        <v>-4.9985594373887998E-2</v>
      </c>
      <c r="I184" s="80">
        <f>+IF(ISNUMBER(DATA!AB94),DATA!AB94,"n/a")</f>
        <v>1703464.3</v>
      </c>
      <c r="J184" s="77">
        <f>+IF(ISNUMBER(DATA!AC94),DATA!AC94,"n/a")</f>
        <v>-4.7379207064189603E-3</v>
      </c>
      <c r="K184" s="80">
        <f>+IF(ISNUMBER(DATA!AL94),DATA!AL94,"n/a")</f>
        <v>3324192.91</v>
      </c>
      <c r="L184" s="77">
        <f>+IF(ISNUMBER(DATA!AM94),DATA!AM94,"n/a")</f>
        <v>2.2683369800514101E-2</v>
      </c>
      <c r="R184" s="66"/>
      <c r="S184" s="66"/>
      <c r="T184" s="66"/>
      <c r="U184" s="66"/>
      <c r="V184" s="66"/>
      <c r="W184" s="66"/>
      <c r="X184" s="66"/>
      <c r="Y184" s="66"/>
    </row>
    <row r="185" spans="1:25" x14ac:dyDescent="0.2">
      <c r="A185" s="75" t="s">
        <v>19</v>
      </c>
      <c r="B185" s="75" t="s">
        <v>21</v>
      </c>
      <c r="C185" s="66" t="s">
        <v>9</v>
      </c>
      <c r="D185" s="66" t="s">
        <v>296</v>
      </c>
      <c r="E185" s="80">
        <f>+IF(ISNUMBER(DATA!H95),DATA!H95,"n/a")</f>
        <v>280289.62</v>
      </c>
      <c r="F185" s="77">
        <f>+IF(ISNUMBER(DATA!I95),DATA!I95,"n/a")</f>
        <v>-0.100579215704911</v>
      </c>
      <c r="G185" s="80">
        <f>+IF(ISNUMBER(DATA!R95),DATA!R95,"n/a")</f>
        <v>931534.21</v>
      </c>
      <c r="H185" s="77">
        <f>+IF(ISNUMBER(DATA!S95),DATA!S95,"n/a")</f>
        <v>-3.6467282780198701E-2</v>
      </c>
      <c r="I185" s="80">
        <f>+IF(ISNUMBER(DATA!AB95),DATA!AB95,"n/a")</f>
        <v>1784889.85</v>
      </c>
      <c r="J185" s="77">
        <f>+IF(ISNUMBER(DATA!AC95),DATA!AC95,"n/a")</f>
        <v>-5.9685885958493399E-3</v>
      </c>
      <c r="K185" s="80">
        <f>+IF(ISNUMBER(DATA!AL95),DATA!AL95,"n/a")</f>
        <v>3392322.48</v>
      </c>
      <c r="L185" s="77">
        <f>+IF(ISNUMBER(DATA!AM95),DATA!AM95,"n/a")</f>
        <v>2.8009155754382198E-3</v>
      </c>
      <c r="R185" s="66"/>
      <c r="S185" s="66"/>
      <c r="T185" s="66"/>
      <c r="U185" s="66"/>
      <c r="V185" s="66"/>
      <c r="W185" s="66"/>
      <c r="X185" s="66"/>
      <c r="Y185" s="66"/>
    </row>
    <row r="186" spans="1:25" x14ac:dyDescent="0.2">
      <c r="A186" s="75" t="s">
        <v>19</v>
      </c>
      <c r="B186" s="75" t="s">
        <v>21</v>
      </c>
      <c r="C186" s="66" t="s">
        <v>9</v>
      </c>
      <c r="D186" s="66" t="s">
        <v>297</v>
      </c>
      <c r="E186" s="80">
        <f>+IF(ISNUMBER(DATA!H96),DATA!H96,"n/a")</f>
        <v>109389.14</v>
      </c>
      <c r="F186" s="77">
        <f>+IF(ISNUMBER(DATA!I96),DATA!I96,"n/a")</f>
        <v>7.0320167088281496E-2</v>
      </c>
      <c r="G186" s="80">
        <f>+IF(ISNUMBER(DATA!R96),DATA!R96,"n/a")</f>
        <v>356549.02</v>
      </c>
      <c r="H186" s="77">
        <f>+IF(ISNUMBER(DATA!S96),DATA!S96,"n/a")</f>
        <v>5.1099030162070701E-2</v>
      </c>
      <c r="I186" s="80">
        <f>+IF(ISNUMBER(DATA!AB96),DATA!AB96,"n/a")</f>
        <v>669061.34</v>
      </c>
      <c r="J186" s="77">
        <f>+IF(ISNUMBER(DATA!AC96),DATA!AC96,"n/a")</f>
        <v>5.6236183952889401E-2</v>
      </c>
      <c r="K186" s="80">
        <f>+IF(ISNUMBER(DATA!AL96),DATA!AL96,"n/a")</f>
        <v>1307947.23</v>
      </c>
      <c r="L186" s="77">
        <f>+IF(ISNUMBER(DATA!AM96),DATA!AM96,"n/a")</f>
        <v>5.1217393816831998E-2</v>
      </c>
      <c r="R186" s="66"/>
      <c r="S186" s="66"/>
      <c r="T186" s="66"/>
      <c r="U186" s="66"/>
      <c r="V186" s="66"/>
      <c r="W186" s="66"/>
      <c r="X186" s="66"/>
      <c r="Y186" s="66"/>
    </row>
    <row r="187" spans="1:25" x14ac:dyDescent="0.2">
      <c r="A187" s="75" t="s">
        <v>19</v>
      </c>
      <c r="B187" s="75" t="s">
        <v>21</v>
      </c>
      <c r="C187" s="66" t="s">
        <v>9</v>
      </c>
      <c r="D187" s="66" t="s">
        <v>298</v>
      </c>
      <c r="E187" s="80">
        <f>+IF(ISNUMBER(DATA!H97),DATA!H97,"n/a")</f>
        <v>213487.89</v>
      </c>
      <c r="F187" s="77">
        <f>+IF(ISNUMBER(DATA!I97),DATA!I97,"n/a")</f>
        <v>-7.1989327836996006E-2</v>
      </c>
      <c r="G187" s="80">
        <f>+IF(ISNUMBER(DATA!R97),DATA!R97,"n/a")</f>
        <v>659221.05000000005</v>
      </c>
      <c r="H187" s="77">
        <f>+IF(ISNUMBER(DATA!S97),DATA!S97,"n/a")</f>
        <v>-3.2356867956628503E-2</v>
      </c>
      <c r="I187" s="80">
        <f>+IF(ISNUMBER(DATA!AB97),DATA!AB97,"n/a")</f>
        <v>1220602.3899999999</v>
      </c>
      <c r="J187" s="77">
        <f>+IF(ISNUMBER(DATA!AC97),DATA!AC97,"n/a")</f>
        <v>8.667656494571E-4</v>
      </c>
      <c r="K187" s="80">
        <f>+IF(ISNUMBER(DATA!AL97),DATA!AL97,"n/a")</f>
        <v>2543444.85</v>
      </c>
      <c r="L187" s="77">
        <f>+IF(ISNUMBER(DATA!AM97),DATA!AM97,"n/a")</f>
        <v>4.1201850293672702E-2</v>
      </c>
      <c r="R187" s="66"/>
      <c r="S187" s="66"/>
      <c r="T187" s="66"/>
      <c r="U187" s="66"/>
      <c r="V187" s="66"/>
      <c r="W187" s="66"/>
      <c r="X187" s="66"/>
      <c r="Y187" s="66"/>
    </row>
    <row r="188" spans="1:25" x14ac:dyDescent="0.2">
      <c r="A188" s="75" t="s">
        <v>19</v>
      </c>
      <c r="B188" s="75" t="s">
        <v>21</v>
      </c>
      <c r="C188" s="66" t="s">
        <v>9</v>
      </c>
      <c r="D188" s="66" t="s">
        <v>299</v>
      </c>
      <c r="E188" s="80">
        <f>+IF(ISNUMBER(DATA!H98),DATA!H98,"n/a")</f>
        <v>1161414.3600000001</v>
      </c>
      <c r="F188" s="77">
        <f>+IF(ISNUMBER(DATA!I98),DATA!I98,"n/a")</f>
        <v>-1.40969071675401E-2</v>
      </c>
      <c r="G188" s="80">
        <f>+IF(ISNUMBER(DATA!R98),DATA!R98,"n/a")</f>
        <v>4207487.7699999996</v>
      </c>
      <c r="H188" s="77">
        <f>+IF(ISNUMBER(DATA!S98),DATA!S98,"n/a")</f>
        <v>3.5001844547151301E-2</v>
      </c>
      <c r="I188" s="80">
        <f>+IF(ISNUMBER(DATA!AB98),DATA!AB98,"n/a")</f>
        <v>8620292.3699999992</v>
      </c>
      <c r="J188" s="77">
        <f>+IF(ISNUMBER(DATA!AC98),DATA!AC98,"n/a")</f>
        <v>5.7914075628021498E-2</v>
      </c>
      <c r="K188" s="80">
        <f>+IF(ISNUMBER(DATA!AL98),DATA!AL98,"n/a")</f>
        <v>15966965.25</v>
      </c>
      <c r="L188" s="77">
        <f>+IF(ISNUMBER(DATA!AM98),DATA!AM98,"n/a")</f>
        <v>7.8056536401551496E-2</v>
      </c>
      <c r="R188" s="66"/>
      <c r="S188" s="66"/>
      <c r="T188" s="66"/>
      <c r="U188" s="66"/>
      <c r="V188" s="66"/>
      <c r="W188" s="66"/>
      <c r="X188" s="66"/>
      <c r="Y188" s="66"/>
    </row>
    <row r="189" spans="1:25" x14ac:dyDescent="0.2">
      <c r="A189" s="75" t="s">
        <v>19</v>
      </c>
      <c r="B189" s="75" t="s">
        <v>21</v>
      </c>
      <c r="C189" s="66" t="s">
        <v>9</v>
      </c>
      <c r="D189" s="66" t="s">
        <v>300</v>
      </c>
      <c r="E189" s="80">
        <f>+IF(ISNUMBER(DATA!H99),DATA!H99,"n/a")</f>
        <v>499186.62</v>
      </c>
      <c r="F189" s="77">
        <f>+IF(ISNUMBER(DATA!I99),DATA!I99,"n/a")</f>
        <v>2.13564984505531E-2</v>
      </c>
      <c r="G189" s="80">
        <f>+IF(ISNUMBER(DATA!R99),DATA!R99,"n/a")</f>
        <v>1708730.76</v>
      </c>
      <c r="H189" s="77">
        <f>+IF(ISNUMBER(DATA!S99),DATA!S99,"n/a")</f>
        <v>1.9653191442715202E-2</v>
      </c>
      <c r="I189" s="80">
        <f>+IF(ISNUMBER(DATA!AB99),DATA!AB99,"n/a")</f>
        <v>3281262.79</v>
      </c>
      <c r="J189" s="77">
        <f>+IF(ISNUMBER(DATA!AC99),DATA!AC99,"n/a")</f>
        <v>4.2265821062589103E-2</v>
      </c>
      <c r="K189" s="80">
        <f>+IF(ISNUMBER(DATA!AL99),DATA!AL99,"n/a")</f>
        <v>6278202.6200000001</v>
      </c>
      <c r="L189" s="77">
        <f>+IF(ISNUMBER(DATA!AM99),DATA!AM99,"n/a")</f>
        <v>4.21761897995305E-2</v>
      </c>
      <c r="R189" s="66"/>
      <c r="S189" s="66"/>
      <c r="T189" s="66"/>
      <c r="U189" s="66"/>
      <c r="V189" s="66"/>
      <c r="W189" s="66"/>
      <c r="X189" s="66"/>
      <c r="Y189" s="66"/>
    </row>
    <row r="190" spans="1:25" x14ac:dyDescent="0.2">
      <c r="A190" s="75" t="s">
        <v>19</v>
      </c>
      <c r="B190" s="75" t="s">
        <v>21</v>
      </c>
      <c r="C190" s="66" t="s">
        <v>9</v>
      </c>
      <c r="D190" s="66" t="s">
        <v>301</v>
      </c>
      <c r="E190" s="80">
        <f>+IF(ISNUMBER(DATA!H100),DATA!H100,"n/a")</f>
        <v>73868.19</v>
      </c>
      <c r="F190" s="77">
        <f>+IF(ISNUMBER(DATA!I100),DATA!I100,"n/a")</f>
        <v>0.213661792951158</v>
      </c>
      <c r="G190" s="80">
        <f>+IF(ISNUMBER(DATA!R100),DATA!R100,"n/a")</f>
        <v>245423.13</v>
      </c>
      <c r="H190" s="77">
        <f>+IF(ISNUMBER(DATA!S100),DATA!S100,"n/a")</f>
        <v>0.14729270283557899</v>
      </c>
      <c r="I190" s="80">
        <f>+IF(ISNUMBER(DATA!AB100),DATA!AB100,"n/a")</f>
        <v>461747.04</v>
      </c>
      <c r="J190" s="77">
        <f>+IF(ISNUMBER(DATA!AC100),DATA!AC100,"n/a")</f>
        <v>0.118881381868922</v>
      </c>
      <c r="K190" s="80">
        <f>+IF(ISNUMBER(DATA!AL100),DATA!AL100,"n/a")</f>
        <v>895821.15</v>
      </c>
      <c r="L190" s="77">
        <f>+IF(ISNUMBER(DATA!AM100),DATA!AM100,"n/a")</f>
        <v>8.2469622599315395E-2</v>
      </c>
      <c r="R190" s="66"/>
      <c r="S190" s="66"/>
      <c r="T190" s="66"/>
      <c r="U190" s="66"/>
      <c r="V190" s="66"/>
      <c r="W190" s="66"/>
      <c r="X190" s="66"/>
      <c r="Y190" s="66"/>
    </row>
    <row r="191" spans="1:25" x14ac:dyDescent="0.2">
      <c r="A191" s="75" t="s">
        <v>19</v>
      </c>
      <c r="B191" s="75" t="s">
        <v>21</v>
      </c>
      <c r="C191" s="66" t="s">
        <v>9</v>
      </c>
      <c r="D191" s="66" t="s">
        <v>302</v>
      </c>
      <c r="E191" s="80">
        <f>+IF(ISNUMBER(DATA!H101),DATA!H101,"n/a")</f>
        <v>276655.45</v>
      </c>
      <c r="F191" s="77">
        <f>+IF(ISNUMBER(DATA!I101),DATA!I101,"n/a")</f>
        <v>-1.47150568381235E-3</v>
      </c>
      <c r="G191" s="80">
        <f>+IF(ISNUMBER(DATA!R101),DATA!R101,"n/a")</f>
        <v>914203.6</v>
      </c>
      <c r="H191" s="77">
        <f>+IF(ISNUMBER(DATA!S101),DATA!S101,"n/a")</f>
        <v>1.0558677859847901E-3</v>
      </c>
      <c r="I191" s="80">
        <f>+IF(ISNUMBER(DATA!AB101),DATA!AB101,"n/a")</f>
        <v>1754600.15</v>
      </c>
      <c r="J191" s="77">
        <f>+IF(ISNUMBER(DATA!AC101),DATA!AC101,"n/a")</f>
        <v>-1.62884814192859E-3</v>
      </c>
      <c r="K191" s="80">
        <f>+IF(ISNUMBER(DATA!AL101),DATA!AL101,"n/a")</f>
        <v>3369346.67</v>
      </c>
      <c r="L191" s="77">
        <f>+IF(ISNUMBER(DATA!AM101),DATA!AM101,"n/a")</f>
        <v>2.6079339553308701E-2</v>
      </c>
      <c r="R191" s="66"/>
      <c r="S191" s="66"/>
      <c r="T191" s="66"/>
      <c r="U191" s="66"/>
      <c r="V191" s="66"/>
      <c r="W191" s="66"/>
      <c r="X191" s="66"/>
      <c r="Y191" s="66"/>
    </row>
    <row r="192" spans="1:25" x14ac:dyDescent="0.2">
      <c r="A192" s="75" t="s">
        <v>19</v>
      </c>
      <c r="B192" s="75" t="s">
        <v>21</v>
      </c>
      <c r="C192" s="66" t="s">
        <v>9</v>
      </c>
      <c r="D192" s="66" t="s">
        <v>303</v>
      </c>
      <c r="E192" s="80">
        <f>+IF(ISNUMBER(DATA!H102),DATA!H102,"n/a")</f>
        <v>131700.60999999999</v>
      </c>
      <c r="F192" s="77">
        <f>+IF(ISNUMBER(DATA!I102),DATA!I102,"n/a")</f>
        <v>-7.0804771765803798E-2</v>
      </c>
      <c r="G192" s="80">
        <f>+IF(ISNUMBER(DATA!R102),DATA!R102,"n/a")</f>
        <v>464206.72</v>
      </c>
      <c r="H192" s="77">
        <f>+IF(ISNUMBER(DATA!S102),DATA!S102,"n/a")</f>
        <v>6.6575707371090897E-3</v>
      </c>
      <c r="I192" s="80">
        <f>+IF(ISNUMBER(DATA!AB102),DATA!AB102,"n/a")</f>
        <v>871223.51</v>
      </c>
      <c r="J192" s="77">
        <f>+IF(ISNUMBER(DATA!AC102),DATA!AC102,"n/a")</f>
        <v>-1.7219373556401801E-3</v>
      </c>
      <c r="K192" s="80">
        <f>+IF(ISNUMBER(DATA!AL102),DATA!AL102,"n/a")</f>
        <v>1728613.05</v>
      </c>
      <c r="L192" s="77">
        <f>+IF(ISNUMBER(DATA!AM102),DATA!AM102,"n/a")</f>
        <v>3.1199778551590099E-3</v>
      </c>
      <c r="R192" s="66"/>
      <c r="S192" s="66"/>
      <c r="T192" s="66"/>
      <c r="U192" s="66"/>
      <c r="V192" s="66"/>
      <c r="W192" s="66"/>
      <c r="X192" s="66"/>
      <c r="Y192" s="66"/>
    </row>
    <row r="193" spans="1:25" x14ac:dyDescent="0.2">
      <c r="A193" s="75" t="s">
        <v>19</v>
      </c>
      <c r="B193" s="75" t="s">
        <v>21</v>
      </c>
      <c r="C193" s="66" t="s">
        <v>9</v>
      </c>
      <c r="D193" s="66" t="s">
        <v>304</v>
      </c>
      <c r="E193" s="80">
        <f>+IF(ISNUMBER(DATA!H103),DATA!H103,"n/a")</f>
        <v>533480.14</v>
      </c>
      <c r="F193" s="77">
        <f>+IF(ISNUMBER(DATA!I103),DATA!I103,"n/a")</f>
        <v>0.139136832679852</v>
      </c>
      <c r="G193" s="80">
        <f>+IF(ISNUMBER(DATA!R103),DATA!R103,"n/a")</f>
        <v>1744036.65</v>
      </c>
      <c r="H193" s="77">
        <f>+IF(ISNUMBER(DATA!S103),DATA!S103,"n/a")</f>
        <v>9.2224065409018896E-2</v>
      </c>
      <c r="I193" s="80">
        <f>+IF(ISNUMBER(DATA!AB103),DATA!AB103,"n/a")</f>
        <v>3285734.57</v>
      </c>
      <c r="J193" s="77">
        <f>+IF(ISNUMBER(DATA!AC103),DATA!AC103,"n/a")</f>
        <v>4.11036099264439E-2</v>
      </c>
      <c r="K193" s="80">
        <f>+IF(ISNUMBER(DATA!AL103),DATA!AL103,"n/a")</f>
        <v>6093805.2300000004</v>
      </c>
      <c r="L193" s="77">
        <f>+IF(ISNUMBER(DATA!AM103),DATA!AM103,"n/a")</f>
        <v>4.5469313410637903E-2</v>
      </c>
      <c r="R193" s="66"/>
      <c r="S193" s="66"/>
      <c r="T193" s="66"/>
      <c r="U193" s="66"/>
      <c r="V193" s="66"/>
      <c r="W193" s="66"/>
      <c r="X193" s="66"/>
      <c r="Y193" s="66"/>
    </row>
    <row r="194" spans="1:25" x14ac:dyDescent="0.2">
      <c r="A194" s="75" t="s">
        <v>19</v>
      </c>
      <c r="B194" s="75" t="s">
        <v>21</v>
      </c>
      <c r="C194" s="66" t="s">
        <v>9</v>
      </c>
      <c r="D194" s="66" t="s">
        <v>305</v>
      </c>
      <c r="E194" s="80">
        <f>+IF(ISNUMBER(DATA!H104),DATA!H104,"n/a")</f>
        <v>347459.91</v>
      </c>
      <c r="F194" s="77">
        <f>+IF(ISNUMBER(DATA!I104),DATA!I104,"n/a")</f>
        <v>1.1114404280868399E-2</v>
      </c>
      <c r="G194" s="80">
        <f>+IF(ISNUMBER(DATA!R104),DATA!R104,"n/a")</f>
        <v>1190364.07</v>
      </c>
      <c r="H194" s="77">
        <f>+IF(ISNUMBER(DATA!S104),DATA!S104,"n/a")</f>
        <v>2.85855258820376E-2</v>
      </c>
      <c r="I194" s="80">
        <f>+IF(ISNUMBER(DATA!AB104),DATA!AB104,"n/a")</f>
        <v>2318386.9700000002</v>
      </c>
      <c r="J194" s="77">
        <f>+IF(ISNUMBER(DATA!AC104),DATA!AC104,"n/a")</f>
        <v>3.7191895425380601E-2</v>
      </c>
      <c r="K194" s="80">
        <f>+IF(ISNUMBER(DATA!AL104),DATA!AL104,"n/a")</f>
        <v>4307248.1399999997</v>
      </c>
      <c r="L194" s="77">
        <f>+IF(ISNUMBER(DATA!AM104),DATA!AM104,"n/a")</f>
        <v>4.8959291658020099E-2</v>
      </c>
      <c r="R194" s="66"/>
      <c r="S194" s="66"/>
      <c r="T194" s="66"/>
      <c r="U194" s="66"/>
      <c r="V194" s="66"/>
      <c r="W194" s="66"/>
      <c r="X194" s="66"/>
      <c r="Y194" s="66"/>
    </row>
    <row r="195" spans="1:25" x14ac:dyDescent="0.2">
      <c r="A195" s="75" t="s">
        <v>19</v>
      </c>
      <c r="B195" s="75" t="s">
        <v>21</v>
      </c>
      <c r="C195" s="66" t="s">
        <v>9</v>
      </c>
      <c r="D195" s="66" t="s">
        <v>306</v>
      </c>
      <c r="E195" s="80">
        <f>+IF(ISNUMBER(DATA!H105),DATA!H105,"n/a")</f>
        <v>252332.18</v>
      </c>
      <c r="F195" s="77">
        <f>+IF(ISNUMBER(DATA!I105),DATA!I105,"n/a")</f>
        <v>9.2982685559095904E-2</v>
      </c>
      <c r="G195" s="80">
        <f>+IF(ISNUMBER(DATA!R105),DATA!R105,"n/a")</f>
        <v>829411.94</v>
      </c>
      <c r="H195" s="77">
        <f>+IF(ISNUMBER(DATA!S105),DATA!S105,"n/a")</f>
        <v>5.2895935632652998E-2</v>
      </c>
      <c r="I195" s="80">
        <f>+IF(ISNUMBER(DATA!AB105),DATA!AB105,"n/a")</f>
        <v>1661883.67</v>
      </c>
      <c r="J195" s="77">
        <f>+IF(ISNUMBER(DATA!AC105),DATA!AC105,"n/a")</f>
        <v>2.90301808248376E-2</v>
      </c>
      <c r="K195" s="80">
        <f>+IF(ISNUMBER(DATA!AL105),DATA!AL105,"n/a")</f>
        <v>3134702.97</v>
      </c>
      <c r="L195" s="77">
        <f>+IF(ISNUMBER(DATA!AM105),DATA!AM105,"n/a")</f>
        <v>8.7677723951744193E-3</v>
      </c>
      <c r="R195" s="66"/>
      <c r="S195" s="66"/>
      <c r="T195" s="66"/>
      <c r="U195" s="66"/>
      <c r="V195" s="66"/>
      <c r="W195" s="66"/>
      <c r="X195" s="66"/>
      <c r="Y195" s="66"/>
    </row>
    <row r="196" spans="1:25" x14ac:dyDescent="0.2">
      <c r="A196" s="75" t="s">
        <v>19</v>
      </c>
      <c r="B196" s="75" t="s">
        <v>21</v>
      </c>
      <c r="C196" s="66" t="s">
        <v>9</v>
      </c>
      <c r="D196" s="66" t="s">
        <v>307</v>
      </c>
      <c r="E196" s="80">
        <f>+IF(ISNUMBER(DATA!H106),DATA!H106,"n/a")</f>
        <v>273568.71000000002</v>
      </c>
      <c r="F196" s="77">
        <f>+IF(ISNUMBER(DATA!I106),DATA!I106,"n/a")</f>
        <v>-1.33511811205372E-2</v>
      </c>
      <c r="G196" s="80">
        <f>+IF(ISNUMBER(DATA!R106),DATA!R106,"n/a")</f>
        <v>942288.13</v>
      </c>
      <c r="H196" s="77">
        <f>+IF(ISNUMBER(DATA!S106),DATA!S106,"n/a")</f>
        <v>1.47202954444409E-2</v>
      </c>
      <c r="I196" s="80">
        <f>+IF(ISNUMBER(DATA!AB106),DATA!AB106,"n/a")</f>
        <v>1839839.11</v>
      </c>
      <c r="J196" s="77">
        <f>+IF(ISNUMBER(DATA!AC106),DATA!AC106,"n/a")</f>
        <v>1.22127880447657E-2</v>
      </c>
      <c r="K196" s="80">
        <f>+IF(ISNUMBER(DATA!AL106),DATA!AL106,"n/a")</f>
        <v>3578615.08</v>
      </c>
      <c r="L196" s="77">
        <f>+IF(ISNUMBER(DATA!AM106),DATA!AM106,"n/a")</f>
        <v>5.0816846328937702E-2</v>
      </c>
      <c r="R196" s="66"/>
      <c r="S196" s="66"/>
      <c r="T196" s="66"/>
      <c r="U196" s="66"/>
      <c r="V196" s="66"/>
      <c r="W196" s="66"/>
      <c r="X196" s="66"/>
      <c r="Y196" s="66"/>
    </row>
    <row r="197" spans="1:25" x14ac:dyDescent="0.2">
      <c r="A197" s="75" t="s">
        <v>19</v>
      </c>
      <c r="B197" s="75" t="s">
        <v>21</v>
      </c>
      <c r="C197" s="66" t="s">
        <v>9</v>
      </c>
      <c r="D197" s="66" t="s">
        <v>308</v>
      </c>
      <c r="E197" s="80">
        <f>+IF(ISNUMBER(DATA!H107),DATA!H107,"n/a")</f>
        <v>226642.87</v>
      </c>
      <c r="F197" s="77">
        <f>+IF(ISNUMBER(DATA!I107),DATA!I107,"n/a")</f>
        <v>9.6821377951033599E-2</v>
      </c>
      <c r="G197" s="80">
        <f>+IF(ISNUMBER(DATA!R107),DATA!R107,"n/a")</f>
        <v>738083.39</v>
      </c>
      <c r="H197" s="77">
        <f>+IF(ISNUMBER(DATA!S107),DATA!S107,"n/a")</f>
        <v>7.2370293015177403E-2</v>
      </c>
      <c r="I197" s="80">
        <f>+IF(ISNUMBER(DATA!AB107),DATA!AB107,"n/a")</f>
        <v>1370327.94</v>
      </c>
      <c r="J197" s="77">
        <f>+IF(ISNUMBER(DATA!AC107),DATA!AC107,"n/a")</f>
        <v>3.8467144317458499E-2</v>
      </c>
      <c r="K197" s="80">
        <f>+IF(ISNUMBER(DATA!AL107),DATA!AL107,"n/a")</f>
        <v>2583427.58</v>
      </c>
      <c r="L197" s="77">
        <f>+IF(ISNUMBER(DATA!AM107),DATA!AM107,"n/a")</f>
        <v>2.57266971141802E-2</v>
      </c>
      <c r="R197" s="66"/>
      <c r="S197" s="66"/>
      <c r="T197" s="66"/>
      <c r="U197" s="66"/>
      <c r="V197" s="66"/>
      <c r="W197" s="66"/>
      <c r="X197" s="66"/>
      <c r="Y197" s="66"/>
    </row>
    <row r="198" spans="1:25" x14ac:dyDescent="0.2">
      <c r="A198" s="75" t="s">
        <v>19</v>
      </c>
      <c r="B198" s="75" t="s">
        <v>21</v>
      </c>
      <c r="C198" s="66" t="s">
        <v>9</v>
      </c>
      <c r="D198" s="66" t="s">
        <v>309</v>
      </c>
      <c r="E198" s="80">
        <f>+IF(ISNUMBER(DATA!H108),DATA!H108,"n/a")</f>
        <v>199320.33</v>
      </c>
      <c r="F198" s="77">
        <f>+IF(ISNUMBER(DATA!I108),DATA!I108,"n/a")</f>
        <v>1.9367802759714298E-2</v>
      </c>
      <c r="G198" s="80">
        <f>+IF(ISNUMBER(DATA!R108),DATA!R108,"n/a")</f>
        <v>656688.91</v>
      </c>
      <c r="H198" s="77">
        <f>+IF(ISNUMBER(DATA!S108),DATA!S108,"n/a")</f>
        <v>5.0958858114797299E-2</v>
      </c>
      <c r="I198" s="80">
        <f>+IF(ISNUMBER(DATA!AB108),DATA!AB108,"n/a")</f>
        <v>1233037.31</v>
      </c>
      <c r="J198" s="77">
        <f>+IF(ISNUMBER(DATA!AC108),DATA!AC108,"n/a")</f>
        <v>4.1615222456092102E-2</v>
      </c>
      <c r="K198" s="80">
        <f>+IF(ISNUMBER(DATA!AL108),DATA!AL108,"n/a")</f>
        <v>2344983.5299999998</v>
      </c>
      <c r="L198" s="77">
        <f>+IF(ISNUMBER(DATA!AM108),DATA!AM108,"n/a")</f>
        <v>2.7667177151323299E-2</v>
      </c>
      <c r="R198" s="66"/>
      <c r="S198" s="66"/>
      <c r="T198" s="66"/>
      <c r="U198" s="66"/>
      <c r="V198" s="66"/>
      <c r="W198" s="66"/>
      <c r="X198" s="66"/>
      <c r="Y198" s="66"/>
    </row>
    <row r="199" spans="1:25" x14ac:dyDescent="0.2">
      <c r="A199" s="75" t="s">
        <v>19</v>
      </c>
      <c r="B199" s="75" t="s">
        <v>21</v>
      </c>
      <c r="C199" s="66" t="s">
        <v>9</v>
      </c>
      <c r="D199" s="66" t="s">
        <v>310</v>
      </c>
      <c r="E199" s="80">
        <f>+IF(ISNUMBER(DATA!H109),DATA!H109,"n/a")</f>
        <v>142915.54999999999</v>
      </c>
      <c r="F199" s="77">
        <f>+IF(ISNUMBER(DATA!I109),DATA!I109,"n/a")</f>
        <v>4.8522606042779998E-2</v>
      </c>
      <c r="G199" s="80">
        <f>+IF(ISNUMBER(DATA!R109),DATA!R109,"n/a")</f>
        <v>462242.27</v>
      </c>
      <c r="H199" s="77">
        <f>+IF(ISNUMBER(DATA!S109),DATA!S109,"n/a")</f>
        <v>4.4846771364964698E-2</v>
      </c>
      <c r="I199" s="80">
        <f>+IF(ISNUMBER(DATA!AB109),DATA!AB109,"n/a")</f>
        <v>834932.84</v>
      </c>
      <c r="J199" s="77">
        <f>+IF(ISNUMBER(DATA!AC109),DATA!AC109,"n/a")</f>
        <v>6.7242046383742598E-3</v>
      </c>
      <c r="K199" s="80">
        <f>+IF(ISNUMBER(DATA!AL109),DATA!AL109,"n/a")</f>
        <v>1632912.32</v>
      </c>
      <c r="L199" s="77">
        <f>+IF(ISNUMBER(DATA!AM109),DATA!AM109,"n/a")</f>
        <v>5.2884521055326797E-3</v>
      </c>
      <c r="R199" s="66"/>
      <c r="S199" s="66"/>
      <c r="T199" s="66"/>
      <c r="U199" s="66"/>
      <c r="V199" s="66"/>
      <c r="W199" s="66"/>
      <c r="X199" s="66"/>
      <c r="Y199" s="66"/>
    </row>
    <row r="200" spans="1:25" x14ac:dyDescent="0.2">
      <c r="A200" s="75" t="s">
        <v>19</v>
      </c>
      <c r="B200" s="75" t="s">
        <v>21</v>
      </c>
      <c r="C200" s="66" t="s">
        <v>9</v>
      </c>
      <c r="D200" s="66" t="s">
        <v>311</v>
      </c>
      <c r="E200" s="80">
        <f>+IF(ISNUMBER(DATA!H110),DATA!H110,"n/a")</f>
        <v>278834.76</v>
      </c>
      <c r="F200" s="77">
        <f>+IF(ISNUMBER(DATA!I110),DATA!I110,"n/a")</f>
        <v>-1.5179149180593699E-2</v>
      </c>
      <c r="G200" s="80">
        <f>+IF(ISNUMBER(DATA!R110),DATA!R110,"n/a")</f>
        <v>941114</v>
      </c>
      <c r="H200" s="77">
        <f>+IF(ISNUMBER(DATA!S110),DATA!S110,"n/a")</f>
        <v>-5.0562174142546802E-2</v>
      </c>
      <c r="I200" s="80">
        <f>+IF(ISNUMBER(DATA!AB110),DATA!AB110,"n/a")</f>
        <v>1828717.23</v>
      </c>
      <c r="J200" s="77">
        <f>+IF(ISNUMBER(DATA!AC110),DATA!AC110,"n/a")</f>
        <v>-5.6649716767768803E-2</v>
      </c>
      <c r="K200" s="80">
        <f>+IF(ISNUMBER(DATA!AL110),DATA!AL110,"n/a")</f>
        <v>3538082.3</v>
      </c>
      <c r="L200" s="77">
        <f>+IF(ISNUMBER(DATA!AM110),DATA!AM110,"n/a")</f>
        <v>-3.2635737748497803E-2</v>
      </c>
      <c r="R200" s="66"/>
      <c r="S200" s="66"/>
      <c r="T200" s="66"/>
      <c r="U200" s="66"/>
      <c r="V200" s="66"/>
      <c r="W200" s="66"/>
      <c r="X200" s="66"/>
      <c r="Y200" s="66"/>
    </row>
    <row r="201" spans="1:25" x14ac:dyDescent="0.2">
      <c r="A201" s="75" t="s">
        <v>19</v>
      </c>
      <c r="B201" s="75" t="s">
        <v>21</v>
      </c>
      <c r="C201" s="66" t="s">
        <v>9</v>
      </c>
      <c r="D201" s="66" t="s">
        <v>312</v>
      </c>
      <c r="E201" s="80">
        <f>+IF(ISNUMBER(DATA!H111),DATA!H111,"n/a")</f>
        <v>136355.53</v>
      </c>
      <c r="F201" s="77">
        <f>+IF(ISNUMBER(DATA!I111),DATA!I111,"n/a")</f>
        <v>6.2193482751059202E-2</v>
      </c>
      <c r="G201" s="80">
        <f>+IF(ISNUMBER(DATA!R111),DATA!R111,"n/a")</f>
        <v>459075.39</v>
      </c>
      <c r="H201" s="77">
        <f>+IF(ISNUMBER(DATA!S111),DATA!S111,"n/a")</f>
        <v>6.6218208573773404E-2</v>
      </c>
      <c r="I201" s="80">
        <f>+IF(ISNUMBER(DATA!AB111),DATA!AB111,"n/a")</f>
        <v>879275.93</v>
      </c>
      <c r="J201" s="77">
        <f>+IF(ISNUMBER(DATA!AC111),DATA!AC111,"n/a")</f>
        <v>5.7060365329245598E-2</v>
      </c>
      <c r="K201" s="80">
        <f>+IF(ISNUMBER(DATA!AL111),DATA!AL111,"n/a")</f>
        <v>1689945.09</v>
      </c>
      <c r="L201" s="77">
        <f>+IF(ISNUMBER(DATA!AM111),DATA!AM111,"n/a")</f>
        <v>4.4870413001232103E-2</v>
      </c>
      <c r="R201" s="66"/>
      <c r="S201" s="66"/>
      <c r="T201" s="66"/>
      <c r="U201" s="66"/>
      <c r="V201" s="66"/>
      <c r="W201" s="66"/>
      <c r="X201" s="66"/>
      <c r="Y201" s="66"/>
    </row>
    <row r="202" spans="1:25" x14ac:dyDescent="0.2">
      <c r="A202" s="75" t="s">
        <v>19</v>
      </c>
      <c r="B202" s="75" t="s">
        <v>21</v>
      </c>
      <c r="C202" s="66" t="s">
        <v>9</v>
      </c>
      <c r="D202" s="66" t="s">
        <v>313</v>
      </c>
      <c r="E202" s="80">
        <f>+IF(ISNUMBER(DATA!H112),DATA!H112,"n/a")</f>
        <v>211117.81</v>
      </c>
      <c r="F202" s="77">
        <f>+IF(ISNUMBER(DATA!I112),DATA!I112,"n/a")</f>
        <v>6.54928594027918E-2</v>
      </c>
      <c r="G202" s="80">
        <f>+IF(ISNUMBER(DATA!R112),DATA!R112,"n/a")</f>
        <v>703357.94</v>
      </c>
      <c r="H202" s="77">
        <f>+IF(ISNUMBER(DATA!S112),DATA!S112,"n/a")</f>
        <v>4.13239183770562E-2</v>
      </c>
      <c r="I202" s="80">
        <f>+IF(ISNUMBER(DATA!AB112),DATA!AB112,"n/a")</f>
        <v>1368153.17</v>
      </c>
      <c r="J202" s="77">
        <f>+IF(ISNUMBER(DATA!AC112),DATA!AC112,"n/a")</f>
        <v>4.4683526490338299E-2</v>
      </c>
      <c r="K202" s="80">
        <f>+IF(ISNUMBER(DATA!AL112),DATA!AL112,"n/a")</f>
        <v>2578123.12</v>
      </c>
      <c r="L202" s="77">
        <f>+IF(ISNUMBER(DATA!AM112),DATA!AM112,"n/a")</f>
        <v>3.7062564428658497E-2</v>
      </c>
      <c r="R202" s="66"/>
      <c r="S202" s="66"/>
      <c r="T202" s="66"/>
      <c r="U202" s="66"/>
      <c r="V202" s="66"/>
      <c r="W202" s="66"/>
      <c r="X202" s="66"/>
      <c r="Y202" s="66"/>
    </row>
    <row r="203" spans="1:25" x14ac:dyDescent="0.2">
      <c r="A203" s="75" t="s">
        <v>19</v>
      </c>
      <c r="B203" s="75" t="s">
        <v>21</v>
      </c>
      <c r="C203" s="66" t="s">
        <v>9</v>
      </c>
      <c r="D203" s="66" t="s">
        <v>314</v>
      </c>
      <c r="E203" s="80">
        <f>+IF(ISNUMBER(DATA!H113),DATA!H113,"n/a")</f>
        <v>482350.12</v>
      </c>
      <c r="F203" s="77">
        <f>+IF(ISNUMBER(DATA!I113),DATA!I113,"n/a")</f>
        <v>1.73964949344277E-2</v>
      </c>
      <c r="G203" s="80">
        <f>+IF(ISNUMBER(DATA!R113),DATA!R113,"n/a")</f>
        <v>1590123.39</v>
      </c>
      <c r="H203" s="77">
        <f>+IF(ISNUMBER(DATA!S113),DATA!S113,"n/a")</f>
        <v>-1.4003578554433601E-2</v>
      </c>
      <c r="I203" s="80">
        <f>+IF(ISNUMBER(DATA!AB113),DATA!AB113,"n/a")</f>
        <v>3092448.28</v>
      </c>
      <c r="J203" s="77">
        <f>+IF(ISNUMBER(DATA!AC113),DATA!AC113,"n/a")</f>
        <v>-3.7063625239359202E-2</v>
      </c>
      <c r="K203" s="80">
        <f>+IF(ISNUMBER(DATA!AL113),DATA!AL113,"n/a")</f>
        <v>6000519.0599999996</v>
      </c>
      <c r="L203" s="77">
        <f>+IF(ISNUMBER(DATA!AM113),DATA!AM113,"n/a")</f>
        <v>-2.9828443736767699E-2</v>
      </c>
      <c r="R203" s="66"/>
      <c r="S203" s="66"/>
      <c r="T203" s="66"/>
      <c r="U203" s="66"/>
      <c r="V203" s="66"/>
      <c r="W203" s="66"/>
      <c r="X203" s="66"/>
      <c r="Y203" s="66"/>
    </row>
    <row r="204" spans="1:25" x14ac:dyDescent="0.2">
      <c r="A204" s="75" t="s">
        <v>19</v>
      </c>
      <c r="B204" s="75" t="s">
        <v>21</v>
      </c>
      <c r="C204" s="66" t="s">
        <v>9</v>
      </c>
      <c r="D204" s="66" t="s">
        <v>315</v>
      </c>
      <c r="E204" s="80">
        <f>+IF(ISNUMBER(DATA!H114),DATA!H114,"n/a")</f>
        <v>344440.04</v>
      </c>
      <c r="F204" s="77">
        <f>+IF(ISNUMBER(DATA!I114),DATA!I114,"n/a")</f>
        <v>3.0447489125407599E-3</v>
      </c>
      <c r="G204" s="80">
        <f>+IF(ISNUMBER(DATA!R114),DATA!R114,"n/a")</f>
        <v>1161585.1100000001</v>
      </c>
      <c r="H204" s="77">
        <f>+IF(ISNUMBER(DATA!S114),DATA!S114,"n/a")</f>
        <v>1.59496963411974E-2</v>
      </c>
      <c r="I204" s="80">
        <f>+IF(ISNUMBER(DATA!AB114),DATA!AB114,"n/a")</f>
        <v>2264879.69</v>
      </c>
      <c r="J204" s="77">
        <f>+IF(ISNUMBER(DATA!AC114),DATA!AC114,"n/a")</f>
        <v>2.3864164550881299E-2</v>
      </c>
      <c r="K204" s="80">
        <f>+IF(ISNUMBER(DATA!AL114),DATA!AL114,"n/a")</f>
        <v>4373346.78</v>
      </c>
      <c r="L204" s="77">
        <f>+IF(ISNUMBER(DATA!AM114),DATA!AM114,"n/a")</f>
        <v>4.9249477355407398E-2</v>
      </c>
      <c r="R204" s="66"/>
      <c r="S204" s="66"/>
      <c r="T204" s="66"/>
      <c r="U204" s="66"/>
      <c r="V204" s="66"/>
      <c r="W204" s="66"/>
      <c r="X204" s="66"/>
      <c r="Y204" s="66"/>
    </row>
    <row r="205" spans="1:25" x14ac:dyDescent="0.2">
      <c r="A205" s="75" t="s">
        <v>19</v>
      </c>
      <c r="B205" s="75" t="s">
        <v>21</v>
      </c>
      <c r="C205" s="66" t="s">
        <v>9</v>
      </c>
      <c r="D205" s="66" t="s">
        <v>316</v>
      </c>
      <c r="E205" s="80">
        <f>+IF(ISNUMBER(DATA!H115),DATA!H115,"n/a")</f>
        <v>331830.40000000002</v>
      </c>
      <c r="F205" s="77">
        <f>+IF(ISNUMBER(DATA!I115),DATA!I115,"n/a")</f>
        <v>5.4304512375298701E-2</v>
      </c>
      <c r="G205" s="80">
        <f>+IF(ISNUMBER(DATA!R115),DATA!R115,"n/a")</f>
        <v>1038137.08</v>
      </c>
      <c r="H205" s="77">
        <f>+IF(ISNUMBER(DATA!S115),DATA!S115,"n/a")</f>
        <v>2.6189737810819E-2</v>
      </c>
      <c r="I205" s="80">
        <f>+IF(ISNUMBER(DATA!AB115),DATA!AB115,"n/a")</f>
        <v>1930778.8</v>
      </c>
      <c r="J205" s="77">
        <f>+IF(ISNUMBER(DATA!AC115),DATA!AC115,"n/a")</f>
        <v>2.8780662854474101E-2</v>
      </c>
      <c r="K205" s="80">
        <f>+IF(ISNUMBER(DATA!AL115),DATA!AL115,"n/a")</f>
        <v>3755853.8</v>
      </c>
      <c r="L205" s="77">
        <f>+IF(ISNUMBER(DATA!AM115),DATA!AM115,"n/a")</f>
        <v>3.01437725269754E-2</v>
      </c>
      <c r="R205" s="66"/>
      <c r="S205" s="66"/>
      <c r="T205" s="66"/>
      <c r="U205" s="66"/>
      <c r="V205" s="66"/>
      <c r="W205" s="66"/>
      <c r="X205" s="66"/>
      <c r="Y205" s="66"/>
    </row>
    <row r="206" spans="1:25" x14ac:dyDescent="0.2">
      <c r="A206" s="75" t="s">
        <v>19</v>
      </c>
      <c r="B206" s="75" t="s">
        <v>21</v>
      </c>
      <c r="C206" s="66" t="s">
        <v>9</v>
      </c>
      <c r="D206" s="66" t="s">
        <v>317</v>
      </c>
      <c r="E206" s="80">
        <f>+IF(ISNUMBER(DATA!H116),DATA!H116,"n/a")</f>
        <v>196587.55</v>
      </c>
      <c r="F206" s="77">
        <f>+IF(ISNUMBER(DATA!I116),DATA!I116,"n/a")</f>
        <v>-5.2020647584199303E-2</v>
      </c>
      <c r="G206" s="80">
        <f>+IF(ISNUMBER(DATA!R116),DATA!R116,"n/a")</f>
        <v>710703.23</v>
      </c>
      <c r="H206" s="77">
        <f>+IF(ISNUMBER(DATA!S116),DATA!S116,"n/a")</f>
        <v>-9.8812206973647593E-3</v>
      </c>
      <c r="I206" s="80">
        <f>+IF(ISNUMBER(DATA!AB116),DATA!AB116,"n/a")</f>
        <v>1416058.64</v>
      </c>
      <c r="J206" s="77">
        <f>+IF(ISNUMBER(DATA!AC116),DATA!AC116,"n/a")</f>
        <v>4.8436361163728799E-2</v>
      </c>
      <c r="K206" s="80">
        <f>+IF(ISNUMBER(DATA!AL116),DATA!AL116,"n/a")</f>
        <v>2663043.86</v>
      </c>
      <c r="L206" s="77">
        <f>+IF(ISNUMBER(DATA!AM116),DATA!AM116,"n/a")</f>
        <v>3.6720046514367E-2</v>
      </c>
      <c r="R206" s="66"/>
      <c r="S206" s="66"/>
      <c r="T206" s="66"/>
      <c r="U206" s="66"/>
      <c r="V206" s="66"/>
      <c r="W206" s="66"/>
      <c r="X206" s="66"/>
      <c r="Y206" s="66"/>
    </row>
    <row r="207" spans="1:25" x14ac:dyDescent="0.2">
      <c r="A207" s="75" t="s">
        <v>19</v>
      </c>
      <c r="B207" s="75" t="s">
        <v>21</v>
      </c>
      <c r="C207" s="66" t="s">
        <v>9</v>
      </c>
      <c r="D207" s="66" t="s">
        <v>318</v>
      </c>
      <c r="E207" s="80">
        <f>+IF(ISNUMBER(DATA!H117),DATA!H117,"n/a")</f>
        <v>367287.57</v>
      </c>
      <c r="F207" s="77">
        <f>+IF(ISNUMBER(DATA!I117),DATA!I117,"n/a")</f>
        <v>-4.2169167121126902E-3</v>
      </c>
      <c r="G207" s="80">
        <f>+IF(ISNUMBER(DATA!R117),DATA!R117,"n/a")</f>
        <v>1209421.82</v>
      </c>
      <c r="H207" s="77">
        <f>+IF(ISNUMBER(DATA!S117),DATA!S117,"n/a")</f>
        <v>3.1818472849836198E-3</v>
      </c>
      <c r="I207" s="80">
        <f>+IF(ISNUMBER(DATA!AB117),DATA!AB117,"n/a")</f>
        <v>2327417.7799999998</v>
      </c>
      <c r="J207" s="77">
        <f>+IF(ISNUMBER(DATA!AC117),DATA!AC117,"n/a")</f>
        <v>7.4808757791112197E-3</v>
      </c>
      <c r="K207" s="80">
        <f>+IF(ISNUMBER(DATA!AL117),DATA!AL117,"n/a")</f>
        <v>4358693.97</v>
      </c>
      <c r="L207" s="77">
        <f>+IF(ISNUMBER(DATA!AM117),DATA!AM117,"n/a")</f>
        <v>2.1484721695368102E-2</v>
      </c>
      <c r="R207" s="66"/>
      <c r="S207" s="66"/>
      <c r="T207" s="66"/>
      <c r="U207" s="66"/>
      <c r="V207" s="66"/>
      <c r="W207" s="66"/>
      <c r="X207" s="66"/>
      <c r="Y207" s="66"/>
    </row>
    <row r="208" spans="1:25" x14ac:dyDescent="0.2">
      <c r="A208" s="75" t="s">
        <v>19</v>
      </c>
      <c r="B208" s="75" t="s">
        <v>21</v>
      </c>
      <c r="C208" s="66" t="s">
        <v>9</v>
      </c>
      <c r="D208" s="66" t="s">
        <v>344</v>
      </c>
      <c r="E208" s="80">
        <f>+IF(ISNUMBER(DATA!H118),DATA!H118,"n/a")</f>
        <v>111339.17</v>
      </c>
      <c r="F208" s="77">
        <f>+IF(ISNUMBER(DATA!I118),DATA!I118,"n/a")</f>
        <v>-0.18155398284940699</v>
      </c>
      <c r="G208" s="80">
        <f>+IF(ISNUMBER(DATA!R118),DATA!R118,"n/a")</f>
        <v>408927.97</v>
      </c>
      <c r="H208" s="77">
        <f>+IF(ISNUMBER(DATA!S118),DATA!S118,"n/a")</f>
        <v>-1.7456812984387102E-2</v>
      </c>
      <c r="I208" s="80">
        <f>+IF(ISNUMBER(DATA!AB118),DATA!AB118,"n/a")</f>
        <v>766502.07</v>
      </c>
      <c r="J208" s="77">
        <f>+IF(ISNUMBER(DATA!AC118),DATA!AC118,"n/a")</f>
        <v>-3.06240772220602E-2</v>
      </c>
      <c r="K208" s="80">
        <f>+IF(ISNUMBER(DATA!AL118),DATA!AL118,"n/a")</f>
        <v>1543284.22</v>
      </c>
      <c r="L208" s="77">
        <f>+IF(ISNUMBER(DATA!AM118),DATA!AM118,"n/a")</f>
        <v>-3.2940478278328598E-2</v>
      </c>
      <c r="R208" s="66"/>
      <c r="S208" s="66"/>
      <c r="T208" s="66"/>
      <c r="U208" s="66"/>
      <c r="V208" s="66"/>
      <c r="W208" s="66"/>
      <c r="X208" s="66"/>
      <c r="Y208" s="66"/>
    </row>
    <row r="209" spans="1:25" x14ac:dyDescent="0.2">
      <c r="A209" s="75" t="s">
        <v>19</v>
      </c>
      <c r="B209" s="75" t="s">
        <v>21</v>
      </c>
      <c r="C209" s="66" t="s">
        <v>9</v>
      </c>
      <c r="D209" s="66" t="s">
        <v>345</v>
      </c>
      <c r="E209" s="80">
        <f>+IF(ISNUMBER(DATA!H119),DATA!H119,"n/a")</f>
        <v>335780.93</v>
      </c>
      <c r="F209" s="77">
        <f>+IF(ISNUMBER(DATA!I119),DATA!I119,"n/a")</f>
        <v>2.75073337222459E-2</v>
      </c>
      <c r="G209" s="80">
        <f>+IF(ISNUMBER(DATA!R119),DATA!R119,"n/a")</f>
        <v>1096915.81</v>
      </c>
      <c r="H209" s="77">
        <f>+IF(ISNUMBER(DATA!S119),DATA!S119,"n/a")</f>
        <v>2.6353273227705799E-2</v>
      </c>
      <c r="I209" s="80">
        <f>+IF(ISNUMBER(DATA!AB119),DATA!AB119,"n/a")</f>
        <v>2100147.2599999998</v>
      </c>
      <c r="J209" s="77">
        <f>+IF(ISNUMBER(DATA!AC119),DATA!AC119,"n/a")</f>
        <v>2.4787830605822601E-2</v>
      </c>
      <c r="K209" s="80">
        <f>+IF(ISNUMBER(DATA!AL119),DATA!AL119,"n/a")</f>
        <v>4128872.5</v>
      </c>
      <c r="L209" s="77">
        <f>+IF(ISNUMBER(DATA!AM119),DATA!AM119,"n/a")</f>
        <v>5.2083521336322797E-2</v>
      </c>
      <c r="R209" s="66"/>
      <c r="S209" s="66"/>
      <c r="T209" s="66"/>
      <c r="U209" s="66"/>
      <c r="V209" s="66"/>
      <c r="W209" s="66"/>
      <c r="X209" s="66"/>
      <c r="Y209" s="66"/>
    </row>
    <row r="210" spans="1:25" x14ac:dyDescent="0.2">
      <c r="A210" s="75"/>
      <c r="B210" s="75"/>
      <c r="E210" s="80"/>
      <c r="F210" s="77"/>
      <c r="G210" s="80"/>
      <c r="H210" s="77"/>
      <c r="I210" s="80"/>
      <c r="J210" s="82"/>
      <c r="K210" s="80"/>
      <c r="L210" s="77"/>
      <c r="R210" s="66"/>
      <c r="S210" s="66"/>
      <c r="T210" s="66"/>
      <c r="U210" s="66"/>
      <c r="V210" s="66"/>
      <c r="W210" s="66"/>
      <c r="X210" s="66"/>
      <c r="Y210" s="66"/>
    </row>
    <row r="211" spans="1:25" x14ac:dyDescent="0.2">
      <c r="A211" s="75" t="s">
        <v>19</v>
      </c>
      <c r="B211" s="75" t="s">
        <v>21</v>
      </c>
      <c r="C211" s="66" t="s">
        <v>25</v>
      </c>
      <c r="D211" s="66" t="s">
        <v>271</v>
      </c>
      <c r="E211" s="80">
        <f>+IF(ISNUMBER(DATA!J70),DATA!J70,"n/a")</f>
        <v>202537.45</v>
      </c>
      <c r="F211" s="77">
        <f>+IF(ISNUMBER(DATA!K70),DATA!K70,"n/a")</f>
        <v>1.8170403071661699E-2</v>
      </c>
      <c r="G211" s="80">
        <f>+IF(ISNUMBER(DATA!T70),DATA!T70,"n/a")</f>
        <v>727854.28</v>
      </c>
      <c r="H211" s="77">
        <f>+IF(ISNUMBER(DATA!U70),DATA!U70,"n/a")</f>
        <v>4.6491090787833901E-2</v>
      </c>
      <c r="I211" s="80">
        <f>+IF(ISNUMBER(DATA!AD70),DATA!AD70,"n/a")</f>
        <v>1390512.39</v>
      </c>
      <c r="J211" s="77">
        <f>+IF(ISNUMBER(DATA!AE70),DATA!AE70,"n/a")</f>
        <v>5.8033241548404002E-2</v>
      </c>
      <c r="K211" s="80">
        <f>+IF(ISNUMBER(DATA!AN70),DATA!AN70,"n/a")</f>
        <v>2646887.96</v>
      </c>
      <c r="L211" s="77">
        <f>+IF(ISNUMBER(DATA!AO70),DATA!AO70,"n/a")</f>
        <v>6.1783773564364E-2</v>
      </c>
      <c r="R211" s="66"/>
      <c r="S211" s="66"/>
      <c r="T211" s="66"/>
      <c r="U211" s="66"/>
      <c r="V211" s="66"/>
      <c r="W211" s="66"/>
      <c r="X211" s="66"/>
      <c r="Y211" s="66"/>
    </row>
    <row r="212" spans="1:25" x14ac:dyDescent="0.2">
      <c r="A212" s="75" t="s">
        <v>19</v>
      </c>
      <c r="B212" s="75" t="s">
        <v>21</v>
      </c>
      <c r="C212" s="66" t="s">
        <v>25</v>
      </c>
      <c r="D212" s="66" t="s">
        <v>272</v>
      </c>
      <c r="E212" s="80">
        <f>+IF(ISNUMBER(DATA!J71),DATA!J71,"n/a")</f>
        <v>560624.43000000005</v>
      </c>
      <c r="F212" s="77">
        <f>+IF(ISNUMBER(DATA!K71),DATA!K71,"n/a")</f>
        <v>8.4864910779262697E-4</v>
      </c>
      <c r="G212" s="80">
        <f>+IF(ISNUMBER(DATA!T71),DATA!T71,"n/a")</f>
        <v>1878817.96</v>
      </c>
      <c r="H212" s="77">
        <f>+IF(ISNUMBER(DATA!U71),DATA!U71,"n/a")</f>
        <v>1.41711027726544E-2</v>
      </c>
      <c r="I212" s="80">
        <f>+IF(ISNUMBER(DATA!AD71),DATA!AD71,"n/a")</f>
        <v>3551187.15</v>
      </c>
      <c r="J212" s="77">
        <f>+IF(ISNUMBER(DATA!AE71),DATA!AE71,"n/a")</f>
        <v>2.32251091594047E-3</v>
      </c>
      <c r="K212" s="80">
        <f>+IF(ISNUMBER(DATA!AN71),DATA!AN71,"n/a")</f>
        <v>6931596.54</v>
      </c>
      <c r="L212" s="77">
        <f>+IF(ISNUMBER(DATA!AO71),DATA!AO71,"n/a")</f>
        <v>1.28018252604496E-2</v>
      </c>
      <c r="R212" s="66"/>
      <c r="S212" s="66"/>
      <c r="T212" s="66"/>
      <c r="U212" s="66"/>
      <c r="V212" s="66"/>
      <c r="W212" s="66"/>
      <c r="X212" s="66"/>
      <c r="Y212" s="66"/>
    </row>
    <row r="213" spans="1:25" x14ac:dyDescent="0.2">
      <c r="A213" s="75" t="s">
        <v>19</v>
      </c>
      <c r="B213" s="75" t="s">
        <v>21</v>
      </c>
      <c r="C213" s="66" t="s">
        <v>25</v>
      </c>
      <c r="D213" s="66" t="s">
        <v>273</v>
      </c>
      <c r="E213" s="80">
        <f>+IF(ISNUMBER(DATA!J72),DATA!J72,"n/a")</f>
        <v>1052893.43</v>
      </c>
      <c r="F213" s="77">
        <f>+IF(ISNUMBER(DATA!K72),DATA!K72,"n/a")</f>
        <v>3.7349709340758201E-2</v>
      </c>
      <c r="G213" s="80">
        <f>+IF(ISNUMBER(DATA!T72),DATA!T72,"n/a")</f>
        <v>3507115.2</v>
      </c>
      <c r="H213" s="77">
        <f>+IF(ISNUMBER(DATA!U72),DATA!U72,"n/a")</f>
        <v>1.93670026044447E-2</v>
      </c>
      <c r="I213" s="80">
        <f>+IF(ISNUMBER(DATA!AD72),DATA!AD72,"n/a")</f>
        <v>6764934.7699999996</v>
      </c>
      <c r="J213" s="77">
        <f>+IF(ISNUMBER(DATA!AE72),DATA!AE72,"n/a")</f>
        <v>5.5279016944110599E-3</v>
      </c>
      <c r="K213" s="80">
        <f>+IF(ISNUMBER(DATA!AN72),DATA!AN72,"n/a")</f>
        <v>12698897.85</v>
      </c>
      <c r="L213" s="77">
        <f>+IF(ISNUMBER(DATA!AO72),DATA!AO72,"n/a")</f>
        <v>-2.3704462784996799E-3</v>
      </c>
      <c r="R213" s="66"/>
      <c r="S213" s="66"/>
      <c r="T213" s="66"/>
      <c r="U213" s="66"/>
      <c r="V213" s="66"/>
      <c r="W213" s="66"/>
      <c r="X213" s="66"/>
      <c r="Y213" s="66"/>
    </row>
    <row r="214" spans="1:25" x14ac:dyDescent="0.2">
      <c r="A214" s="75" t="s">
        <v>19</v>
      </c>
      <c r="B214" s="75" t="s">
        <v>21</v>
      </c>
      <c r="C214" s="66" t="s">
        <v>25</v>
      </c>
      <c r="D214" s="66" t="s">
        <v>274</v>
      </c>
      <c r="E214" s="80">
        <f>+IF(ISNUMBER(DATA!J73),DATA!J73,"n/a")</f>
        <v>362318.34</v>
      </c>
      <c r="F214" s="77">
        <f>+IF(ISNUMBER(DATA!K73),DATA!K73,"n/a")</f>
        <v>2.3547260078951301E-2</v>
      </c>
      <c r="G214" s="80">
        <f>+IF(ISNUMBER(DATA!T73),DATA!T73,"n/a")</f>
        <v>1183064.3</v>
      </c>
      <c r="H214" s="77">
        <f>+IF(ISNUMBER(DATA!U73),DATA!U73,"n/a")</f>
        <v>1.53783611681507E-2</v>
      </c>
      <c r="I214" s="80">
        <f>+IF(ISNUMBER(DATA!AD73),DATA!AD73,"n/a")</f>
        <v>2173110.3199999998</v>
      </c>
      <c r="J214" s="77">
        <f>+IF(ISNUMBER(DATA!AE73),DATA!AE73,"n/a")</f>
        <v>7.8924874765859809E-3</v>
      </c>
      <c r="K214" s="80">
        <f>+IF(ISNUMBER(DATA!AN73),DATA!AN73,"n/a")</f>
        <v>4286466.4000000004</v>
      </c>
      <c r="L214" s="77">
        <f>+IF(ISNUMBER(DATA!AO73),DATA!AO73,"n/a")</f>
        <v>1.7516231172754599E-2</v>
      </c>
      <c r="R214" s="66"/>
      <c r="S214" s="66"/>
      <c r="T214" s="66"/>
      <c r="U214" s="66"/>
      <c r="V214" s="66"/>
      <c r="W214" s="66"/>
      <c r="X214" s="66"/>
      <c r="Y214" s="66"/>
    </row>
    <row r="215" spans="1:25" x14ac:dyDescent="0.2">
      <c r="A215" s="75" t="s">
        <v>19</v>
      </c>
      <c r="B215" s="75" t="s">
        <v>21</v>
      </c>
      <c r="C215" s="66" t="s">
        <v>25</v>
      </c>
      <c r="D215" s="66" t="s">
        <v>275</v>
      </c>
      <c r="E215" s="80">
        <f>+IF(ISNUMBER(DATA!J74),DATA!J74,"n/a")</f>
        <v>958632.83</v>
      </c>
      <c r="F215" s="77">
        <f>+IF(ISNUMBER(DATA!K74),DATA!K74,"n/a")</f>
        <v>4.3572311118900801E-2</v>
      </c>
      <c r="G215" s="80">
        <f>+IF(ISNUMBER(DATA!T74),DATA!T74,"n/a")</f>
        <v>3271464.64</v>
      </c>
      <c r="H215" s="77">
        <f>+IF(ISNUMBER(DATA!U74),DATA!U74,"n/a")</f>
        <v>5.1408315999799503E-2</v>
      </c>
      <c r="I215" s="80">
        <f>+IF(ISNUMBER(DATA!AD74),DATA!AD74,"n/a")</f>
        <v>6516388.6799999997</v>
      </c>
      <c r="J215" s="77">
        <f>+IF(ISNUMBER(DATA!AE74),DATA!AE74,"n/a")</f>
        <v>6.3066333834512198E-2</v>
      </c>
      <c r="K215" s="80">
        <f>+IF(ISNUMBER(DATA!AN74),DATA!AN74,"n/a")</f>
        <v>11977073.33</v>
      </c>
      <c r="L215" s="77">
        <f>+IF(ISNUMBER(DATA!AO74),DATA!AO74,"n/a")</f>
        <v>4.3171568276478597E-2</v>
      </c>
      <c r="R215" s="66"/>
      <c r="S215" s="66"/>
      <c r="T215" s="66"/>
      <c r="U215" s="66"/>
      <c r="V215" s="66"/>
      <c r="W215" s="66"/>
      <c r="X215" s="66"/>
      <c r="Y215" s="66"/>
    </row>
    <row r="216" spans="1:25" x14ac:dyDescent="0.2">
      <c r="A216" s="75" t="s">
        <v>19</v>
      </c>
      <c r="B216" s="75" t="s">
        <v>21</v>
      </c>
      <c r="C216" s="66" t="s">
        <v>25</v>
      </c>
      <c r="D216" s="66" t="s">
        <v>276</v>
      </c>
      <c r="E216" s="80">
        <f>+IF(ISNUMBER(DATA!J75),DATA!J75,"n/a")</f>
        <v>397917.16</v>
      </c>
      <c r="F216" s="77">
        <f>+IF(ISNUMBER(DATA!K75),DATA!K75,"n/a")</f>
        <v>-1.0657708221651799E-2</v>
      </c>
      <c r="G216" s="80">
        <f>+IF(ISNUMBER(DATA!T75),DATA!T75,"n/a")</f>
        <v>1404017.23</v>
      </c>
      <c r="H216" s="77">
        <f>+IF(ISNUMBER(DATA!U75),DATA!U75,"n/a")</f>
        <v>2.65214800968369E-2</v>
      </c>
      <c r="I216" s="80">
        <f>+IF(ISNUMBER(DATA!AD75),DATA!AD75,"n/a")</f>
        <v>2608454.38</v>
      </c>
      <c r="J216" s="77">
        <f>+IF(ISNUMBER(DATA!AE75),DATA!AE75,"n/a")</f>
        <v>-9.2026875742499503E-5</v>
      </c>
      <c r="K216" s="80">
        <f>+IF(ISNUMBER(DATA!AN75),DATA!AN75,"n/a")</f>
        <v>5051585.79</v>
      </c>
      <c r="L216" s="77">
        <f>+IF(ISNUMBER(DATA!AO75),DATA!AO75,"n/a")</f>
        <v>1.5700261722903602E-2</v>
      </c>
      <c r="R216" s="66"/>
      <c r="S216" s="66"/>
      <c r="T216" s="66"/>
      <c r="U216" s="66"/>
      <c r="V216" s="66"/>
      <c r="W216" s="66"/>
      <c r="X216" s="66"/>
      <c r="Y216" s="66"/>
    </row>
    <row r="217" spans="1:25" x14ac:dyDescent="0.2">
      <c r="A217" s="75" t="s">
        <v>19</v>
      </c>
      <c r="B217" s="75" t="s">
        <v>21</v>
      </c>
      <c r="C217" s="66" t="s">
        <v>25</v>
      </c>
      <c r="D217" s="66" t="s">
        <v>277</v>
      </c>
      <c r="E217" s="80">
        <f>+IF(ISNUMBER(DATA!J76),DATA!J76,"n/a")</f>
        <v>286928.46999999997</v>
      </c>
      <c r="F217" s="77">
        <f>+IF(ISNUMBER(DATA!K76),DATA!K76,"n/a")</f>
        <v>0.103092041955628</v>
      </c>
      <c r="G217" s="80">
        <f>+IF(ISNUMBER(DATA!T76),DATA!T76,"n/a")</f>
        <v>925687.19</v>
      </c>
      <c r="H217" s="77">
        <f>+IF(ISNUMBER(DATA!U76),DATA!U76,"n/a")</f>
        <v>6.2654406011302399E-2</v>
      </c>
      <c r="I217" s="80">
        <f>+IF(ISNUMBER(DATA!AD76),DATA!AD76,"n/a")</f>
        <v>1732172.96</v>
      </c>
      <c r="J217" s="77">
        <f>+IF(ISNUMBER(DATA!AE76),DATA!AE76,"n/a")</f>
        <v>3.86909171981255E-2</v>
      </c>
      <c r="K217" s="80">
        <f>+IF(ISNUMBER(DATA!AN76),DATA!AN76,"n/a")</f>
        <v>3300193.32</v>
      </c>
      <c r="L217" s="77">
        <f>+IF(ISNUMBER(DATA!AO76),DATA!AO76,"n/a")</f>
        <v>2.57086457660873E-2</v>
      </c>
      <c r="R217" s="66"/>
      <c r="S217" s="66"/>
      <c r="T217" s="66"/>
      <c r="U217" s="66"/>
      <c r="V217" s="66"/>
      <c r="W217" s="66"/>
      <c r="X217" s="66"/>
      <c r="Y217" s="66"/>
    </row>
    <row r="218" spans="1:25" x14ac:dyDescent="0.2">
      <c r="A218" s="75" t="s">
        <v>19</v>
      </c>
      <c r="B218" s="75" t="s">
        <v>21</v>
      </c>
      <c r="C218" s="66" t="s">
        <v>25</v>
      </c>
      <c r="D218" s="66" t="s">
        <v>278</v>
      </c>
      <c r="E218" s="80">
        <f>+IF(ISNUMBER(DATA!J77),DATA!J77,"n/a")</f>
        <v>887180.28</v>
      </c>
      <c r="F218" s="77">
        <f>+IF(ISNUMBER(DATA!K77),DATA!K77,"n/a")</f>
        <v>7.5815737043350304E-2</v>
      </c>
      <c r="G218" s="80">
        <f>+IF(ISNUMBER(DATA!T77),DATA!T77,"n/a")</f>
        <v>3122164.9</v>
      </c>
      <c r="H218" s="77">
        <f>+IF(ISNUMBER(DATA!U77),DATA!U77,"n/a")</f>
        <v>0.11708782756154799</v>
      </c>
      <c r="I218" s="80">
        <f>+IF(ISNUMBER(DATA!AD77),DATA!AD77,"n/a")</f>
        <v>5925469.9500000002</v>
      </c>
      <c r="J218" s="77">
        <f>+IF(ISNUMBER(DATA!AE77),DATA!AE77,"n/a")</f>
        <v>0.10070401686873701</v>
      </c>
      <c r="K218" s="80">
        <f>+IF(ISNUMBER(DATA!AN77),DATA!AN77,"n/a")</f>
        <v>11019705.82</v>
      </c>
      <c r="L218" s="77">
        <f>+IF(ISNUMBER(DATA!AO77),DATA!AO77,"n/a")</f>
        <v>8.0445145635676896E-2</v>
      </c>
      <c r="R218" s="66"/>
      <c r="S218" s="66"/>
      <c r="T218" s="66"/>
      <c r="U218" s="66"/>
      <c r="V218" s="66"/>
      <c r="W218" s="66"/>
      <c r="X218" s="66"/>
      <c r="Y218" s="66"/>
    </row>
    <row r="219" spans="1:25" x14ac:dyDescent="0.2">
      <c r="A219" s="75" t="s">
        <v>19</v>
      </c>
      <c r="B219" s="75" t="s">
        <v>21</v>
      </c>
      <c r="C219" s="66" t="s">
        <v>25</v>
      </c>
      <c r="D219" s="66" t="s">
        <v>279</v>
      </c>
      <c r="E219" s="80">
        <f>+IF(ISNUMBER(DATA!J78),DATA!J78,"n/a")</f>
        <v>341848.46</v>
      </c>
      <c r="F219" s="77">
        <f>+IF(ISNUMBER(DATA!K78),DATA!K78,"n/a")</f>
        <v>-8.8903606153628995E-2</v>
      </c>
      <c r="G219" s="80">
        <f>+IF(ISNUMBER(DATA!T78),DATA!T78,"n/a")</f>
        <v>1205756.68</v>
      </c>
      <c r="H219" s="77">
        <f>+IF(ISNUMBER(DATA!U78),DATA!U78,"n/a")</f>
        <v>2.6744347234218702E-2</v>
      </c>
      <c r="I219" s="80">
        <f>+IF(ISNUMBER(DATA!AD78),DATA!AD78,"n/a")</f>
        <v>2278218.35</v>
      </c>
      <c r="J219" s="77">
        <f>+IF(ISNUMBER(DATA!AE78),DATA!AE78,"n/a")</f>
        <v>2.5388453215327199E-2</v>
      </c>
      <c r="K219" s="80">
        <f>+IF(ISNUMBER(DATA!AN78),DATA!AN78,"n/a")</f>
        <v>4474259.99</v>
      </c>
      <c r="L219" s="77">
        <f>+IF(ISNUMBER(DATA!AO78),DATA!AO78,"n/a")</f>
        <v>-1.7538348904282801E-3</v>
      </c>
      <c r="R219" s="66"/>
      <c r="S219" s="66"/>
      <c r="T219" s="66"/>
      <c r="U219" s="66"/>
      <c r="V219" s="66"/>
      <c r="W219" s="66"/>
      <c r="X219" s="66"/>
      <c r="Y219" s="66"/>
    </row>
    <row r="220" spans="1:25" x14ac:dyDescent="0.2">
      <c r="A220" s="75" t="s">
        <v>19</v>
      </c>
      <c r="B220" s="75" t="s">
        <v>21</v>
      </c>
      <c r="C220" s="66" t="s">
        <v>25</v>
      </c>
      <c r="D220" s="66" t="s">
        <v>280</v>
      </c>
      <c r="E220" s="80">
        <f>+IF(ISNUMBER(DATA!J79),DATA!J79,"n/a")</f>
        <v>256086.6</v>
      </c>
      <c r="F220" s="77">
        <f>+IF(ISNUMBER(DATA!K79),DATA!K79,"n/a")</f>
        <v>0.110048300681135</v>
      </c>
      <c r="G220" s="80">
        <f>+IF(ISNUMBER(DATA!T79),DATA!T79,"n/a")</f>
        <v>852242.75</v>
      </c>
      <c r="H220" s="77">
        <f>+IF(ISNUMBER(DATA!U79),DATA!U79,"n/a")</f>
        <v>5.2356505879465998E-2</v>
      </c>
      <c r="I220" s="80">
        <f>+IF(ISNUMBER(DATA!AD79),DATA!AD79,"n/a")</f>
        <v>1720831.72</v>
      </c>
      <c r="J220" s="77">
        <f>+IF(ISNUMBER(DATA!AE79),DATA!AE79,"n/a")</f>
        <v>1.3710410317704201E-2</v>
      </c>
      <c r="K220" s="80">
        <f>+IF(ISNUMBER(DATA!AN79),DATA!AN79,"n/a")</f>
        <v>3268677.03</v>
      </c>
      <c r="L220" s="77">
        <f>+IF(ISNUMBER(DATA!AO79),DATA!AO79,"n/a")</f>
        <v>-2.3638503132648699E-2</v>
      </c>
      <c r="R220" s="66"/>
      <c r="S220" s="66"/>
      <c r="T220" s="66"/>
      <c r="U220" s="66"/>
      <c r="V220" s="66"/>
      <c r="W220" s="66"/>
      <c r="X220" s="66"/>
      <c r="Y220" s="66"/>
    </row>
    <row r="221" spans="1:25" x14ac:dyDescent="0.2">
      <c r="A221" s="75" t="s">
        <v>19</v>
      </c>
      <c r="B221" s="75" t="s">
        <v>21</v>
      </c>
      <c r="C221" s="66" t="s">
        <v>25</v>
      </c>
      <c r="D221" s="66" t="s">
        <v>281</v>
      </c>
      <c r="E221" s="80">
        <f>+IF(ISNUMBER(DATA!J80),DATA!J80,"n/a")</f>
        <v>254483.29</v>
      </c>
      <c r="F221" s="77">
        <f>+IF(ISNUMBER(DATA!K80),DATA!K80,"n/a")</f>
        <v>-9.4971434249375999E-2</v>
      </c>
      <c r="G221" s="80">
        <f>+IF(ISNUMBER(DATA!T80),DATA!T80,"n/a")</f>
        <v>877412.26</v>
      </c>
      <c r="H221" s="77">
        <f>+IF(ISNUMBER(DATA!U80),DATA!U80,"n/a")</f>
        <v>-2.6173361738544201E-2</v>
      </c>
      <c r="I221" s="80">
        <f>+IF(ISNUMBER(DATA!AD80),DATA!AD80,"n/a")</f>
        <v>1683739.27</v>
      </c>
      <c r="J221" s="77">
        <f>+IF(ISNUMBER(DATA!AE80),DATA!AE80,"n/a")</f>
        <v>-2.61388035235426E-2</v>
      </c>
      <c r="K221" s="80">
        <f>+IF(ISNUMBER(DATA!AN80),DATA!AN80,"n/a")</f>
        <v>3305991.69</v>
      </c>
      <c r="L221" s="77">
        <f>+IF(ISNUMBER(DATA!AO80),DATA!AO80,"n/a")</f>
        <v>-3.9311336533653402E-2</v>
      </c>
      <c r="R221" s="66"/>
      <c r="S221" s="66"/>
      <c r="T221" s="66"/>
      <c r="U221" s="66"/>
      <c r="V221" s="66"/>
      <c r="W221" s="66"/>
      <c r="X221" s="66"/>
      <c r="Y221" s="66"/>
    </row>
    <row r="222" spans="1:25" x14ac:dyDescent="0.2">
      <c r="A222" s="75" t="s">
        <v>19</v>
      </c>
      <c r="B222" s="75" t="s">
        <v>21</v>
      </c>
      <c r="C222" s="66" t="s">
        <v>25</v>
      </c>
      <c r="D222" s="66" t="s">
        <v>282</v>
      </c>
      <c r="E222" s="80">
        <f>+IF(ISNUMBER(DATA!J81),DATA!J81,"n/a")</f>
        <v>587035.71</v>
      </c>
      <c r="F222" s="77">
        <f>+IF(ISNUMBER(DATA!K81),DATA!K81,"n/a")</f>
        <v>-2.1452164331960601E-2</v>
      </c>
      <c r="G222" s="80">
        <f>+IF(ISNUMBER(DATA!T81),DATA!T81,"n/a")</f>
        <v>1961222.7</v>
      </c>
      <c r="H222" s="77">
        <f>+IF(ISNUMBER(DATA!U81),DATA!U81,"n/a")</f>
        <v>-9.8798279531124005E-3</v>
      </c>
      <c r="I222" s="80">
        <f>+IF(ISNUMBER(DATA!AD81),DATA!AD81,"n/a")</f>
        <v>3766080.15</v>
      </c>
      <c r="J222" s="77">
        <f>+IF(ISNUMBER(DATA!AE81),DATA!AE81,"n/a")</f>
        <v>-4.7607758766377703E-3</v>
      </c>
      <c r="K222" s="80">
        <f>+IF(ISNUMBER(DATA!AN81),DATA!AN81,"n/a")</f>
        <v>7394559.0199999996</v>
      </c>
      <c r="L222" s="77">
        <f>+IF(ISNUMBER(DATA!AO81),DATA!AO81,"n/a")</f>
        <v>-1.1630891020157399E-2</v>
      </c>
      <c r="R222" s="66"/>
      <c r="S222" s="66"/>
      <c r="T222" s="66"/>
      <c r="U222" s="66"/>
      <c r="V222" s="66"/>
      <c r="W222" s="66"/>
      <c r="X222" s="66"/>
      <c r="Y222" s="66"/>
    </row>
    <row r="223" spans="1:25" x14ac:dyDescent="0.2">
      <c r="A223" s="75" t="s">
        <v>19</v>
      </c>
      <c r="B223" s="75" t="s">
        <v>21</v>
      </c>
      <c r="C223" s="66" t="s">
        <v>25</v>
      </c>
      <c r="D223" s="66" t="s">
        <v>283</v>
      </c>
      <c r="E223" s="80">
        <f>+IF(ISNUMBER(DATA!J82),DATA!J82,"n/a")</f>
        <v>566586.43000000005</v>
      </c>
      <c r="F223" s="77">
        <f>+IF(ISNUMBER(DATA!K82),DATA!K82,"n/a")</f>
        <v>-4.2698316568494397E-2</v>
      </c>
      <c r="G223" s="80">
        <f>+IF(ISNUMBER(DATA!T82),DATA!T82,"n/a")</f>
        <v>1890113.15</v>
      </c>
      <c r="H223" s="77">
        <f>+IF(ISNUMBER(DATA!U82),DATA!U82,"n/a")</f>
        <v>-4.60612295630538E-2</v>
      </c>
      <c r="I223" s="80">
        <f>+IF(ISNUMBER(DATA!AD82),DATA!AD82,"n/a")</f>
        <v>3710274</v>
      </c>
      <c r="J223" s="77">
        <f>+IF(ISNUMBER(DATA!AE82),DATA!AE82,"n/a")</f>
        <v>-3.8990415823599599E-2</v>
      </c>
      <c r="K223" s="80">
        <f>+IF(ISNUMBER(DATA!AN82),DATA!AN82,"n/a")</f>
        <v>7257730.4800000004</v>
      </c>
      <c r="L223" s="77">
        <f>+IF(ISNUMBER(DATA!AO82),DATA!AO82,"n/a")</f>
        <v>-1.31097250817697E-2</v>
      </c>
      <c r="R223" s="66"/>
      <c r="S223" s="66"/>
      <c r="T223" s="66"/>
      <c r="U223" s="66"/>
      <c r="V223" s="66"/>
      <c r="W223" s="66"/>
      <c r="X223" s="66"/>
      <c r="Y223" s="66"/>
    </row>
    <row r="224" spans="1:25" x14ac:dyDescent="0.2">
      <c r="A224" s="75" t="s">
        <v>19</v>
      </c>
      <c r="B224" s="75" t="s">
        <v>21</v>
      </c>
      <c r="C224" s="66" t="s">
        <v>25</v>
      </c>
      <c r="D224" s="66" t="s">
        <v>284</v>
      </c>
      <c r="E224" s="80">
        <f>+IF(ISNUMBER(DATA!J83),DATA!J83,"n/a")</f>
        <v>544785.99</v>
      </c>
      <c r="F224" s="77">
        <f>+IF(ISNUMBER(DATA!K83),DATA!K83,"n/a")</f>
        <v>-0.158033157531658</v>
      </c>
      <c r="G224" s="80">
        <f>+IF(ISNUMBER(DATA!T83),DATA!T83,"n/a")</f>
        <v>2020289.07</v>
      </c>
      <c r="H224" s="77">
        <f>+IF(ISNUMBER(DATA!U83),DATA!U83,"n/a")</f>
        <v>2.6241173994963798E-2</v>
      </c>
      <c r="I224" s="80">
        <f>+IF(ISNUMBER(DATA!AD83),DATA!AD83,"n/a")</f>
        <v>3848967.56</v>
      </c>
      <c r="J224" s="77">
        <f>+IF(ISNUMBER(DATA!AE83),DATA!AE83,"n/a")</f>
        <v>1.31717997991552E-2</v>
      </c>
      <c r="K224" s="80">
        <f>+IF(ISNUMBER(DATA!AN83),DATA!AN83,"n/a")</f>
        <v>7440964.1799999997</v>
      </c>
      <c r="L224" s="77">
        <f>+IF(ISNUMBER(DATA!AO83),DATA!AO83,"n/a")</f>
        <v>-6.8216147105181601E-3</v>
      </c>
      <c r="R224" s="66"/>
      <c r="S224" s="66"/>
      <c r="T224" s="66"/>
      <c r="U224" s="66"/>
      <c r="V224" s="66"/>
      <c r="W224" s="66"/>
      <c r="X224" s="66"/>
      <c r="Y224" s="66"/>
    </row>
    <row r="225" spans="1:25" x14ac:dyDescent="0.2">
      <c r="A225" s="75" t="s">
        <v>19</v>
      </c>
      <c r="B225" s="75" t="s">
        <v>21</v>
      </c>
      <c r="C225" s="66" t="s">
        <v>25</v>
      </c>
      <c r="D225" s="66" t="s">
        <v>285</v>
      </c>
      <c r="E225" s="80">
        <f>+IF(ISNUMBER(DATA!J84),DATA!J84,"n/a")</f>
        <v>284417.76</v>
      </c>
      <c r="F225" s="77">
        <f>+IF(ISNUMBER(DATA!K84),DATA!K84,"n/a")</f>
        <v>-0.22686663148640199</v>
      </c>
      <c r="G225" s="80">
        <f>+IF(ISNUMBER(DATA!T84),DATA!T84,"n/a")</f>
        <v>1121095.78</v>
      </c>
      <c r="H225" s="77">
        <f>+IF(ISNUMBER(DATA!U84),DATA!U84,"n/a")</f>
        <v>-2.9001027542679001E-2</v>
      </c>
      <c r="I225" s="80">
        <f>+IF(ISNUMBER(DATA!AD84),DATA!AD84,"n/a")</f>
        <v>2149069.9</v>
      </c>
      <c r="J225" s="77">
        <f>+IF(ISNUMBER(DATA!AE84),DATA!AE84,"n/a")</f>
        <v>-1.2858471324133701E-2</v>
      </c>
      <c r="K225" s="80">
        <f>+IF(ISNUMBER(DATA!AN84),DATA!AN84,"n/a")</f>
        <v>4203660.1100000003</v>
      </c>
      <c r="L225" s="77">
        <f>+IF(ISNUMBER(DATA!AO84),DATA!AO84,"n/a")</f>
        <v>-2.12352725995999E-2</v>
      </c>
      <c r="R225" s="66"/>
      <c r="S225" s="66"/>
      <c r="T225" s="66"/>
      <c r="U225" s="66"/>
      <c r="V225" s="66"/>
      <c r="W225" s="66"/>
      <c r="X225" s="66"/>
      <c r="Y225" s="66"/>
    </row>
    <row r="226" spans="1:25" x14ac:dyDescent="0.2">
      <c r="A226" s="75" t="s">
        <v>19</v>
      </c>
      <c r="B226" s="75" t="s">
        <v>21</v>
      </c>
      <c r="C226" s="66" t="s">
        <v>25</v>
      </c>
      <c r="D226" s="66" t="s">
        <v>286</v>
      </c>
      <c r="E226" s="80">
        <f>+IF(ISNUMBER(DATA!J85),DATA!J85,"n/a")</f>
        <v>509229.82</v>
      </c>
      <c r="F226" s="77">
        <f>+IF(ISNUMBER(DATA!K85),DATA!K85,"n/a")</f>
        <v>2.8196994561536098E-2</v>
      </c>
      <c r="G226" s="80">
        <f>+IF(ISNUMBER(DATA!T85),DATA!T85,"n/a")</f>
        <v>1738384.12</v>
      </c>
      <c r="H226" s="77">
        <f>+IF(ISNUMBER(DATA!U85),DATA!U85,"n/a")</f>
        <v>2.3197940909520199E-2</v>
      </c>
      <c r="I226" s="80">
        <f>+IF(ISNUMBER(DATA!AD85),DATA!AD85,"n/a")</f>
        <v>3287931.54</v>
      </c>
      <c r="J226" s="77">
        <f>+IF(ISNUMBER(DATA!AE85),DATA!AE85,"n/a")</f>
        <v>-2.6422038421312398E-3</v>
      </c>
      <c r="K226" s="80">
        <f>+IF(ISNUMBER(DATA!AN85),DATA!AN85,"n/a")</f>
        <v>6312463.4199999999</v>
      </c>
      <c r="L226" s="77">
        <f>+IF(ISNUMBER(DATA!AO85),DATA!AO85,"n/a")</f>
        <v>-1.4576100136895E-2</v>
      </c>
      <c r="R226" s="66"/>
      <c r="S226" s="66"/>
      <c r="T226" s="66"/>
      <c r="U226" s="66"/>
      <c r="V226" s="66"/>
      <c r="W226" s="66"/>
      <c r="X226" s="66"/>
      <c r="Y226" s="66"/>
    </row>
    <row r="227" spans="1:25" x14ac:dyDescent="0.2">
      <c r="A227" s="75" t="s">
        <v>19</v>
      </c>
      <c r="B227" s="75" t="s">
        <v>21</v>
      </c>
      <c r="C227" s="66" t="s">
        <v>25</v>
      </c>
      <c r="D227" s="66" t="s">
        <v>287</v>
      </c>
      <c r="E227" s="80">
        <f>+IF(ISNUMBER(DATA!J86),DATA!J86,"n/a")</f>
        <v>607280.73</v>
      </c>
      <c r="F227" s="77">
        <f>+IF(ISNUMBER(DATA!K86),DATA!K86,"n/a")</f>
        <v>0.108697602471702</v>
      </c>
      <c r="G227" s="80">
        <f>+IF(ISNUMBER(DATA!T86),DATA!T86,"n/a")</f>
        <v>2003849.41</v>
      </c>
      <c r="H227" s="77">
        <f>+IF(ISNUMBER(DATA!U86),DATA!U86,"n/a")</f>
        <v>5.9186246500729199E-2</v>
      </c>
      <c r="I227" s="80">
        <f>+IF(ISNUMBER(DATA!AD86),DATA!AD86,"n/a")</f>
        <v>3832427.2</v>
      </c>
      <c r="J227" s="77">
        <f>+IF(ISNUMBER(DATA!AE86),DATA!AE86,"n/a")</f>
        <v>2.0337196206766699E-2</v>
      </c>
      <c r="K227" s="80">
        <f>+IF(ISNUMBER(DATA!AN86),DATA!AN86,"n/a")</f>
        <v>7102939.5300000003</v>
      </c>
      <c r="L227" s="77">
        <f>+IF(ISNUMBER(DATA!AO86),DATA!AO86,"n/a")</f>
        <v>-8.5233499731664499E-5</v>
      </c>
      <c r="R227" s="66"/>
      <c r="S227" s="66"/>
      <c r="T227" s="66"/>
      <c r="U227" s="66"/>
      <c r="V227" s="66"/>
      <c r="W227" s="66"/>
      <c r="X227" s="66"/>
      <c r="Y227" s="66"/>
    </row>
    <row r="228" spans="1:25" x14ac:dyDescent="0.2">
      <c r="A228" s="75" t="s">
        <v>19</v>
      </c>
      <c r="B228" s="75" t="s">
        <v>21</v>
      </c>
      <c r="C228" s="66" t="s">
        <v>25</v>
      </c>
      <c r="D228" s="66" t="s">
        <v>288</v>
      </c>
      <c r="E228" s="80">
        <f>+IF(ISNUMBER(DATA!J87),DATA!J87,"n/a")</f>
        <v>489953.63</v>
      </c>
      <c r="F228" s="77">
        <f>+IF(ISNUMBER(DATA!K87),DATA!K87,"n/a")</f>
        <v>-3.7232150291798701E-3</v>
      </c>
      <c r="G228" s="80">
        <f>+IF(ISNUMBER(DATA!T87),DATA!T87,"n/a")</f>
        <v>1646541.47</v>
      </c>
      <c r="H228" s="77">
        <f>+IF(ISNUMBER(DATA!U87),DATA!U87,"n/a")</f>
        <v>1.2057720171853E-2</v>
      </c>
      <c r="I228" s="80">
        <f>+IF(ISNUMBER(DATA!AD87),DATA!AD87,"n/a")</f>
        <v>3145516.17</v>
      </c>
      <c r="J228" s="77">
        <f>+IF(ISNUMBER(DATA!AE87),DATA!AE87,"n/a")</f>
        <v>2.05880377087088E-2</v>
      </c>
      <c r="K228" s="80">
        <f>+IF(ISNUMBER(DATA!AN87),DATA!AN87,"n/a")</f>
        <v>6130719.9699999997</v>
      </c>
      <c r="L228" s="77">
        <f>+IF(ISNUMBER(DATA!AO87),DATA!AO87,"n/a")</f>
        <v>4.3704791577808101E-3</v>
      </c>
      <c r="R228" s="66"/>
      <c r="S228" s="66"/>
      <c r="T228" s="66"/>
      <c r="U228" s="66"/>
      <c r="V228" s="66"/>
      <c r="W228" s="66"/>
      <c r="X228" s="66"/>
      <c r="Y228" s="66"/>
    </row>
    <row r="229" spans="1:25" x14ac:dyDescent="0.2">
      <c r="A229" s="75" t="s">
        <v>19</v>
      </c>
      <c r="B229" s="75" t="s">
        <v>21</v>
      </c>
      <c r="C229" s="66" t="s">
        <v>25</v>
      </c>
      <c r="D229" s="66" t="s">
        <v>289</v>
      </c>
      <c r="E229" s="80">
        <f>+IF(ISNUMBER(DATA!J88),DATA!J88,"n/a")</f>
        <v>246260.91</v>
      </c>
      <c r="F229" s="77">
        <f>+IF(ISNUMBER(DATA!K88),DATA!K88,"n/a")</f>
        <v>-5.6875743359627001E-2</v>
      </c>
      <c r="G229" s="80">
        <f>+IF(ISNUMBER(DATA!T88),DATA!T88,"n/a")</f>
        <v>839061.56</v>
      </c>
      <c r="H229" s="77">
        <f>+IF(ISNUMBER(DATA!U88),DATA!U88,"n/a")</f>
        <v>1.1036844516327599E-2</v>
      </c>
      <c r="I229" s="80">
        <f>+IF(ISNUMBER(DATA!AD88),DATA!AD88,"n/a")</f>
        <v>1570667.03</v>
      </c>
      <c r="J229" s="77">
        <f>+IF(ISNUMBER(DATA!AE88),DATA!AE88,"n/a")</f>
        <v>-6.5683233204949596E-3</v>
      </c>
      <c r="K229" s="80">
        <f>+IF(ISNUMBER(DATA!AN88),DATA!AN88,"n/a")</f>
        <v>3110126.3</v>
      </c>
      <c r="L229" s="77">
        <f>+IF(ISNUMBER(DATA!AO88),DATA!AO88,"n/a")</f>
        <v>-2.42840228877861E-2</v>
      </c>
      <c r="R229" s="66"/>
      <c r="S229" s="66"/>
      <c r="T229" s="66"/>
      <c r="U229" s="66"/>
      <c r="V229" s="66"/>
      <c r="W229" s="66"/>
      <c r="X229" s="66"/>
      <c r="Y229" s="66"/>
    </row>
    <row r="230" spans="1:25" x14ac:dyDescent="0.2">
      <c r="A230" s="75" t="s">
        <v>19</v>
      </c>
      <c r="B230" s="75" t="s">
        <v>21</v>
      </c>
      <c r="C230" s="66" t="s">
        <v>25</v>
      </c>
      <c r="D230" s="66" t="s">
        <v>290</v>
      </c>
      <c r="E230" s="80">
        <f>+IF(ISNUMBER(DATA!J89),DATA!J89,"n/a")</f>
        <v>250609.04</v>
      </c>
      <c r="F230" s="77">
        <f>+IF(ISNUMBER(DATA!K89),DATA!K89,"n/a")</f>
        <v>1.3384523176109E-2</v>
      </c>
      <c r="G230" s="80">
        <f>+IF(ISNUMBER(DATA!T89),DATA!T89,"n/a")</f>
        <v>823868.3</v>
      </c>
      <c r="H230" s="77">
        <f>+IF(ISNUMBER(DATA!U89),DATA!U89,"n/a")</f>
        <v>1.09897550855178E-2</v>
      </c>
      <c r="I230" s="80">
        <f>+IF(ISNUMBER(DATA!AD89),DATA!AD89,"n/a")</f>
        <v>1561740.74</v>
      </c>
      <c r="J230" s="77">
        <f>+IF(ISNUMBER(DATA!AE89),DATA!AE89,"n/a")</f>
        <v>1.05494351194136E-2</v>
      </c>
      <c r="K230" s="80">
        <f>+IF(ISNUMBER(DATA!AN89),DATA!AN89,"n/a")</f>
        <v>3011083.41</v>
      </c>
      <c r="L230" s="77">
        <f>+IF(ISNUMBER(DATA!AO89),DATA!AO89,"n/a")</f>
        <v>2.5644147057437099E-2</v>
      </c>
      <c r="R230" s="66"/>
      <c r="S230" s="66"/>
      <c r="T230" s="66"/>
      <c r="U230" s="66"/>
      <c r="V230" s="66"/>
      <c r="W230" s="66"/>
      <c r="X230" s="66"/>
      <c r="Y230" s="66"/>
    </row>
    <row r="231" spans="1:25" x14ac:dyDescent="0.2">
      <c r="A231" s="75" t="s">
        <v>19</v>
      </c>
      <c r="B231" s="75" t="s">
        <v>21</v>
      </c>
      <c r="C231" s="66" t="s">
        <v>25</v>
      </c>
      <c r="D231" s="66" t="s">
        <v>291</v>
      </c>
      <c r="E231" s="80">
        <f>+IF(ISNUMBER(DATA!J90),DATA!J90,"n/a")</f>
        <v>213088.91</v>
      </c>
      <c r="F231" s="77">
        <f>+IF(ISNUMBER(DATA!K90),DATA!K90,"n/a")</f>
        <v>0.104826934707863</v>
      </c>
      <c r="G231" s="80">
        <f>+IF(ISNUMBER(DATA!T90),DATA!T90,"n/a")</f>
        <v>720935.59</v>
      </c>
      <c r="H231" s="77">
        <f>+IF(ISNUMBER(DATA!U90),DATA!U90,"n/a")</f>
        <v>3.94880411499864E-2</v>
      </c>
      <c r="I231" s="80">
        <f>+IF(ISNUMBER(DATA!AD90),DATA!AD90,"n/a")</f>
        <v>1440063.15</v>
      </c>
      <c r="J231" s="77">
        <f>+IF(ISNUMBER(DATA!AE90),DATA!AE90,"n/a")</f>
        <v>6.3431223054000799E-2</v>
      </c>
      <c r="K231" s="80">
        <f>+IF(ISNUMBER(DATA!AN90),DATA!AN90,"n/a")</f>
        <v>2790994.33</v>
      </c>
      <c r="L231" s="77">
        <f>+IF(ISNUMBER(DATA!AO90),DATA!AO90,"n/a")</f>
        <v>8.3637283337476498E-2</v>
      </c>
      <c r="R231" s="66"/>
      <c r="S231" s="66"/>
      <c r="T231" s="66"/>
      <c r="U231" s="66"/>
      <c r="V231" s="66"/>
      <c r="W231" s="66"/>
      <c r="X231" s="66"/>
      <c r="Y231" s="66"/>
    </row>
    <row r="232" spans="1:25" x14ac:dyDescent="0.2">
      <c r="A232" s="75" t="s">
        <v>19</v>
      </c>
      <c r="B232" s="75" t="s">
        <v>21</v>
      </c>
      <c r="C232" s="66" t="s">
        <v>25</v>
      </c>
      <c r="D232" s="66" t="s">
        <v>292</v>
      </c>
      <c r="E232" s="80">
        <f>+IF(ISNUMBER(DATA!J91),DATA!J91,"n/a")</f>
        <v>1577854.47</v>
      </c>
      <c r="F232" s="77">
        <f>+IF(ISNUMBER(DATA!K91),DATA!K91,"n/a")</f>
        <v>4.5896514850153697E-2</v>
      </c>
      <c r="G232" s="80">
        <f>+IF(ISNUMBER(DATA!T91),DATA!T91,"n/a")</f>
        <v>5270548.41</v>
      </c>
      <c r="H232" s="77">
        <f>+IF(ISNUMBER(DATA!U91),DATA!U91,"n/a")</f>
        <v>2.73480662068043E-2</v>
      </c>
      <c r="I232" s="80">
        <f>+IF(ISNUMBER(DATA!AD91),DATA!AD91,"n/a")</f>
        <v>10361557.560000001</v>
      </c>
      <c r="J232" s="77">
        <f>+IF(ISNUMBER(DATA!AE91),DATA!AE91,"n/a")</f>
        <v>3.2994928905873397E-2</v>
      </c>
      <c r="K232" s="80">
        <f>+IF(ISNUMBER(DATA!AN91),DATA!AN91,"n/a")</f>
        <v>19736752.879999999</v>
      </c>
      <c r="L232" s="77">
        <f>+IF(ISNUMBER(DATA!AO91),DATA!AO91,"n/a")</f>
        <v>4.4784476857467503E-2</v>
      </c>
      <c r="R232" s="66"/>
      <c r="S232" s="66"/>
      <c r="T232" s="66"/>
      <c r="U232" s="66"/>
      <c r="V232" s="66"/>
      <c r="W232" s="66"/>
      <c r="X232" s="66"/>
      <c r="Y232" s="66"/>
    </row>
    <row r="233" spans="1:25" x14ac:dyDescent="0.2">
      <c r="A233" s="75" t="s">
        <v>19</v>
      </c>
      <c r="B233" s="75" t="s">
        <v>21</v>
      </c>
      <c r="C233" s="66" t="s">
        <v>25</v>
      </c>
      <c r="D233" s="66" t="s">
        <v>293</v>
      </c>
      <c r="E233" s="80">
        <f>+IF(ISNUMBER(DATA!J92),DATA!J92,"n/a")</f>
        <v>117388.67</v>
      </c>
      <c r="F233" s="77">
        <f>+IF(ISNUMBER(DATA!K92),DATA!K92,"n/a")</f>
        <v>-6.3176564129399093E-2</v>
      </c>
      <c r="G233" s="80">
        <f>+IF(ISNUMBER(DATA!T92),DATA!T92,"n/a")</f>
        <v>407638.85</v>
      </c>
      <c r="H233" s="77">
        <f>+IF(ISNUMBER(DATA!U92),DATA!U92,"n/a")</f>
        <v>4.1024457376218203E-2</v>
      </c>
      <c r="I233" s="80">
        <f>+IF(ISNUMBER(DATA!AD92),DATA!AD92,"n/a")</f>
        <v>761921.25</v>
      </c>
      <c r="J233" s="77">
        <f>+IF(ISNUMBER(DATA!AE92),DATA!AE92,"n/a")</f>
        <v>3.9028895229984102E-2</v>
      </c>
      <c r="K233" s="80">
        <f>+IF(ISNUMBER(DATA!AN92),DATA!AN92,"n/a")</f>
        <v>1499654.49</v>
      </c>
      <c r="L233" s="77">
        <f>+IF(ISNUMBER(DATA!AO92),DATA!AO92,"n/a")</f>
        <v>9.9727957050263997E-3</v>
      </c>
      <c r="R233" s="66"/>
      <c r="S233" s="66"/>
      <c r="T233" s="66"/>
      <c r="U233" s="66"/>
      <c r="V233" s="66"/>
      <c r="W233" s="66"/>
      <c r="X233" s="66"/>
      <c r="Y233" s="66"/>
    </row>
    <row r="234" spans="1:25" x14ac:dyDescent="0.2">
      <c r="A234" s="75" t="s">
        <v>19</v>
      </c>
      <c r="B234" s="75" t="s">
        <v>21</v>
      </c>
      <c r="C234" s="66" t="s">
        <v>25</v>
      </c>
      <c r="D234" s="66" t="s">
        <v>294</v>
      </c>
      <c r="E234" s="80">
        <f>+IF(ISNUMBER(DATA!J93),DATA!J93,"n/a")</f>
        <v>731450.57</v>
      </c>
      <c r="F234" s="77">
        <f>+IF(ISNUMBER(DATA!K93),DATA!K93,"n/a")</f>
        <v>1.8607928354016699E-3</v>
      </c>
      <c r="G234" s="80">
        <f>+IF(ISNUMBER(DATA!T93),DATA!T93,"n/a")</f>
        <v>2433903.62</v>
      </c>
      <c r="H234" s="77">
        <f>+IF(ISNUMBER(DATA!U93),DATA!U93,"n/a")</f>
        <v>1.33960693364902E-2</v>
      </c>
      <c r="I234" s="80">
        <f>+IF(ISNUMBER(DATA!AD93),DATA!AD93,"n/a")</f>
        <v>4704132.54</v>
      </c>
      <c r="J234" s="77">
        <f>+IF(ISNUMBER(DATA!AE93),DATA!AE93,"n/a")</f>
        <v>2.3820687072667601E-2</v>
      </c>
      <c r="K234" s="80">
        <f>+IF(ISNUMBER(DATA!AN93),DATA!AN93,"n/a")</f>
        <v>8968907.5399999991</v>
      </c>
      <c r="L234" s="77">
        <f>+IF(ISNUMBER(DATA!AO93),DATA!AO93,"n/a")</f>
        <v>4.8841164625776097E-2</v>
      </c>
      <c r="R234" s="66"/>
      <c r="S234" s="66"/>
      <c r="T234" s="66"/>
      <c r="U234" s="66"/>
      <c r="V234" s="66"/>
      <c r="W234" s="66"/>
      <c r="X234" s="66"/>
      <c r="Y234" s="66"/>
    </row>
    <row r="235" spans="1:25" x14ac:dyDescent="0.2">
      <c r="A235" s="75" t="s">
        <v>19</v>
      </c>
      <c r="B235" s="75" t="s">
        <v>21</v>
      </c>
      <c r="C235" s="66" t="s">
        <v>25</v>
      </c>
      <c r="D235" s="66" t="s">
        <v>295</v>
      </c>
      <c r="E235" s="80">
        <f>+IF(ISNUMBER(DATA!J94),DATA!J94,"n/a")</f>
        <v>486117.06</v>
      </c>
      <c r="F235" s="77">
        <f>+IF(ISNUMBER(DATA!K94),DATA!K94,"n/a")</f>
        <v>-4.1885120755686199E-2</v>
      </c>
      <c r="G235" s="80">
        <f>+IF(ISNUMBER(DATA!T94),DATA!T94,"n/a")</f>
        <v>1541403.97</v>
      </c>
      <c r="H235" s="77">
        <f>+IF(ISNUMBER(DATA!U94),DATA!U94,"n/a")</f>
        <v>-8.8172056177661398E-2</v>
      </c>
      <c r="I235" s="80">
        <f>+IF(ISNUMBER(DATA!AD94),DATA!AD94,"n/a")</f>
        <v>2919254.37</v>
      </c>
      <c r="J235" s="77">
        <f>+IF(ISNUMBER(DATA!AE94),DATA!AE94,"n/a")</f>
        <v>-2.5029965692962598E-2</v>
      </c>
      <c r="K235" s="80">
        <f>+IF(ISNUMBER(DATA!AN94),DATA!AN94,"n/a")</f>
        <v>5714267.9900000002</v>
      </c>
      <c r="L235" s="77">
        <f>+IF(ISNUMBER(DATA!AO94),DATA!AO94,"n/a")</f>
        <v>-1.73592671201389E-3</v>
      </c>
      <c r="R235" s="66"/>
      <c r="S235" s="66"/>
      <c r="T235" s="66"/>
      <c r="U235" s="66"/>
      <c r="V235" s="66"/>
      <c r="W235" s="66"/>
      <c r="X235" s="66"/>
      <c r="Y235" s="66"/>
    </row>
    <row r="236" spans="1:25" x14ac:dyDescent="0.2">
      <c r="A236" s="75" t="s">
        <v>19</v>
      </c>
      <c r="B236" s="75" t="s">
        <v>21</v>
      </c>
      <c r="C236" s="66" t="s">
        <v>25</v>
      </c>
      <c r="D236" s="66" t="s">
        <v>296</v>
      </c>
      <c r="E236" s="80">
        <f>+IF(ISNUMBER(DATA!J95),DATA!J95,"n/a")</f>
        <v>514239.71</v>
      </c>
      <c r="F236" s="77">
        <f>+IF(ISNUMBER(DATA!K95),DATA!K95,"n/a")</f>
        <v>-0.11980554853164101</v>
      </c>
      <c r="G236" s="80">
        <f>+IF(ISNUMBER(DATA!T95),DATA!T95,"n/a")</f>
        <v>1701708.76</v>
      </c>
      <c r="H236" s="77">
        <f>+IF(ISNUMBER(DATA!U95),DATA!U95,"n/a")</f>
        <v>-3.9321546026888303E-2</v>
      </c>
      <c r="I236" s="80">
        <f>+IF(ISNUMBER(DATA!AD95),DATA!AD95,"n/a")</f>
        <v>3277542.92</v>
      </c>
      <c r="J236" s="77">
        <f>+IF(ISNUMBER(DATA!AE95),DATA!AE95,"n/a")</f>
        <v>-5.28695427873735E-3</v>
      </c>
      <c r="K236" s="80">
        <f>+IF(ISNUMBER(DATA!AN95),DATA!AN95,"n/a")</f>
        <v>6194142.5599999996</v>
      </c>
      <c r="L236" s="77">
        <f>+IF(ISNUMBER(DATA!AO95),DATA!AO95,"n/a")</f>
        <v>-4.7486392191047402E-3</v>
      </c>
      <c r="R236" s="66"/>
      <c r="S236" s="66"/>
      <c r="T236" s="66"/>
      <c r="U236" s="66"/>
      <c r="V236" s="66"/>
      <c r="W236" s="66"/>
      <c r="X236" s="66"/>
      <c r="Y236" s="66"/>
    </row>
    <row r="237" spans="1:25" x14ac:dyDescent="0.2">
      <c r="A237" s="75" t="s">
        <v>19</v>
      </c>
      <c r="B237" s="75" t="s">
        <v>21</v>
      </c>
      <c r="C237" s="66" t="s">
        <v>25</v>
      </c>
      <c r="D237" s="66" t="s">
        <v>297</v>
      </c>
      <c r="E237" s="80">
        <f>+IF(ISNUMBER(DATA!J96),DATA!J96,"n/a")</f>
        <v>179129.78</v>
      </c>
      <c r="F237" s="77">
        <f>+IF(ISNUMBER(DATA!K96),DATA!K96,"n/a")</f>
        <v>6.0430148125928999E-2</v>
      </c>
      <c r="G237" s="80">
        <f>+IF(ISNUMBER(DATA!T96),DATA!T96,"n/a")</f>
        <v>581463.61</v>
      </c>
      <c r="H237" s="77">
        <f>+IF(ISNUMBER(DATA!U96),DATA!U96,"n/a")</f>
        <v>2.9575818671126498E-2</v>
      </c>
      <c r="I237" s="80">
        <f>+IF(ISNUMBER(DATA!AD96),DATA!AD96,"n/a")</f>
        <v>1095357.03</v>
      </c>
      <c r="J237" s="77">
        <f>+IF(ISNUMBER(DATA!AE96),DATA!AE96,"n/a")</f>
        <v>3.8987274154632302E-2</v>
      </c>
      <c r="K237" s="80">
        <f>+IF(ISNUMBER(DATA!AN96),DATA!AN96,"n/a")</f>
        <v>2154709.2599999998</v>
      </c>
      <c r="L237" s="77">
        <f>+IF(ISNUMBER(DATA!AO96),DATA!AO96,"n/a")</f>
        <v>2.57722418655153E-2</v>
      </c>
      <c r="R237" s="66"/>
      <c r="S237" s="66"/>
      <c r="T237" s="66"/>
      <c r="U237" s="66"/>
      <c r="V237" s="66"/>
      <c r="W237" s="66"/>
      <c r="X237" s="66"/>
      <c r="Y237" s="66"/>
    </row>
    <row r="238" spans="1:25" x14ac:dyDescent="0.2">
      <c r="A238" s="75" t="s">
        <v>19</v>
      </c>
      <c r="B238" s="75" t="s">
        <v>21</v>
      </c>
      <c r="C238" s="66" t="s">
        <v>25</v>
      </c>
      <c r="D238" s="66" t="s">
        <v>298</v>
      </c>
      <c r="E238" s="80">
        <f>+IF(ISNUMBER(DATA!J97),DATA!J97,"n/a")</f>
        <v>322573.78999999998</v>
      </c>
      <c r="F238" s="77">
        <f>+IF(ISNUMBER(DATA!K97),DATA!K97,"n/a")</f>
        <v>-9.36834097490164E-2</v>
      </c>
      <c r="G238" s="80">
        <f>+IF(ISNUMBER(DATA!T97),DATA!T97,"n/a")</f>
        <v>1010860.23</v>
      </c>
      <c r="H238" s="77">
        <f>+IF(ISNUMBER(DATA!U97),DATA!U97,"n/a")</f>
        <v>-5.2269989866887398E-2</v>
      </c>
      <c r="I238" s="80">
        <f>+IF(ISNUMBER(DATA!AD97),DATA!AD97,"n/a")</f>
        <v>1873946.28</v>
      </c>
      <c r="J238" s="77">
        <f>+IF(ISNUMBER(DATA!AE97),DATA!AE97,"n/a")</f>
        <v>-2.5081836165019401E-2</v>
      </c>
      <c r="K238" s="80">
        <f>+IF(ISNUMBER(DATA!AN97),DATA!AN97,"n/a")</f>
        <v>3907653.67</v>
      </c>
      <c r="L238" s="77">
        <f>+IF(ISNUMBER(DATA!AO97),DATA!AO97,"n/a")</f>
        <v>1.6110963369495399E-3</v>
      </c>
      <c r="R238" s="66"/>
      <c r="S238" s="66"/>
      <c r="T238" s="66"/>
      <c r="U238" s="66"/>
      <c r="V238" s="66"/>
      <c r="W238" s="66"/>
      <c r="X238" s="66"/>
      <c r="Y238" s="66"/>
    </row>
    <row r="239" spans="1:25" x14ac:dyDescent="0.2">
      <c r="A239" s="75" t="s">
        <v>19</v>
      </c>
      <c r="B239" s="75" t="s">
        <v>21</v>
      </c>
      <c r="C239" s="66" t="s">
        <v>25</v>
      </c>
      <c r="D239" s="66" t="s">
        <v>299</v>
      </c>
      <c r="E239" s="80">
        <f>+IF(ISNUMBER(DATA!J98),DATA!J98,"n/a")</f>
        <v>1709495.53</v>
      </c>
      <c r="F239" s="77">
        <f>+IF(ISNUMBER(DATA!K98),DATA!K98,"n/a")</f>
        <v>-1.9133167241743999E-2</v>
      </c>
      <c r="G239" s="80">
        <f>+IF(ISNUMBER(DATA!T98),DATA!T98,"n/a")</f>
        <v>5964762.3300000001</v>
      </c>
      <c r="H239" s="77">
        <f>+IF(ISNUMBER(DATA!U98),DATA!U98,"n/a")</f>
        <v>-5.2479804382700498E-3</v>
      </c>
      <c r="I239" s="80">
        <f>+IF(ISNUMBER(DATA!AD98),DATA!AD98,"n/a")</f>
        <v>11823130.460000001</v>
      </c>
      <c r="J239" s="77">
        <f>+IF(ISNUMBER(DATA!AE98),DATA!AE98,"n/a")</f>
        <v>-7.4588472490813599E-3</v>
      </c>
      <c r="K239" s="80">
        <f>+IF(ISNUMBER(DATA!AN98),DATA!AN98,"n/a")</f>
        <v>22187148.57</v>
      </c>
      <c r="L239" s="77">
        <f>+IF(ISNUMBER(DATA!AO98),DATA!AO98,"n/a")</f>
        <v>-1.30678891587319E-2</v>
      </c>
      <c r="R239" s="66"/>
      <c r="S239" s="66"/>
      <c r="T239" s="66"/>
      <c r="U239" s="66"/>
      <c r="V239" s="66"/>
      <c r="W239" s="66"/>
      <c r="X239" s="66"/>
      <c r="Y239" s="66"/>
    </row>
    <row r="240" spans="1:25" x14ac:dyDescent="0.2">
      <c r="A240" s="75" t="s">
        <v>19</v>
      </c>
      <c r="B240" s="75" t="s">
        <v>21</v>
      </c>
      <c r="C240" s="66" t="s">
        <v>25</v>
      </c>
      <c r="D240" s="66" t="s">
        <v>300</v>
      </c>
      <c r="E240" s="80">
        <f>+IF(ISNUMBER(DATA!J99),DATA!J99,"n/a")</f>
        <v>832359.44</v>
      </c>
      <c r="F240" s="77">
        <f>+IF(ISNUMBER(DATA!K99),DATA!K99,"n/a")</f>
        <v>1.5915053060103702E-2</v>
      </c>
      <c r="G240" s="80">
        <f>+IF(ISNUMBER(DATA!T99),DATA!T99,"n/a")</f>
        <v>2851005.07</v>
      </c>
      <c r="H240" s="77">
        <f>+IF(ISNUMBER(DATA!U99),DATA!U99,"n/a")</f>
        <v>2.76257460874949E-2</v>
      </c>
      <c r="I240" s="80">
        <f>+IF(ISNUMBER(DATA!AD99),DATA!AD99,"n/a")</f>
        <v>5475862.3099999996</v>
      </c>
      <c r="J240" s="77">
        <f>+IF(ISNUMBER(DATA!AE99),DATA!AE99,"n/a")</f>
        <v>5.53174040176437E-2</v>
      </c>
      <c r="K240" s="80">
        <f>+IF(ISNUMBER(DATA!AN99),DATA!AN99,"n/a")</f>
        <v>10455916.68</v>
      </c>
      <c r="L240" s="77">
        <f>+IF(ISNUMBER(DATA!AO99),DATA!AO99,"n/a")</f>
        <v>4.6927100989917897E-2</v>
      </c>
      <c r="R240" s="66"/>
      <c r="S240" s="66"/>
      <c r="T240" s="66"/>
      <c r="U240" s="66"/>
      <c r="V240" s="66"/>
      <c r="W240" s="66"/>
      <c r="X240" s="66"/>
      <c r="Y240" s="66"/>
    </row>
    <row r="241" spans="1:25" x14ac:dyDescent="0.2">
      <c r="A241" s="75" t="s">
        <v>19</v>
      </c>
      <c r="B241" s="75" t="s">
        <v>21</v>
      </c>
      <c r="C241" s="66" t="s">
        <v>25</v>
      </c>
      <c r="D241" s="66" t="s">
        <v>301</v>
      </c>
      <c r="E241" s="80">
        <f>+IF(ISNUMBER(DATA!J100),DATA!J100,"n/a")</f>
        <v>123226.38</v>
      </c>
      <c r="F241" s="77">
        <f>+IF(ISNUMBER(DATA!K100),DATA!K100,"n/a")</f>
        <v>0.22212965646267999</v>
      </c>
      <c r="G241" s="80">
        <f>+IF(ISNUMBER(DATA!T100),DATA!T100,"n/a")</f>
        <v>406151.93</v>
      </c>
      <c r="H241" s="77">
        <f>+IF(ISNUMBER(DATA!U100),DATA!U100,"n/a")</f>
        <v>0.142006730370554</v>
      </c>
      <c r="I241" s="80">
        <f>+IF(ISNUMBER(DATA!AD100),DATA!AD100,"n/a")</f>
        <v>765104.33</v>
      </c>
      <c r="J241" s="77">
        <f>+IF(ISNUMBER(DATA!AE100),DATA!AE100,"n/a")</f>
        <v>0.122633889327178</v>
      </c>
      <c r="K241" s="80">
        <f>+IF(ISNUMBER(DATA!AN100),DATA!AN100,"n/a")</f>
        <v>1491562.88</v>
      </c>
      <c r="L241" s="77">
        <f>+IF(ISNUMBER(DATA!AO100),DATA!AO100,"n/a")</f>
        <v>8.1945953612204497E-2</v>
      </c>
      <c r="R241" s="66"/>
      <c r="S241" s="66"/>
      <c r="T241" s="66"/>
      <c r="U241" s="66"/>
      <c r="V241" s="66"/>
      <c r="W241" s="66"/>
      <c r="X241" s="66"/>
      <c r="Y241" s="66"/>
    </row>
    <row r="242" spans="1:25" x14ac:dyDescent="0.2">
      <c r="A242" s="75" t="s">
        <v>19</v>
      </c>
      <c r="B242" s="75" t="s">
        <v>21</v>
      </c>
      <c r="C242" s="66" t="s">
        <v>25</v>
      </c>
      <c r="D242" s="66" t="s">
        <v>302</v>
      </c>
      <c r="E242" s="80">
        <f>+IF(ISNUMBER(DATA!J101),DATA!J101,"n/a")</f>
        <v>461927.67999999999</v>
      </c>
      <c r="F242" s="77">
        <f>+IF(ISNUMBER(DATA!K101),DATA!K101,"n/a")</f>
        <v>-5.8786733315075099E-3</v>
      </c>
      <c r="G242" s="80">
        <f>+IF(ISNUMBER(DATA!T101),DATA!T101,"n/a")</f>
        <v>1537070.32</v>
      </c>
      <c r="H242" s="77">
        <f>+IF(ISNUMBER(DATA!U101),DATA!U101,"n/a")</f>
        <v>-4.3127222173382504E-3</v>
      </c>
      <c r="I242" s="80">
        <f>+IF(ISNUMBER(DATA!AD101),DATA!AD101,"n/a")</f>
        <v>2931471.82</v>
      </c>
      <c r="J242" s="77">
        <f>+IF(ISNUMBER(DATA!AE101),DATA!AE101,"n/a")</f>
        <v>-1.6058582537380199E-3</v>
      </c>
      <c r="K242" s="80">
        <f>+IF(ISNUMBER(DATA!AN101),DATA!AN101,"n/a")</f>
        <v>5646424.8899999997</v>
      </c>
      <c r="L242" s="77">
        <f>+IF(ISNUMBER(DATA!AO101),DATA!AO101,"n/a")</f>
        <v>1.9321527713825701E-2</v>
      </c>
      <c r="R242" s="66"/>
      <c r="S242" s="66"/>
      <c r="T242" s="66"/>
      <c r="U242" s="66"/>
      <c r="V242" s="66"/>
      <c r="W242" s="66"/>
      <c r="X242" s="66"/>
      <c r="Y242" s="66"/>
    </row>
    <row r="243" spans="1:25" x14ac:dyDescent="0.2">
      <c r="A243" s="75" t="s">
        <v>19</v>
      </c>
      <c r="B243" s="75" t="s">
        <v>21</v>
      </c>
      <c r="C243" s="66" t="s">
        <v>25</v>
      </c>
      <c r="D243" s="66" t="s">
        <v>303</v>
      </c>
      <c r="E243" s="80">
        <f>+IF(ISNUMBER(DATA!J102),DATA!J102,"n/a")</f>
        <v>203734.84</v>
      </c>
      <c r="F243" s="77">
        <f>+IF(ISNUMBER(DATA!K102),DATA!K102,"n/a")</f>
        <v>-9.17119131816162E-2</v>
      </c>
      <c r="G243" s="80">
        <f>+IF(ISNUMBER(DATA!T102),DATA!T102,"n/a")</f>
        <v>720398.34</v>
      </c>
      <c r="H243" s="77">
        <f>+IF(ISNUMBER(DATA!U102),DATA!U102,"n/a")</f>
        <v>-1.29515198868939E-2</v>
      </c>
      <c r="I243" s="80">
        <f>+IF(ISNUMBER(DATA!AD102),DATA!AD102,"n/a")</f>
        <v>1347905.61</v>
      </c>
      <c r="J243" s="77">
        <f>+IF(ISNUMBER(DATA!AE102),DATA!AE102,"n/a")</f>
        <v>-2.45233265036017E-2</v>
      </c>
      <c r="K243" s="80">
        <f>+IF(ISNUMBER(DATA!AN102),DATA!AN102,"n/a")</f>
        <v>2680399.4500000002</v>
      </c>
      <c r="L243" s="77">
        <f>+IF(ISNUMBER(DATA!AO102),DATA!AO102,"n/a")</f>
        <v>-3.3697976631139201E-2</v>
      </c>
      <c r="R243" s="66"/>
      <c r="S243" s="66"/>
      <c r="T243" s="66"/>
      <c r="U243" s="66"/>
      <c r="V243" s="66"/>
      <c r="W243" s="66"/>
      <c r="X243" s="66"/>
      <c r="Y243" s="66"/>
    </row>
    <row r="244" spans="1:25" x14ac:dyDescent="0.2">
      <c r="A244" s="75" t="s">
        <v>19</v>
      </c>
      <c r="B244" s="75" t="s">
        <v>21</v>
      </c>
      <c r="C244" s="66" t="s">
        <v>25</v>
      </c>
      <c r="D244" s="66" t="s">
        <v>304</v>
      </c>
      <c r="E244" s="80">
        <f>+IF(ISNUMBER(DATA!J103),DATA!J103,"n/a")</f>
        <v>834322.76</v>
      </c>
      <c r="F244" s="77">
        <f>+IF(ISNUMBER(DATA!K103),DATA!K103,"n/a")</f>
        <v>7.6750287732144207E-2</v>
      </c>
      <c r="G244" s="80">
        <f>+IF(ISNUMBER(DATA!T103),DATA!T103,"n/a")</f>
        <v>2756561.63</v>
      </c>
      <c r="H244" s="77">
        <f>+IF(ISNUMBER(DATA!U103),DATA!U103,"n/a")</f>
        <v>4.1453733841176003E-2</v>
      </c>
      <c r="I244" s="80">
        <f>+IF(ISNUMBER(DATA!AD103),DATA!AD103,"n/a")</f>
        <v>5245329.96</v>
      </c>
      <c r="J244" s="77">
        <f>+IF(ISNUMBER(DATA!AE103),DATA!AE103,"n/a")</f>
        <v>-2.7745913672027199E-3</v>
      </c>
      <c r="K244" s="80">
        <f>+IF(ISNUMBER(DATA!AN103),DATA!AN103,"n/a")</f>
        <v>9866877.3900000006</v>
      </c>
      <c r="L244" s="77">
        <f>+IF(ISNUMBER(DATA!AO103),DATA!AO103,"n/a")</f>
        <v>3.4578721488601502E-3</v>
      </c>
      <c r="R244" s="66"/>
      <c r="S244" s="66"/>
      <c r="T244" s="66"/>
      <c r="U244" s="66"/>
      <c r="V244" s="66"/>
      <c r="W244" s="66"/>
      <c r="X244" s="66"/>
      <c r="Y244" s="66"/>
    </row>
    <row r="245" spans="1:25" x14ac:dyDescent="0.2">
      <c r="A245" s="75" t="s">
        <v>19</v>
      </c>
      <c r="B245" s="75" t="s">
        <v>21</v>
      </c>
      <c r="C245" s="66" t="s">
        <v>25</v>
      </c>
      <c r="D245" s="66" t="s">
        <v>305</v>
      </c>
      <c r="E245" s="80">
        <f>+IF(ISNUMBER(DATA!J104),DATA!J104,"n/a")</f>
        <v>579901.91</v>
      </c>
      <c r="F245" s="77">
        <f>+IF(ISNUMBER(DATA!K104),DATA!K104,"n/a")</f>
        <v>-3.9655649041019203E-2</v>
      </c>
      <c r="G245" s="80">
        <f>+IF(ISNUMBER(DATA!T104),DATA!T104,"n/a")</f>
        <v>1983788.29</v>
      </c>
      <c r="H245" s="77">
        <f>+IF(ISNUMBER(DATA!U104),DATA!U104,"n/a")</f>
        <v>-3.2932593209922201E-2</v>
      </c>
      <c r="I245" s="80">
        <f>+IF(ISNUMBER(DATA!AD104),DATA!AD104,"n/a")</f>
        <v>3876058.06</v>
      </c>
      <c r="J245" s="77">
        <f>+IF(ISNUMBER(DATA!AE104),DATA!AE104,"n/a")</f>
        <v>-2.4841854599733398E-2</v>
      </c>
      <c r="K245" s="80">
        <f>+IF(ISNUMBER(DATA!AN104),DATA!AN104,"n/a")</f>
        <v>7367155.75</v>
      </c>
      <c r="L245" s="77">
        <f>+IF(ISNUMBER(DATA!AO104),DATA!AO104,"n/a")</f>
        <v>-6.9361275702186297E-4</v>
      </c>
      <c r="R245" s="66"/>
      <c r="S245" s="66"/>
      <c r="T245" s="66"/>
      <c r="U245" s="66"/>
      <c r="V245" s="66"/>
      <c r="W245" s="66"/>
      <c r="X245" s="66"/>
      <c r="Y245" s="66"/>
    </row>
    <row r="246" spans="1:25" x14ac:dyDescent="0.2">
      <c r="A246" s="75" t="s">
        <v>19</v>
      </c>
      <c r="B246" s="75" t="s">
        <v>21</v>
      </c>
      <c r="C246" s="66" t="s">
        <v>25</v>
      </c>
      <c r="D246" s="66" t="s">
        <v>306</v>
      </c>
      <c r="E246" s="80">
        <f>+IF(ISNUMBER(DATA!J105),DATA!J105,"n/a")</f>
        <v>459513.56</v>
      </c>
      <c r="F246" s="77">
        <f>+IF(ISNUMBER(DATA!K105),DATA!K105,"n/a")</f>
        <v>0.104405677116976</v>
      </c>
      <c r="G246" s="80">
        <f>+IF(ISNUMBER(DATA!T105),DATA!T105,"n/a")</f>
        <v>1478175.28</v>
      </c>
      <c r="H246" s="77">
        <f>+IF(ISNUMBER(DATA!U105),DATA!U105,"n/a")</f>
        <v>4.56544084521186E-2</v>
      </c>
      <c r="I246" s="80">
        <f>+IF(ISNUMBER(DATA!AD105),DATA!AD105,"n/a")</f>
        <v>2968125.55</v>
      </c>
      <c r="J246" s="77">
        <f>+IF(ISNUMBER(DATA!AE105),DATA!AE105,"n/a")</f>
        <v>2.3161306608313399E-2</v>
      </c>
      <c r="K246" s="80">
        <f>+IF(ISNUMBER(DATA!AN105),DATA!AN105,"n/a")</f>
        <v>5561291.7300000004</v>
      </c>
      <c r="L246" s="77">
        <f>+IF(ISNUMBER(DATA!AO105),DATA!AO105,"n/a")</f>
        <v>-3.2734021234439299E-3</v>
      </c>
      <c r="R246" s="66"/>
      <c r="S246" s="66"/>
      <c r="T246" s="66"/>
      <c r="U246" s="66"/>
      <c r="V246" s="66"/>
      <c r="W246" s="66"/>
      <c r="X246" s="66"/>
      <c r="Y246" s="66"/>
    </row>
    <row r="247" spans="1:25" x14ac:dyDescent="0.2">
      <c r="A247" s="75" t="s">
        <v>19</v>
      </c>
      <c r="B247" s="75" t="s">
        <v>21</v>
      </c>
      <c r="C247" s="66" t="s">
        <v>25</v>
      </c>
      <c r="D247" s="66" t="s">
        <v>307</v>
      </c>
      <c r="E247" s="80">
        <f>+IF(ISNUMBER(DATA!J106),DATA!J106,"n/a")</f>
        <v>525427.4</v>
      </c>
      <c r="F247" s="77">
        <f>+IF(ISNUMBER(DATA!K106),DATA!K106,"n/a")</f>
        <v>-3.5982047670642003E-2</v>
      </c>
      <c r="G247" s="80">
        <f>+IF(ISNUMBER(DATA!T106),DATA!T106,"n/a")</f>
        <v>1803706.58</v>
      </c>
      <c r="H247" s="77">
        <f>+IF(ISNUMBER(DATA!U106),DATA!U106,"n/a")</f>
        <v>-1.0546443687206499E-2</v>
      </c>
      <c r="I247" s="80">
        <f>+IF(ISNUMBER(DATA!AD106),DATA!AD106,"n/a")</f>
        <v>3532125.68</v>
      </c>
      <c r="J247" s="77">
        <f>+IF(ISNUMBER(DATA!AE106),DATA!AE106,"n/a")</f>
        <v>-8.9187600022652101E-3</v>
      </c>
      <c r="K247" s="80">
        <f>+IF(ISNUMBER(DATA!AN106),DATA!AN106,"n/a")</f>
        <v>6909796.5</v>
      </c>
      <c r="L247" s="77">
        <f>+IF(ISNUMBER(DATA!AO106),DATA!AO106,"n/a")</f>
        <v>3.8156300425307502E-2</v>
      </c>
      <c r="R247" s="66"/>
      <c r="S247" s="66"/>
      <c r="T247" s="66"/>
      <c r="U247" s="66"/>
      <c r="V247" s="66"/>
      <c r="W247" s="66"/>
      <c r="X247" s="66"/>
      <c r="Y247" s="66"/>
    </row>
    <row r="248" spans="1:25" x14ac:dyDescent="0.2">
      <c r="A248" s="75" t="s">
        <v>19</v>
      </c>
      <c r="B248" s="75" t="s">
        <v>21</v>
      </c>
      <c r="C248" s="66" t="s">
        <v>25</v>
      </c>
      <c r="D248" s="66" t="s">
        <v>308</v>
      </c>
      <c r="E248" s="80">
        <f>+IF(ISNUMBER(DATA!J107),DATA!J107,"n/a")</f>
        <v>393081.72</v>
      </c>
      <c r="F248" s="77">
        <f>+IF(ISNUMBER(DATA!K107),DATA!K107,"n/a")</f>
        <v>8.5525911363612497E-2</v>
      </c>
      <c r="G248" s="80">
        <f>+IF(ISNUMBER(DATA!T107),DATA!T107,"n/a")</f>
        <v>1268264.5</v>
      </c>
      <c r="H248" s="77">
        <f>+IF(ISNUMBER(DATA!U107),DATA!U107,"n/a")</f>
        <v>4.18714325553214E-2</v>
      </c>
      <c r="I248" s="80">
        <f>+IF(ISNUMBER(DATA!AD107),DATA!AD107,"n/a")</f>
        <v>2380990.77</v>
      </c>
      <c r="J248" s="77">
        <f>+IF(ISNUMBER(DATA!AE107),DATA!AE107,"n/a")</f>
        <v>2.18350078631817E-2</v>
      </c>
      <c r="K248" s="80">
        <f>+IF(ISNUMBER(DATA!AN107),DATA!AN107,"n/a")</f>
        <v>4544258.59</v>
      </c>
      <c r="L248" s="77">
        <f>+IF(ISNUMBER(DATA!AO107),DATA!AO107,"n/a")</f>
        <v>1.5019728412616401E-2</v>
      </c>
      <c r="R248" s="66"/>
      <c r="S248" s="66"/>
      <c r="T248" s="66"/>
      <c r="U248" s="66"/>
      <c r="V248" s="66"/>
      <c r="W248" s="66"/>
      <c r="X248" s="66"/>
      <c r="Y248" s="66"/>
    </row>
    <row r="249" spans="1:25" x14ac:dyDescent="0.2">
      <c r="A249" s="75" t="s">
        <v>19</v>
      </c>
      <c r="B249" s="75" t="s">
        <v>21</v>
      </c>
      <c r="C249" s="66" t="s">
        <v>25</v>
      </c>
      <c r="D249" s="66" t="s">
        <v>309</v>
      </c>
      <c r="E249" s="80">
        <f>+IF(ISNUMBER(DATA!J108),DATA!J108,"n/a")</f>
        <v>364645.96</v>
      </c>
      <c r="F249" s="77">
        <f>+IF(ISNUMBER(DATA!K108),DATA!K108,"n/a")</f>
        <v>2.2661464370966E-2</v>
      </c>
      <c r="G249" s="80">
        <f>+IF(ISNUMBER(DATA!T108),DATA!T108,"n/a")</f>
        <v>1196743.1599999999</v>
      </c>
      <c r="H249" s="77">
        <f>+IF(ISNUMBER(DATA!U108),DATA!U108,"n/a")</f>
        <v>3.9128276536489898E-2</v>
      </c>
      <c r="I249" s="80">
        <f>+IF(ISNUMBER(DATA!AD108),DATA!AD108,"n/a")</f>
        <v>2247933.65</v>
      </c>
      <c r="J249" s="77">
        <f>+IF(ISNUMBER(DATA!AE108),DATA!AE108,"n/a")</f>
        <v>2.9144817677127802E-2</v>
      </c>
      <c r="K249" s="80">
        <f>+IF(ISNUMBER(DATA!AN108),DATA!AN108,"n/a")</f>
        <v>4296844.43</v>
      </c>
      <c r="L249" s="77">
        <f>+IF(ISNUMBER(DATA!AO108),DATA!AO108,"n/a")</f>
        <v>1.5308524124695E-2</v>
      </c>
      <c r="R249" s="66"/>
      <c r="S249" s="66"/>
      <c r="T249" s="66"/>
      <c r="U249" s="66"/>
      <c r="V249" s="66"/>
      <c r="W249" s="66"/>
      <c r="X249" s="66"/>
      <c r="Y249" s="66"/>
    </row>
    <row r="250" spans="1:25" x14ac:dyDescent="0.2">
      <c r="A250" s="75" t="s">
        <v>19</v>
      </c>
      <c r="B250" s="75" t="s">
        <v>21</v>
      </c>
      <c r="C250" s="66" t="s">
        <v>25</v>
      </c>
      <c r="D250" s="66" t="s">
        <v>310</v>
      </c>
      <c r="E250" s="80">
        <f>+IF(ISNUMBER(DATA!J109),DATA!J109,"n/a")</f>
        <v>250104.53</v>
      </c>
      <c r="F250" s="77">
        <f>+IF(ISNUMBER(DATA!K109),DATA!K109,"n/a")</f>
        <v>3.5601050140898802E-2</v>
      </c>
      <c r="G250" s="80">
        <f>+IF(ISNUMBER(DATA!T109),DATA!T109,"n/a")</f>
        <v>801654.96</v>
      </c>
      <c r="H250" s="77">
        <f>+IF(ISNUMBER(DATA!U109),DATA!U109,"n/a")</f>
        <v>1.4246606871717899E-2</v>
      </c>
      <c r="I250" s="80">
        <f>+IF(ISNUMBER(DATA!AD109),DATA!AD109,"n/a")</f>
        <v>1459047.49</v>
      </c>
      <c r="J250" s="77">
        <f>+IF(ISNUMBER(DATA!AE109),DATA!AE109,"n/a")</f>
        <v>-1.7888640099182399E-2</v>
      </c>
      <c r="K250" s="80">
        <f>+IF(ISNUMBER(DATA!AN109),DATA!AN109,"n/a")</f>
        <v>2883926.24</v>
      </c>
      <c r="L250" s="77">
        <f>+IF(ISNUMBER(DATA!AO109),DATA!AO109,"n/a")</f>
        <v>-1.9318831771016998E-2</v>
      </c>
      <c r="R250" s="66"/>
      <c r="S250" s="66"/>
      <c r="T250" s="66"/>
      <c r="U250" s="66"/>
      <c r="V250" s="66"/>
      <c r="W250" s="66"/>
      <c r="X250" s="66"/>
      <c r="Y250" s="66"/>
    </row>
    <row r="251" spans="1:25" x14ac:dyDescent="0.2">
      <c r="A251" s="75" t="s">
        <v>19</v>
      </c>
      <c r="B251" s="75" t="s">
        <v>21</v>
      </c>
      <c r="C251" s="66" t="s">
        <v>25</v>
      </c>
      <c r="D251" s="66" t="s">
        <v>311</v>
      </c>
      <c r="E251" s="80">
        <f>+IF(ISNUMBER(DATA!J110),DATA!J110,"n/a")</f>
        <v>370805.92</v>
      </c>
      <c r="F251" s="77">
        <f>+IF(ISNUMBER(DATA!K110),DATA!K110,"n/a")</f>
        <v>-1.98915350706662E-3</v>
      </c>
      <c r="G251" s="80">
        <f>+IF(ISNUMBER(DATA!T110),DATA!T110,"n/a")</f>
        <v>1260370.67</v>
      </c>
      <c r="H251" s="77">
        <f>+IF(ISNUMBER(DATA!U110),DATA!U110,"n/a")</f>
        <v>-1.6356405374858898E-2</v>
      </c>
      <c r="I251" s="80">
        <f>+IF(ISNUMBER(DATA!AD110),DATA!AD110,"n/a")</f>
        <v>2392495.42</v>
      </c>
      <c r="J251" s="77">
        <f>+IF(ISNUMBER(DATA!AE110),DATA!AE110,"n/a")</f>
        <v>-4.8247022605669897E-2</v>
      </c>
      <c r="K251" s="80">
        <f>+IF(ISNUMBER(DATA!AN110),DATA!AN110,"n/a")</f>
        <v>4615042.54</v>
      </c>
      <c r="L251" s="77">
        <f>+IF(ISNUMBER(DATA!AO110),DATA!AO110,"n/a")</f>
        <v>-2.79354803061636E-2</v>
      </c>
      <c r="R251" s="66"/>
      <c r="S251" s="66"/>
      <c r="T251" s="66"/>
      <c r="U251" s="66"/>
      <c r="V251" s="66"/>
      <c r="W251" s="66"/>
      <c r="X251" s="66"/>
      <c r="Y251" s="66"/>
    </row>
    <row r="252" spans="1:25" x14ac:dyDescent="0.2">
      <c r="A252" s="75" t="s">
        <v>19</v>
      </c>
      <c r="B252" s="75" t="s">
        <v>21</v>
      </c>
      <c r="C252" s="66" t="s">
        <v>25</v>
      </c>
      <c r="D252" s="66" t="s">
        <v>312</v>
      </c>
      <c r="E252" s="80">
        <f>+IF(ISNUMBER(DATA!J111),DATA!J111,"n/a")</f>
        <v>226031</v>
      </c>
      <c r="F252" s="77">
        <f>+IF(ISNUMBER(DATA!K111),DATA!K111,"n/a")</f>
        <v>5.8999301390579899E-2</v>
      </c>
      <c r="G252" s="80">
        <f>+IF(ISNUMBER(DATA!T111),DATA!T111,"n/a")</f>
        <v>756838.11</v>
      </c>
      <c r="H252" s="77">
        <f>+IF(ISNUMBER(DATA!U111),DATA!U111,"n/a")</f>
        <v>5.3041483000671498E-2</v>
      </c>
      <c r="I252" s="80">
        <f>+IF(ISNUMBER(DATA!AD111),DATA!AD111,"n/a")</f>
        <v>1449420.13</v>
      </c>
      <c r="J252" s="77">
        <f>+IF(ISNUMBER(DATA!AE111),DATA!AE111,"n/a")</f>
        <v>2.89296440047291E-2</v>
      </c>
      <c r="K252" s="80">
        <f>+IF(ISNUMBER(DATA!AN111),DATA!AN111,"n/a")</f>
        <v>2784534.64</v>
      </c>
      <c r="L252" s="77">
        <f>+IF(ISNUMBER(DATA!AO111),DATA!AO111,"n/a")</f>
        <v>5.1396566097690896E-4</v>
      </c>
      <c r="R252" s="66"/>
      <c r="S252" s="66"/>
      <c r="T252" s="66"/>
      <c r="U252" s="66"/>
      <c r="V252" s="66"/>
      <c r="W252" s="66"/>
      <c r="X252" s="66"/>
      <c r="Y252" s="66"/>
    </row>
    <row r="253" spans="1:25" x14ac:dyDescent="0.2">
      <c r="A253" s="75" t="s">
        <v>19</v>
      </c>
      <c r="B253" s="75" t="s">
        <v>21</v>
      </c>
      <c r="C253" s="66" t="s">
        <v>25</v>
      </c>
      <c r="D253" s="66" t="s">
        <v>313</v>
      </c>
      <c r="E253" s="80">
        <f>+IF(ISNUMBER(DATA!J112),DATA!J112,"n/a")</f>
        <v>392449.98</v>
      </c>
      <c r="F253" s="77">
        <f>+IF(ISNUMBER(DATA!K112),DATA!K112,"n/a")</f>
        <v>3.8995739945164198E-2</v>
      </c>
      <c r="G253" s="80">
        <f>+IF(ISNUMBER(DATA!T112),DATA!T112,"n/a")</f>
        <v>1318015.05</v>
      </c>
      <c r="H253" s="77">
        <f>+IF(ISNUMBER(DATA!U112),DATA!U112,"n/a")</f>
        <v>2.4936147323790701E-2</v>
      </c>
      <c r="I253" s="80">
        <f>+IF(ISNUMBER(DATA!AD112),DATA!AD112,"n/a")</f>
        <v>2580626.09</v>
      </c>
      <c r="J253" s="77">
        <f>+IF(ISNUMBER(DATA!AE112),DATA!AE112,"n/a")</f>
        <v>3.6553434664973197E-2</v>
      </c>
      <c r="K253" s="80">
        <f>+IF(ISNUMBER(DATA!AN112),DATA!AN112,"n/a")</f>
        <v>4882991.1500000004</v>
      </c>
      <c r="L253" s="77">
        <f>+IF(ISNUMBER(DATA!AO112),DATA!AO112,"n/a")</f>
        <v>3.5465122169773697E-2</v>
      </c>
      <c r="R253" s="66"/>
      <c r="S253" s="66"/>
      <c r="T253" s="66"/>
      <c r="U253" s="66"/>
      <c r="V253" s="66"/>
      <c r="W253" s="66"/>
      <c r="X253" s="66"/>
      <c r="Y253" s="66"/>
    </row>
    <row r="254" spans="1:25" x14ac:dyDescent="0.2">
      <c r="A254" s="75" t="s">
        <v>19</v>
      </c>
      <c r="B254" s="75" t="s">
        <v>21</v>
      </c>
      <c r="C254" s="66" t="s">
        <v>25</v>
      </c>
      <c r="D254" s="66" t="s">
        <v>314</v>
      </c>
      <c r="E254" s="80">
        <f>+IF(ISNUMBER(DATA!J113),DATA!J113,"n/a")</f>
        <v>798428.15</v>
      </c>
      <c r="F254" s="77">
        <f>+IF(ISNUMBER(DATA!K113),DATA!K113,"n/a")</f>
        <v>-1.1057324523300899E-2</v>
      </c>
      <c r="G254" s="80">
        <f>+IF(ISNUMBER(DATA!T113),DATA!T113,"n/a")</f>
        <v>2648345.7000000002</v>
      </c>
      <c r="H254" s="77">
        <f>+IF(ISNUMBER(DATA!U113),DATA!U113,"n/a")</f>
        <v>-3.0326015002999401E-2</v>
      </c>
      <c r="I254" s="80">
        <f>+IF(ISNUMBER(DATA!AD113),DATA!AD113,"n/a")</f>
        <v>5152037.7</v>
      </c>
      <c r="J254" s="77">
        <f>+IF(ISNUMBER(DATA!AE113),DATA!AE113,"n/a")</f>
        <v>-5.3942321213498297E-2</v>
      </c>
      <c r="K254" s="80">
        <f>+IF(ISNUMBER(DATA!AN113),DATA!AN113,"n/a")</f>
        <v>10063263.52</v>
      </c>
      <c r="L254" s="77">
        <f>+IF(ISNUMBER(DATA!AO113),DATA!AO113,"n/a")</f>
        <v>-4.3972608540296797E-2</v>
      </c>
      <c r="R254" s="66"/>
      <c r="S254" s="66"/>
      <c r="T254" s="66"/>
      <c r="U254" s="66"/>
      <c r="V254" s="66"/>
      <c r="W254" s="66"/>
      <c r="X254" s="66"/>
      <c r="Y254" s="66"/>
    </row>
    <row r="255" spans="1:25" x14ac:dyDescent="0.2">
      <c r="A255" s="75" t="s">
        <v>19</v>
      </c>
      <c r="B255" s="75" t="s">
        <v>21</v>
      </c>
      <c r="C255" s="66" t="s">
        <v>25</v>
      </c>
      <c r="D255" s="66" t="s">
        <v>315</v>
      </c>
      <c r="E255" s="80">
        <f>+IF(ISNUMBER(DATA!J114),DATA!J114,"n/a")</f>
        <v>644335.27</v>
      </c>
      <c r="F255" s="77">
        <f>+IF(ISNUMBER(DATA!K114),DATA!K114,"n/a")</f>
        <v>-2.4989307700707002E-2</v>
      </c>
      <c r="G255" s="80">
        <f>+IF(ISNUMBER(DATA!T114),DATA!T114,"n/a")</f>
        <v>2170146.9</v>
      </c>
      <c r="H255" s="77">
        <f>+IF(ISNUMBER(DATA!U114),DATA!U114,"n/a")</f>
        <v>-1.2404915536915201E-2</v>
      </c>
      <c r="I255" s="80">
        <f>+IF(ISNUMBER(DATA!AD114),DATA!AD114,"n/a")</f>
        <v>4243938.63</v>
      </c>
      <c r="J255" s="77">
        <f>+IF(ISNUMBER(DATA!AE114),DATA!AE114,"n/a")</f>
        <v>-3.5658840236570998E-3</v>
      </c>
      <c r="K255" s="80">
        <f>+IF(ISNUMBER(DATA!AN114),DATA!AN114,"n/a")</f>
        <v>8228142.4100000001</v>
      </c>
      <c r="L255" s="77">
        <f>+IF(ISNUMBER(DATA!AO114),DATA!AO114,"n/a")</f>
        <v>2.0383133445043399E-2</v>
      </c>
      <c r="R255" s="66"/>
      <c r="S255" s="66"/>
      <c r="T255" s="66"/>
      <c r="U255" s="66"/>
      <c r="V255" s="66"/>
      <c r="W255" s="66"/>
      <c r="X255" s="66"/>
      <c r="Y255" s="66"/>
    </row>
    <row r="256" spans="1:25" x14ac:dyDescent="0.2">
      <c r="A256" s="75" t="s">
        <v>19</v>
      </c>
      <c r="B256" s="75" t="s">
        <v>21</v>
      </c>
      <c r="C256" s="66" t="s">
        <v>25</v>
      </c>
      <c r="D256" s="66" t="s">
        <v>316</v>
      </c>
      <c r="E256" s="80">
        <f>+IF(ISNUMBER(DATA!J115),DATA!J115,"n/a")</f>
        <v>589997.99</v>
      </c>
      <c r="F256" s="77">
        <f>+IF(ISNUMBER(DATA!K115),DATA!K115,"n/a")</f>
        <v>6.2351723778679799E-2</v>
      </c>
      <c r="G256" s="80">
        <f>+IF(ISNUMBER(DATA!T115),DATA!T115,"n/a")</f>
        <v>1842048.97</v>
      </c>
      <c r="H256" s="77">
        <f>+IF(ISNUMBER(DATA!U115),DATA!U115,"n/a")</f>
        <v>2.56154399014655E-2</v>
      </c>
      <c r="I256" s="80">
        <f>+IF(ISNUMBER(DATA!AD115),DATA!AD115,"n/a")</f>
        <v>3411409.42</v>
      </c>
      <c r="J256" s="77">
        <f>+IF(ISNUMBER(DATA!AE115),DATA!AE115,"n/a")</f>
        <v>2.9159386147370198E-2</v>
      </c>
      <c r="K256" s="80">
        <f>+IF(ISNUMBER(DATA!AN115),DATA!AN115,"n/a")</f>
        <v>6641704.0099999998</v>
      </c>
      <c r="L256" s="77">
        <f>+IF(ISNUMBER(DATA!AO115),DATA!AO115,"n/a")</f>
        <v>2.19018449476804E-2</v>
      </c>
      <c r="R256" s="66"/>
      <c r="S256" s="66"/>
      <c r="T256" s="66"/>
      <c r="U256" s="66"/>
      <c r="V256" s="66"/>
      <c r="W256" s="66"/>
      <c r="X256" s="66"/>
      <c r="Y256" s="66"/>
    </row>
    <row r="257" spans="1:25" x14ac:dyDescent="0.2">
      <c r="A257" s="75" t="s">
        <v>19</v>
      </c>
      <c r="B257" s="75" t="s">
        <v>21</v>
      </c>
      <c r="C257" s="66" t="s">
        <v>25</v>
      </c>
      <c r="D257" s="66" t="s">
        <v>317</v>
      </c>
      <c r="E257" s="80">
        <f>+IF(ISNUMBER(DATA!J116),DATA!J116,"n/a")</f>
        <v>296698.84000000003</v>
      </c>
      <c r="F257" s="77">
        <f>+IF(ISNUMBER(DATA!K116),DATA!K116,"n/a")</f>
        <v>-7.8202017773030694E-2</v>
      </c>
      <c r="G257" s="80">
        <f>+IF(ISNUMBER(DATA!T116),DATA!T116,"n/a")</f>
        <v>1070812.25</v>
      </c>
      <c r="H257" s="77">
        <f>+IF(ISNUMBER(DATA!U116),DATA!U116,"n/a")</f>
        <v>-5.8339244074734897E-2</v>
      </c>
      <c r="I257" s="80">
        <f>+IF(ISNUMBER(DATA!AD116),DATA!AD116,"n/a")</f>
        <v>2123579.38</v>
      </c>
      <c r="J257" s="77">
        <f>+IF(ISNUMBER(DATA!AE116),DATA!AE116,"n/a")</f>
        <v>1.7941874302668699E-2</v>
      </c>
      <c r="K257" s="80">
        <f>+IF(ISNUMBER(DATA!AN116),DATA!AN116,"n/a")</f>
        <v>4030447.17</v>
      </c>
      <c r="L257" s="77">
        <f>+IF(ISNUMBER(DATA!AO116),DATA!AO116,"n/a")</f>
        <v>1.24414164779897E-2</v>
      </c>
      <c r="R257" s="66"/>
      <c r="S257" s="66"/>
      <c r="T257" s="66"/>
      <c r="U257" s="66"/>
      <c r="V257" s="66"/>
      <c r="W257" s="66"/>
      <c r="X257" s="66"/>
      <c r="Y257" s="66"/>
    </row>
    <row r="258" spans="1:25" x14ac:dyDescent="0.2">
      <c r="A258" s="75" t="s">
        <v>19</v>
      </c>
      <c r="B258" s="75" t="s">
        <v>21</v>
      </c>
      <c r="C258" s="66" t="s">
        <v>25</v>
      </c>
      <c r="D258" s="66" t="s">
        <v>318</v>
      </c>
      <c r="E258" s="80">
        <f>+IF(ISNUMBER(DATA!J117),DATA!J117,"n/a")</f>
        <v>618796.17000000004</v>
      </c>
      <c r="F258" s="77">
        <f>+IF(ISNUMBER(DATA!K117),DATA!K117,"n/a")</f>
        <v>-9.8630285510833207E-3</v>
      </c>
      <c r="G258" s="80">
        <f>+IF(ISNUMBER(DATA!T117),DATA!T117,"n/a")</f>
        <v>2058112.03</v>
      </c>
      <c r="H258" s="77">
        <f>+IF(ISNUMBER(DATA!U117),DATA!U117,"n/a")</f>
        <v>-2.7500166829195101E-3</v>
      </c>
      <c r="I258" s="80">
        <f>+IF(ISNUMBER(DATA!AD117),DATA!AD117,"n/a")</f>
        <v>3927467.29</v>
      </c>
      <c r="J258" s="77">
        <f>+IF(ISNUMBER(DATA!AE117),DATA!AE117,"n/a")</f>
        <v>2.7928428177823499E-3</v>
      </c>
      <c r="K258" s="80">
        <f>+IF(ISNUMBER(DATA!AN117),DATA!AN117,"n/a")</f>
        <v>7389993.8200000003</v>
      </c>
      <c r="L258" s="77">
        <f>+IF(ISNUMBER(DATA!AO117),DATA!AO117,"n/a")</f>
        <v>1.10165559024597E-2</v>
      </c>
      <c r="R258" s="66"/>
      <c r="S258" s="66"/>
      <c r="T258" s="66"/>
      <c r="U258" s="66"/>
      <c r="V258" s="66"/>
      <c r="W258" s="66"/>
      <c r="X258" s="66"/>
      <c r="Y258" s="66"/>
    </row>
    <row r="259" spans="1:25" x14ac:dyDescent="0.2">
      <c r="A259" s="75" t="s">
        <v>19</v>
      </c>
      <c r="B259" s="75" t="s">
        <v>21</v>
      </c>
      <c r="C259" s="66" t="s">
        <v>25</v>
      </c>
      <c r="D259" s="66" t="s">
        <v>344</v>
      </c>
      <c r="E259" s="80">
        <f>+IF(ISNUMBER(DATA!J118),DATA!J118,"n/a")</f>
        <v>189115.67</v>
      </c>
      <c r="F259" s="77">
        <f>+IF(ISNUMBER(DATA!K118),DATA!K118,"n/a")</f>
        <v>-0.213276275143953</v>
      </c>
      <c r="G259" s="80">
        <f>+IF(ISNUMBER(DATA!T118),DATA!T118,"n/a")</f>
        <v>695412.51</v>
      </c>
      <c r="H259" s="77">
        <f>+IF(ISNUMBER(DATA!U118),DATA!U118,"n/a")</f>
        <v>-5.0373476176587897E-2</v>
      </c>
      <c r="I259" s="80">
        <f>+IF(ISNUMBER(DATA!AD118),DATA!AD118,"n/a")</f>
        <v>1303969.6100000001</v>
      </c>
      <c r="J259" s="77">
        <f>+IF(ISNUMBER(DATA!AE118),DATA!AE118,"n/a")</f>
        <v>-6.2424208460512901E-2</v>
      </c>
      <c r="K259" s="80">
        <f>+IF(ISNUMBER(DATA!AN118),DATA!AN118,"n/a")</f>
        <v>2626722.48</v>
      </c>
      <c r="L259" s="77">
        <f>+IF(ISNUMBER(DATA!AO118),DATA!AO118,"n/a")</f>
        <v>-7.0824998675069695E-2</v>
      </c>
      <c r="R259" s="66"/>
      <c r="S259" s="66"/>
      <c r="T259" s="66"/>
      <c r="U259" s="66"/>
      <c r="V259" s="66"/>
      <c r="W259" s="66"/>
      <c r="X259" s="66"/>
      <c r="Y259" s="66"/>
    </row>
    <row r="260" spans="1:25" x14ac:dyDescent="0.2">
      <c r="A260" s="75" t="s">
        <v>19</v>
      </c>
      <c r="B260" s="75" t="s">
        <v>21</v>
      </c>
      <c r="C260" s="66" t="s">
        <v>25</v>
      </c>
      <c r="D260" s="66" t="s">
        <v>345</v>
      </c>
      <c r="E260" s="80">
        <f>+IF(ISNUMBER(DATA!J119),DATA!J119,"n/a")</f>
        <v>457824.94</v>
      </c>
      <c r="F260" s="77">
        <f>+IF(ISNUMBER(DATA!K119),DATA!K119,"n/a")</f>
        <v>6.3313211759833902E-3</v>
      </c>
      <c r="G260" s="80">
        <f>+IF(ISNUMBER(DATA!T119),DATA!T119,"n/a")</f>
        <v>1498759.26</v>
      </c>
      <c r="H260" s="77">
        <f>+IF(ISNUMBER(DATA!U119),DATA!U119,"n/a")</f>
        <v>-2.1508401721504799E-3</v>
      </c>
      <c r="I260" s="80">
        <f>+IF(ISNUMBER(DATA!AD119),DATA!AD119,"n/a")</f>
        <v>2887007.09</v>
      </c>
      <c r="J260" s="77">
        <f>+IF(ISNUMBER(DATA!AE119),DATA!AE119,"n/a")</f>
        <v>3.5351114678147202E-3</v>
      </c>
      <c r="K260" s="80">
        <f>+IF(ISNUMBER(DATA!AN119),DATA!AN119,"n/a")</f>
        <v>5699833.4800000004</v>
      </c>
      <c r="L260" s="77">
        <f>+IF(ISNUMBER(DATA!AO119),DATA!AO119,"n/a")</f>
        <v>1.5954051369260501E-2</v>
      </c>
      <c r="R260" s="66"/>
      <c r="S260" s="66"/>
      <c r="T260" s="66"/>
      <c r="U260" s="66"/>
      <c r="V260" s="66"/>
      <c r="W260" s="66"/>
      <c r="X260" s="66"/>
      <c r="Y260" s="66"/>
    </row>
    <row r="261" spans="1:25" x14ac:dyDescent="0.2">
      <c r="A261" s="75"/>
      <c r="B261" s="75"/>
      <c r="E261" s="80"/>
      <c r="F261" s="77"/>
      <c r="G261" s="81"/>
      <c r="H261" s="77"/>
      <c r="I261" s="81"/>
      <c r="J261" s="82"/>
      <c r="K261" s="81"/>
      <c r="L261" s="77"/>
      <c r="R261" s="66"/>
      <c r="S261" s="66"/>
      <c r="T261" s="66"/>
      <c r="U261" s="66"/>
      <c r="V261" s="66"/>
      <c r="W261" s="66"/>
      <c r="X261" s="66"/>
      <c r="Y261" s="66"/>
    </row>
    <row r="262" spans="1:25" x14ac:dyDescent="0.2">
      <c r="A262" s="75" t="s">
        <v>19</v>
      </c>
      <c r="B262" s="75" t="s">
        <v>21</v>
      </c>
      <c r="C262" s="66" t="s">
        <v>10</v>
      </c>
      <c r="D262" s="66" t="s">
        <v>271</v>
      </c>
      <c r="E262" s="87">
        <f>+IF(ISNUMBER(DATA!L70),DATA!L70,"n/a")</f>
        <v>4.61975015325452</v>
      </c>
      <c r="F262" s="77">
        <f>+IF(ISNUMBER(DATA!M70),DATA!M70,"n/a")</f>
        <v>6.2676076000509395E-2</v>
      </c>
      <c r="G262" s="87">
        <f>+IF(ISNUMBER(DATA!V70),DATA!V70,"n/a")</f>
        <v>4.2383578824664001</v>
      </c>
      <c r="H262" s="77">
        <f>+IF(ISNUMBER(DATA!W70),DATA!W70,"n/a")</f>
        <v>1.53963551727068E-3</v>
      </c>
      <c r="I262" s="87">
        <f>+IF(ISNUMBER(DATA!AF70),DATA!AF70,"n/a")</f>
        <v>4.1379506630787102</v>
      </c>
      <c r="J262" s="77">
        <f>+IF(ISNUMBER(DATA!AG70),DATA!AG70,"n/a")</f>
        <v>-2.74713554118147E-2</v>
      </c>
      <c r="K262" s="87">
        <f>+IF(ISNUMBER(DATA!AP70),DATA!AP70,"n/a")</f>
        <v>4.1793788255872197</v>
      </c>
      <c r="L262" s="77">
        <f>+IF(ISNUMBER(DATA!AQ70),DATA!AQ70,"n/a")</f>
        <v>-2.3240449498059701E-2</v>
      </c>
      <c r="R262" s="66"/>
      <c r="S262" s="66"/>
      <c r="T262" s="66"/>
      <c r="U262" s="66"/>
      <c r="V262" s="66"/>
      <c r="W262" s="66"/>
      <c r="X262" s="66"/>
      <c r="Y262" s="66"/>
    </row>
    <row r="263" spans="1:25" x14ac:dyDescent="0.2">
      <c r="A263" s="75" t="s">
        <v>19</v>
      </c>
      <c r="B263" s="75" t="s">
        <v>21</v>
      </c>
      <c r="C263" s="66" t="s">
        <v>10</v>
      </c>
      <c r="D263" s="66" t="s">
        <v>272</v>
      </c>
      <c r="E263" s="87">
        <f>+IF(ISNUMBER(DATA!L71),DATA!L71,"n/a")</f>
        <v>4.2500701656519304</v>
      </c>
      <c r="F263" s="77">
        <f>+IF(ISNUMBER(DATA!M71),DATA!M71,"n/a")</f>
        <v>5.7294445631003296E-3</v>
      </c>
      <c r="G263" s="87">
        <f>+IF(ISNUMBER(DATA!V71),DATA!V71,"n/a")</f>
        <v>4.2410986707736598</v>
      </c>
      <c r="H263" s="77">
        <f>+IF(ISNUMBER(DATA!W71),DATA!W71,"n/a")</f>
        <v>2.6195570249847502E-3</v>
      </c>
      <c r="I263" s="87">
        <f>+IF(ISNUMBER(DATA!AF71),DATA!AF71,"n/a")</f>
        <v>4.2248816377143896</v>
      </c>
      <c r="J263" s="77">
        <f>+IF(ISNUMBER(DATA!AG71),DATA!AG71,"n/a")</f>
        <v>7.2674602514806201E-3</v>
      </c>
      <c r="K263" s="87">
        <f>+IF(ISNUMBER(DATA!AP71),DATA!AP71,"n/a")</f>
        <v>4.2078734940999603</v>
      </c>
      <c r="L263" s="77">
        <f>+IF(ISNUMBER(DATA!AQ71),DATA!AQ71,"n/a")</f>
        <v>5.7596095963539399E-3</v>
      </c>
      <c r="R263" s="66"/>
      <c r="S263" s="66"/>
      <c r="T263" s="66"/>
      <c r="U263" s="66"/>
      <c r="V263" s="66"/>
      <c r="W263" s="66"/>
      <c r="X263" s="66"/>
      <c r="Y263" s="66"/>
    </row>
    <row r="264" spans="1:25" x14ac:dyDescent="0.2">
      <c r="A264" s="75" t="s">
        <v>19</v>
      </c>
      <c r="B264" s="75" t="s">
        <v>21</v>
      </c>
      <c r="C264" s="66" t="s">
        <v>10</v>
      </c>
      <c r="D264" s="66" t="s">
        <v>273</v>
      </c>
      <c r="E264" s="87">
        <f>+IF(ISNUMBER(DATA!L72),DATA!L72,"n/a")</f>
        <v>4.1244917131111496</v>
      </c>
      <c r="F264" s="77">
        <f>+IF(ISNUMBER(DATA!M72),DATA!M72,"n/a")</f>
        <v>-1.9781863692342199E-3</v>
      </c>
      <c r="G264" s="87">
        <f>+IF(ISNUMBER(DATA!V72),DATA!V72,"n/a")</f>
        <v>4.1589767572723897</v>
      </c>
      <c r="H264" s="77">
        <f>+IF(ISNUMBER(DATA!W72),DATA!W72,"n/a")</f>
        <v>1.5361551790127499E-2</v>
      </c>
      <c r="I264" s="87">
        <f>+IF(ISNUMBER(DATA!AF72),DATA!AF72,"n/a")</f>
        <v>4.1185202201705504</v>
      </c>
      <c r="J264" s="77">
        <f>+IF(ISNUMBER(DATA!AG72),DATA!AG72,"n/a")</f>
        <v>1.0615023356039E-2</v>
      </c>
      <c r="K264" s="87">
        <f>+IF(ISNUMBER(DATA!AP72),DATA!AP72,"n/a")</f>
        <v>4.1144712675020996</v>
      </c>
      <c r="L264" s="77">
        <f>+IF(ISNUMBER(DATA!AQ72),DATA!AQ72,"n/a")</f>
        <v>1.35253056876514E-3</v>
      </c>
      <c r="R264" s="66"/>
      <c r="S264" s="66"/>
      <c r="T264" s="66"/>
      <c r="U264" s="66"/>
      <c r="V264" s="66"/>
      <c r="W264" s="66"/>
      <c r="X264" s="66"/>
      <c r="Y264" s="66"/>
    </row>
    <row r="265" spans="1:25" x14ac:dyDescent="0.2">
      <c r="A265" s="75" t="s">
        <v>19</v>
      </c>
      <c r="B265" s="75" t="s">
        <v>21</v>
      </c>
      <c r="C265" s="66" t="s">
        <v>10</v>
      </c>
      <c r="D265" s="66" t="s">
        <v>274</v>
      </c>
      <c r="E265" s="87">
        <f>+IF(ISNUMBER(DATA!L73),DATA!L73,"n/a")</f>
        <v>4.0852557567819101</v>
      </c>
      <c r="F265" s="77">
        <f>+IF(ISNUMBER(DATA!M73),DATA!M73,"n/a")</f>
        <v>1.13191546395221E-2</v>
      </c>
      <c r="G265" s="87">
        <f>+IF(ISNUMBER(DATA!V73),DATA!V73,"n/a")</f>
        <v>4.1071935619993001</v>
      </c>
      <c r="H265" s="77">
        <f>+IF(ISNUMBER(DATA!W73),DATA!W73,"n/a")</f>
        <v>9.4187521059288602E-3</v>
      </c>
      <c r="I265" s="87">
        <f>+IF(ISNUMBER(DATA!AF73),DATA!AF73,"n/a")</f>
        <v>4.0865398588700597</v>
      </c>
      <c r="J265" s="77">
        <f>+IF(ISNUMBER(DATA!AG73),DATA!AG73,"n/a")</f>
        <v>1.68552494308696E-2</v>
      </c>
      <c r="K265" s="87">
        <f>+IF(ISNUMBER(DATA!AP73),DATA!AP73,"n/a")</f>
        <v>4.05566740386924</v>
      </c>
      <c r="L265" s="77">
        <f>+IF(ISNUMBER(DATA!AQ73),DATA!AQ73,"n/a")</f>
        <v>5.59001309931015E-3</v>
      </c>
      <c r="R265" s="66"/>
      <c r="S265" s="66"/>
      <c r="T265" s="66"/>
      <c r="U265" s="66"/>
      <c r="V265" s="66"/>
      <c r="W265" s="66"/>
      <c r="X265" s="66"/>
      <c r="Y265" s="66"/>
    </row>
    <row r="266" spans="1:25" x14ac:dyDescent="0.2">
      <c r="A266" s="75" t="s">
        <v>19</v>
      </c>
      <c r="B266" s="75" t="s">
        <v>21</v>
      </c>
      <c r="C266" s="66" t="s">
        <v>10</v>
      </c>
      <c r="D266" s="66" t="s">
        <v>275</v>
      </c>
      <c r="E266" s="87">
        <f>+IF(ISNUMBER(DATA!L74),DATA!L74,"n/a")</f>
        <v>3.7448254916390602</v>
      </c>
      <c r="F266" s="77">
        <f>+IF(ISNUMBER(DATA!M74),DATA!M74,"n/a")</f>
        <v>6.0724718573214303E-3</v>
      </c>
      <c r="G266" s="87">
        <f>+IF(ISNUMBER(DATA!V74),DATA!V74,"n/a")</f>
        <v>3.7230792281393899</v>
      </c>
      <c r="H266" s="77">
        <f>+IF(ISNUMBER(DATA!W74),DATA!W74,"n/a")</f>
        <v>-2.9367268809092498E-3</v>
      </c>
      <c r="I266" s="87">
        <f>+IF(ISNUMBER(DATA!AF74),DATA!AF74,"n/a")</f>
        <v>3.6433702374828401</v>
      </c>
      <c r="J266" s="77">
        <f>+IF(ISNUMBER(DATA!AG74),DATA!AG74,"n/a")</f>
        <v>-2.44723910628965E-2</v>
      </c>
      <c r="K266" s="87">
        <f>+IF(ISNUMBER(DATA!AP74),DATA!AP74,"n/a")</f>
        <v>3.6912654621662502</v>
      </c>
      <c r="L266" s="77">
        <f>+IF(ISNUMBER(DATA!AQ74),DATA!AQ74,"n/a")</f>
        <v>-2.1597070940127201E-2</v>
      </c>
      <c r="R266" s="66"/>
      <c r="S266" s="66"/>
      <c r="T266" s="66"/>
      <c r="U266" s="66"/>
      <c r="V266" s="66"/>
      <c r="W266" s="66"/>
      <c r="X266" s="66"/>
      <c r="Y266" s="66"/>
    </row>
    <row r="267" spans="1:25" x14ac:dyDescent="0.2">
      <c r="A267" s="75" t="s">
        <v>19</v>
      </c>
      <c r="B267" s="75" t="s">
        <v>21</v>
      </c>
      <c r="C267" s="66" t="s">
        <v>10</v>
      </c>
      <c r="D267" s="66" t="s">
        <v>276</v>
      </c>
      <c r="E267" s="87">
        <f>+IF(ISNUMBER(DATA!L75),DATA!L75,"n/a")</f>
        <v>3.9239793988122198</v>
      </c>
      <c r="F267" s="77">
        <f>+IF(ISNUMBER(DATA!M75),DATA!M75,"n/a")</f>
        <v>-1.8052223547570599E-2</v>
      </c>
      <c r="G267" s="87">
        <f>+IF(ISNUMBER(DATA!V75),DATA!V75,"n/a")</f>
        <v>3.9434516747256598</v>
      </c>
      <c r="H267" s="77">
        <f>+IF(ISNUMBER(DATA!W75),DATA!W75,"n/a")</f>
        <v>-5.5714550911725499E-3</v>
      </c>
      <c r="I267" s="87">
        <f>+IF(ISNUMBER(DATA!AF75),DATA!AF75,"n/a")</f>
        <v>3.9591281492207702</v>
      </c>
      <c r="J267" s="77">
        <f>+IF(ISNUMBER(DATA!AG75),DATA!AG75,"n/a")</f>
        <v>3.4172058264663099E-3</v>
      </c>
      <c r="K267" s="87">
        <f>+IF(ISNUMBER(DATA!AP75),DATA!AP75,"n/a")</f>
        <v>3.9564127131626501</v>
      </c>
      <c r="L267" s="77">
        <f>+IF(ISNUMBER(DATA!AQ75),DATA!AQ75,"n/a")</f>
        <v>-1.4789626642723E-2</v>
      </c>
      <c r="R267" s="66"/>
      <c r="S267" s="66"/>
      <c r="T267" s="66"/>
      <c r="U267" s="66"/>
      <c r="V267" s="66"/>
      <c r="W267" s="66"/>
      <c r="X267" s="66"/>
      <c r="Y267" s="66"/>
    </row>
    <row r="268" spans="1:25" x14ac:dyDescent="0.2">
      <c r="A268" s="75" t="s">
        <v>19</v>
      </c>
      <c r="B268" s="75" t="s">
        <v>21</v>
      </c>
      <c r="C268" s="66" t="s">
        <v>10</v>
      </c>
      <c r="D268" s="66" t="s">
        <v>277</v>
      </c>
      <c r="E268" s="87">
        <f>+IF(ISNUMBER(DATA!L76),DATA!L76,"n/a")</f>
        <v>3.63213522311489</v>
      </c>
      <c r="F268" s="77">
        <f>+IF(ISNUMBER(DATA!M76),DATA!M76,"n/a")</f>
        <v>-8.3411611936107299E-2</v>
      </c>
      <c r="G268" s="87">
        <f>+IF(ISNUMBER(DATA!V76),DATA!V76,"n/a")</f>
        <v>3.6712771264020501</v>
      </c>
      <c r="H268" s="77">
        <f>+IF(ISNUMBER(DATA!W76),DATA!W76,"n/a")</f>
        <v>-7.0495370256218895E-2</v>
      </c>
      <c r="I268" s="87">
        <f>+IF(ISNUMBER(DATA!AF76),DATA!AF76,"n/a")</f>
        <v>3.7538510989162002</v>
      </c>
      <c r="J268" s="77">
        <f>+IF(ISNUMBER(DATA!AG76),DATA!AG76,"n/a")</f>
        <v>-4.1341316032295503E-2</v>
      </c>
      <c r="K268" s="87">
        <f>+IF(ISNUMBER(DATA!AP76),DATA!AP76,"n/a")</f>
        <v>3.8643458278565599</v>
      </c>
      <c r="L268" s="77">
        <f>+IF(ISNUMBER(DATA!AQ76),DATA!AQ76,"n/a")</f>
        <v>-2.3425153823530599E-2</v>
      </c>
      <c r="R268" s="66"/>
      <c r="S268" s="66"/>
      <c r="T268" s="66"/>
      <c r="U268" s="66"/>
      <c r="V268" s="66"/>
      <c r="W268" s="66"/>
      <c r="X268" s="66"/>
      <c r="Y268" s="66"/>
    </row>
    <row r="269" spans="1:25" x14ac:dyDescent="0.2">
      <c r="A269" s="75" t="s">
        <v>19</v>
      </c>
      <c r="B269" s="75" t="s">
        <v>21</v>
      </c>
      <c r="C269" s="66" t="s">
        <v>10</v>
      </c>
      <c r="D269" s="66" t="s">
        <v>278</v>
      </c>
      <c r="E269" s="87">
        <f>+IF(ISNUMBER(DATA!L77),DATA!L77,"n/a")</f>
        <v>3.9045229866646398</v>
      </c>
      <c r="F269" s="77">
        <f>+IF(ISNUMBER(DATA!M77),DATA!M77,"n/a")</f>
        <v>1.3904253923573201E-2</v>
      </c>
      <c r="G269" s="87">
        <f>+IF(ISNUMBER(DATA!V77),DATA!V77,"n/a")</f>
        <v>3.8287440003212501</v>
      </c>
      <c r="H269" s="77">
        <f>+IF(ISNUMBER(DATA!W77),DATA!W77,"n/a")</f>
        <v>-1.1268537398241899E-6</v>
      </c>
      <c r="I269" s="87">
        <f>+IF(ISNUMBER(DATA!AF77),DATA!AF77,"n/a")</f>
        <v>3.8251219653695099</v>
      </c>
      <c r="J269" s="77">
        <f>+IF(ISNUMBER(DATA!AG77),DATA!AG77,"n/a")</f>
        <v>-2.4510425174928802E-3</v>
      </c>
      <c r="K269" s="87">
        <f>+IF(ISNUMBER(DATA!AP77),DATA!AP77,"n/a")</f>
        <v>3.8582388002947701</v>
      </c>
      <c r="L269" s="77">
        <f>+IF(ISNUMBER(DATA!AQ77),DATA!AQ77,"n/a")</f>
        <v>3.8436743046262002E-3</v>
      </c>
      <c r="R269" s="66"/>
      <c r="S269" s="66"/>
      <c r="T269" s="66"/>
      <c r="U269" s="66"/>
      <c r="V269" s="66"/>
      <c r="W269" s="66"/>
      <c r="X269" s="66"/>
      <c r="Y269" s="66"/>
    </row>
    <row r="270" spans="1:25" x14ac:dyDescent="0.2">
      <c r="A270" s="75" t="s">
        <v>19</v>
      </c>
      <c r="B270" s="75" t="s">
        <v>21</v>
      </c>
      <c r="C270" s="66" t="s">
        <v>10</v>
      </c>
      <c r="D270" s="66" t="s">
        <v>279</v>
      </c>
      <c r="E270" s="87">
        <f>+IF(ISNUMBER(DATA!L78),DATA!L78,"n/a")</f>
        <v>3.9922101849531999</v>
      </c>
      <c r="F270" s="77">
        <f>+IF(ISNUMBER(DATA!M78),DATA!M78,"n/a")</f>
        <v>0.16157501287253401</v>
      </c>
      <c r="G270" s="87">
        <f>+IF(ISNUMBER(DATA!V78),DATA!V78,"n/a")</f>
        <v>3.9098941270356402</v>
      </c>
      <c r="H270" s="77">
        <f>+IF(ISNUMBER(DATA!W78),DATA!W78,"n/a")</f>
        <v>4.8376686697639198E-2</v>
      </c>
      <c r="I270" s="87">
        <f>+IF(ISNUMBER(DATA!AF78),DATA!AF78,"n/a")</f>
        <v>3.9312171968967</v>
      </c>
      <c r="J270" s="77">
        <f>+IF(ISNUMBER(DATA!AG78),DATA!AG78,"n/a")</f>
        <v>2.8091233180305299E-2</v>
      </c>
      <c r="K270" s="87">
        <f>+IF(ISNUMBER(DATA!AP78),DATA!AP78,"n/a")</f>
        <v>3.9659789316606902</v>
      </c>
      <c r="L270" s="77">
        <f>+IF(ISNUMBER(DATA!AQ78),DATA!AQ78,"n/a")</f>
        <v>4.02818551618183E-2</v>
      </c>
      <c r="R270" s="66"/>
      <c r="S270" s="66"/>
      <c r="T270" s="66"/>
      <c r="U270" s="66"/>
      <c r="V270" s="66"/>
      <c r="W270" s="66"/>
      <c r="X270" s="66"/>
      <c r="Y270" s="66"/>
    </row>
    <row r="271" spans="1:25" x14ac:dyDescent="0.2">
      <c r="A271" s="75" t="s">
        <v>19</v>
      </c>
      <c r="B271" s="75" t="s">
        <v>21</v>
      </c>
      <c r="C271" s="66" t="s">
        <v>10</v>
      </c>
      <c r="D271" s="66" t="s">
        <v>280</v>
      </c>
      <c r="E271" s="87">
        <f>+IF(ISNUMBER(DATA!L79),DATA!L79,"n/a")</f>
        <v>3.98769642635961</v>
      </c>
      <c r="F271" s="77">
        <f>+IF(ISNUMBER(DATA!M79),DATA!M79,"n/a")</f>
        <v>-8.0406018519334099E-2</v>
      </c>
      <c r="G271" s="87">
        <f>+IF(ISNUMBER(DATA!V79),DATA!V79,"n/a")</f>
        <v>4.2146896442177404</v>
      </c>
      <c r="H271" s="77">
        <f>+IF(ISNUMBER(DATA!W79),DATA!W79,"n/a")</f>
        <v>-2.7025500932196501E-2</v>
      </c>
      <c r="I271" s="87">
        <f>+IF(ISNUMBER(DATA!AF79),DATA!AF79,"n/a")</f>
        <v>4.20645943633395</v>
      </c>
      <c r="J271" s="77">
        <f>+IF(ISNUMBER(DATA!AG79),DATA!AG79,"n/a")</f>
        <v>-4.4868379344963099E-4</v>
      </c>
      <c r="K271" s="87">
        <f>+IF(ISNUMBER(DATA!AP79),DATA!AP79,"n/a")</f>
        <v>4.3550035890991996</v>
      </c>
      <c r="L271" s="77">
        <f>+IF(ISNUMBER(DATA!AQ79),DATA!AQ79,"n/a")</f>
        <v>2.8802743347465399E-2</v>
      </c>
      <c r="R271" s="66"/>
      <c r="S271" s="66"/>
      <c r="T271" s="66"/>
      <c r="U271" s="66"/>
      <c r="V271" s="66"/>
      <c r="W271" s="66"/>
      <c r="X271" s="66"/>
      <c r="Y271" s="66"/>
    </row>
    <row r="272" spans="1:25" x14ac:dyDescent="0.2">
      <c r="A272" s="75" t="s">
        <v>19</v>
      </c>
      <c r="B272" s="75" t="s">
        <v>21</v>
      </c>
      <c r="C272" s="66" t="s">
        <v>10</v>
      </c>
      <c r="D272" s="66" t="s">
        <v>281</v>
      </c>
      <c r="E272" s="87">
        <f>+IF(ISNUMBER(DATA!L80),DATA!L80,"n/a")</f>
        <v>4.0485592761690503</v>
      </c>
      <c r="F272" s="77">
        <f>+IF(ISNUMBER(DATA!M80),DATA!M80,"n/a")</f>
        <v>4.1584814881078E-2</v>
      </c>
      <c r="G272" s="87">
        <f>+IF(ISNUMBER(DATA!V80),DATA!V80,"n/a")</f>
        <v>4.0360797010136</v>
      </c>
      <c r="H272" s="77">
        <f>+IF(ISNUMBER(DATA!W80),DATA!W80,"n/a")</f>
        <v>-3.5120762199264402E-3</v>
      </c>
      <c r="I272" s="87">
        <f>+IF(ISNUMBER(DATA!AF80),DATA!AF80,"n/a")</f>
        <v>4.0327388432630196</v>
      </c>
      <c r="J272" s="77">
        <f>+IF(ISNUMBER(DATA!AG80),DATA!AG80,"n/a")</f>
        <v>5.2712282345712602E-3</v>
      </c>
      <c r="K272" s="87">
        <f>+IF(ISNUMBER(DATA!AP80),DATA!AP80,"n/a")</f>
        <v>4.06959194225443</v>
      </c>
      <c r="L272" s="77">
        <f>+IF(ISNUMBER(DATA!AQ80),DATA!AQ80,"n/a")</f>
        <v>2.1129284644826701E-2</v>
      </c>
      <c r="R272" s="66"/>
      <c r="S272" s="66"/>
      <c r="T272" s="66"/>
      <c r="U272" s="66"/>
      <c r="V272" s="66"/>
      <c r="W272" s="66"/>
      <c r="X272" s="66"/>
      <c r="Y272" s="66"/>
    </row>
    <row r="273" spans="1:25" x14ac:dyDescent="0.2">
      <c r="A273" s="75" t="s">
        <v>19</v>
      </c>
      <c r="B273" s="75" t="s">
        <v>21</v>
      </c>
      <c r="C273" s="66" t="s">
        <v>10</v>
      </c>
      <c r="D273" s="66" t="s">
        <v>282</v>
      </c>
      <c r="E273" s="87">
        <f>+IF(ISNUMBER(DATA!L81),DATA!L81,"n/a")</f>
        <v>4.2844529201074</v>
      </c>
      <c r="F273" s="77">
        <f>+IF(ISNUMBER(DATA!M81),DATA!M81,"n/a")</f>
        <v>4.7738224145590799E-2</v>
      </c>
      <c r="G273" s="87">
        <f>+IF(ISNUMBER(DATA!V81),DATA!V81,"n/a")</f>
        <v>4.3177347412670199</v>
      </c>
      <c r="H273" s="77">
        <f>+IF(ISNUMBER(DATA!W81),DATA!W81,"n/a")</f>
        <v>4.3328984610047201E-2</v>
      </c>
      <c r="I273" s="87">
        <f>+IF(ISNUMBER(DATA!AF81),DATA!AF81,"n/a")</f>
        <v>4.3068240998412701</v>
      </c>
      <c r="J273" s="77">
        <f>+IF(ISNUMBER(DATA!AG81),DATA!AG81,"n/a")</f>
        <v>4.6115635629452797E-2</v>
      </c>
      <c r="K273" s="87">
        <f>+IF(ISNUMBER(DATA!AP81),DATA!AP81,"n/a")</f>
        <v>4.2110748136156904</v>
      </c>
      <c r="L273" s="77">
        <f>+IF(ISNUMBER(DATA!AQ81),DATA!AQ81,"n/a")</f>
        <v>2.3406878059402999E-2</v>
      </c>
      <c r="R273" s="66"/>
      <c r="S273" s="66"/>
      <c r="T273" s="66"/>
      <c r="U273" s="66"/>
      <c r="V273" s="66"/>
      <c r="W273" s="66"/>
      <c r="X273" s="66"/>
      <c r="Y273" s="66"/>
    </row>
    <row r="274" spans="1:25" x14ac:dyDescent="0.2">
      <c r="A274" s="75" t="s">
        <v>19</v>
      </c>
      <c r="B274" s="75" t="s">
        <v>21</v>
      </c>
      <c r="C274" s="66" t="s">
        <v>10</v>
      </c>
      <c r="D274" s="66" t="s">
        <v>283</v>
      </c>
      <c r="E274" s="87">
        <f>+IF(ISNUMBER(DATA!L82),DATA!L82,"n/a")</f>
        <v>4.25827010727836</v>
      </c>
      <c r="F274" s="77">
        <f>+IF(ISNUMBER(DATA!M82),DATA!M82,"n/a")</f>
        <v>6.7395497784682595E-2</v>
      </c>
      <c r="G274" s="87">
        <f>+IF(ISNUMBER(DATA!V82),DATA!V82,"n/a")</f>
        <v>4.2701629957935898</v>
      </c>
      <c r="H274" s="77">
        <f>+IF(ISNUMBER(DATA!W82),DATA!W82,"n/a")</f>
        <v>5.8622413589468701E-2</v>
      </c>
      <c r="I274" s="87">
        <f>+IF(ISNUMBER(DATA!AF82),DATA!AF82,"n/a")</f>
        <v>4.2422286315967703</v>
      </c>
      <c r="J274" s="77">
        <f>+IF(ISNUMBER(DATA!AG82),DATA!AG82,"n/a")</f>
        <v>5.3261618344135897E-2</v>
      </c>
      <c r="K274" s="87">
        <f>+IF(ISNUMBER(DATA!AP82),DATA!AP82,"n/a")</f>
        <v>4.1282619871486403</v>
      </c>
      <c r="L274" s="77">
        <f>+IF(ISNUMBER(DATA!AQ82),DATA!AQ82,"n/a")</f>
        <v>2.6833924343369901E-2</v>
      </c>
      <c r="R274" s="66"/>
      <c r="S274" s="66"/>
      <c r="T274" s="66"/>
      <c r="U274" s="66"/>
      <c r="V274" s="66"/>
      <c r="W274" s="66"/>
      <c r="X274" s="66"/>
      <c r="Y274" s="66"/>
    </row>
    <row r="275" spans="1:25" x14ac:dyDescent="0.2">
      <c r="A275" s="75" t="s">
        <v>19</v>
      </c>
      <c r="B275" s="75" t="s">
        <v>21</v>
      </c>
      <c r="C275" s="66" t="s">
        <v>10</v>
      </c>
      <c r="D275" s="66" t="s">
        <v>284</v>
      </c>
      <c r="E275" s="87">
        <f>+IF(ISNUMBER(DATA!L83),DATA!L83,"n/a")</f>
        <v>3.97249238310821</v>
      </c>
      <c r="F275" s="77">
        <f>+IF(ISNUMBER(DATA!M83),DATA!M83,"n/a")</f>
        <v>0.11025655156849801</v>
      </c>
      <c r="G275" s="87">
        <f>+IF(ISNUMBER(DATA!V83),DATA!V83,"n/a")</f>
        <v>3.7817756444834898</v>
      </c>
      <c r="H275" s="77">
        <f>+IF(ISNUMBER(DATA!W83),DATA!W83,"n/a")</f>
        <v>-1.1094392382090699E-2</v>
      </c>
      <c r="I275" s="87">
        <f>+IF(ISNUMBER(DATA!AF83),DATA!AF83,"n/a")</f>
        <v>3.7991178010870099</v>
      </c>
      <c r="J275" s="77">
        <f>+IF(ISNUMBER(DATA!AG83),DATA!AG83,"n/a")</f>
        <v>6.7293667783474903E-3</v>
      </c>
      <c r="K275" s="87">
        <f>+IF(ISNUMBER(DATA!AP83),DATA!AP83,"n/a")</f>
        <v>3.8424423769359102</v>
      </c>
      <c r="L275" s="77">
        <f>+IF(ISNUMBER(DATA!AQ83),DATA!AQ83,"n/a")</f>
        <v>1.95007602849353E-2</v>
      </c>
      <c r="R275" s="66"/>
      <c r="S275" s="66"/>
      <c r="T275" s="66"/>
      <c r="U275" s="66"/>
      <c r="V275" s="66"/>
      <c r="W275" s="66"/>
      <c r="X275" s="66"/>
      <c r="Y275" s="66"/>
    </row>
    <row r="276" spans="1:25" x14ac:dyDescent="0.2">
      <c r="A276" s="75" t="s">
        <v>19</v>
      </c>
      <c r="B276" s="75" t="s">
        <v>21</v>
      </c>
      <c r="C276" s="66" t="s">
        <v>10</v>
      </c>
      <c r="D276" s="66" t="s">
        <v>285</v>
      </c>
      <c r="E276" s="87">
        <f>+IF(ISNUMBER(DATA!L84),DATA!L84,"n/a")</f>
        <v>3.5570942133204002</v>
      </c>
      <c r="F276" s="77">
        <f>+IF(ISNUMBER(DATA!M84),DATA!M84,"n/a")</f>
        <v>0.139251863153984</v>
      </c>
      <c r="G276" s="87">
        <f>+IF(ISNUMBER(DATA!V84),DATA!V84,"n/a")</f>
        <v>3.3840427009747498</v>
      </c>
      <c r="H276" s="77">
        <f>+IF(ISNUMBER(DATA!W84),DATA!W84,"n/a")</f>
        <v>-3.4112053543088701E-3</v>
      </c>
      <c r="I276" s="87">
        <f>+IF(ISNUMBER(DATA!AF84),DATA!AF84,"n/a")</f>
        <v>3.3759162829225802</v>
      </c>
      <c r="J276" s="77">
        <f>+IF(ISNUMBER(DATA!AG84),DATA!AG84,"n/a")</f>
        <v>-1.63600895557508E-3</v>
      </c>
      <c r="K276" s="87">
        <f>+IF(ISNUMBER(DATA!AP84),DATA!AP84,"n/a")</f>
        <v>3.4408888921355101</v>
      </c>
      <c r="L276" s="77">
        <f>+IF(ISNUMBER(DATA!AQ84),DATA!AQ84,"n/a")</f>
        <v>8.3931344130689003E-3</v>
      </c>
      <c r="R276" s="66"/>
      <c r="S276" s="66"/>
      <c r="T276" s="66"/>
      <c r="U276" s="66"/>
      <c r="V276" s="66"/>
      <c r="W276" s="66"/>
      <c r="X276" s="66"/>
      <c r="Y276" s="66"/>
    </row>
    <row r="277" spans="1:25" x14ac:dyDescent="0.2">
      <c r="A277" s="75" t="s">
        <v>19</v>
      </c>
      <c r="B277" s="75" t="s">
        <v>21</v>
      </c>
      <c r="C277" s="66" t="s">
        <v>10</v>
      </c>
      <c r="D277" s="66" t="s">
        <v>286</v>
      </c>
      <c r="E277" s="87">
        <f>+IF(ISNUMBER(DATA!L85),DATA!L85,"n/a")</f>
        <v>3.8364887727018702</v>
      </c>
      <c r="F277" s="77">
        <f>+IF(ISNUMBER(DATA!M85),DATA!M85,"n/a")</f>
        <v>-4.32551574528541E-3</v>
      </c>
      <c r="G277" s="87">
        <f>+IF(ISNUMBER(DATA!V85),DATA!V85,"n/a")</f>
        <v>3.79326945325773</v>
      </c>
      <c r="H277" s="77">
        <f>+IF(ISNUMBER(DATA!W85),DATA!W85,"n/a")</f>
        <v>-1.18042004877052E-2</v>
      </c>
      <c r="I277" s="87">
        <f>+IF(ISNUMBER(DATA!AF85),DATA!AF85,"n/a")</f>
        <v>3.7622331787752601</v>
      </c>
      <c r="J277" s="77">
        <f>+IF(ISNUMBER(DATA!AG85),DATA!AG85,"n/a")</f>
        <v>-2.1565332068100102E-2</v>
      </c>
      <c r="K277" s="87">
        <f>+IF(ISNUMBER(DATA!AP85),DATA!AP85,"n/a")</f>
        <v>3.8278945766493302</v>
      </c>
      <c r="L277" s="77">
        <f>+IF(ISNUMBER(DATA!AQ85),DATA!AQ85,"n/a")</f>
        <v>-1.37195169978526E-2</v>
      </c>
      <c r="R277" s="66"/>
      <c r="S277" s="66"/>
      <c r="T277" s="66"/>
      <c r="U277" s="66"/>
      <c r="V277" s="66"/>
      <c r="W277" s="66"/>
      <c r="X277" s="66"/>
      <c r="Y277" s="66"/>
    </row>
    <row r="278" spans="1:25" x14ac:dyDescent="0.2">
      <c r="A278" s="75" t="s">
        <v>19</v>
      </c>
      <c r="B278" s="75" t="s">
        <v>21</v>
      </c>
      <c r="C278" s="66" t="s">
        <v>10</v>
      </c>
      <c r="D278" s="66" t="s">
        <v>287</v>
      </c>
      <c r="E278" s="87">
        <f>+IF(ISNUMBER(DATA!L86),DATA!L86,"n/a")</f>
        <v>4.0103071371616901</v>
      </c>
      <c r="F278" s="77">
        <f>+IF(ISNUMBER(DATA!M86),DATA!M86,"n/a")</f>
        <v>5.2362561434274202E-2</v>
      </c>
      <c r="G278" s="87">
        <f>+IF(ISNUMBER(DATA!V86),DATA!V86,"n/a")</f>
        <v>3.8559687419599702</v>
      </c>
      <c r="H278" s="77">
        <f>+IF(ISNUMBER(DATA!W86),DATA!W86,"n/a")</f>
        <v>4.5460627940969002E-3</v>
      </c>
      <c r="I278" s="87">
        <f>+IF(ISNUMBER(DATA!AF86),DATA!AF86,"n/a")</f>
        <v>3.7663003829302202</v>
      </c>
      <c r="J278" s="77">
        <f>+IF(ISNUMBER(DATA!AG86),DATA!AG86,"n/a")</f>
        <v>-1.91217686089366E-2</v>
      </c>
      <c r="K278" s="87">
        <f>+IF(ISNUMBER(DATA!AP86),DATA!AP86,"n/a")</f>
        <v>3.8266601318016602</v>
      </c>
      <c r="L278" s="77">
        <f>+IF(ISNUMBER(DATA!AQ86),DATA!AQ86,"n/a")</f>
        <v>-1.09464467946572E-2</v>
      </c>
      <c r="R278" s="66"/>
      <c r="S278" s="66"/>
      <c r="T278" s="66"/>
      <c r="U278" s="66"/>
      <c r="V278" s="66"/>
      <c r="W278" s="66"/>
      <c r="X278" s="66"/>
      <c r="Y278" s="66"/>
    </row>
    <row r="279" spans="1:25" x14ac:dyDescent="0.2">
      <c r="A279" s="75" t="s">
        <v>19</v>
      </c>
      <c r="B279" s="75" t="s">
        <v>21</v>
      </c>
      <c r="C279" s="66" t="s">
        <v>10</v>
      </c>
      <c r="D279" s="66" t="s">
        <v>288</v>
      </c>
      <c r="E279" s="87">
        <f>+IF(ISNUMBER(DATA!L87),DATA!L87,"n/a")</f>
        <v>4.2767126879354196</v>
      </c>
      <c r="F279" s="77">
        <f>+IF(ISNUMBER(DATA!M87),DATA!M87,"n/a")</f>
        <v>7.5491668076563198E-2</v>
      </c>
      <c r="G279" s="87">
        <f>+IF(ISNUMBER(DATA!V87),DATA!V87,"n/a")</f>
        <v>4.3109690354521897</v>
      </c>
      <c r="H279" s="77">
        <f>+IF(ISNUMBER(DATA!W87),DATA!W87,"n/a")</f>
        <v>7.3437664863357899E-2</v>
      </c>
      <c r="I279" s="87">
        <f>+IF(ISNUMBER(DATA!AF87),DATA!AF87,"n/a")</f>
        <v>4.2798304447428599</v>
      </c>
      <c r="J279" s="77">
        <f>+IF(ISNUMBER(DATA!AG87),DATA!AG87,"n/a")</f>
        <v>6.83360246587017E-2</v>
      </c>
      <c r="K279" s="87">
        <f>+IF(ISNUMBER(DATA!AP87),DATA!AP87,"n/a")</f>
        <v>4.1480688583723202</v>
      </c>
      <c r="L279" s="77">
        <f>+IF(ISNUMBER(DATA!AQ87),DATA!AQ87,"n/a")</f>
        <v>3.7123242074054999E-2</v>
      </c>
      <c r="R279" s="66"/>
      <c r="S279" s="66"/>
      <c r="T279" s="66"/>
      <c r="U279" s="66"/>
      <c r="V279" s="66"/>
      <c r="W279" s="66"/>
      <c r="X279" s="66"/>
      <c r="Y279" s="66"/>
    </row>
    <row r="280" spans="1:25" x14ac:dyDescent="0.2">
      <c r="A280" s="75" t="s">
        <v>19</v>
      </c>
      <c r="B280" s="75" t="s">
        <v>21</v>
      </c>
      <c r="C280" s="66" t="s">
        <v>10</v>
      </c>
      <c r="D280" s="66" t="s">
        <v>289</v>
      </c>
      <c r="E280" s="87">
        <f>+IF(ISNUMBER(DATA!L88),DATA!L88,"n/a")</f>
        <v>4.0176966105397103</v>
      </c>
      <c r="F280" s="77">
        <f>+IF(ISNUMBER(DATA!M88),DATA!M88,"n/a")</f>
        <v>2.9968966046812401E-2</v>
      </c>
      <c r="G280" s="87">
        <f>+IF(ISNUMBER(DATA!V88),DATA!V88,"n/a")</f>
        <v>4.0103611743169001</v>
      </c>
      <c r="H280" s="77">
        <f>+IF(ISNUMBER(DATA!W88),DATA!W88,"n/a")</f>
        <v>5.2021562664443704E-3</v>
      </c>
      <c r="I280" s="87">
        <f>+IF(ISNUMBER(DATA!AF88),DATA!AF88,"n/a")</f>
        <v>4.01244743318468</v>
      </c>
      <c r="J280" s="77">
        <f>+IF(ISNUMBER(DATA!AG88),DATA!AG88,"n/a")</f>
        <v>1.4250971718063001E-2</v>
      </c>
      <c r="K280" s="87">
        <f>+IF(ISNUMBER(DATA!AP88),DATA!AP88,"n/a")</f>
        <v>4.0404312777321501</v>
      </c>
      <c r="L280" s="77">
        <f>+IF(ISNUMBER(DATA!AQ88),DATA!AQ88,"n/a")</f>
        <v>2.1728660164673601E-2</v>
      </c>
      <c r="R280" s="66"/>
      <c r="S280" s="66"/>
      <c r="T280" s="66"/>
      <c r="U280" s="66"/>
      <c r="V280" s="66"/>
      <c r="W280" s="66"/>
      <c r="X280" s="66"/>
      <c r="Y280" s="66"/>
    </row>
    <row r="281" spans="1:25" x14ac:dyDescent="0.2">
      <c r="A281" s="75" t="s">
        <v>19</v>
      </c>
      <c r="B281" s="75" t="s">
        <v>21</v>
      </c>
      <c r="C281" s="66" t="s">
        <v>10</v>
      </c>
      <c r="D281" s="66" t="s">
        <v>290</v>
      </c>
      <c r="E281" s="87">
        <f>+IF(ISNUMBER(DATA!L89),DATA!L89,"n/a")</f>
        <v>3.99753519328234</v>
      </c>
      <c r="F281" s="77">
        <f>+IF(ISNUMBER(DATA!M89),DATA!M89,"n/a")</f>
        <v>7.8854070055522398E-3</v>
      </c>
      <c r="G281" s="87">
        <f>+IF(ISNUMBER(DATA!V89),DATA!V89,"n/a")</f>
        <v>4.0286422763634802</v>
      </c>
      <c r="H281" s="77">
        <f>+IF(ISNUMBER(DATA!W89),DATA!W89,"n/a")</f>
        <v>1.0631889186105499E-2</v>
      </c>
      <c r="I281" s="87">
        <f>+IF(ISNUMBER(DATA!AF89),DATA!AF89,"n/a")</f>
        <v>4.0014336719879102</v>
      </c>
      <c r="J281" s="77">
        <f>+IF(ISNUMBER(DATA!AG89),DATA!AG89,"n/a")</f>
        <v>2.0406387848143501E-2</v>
      </c>
      <c r="K281" s="87">
        <f>+IF(ISNUMBER(DATA!AP89),DATA!AP89,"n/a")</f>
        <v>3.9811031654733902</v>
      </c>
      <c r="L281" s="77">
        <f>+IF(ISNUMBER(DATA!AQ89),DATA!AQ89,"n/a")</f>
        <v>9.8373247975147605E-3</v>
      </c>
      <c r="R281" s="66"/>
      <c r="S281" s="66"/>
      <c r="T281" s="66"/>
      <c r="U281" s="66"/>
      <c r="V281" s="66"/>
      <c r="W281" s="66"/>
      <c r="X281" s="66"/>
      <c r="Y281" s="66"/>
    </row>
    <row r="282" spans="1:25" x14ac:dyDescent="0.2">
      <c r="A282" s="75" t="s">
        <v>19</v>
      </c>
      <c r="B282" s="75" t="s">
        <v>21</v>
      </c>
      <c r="C282" s="66" t="s">
        <v>10</v>
      </c>
      <c r="D282" s="66" t="s">
        <v>291</v>
      </c>
      <c r="E282" s="87">
        <f>+IF(ISNUMBER(DATA!L90),DATA!L90,"n/a")</f>
        <v>4.4081813930133098</v>
      </c>
      <c r="F282" s="77">
        <f>+IF(ISNUMBER(DATA!M90),DATA!M90,"n/a")</f>
        <v>2.5937113675705702E-3</v>
      </c>
      <c r="G282" s="87">
        <f>+IF(ISNUMBER(DATA!V90),DATA!V90,"n/a")</f>
        <v>4.5322209996582501</v>
      </c>
      <c r="H282" s="77">
        <f>+IF(ISNUMBER(DATA!W90),DATA!W90,"n/a")</f>
        <v>3.6396635015691202E-2</v>
      </c>
      <c r="I282" s="87">
        <f>+IF(ISNUMBER(DATA!AF90),DATA!AF90,"n/a")</f>
        <v>4.50497510262419</v>
      </c>
      <c r="J282" s="77">
        <f>+IF(ISNUMBER(DATA!AG90),DATA!AG90,"n/a")</f>
        <v>2.1827751612387699E-2</v>
      </c>
      <c r="K282" s="87">
        <f>+IF(ISNUMBER(DATA!AP90),DATA!AP90,"n/a")</f>
        <v>4.4281280231149198</v>
      </c>
      <c r="L282" s="77">
        <f>+IF(ISNUMBER(DATA!AQ90),DATA!AQ90,"n/a")</f>
        <v>1.37926407290332E-2</v>
      </c>
      <c r="R282" s="66"/>
      <c r="S282" s="66"/>
      <c r="T282" s="66"/>
      <c r="U282" s="66"/>
      <c r="V282" s="66"/>
      <c r="W282" s="66"/>
      <c r="X282" s="66"/>
      <c r="Y282" s="66"/>
    </row>
    <row r="283" spans="1:25" x14ac:dyDescent="0.2">
      <c r="A283" s="75" t="s">
        <v>19</v>
      </c>
      <c r="B283" s="75" t="s">
        <v>21</v>
      </c>
      <c r="C283" s="66" t="s">
        <v>10</v>
      </c>
      <c r="D283" s="66" t="s">
        <v>292</v>
      </c>
      <c r="E283" s="87">
        <f>+IF(ISNUMBER(DATA!L91),DATA!L91,"n/a")</f>
        <v>4.34530022102535</v>
      </c>
      <c r="F283" s="77">
        <f>+IF(ISNUMBER(DATA!M91),DATA!M91,"n/a")</f>
        <v>1.6651779507620899E-2</v>
      </c>
      <c r="G283" s="87">
        <f>+IF(ISNUMBER(DATA!V91),DATA!V91,"n/a")</f>
        <v>4.3443596344789004</v>
      </c>
      <c r="H283" s="77">
        <f>+IF(ISNUMBER(DATA!W91),DATA!W91,"n/a")</f>
        <v>2.1361697001245298E-3</v>
      </c>
      <c r="I283" s="87">
        <f>+IF(ISNUMBER(DATA!AF91),DATA!AF91,"n/a")</f>
        <v>4.37310976206569</v>
      </c>
      <c r="J283" s="77">
        <f>+IF(ISNUMBER(DATA!AG91),DATA!AG91,"n/a")</f>
        <v>2.6081935182965901E-3</v>
      </c>
      <c r="K283" s="87">
        <f>+IF(ISNUMBER(DATA!AP91),DATA!AP91,"n/a")</f>
        <v>4.3317983653593499</v>
      </c>
      <c r="L283" s="77">
        <f>+IF(ISNUMBER(DATA!AQ91),DATA!AQ91,"n/a")</f>
        <v>-1.4051409568787299E-2</v>
      </c>
      <c r="R283" s="66"/>
      <c r="S283" s="66"/>
      <c r="T283" s="66"/>
      <c r="U283" s="66"/>
      <c r="V283" s="66"/>
      <c r="W283" s="66"/>
      <c r="X283" s="66"/>
      <c r="Y283" s="66"/>
    </row>
    <row r="284" spans="1:25" x14ac:dyDescent="0.2">
      <c r="A284" s="75" t="s">
        <v>19</v>
      </c>
      <c r="B284" s="75" t="s">
        <v>21</v>
      </c>
      <c r="C284" s="66" t="s">
        <v>10</v>
      </c>
      <c r="D284" s="66" t="s">
        <v>293</v>
      </c>
      <c r="E284" s="87">
        <f>+IF(ISNUMBER(DATA!L92),DATA!L92,"n/a")</f>
        <v>4.2916288287147797</v>
      </c>
      <c r="F284" s="77">
        <f>+IF(ISNUMBER(DATA!M92),DATA!M92,"n/a")</f>
        <v>6.2994260347566902E-2</v>
      </c>
      <c r="G284" s="87">
        <f>+IF(ISNUMBER(DATA!V92),DATA!V92,"n/a")</f>
        <v>4.1905701118642096</v>
      </c>
      <c r="H284" s="77">
        <f>+IF(ISNUMBER(DATA!W92),DATA!W92,"n/a")</f>
        <v>7.5187252095794202E-3</v>
      </c>
      <c r="I284" s="87">
        <f>+IF(ISNUMBER(DATA!AF92),DATA!AF92,"n/a")</f>
        <v>4.1092665360654896</v>
      </c>
      <c r="J284" s="77">
        <f>+IF(ISNUMBER(DATA!AG92),DATA!AG92,"n/a")</f>
        <v>-4.1178195888261796E-3</v>
      </c>
      <c r="K284" s="87">
        <f>+IF(ISNUMBER(DATA!AP92),DATA!AP92,"n/a")</f>
        <v>4.0607748512463404</v>
      </c>
      <c r="L284" s="77">
        <f>+IF(ISNUMBER(DATA!AQ92),DATA!AQ92,"n/a")</f>
        <v>8.71362242189078E-3</v>
      </c>
      <c r="R284" s="66"/>
      <c r="S284" s="66"/>
      <c r="T284" s="66"/>
      <c r="U284" s="66"/>
      <c r="V284" s="66"/>
      <c r="W284" s="66"/>
      <c r="X284" s="66"/>
      <c r="Y284" s="66"/>
    </row>
    <row r="285" spans="1:25" x14ac:dyDescent="0.2">
      <c r="A285" s="75" t="s">
        <v>19</v>
      </c>
      <c r="B285" s="75" t="s">
        <v>21</v>
      </c>
      <c r="C285" s="66" t="s">
        <v>10</v>
      </c>
      <c r="D285" s="66" t="s">
        <v>294</v>
      </c>
      <c r="E285" s="87">
        <f>+IF(ISNUMBER(DATA!L93),DATA!L93,"n/a")</f>
        <v>4.1316774604381603</v>
      </c>
      <c r="F285" s="77">
        <f>+IF(ISNUMBER(DATA!M93),DATA!M93,"n/a")</f>
        <v>-3.5730805430744198E-3</v>
      </c>
      <c r="G285" s="87">
        <f>+IF(ISNUMBER(DATA!V93),DATA!V93,"n/a")</f>
        <v>4.1643270542041604</v>
      </c>
      <c r="H285" s="77">
        <f>+IF(ISNUMBER(DATA!W93),DATA!W93,"n/a")</f>
        <v>-2.35419518680677E-3</v>
      </c>
      <c r="I285" s="87">
        <f>+IF(ISNUMBER(DATA!AF93),DATA!AF93,"n/a")</f>
        <v>4.14171131220718</v>
      </c>
      <c r="J285" s="77">
        <f>+IF(ISNUMBER(DATA!AG93),DATA!AG93,"n/a")</f>
        <v>7.20513545461135E-3</v>
      </c>
      <c r="K285" s="87">
        <f>+IF(ISNUMBER(DATA!AP93),DATA!AP93,"n/a")</f>
        <v>4.1292433845996603</v>
      </c>
      <c r="L285" s="77">
        <f>+IF(ISNUMBER(DATA!AQ93),DATA!AQ93,"n/a")</f>
        <v>1.6277421830081899E-3</v>
      </c>
      <c r="R285" s="66"/>
      <c r="S285" s="66"/>
      <c r="T285" s="66"/>
      <c r="U285" s="66"/>
      <c r="V285" s="66"/>
      <c r="W285" s="66"/>
      <c r="X285" s="66"/>
      <c r="Y285" s="66"/>
    </row>
    <row r="286" spans="1:25" x14ac:dyDescent="0.2">
      <c r="A286" s="75" t="s">
        <v>19</v>
      </c>
      <c r="B286" s="75" t="s">
        <v>21</v>
      </c>
      <c r="C286" s="66" t="s">
        <v>10</v>
      </c>
      <c r="D286" s="66" t="s">
        <v>295</v>
      </c>
      <c r="E286" s="87">
        <f>+IF(ISNUMBER(DATA!L94),DATA!L94,"n/a")</f>
        <v>3.2466255036236</v>
      </c>
      <c r="F286" s="77">
        <f>+IF(ISNUMBER(DATA!M94),DATA!M94,"n/a")</f>
        <v>-3.3847307771257698E-3</v>
      </c>
      <c r="G286" s="87">
        <f>+IF(ISNUMBER(DATA!V94),DATA!V94,"n/a")</f>
        <v>3.4012095615385598</v>
      </c>
      <c r="H286" s="77">
        <f>+IF(ISNUMBER(DATA!W94),DATA!W94,"n/a")</f>
        <v>8.0695177544648E-2</v>
      </c>
      <c r="I286" s="87">
        <f>+IF(ISNUMBER(DATA!AF94),DATA!AF94,"n/a")</f>
        <v>3.4297270215759701</v>
      </c>
      <c r="J286" s="77">
        <f>+IF(ISNUMBER(DATA!AG94),DATA!AG94,"n/a")</f>
        <v>3.58781079207037E-2</v>
      </c>
      <c r="K286" s="87">
        <f>+IF(ISNUMBER(DATA!AP94),DATA!AP94,"n/a")</f>
        <v>3.39008350450997</v>
      </c>
      <c r="L286" s="77">
        <f>+IF(ISNUMBER(DATA!AQ94),DATA!AQ94,"n/a")</f>
        <v>2.9041298349794301E-2</v>
      </c>
      <c r="R286" s="66"/>
      <c r="S286" s="66"/>
      <c r="T286" s="66"/>
      <c r="U286" s="66"/>
      <c r="V286" s="66"/>
      <c r="W286" s="66"/>
      <c r="X286" s="66"/>
      <c r="Y286" s="66"/>
    </row>
    <row r="287" spans="1:25" x14ac:dyDescent="0.2">
      <c r="A287" s="75" t="s">
        <v>19</v>
      </c>
      <c r="B287" s="75" t="s">
        <v>21</v>
      </c>
      <c r="C287" s="66" t="s">
        <v>10</v>
      </c>
      <c r="D287" s="66" t="s">
        <v>296</v>
      </c>
      <c r="E287" s="87">
        <f>+IF(ISNUMBER(DATA!L95),DATA!L95,"n/a")</f>
        <v>3.4211533056415</v>
      </c>
      <c r="F287" s="77">
        <f>+IF(ISNUMBER(DATA!M95),DATA!M95,"n/a")</f>
        <v>8.1558034772213406E-2</v>
      </c>
      <c r="G287" s="87">
        <f>+IF(ISNUMBER(DATA!V95),DATA!V95,"n/a")</f>
        <v>3.4903852001312998</v>
      </c>
      <c r="H287" s="77">
        <f>+IF(ISNUMBER(DATA!W95),DATA!W95,"n/a")</f>
        <v>4.8400683406088899E-2</v>
      </c>
      <c r="I287" s="87">
        <f>+IF(ISNUMBER(DATA!AF95),DATA!AF95,"n/a")</f>
        <v>3.5053462878955801</v>
      </c>
      <c r="J287" s="77">
        <f>+IF(ISNUMBER(DATA!AG95),DATA!AG95,"n/a")</f>
        <v>1.8917339546516199E-2</v>
      </c>
      <c r="K287" s="87">
        <f>+IF(ISNUMBER(DATA!AP95),DATA!AP95,"n/a")</f>
        <v>3.5381419369068898</v>
      </c>
      <c r="L287" s="77">
        <f>+IF(ISNUMBER(DATA!AQ95),DATA!AQ95,"n/a")</f>
        <v>2.56210357682519E-2</v>
      </c>
      <c r="R287" s="66"/>
      <c r="S287" s="66"/>
      <c r="T287" s="66"/>
      <c r="U287" s="66"/>
      <c r="V287" s="66"/>
      <c r="W287" s="66"/>
      <c r="X287" s="66"/>
      <c r="Y287" s="66"/>
    </row>
    <row r="288" spans="1:25" x14ac:dyDescent="0.2">
      <c r="A288" s="75" t="s">
        <v>19</v>
      </c>
      <c r="B288" s="75" t="s">
        <v>21</v>
      </c>
      <c r="C288" s="66" t="s">
        <v>10</v>
      </c>
      <c r="D288" s="66" t="s">
        <v>297</v>
      </c>
      <c r="E288" s="87">
        <f>+IF(ISNUMBER(DATA!L96),DATA!L96,"n/a")</f>
        <v>4.2353620295396803</v>
      </c>
      <c r="F288" s="77">
        <f>+IF(ISNUMBER(DATA!M96),DATA!M96,"n/a")</f>
        <v>-8.4829115729358005E-3</v>
      </c>
      <c r="G288" s="87">
        <f>+IF(ISNUMBER(DATA!V96),DATA!V96,"n/a")</f>
        <v>4.2374530716701999</v>
      </c>
      <c r="H288" s="77">
        <f>+IF(ISNUMBER(DATA!W96),DATA!W96,"n/a")</f>
        <v>-4.1919416508567004E-3</v>
      </c>
      <c r="I288" s="87">
        <f>+IF(ISNUMBER(DATA!AF96),DATA!AF96,"n/a")</f>
        <v>4.16844894968823</v>
      </c>
      <c r="J288" s="77">
        <f>+IF(ISNUMBER(DATA!AG96),DATA!AG96,"n/a")</f>
        <v>-1.18035584369061E-2</v>
      </c>
      <c r="K288" s="87">
        <f>+IF(ISNUMBER(DATA!AP96),DATA!AP96,"n/a")</f>
        <v>4.1332765772209301</v>
      </c>
      <c r="L288" s="77">
        <f>+IF(ISNUMBER(DATA!AQ96),DATA!AQ96,"n/a")</f>
        <v>-5.2597196848973102E-3</v>
      </c>
      <c r="R288" s="66"/>
      <c r="S288" s="66"/>
      <c r="T288" s="66"/>
      <c r="U288" s="66"/>
      <c r="V288" s="66"/>
      <c r="W288" s="66"/>
      <c r="X288" s="66"/>
      <c r="Y288" s="66"/>
    </row>
    <row r="289" spans="1:25" x14ac:dyDescent="0.2">
      <c r="A289" s="75" t="s">
        <v>19</v>
      </c>
      <c r="B289" s="75" t="s">
        <v>21</v>
      </c>
      <c r="C289" s="66" t="s">
        <v>10</v>
      </c>
      <c r="D289" s="66" t="s">
        <v>298</v>
      </c>
      <c r="E289" s="87">
        <f>+IF(ISNUMBER(DATA!L97),DATA!L97,"n/a")</f>
        <v>3.86660625106183</v>
      </c>
      <c r="F289" s="77">
        <f>+IF(ISNUMBER(DATA!M97),DATA!M97,"n/a")</f>
        <v>1.9291096701026099E-2</v>
      </c>
      <c r="G289" s="87">
        <f>+IF(ISNUMBER(DATA!V97),DATA!V97,"n/a")</f>
        <v>3.8976348828666798</v>
      </c>
      <c r="H289" s="77">
        <f>+IF(ISNUMBER(DATA!W97),DATA!W97,"n/a")</f>
        <v>5.6451747493001603E-3</v>
      </c>
      <c r="I289" s="87">
        <f>+IF(ISNUMBER(DATA!AF97),DATA!AF97,"n/a")</f>
        <v>3.8881721426090299</v>
      </c>
      <c r="J289" s="77">
        <f>+IF(ISNUMBER(DATA!AG97),DATA!AG97,"n/a")</f>
        <v>4.7465743752402199E-3</v>
      </c>
      <c r="K289" s="87">
        <f>+IF(ISNUMBER(DATA!AP97),DATA!AP97,"n/a")</f>
        <v>3.86165238849193</v>
      </c>
      <c r="L289" s="77">
        <f>+IF(ISNUMBER(DATA!AQ97),DATA!AQ97,"n/a")</f>
        <v>-1.0518715108003099E-2</v>
      </c>
      <c r="R289" s="66"/>
      <c r="S289" s="66"/>
      <c r="T289" s="66"/>
      <c r="U289" s="66"/>
      <c r="V289" s="66"/>
      <c r="W289" s="66"/>
      <c r="X289" s="66"/>
      <c r="Y289" s="66"/>
    </row>
    <row r="290" spans="1:25" x14ac:dyDescent="0.2">
      <c r="A290" s="75" t="s">
        <v>19</v>
      </c>
      <c r="B290" s="75" t="s">
        <v>21</v>
      </c>
      <c r="C290" s="66" t="s">
        <v>10</v>
      </c>
      <c r="D290" s="66" t="s">
        <v>299</v>
      </c>
      <c r="E290" s="87">
        <f>+IF(ISNUMBER(DATA!L98),DATA!L98,"n/a")</f>
        <v>3.6250622043281799</v>
      </c>
      <c r="F290" s="77">
        <f>+IF(ISNUMBER(DATA!M98),DATA!M98,"n/a")</f>
        <v>2.8022898475782302E-4</v>
      </c>
      <c r="G290" s="87">
        <f>+IF(ISNUMBER(DATA!V98),DATA!V98,"n/a")</f>
        <v>3.5872023889447902</v>
      </c>
      <c r="H290" s="77">
        <f>+IF(ISNUMBER(DATA!W98),DATA!W98,"n/a")</f>
        <v>-3.1752436429488599E-2</v>
      </c>
      <c r="I290" s="87">
        <f>+IF(ISNUMBER(DATA!AF98),DATA!AF98,"n/a")</f>
        <v>3.5243977403518199</v>
      </c>
      <c r="J290" s="77">
        <f>+IF(ISNUMBER(DATA!AG98),DATA!AG98,"n/a")</f>
        <v>-6.8848129177686401E-2</v>
      </c>
      <c r="K290" s="87">
        <f>+IF(ISNUMBER(DATA!AP98),DATA!AP98,"n/a")</f>
        <v>3.5535033897565498</v>
      </c>
      <c r="L290" s="77">
        <f>+IF(ISNUMBER(DATA!AQ98),DATA!AQ98,"n/a")</f>
        <v>-8.5450994266767694E-2</v>
      </c>
      <c r="R290" s="66"/>
      <c r="S290" s="66"/>
      <c r="T290" s="66"/>
      <c r="U290" s="66"/>
      <c r="V290" s="66"/>
      <c r="W290" s="66"/>
      <c r="X290" s="66"/>
      <c r="Y290" s="66"/>
    </row>
    <row r="291" spans="1:25" x14ac:dyDescent="0.2">
      <c r="A291" s="75" t="s">
        <v>19</v>
      </c>
      <c r="B291" s="75" t="s">
        <v>21</v>
      </c>
      <c r="C291" s="66" t="s">
        <v>10</v>
      </c>
      <c r="D291" s="66" t="s">
        <v>300</v>
      </c>
      <c r="E291" s="87">
        <f>+IF(ISNUMBER(DATA!L99),DATA!L99,"n/a")</f>
        <v>4.0253670661285001</v>
      </c>
      <c r="F291" s="77">
        <f>+IF(ISNUMBER(DATA!M99),DATA!M99,"n/a")</f>
        <v>2.14160964972697E-2</v>
      </c>
      <c r="G291" s="87">
        <f>+IF(ISNUMBER(DATA!V99),DATA!V99,"n/a")</f>
        <v>3.9602998660830599</v>
      </c>
      <c r="H291" s="77">
        <f>+IF(ISNUMBER(DATA!W99),DATA!W99,"n/a")</f>
        <v>3.2463432370086098E-3</v>
      </c>
      <c r="I291" s="87">
        <f>+IF(ISNUMBER(DATA!AF99),DATA!AF99,"n/a")</f>
        <v>3.8855924855686399</v>
      </c>
      <c r="J291" s="77">
        <f>+IF(ISNUMBER(DATA!AG99),DATA!AG99,"n/a")</f>
        <v>-5.4124562748153202E-3</v>
      </c>
      <c r="K291" s="87">
        <f>+IF(ISNUMBER(DATA!AP99),DATA!AP99,"n/a")</f>
        <v>3.9124644737891598</v>
      </c>
      <c r="L291" s="77">
        <f>+IF(ISNUMBER(DATA!AQ99),DATA!AQ99,"n/a")</f>
        <v>-5.1030084324673302E-3</v>
      </c>
      <c r="R291" s="66"/>
      <c r="S291" s="66"/>
      <c r="T291" s="66"/>
      <c r="U291" s="66"/>
      <c r="V291" s="66"/>
      <c r="W291" s="66"/>
      <c r="X291" s="66"/>
      <c r="Y291" s="66"/>
    </row>
    <row r="292" spans="1:25" x14ac:dyDescent="0.2">
      <c r="A292" s="75" t="s">
        <v>19</v>
      </c>
      <c r="B292" s="75" t="s">
        <v>21</v>
      </c>
      <c r="C292" s="66" t="s">
        <v>10</v>
      </c>
      <c r="D292" s="66" t="s">
        <v>301</v>
      </c>
      <c r="E292" s="87">
        <f>+IF(ISNUMBER(DATA!L100),DATA!L100,"n/a")</f>
        <v>4.17269517501376</v>
      </c>
      <c r="F292" s="77">
        <f>+IF(ISNUMBER(DATA!M100),DATA!M100,"n/a")</f>
        <v>-4.7317068483989297E-3</v>
      </c>
      <c r="G292" s="87">
        <f>+IF(ISNUMBER(DATA!V100),DATA!V100,"n/a")</f>
        <v>4.2027316659191802</v>
      </c>
      <c r="H292" s="77">
        <f>+IF(ISNUMBER(DATA!W100),DATA!W100,"n/a")</f>
        <v>8.2762223290788195E-3</v>
      </c>
      <c r="I292" s="87">
        <f>+IF(ISNUMBER(DATA!AF100),DATA!AF100,"n/a")</f>
        <v>4.1913633490752904</v>
      </c>
      <c r="J292" s="77">
        <f>+IF(ISNUMBER(DATA!AG100),DATA!AG100,"n/a")</f>
        <v>1.8316903536465E-2</v>
      </c>
      <c r="K292" s="87">
        <f>+IF(ISNUMBER(DATA!AP100),DATA!AP100,"n/a")</f>
        <v>4.2135430604646897</v>
      </c>
      <c r="L292" s="77">
        <f>+IF(ISNUMBER(DATA!AQ100),DATA!AQ100,"n/a")</f>
        <v>3.3508545234200798E-2</v>
      </c>
      <c r="R292" s="66"/>
      <c r="S292" s="66"/>
      <c r="T292" s="66"/>
      <c r="U292" s="66"/>
      <c r="V292" s="66"/>
      <c r="W292" s="66"/>
      <c r="X292" s="66"/>
      <c r="Y292" s="66"/>
    </row>
    <row r="293" spans="1:25" x14ac:dyDescent="0.2">
      <c r="A293" s="75" t="s">
        <v>19</v>
      </c>
      <c r="B293" s="75" t="s">
        <v>21</v>
      </c>
      <c r="C293" s="66" t="s">
        <v>10</v>
      </c>
      <c r="D293" s="66" t="s">
        <v>302</v>
      </c>
      <c r="E293" s="87">
        <f>+IF(ISNUMBER(DATA!L101),DATA!L101,"n/a")</f>
        <v>4.0226181700017101</v>
      </c>
      <c r="F293" s="77">
        <f>+IF(ISNUMBER(DATA!M101),DATA!M101,"n/a")</f>
        <v>7.8741248447967895E-3</v>
      </c>
      <c r="G293" s="87">
        <f>+IF(ISNUMBER(DATA!V101),DATA!V101,"n/a")</f>
        <v>4.0402303600642098</v>
      </c>
      <c r="H293" s="77">
        <f>+IF(ISNUMBER(DATA!W101),DATA!W101,"n/a")</f>
        <v>8.2207245499632906E-3</v>
      </c>
      <c r="I293" s="87">
        <f>+IF(ISNUMBER(DATA!AF101),DATA!AF101,"n/a")</f>
        <v>4.0137181625112701</v>
      </c>
      <c r="J293" s="77">
        <f>+IF(ISNUMBER(DATA!AG101),DATA!AG101,"n/a")</f>
        <v>1.71524636645842E-2</v>
      </c>
      <c r="K293" s="87">
        <f>+IF(ISNUMBER(DATA!AP101),DATA!AP101,"n/a")</f>
        <v>3.9952381658607998</v>
      </c>
      <c r="L293" s="77">
        <f>+IF(ISNUMBER(DATA!AQ101),DATA!AQ101,"n/a")</f>
        <v>8.1119517053093101E-3</v>
      </c>
      <c r="R293" s="66"/>
      <c r="S293" s="66"/>
      <c r="T293" s="66"/>
      <c r="U293" s="66"/>
      <c r="V293" s="66"/>
      <c r="W293" s="66"/>
      <c r="X293" s="66"/>
      <c r="Y293" s="66"/>
    </row>
    <row r="294" spans="1:25" x14ac:dyDescent="0.2">
      <c r="A294" s="75" t="s">
        <v>19</v>
      </c>
      <c r="B294" s="75" t="s">
        <v>21</v>
      </c>
      <c r="C294" s="66" t="s">
        <v>10</v>
      </c>
      <c r="D294" s="66" t="s">
        <v>303</v>
      </c>
      <c r="E294" s="87">
        <f>+IF(ISNUMBER(DATA!L102),DATA!L102,"n/a")</f>
        <v>3.9866006695033498</v>
      </c>
      <c r="F294" s="77">
        <f>+IF(ISNUMBER(DATA!M102),DATA!M102,"n/a")</f>
        <v>7.0395084383161693E-2</v>
      </c>
      <c r="G294" s="87">
        <f>+IF(ISNUMBER(DATA!V102),DATA!V102,"n/a")</f>
        <v>3.8559550581258302</v>
      </c>
      <c r="H294" s="77">
        <f>+IF(ISNUMBER(DATA!W102),DATA!W102,"n/a")</f>
        <v>6.4622689764318002E-3</v>
      </c>
      <c r="I294" s="87">
        <f>+IF(ISNUMBER(DATA!AF102),DATA!AF102,"n/a")</f>
        <v>3.8389614738472799</v>
      </c>
      <c r="J294" s="77">
        <f>+IF(ISNUMBER(DATA!AG102),DATA!AG102,"n/a")</f>
        <v>6.5291631031384302E-3</v>
      </c>
      <c r="K294" s="87">
        <f>+IF(ISNUMBER(DATA!AP102),DATA!AP102,"n/a")</f>
        <v>3.86801184915271</v>
      </c>
      <c r="L294" s="77">
        <f>+IF(ISNUMBER(DATA!AQ102),DATA!AQ102,"n/a")</f>
        <v>1.85489580811149E-2</v>
      </c>
      <c r="R294" s="66"/>
      <c r="S294" s="66"/>
      <c r="T294" s="66"/>
      <c r="U294" s="66"/>
      <c r="V294" s="66"/>
      <c r="W294" s="66"/>
      <c r="X294" s="66"/>
      <c r="Y294" s="66"/>
    </row>
    <row r="295" spans="1:25" x14ac:dyDescent="0.2">
      <c r="A295" s="75" t="s">
        <v>19</v>
      </c>
      <c r="B295" s="75" t="s">
        <v>21</v>
      </c>
      <c r="C295" s="66" t="s">
        <v>10</v>
      </c>
      <c r="D295" s="66" t="s">
        <v>304</v>
      </c>
      <c r="E295" s="87">
        <f>+IF(ISNUMBER(DATA!L103),DATA!L103,"n/a")</f>
        <v>3.45904801629541</v>
      </c>
      <c r="F295" s="77">
        <f>+IF(ISNUMBER(DATA!M103),DATA!M103,"n/a")</f>
        <v>-9.0891088734885897E-2</v>
      </c>
      <c r="G295" s="87">
        <f>+IF(ISNUMBER(DATA!V103),DATA!V103,"n/a")</f>
        <v>3.56739036992141</v>
      </c>
      <c r="H295" s="77">
        <f>+IF(ISNUMBER(DATA!W103),DATA!W103,"n/a")</f>
        <v>-6.9769508761834798E-2</v>
      </c>
      <c r="I295" s="87">
        <f>+IF(ISNUMBER(DATA!AF103),DATA!AF103,"n/a")</f>
        <v>3.6470819978620499</v>
      </c>
      <c r="J295" s="77">
        <f>+IF(ISNUMBER(DATA!AG103),DATA!AG103,"n/a")</f>
        <v>-5.7463992001149398E-2</v>
      </c>
      <c r="K295" s="87">
        <f>+IF(ISNUMBER(DATA!AP103),DATA!AP103,"n/a")</f>
        <v>3.7158403863196701</v>
      </c>
      <c r="L295" s="77">
        <f>+IF(ISNUMBER(DATA!AQ103),DATA!AQ103,"n/a")</f>
        <v>-5.04566955166144E-2</v>
      </c>
      <c r="R295" s="66"/>
      <c r="S295" s="66"/>
      <c r="T295" s="66"/>
      <c r="U295" s="66"/>
      <c r="V295" s="66"/>
      <c r="W295" s="66"/>
      <c r="X295" s="66"/>
      <c r="Y295" s="66"/>
    </row>
    <row r="296" spans="1:25" x14ac:dyDescent="0.2">
      <c r="A296" s="75" t="s">
        <v>19</v>
      </c>
      <c r="B296" s="75" t="s">
        <v>21</v>
      </c>
      <c r="C296" s="66" t="s">
        <v>10</v>
      </c>
      <c r="D296" s="66" t="s">
        <v>305</v>
      </c>
      <c r="E296" s="87">
        <f>+IF(ISNUMBER(DATA!L104),DATA!L104,"n/a")</f>
        <v>4.1388360170818004</v>
      </c>
      <c r="F296" s="77">
        <f>+IF(ISNUMBER(DATA!M104),DATA!M104,"n/a")</f>
        <v>2.89117512514592E-2</v>
      </c>
      <c r="G296" s="87">
        <f>+IF(ISNUMBER(DATA!V104),DATA!V104,"n/a")</f>
        <v>4.1699106811918503</v>
      </c>
      <c r="H296" s="77">
        <f>+IF(ISNUMBER(DATA!W104),DATA!W104,"n/a")</f>
        <v>3.6313924951902103E-2</v>
      </c>
      <c r="I296" s="87">
        <f>+IF(ISNUMBER(DATA!AF104),DATA!AF104,"n/a")</f>
        <v>4.1846102249271997</v>
      </c>
      <c r="J296" s="77">
        <f>+IF(ISNUMBER(DATA!AG104),DATA!AG104,"n/a")</f>
        <v>3.4249691975549001E-2</v>
      </c>
      <c r="K296" s="87">
        <f>+IF(ISNUMBER(DATA!AP104),DATA!AP104,"n/a")</f>
        <v>4.1262442753066004</v>
      </c>
      <c r="L296" s="77">
        <f>+IF(ISNUMBER(DATA!AQ104),DATA!AQ104,"n/a")</f>
        <v>2.11882534760672E-2</v>
      </c>
      <c r="R296" s="66"/>
      <c r="S296" s="66"/>
      <c r="T296" s="66"/>
      <c r="U296" s="66"/>
      <c r="V296" s="66"/>
      <c r="W296" s="66"/>
      <c r="X296" s="66"/>
      <c r="Y296" s="66"/>
    </row>
    <row r="297" spans="1:25" x14ac:dyDescent="0.2">
      <c r="A297" s="75" t="s">
        <v>19</v>
      </c>
      <c r="B297" s="75" t="s">
        <v>21</v>
      </c>
      <c r="C297" s="66" t="s">
        <v>10</v>
      </c>
      <c r="D297" s="66" t="s">
        <v>306</v>
      </c>
      <c r="E297" s="87">
        <f>+IF(ISNUMBER(DATA!L105),DATA!L105,"n/a")</f>
        <v>3.8606142109975798</v>
      </c>
      <c r="F297" s="77">
        <f>+IF(ISNUMBER(DATA!M105),DATA!M105,"n/a")</f>
        <v>-8.0811871680665504E-2</v>
      </c>
      <c r="G297" s="87">
        <f>+IF(ISNUMBER(DATA!V105),DATA!V105,"n/a")</f>
        <v>4.0843596608941999</v>
      </c>
      <c r="H297" s="77">
        <f>+IF(ISNUMBER(DATA!W105),DATA!W105,"n/a")</f>
        <v>-3.25393977438104E-2</v>
      </c>
      <c r="I297" s="87">
        <f>+IF(ISNUMBER(DATA!AF105),DATA!AF105,"n/a")</f>
        <v>4.0741850481026702</v>
      </c>
      <c r="J297" s="77">
        <f>+IF(ISNUMBER(DATA!AG105),DATA!AG105,"n/a")</f>
        <v>-1.26302568793852E-2</v>
      </c>
      <c r="K297" s="87">
        <f>+IF(ISNUMBER(DATA!AP105),DATA!AP105,"n/a")</f>
        <v>4.2013135330649796</v>
      </c>
      <c r="L297" s="77">
        <f>+IF(ISNUMBER(DATA!AQ105),DATA!AQ105,"n/a")</f>
        <v>1.4107353986896901E-2</v>
      </c>
      <c r="R297" s="66"/>
      <c r="S297" s="66"/>
      <c r="T297" s="66"/>
      <c r="U297" s="66"/>
      <c r="V297" s="66"/>
      <c r="W297" s="66"/>
      <c r="X297" s="66"/>
      <c r="Y297" s="66"/>
    </row>
    <row r="298" spans="1:25" x14ac:dyDescent="0.2">
      <c r="A298" s="75" t="s">
        <v>19</v>
      </c>
      <c r="B298" s="75" t="s">
        <v>21</v>
      </c>
      <c r="C298" s="66" t="s">
        <v>10</v>
      </c>
      <c r="D298" s="66" t="s">
        <v>307</v>
      </c>
      <c r="E298" s="87">
        <f>+IF(ISNUMBER(DATA!L106),DATA!L106,"n/a")</f>
        <v>3.82200654453501</v>
      </c>
      <c r="F298" s="77">
        <f>+IF(ISNUMBER(DATA!M106),DATA!M106,"n/a")</f>
        <v>2.57286309961418E-2</v>
      </c>
      <c r="G298" s="87">
        <f>+IF(ISNUMBER(DATA!V106),DATA!V106,"n/a")</f>
        <v>3.84686536378209</v>
      </c>
      <c r="H298" s="77">
        <f>+IF(ISNUMBER(DATA!W106),DATA!W106,"n/a")</f>
        <v>3.1258166976863899E-2</v>
      </c>
      <c r="I298" s="87">
        <f>+IF(ISNUMBER(DATA!AF106),DATA!AF106,"n/a")</f>
        <v>3.8731461959192699</v>
      </c>
      <c r="J298" s="77">
        <f>+IF(ISNUMBER(DATA!AG106),DATA!AG106,"n/a")</f>
        <v>4.1249600737147403E-2</v>
      </c>
      <c r="K298" s="87">
        <f>+IF(ISNUMBER(DATA!AP106),DATA!AP106,"n/a")</f>
        <v>3.81115156704699</v>
      </c>
      <c r="L298" s="77">
        <f>+IF(ISNUMBER(DATA!AQ106),DATA!AQ106,"n/a")</f>
        <v>-2.6225061696479699E-3</v>
      </c>
      <c r="R298" s="66"/>
      <c r="S298" s="66"/>
      <c r="T298" s="66"/>
      <c r="U298" s="66"/>
      <c r="V298" s="66"/>
      <c r="W298" s="66"/>
      <c r="X298" s="66"/>
      <c r="Y298" s="66"/>
    </row>
    <row r="299" spans="1:25" x14ac:dyDescent="0.2">
      <c r="A299" s="75" t="s">
        <v>19</v>
      </c>
      <c r="B299" s="75" t="s">
        <v>21</v>
      </c>
      <c r="C299" s="66" t="s">
        <v>10</v>
      </c>
      <c r="D299" s="66" t="s">
        <v>308</v>
      </c>
      <c r="E299" s="87">
        <f>+IF(ISNUMBER(DATA!L107),DATA!L107,"n/a")</f>
        <v>3.8445501065177998</v>
      </c>
      <c r="F299" s="77">
        <f>+IF(ISNUMBER(DATA!M107),DATA!M107,"n/a")</f>
        <v>-4.7815830883008899E-2</v>
      </c>
      <c r="G299" s="87">
        <f>+IF(ISNUMBER(DATA!V107),DATA!V107,"n/a")</f>
        <v>3.8851860492349002</v>
      </c>
      <c r="H299" s="77">
        <f>+IF(ISNUMBER(DATA!W107),DATA!W107,"n/a")</f>
        <v>-3.3278704931501701E-2</v>
      </c>
      <c r="I299" s="87">
        <f>+IF(ISNUMBER(DATA!AF107),DATA!AF107,"n/a")</f>
        <v>3.9277124496199098</v>
      </c>
      <c r="J299" s="77">
        <f>+IF(ISNUMBER(DATA!AG107),DATA!AG107,"n/a")</f>
        <v>-1.6124580000003299E-2</v>
      </c>
      <c r="K299" s="87">
        <f>+IF(ISNUMBER(DATA!AP107),DATA!AP107,"n/a")</f>
        <v>3.9827319061136599</v>
      </c>
      <c r="L299" s="77">
        <f>+IF(ISNUMBER(DATA!AQ107),DATA!AQ107,"n/a")</f>
        <v>-1.05786249586255E-2</v>
      </c>
      <c r="R299" s="66"/>
      <c r="S299" s="66"/>
      <c r="T299" s="66"/>
      <c r="U299" s="66"/>
      <c r="V299" s="66"/>
      <c r="W299" s="66"/>
      <c r="X299" s="66"/>
      <c r="Y299" s="66"/>
    </row>
    <row r="300" spans="1:25" x14ac:dyDescent="0.2">
      <c r="A300" s="75" t="s">
        <v>19</v>
      </c>
      <c r="B300" s="75" t="s">
        <v>21</v>
      </c>
      <c r="C300" s="66" t="s">
        <v>10</v>
      </c>
      <c r="D300" s="66" t="s">
        <v>309</v>
      </c>
      <c r="E300" s="87">
        <f>+IF(ISNUMBER(DATA!L108),DATA!L108,"n/a")</f>
        <v>4.0754307400554701</v>
      </c>
      <c r="F300" s="77">
        <f>+IF(ISNUMBER(DATA!M108),DATA!M108,"n/a")</f>
        <v>1.8234961954457899E-2</v>
      </c>
      <c r="G300" s="87">
        <f>+IF(ISNUMBER(DATA!V108),DATA!V108,"n/a")</f>
        <v>4.1029581876142904</v>
      </c>
      <c r="H300" s="77">
        <f>+IF(ISNUMBER(DATA!W108),DATA!W108,"n/a")</f>
        <v>8.9049884859836396E-3</v>
      </c>
      <c r="I300" s="87">
        <f>+IF(ISNUMBER(DATA!AF108),DATA!AF108,"n/a")</f>
        <v>4.1045727318664804</v>
      </c>
      <c r="J300" s="77">
        <f>+IF(ISNUMBER(DATA!AG108),DATA!AG108,"n/a")</f>
        <v>8.4640777105393604E-3</v>
      </c>
      <c r="K300" s="87">
        <f>+IF(ISNUMBER(DATA!AP108),DATA!AP108,"n/a")</f>
        <v>4.1260061813739002</v>
      </c>
      <c r="L300" s="77">
        <f>+IF(ISNUMBER(DATA!AQ108),DATA!AQ108,"n/a")</f>
        <v>1.2898632728779899E-2</v>
      </c>
      <c r="R300" s="66"/>
      <c r="S300" s="66"/>
      <c r="T300" s="66"/>
      <c r="U300" s="66"/>
      <c r="V300" s="66"/>
      <c r="W300" s="66"/>
      <c r="X300" s="66"/>
      <c r="Y300" s="66"/>
    </row>
    <row r="301" spans="1:25" x14ac:dyDescent="0.2">
      <c r="A301" s="75" t="s">
        <v>19</v>
      </c>
      <c r="B301" s="75" t="s">
        <v>21</v>
      </c>
      <c r="C301" s="66" t="s">
        <v>10</v>
      </c>
      <c r="D301" s="66" t="s">
        <v>310</v>
      </c>
      <c r="E301" s="87">
        <f>+IF(ISNUMBER(DATA!L109),DATA!L109,"n/a")</f>
        <v>4.0965076228584003</v>
      </c>
      <c r="F301" s="77">
        <f>+IF(ISNUMBER(DATA!M109),DATA!M109,"n/a")</f>
        <v>-3.6694658076793498E-3</v>
      </c>
      <c r="G301" s="87">
        <f>+IF(ISNUMBER(DATA!V109),DATA!V109,"n/a")</f>
        <v>4.1005512758493499</v>
      </c>
      <c r="H301" s="77">
        <f>+IF(ISNUMBER(DATA!W109),DATA!W109,"n/a")</f>
        <v>-8.0147348158261297E-3</v>
      </c>
      <c r="I301" s="87">
        <f>+IF(ISNUMBER(DATA!AF109),DATA!AF109,"n/a")</f>
        <v>4.15107561226122</v>
      </c>
      <c r="J301" s="77">
        <f>+IF(ISNUMBER(DATA!AG109),DATA!AG109,"n/a")</f>
        <v>9.2470464841199907E-3</v>
      </c>
      <c r="K301" s="87">
        <f>+IF(ISNUMBER(DATA!AP109),DATA!AP109,"n/a")</f>
        <v>4.2011008527389899</v>
      </c>
      <c r="L301" s="77">
        <f>+IF(ISNUMBER(DATA!AQ109),DATA!AQ109,"n/a")</f>
        <v>1.09981805357486E-2</v>
      </c>
      <c r="R301" s="66"/>
      <c r="S301" s="66"/>
      <c r="T301" s="66"/>
      <c r="U301" s="66"/>
      <c r="V301" s="66"/>
      <c r="W301" s="66"/>
      <c r="X301" s="66"/>
      <c r="Y301" s="66"/>
    </row>
    <row r="302" spans="1:25" x14ac:dyDescent="0.2">
      <c r="A302" s="75" t="s">
        <v>19</v>
      </c>
      <c r="B302" s="75" t="s">
        <v>21</v>
      </c>
      <c r="C302" s="66" t="s">
        <v>10</v>
      </c>
      <c r="D302" s="66" t="s">
        <v>311</v>
      </c>
      <c r="E302" s="87">
        <f>+IF(ISNUMBER(DATA!L110),DATA!L110,"n/a")</f>
        <v>3.6937464324749198</v>
      </c>
      <c r="F302" s="77">
        <f>+IF(ISNUMBER(DATA!M110),DATA!M110,"n/a")</f>
        <v>5.13984393231103E-2</v>
      </c>
      <c r="G302" s="87">
        <f>+IF(ISNUMBER(DATA!V110),DATA!V110,"n/a")</f>
        <v>3.69342534485726</v>
      </c>
      <c r="H302" s="77">
        <f>+IF(ISNUMBER(DATA!W110),DATA!W110,"n/a")</f>
        <v>6.8967454797451894E-2</v>
      </c>
      <c r="I302" s="87">
        <f>+IF(ISNUMBER(DATA!AF110),DATA!AF110,"n/a")</f>
        <v>3.63493147051499</v>
      </c>
      <c r="J302" s="77">
        <f>+IF(ISNUMBER(DATA!AG110),DATA!AG110,"n/a")</f>
        <v>7.2269703896599299E-2</v>
      </c>
      <c r="K302" s="87">
        <f>+IF(ISNUMBER(DATA!AP110),DATA!AP110,"n/a")</f>
        <v>3.5802671577198799</v>
      </c>
      <c r="L302" s="77">
        <f>+IF(ISNUMBER(DATA!AQ110),DATA!AQ110,"n/a")</f>
        <v>5.62161452718032E-2</v>
      </c>
      <c r="R302" s="66"/>
      <c r="S302" s="66"/>
      <c r="T302" s="66"/>
      <c r="U302" s="66"/>
      <c r="V302" s="66"/>
      <c r="W302" s="66"/>
      <c r="X302" s="66"/>
      <c r="Y302" s="66"/>
    </row>
    <row r="303" spans="1:25" x14ac:dyDescent="0.2">
      <c r="A303" s="75" t="s">
        <v>19</v>
      </c>
      <c r="B303" s="75" t="s">
        <v>21</v>
      </c>
      <c r="C303" s="66" t="s">
        <v>10</v>
      </c>
      <c r="D303" s="66" t="s">
        <v>312</v>
      </c>
      <c r="E303" s="87">
        <f>+IF(ISNUMBER(DATA!L111),DATA!L111,"n/a")</f>
        <v>3.89415082761953</v>
      </c>
      <c r="F303" s="77">
        <f>+IF(ISNUMBER(DATA!M111),DATA!M111,"n/a")</f>
        <v>-4.5833362065859397E-3</v>
      </c>
      <c r="G303" s="87">
        <f>+IF(ISNUMBER(DATA!V111),DATA!V111,"n/a")</f>
        <v>3.94717588760312</v>
      </c>
      <c r="H303" s="77">
        <f>+IF(ISNUMBER(DATA!W111),DATA!W111,"n/a")</f>
        <v>1.4271077919800999E-2</v>
      </c>
      <c r="I303" s="87">
        <f>+IF(ISNUMBER(DATA!AF111),DATA!AF111,"n/a")</f>
        <v>3.94059680446387</v>
      </c>
      <c r="J303" s="77">
        <f>+IF(ISNUMBER(DATA!AG111),DATA!AG111,"n/a")</f>
        <v>1.2674427000463799E-2</v>
      </c>
      <c r="K303" s="87">
        <f>+IF(ISNUMBER(DATA!AP111),DATA!AP111,"n/a")</f>
        <v>3.91122470138956</v>
      </c>
      <c r="L303" s="77">
        <f>+IF(ISNUMBER(DATA!AQ111),DATA!AQ111,"n/a")</f>
        <v>1.45912868342425E-2</v>
      </c>
      <c r="R303" s="66"/>
      <c r="S303" s="66"/>
      <c r="T303" s="66"/>
      <c r="U303" s="66"/>
      <c r="V303" s="66"/>
      <c r="W303" s="66"/>
      <c r="X303" s="66"/>
      <c r="Y303" s="66"/>
    </row>
    <row r="304" spans="1:25" x14ac:dyDescent="0.2">
      <c r="A304" s="75" t="s">
        <v>19</v>
      </c>
      <c r="B304" s="75" t="s">
        <v>21</v>
      </c>
      <c r="C304" s="66" t="s">
        <v>10</v>
      </c>
      <c r="D304" s="66" t="s">
        <v>313</v>
      </c>
      <c r="E304" s="87">
        <f>+IF(ISNUMBER(DATA!L112),DATA!L112,"n/a")</f>
        <v>4.3443900824852202</v>
      </c>
      <c r="F304" s="77">
        <f>+IF(ISNUMBER(DATA!M112),DATA!M112,"n/a")</f>
        <v>2.72159303131401E-2</v>
      </c>
      <c r="G304" s="87">
        <f>+IF(ISNUMBER(DATA!V112),DATA!V112,"n/a")</f>
        <v>4.3532507218159804</v>
      </c>
      <c r="H304" s="77">
        <f>+IF(ISNUMBER(DATA!W112),DATA!W112,"n/a")</f>
        <v>1.14089564528307E-2</v>
      </c>
      <c r="I304" s="87">
        <f>+IF(ISNUMBER(DATA!AF112),DATA!AF112,"n/a")</f>
        <v>4.3758063945428001</v>
      </c>
      <c r="J304" s="77">
        <f>+IF(ISNUMBER(DATA!AG112),DATA!AG112,"n/a")</f>
        <v>7.8105765410518002E-3</v>
      </c>
      <c r="K304" s="87">
        <f>+IF(ISNUMBER(DATA!AP112),DATA!AP112,"n/a")</f>
        <v>4.3157801866343704</v>
      </c>
      <c r="L304" s="77">
        <f>+IF(ISNUMBER(DATA!AQ112),DATA!AQ112,"n/a")</f>
        <v>-2.0982040068644001E-2</v>
      </c>
      <c r="R304" s="66"/>
      <c r="S304" s="66"/>
      <c r="T304" s="66"/>
      <c r="U304" s="66"/>
      <c r="V304" s="66"/>
      <c r="W304" s="66"/>
      <c r="X304" s="66"/>
      <c r="Y304" s="66"/>
    </row>
    <row r="305" spans="1:25" x14ac:dyDescent="0.2">
      <c r="A305" s="75" t="s">
        <v>19</v>
      </c>
      <c r="B305" s="75" t="s">
        <v>21</v>
      </c>
      <c r="C305" s="66" t="s">
        <v>10</v>
      </c>
      <c r="D305" s="66" t="s">
        <v>314</v>
      </c>
      <c r="E305" s="87">
        <f>+IF(ISNUMBER(DATA!L113),DATA!L113,"n/a")</f>
        <v>4.5421587746262002</v>
      </c>
      <c r="F305" s="77">
        <f>+IF(ISNUMBER(DATA!M113),DATA!M113,"n/a")</f>
        <v>-3.0330426089941201E-2</v>
      </c>
      <c r="G305" s="87">
        <f>+IF(ISNUMBER(DATA!V113),DATA!V113,"n/a")</f>
        <v>4.6875485996089896</v>
      </c>
      <c r="H305" s="77">
        <f>+IF(ISNUMBER(DATA!W113),DATA!W113,"n/a")</f>
        <v>1.06172823768956E-2</v>
      </c>
      <c r="I305" s="87">
        <f>+IF(ISNUMBER(DATA!AF113),DATA!AF113,"n/a")</f>
        <v>4.7595897577953998</v>
      </c>
      <c r="J305" s="77">
        <f>+IF(ISNUMBER(DATA!AG113),DATA!AG113,"n/a")</f>
        <v>4.92516556217222E-2</v>
      </c>
      <c r="K305" s="87">
        <f>+IF(ISNUMBER(DATA!AP113),DATA!AP113,"n/a")</f>
        <v>4.6874498020509598</v>
      </c>
      <c r="L305" s="77">
        <f>+IF(ISNUMBER(DATA!AQ113),DATA!AQ113,"n/a")</f>
        <v>4.4664200703447898E-2</v>
      </c>
      <c r="R305" s="66"/>
      <c r="S305" s="66"/>
      <c r="T305" s="66"/>
      <c r="U305" s="66"/>
      <c r="V305" s="66"/>
      <c r="W305" s="66"/>
      <c r="X305" s="66"/>
      <c r="Y305" s="66"/>
    </row>
    <row r="306" spans="1:25" x14ac:dyDescent="0.2">
      <c r="A306" s="75" t="s">
        <v>19</v>
      </c>
      <c r="B306" s="75" t="s">
        <v>21</v>
      </c>
      <c r="C306" s="66" t="s">
        <v>10</v>
      </c>
      <c r="D306" s="66" t="s">
        <v>315</v>
      </c>
      <c r="E306" s="87">
        <f>+IF(ISNUMBER(DATA!L114),DATA!L114,"n/a")</f>
        <v>4.0882549833637203</v>
      </c>
      <c r="F306" s="77">
        <f>+IF(ISNUMBER(DATA!M114),DATA!M114,"n/a")</f>
        <v>1.3435681117091199E-2</v>
      </c>
      <c r="G306" s="87">
        <f>+IF(ISNUMBER(DATA!V114),DATA!V114,"n/a")</f>
        <v>4.1141878015292397</v>
      </c>
      <c r="H306" s="77">
        <f>+IF(ISNUMBER(DATA!W114),DATA!W114,"n/a")</f>
        <v>2.0273742341933899E-2</v>
      </c>
      <c r="I306" s="87">
        <f>+IF(ISNUMBER(DATA!AF114),DATA!AF114,"n/a")</f>
        <v>4.1159058740113501</v>
      </c>
      <c r="J306" s="77">
        <f>+IF(ISNUMBER(DATA!AG114),DATA!AG114,"n/a")</f>
        <v>2.1731820928719298E-2</v>
      </c>
      <c r="K306" s="87">
        <f>+IF(ISNUMBER(DATA!AP114),DATA!AP114,"n/a")</f>
        <v>4.0340528084077496</v>
      </c>
      <c r="L306" s="77">
        <f>+IF(ISNUMBER(DATA!AQ114),DATA!AQ114,"n/a")</f>
        <v>-2.0772648945717401E-2</v>
      </c>
      <c r="R306" s="66"/>
      <c r="S306" s="66"/>
      <c r="T306" s="66"/>
      <c r="U306" s="66"/>
      <c r="V306" s="66"/>
      <c r="W306" s="66"/>
      <c r="X306" s="66"/>
      <c r="Y306" s="66"/>
    </row>
    <row r="307" spans="1:25" x14ac:dyDescent="0.2">
      <c r="A307" s="75" t="s">
        <v>19</v>
      </c>
      <c r="B307" s="75" t="s">
        <v>21</v>
      </c>
      <c r="C307" s="66" t="s">
        <v>10</v>
      </c>
      <c r="D307" s="66" t="s">
        <v>316</v>
      </c>
      <c r="E307" s="87">
        <f>+IF(ISNUMBER(DATA!L115),DATA!L115,"n/a")</f>
        <v>4.0236778486841498</v>
      </c>
      <c r="F307" s="77">
        <f>+IF(ISNUMBER(DATA!M115),DATA!M115,"n/a")</f>
        <v>-2.54335541497181E-2</v>
      </c>
      <c r="G307" s="87">
        <f>+IF(ISNUMBER(DATA!V115),DATA!V115,"n/a")</f>
        <v>4.0948755341635596</v>
      </c>
      <c r="H307" s="77">
        <f>+IF(ISNUMBER(DATA!W115),DATA!W115,"n/a")</f>
        <v>-1.25575765139788E-2</v>
      </c>
      <c r="I307" s="87">
        <f>+IF(ISNUMBER(DATA!AF115),DATA!AF115,"n/a")</f>
        <v>4.0956486574225899</v>
      </c>
      <c r="J307" s="77">
        <f>+IF(ISNUMBER(DATA!AG115),DATA!AG115,"n/a")</f>
        <v>-3.0799465368789199E-3</v>
      </c>
      <c r="K307" s="87">
        <f>+IF(ISNUMBER(DATA!AP115),DATA!AP115,"n/a")</f>
        <v>4.1050923574288198</v>
      </c>
      <c r="L307" s="77">
        <f>+IF(ISNUMBER(DATA!AQ115),DATA!AQ115,"n/a")</f>
        <v>-2.85647167395008E-3</v>
      </c>
      <c r="R307" s="66"/>
      <c r="S307" s="66"/>
      <c r="T307" s="66"/>
      <c r="U307" s="66"/>
      <c r="V307" s="66"/>
      <c r="W307" s="66"/>
      <c r="X307" s="66"/>
      <c r="Y307" s="66"/>
    </row>
    <row r="308" spans="1:25" x14ac:dyDescent="0.2">
      <c r="A308" s="75" t="s">
        <v>19</v>
      </c>
      <c r="B308" s="75" t="s">
        <v>21</v>
      </c>
      <c r="C308" s="66" t="s">
        <v>10</v>
      </c>
      <c r="D308" s="66" t="s">
        <v>317</v>
      </c>
      <c r="E308" s="87">
        <f>+IF(ISNUMBER(DATA!L116),DATA!L116,"n/a")</f>
        <v>3.9960262488646898</v>
      </c>
      <c r="F308" s="77">
        <f>+IF(ISNUMBER(DATA!M116),DATA!M116,"n/a")</f>
        <v>6.59490657518471E-2</v>
      </c>
      <c r="G308" s="87">
        <f>+IF(ISNUMBER(DATA!V116),DATA!V116,"n/a")</f>
        <v>3.89294784828824</v>
      </c>
      <c r="H308" s="77">
        <f>+IF(ISNUMBER(DATA!W116),DATA!W116,"n/a")</f>
        <v>4.2953059139617403E-2</v>
      </c>
      <c r="I308" s="87">
        <f>+IF(ISNUMBER(DATA!AF116),DATA!AF116,"n/a")</f>
        <v>3.81118728953202</v>
      </c>
      <c r="J308" s="77">
        <f>+IF(ISNUMBER(DATA!AG116),DATA!AG116,"n/a")</f>
        <v>-7.6071289094722496E-3</v>
      </c>
      <c r="K308" s="87">
        <f>+IF(ISNUMBER(DATA!AP116),DATA!AP116,"n/a")</f>
        <v>3.8468892998255</v>
      </c>
      <c r="L308" s="77">
        <f>+IF(ISNUMBER(DATA!AQ116),DATA!AQ116,"n/a")</f>
        <v>7.1571178406733601E-3</v>
      </c>
      <c r="R308" s="66"/>
      <c r="S308" s="66"/>
      <c r="T308" s="66"/>
      <c r="U308" s="66"/>
      <c r="V308" s="66"/>
      <c r="W308" s="66"/>
      <c r="X308" s="66"/>
      <c r="Y308" s="66"/>
    </row>
    <row r="309" spans="1:25" x14ac:dyDescent="0.2">
      <c r="A309" s="75" t="s">
        <v>19</v>
      </c>
      <c r="B309" s="75" t="s">
        <v>21</v>
      </c>
      <c r="C309" s="66" t="s">
        <v>10</v>
      </c>
      <c r="D309" s="66" t="s">
        <v>318</v>
      </c>
      <c r="E309" s="87">
        <f>+IF(ISNUMBER(DATA!L117),DATA!L117,"n/a")</f>
        <v>4.0133880109256097</v>
      </c>
      <c r="F309" s="77">
        <f>+IF(ISNUMBER(DATA!M117),DATA!M117,"n/a")</f>
        <v>8.6952132647607899E-3</v>
      </c>
      <c r="G309" s="87">
        <f>+IF(ISNUMBER(DATA!V117),DATA!V117,"n/a")</f>
        <v>4.0355864093803104</v>
      </c>
      <c r="H309" s="77">
        <f>+IF(ISNUMBER(DATA!W117),DATA!W117,"n/a")</f>
        <v>9.6915993545745698E-3</v>
      </c>
      <c r="I309" s="87">
        <f>+IF(ISNUMBER(DATA!AF117),DATA!AF117,"n/a")</f>
        <v>3.9948439639401601</v>
      </c>
      <c r="J309" s="77">
        <f>+IF(ISNUMBER(DATA!AG117),DATA!AG117,"n/a")</f>
        <v>1.3970249788876401E-2</v>
      </c>
      <c r="K309" s="87">
        <f>+IF(ISNUMBER(DATA!AP117),DATA!AP117,"n/a")</f>
        <v>3.98758263820022</v>
      </c>
      <c r="L309" s="77">
        <f>+IF(ISNUMBER(DATA!AQ117),DATA!AQ117,"n/a")</f>
        <v>5.1897504418499801E-3</v>
      </c>
      <c r="R309" s="66"/>
      <c r="S309" s="66"/>
      <c r="T309" s="66"/>
      <c r="U309" s="66"/>
      <c r="V309" s="66"/>
      <c r="W309" s="66"/>
      <c r="X309" s="66"/>
      <c r="Y309" s="66"/>
    </row>
    <row r="310" spans="1:25" x14ac:dyDescent="0.2">
      <c r="A310" s="75" t="s">
        <v>19</v>
      </c>
      <c r="B310" s="75" t="s">
        <v>21</v>
      </c>
      <c r="C310" s="66" t="s">
        <v>10</v>
      </c>
      <c r="D310" s="66" t="s">
        <v>344</v>
      </c>
      <c r="E310" s="87">
        <f>+IF(ISNUMBER(DATA!L118),DATA!L118,"n/a")</f>
        <v>3.94131777702313</v>
      </c>
      <c r="F310" s="77">
        <f>+IF(ISNUMBER(DATA!M118),DATA!M118,"n/a")</f>
        <v>0.111187389464894</v>
      </c>
      <c r="G310" s="87">
        <f>+IF(ISNUMBER(DATA!V118),DATA!V118,"n/a")</f>
        <v>3.7974349859218499</v>
      </c>
      <c r="H310" s="77">
        <f>+IF(ISNUMBER(DATA!W118),DATA!W118,"n/a")</f>
        <v>-2.3896924599723598E-3</v>
      </c>
      <c r="I310" s="87">
        <f>+IF(ISNUMBER(DATA!AF118),DATA!AF118,"n/a")</f>
        <v>3.79329438731979</v>
      </c>
      <c r="J310" s="77">
        <f>+IF(ISNUMBER(DATA!AG118),DATA!AG118,"n/a")</f>
        <v>2.0693701889210499E-3</v>
      </c>
      <c r="K310" s="87">
        <f>+IF(ISNUMBER(DATA!AP118),DATA!AP118,"n/a")</f>
        <v>3.8186668558044401</v>
      </c>
      <c r="L310" s="77">
        <f>+IF(ISNUMBER(DATA!AQ118),DATA!AQ118,"n/a")</f>
        <v>1.7261644770555098E-2</v>
      </c>
      <c r="R310" s="66"/>
      <c r="S310" s="66"/>
      <c r="T310" s="66"/>
      <c r="U310" s="66"/>
      <c r="V310" s="66"/>
      <c r="W310" s="66"/>
      <c r="X310" s="66"/>
      <c r="Y310" s="66"/>
    </row>
    <row r="311" spans="1:25" x14ac:dyDescent="0.2">
      <c r="A311" s="75" t="s">
        <v>19</v>
      </c>
      <c r="B311" s="75" t="s">
        <v>21</v>
      </c>
      <c r="C311" s="66" t="s">
        <v>10</v>
      </c>
      <c r="D311" s="66" t="s">
        <v>345</v>
      </c>
      <c r="E311" s="87">
        <f>+IF(ISNUMBER(DATA!L119),DATA!L119,"n/a")</f>
        <v>3.3356427060941201</v>
      </c>
      <c r="F311" s="77">
        <f>+IF(ISNUMBER(DATA!M119),DATA!M119,"n/a")</f>
        <v>1.5012439129788601E-2</v>
      </c>
      <c r="G311" s="87">
        <f>+IF(ISNUMBER(DATA!V119),DATA!V119,"n/a")</f>
        <v>3.35860788623331</v>
      </c>
      <c r="H311" s="77">
        <f>+IF(ISNUMBER(DATA!W119),DATA!W119,"n/a")</f>
        <v>1.4675015812939E-2</v>
      </c>
      <c r="I311" s="87">
        <f>+IF(ISNUMBER(DATA!AF119),DATA!AF119,"n/a")</f>
        <v>3.37979868135533</v>
      </c>
      <c r="J311" s="77">
        <f>+IF(ISNUMBER(DATA!AG119),DATA!AG119,"n/a")</f>
        <v>1.8870377689618401E-2</v>
      </c>
      <c r="K311" s="87">
        <f>+IF(ISNUMBER(DATA!AP119),DATA!AP119,"n/a")</f>
        <v>3.3406217750729801</v>
      </c>
      <c r="L311" s="77">
        <f>+IF(ISNUMBER(DATA!AQ119),DATA!AQ119,"n/a")</f>
        <v>-8.2932280180665803E-4</v>
      </c>
      <c r="R311" s="66"/>
      <c r="S311" s="66"/>
      <c r="T311" s="66"/>
      <c r="U311" s="66"/>
      <c r="V311" s="66"/>
      <c r="W311" s="66"/>
      <c r="X311" s="66"/>
      <c r="Y311" s="66"/>
    </row>
    <row r="312" spans="1:25" x14ac:dyDescent="0.2">
      <c r="A312" s="75"/>
      <c r="B312" s="75"/>
      <c r="E312" s="88"/>
      <c r="F312" s="77"/>
      <c r="G312" s="89"/>
      <c r="H312" s="77"/>
      <c r="I312" s="89"/>
      <c r="J312" s="82"/>
      <c r="K312" s="89"/>
      <c r="L312" s="77"/>
      <c r="R312" s="66"/>
      <c r="S312" s="66"/>
      <c r="T312" s="66"/>
      <c r="U312" s="66"/>
      <c r="V312" s="66"/>
      <c r="W312" s="66"/>
      <c r="X312" s="66"/>
      <c r="Y312" s="66"/>
    </row>
    <row r="313" spans="1:25" x14ac:dyDescent="0.2">
      <c r="A313" s="75" t="s">
        <v>19</v>
      </c>
      <c r="B313" s="75" t="s">
        <v>21</v>
      </c>
      <c r="C313" s="66" t="s">
        <v>26</v>
      </c>
      <c r="D313" s="66" t="s">
        <v>271</v>
      </c>
      <c r="E313" s="87">
        <f>+IF(ISNUMBER(DATA!N70),DATA!N70,"n/a")</f>
        <v>2.7236477500827601</v>
      </c>
      <c r="F313" s="77">
        <f>+IF(ISNUMBER(DATA!O70),DATA!O70,"n/a")</f>
        <v>5.7375303486991797E-2</v>
      </c>
      <c r="G313" s="87">
        <f>+IF(ISNUMBER(DATA!X70),DATA!X70,"n/a")</f>
        <v>2.5184766654116499</v>
      </c>
      <c r="H313" s="77">
        <f>+IF(ISNUMBER(DATA!Y70),DATA!Y70,"n/a")</f>
        <v>-8.8298616787150196E-3</v>
      </c>
      <c r="I313" s="87">
        <f>+IF(ISNUMBER(DATA!AH70),DATA!AH70,"n/a")</f>
        <v>2.5033565145003802</v>
      </c>
      <c r="J313" s="77">
        <f>+IF(ISNUMBER(DATA!AI70),DATA!AI70,"n/a")</f>
        <v>-3.66419138435767E-2</v>
      </c>
      <c r="K313" s="87">
        <f>+IF(ISNUMBER(DATA!AR70),DATA!AR70,"n/a")</f>
        <v>2.5167089694268698</v>
      </c>
      <c r="L313" s="77">
        <f>+IF(ISNUMBER(DATA!AS70),DATA!AS70,"n/a")</f>
        <v>-3.1928279002985602E-2</v>
      </c>
      <c r="R313" s="66"/>
      <c r="S313" s="66"/>
      <c r="T313" s="66"/>
      <c r="U313" s="66"/>
      <c r="V313" s="66"/>
      <c r="W313" s="66"/>
      <c r="X313" s="66"/>
      <c r="Y313" s="66"/>
    </row>
    <row r="314" spans="1:25" x14ac:dyDescent="0.2">
      <c r="A314" s="75" t="s">
        <v>19</v>
      </c>
      <c r="B314" s="75" t="s">
        <v>21</v>
      </c>
      <c r="C314" s="66" t="s">
        <v>26</v>
      </c>
      <c r="D314" s="66" t="s">
        <v>272</v>
      </c>
      <c r="E314" s="87">
        <f>+IF(ISNUMBER(DATA!N71),DATA!N71,"n/a")</f>
        <v>2.4361157076226601</v>
      </c>
      <c r="F314" s="77">
        <f>+IF(ISNUMBER(DATA!O71),DATA!O71,"n/a")</f>
        <v>2.17646433464114E-2</v>
      </c>
      <c r="G314" s="87">
        <f>+IF(ISNUMBER(DATA!X71),DATA!X71,"n/a")</f>
        <v>2.4311489655975</v>
      </c>
      <c r="H314" s="77">
        <f>+IF(ISNUMBER(DATA!Y71),DATA!Y71,"n/a")</f>
        <v>2.3285412038461101E-2</v>
      </c>
      <c r="I314" s="87">
        <f>+IF(ISNUMBER(DATA!AH71),DATA!AH71,"n/a")</f>
        <v>2.4273437884004498</v>
      </c>
      <c r="J314" s="77">
        <f>+IF(ISNUMBER(DATA!AI71),DATA!AI71,"n/a")</f>
        <v>2.3924111612650501E-2</v>
      </c>
      <c r="K314" s="87">
        <f>+IF(ISNUMBER(DATA!AR71),DATA!AR71,"n/a")</f>
        <v>2.39750129196065</v>
      </c>
      <c r="L314" s="77">
        <f>+IF(ISNUMBER(DATA!AS71),DATA!AS71,"n/a")</f>
        <v>2.1575943382578799E-2</v>
      </c>
      <c r="R314" s="66"/>
      <c r="S314" s="66"/>
      <c r="T314" s="66"/>
      <c r="U314" s="66"/>
      <c r="V314" s="66"/>
      <c r="W314" s="66"/>
      <c r="X314" s="66"/>
      <c r="Y314" s="66"/>
    </row>
    <row r="315" spans="1:25" x14ac:dyDescent="0.2">
      <c r="A315" s="75" t="s">
        <v>19</v>
      </c>
      <c r="B315" s="75" t="s">
        <v>21</v>
      </c>
      <c r="C315" s="66" t="s">
        <v>26</v>
      </c>
      <c r="D315" s="66" t="s">
        <v>273</v>
      </c>
      <c r="E315" s="87">
        <f>+IF(ISNUMBER(DATA!N72),DATA!N72,"n/a")</f>
        <v>2.2930201682424798</v>
      </c>
      <c r="F315" s="77">
        <f>+IF(ISNUMBER(DATA!O72),DATA!O72,"n/a")</f>
        <v>2.23430194782159E-2</v>
      </c>
      <c r="G315" s="87">
        <f>+IF(ISNUMBER(DATA!X72),DATA!X72,"n/a")</f>
        <v>2.3169749428248001</v>
      </c>
      <c r="H315" s="77">
        <f>+IF(ISNUMBER(DATA!Y72),DATA!Y72,"n/a")</f>
        <v>3.6824725669668198E-2</v>
      </c>
      <c r="I315" s="87">
        <f>+IF(ISNUMBER(DATA!AH72),DATA!AH72,"n/a")</f>
        <v>2.2961832594285299</v>
      </c>
      <c r="J315" s="77">
        <f>+IF(ISNUMBER(DATA!AI72),DATA!AI72,"n/a")</f>
        <v>3.48208249341928E-2</v>
      </c>
      <c r="K315" s="87">
        <f>+IF(ISNUMBER(DATA!AR72),DATA!AR72,"n/a")</f>
        <v>2.2727487763829801</v>
      </c>
      <c r="L315" s="77">
        <f>+IF(ISNUMBER(DATA!AS72),DATA!AS72,"n/a")</f>
        <v>2.5929027176231901E-2</v>
      </c>
      <c r="R315" s="66"/>
      <c r="S315" s="66"/>
      <c r="T315" s="66"/>
      <c r="U315" s="66"/>
      <c r="V315" s="66"/>
      <c r="W315" s="66"/>
      <c r="X315" s="66"/>
      <c r="Y315" s="66"/>
    </row>
    <row r="316" spans="1:25" x14ac:dyDescent="0.2">
      <c r="A316" s="75" t="s">
        <v>19</v>
      </c>
      <c r="B316" s="75" t="s">
        <v>21</v>
      </c>
      <c r="C316" s="66" t="s">
        <v>26</v>
      </c>
      <c r="D316" s="66" t="s">
        <v>274</v>
      </c>
      <c r="E316" s="87">
        <f>+IF(ISNUMBER(DATA!N73),DATA!N73,"n/a")</f>
        <v>2.4295546286726801</v>
      </c>
      <c r="F316" s="77">
        <f>+IF(ISNUMBER(DATA!O73),DATA!O73,"n/a")</f>
        <v>1.90482474315882E-2</v>
      </c>
      <c r="G316" s="87">
        <f>+IF(ISNUMBER(DATA!X73),DATA!X73,"n/a")</f>
        <v>2.4233738436702001</v>
      </c>
      <c r="H316" s="77">
        <f>+IF(ISNUMBER(DATA!Y73),DATA!Y73,"n/a")</f>
        <v>1.49546435089482E-2</v>
      </c>
      <c r="I316" s="87">
        <f>+IF(ISNUMBER(DATA!AH73),DATA!AH73,"n/a")</f>
        <v>2.4213711018591999</v>
      </c>
      <c r="J316" s="77">
        <f>+IF(ISNUMBER(DATA!AI73),DATA!AI73,"n/a")</f>
        <v>1.9105556228010599E-2</v>
      </c>
      <c r="K316" s="87">
        <f>+IF(ISNUMBER(DATA!AR73),DATA!AR73,"n/a")</f>
        <v>2.4045789114315701</v>
      </c>
      <c r="L316" s="77">
        <f>+IF(ISNUMBER(DATA!AS73),DATA!AS73,"n/a")</f>
        <v>1.9686425597423798E-2</v>
      </c>
      <c r="R316" s="66"/>
      <c r="S316" s="66"/>
      <c r="T316" s="66"/>
      <c r="U316" s="66"/>
      <c r="V316" s="66"/>
      <c r="W316" s="66"/>
      <c r="X316" s="66"/>
      <c r="Y316" s="66"/>
    </row>
    <row r="317" spans="1:25" x14ac:dyDescent="0.2">
      <c r="A317" s="75" t="s">
        <v>19</v>
      </c>
      <c r="B317" s="75" t="s">
        <v>21</v>
      </c>
      <c r="C317" s="66" t="s">
        <v>26</v>
      </c>
      <c r="D317" s="66" t="s">
        <v>275</v>
      </c>
      <c r="E317" s="87">
        <f>+IF(ISNUMBER(DATA!N74),DATA!N74,"n/a")</f>
        <v>2.2807336777731702</v>
      </c>
      <c r="F317" s="77">
        <f>+IF(ISNUMBER(DATA!O74),DATA!O74,"n/a")</f>
        <v>1.67996974233743E-2</v>
      </c>
      <c r="G317" s="87">
        <f>+IF(ISNUMBER(DATA!X74),DATA!X74,"n/a")</f>
        <v>2.2736768874261801</v>
      </c>
      <c r="H317" s="77">
        <f>+IF(ISNUMBER(DATA!Y74),DATA!Y74,"n/a")</f>
        <v>-8.42480814978472E-3</v>
      </c>
      <c r="I317" s="87">
        <f>+IF(ISNUMBER(DATA!AH74),DATA!AH74,"n/a")</f>
        <v>2.2234493952868402</v>
      </c>
      <c r="J317" s="77">
        <f>+IF(ISNUMBER(DATA!AI74),DATA!AI74,"n/a")</f>
        <v>-2.9358423903974799E-2</v>
      </c>
      <c r="K317" s="87">
        <f>+IF(ISNUMBER(DATA!AR74),DATA!AR74,"n/a")</f>
        <v>2.2467553790956001</v>
      </c>
      <c r="L317" s="77">
        <f>+IF(ISNUMBER(DATA!AS74),DATA!AS74,"n/a")</f>
        <v>-1.7359853295452799E-2</v>
      </c>
      <c r="R317" s="66"/>
      <c r="S317" s="66"/>
      <c r="T317" s="66"/>
      <c r="U317" s="66"/>
      <c r="V317" s="66"/>
      <c r="W317" s="66"/>
      <c r="X317" s="66"/>
      <c r="Y317" s="66"/>
    </row>
    <row r="318" spans="1:25" x14ac:dyDescent="0.2">
      <c r="A318" s="75" t="s">
        <v>19</v>
      </c>
      <c r="B318" s="75" t="s">
        <v>21</v>
      </c>
      <c r="C318" s="66" t="s">
        <v>26</v>
      </c>
      <c r="D318" s="66" t="s">
        <v>276</v>
      </c>
      <c r="E318" s="87">
        <f>+IF(ISNUMBER(DATA!N75),DATA!N75,"n/a")</f>
        <v>2.35788212802886</v>
      </c>
      <c r="F318" s="77">
        <f>+IF(ISNUMBER(DATA!O75),DATA!O75,"n/a")</f>
        <v>-1.34561184026769E-2</v>
      </c>
      <c r="G318" s="87">
        <f>+IF(ISNUMBER(DATA!X75),DATA!X75,"n/a")</f>
        <v>2.35580425889788</v>
      </c>
      <c r="H318" s="77">
        <f>+IF(ISNUMBER(DATA!Y75),DATA!Y75,"n/a")</f>
        <v>-3.84921489114518E-2</v>
      </c>
      <c r="I318" s="87">
        <f>+IF(ISNUMBER(DATA!AH75),DATA!AH75,"n/a")</f>
        <v>2.39728726633893</v>
      </c>
      <c r="J318" s="77">
        <f>+IF(ISNUMBER(DATA!AI75),DATA!AI75,"n/a")</f>
        <v>-1.5086123034825E-2</v>
      </c>
      <c r="K318" s="87">
        <f>+IF(ISNUMBER(DATA!AR75),DATA!AR75,"n/a")</f>
        <v>2.39707398495948</v>
      </c>
      <c r="L318" s="77">
        <f>+IF(ISNUMBER(DATA!AS75),DATA!AS75,"n/a")</f>
        <v>-1.49053483653409E-2</v>
      </c>
      <c r="R318" s="66"/>
      <c r="S318" s="66"/>
      <c r="T318" s="66"/>
      <c r="U318" s="66"/>
      <c r="V318" s="66"/>
      <c r="W318" s="66"/>
      <c r="X318" s="66"/>
      <c r="Y318" s="66"/>
    </row>
    <row r="319" spans="1:25" x14ac:dyDescent="0.2">
      <c r="A319" s="75" t="s">
        <v>19</v>
      </c>
      <c r="B319" s="75" t="s">
        <v>21</v>
      </c>
      <c r="C319" s="66" t="s">
        <v>26</v>
      </c>
      <c r="D319" s="66" t="s">
        <v>277</v>
      </c>
      <c r="E319" s="87">
        <f>+IF(ISNUMBER(DATA!N76),DATA!N76,"n/a")</f>
        <v>2.2003013503679201</v>
      </c>
      <c r="F319" s="77">
        <f>+IF(ISNUMBER(DATA!O76),DATA!O76,"n/a")</f>
        <v>-3.04696696237826E-2</v>
      </c>
      <c r="G319" s="87">
        <f>+IF(ISNUMBER(DATA!X76),DATA!X76,"n/a")</f>
        <v>2.2390249561517601</v>
      </c>
      <c r="H319" s="77">
        <f>+IF(ISNUMBER(DATA!Y76),DATA!Y76,"n/a")</f>
        <v>-1.3032914312309199E-3</v>
      </c>
      <c r="I319" s="87">
        <f>+IF(ISNUMBER(DATA!AH76),DATA!AH76,"n/a")</f>
        <v>2.2393458099011099</v>
      </c>
      <c r="J319" s="77">
        <f>+IF(ISNUMBER(DATA!AI76),DATA!AI76,"n/a")</f>
        <v>9.3759310761757208E-3</v>
      </c>
      <c r="K319" s="87">
        <f>+IF(ISNUMBER(DATA!AR76),DATA!AR76,"n/a")</f>
        <v>2.24600718845161</v>
      </c>
      <c r="L319" s="77">
        <f>+IF(ISNUMBER(DATA!AS76),DATA!AS76,"n/a")</f>
        <v>3.56659247952958E-3</v>
      </c>
      <c r="R319" s="66"/>
      <c r="S319" s="66"/>
      <c r="T319" s="66"/>
      <c r="U319" s="66"/>
      <c r="V319" s="66"/>
      <c r="W319" s="66"/>
      <c r="X319" s="66"/>
      <c r="Y319" s="66"/>
    </row>
    <row r="320" spans="1:25" x14ac:dyDescent="0.2">
      <c r="A320" s="75" t="s">
        <v>19</v>
      </c>
      <c r="B320" s="75" t="s">
        <v>21</v>
      </c>
      <c r="C320" s="66" t="s">
        <v>26</v>
      </c>
      <c r="D320" s="66" t="s">
        <v>278</v>
      </c>
      <c r="E320" s="87">
        <f>+IF(ISNUMBER(DATA!N77),DATA!N77,"n/a")</f>
        <v>2.2956451647009102</v>
      </c>
      <c r="F320" s="77">
        <f>+IF(ISNUMBER(DATA!O77),DATA!O77,"n/a")</f>
        <v>5.2642196697495598E-2</v>
      </c>
      <c r="G320" s="87">
        <f>+IF(ISNUMBER(DATA!X77),DATA!X77,"n/a")</f>
        <v>2.2485277154963801</v>
      </c>
      <c r="H320" s="77">
        <f>+IF(ISNUMBER(DATA!Y77),DATA!Y77,"n/a")</f>
        <v>2.1609764584960899E-2</v>
      </c>
      <c r="I320" s="87">
        <f>+IF(ISNUMBER(DATA!AH77),DATA!AH77,"n/a")</f>
        <v>2.2435581468099399</v>
      </c>
      <c r="J320" s="77">
        <f>+IF(ISNUMBER(DATA!AI77),DATA!AI77,"n/a")</f>
        <v>9.2869239900984996E-4</v>
      </c>
      <c r="K320" s="87">
        <f>+IF(ISNUMBER(DATA!AR77),DATA!AR77,"n/a")</f>
        <v>2.2586964077413101</v>
      </c>
      <c r="L320" s="77">
        <f>+IF(ISNUMBER(DATA!AS77),DATA!AS77,"n/a")</f>
        <v>3.2118366189490999E-3</v>
      </c>
      <c r="R320" s="66"/>
      <c r="S320" s="66"/>
      <c r="T320" s="66"/>
      <c r="U320" s="66"/>
      <c r="V320" s="66"/>
      <c r="W320" s="66"/>
      <c r="X320" s="66"/>
      <c r="Y320" s="66"/>
    </row>
    <row r="321" spans="1:25" x14ac:dyDescent="0.2">
      <c r="A321" s="75" t="s">
        <v>19</v>
      </c>
      <c r="B321" s="75" t="s">
        <v>21</v>
      </c>
      <c r="C321" s="66" t="s">
        <v>26</v>
      </c>
      <c r="D321" s="66" t="s">
        <v>279</v>
      </c>
      <c r="E321" s="87">
        <f>+IF(ISNUMBER(DATA!N78),DATA!N78,"n/a")</f>
        <v>2.4298344945008701</v>
      </c>
      <c r="F321" s="77">
        <f>+IF(ISNUMBER(DATA!O78),DATA!O78,"n/a")</f>
        <v>0.18762325748096001</v>
      </c>
      <c r="G321" s="87">
        <f>+IF(ISNUMBER(DATA!X78),DATA!X78,"n/a")</f>
        <v>2.37833120692311</v>
      </c>
      <c r="H321" s="77">
        <f>+IF(ISNUMBER(DATA!Y78),DATA!Y78,"n/a")</f>
        <v>6.2962611925844902E-2</v>
      </c>
      <c r="I321" s="87">
        <f>+IF(ISNUMBER(DATA!AH78),DATA!AH78,"n/a")</f>
        <v>2.3886839951052101</v>
      </c>
      <c r="J321" s="77">
        <f>+IF(ISNUMBER(DATA!AI78),DATA!AI78,"n/a")</f>
        <v>4.4590864457539597E-2</v>
      </c>
      <c r="K321" s="87">
        <f>+IF(ISNUMBER(DATA!AR78),DATA!AR78,"n/a")</f>
        <v>2.3936616141968998</v>
      </c>
      <c r="L321" s="77">
        <f>+IF(ISNUMBER(DATA!AS78),DATA!AS78,"n/a")</f>
        <v>8.0147417053374401E-2</v>
      </c>
      <c r="R321" s="66"/>
      <c r="S321" s="66"/>
      <c r="T321" s="66"/>
      <c r="U321" s="66"/>
      <c r="V321" s="66"/>
      <c r="W321" s="66"/>
      <c r="X321" s="66"/>
      <c r="Y321" s="66"/>
    </row>
    <row r="322" spans="1:25" x14ac:dyDescent="0.2">
      <c r="A322" s="75" t="s">
        <v>19</v>
      </c>
      <c r="B322" s="75" t="s">
        <v>21</v>
      </c>
      <c r="C322" s="66" t="s">
        <v>26</v>
      </c>
      <c r="D322" s="66" t="s">
        <v>280</v>
      </c>
      <c r="E322" s="87">
        <f>+IF(ISNUMBER(DATA!N79),DATA!N79,"n/a")</f>
        <v>2.1359520177939801</v>
      </c>
      <c r="F322" s="77">
        <f>+IF(ISNUMBER(DATA!O79),DATA!O79,"n/a")</f>
        <v>-8.5542051332476401E-2</v>
      </c>
      <c r="G322" s="87">
        <f>+IF(ISNUMBER(DATA!X79),DATA!X79,"n/a")</f>
        <v>2.31014136523895</v>
      </c>
      <c r="H322" s="77">
        <f>+IF(ISNUMBER(DATA!Y79),DATA!Y79,"n/a")</f>
        <v>-1.9903865167855299E-2</v>
      </c>
      <c r="I322" s="87">
        <f>+IF(ISNUMBER(DATA!AH79),DATA!AH79,"n/a")</f>
        <v>2.2953814624012199</v>
      </c>
      <c r="J322" s="77">
        <f>+IF(ISNUMBER(DATA!AI79),DATA!AI79,"n/a")</f>
        <v>3.6733429350855398E-3</v>
      </c>
      <c r="K322" s="87">
        <f>+IF(ISNUMBER(DATA!AR79),DATA!AR79,"n/a")</f>
        <v>2.3861818308797602</v>
      </c>
      <c r="L322" s="77">
        <f>+IF(ISNUMBER(DATA!AS79),DATA!AS79,"n/a")</f>
        <v>3.9665677710705602E-2</v>
      </c>
      <c r="R322" s="66"/>
      <c r="S322" s="66"/>
      <c r="T322" s="66"/>
      <c r="U322" s="66"/>
      <c r="V322" s="66"/>
      <c r="W322" s="66"/>
      <c r="X322" s="66"/>
      <c r="Y322" s="66"/>
    </row>
    <row r="323" spans="1:25" x14ac:dyDescent="0.2">
      <c r="A323" s="75" t="s">
        <v>19</v>
      </c>
      <c r="B323" s="75" t="s">
        <v>21</v>
      </c>
      <c r="C323" s="66" t="s">
        <v>26</v>
      </c>
      <c r="D323" s="66" t="s">
        <v>281</v>
      </c>
      <c r="E323" s="87">
        <f>+IF(ISNUMBER(DATA!N80),DATA!N80,"n/a")</f>
        <v>2.2851979397154101</v>
      </c>
      <c r="F323" s="77">
        <f>+IF(ISNUMBER(DATA!O80),DATA!O80,"n/a")</f>
        <v>5.5363628774620602E-2</v>
      </c>
      <c r="G323" s="87">
        <f>+IF(ISNUMBER(DATA!X80),DATA!X80,"n/a")</f>
        <v>2.2892884925040802</v>
      </c>
      <c r="H323" s="77">
        <f>+IF(ISNUMBER(DATA!Y80),DATA!Y80,"n/a")</f>
        <v>1.2248939086841E-2</v>
      </c>
      <c r="I323" s="87">
        <f>+IF(ISNUMBER(DATA!AH80),DATA!AH80,"n/a")</f>
        <v>2.2867930555542602</v>
      </c>
      <c r="J323" s="77">
        <f>+IF(ISNUMBER(DATA!AI80),DATA!AI80,"n/a")</f>
        <v>2.1348150453654999E-2</v>
      </c>
      <c r="K323" s="87">
        <f>+IF(ISNUMBER(DATA!AR80),DATA!AR80,"n/a")</f>
        <v>2.3124758398893599</v>
      </c>
      <c r="L323" s="77">
        <f>+IF(ISNUMBER(DATA!AS80),DATA!AS80,"n/a")</f>
        <v>4.3193341547921503E-2</v>
      </c>
      <c r="R323" s="66"/>
      <c r="S323" s="66"/>
      <c r="T323" s="66"/>
      <c r="U323" s="66"/>
      <c r="V323" s="66"/>
      <c r="W323" s="66"/>
      <c r="X323" s="66"/>
      <c r="Y323" s="66"/>
    </row>
    <row r="324" spans="1:25" x14ac:dyDescent="0.2">
      <c r="A324" s="75" t="s">
        <v>19</v>
      </c>
      <c r="B324" s="75" t="s">
        <v>21</v>
      </c>
      <c r="C324" s="66" t="s">
        <v>26</v>
      </c>
      <c r="D324" s="66" t="s">
        <v>282</v>
      </c>
      <c r="E324" s="87">
        <f>+IF(ISNUMBER(DATA!N81),DATA!N81,"n/a")</f>
        <v>2.5589424363979498</v>
      </c>
      <c r="F324" s="77">
        <f>+IF(ISNUMBER(DATA!O81),DATA!O81,"n/a")</f>
        <v>4.9274134119469001E-2</v>
      </c>
      <c r="G324" s="87">
        <f>+IF(ISNUMBER(DATA!X81),DATA!X81,"n/a")</f>
        <v>2.5819047321856901</v>
      </c>
      <c r="H324" s="77">
        <f>+IF(ISNUMBER(DATA!Y81),DATA!Y81,"n/a")</f>
        <v>4.9132459602535497E-2</v>
      </c>
      <c r="I324" s="87">
        <f>+IF(ISNUMBER(DATA!AH81),DATA!AH81,"n/a")</f>
        <v>2.5829895760450001</v>
      </c>
      <c r="J324" s="77">
        <f>+IF(ISNUMBER(DATA!AI81),DATA!AI81,"n/a")</f>
        <v>4.9254803907812401E-2</v>
      </c>
      <c r="K324" s="87">
        <f>+IF(ISNUMBER(DATA!AR81),DATA!AR81,"n/a")</f>
        <v>2.5271479055690902</v>
      </c>
      <c r="L324" s="77">
        <f>+IF(ISNUMBER(DATA!AS81),DATA!AS81,"n/a")</f>
        <v>3.4307971660681703E-2</v>
      </c>
      <c r="R324" s="66"/>
      <c r="S324" s="66"/>
      <c r="T324" s="66"/>
      <c r="U324" s="66"/>
      <c r="V324" s="66"/>
      <c r="W324" s="66"/>
      <c r="X324" s="66"/>
      <c r="Y324" s="66"/>
    </row>
    <row r="325" spans="1:25" x14ac:dyDescent="0.2">
      <c r="A325" s="75" t="s">
        <v>19</v>
      </c>
      <c r="B325" s="75" t="s">
        <v>21</v>
      </c>
      <c r="C325" s="66" t="s">
        <v>26</v>
      </c>
      <c r="D325" s="66" t="s">
        <v>283</v>
      </c>
      <c r="E325" s="87">
        <f>+IF(ISNUMBER(DATA!N82),DATA!N82,"n/a")</f>
        <v>2.52521713236231</v>
      </c>
      <c r="F325" s="77">
        <f>+IF(ISNUMBER(DATA!O82),DATA!O82,"n/a")</f>
        <v>0.112535426113178</v>
      </c>
      <c r="G325" s="87">
        <f>+IF(ISNUMBER(DATA!X82),DATA!X82,"n/a")</f>
        <v>2.5401884961225698</v>
      </c>
      <c r="H325" s="77">
        <f>+IF(ISNUMBER(DATA!Y82),DATA!Y82,"n/a")</f>
        <v>0.11750119945724199</v>
      </c>
      <c r="I325" s="87">
        <f>+IF(ISNUMBER(DATA!AH82),DATA!AH82,"n/a")</f>
        <v>2.5202258404635298</v>
      </c>
      <c r="J325" s="77">
        <f>+IF(ISNUMBER(DATA!AI82),DATA!AI82,"n/a")</f>
        <v>0.103128908717095</v>
      </c>
      <c r="K325" s="87">
        <f>+IF(ISNUMBER(DATA!AR82),DATA!AR82,"n/a")</f>
        <v>2.4526387910177698</v>
      </c>
      <c r="L325" s="77">
        <f>+IF(ISNUMBER(DATA!AS82),DATA!AS82,"n/a")</f>
        <v>6.8769706284392301E-2</v>
      </c>
      <c r="R325" s="66"/>
      <c r="S325" s="66"/>
      <c r="T325" s="66"/>
      <c r="U325" s="66"/>
      <c r="V325" s="66"/>
      <c r="W325" s="66"/>
      <c r="X325" s="66"/>
      <c r="Y325" s="66"/>
    </row>
    <row r="326" spans="1:25" x14ac:dyDescent="0.2">
      <c r="A326" s="75" t="s">
        <v>19</v>
      </c>
      <c r="B326" s="75" t="s">
        <v>21</v>
      </c>
      <c r="C326" s="66" t="s">
        <v>26</v>
      </c>
      <c r="D326" s="66" t="s">
        <v>284</v>
      </c>
      <c r="E326" s="87">
        <f>+IF(ISNUMBER(DATA!N83),DATA!N83,"n/a")</f>
        <v>2.2907109634005098</v>
      </c>
      <c r="F326" s="77">
        <f>+IF(ISNUMBER(DATA!O83),DATA!O83,"n/a")</f>
        <v>0.13915616770219899</v>
      </c>
      <c r="G326" s="87">
        <f>+IF(ISNUMBER(DATA!X83),DATA!X83,"n/a")</f>
        <v>2.1772252423263398</v>
      </c>
      <c r="H326" s="77">
        <f>+IF(ISNUMBER(DATA!Y83),DATA!Y83,"n/a")</f>
        <v>8.0741863192061204E-3</v>
      </c>
      <c r="I326" s="87">
        <f>+IF(ISNUMBER(DATA!AH83),DATA!AH83,"n/a")</f>
        <v>2.18826088521255</v>
      </c>
      <c r="J326" s="77">
        <f>+IF(ISNUMBER(DATA!AI83),DATA!AI83,"n/a")</f>
        <v>2.79481959295752E-2</v>
      </c>
      <c r="K326" s="87">
        <f>+IF(ISNUMBER(DATA!AR83),DATA!AR83,"n/a")</f>
        <v>2.21318443035429</v>
      </c>
      <c r="L326" s="77">
        <f>+IF(ISNUMBER(DATA!AS83),DATA!AS83,"n/a")</f>
        <v>4.2563683487731201E-2</v>
      </c>
      <c r="R326" s="66"/>
      <c r="S326" s="66"/>
      <c r="T326" s="66"/>
      <c r="U326" s="66"/>
      <c r="V326" s="66"/>
      <c r="W326" s="66"/>
      <c r="X326" s="66"/>
      <c r="Y326" s="66"/>
    </row>
    <row r="327" spans="1:25" x14ac:dyDescent="0.2">
      <c r="A327" s="75" t="s">
        <v>19</v>
      </c>
      <c r="B327" s="75" t="s">
        <v>21</v>
      </c>
      <c r="C327" s="66" t="s">
        <v>26</v>
      </c>
      <c r="D327" s="66" t="s">
        <v>285</v>
      </c>
      <c r="E327" s="87">
        <f>+IF(ISNUMBER(DATA!N84),DATA!N84,"n/a")</f>
        <v>1.9645780207255701</v>
      </c>
      <c r="F327" s="77">
        <f>+IF(ISNUMBER(DATA!O84),DATA!O84,"n/a")</f>
        <v>0.161289676889737</v>
      </c>
      <c r="G327" s="87">
        <f>+IF(ISNUMBER(DATA!X84),DATA!X84,"n/a")</f>
        <v>1.8684779725065099</v>
      </c>
      <c r="H327" s="77">
        <f>+IF(ISNUMBER(DATA!Y84),DATA!Y84,"n/a")</f>
        <v>3.5089318202813698E-2</v>
      </c>
      <c r="I327" s="87">
        <f>+IF(ISNUMBER(DATA!AH84),DATA!AH84,"n/a")</f>
        <v>1.85784118050325</v>
      </c>
      <c r="J327" s="77">
        <f>+IF(ISNUMBER(DATA!AI84),DATA!AI84,"n/a")</f>
        <v>3.2836247218399901E-2</v>
      </c>
      <c r="K327" s="87">
        <f>+IF(ISNUMBER(DATA!AR84),DATA!AR84,"n/a")</f>
        <v>1.9004423409484501</v>
      </c>
      <c r="L327" s="77">
        <f>+IF(ISNUMBER(DATA!AS84),DATA!AS84,"n/a")</f>
        <v>3.6312429085969301E-2</v>
      </c>
      <c r="R327" s="66"/>
      <c r="S327" s="66"/>
      <c r="T327" s="66"/>
      <c r="U327" s="66"/>
      <c r="V327" s="66"/>
      <c r="W327" s="66"/>
      <c r="X327" s="66"/>
      <c r="Y327" s="66"/>
    </row>
    <row r="328" spans="1:25" x14ac:dyDescent="0.2">
      <c r="A328" s="75" t="s">
        <v>19</v>
      </c>
      <c r="B328" s="75" t="s">
        <v>21</v>
      </c>
      <c r="C328" s="66" t="s">
        <v>26</v>
      </c>
      <c r="D328" s="66" t="s">
        <v>286</v>
      </c>
      <c r="E328" s="87">
        <f>+IF(ISNUMBER(DATA!N85),DATA!N85,"n/a")</f>
        <v>2.2412015462880799</v>
      </c>
      <c r="F328" s="77">
        <f>+IF(ISNUMBER(DATA!O85),DATA!O85,"n/a")</f>
        <v>7.0728241616821097E-3</v>
      </c>
      <c r="G328" s="87">
        <f>+IF(ISNUMBER(DATA!X85),DATA!X85,"n/a")</f>
        <v>2.24489087601652</v>
      </c>
      <c r="H328" s="77">
        <f>+IF(ISNUMBER(DATA!Y85),DATA!Y85,"n/a")</f>
        <v>4.39804934498638E-3</v>
      </c>
      <c r="I328" s="87">
        <f>+IF(ISNUMBER(DATA!AH85),DATA!AH85,"n/a")</f>
        <v>2.2452144578411701</v>
      </c>
      <c r="J328" s="77">
        <f>+IF(ISNUMBER(DATA!AI85),DATA!AI85,"n/a")</f>
        <v>4.95773967330438E-4</v>
      </c>
      <c r="K328" s="87">
        <f>+IF(ISNUMBER(DATA!AR85),DATA!AR85,"n/a")</f>
        <v>2.2528641615478899</v>
      </c>
      <c r="L328" s="77">
        <f>+IF(ISNUMBER(DATA!AS85),DATA!AS85,"n/a")</f>
        <v>5.9970061999496099E-3</v>
      </c>
      <c r="R328" s="66"/>
      <c r="S328" s="66"/>
      <c r="T328" s="66"/>
      <c r="U328" s="66"/>
      <c r="V328" s="66"/>
      <c r="W328" s="66"/>
      <c r="X328" s="66"/>
      <c r="Y328" s="66"/>
    </row>
    <row r="329" spans="1:25" x14ac:dyDescent="0.2">
      <c r="A329" s="75" t="s">
        <v>19</v>
      </c>
      <c r="B329" s="75" t="s">
        <v>21</v>
      </c>
      <c r="C329" s="66" t="s">
        <v>26</v>
      </c>
      <c r="D329" s="66" t="s">
        <v>287</v>
      </c>
      <c r="E329" s="87">
        <f>+IF(ISNUMBER(DATA!N86),DATA!N86,"n/a")</f>
        <v>2.3436235001232499</v>
      </c>
      <c r="F329" s="77">
        <f>+IF(ISNUMBER(DATA!O86),DATA!O86,"n/a")</f>
        <v>7.9486457906395594E-2</v>
      </c>
      <c r="G329" s="87">
        <f>+IF(ISNUMBER(DATA!X86),DATA!X86,"n/a")</f>
        <v>2.2871688646503601</v>
      </c>
      <c r="H329" s="77">
        <f>+IF(ISNUMBER(DATA!Y86),DATA!Y86,"n/a")</f>
        <v>2.7423836427356001E-2</v>
      </c>
      <c r="I329" s="87">
        <f>+IF(ISNUMBER(DATA!AH86),DATA!AH86,"n/a")</f>
        <v>2.25341221615377</v>
      </c>
      <c r="J329" s="77">
        <f>+IF(ISNUMBER(DATA!AI86),DATA!AI86,"n/a")</f>
        <v>9.2717243136599906E-3</v>
      </c>
      <c r="K329" s="87">
        <f>+IF(ISNUMBER(DATA!AR86),DATA!AR86,"n/a")</f>
        <v>2.2466370131128</v>
      </c>
      <c r="L329" s="77">
        <f>+IF(ISNUMBER(DATA!AS86),DATA!AS86,"n/a")</f>
        <v>1.1687713446880899E-2</v>
      </c>
      <c r="R329" s="66"/>
      <c r="S329" s="66"/>
      <c r="T329" s="66"/>
      <c r="U329" s="66"/>
      <c r="V329" s="66"/>
      <c r="W329" s="66"/>
      <c r="X329" s="66"/>
      <c r="Y329" s="66"/>
    </row>
    <row r="330" spans="1:25" x14ac:dyDescent="0.2">
      <c r="A330" s="75" t="s">
        <v>19</v>
      </c>
      <c r="B330" s="75" t="s">
        <v>21</v>
      </c>
      <c r="C330" s="66" t="s">
        <v>26</v>
      </c>
      <c r="D330" s="66" t="s">
        <v>288</v>
      </c>
      <c r="E330" s="87">
        <f>+IF(ISNUMBER(DATA!N87),DATA!N87,"n/a")</f>
        <v>2.6320313210048099</v>
      </c>
      <c r="F330" s="77">
        <f>+IF(ISNUMBER(DATA!O87),DATA!O87,"n/a")</f>
        <v>7.7652025911540204E-2</v>
      </c>
      <c r="G330" s="87">
        <f>+IF(ISNUMBER(DATA!X87),DATA!X87,"n/a")</f>
        <v>2.63824031714184</v>
      </c>
      <c r="H330" s="77">
        <f>+IF(ISNUMBER(DATA!Y87),DATA!Y87,"n/a")</f>
        <v>7.09662597340118E-2</v>
      </c>
      <c r="I330" s="87">
        <f>+IF(ISNUMBER(DATA!AH87),DATA!AH87,"n/a")</f>
        <v>2.61196871227656</v>
      </c>
      <c r="J330" s="77">
        <f>+IF(ISNUMBER(DATA!AI87),DATA!AI87,"n/a")</f>
        <v>5.9629665327050503E-2</v>
      </c>
      <c r="K330" s="87">
        <f>+IF(ISNUMBER(DATA!AR87),DATA!AR87,"n/a")</f>
        <v>2.5406810580519799</v>
      </c>
      <c r="L330" s="77">
        <f>+IF(ISNUMBER(DATA!AS87),DATA!AS87,"n/a")</f>
        <v>3.5022776508680402E-2</v>
      </c>
      <c r="R330" s="66"/>
      <c r="S330" s="66"/>
      <c r="T330" s="66"/>
      <c r="U330" s="66"/>
      <c r="V330" s="66"/>
      <c r="W330" s="66"/>
      <c r="X330" s="66"/>
      <c r="Y330" s="66"/>
    </row>
    <row r="331" spans="1:25" x14ac:dyDescent="0.2">
      <c r="A331" s="75" t="s">
        <v>19</v>
      </c>
      <c r="B331" s="75" t="s">
        <v>21</v>
      </c>
      <c r="C331" s="66" t="s">
        <v>26</v>
      </c>
      <c r="D331" s="66" t="s">
        <v>289</v>
      </c>
      <c r="E331" s="87">
        <f>+IF(ISNUMBER(DATA!N88),DATA!N88,"n/a")</f>
        <v>2.4050587647061001</v>
      </c>
      <c r="F331" s="77">
        <f>+IF(ISNUMBER(DATA!O88),DATA!O88,"n/a")</f>
        <v>5.34404665179E-2</v>
      </c>
      <c r="G331" s="87">
        <f>+IF(ISNUMBER(DATA!X88),DATA!X88,"n/a")</f>
        <v>2.4049675806862099</v>
      </c>
      <c r="H331" s="77">
        <f>+IF(ISNUMBER(DATA!Y88),DATA!Y88,"n/a")</f>
        <v>2.5668955339865102E-2</v>
      </c>
      <c r="I331" s="87">
        <f>+IF(ISNUMBER(DATA!AH88),DATA!AH88,"n/a")</f>
        <v>2.40290743226462</v>
      </c>
      <c r="J331" s="77">
        <f>+IF(ISNUMBER(DATA!AI88),DATA!AI88,"n/a")</f>
        <v>4.0934654082878497E-2</v>
      </c>
      <c r="K331" s="87">
        <f>+IF(ISNUMBER(DATA!AR88),DATA!AR88,"n/a")</f>
        <v>2.4125539306876398</v>
      </c>
      <c r="L331" s="77">
        <f>+IF(ISNUMBER(DATA!AS88),DATA!AS88,"n/a")</f>
        <v>6.4759941224104403E-2</v>
      </c>
      <c r="R331" s="66"/>
      <c r="S331" s="66"/>
      <c r="T331" s="66"/>
      <c r="U331" s="66"/>
      <c r="V331" s="66"/>
      <c r="W331" s="66"/>
      <c r="X331" s="66"/>
      <c r="Y331" s="66"/>
    </row>
    <row r="332" spans="1:25" x14ac:dyDescent="0.2">
      <c r="A332" s="75" t="s">
        <v>19</v>
      </c>
      <c r="B332" s="75" t="s">
        <v>21</v>
      </c>
      <c r="C332" s="66" t="s">
        <v>26</v>
      </c>
      <c r="D332" s="66" t="s">
        <v>290</v>
      </c>
      <c r="E332" s="87">
        <f>+IF(ISNUMBER(DATA!N89),DATA!N89,"n/a")</f>
        <v>2.3702938249952998</v>
      </c>
      <c r="F332" s="77">
        <f>+IF(ISNUMBER(DATA!O89),DATA!O89,"n/a")</f>
        <v>1.13072399758591E-2</v>
      </c>
      <c r="G332" s="87">
        <f>+IF(ISNUMBER(DATA!X89),DATA!X89,"n/a")</f>
        <v>2.36716710668441</v>
      </c>
      <c r="H332" s="77">
        <f>+IF(ISNUMBER(DATA!Y89),DATA!Y89,"n/a")</f>
        <v>1.2870910883089901E-2</v>
      </c>
      <c r="I332" s="87">
        <f>+IF(ISNUMBER(DATA!AH89),DATA!AH89,"n/a")</f>
        <v>2.3673436475762299</v>
      </c>
      <c r="J332" s="77">
        <f>+IF(ISNUMBER(DATA!AI89),DATA!AI89,"n/a")</f>
        <v>1.8042883789880601E-2</v>
      </c>
      <c r="K332" s="87">
        <f>+IF(ISNUMBER(DATA!AR89),DATA!AR89,"n/a")</f>
        <v>2.3497857968670499</v>
      </c>
      <c r="L332" s="77">
        <f>+IF(ISNUMBER(DATA!AS89),DATA!AS89,"n/a")</f>
        <v>1.52510508759383E-2</v>
      </c>
      <c r="R332" s="66"/>
      <c r="S332" s="66"/>
      <c r="T332" s="66"/>
      <c r="U332" s="66"/>
      <c r="V332" s="66"/>
      <c r="W332" s="66"/>
      <c r="X332" s="66"/>
      <c r="Y332" s="66"/>
    </row>
    <row r="333" spans="1:25" x14ac:dyDescent="0.2">
      <c r="A333" s="75" t="s">
        <v>19</v>
      </c>
      <c r="B333" s="75" t="s">
        <v>21</v>
      </c>
      <c r="C333" s="66" t="s">
        <v>26</v>
      </c>
      <c r="D333" s="66" t="s">
        <v>291</v>
      </c>
      <c r="E333" s="87">
        <f>+IF(ISNUMBER(DATA!N90),DATA!N90,"n/a")</f>
        <v>2.5818709195143001</v>
      </c>
      <c r="F333" s="77">
        <f>+IF(ISNUMBER(DATA!O90),DATA!O90,"n/a")</f>
        <v>2.35769107337599E-2</v>
      </c>
      <c r="G333" s="87">
        <f>+IF(ISNUMBER(DATA!X90),DATA!X90,"n/a")</f>
        <v>2.5764354760180499</v>
      </c>
      <c r="H333" s="77">
        <f>+IF(ISNUMBER(DATA!Y90),DATA!Y90,"n/a")</f>
        <v>5.1161625084023901E-2</v>
      </c>
      <c r="I333" s="87">
        <f>+IF(ISNUMBER(DATA!AH90),DATA!AH90,"n/a")</f>
        <v>2.5362588022615502</v>
      </c>
      <c r="J333" s="77">
        <f>+IF(ISNUMBER(DATA!AI90),DATA!AI90,"n/a")</f>
        <v>3.04215991835298E-2</v>
      </c>
      <c r="K333" s="87">
        <f>+IF(ISNUMBER(DATA!AR90),DATA!AR90,"n/a")</f>
        <v>2.4865424896796502</v>
      </c>
      <c r="L333" s="77">
        <f>+IF(ISNUMBER(DATA!AS90),DATA!AS90,"n/a")</f>
        <v>2.1492148382244499E-2</v>
      </c>
      <c r="R333" s="66"/>
      <c r="S333" s="66"/>
      <c r="T333" s="66"/>
      <c r="U333" s="66"/>
      <c r="V333" s="66"/>
      <c r="W333" s="66"/>
      <c r="X333" s="66"/>
      <c r="Y333" s="66"/>
    </row>
    <row r="334" spans="1:25" x14ac:dyDescent="0.2">
      <c r="A334" s="75" t="s">
        <v>19</v>
      </c>
      <c r="B334" s="75" t="s">
        <v>21</v>
      </c>
      <c r="C334" s="66" t="s">
        <v>26</v>
      </c>
      <c r="D334" s="66" t="s">
        <v>292</v>
      </c>
      <c r="E334" s="87">
        <f>+IF(ISNUMBER(DATA!N91),DATA!N91,"n/a")</f>
        <v>2.3717585500771801</v>
      </c>
      <c r="F334" s="77">
        <f>+IF(ISNUMBER(DATA!O91),DATA!O91,"n/a")</f>
        <v>4.5512618006152999E-2</v>
      </c>
      <c r="G334" s="87">
        <f>+IF(ISNUMBER(DATA!X91),DATA!X91,"n/a")</f>
        <v>2.3569800775248</v>
      </c>
      <c r="H334" s="77">
        <f>+IF(ISNUMBER(DATA!Y91),DATA!Y91,"n/a")</f>
        <v>2.4590652029075899E-2</v>
      </c>
      <c r="I334" s="87">
        <f>+IF(ISNUMBER(DATA!AH91),DATA!AH91,"n/a")</f>
        <v>2.3474326025941599</v>
      </c>
      <c r="J334" s="77">
        <f>+IF(ISNUMBER(DATA!AI91),DATA!AI91,"n/a")</f>
        <v>1.4894506012948399E-2</v>
      </c>
      <c r="K334" s="87">
        <f>+IF(ISNUMBER(DATA!AR91),DATA!AR91,"n/a")</f>
        <v>2.3110043535185598</v>
      </c>
      <c r="L334" s="77">
        <f>+IF(ISNUMBER(DATA!AS91),DATA!AS91,"n/a")</f>
        <v>-6.9966399197995896E-3</v>
      </c>
      <c r="R334" s="66"/>
      <c r="S334" s="66"/>
      <c r="T334" s="66"/>
      <c r="U334" s="66"/>
      <c r="V334" s="66"/>
      <c r="W334" s="66"/>
      <c r="X334" s="66"/>
      <c r="Y334" s="66"/>
    </row>
    <row r="335" spans="1:25" x14ac:dyDescent="0.2">
      <c r="A335" s="75" t="s">
        <v>19</v>
      </c>
      <c r="B335" s="75" t="s">
        <v>21</v>
      </c>
      <c r="C335" s="66" t="s">
        <v>26</v>
      </c>
      <c r="D335" s="66" t="s">
        <v>293</v>
      </c>
      <c r="E335" s="87">
        <f>+IF(ISNUMBER(DATA!N92),DATA!N92,"n/a")</f>
        <v>2.71462765529246</v>
      </c>
      <c r="F335" s="77">
        <f>+IF(ISNUMBER(DATA!O92),DATA!O92,"n/a")</f>
        <v>0.101398513215295</v>
      </c>
      <c r="G335" s="87">
        <f>+IF(ISNUMBER(DATA!X92),DATA!X92,"n/a")</f>
        <v>2.6429056749620399</v>
      </c>
      <c r="H335" s="77">
        <f>+IF(ISNUMBER(DATA!Y92),DATA!Y92,"n/a")</f>
        <v>3.8526834653545401E-2</v>
      </c>
      <c r="I335" s="87">
        <f>+IF(ISNUMBER(DATA!AH92),DATA!AH92,"n/a")</f>
        <v>2.5740572270428199</v>
      </c>
      <c r="J335" s="77">
        <f>+IF(ISNUMBER(DATA!AI92),DATA!AI92,"n/a")</f>
        <v>2.4514085639472199E-2</v>
      </c>
      <c r="K335" s="87">
        <f>+IF(ISNUMBER(DATA!AR92),DATA!AR92,"n/a")</f>
        <v>2.5248063705660599</v>
      </c>
      <c r="L335" s="77">
        <f>+IF(ISNUMBER(DATA!AS92),DATA!AS92,"n/a")</f>
        <v>5.20915328569794E-2</v>
      </c>
      <c r="R335" s="66"/>
      <c r="S335" s="66"/>
      <c r="T335" s="66"/>
      <c r="U335" s="66"/>
      <c r="V335" s="66"/>
      <c r="W335" s="66"/>
      <c r="X335" s="66"/>
      <c r="Y335" s="66"/>
    </row>
    <row r="336" spans="1:25" x14ac:dyDescent="0.2">
      <c r="A336" s="75" t="s">
        <v>19</v>
      </c>
      <c r="B336" s="75" t="s">
        <v>21</v>
      </c>
      <c r="C336" s="66" t="s">
        <v>26</v>
      </c>
      <c r="D336" s="66" t="s">
        <v>294</v>
      </c>
      <c r="E336" s="87">
        <f>+IF(ISNUMBER(DATA!N93),DATA!N93,"n/a")</f>
        <v>2.4341319468792002</v>
      </c>
      <c r="F336" s="77">
        <f>+IF(ISNUMBER(DATA!O93),DATA!O93,"n/a")</f>
        <v>8.1983827786664305E-3</v>
      </c>
      <c r="G336" s="87">
        <f>+IF(ISNUMBER(DATA!X93),DATA!X93,"n/a")</f>
        <v>2.4230015977378798</v>
      </c>
      <c r="H336" s="77">
        <f>+IF(ISNUMBER(DATA!Y93),DATA!Y93,"n/a")</f>
        <v>6.3557878912052501E-3</v>
      </c>
      <c r="I336" s="87">
        <f>+IF(ISNUMBER(DATA!AH93),DATA!AH93,"n/a")</f>
        <v>2.4204949463435002</v>
      </c>
      <c r="J336" s="77">
        <f>+IF(ISNUMBER(DATA!AI93),DATA!AI93,"n/a")</f>
        <v>7.8537139581578708E-3</v>
      </c>
      <c r="K336" s="87">
        <f>+IF(ISNUMBER(DATA!AR93),DATA!AR93,"n/a")</f>
        <v>2.40248745166571</v>
      </c>
      <c r="L336" s="77">
        <f>+IF(ISNUMBER(DATA!AS93),DATA!AS93,"n/a")</f>
        <v>5.4117976558299098E-3</v>
      </c>
      <c r="R336" s="66"/>
      <c r="S336" s="66"/>
      <c r="T336" s="66"/>
      <c r="U336" s="66"/>
      <c r="V336" s="66"/>
      <c r="W336" s="66"/>
      <c r="X336" s="66"/>
      <c r="Y336" s="66"/>
    </row>
    <row r="337" spans="1:25" x14ac:dyDescent="0.2">
      <c r="A337" s="75" t="s">
        <v>19</v>
      </c>
      <c r="B337" s="75" t="s">
        <v>21</v>
      </c>
      <c r="C337" s="66" t="s">
        <v>26</v>
      </c>
      <c r="D337" s="66" t="s">
        <v>295</v>
      </c>
      <c r="E337" s="87">
        <f>+IF(ISNUMBER(DATA!N94),DATA!N94,"n/a")</f>
        <v>1.87398385072106</v>
      </c>
      <c r="F337" s="77">
        <f>+IF(ISNUMBER(DATA!O94),DATA!O94,"n/a")</f>
        <v>4.76793185552273E-2</v>
      </c>
      <c r="G337" s="87">
        <f>+IF(ISNUMBER(DATA!X94),DATA!X94,"n/a")</f>
        <v>2.0166530906236102</v>
      </c>
      <c r="H337" s="77">
        <f>+IF(ISNUMBER(DATA!Y94),DATA!Y94,"n/a")</f>
        <v>0.12595363381199801</v>
      </c>
      <c r="I337" s="87">
        <f>+IF(ISNUMBER(DATA!AH94),DATA!AH94,"n/a")</f>
        <v>2.0013389720471699</v>
      </c>
      <c r="J337" s="77">
        <f>+IF(ISNUMBER(DATA!AI94),DATA!AI94,"n/a")</f>
        <v>5.7437832247454697E-2</v>
      </c>
      <c r="K337" s="87">
        <f>+IF(ISNUMBER(DATA!AR94),DATA!AR94,"n/a")</f>
        <v>1.9721321383108601</v>
      </c>
      <c r="L337" s="77">
        <f>+IF(ISNUMBER(DATA!AS94),DATA!AS94,"n/a")</f>
        <v>5.4213459965582703E-2</v>
      </c>
      <c r="R337" s="66"/>
      <c r="S337" s="66"/>
      <c r="T337" s="66"/>
      <c r="U337" s="66"/>
      <c r="V337" s="66"/>
      <c r="W337" s="66"/>
      <c r="X337" s="66"/>
      <c r="Y337" s="66"/>
    </row>
    <row r="338" spans="1:25" x14ac:dyDescent="0.2">
      <c r="A338" s="75" t="s">
        <v>19</v>
      </c>
      <c r="B338" s="75" t="s">
        <v>21</v>
      </c>
      <c r="C338" s="66" t="s">
        <v>26</v>
      </c>
      <c r="D338" s="66" t="s">
        <v>296</v>
      </c>
      <c r="E338" s="87">
        <f>+IF(ISNUMBER(DATA!N95),DATA!N95,"n/a")</f>
        <v>1.86472133783678</v>
      </c>
      <c r="F338" s="77">
        <f>+IF(ISNUMBER(DATA!O95),DATA!O95,"n/a")</f>
        <v>0.10518280849495699</v>
      </c>
      <c r="G338" s="87">
        <f>+IF(ISNUMBER(DATA!X95),DATA!X95,"n/a")</f>
        <v>1.91067549067562</v>
      </c>
      <c r="H338" s="77">
        <f>+IF(ISNUMBER(DATA!Y95),DATA!Y95,"n/a")</f>
        <v>5.1515577391766001E-2</v>
      </c>
      <c r="I338" s="87">
        <f>+IF(ISNUMBER(DATA!AH95),DATA!AH95,"n/a")</f>
        <v>1.9089473922129401</v>
      </c>
      <c r="J338" s="77">
        <f>+IF(ISNUMBER(DATA!AI95),DATA!AI95,"n/a")</f>
        <v>1.8219119061801799E-2</v>
      </c>
      <c r="K338" s="87">
        <f>+IF(ISNUMBER(DATA!AR95),DATA!AR95,"n/a")</f>
        <v>1.93772072788715</v>
      </c>
      <c r="L338" s="77">
        <f>+IF(ISNUMBER(DATA!AS95),DATA!AS95,"n/a")</f>
        <v>3.3400962039232401E-2</v>
      </c>
      <c r="R338" s="66"/>
      <c r="S338" s="66"/>
      <c r="T338" s="66"/>
      <c r="U338" s="66"/>
      <c r="V338" s="66"/>
      <c r="W338" s="66"/>
      <c r="X338" s="66"/>
      <c r="Y338" s="66"/>
    </row>
    <row r="339" spans="1:25" x14ac:dyDescent="0.2">
      <c r="A339" s="75" t="s">
        <v>19</v>
      </c>
      <c r="B339" s="75" t="s">
        <v>21</v>
      </c>
      <c r="C339" s="66" t="s">
        <v>26</v>
      </c>
      <c r="D339" s="66" t="s">
        <v>297</v>
      </c>
      <c r="E339" s="87">
        <f>+IF(ISNUMBER(DATA!N96),DATA!N96,"n/a")</f>
        <v>2.5864075197323402</v>
      </c>
      <c r="F339" s="77">
        <f>+IF(ISNUMBER(DATA!O96),DATA!O96,"n/a")</f>
        <v>7.6439511989089199E-4</v>
      </c>
      <c r="G339" s="87">
        <f>+IF(ISNUMBER(DATA!X96),DATA!X96,"n/a")</f>
        <v>2.5983736798249502</v>
      </c>
      <c r="H339" s="77">
        <f>+IF(ISNUMBER(DATA!Y96),DATA!Y96,"n/a")</f>
        <v>1.66253571391425E-2</v>
      </c>
      <c r="I339" s="87">
        <f>+IF(ISNUMBER(DATA!AH96),DATA!AH96,"n/a")</f>
        <v>2.5461543255900798</v>
      </c>
      <c r="J339" s="77">
        <f>+IF(ISNUMBER(DATA!AI96),DATA!AI96,"n/a")</f>
        <v>4.6021394070345804E-3</v>
      </c>
      <c r="K339" s="87">
        <f>+IF(ISNUMBER(DATA!AR96),DATA!AR96,"n/a")</f>
        <v>2.5089731363571501</v>
      </c>
      <c r="L339" s="77">
        <f>+IF(ISNUMBER(DATA!AS96),DATA!AS96,"n/a")</f>
        <v>1.94156580955358E-2</v>
      </c>
      <c r="R339" s="66"/>
      <c r="S339" s="66"/>
      <c r="T339" s="66"/>
      <c r="U339" s="66"/>
      <c r="V339" s="66"/>
      <c r="W339" s="66"/>
      <c r="X339" s="66"/>
      <c r="Y339" s="66"/>
    </row>
    <row r="340" spans="1:25" x14ac:dyDescent="0.2">
      <c r="A340" s="75" t="s">
        <v>19</v>
      </c>
      <c r="B340" s="75" t="s">
        <v>21</v>
      </c>
      <c r="C340" s="66" t="s">
        <v>26</v>
      </c>
      <c r="D340" s="66" t="s">
        <v>298</v>
      </c>
      <c r="E340" s="87">
        <f>+IF(ISNUMBER(DATA!N97),DATA!N97,"n/a")</f>
        <v>2.5590225727886899</v>
      </c>
      <c r="F340" s="77">
        <f>+IF(ISNUMBER(DATA!O97),DATA!O97,"n/a")</f>
        <v>4.3689397230757702E-2</v>
      </c>
      <c r="G340" s="87">
        <f>+IF(ISNUMBER(DATA!X97),DATA!X97,"n/a")</f>
        <v>2.5417984442814601</v>
      </c>
      <c r="H340" s="77">
        <f>+IF(ISNUMBER(DATA!Y97),DATA!Y97,"n/a")</f>
        <v>2.6775174590112999E-2</v>
      </c>
      <c r="I340" s="87">
        <f>+IF(ISNUMBER(DATA!AH97),DATA!AH97,"n/a")</f>
        <v>2.5325764461081599</v>
      </c>
      <c r="J340" s="77">
        <f>+IF(ISNUMBER(DATA!AI97),DATA!AI97,"n/a")</f>
        <v>3.14890946708569E-2</v>
      </c>
      <c r="K340" s="87">
        <f>+IF(ISNUMBER(DATA!AR97),DATA!AR97,"n/a")</f>
        <v>2.513503168258</v>
      </c>
      <c r="L340" s="77">
        <f>+IF(ISNUMBER(DATA!AS97),DATA!AS97,"n/a")</f>
        <v>2.85925829179553E-2</v>
      </c>
      <c r="R340" s="66"/>
      <c r="S340" s="66"/>
      <c r="T340" s="66"/>
      <c r="U340" s="66"/>
      <c r="V340" s="66"/>
      <c r="W340" s="66"/>
      <c r="X340" s="66"/>
      <c r="Y340" s="66"/>
    </row>
    <row r="341" spans="1:25" x14ac:dyDescent="0.2">
      <c r="A341" s="75" t="s">
        <v>19</v>
      </c>
      <c r="B341" s="75" t="s">
        <v>21</v>
      </c>
      <c r="C341" s="66" t="s">
        <v>26</v>
      </c>
      <c r="D341" s="66" t="s">
        <v>299</v>
      </c>
      <c r="E341" s="87">
        <f>+IF(ISNUMBER(DATA!N98),DATA!N98,"n/a")</f>
        <v>2.4628314178744901</v>
      </c>
      <c r="F341" s="77">
        <f>+IF(ISNUMBER(DATA!O98),DATA!O98,"n/a")</f>
        <v>5.4161671284559199E-3</v>
      </c>
      <c r="G341" s="87">
        <f>+IF(ISNUMBER(DATA!X98),DATA!X98,"n/a")</f>
        <v>2.5303791408567302</v>
      </c>
      <c r="H341" s="77">
        <f>+IF(ISNUMBER(DATA!Y98),DATA!Y98,"n/a")</f>
        <v>7.4249607608624403E-3</v>
      </c>
      <c r="I341" s="87">
        <f>+IF(ISNUMBER(DATA!AH98),DATA!AH98,"n/a")</f>
        <v>2.56965268655253</v>
      </c>
      <c r="J341" s="77">
        <f>+IF(ISNUMBER(DATA!AI98),DATA!AI98,"n/a")</f>
        <v>-7.5185618651124097E-3</v>
      </c>
      <c r="K341" s="87">
        <f>+IF(ISNUMBER(DATA!AR98),DATA!AR98,"n/a")</f>
        <v>2.5572761168921998</v>
      </c>
      <c r="L341" s="77">
        <f>+IF(ISNUMBER(DATA!AS98),DATA!AS98,"n/a")</f>
        <v>-1.0097729520295599E-3</v>
      </c>
      <c r="R341" s="66"/>
      <c r="S341" s="66"/>
      <c r="T341" s="66"/>
      <c r="U341" s="66"/>
      <c r="V341" s="66"/>
      <c r="W341" s="66"/>
      <c r="X341" s="66"/>
      <c r="Y341" s="66"/>
    </row>
    <row r="342" spans="1:25" x14ac:dyDescent="0.2">
      <c r="A342" s="75" t="s">
        <v>19</v>
      </c>
      <c r="B342" s="75" t="s">
        <v>21</v>
      </c>
      <c r="C342" s="66" t="s">
        <v>26</v>
      </c>
      <c r="D342" s="66" t="s">
        <v>300</v>
      </c>
      <c r="E342" s="87">
        <f>+IF(ISNUMBER(DATA!N99),DATA!N99,"n/a")</f>
        <v>2.4141125617557702</v>
      </c>
      <c r="F342" s="77">
        <f>+IF(ISNUMBER(DATA!O99),DATA!O99,"n/a")</f>
        <v>2.6887006582984499E-2</v>
      </c>
      <c r="G342" s="87">
        <f>+IF(ISNUMBER(DATA!X99),DATA!X99,"n/a")</f>
        <v>2.3735791532633099</v>
      </c>
      <c r="H342" s="77">
        <f>+IF(ISNUMBER(DATA!Y99),DATA!Y99,"n/a")</f>
        <v>-4.5370704465091099E-3</v>
      </c>
      <c r="I342" s="87">
        <f>+IF(ISNUMBER(DATA!AH99),DATA!AH99,"n/a")</f>
        <v>2.3283364917186899</v>
      </c>
      <c r="J342" s="77">
        <f>+IF(ISNUMBER(DATA!AI99),DATA!AI99,"n/a")</f>
        <v>-1.77129658500145E-2</v>
      </c>
      <c r="K342" s="87">
        <f>+IF(ISNUMBER(DATA!AR99),DATA!AR99,"n/a")</f>
        <v>2.3492196295887098</v>
      </c>
      <c r="L342" s="77">
        <f>+IF(ISNUMBER(DATA!AS99),DATA!AS99,"n/a")</f>
        <v>-9.6178091727017502E-3</v>
      </c>
      <c r="R342" s="66"/>
      <c r="S342" s="66"/>
      <c r="T342" s="66"/>
      <c r="U342" s="66"/>
      <c r="V342" s="66"/>
      <c r="W342" s="66"/>
      <c r="X342" s="66"/>
      <c r="Y342" s="66"/>
    </row>
    <row r="343" spans="1:25" x14ac:dyDescent="0.2">
      <c r="A343" s="75" t="s">
        <v>19</v>
      </c>
      <c r="B343" s="75" t="s">
        <v>21</v>
      </c>
      <c r="C343" s="66" t="s">
        <v>26</v>
      </c>
      <c r="D343" s="66" t="s">
        <v>301</v>
      </c>
      <c r="E343" s="87">
        <f>+IF(ISNUMBER(DATA!N100),DATA!N100,"n/a")</f>
        <v>2.5013267451336301</v>
      </c>
      <c r="F343" s="77">
        <f>+IF(ISNUMBER(DATA!O100),DATA!O100,"n/a")</f>
        <v>-1.1627698627329E-2</v>
      </c>
      <c r="G343" s="87">
        <f>+IF(ISNUMBER(DATA!X100),DATA!X100,"n/a")</f>
        <v>2.5395608978147699</v>
      </c>
      <c r="H343" s="77">
        <f>+IF(ISNUMBER(DATA!Y100),DATA!Y100,"n/a")</f>
        <v>1.29432003832645E-2</v>
      </c>
      <c r="I343" s="87">
        <f>+IF(ISNUMBER(DATA!AH100),DATA!AH100,"n/a")</f>
        <v>2.52952381017109</v>
      </c>
      <c r="J343" s="77">
        <f>+IF(ISNUMBER(DATA!AI100),DATA!AI100,"n/a")</f>
        <v>1.4913085237625801E-2</v>
      </c>
      <c r="K343" s="87">
        <f>+IF(ISNUMBER(DATA!AR100),DATA!AR100,"n/a")</f>
        <v>2.53062143112599</v>
      </c>
      <c r="L343" s="77">
        <f>+IF(ISNUMBER(DATA!AS100),DATA!AS100,"n/a")</f>
        <v>3.4008770195758597E-2</v>
      </c>
      <c r="R343" s="66"/>
      <c r="S343" s="66"/>
      <c r="T343" s="66"/>
      <c r="U343" s="66"/>
      <c r="V343" s="66"/>
      <c r="W343" s="66"/>
      <c r="X343" s="66"/>
      <c r="Y343" s="66"/>
    </row>
    <row r="344" spans="1:25" x14ac:dyDescent="0.2">
      <c r="A344" s="75" t="s">
        <v>19</v>
      </c>
      <c r="B344" s="75" t="s">
        <v>21</v>
      </c>
      <c r="C344" s="66" t="s">
        <v>26</v>
      </c>
      <c r="D344" s="66" t="s">
        <v>302</v>
      </c>
      <c r="E344" s="87">
        <f>+IF(ISNUMBER(DATA!N101),DATA!N101,"n/a")</f>
        <v>2.4092066533012302</v>
      </c>
      <c r="F344" s="77">
        <f>+IF(ISNUMBER(DATA!O101),DATA!O101,"n/a")</f>
        <v>1.2342261798312E-2</v>
      </c>
      <c r="G344" s="87">
        <f>+IF(ISNUMBER(DATA!X101),DATA!X101,"n/a")</f>
        <v>2.4030085624189299</v>
      </c>
      <c r="H344" s="77">
        <f>+IF(ISNUMBER(DATA!Y101),DATA!Y101,"n/a")</f>
        <v>1.36568929371059E-2</v>
      </c>
      <c r="I344" s="87">
        <f>+IF(ISNUMBER(DATA!AH101),DATA!AH101,"n/a")</f>
        <v>2.4023667708325398</v>
      </c>
      <c r="J344" s="77">
        <f>+IF(ISNUMBER(DATA!AI101),DATA!AI101,"n/a")</f>
        <v>1.71290418310273E-2</v>
      </c>
      <c r="K344" s="87">
        <f>+IF(ISNUMBER(DATA!AR101),DATA!AR101,"n/a")</f>
        <v>2.3840470159871399</v>
      </c>
      <c r="L344" s="77">
        <f>+IF(ISNUMBER(DATA!AS101),DATA!AS101,"n/a")</f>
        <v>1.47954472437957E-2</v>
      </c>
      <c r="R344" s="66"/>
      <c r="S344" s="66"/>
      <c r="T344" s="66"/>
      <c r="U344" s="66"/>
      <c r="V344" s="66"/>
      <c r="W344" s="66"/>
      <c r="X344" s="66"/>
      <c r="Y344" s="66"/>
    </row>
    <row r="345" spans="1:25" x14ac:dyDescent="0.2">
      <c r="A345" s="75" t="s">
        <v>19</v>
      </c>
      <c r="B345" s="75" t="s">
        <v>21</v>
      </c>
      <c r="C345" s="66" t="s">
        <v>26</v>
      </c>
      <c r="D345" s="66" t="s">
        <v>303</v>
      </c>
      <c r="E345" s="87">
        <f>+IF(ISNUMBER(DATA!N102),DATA!N102,"n/a")</f>
        <v>2.5770640897747299</v>
      </c>
      <c r="F345" s="77">
        <f>+IF(ISNUMBER(DATA!O102),DATA!O102,"n/a")</f>
        <v>9.5033634337482395E-2</v>
      </c>
      <c r="G345" s="87">
        <f>+IF(ISNUMBER(DATA!X102),DATA!X102,"n/a")</f>
        <v>2.48468125287462</v>
      </c>
      <c r="H345" s="77">
        <f>+IF(ISNUMBER(DATA!Y102),DATA!Y102,"n/a")</f>
        <v>2.64570415125659E-2</v>
      </c>
      <c r="I345" s="87">
        <f>+IF(ISNUMBER(DATA!AH102),DATA!AH102,"n/a")</f>
        <v>2.4813261887084201</v>
      </c>
      <c r="J345" s="77">
        <f>+IF(ISNUMBER(DATA!AI102),DATA!AI102,"n/a")</f>
        <v>3.00563921597043E-2</v>
      </c>
      <c r="K345" s="87">
        <f>+IF(ISNUMBER(DATA!AR102),DATA!AR102,"n/a")</f>
        <v>2.49451467392295</v>
      </c>
      <c r="L345" s="77">
        <f>+IF(ISNUMBER(DATA!AS102),DATA!AS102,"n/a")</f>
        <v>5.7357620666706799E-2</v>
      </c>
      <c r="R345" s="66"/>
      <c r="S345" s="66"/>
      <c r="T345" s="66"/>
      <c r="U345" s="66"/>
      <c r="V345" s="66"/>
      <c r="W345" s="66"/>
      <c r="X345" s="66"/>
      <c r="Y345" s="66"/>
    </row>
    <row r="346" spans="1:25" x14ac:dyDescent="0.2">
      <c r="A346" s="75" t="s">
        <v>19</v>
      </c>
      <c r="B346" s="75" t="s">
        <v>21</v>
      </c>
      <c r="C346" s="66" t="s">
        <v>26</v>
      </c>
      <c r="D346" s="66" t="s">
        <v>304</v>
      </c>
      <c r="E346" s="87">
        <f>+IF(ISNUMBER(DATA!N103),DATA!N103,"n/a")</f>
        <v>2.2117740381432198</v>
      </c>
      <c r="F346" s="77">
        <f>+IF(ISNUMBER(DATA!O103),DATA!O103,"n/a")</f>
        <v>-3.8217628043774203E-2</v>
      </c>
      <c r="G346" s="87">
        <f>+IF(ISNUMBER(DATA!X103),DATA!X103,"n/a")</f>
        <v>2.25703625933442</v>
      </c>
      <c r="H346" s="77">
        <f>+IF(ISNUMBER(DATA!Y103),DATA!Y103,"n/a")</f>
        <v>-2.4421252819164799E-2</v>
      </c>
      <c r="I346" s="87">
        <f>+IF(ISNUMBER(DATA!AH103),DATA!AH103,"n/a")</f>
        <v>2.2845738001961702</v>
      </c>
      <c r="J346" s="77">
        <f>+IF(ISNUMBER(DATA!AI103),DATA!AI103,"n/a")</f>
        <v>-1.5992139872768499E-2</v>
      </c>
      <c r="K346" s="87">
        <f>+IF(ISNUMBER(DATA!AR103),DATA!AR103,"n/a")</f>
        <v>2.2949112150667998</v>
      </c>
      <c r="L346" s="77">
        <f>+IF(ISNUMBER(DATA!AS103),DATA!AS103,"n/a")</f>
        <v>-1.0702477757186499E-2</v>
      </c>
      <c r="R346" s="66"/>
      <c r="S346" s="66"/>
      <c r="T346" s="66"/>
      <c r="U346" s="66"/>
      <c r="V346" s="66"/>
      <c r="W346" s="66"/>
      <c r="X346" s="66"/>
      <c r="Y346" s="66"/>
    </row>
    <row r="347" spans="1:25" x14ac:dyDescent="0.2">
      <c r="A347" s="75" t="s">
        <v>19</v>
      </c>
      <c r="B347" s="75" t="s">
        <v>21</v>
      </c>
      <c r="C347" s="66" t="s">
        <v>26</v>
      </c>
      <c r="D347" s="66" t="s">
        <v>305</v>
      </c>
      <c r="E347" s="87">
        <f>+IF(ISNUMBER(DATA!N104),DATA!N104,"n/a")</f>
        <v>2.47986696577702</v>
      </c>
      <c r="F347" s="77">
        <f>+IF(ISNUMBER(DATA!O104),DATA!O104,"n/a")</f>
        <v>8.33067236615012E-2</v>
      </c>
      <c r="G347" s="87">
        <f>+IF(ISNUMBER(DATA!X104),DATA!X104,"n/a")</f>
        <v>2.5021378919420898</v>
      </c>
      <c r="H347" s="77">
        <f>+IF(ISNUMBER(DATA!Y104),DATA!Y104,"n/a")</f>
        <v>0.102237027110267</v>
      </c>
      <c r="I347" s="87">
        <f>+IF(ISNUMBER(DATA!AH104),DATA!AH104,"n/a")</f>
        <v>2.5029413052703302</v>
      </c>
      <c r="J347" s="77">
        <f>+IF(ISNUMBER(DATA!AI104),DATA!AI104,"n/a")</f>
        <v>0.10004249405405399</v>
      </c>
      <c r="K347" s="87">
        <f>+IF(ISNUMBER(DATA!AR104),DATA!AR104,"n/a")</f>
        <v>2.41243141628979</v>
      </c>
      <c r="L347" s="77">
        <f>+IF(ISNUMBER(DATA!AS104),DATA!AS104,"n/a")</f>
        <v>7.1928410235699902E-2</v>
      </c>
      <c r="R347" s="66"/>
      <c r="S347" s="66"/>
      <c r="T347" s="66"/>
      <c r="U347" s="66"/>
      <c r="V347" s="66"/>
      <c r="W347" s="66"/>
      <c r="X347" s="66"/>
      <c r="Y347" s="66"/>
    </row>
    <row r="348" spans="1:25" x14ac:dyDescent="0.2">
      <c r="A348" s="75" t="s">
        <v>19</v>
      </c>
      <c r="B348" s="75" t="s">
        <v>21</v>
      </c>
      <c r="C348" s="66" t="s">
        <v>26</v>
      </c>
      <c r="D348" s="66" t="s">
        <v>306</v>
      </c>
      <c r="E348" s="87">
        <f>+IF(ISNUMBER(DATA!N105),DATA!N105,"n/a")</f>
        <v>2.1199748708177402</v>
      </c>
      <c r="F348" s="77">
        <f>+IF(ISNUMBER(DATA!O105),DATA!O105,"n/a")</f>
        <v>-9.0319137396018601E-2</v>
      </c>
      <c r="G348" s="87">
        <f>+IF(ISNUMBER(DATA!X105),DATA!X105,"n/a")</f>
        <v>2.2917557314312602</v>
      </c>
      <c r="H348" s="77">
        <f>+IF(ISNUMBER(DATA!Y105),DATA!Y105,"n/a")</f>
        <v>-2.5839390369762998E-2</v>
      </c>
      <c r="I348" s="87">
        <f>+IF(ISNUMBER(DATA!AH105),DATA!AH105,"n/a")</f>
        <v>2.2811776274086499</v>
      </c>
      <c r="J348" s="77">
        <f>+IF(ISNUMBER(DATA!AI105),DATA!AI105,"n/a")</f>
        <v>-6.9666838042992804E-3</v>
      </c>
      <c r="K348" s="87">
        <f>+IF(ISNUMBER(DATA!AR105),DATA!AR105,"n/a")</f>
        <v>2.36813147905118</v>
      </c>
      <c r="L348" s="77">
        <f>+IF(ISNUMBER(DATA!AS105),DATA!AS105,"n/a")</f>
        <v>2.6358500546028701E-2</v>
      </c>
      <c r="R348" s="66"/>
      <c r="S348" s="66"/>
      <c r="T348" s="66"/>
      <c r="U348" s="66"/>
      <c r="V348" s="66"/>
      <c r="W348" s="66"/>
      <c r="X348" s="66"/>
      <c r="Y348" s="66"/>
    </row>
    <row r="349" spans="1:25" x14ac:dyDescent="0.2">
      <c r="A349" s="75" t="s">
        <v>19</v>
      </c>
      <c r="B349" s="75" t="s">
        <v>21</v>
      </c>
      <c r="C349" s="66" t="s">
        <v>26</v>
      </c>
      <c r="D349" s="66" t="s">
        <v>307</v>
      </c>
      <c r="E349" s="87">
        <f>+IF(ISNUMBER(DATA!N106),DATA!N106,"n/a")</f>
        <v>1.9899635991575599</v>
      </c>
      <c r="F349" s="77">
        <f>+IF(ISNUMBER(DATA!O106),DATA!O106,"n/a")</f>
        <v>4.9808190623227E-2</v>
      </c>
      <c r="G349" s="87">
        <f>+IF(ISNUMBER(DATA!X106),DATA!X106,"n/a")</f>
        <v>2.0096703145585901</v>
      </c>
      <c r="H349" s="77">
        <f>+IF(ISNUMBER(DATA!Y106),DATA!Y106,"n/a")</f>
        <v>5.7592430890660198E-2</v>
      </c>
      <c r="I349" s="87">
        <f>+IF(ISNUMBER(DATA!AH106),DATA!AH106,"n/a")</f>
        <v>2.0174723369413101</v>
      </c>
      <c r="J349" s="77">
        <f>+IF(ISNUMBER(DATA!AI106),DATA!AI106,"n/a")</f>
        <v>6.3450824086889401E-2</v>
      </c>
      <c r="K349" s="87">
        <f>+IF(ISNUMBER(DATA!AR106),DATA!AR106,"n/a")</f>
        <v>1.9738127555565499</v>
      </c>
      <c r="L349" s="77">
        <f>+IF(ISNUMBER(DATA!AS106),DATA!AS106,"n/a")</f>
        <v>9.5407331602233893E-3</v>
      </c>
      <c r="R349" s="66"/>
      <c r="S349" s="66"/>
      <c r="T349" s="66"/>
      <c r="U349" s="66"/>
      <c r="V349" s="66"/>
      <c r="W349" s="66"/>
      <c r="X349" s="66"/>
      <c r="Y349" s="66"/>
    </row>
    <row r="350" spans="1:25" x14ac:dyDescent="0.2">
      <c r="A350" s="75" t="s">
        <v>19</v>
      </c>
      <c r="B350" s="75" t="s">
        <v>21</v>
      </c>
      <c r="C350" s="66" t="s">
        <v>26</v>
      </c>
      <c r="D350" s="66" t="s">
        <v>308</v>
      </c>
      <c r="E350" s="87">
        <f>+IF(ISNUMBER(DATA!N107),DATA!N107,"n/a")</f>
        <v>2.2166888605249802</v>
      </c>
      <c r="F350" s="77">
        <f>+IF(ISNUMBER(DATA!O107),DATA!O107,"n/a")</f>
        <v>-3.7907855076312801E-2</v>
      </c>
      <c r="G350" s="87">
        <f>+IF(ISNUMBER(DATA!X107),DATA!X107,"n/a")</f>
        <v>2.2610356830140699</v>
      </c>
      <c r="H350" s="77">
        <f>+IF(ISNUMBER(DATA!Y107),DATA!Y107,"n/a")</f>
        <v>-4.97972584388774E-3</v>
      </c>
      <c r="I350" s="87">
        <f>+IF(ISNUMBER(DATA!AH107),DATA!AH107,"n/a")</f>
        <v>2.2605102790885701</v>
      </c>
      <c r="J350" s="77">
        <f>+IF(ISNUMBER(DATA!AI107),DATA!AI107,"n/a")</f>
        <v>-1.10301654159122E-4</v>
      </c>
      <c r="K350" s="87">
        <f>+IF(ISNUMBER(DATA!AR107),DATA!AR107,"n/a")</f>
        <v>2.2641976124866598</v>
      </c>
      <c r="L350" s="77">
        <f>+IF(ISNUMBER(DATA!AS107),DATA!AS107,"n/a")</f>
        <v>-1.4168132227492501E-4</v>
      </c>
      <c r="R350" s="66"/>
      <c r="S350" s="66"/>
      <c r="T350" s="66"/>
      <c r="U350" s="66"/>
      <c r="V350" s="66"/>
      <c r="W350" s="66"/>
      <c r="X350" s="66"/>
      <c r="Y350" s="66"/>
    </row>
    <row r="351" spans="1:25" x14ac:dyDescent="0.2">
      <c r="A351" s="75" t="s">
        <v>19</v>
      </c>
      <c r="B351" s="75" t="s">
        <v>21</v>
      </c>
      <c r="C351" s="66" t="s">
        <v>26</v>
      </c>
      <c r="D351" s="66" t="s">
        <v>309</v>
      </c>
      <c r="E351" s="87">
        <f>+IF(ISNUMBER(DATA!N108),DATA!N108,"n/a")</f>
        <v>2.2276846286738001</v>
      </c>
      <c r="F351" s="77">
        <f>+IF(ISNUMBER(DATA!O108),DATA!O108,"n/a")</f>
        <v>1.4955556674934201E-2</v>
      </c>
      <c r="G351" s="87">
        <f>+IF(ISNUMBER(DATA!X108),DATA!X108,"n/a")</f>
        <v>2.2514163690728801</v>
      </c>
      <c r="H351" s="77">
        <f>+IF(ISNUMBER(DATA!Y108),DATA!Y108,"n/a")</f>
        <v>2.0391474842440499E-2</v>
      </c>
      <c r="I351" s="87">
        <f>+IF(ISNUMBER(DATA!AH108),DATA!AH108,"n/a")</f>
        <v>2.2514415939278298</v>
      </c>
      <c r="J351" s="77">
        <f>+IF(ISNUMBER(DATA!AI108),DATA!AI108,"n/a")</f>
        <v>2.06838887984294E-2</v>
      </c>
      <c r="K351" s="87">
        <f>+IF(ISNUMBER(DATA!AR108),DATA!AR108,"n/a")</f>
        <v>2.2517493238637001</v>
      </c>
      <c r="L351" s="77">
        <f>+IF(ISNUMBER(DATA!AS108),DATA!AS108,"n/a")</f>
        <v>2.52279518033275E-2</v>
      </c>
      <c r="R351" s="66"/>
      <c r="S351" s="66"/>
      <c r="T351" s="66"/>
      <c r="U351" s="66"/>
      <c r="V351" s="66"/>
      <c r="W351" s="66"/>
      <c r="X351" s="66"/>
      <c r="Y351" s="66"/>
    </row>
    <row r="352" spans="1:25" x14ac:dyDescent="0.2">
      <c r="A352" s="75" t="s">
        <v>19</v>
      </c>
      <c r="B352" s="75" t="s">
        <v>21</v>
      </c>
      <c r="C352" s="66" t="s">
        <v>26</v>
      </c>
      <c r="D352" s="66" t="s">
        <v>310</v>
      </c>
      <c r="E352" s="87">
        <f>+IF(ISNUMBER(DATA!N109),DATA!N109,"n/a")</f>
        <v>2.3408398080594499</v>
      </c>
      <c r="F352" s="77">
        <f>+IF(ISNUMBER(DATA!O109),DATA!O109,"n/a")</f>
        <v>8.7620981546839005E-3</v>
      </c>
      <c r="G352" s="87">
        <f>+IF(ISNUMBER(DATA!X109),DATA!X109,"n/a")</f>
        <v>2.3644188891440301</v>
      </c>
      <c r="H352" s="77">
        <f>+IF(ISNUMBER(DATA!Y109),DATA!Y109,"n/a")</f>
        <v>2.1913797440384901E-2</v>
      </c>
      <c r="I352" s="87">
        <f>+IF(ISNUMBER(DATA!AH109),DATA!AH109,"n/a")</f>
        <v>2.3754328585973599</v>
      </c>
      <c r="J352" s="77">
        <f>+IF(ISNUMBER(DATA!AI109),DATA!AI109,"n/a")</f>
        <v>3.4539942861430903E-2</v>
      </c>
      <c r="K352" s="87">
        <f>+IF(ISNUMBER(DATA!AR109),DATA!AR109,"n/a")</f>
        <v>2.3787117870254502</v>
      </c>
      <c r="L352" s="77">
        <f>+IF(ISNUMBER(DATA!AS109),DATA!AS109,"n/a")</f>
        <v>3.6366179874458997E-2</v>
      </c>
      <c r="R352" s="66"/>
      <c r="S352" s="66"/>
      <c r="T352" s="66"/>
      <c r="U352" s="66"/>
      <c r="V352" s="66"/>
      <c r="W352" s="66"/>
      <c r="X352" s="66"/>
      <c r="Y352" s="66"/>
    </row>
    <row r="353" spans="1:25" x14ac:dyDescent="0.2">
      <c r="A353" s="75" t="s">
        <v>19</v>
      </c>
      <c r="B353" s="75" t="s">
        <v>21</v>
      </c>
      <c r="C353" s="66" t="s">
        <v>26</v>
      </c>
      <c r="D353" s="66" t="s">
        <v>311</v>
      </c>
      <c r="E353" s="87">
        <f>+IF(ISNUMBER(DATA!N110),DATA!N110,"n/a")</f>
        <v>2.7775848346757801</v>
      </c>
      <c r="F353" s="77">
        <f>+IF(ISNUMBER(DATA!O110),DATA!O110,"n/a")</f>
        <v>3.7502858012989602E-2</v>
      </c>
      <c r="G353" s="87">
        <f>+IF(ISNUMBER(DATA!X110),DATA!X110,"n/a")</f>
        <v>2.75786669964321</v>
      </c>
      <c r="H353" s="77">
        <f>+IF(ISNUMBER(DATA!Y110),DATA!Y110,"n/a")</f>
        <v>3.1794586719232902E-2</v>
      </c>
      <c r="I353" s="87">
        <f>+IF(ISNUMBER(DATA!AH110),DATA!AH110,"n/a")</f>
        <v>2.7783801609116598</v>
      </c>
      <c r="J353" s="77">
        <f>+IF(ISNUMBER(DATA!AI110),DATA!AI110,"n/a")</f>
        <v>6.2803009706900503E-2</v>
      </c>
      <c r="K353" s="87">
        <f>+IF(ISNUMBER(DATA!AR110),DATA!AR110,"n/a")</f>
        <v>2.74478073608396</v>
      </c>
      <c r="L353" s="77">
        <f>+IF(ISNUMBER(DATA!AS110),DATA!AS110,"n/a")</f>
        <v>5.1108986542163698E-2</v>
      </c>
      <c r="R353" s="66"/>
      <c r="S353" s="66"/>
      <c r="T353" s="66"/>
      <c r="U353" s="66"/>
      <c r="V353" s="66"/>
      <c r="W353" s="66"/>
      <c r="X353" s="66"/>
      <c r="Y353" s="66"/>
    </row>
    <row r="354" spans="1:25" x14ac:dyDescent="0.2">
      <c r="A354" s="75" t="s">
        <v>19</v>
      </c>
      <c r="B354" s="75" t="s">
        <v>21</v>
      </c>
      <c r="C354" s="66" t="s">
        <v>26</v>
      </c>
      <c r="D354" s="66" t="s">
        <v>312</v>
      </c>
      <c r="E354" s="87">
        <f>+IF(ISNUMBER(DATA!N111),DATA!N111,"n/a")</f>
        <v>2.34918661599515</v>
      </c>
      <c r="F354" s="77">
        <f>+IF(ISNUMBER(DATA!O111),DATA!O111,"n/a")</f>
        <v>-1.5809344587997499E-3</v>
      </c>
      <c r="G354" s="87">
        <f>+IF(ISNUMBER(DATA!X111),DATA!X111,"n/a")</f>
        <v>2.3942389872518399</v>
      </c>
      <c r="H354" s="77">
        <f>+IF(ISNUMBER(DATA!Y111),DATA!Y111,"n/a")</f>
        <v>2.6962668769954502E-2</v>
      </c>
      <c r="I354" s="87">
        <f>+IF(ISNUMBER(DATA!AH111),DATA!AH111,"n/a")</f>
        <v>2.39052283619105</v>
      </c>
      <c r="J354" s="77">
        <f>+IF(ISNUMBER(DATA!AI111),DATA!AI111,"n/a")</f>
        <v>4.0360734090944997E-2</v>
      </c>
      <c r="K354" s="87">
        <f>+IF(ISNUMBER(DATA!AR111),DATA!AR111,"n/a")</f>
        <v>2.3737377459954998</v>
      </c>
      <c r="L354" s="77">
        <f>+IF(ISNUMBER(DATA!AS111),DATA!AS111,"n/a")</f>
        <v>5.9571833364259003E-2</v>
      </c>
      <c r="R354" s="66"/>
      <c r="S354" s="66"/>
      <c r="T354" s="66"/>
      <c r="U354" s="66"/>
      <c r="V354" s="66"/>
      <c r="W354" s="66"/>
      <c r="X354" s="66"/>
      <c r="Y354" s="66"/>
    </row>
    <row r="355" spans="1:25" x14ac:dyDescent="0.2">
      <c r="A355" s="75" t="s">
        <v>19</v>
      </c>
      <c r="B355" s="75" t="s">
        <v>21</v>
      </c>
      <c r="C355" s="66" t="s">
        <v>26</v>
      </c>
      <c r="D355" s="66" t="s">
        <v>313</v>
      </c>
      <c r="E355" s="87">
        <f>+IF(ISNUMBER(DATA!N112),DATA!N112,"n/a")</f>
        <v>2.3370573748022601</v>
      </c>
      <c r="F355" s="77">
        <f>+IF(ISNUMBER(DATA!O112),DATA!O112,"n/a")</f>
        <v>5.34126336949289E-2</v>
      </c>
      <c r="G355" s="87">
        <f>+IF(ISNUMBER(DATA!X112),DATA!X112,"n/a")</f>
        <v>2.32310963368742</v>
      </c>
      <c r="H355" s="77">
        <f>+IF(ISNUMBER(DATA!Y112),DATA!Y112,"n/a")</f>
        <v>2.7580440367071898E-2</v>
      </c>
      <c r="I355" s="87">
        <f>+IF(ISNUMBER(DATA!AH112),DATA!AH112,"n/a")</f>
        <v>2.3198918329156299</v>
      </c>
      <c r="J355" s="77">
        <f>+IF(ISNUMBER(DATA!AI112),DATA!AI112,"n/a")</f>
        <v>1.5715226948679901E-2</v>
      </c>
      <c r="K355" s="87">
        <f>+IF(ISNUMBER(DATA!AR112),DATA!AR112,"n/a")</f>
        <v>2.2786469068247199</v>
      </c>
      <c r="L355" s="77">
        <f>+IF(ISNUMBER(DATA!AS112),DATA!AS112,"n/a")</f>
        <v>-1.9471680494074901E-2</v>
      </c>
      <c r="R355" s="66"/>
      <c r="S355" s="66"/>
      <c r="T355" s="66"/>
      <c r="U355" s="66"/>
      <c r="V355" s="66"/>
      <c r="W355" s="66"/>
      <c r="X355" s="66"/>
      <c r="Y355" s="66"/>
    </row>
    <row r="356" spans="1:25" x14ac:dyDescent="0.2">
      <c r="A356" s="75" t="s">
        <v>19</v>
      </c>
      <c r="B356" s="75" t="s">
        <v>21</v>
      </c>
      <c r="C356" s="66" t="s">
        <v>26</v>
      </c>
      <c r="D356" s="66" t="s">
        <v>314</v>
      </c>
      <c r="E356" s="87">
        <f>+IF(ISNUMBER(DATA!N113),DATA!N113,"n/a")</f>
        <v>2.7440300420269499</v>
      </c>
      <c r="F356" s="77">
        <f>+IF(ISNUMBER(DATA!O113),DATA!O113,"n/a")</f>
        <v>-2.4311315465139699E-3</v>
      </c>
      <c r="G356" s="87">
        <f>+IF(ISNUMBER(DATA!X113),DATA!X113,"n/a")</f>
        <v>2.8145044168516198</v>
      </c>
      <c r="H356" s="77">
        <f>+IF(ISNUMBER(DATA!Y113),DATA!Y113,"n/a")</f>
        <v>2.7628913729953099E-2</v>
      </c>
      <c r="I356" s="87">
        <f>+IF(ISNUMBER(DATA!AH113),DATA!AH113,"n/a")</f>
        <v>2.8568861520559099</v>
      </c>
      <c r="J356" s="77">
        <f>+IF(ISNUMBER(DATA!AI113),DATA!AI113,"n/a")</f>
        <v>6.7971444163914999E-2</v>
      </c>
      <c r="K356" s="87">
        <f>+IF(ISNUMBER(DATA!AR113),DATA!AR113,"n/a")</f>
        <v>2.7950308390612402</v>
      </c>
      <c r="L356" s="77">
        <f>+IF(ISNUMBER(DATA!AS113),DATA!AS113,"n/a")</f>
        <v>6.01197229521735E-2</v>
      </c>
      <c r="R356" s="66"/>
      <c r="S356" s="66"/>
      <c r="T356" s="66"/>
      <c r="U356" s="66"/>
      <c r="V356" s="66"/>
      <c r="W356" s="66"/>
      <c r="X356" s="66"/>
      <c r="Y356" s="66"/>
    </row>
    <row r="357" spans="1:25" x14ac:dyDescent="0.2">
      <c r="A357" s="75" t="s">
        <v>19</v>
      </c>
      <c r="B357" s="75" t="s">
        <v>21</v>
      </c>
      <c r="C357" s="66" t="s">
        <v>26</v>
      </c>
      <c r="D357" s="66" t="s">
        <v>315</v>
      </c>
      <c r="E357" s="87">
        <f>+IF(ISNUMBER(DATA!N114),DATA!N114,"n/a")</f>
        <v>2.18544409341429</v>
      </c>
      <c r="F357" s="77">
        <f>+IF(ISNUMBER(DATA!O114),DATA!O114,"n/a")</f>
        <v>4.2574554652234801E-2</v>
      </c>
      <c r="G357" s="87">
        <f>+IF(ISNUMBER(DATA!X114),DATA!X114,"n/a")</f>
        <v>2.20214552756774</v>
      </c>
      <c r="H357" s="77">
        <f>+IF(ISNUMBER(DATA!Y114),DATA!Y114,"n/a")</f>
        <v>4.95665835363217E-2</v>
      </c>
      <c r="I357" s="87">
        <f>+IF(ISNUMBER(DATA!AH114),DATA!AH114,"n/a")</f>
        <v>2.1965519374157401</v>
      </c>
      <c r="J357" s="77">
        <f>+IF(ISNUMBER(DATA!AI114),DATA!AI114,"n/a")</f>
        <v>4.9858270062554298E-2</v>
      </c>
      <c r="K357" s="87">
        <f>+IF(ISNUMBER(DATA!AR114),DATA!AR114,"n/a")</f>
        <v>2.14414274582299</v>
      </c>
      <c r="L357" s="77">
        <f>+IF(ISNUMBER(DATA!AS114),DATA!AS114,"n/a")</f>
        <v>6.9294097766108001E-3</v>
      </c>
      <c r="R357" s="66"/>
      <c r="S357" s="66"/>
      <c r="T357" s="66"/>
      <c r="U357" s="66"/>
      <c r="V357" s="66"/>
      <c r="W357" s="66"/>
      <c r="X357" s="66"/>
      <c r="Y357" s="66"/>
    </row>
    <row r="358" spans="1:25" x14ac:dyDescent="0.2">
      <c r="A358" s="75" t="s">
        <v>19</v>
      </c>
      <c r="B358" s="75" t="s">
        <v>21</v>
      </c>
      <c r="C358" s="66" t="s">
        <v>26</v>
      </c>
      <c r="D358" s="66" t="s">
        <v>316</v>
      </c>
      <c r="E358" s="87">
        <f>+IF(ISNUMBER(DATA!N115),DATA!N115,"n/a")</f>
        <v>2.2630223367371101</v>
      </c>
      <c r="F358" s="77">
        <f>+IF(ISNUMBER(DATA!O115),DATA!O115,"n/a")</f>
        <v>-3.2815800576074597E-2</v>
      </c>
      <c r="G358" s="87">
        <f>+IF(ISNUMBER(DATA!X115),DATA!X115,"n/a")</f>
        <v>2.3077791086086101</v>
      </c>
      <c r="H358" s="77">
        <f>+IF(ISNUMBER(DATA!Y115),DATA!Y115,"n/a")</f>
        <v>-1.2004653754284901E-2</v>
      </c>
      <c r="I358" s="87">
        <f>+IF(ISNUMBER(DATA!AH115),DATA!AH115,"n/a")</f>
        <v>2.3180423767487901</v>
      </c>
      <c r="J358" s="77">
        <f>+IF(ISNUMBER(DATA!AI115),DATA!AI115,"n/a")</f>
        <v>-3.4468059859434101E-3</v>
      </c>
      <c r="K358" s="87">
        <f>+IF(ISNUMBER(DATA!AR115),DATA!AR115,"n/a")</f>
        <v>2.3214112984839299</v>
      </c>
      <c r="L358" s="77">
        <f>+IF(ISNUMBER(DATA!AS115),DATA!AS115,"n/a")</f>
        <v>5.1857730751496897E-3</v>
      </c>
      <c r="R358" s="66"/>
      <c r="S358" s="66"/>
      <c r="T358" s="66"/>
      <c r="U358" s="66"/>
      <c r="V358" s="66"/>
      <c r="W358" s="66"/>
      <c r="X358" s="66"/>
      <c r="Y358" s="66"/>
    </row>
    <row r="359" spans="1:25" x14ac:dyDescent="0.2">
      <c r="A359" s="75" t="s">
        <v>19</v>
      </c>
      <c r="B359" s="75" t="s">
        <v>21</v>
      </c>
      <c r="C359" s="66" t="s">
        <v>26</v>
      </c>
      <c r="D359" s="66" t="s">
        <v>317</v>
      </c>
      <c r="E359" s="87">
        <f>+IF(ISNUMBER(DATA!N116),DATA!N116,"n/a")</f>
        <v>2.6476982855746898</v>
      </c>
      <c r="F359" s="77">
        <f>+IF(ISNUMBER(DATA!O116),DATA!O116,"n/a")</f>
        <v>9.6224687559420596E-2</v>
      </c>
      <c r="G359" s="87">
        <f>+IF(ISNUMBER(DATA!X116),DATA!X116,"n/a")</f>
        <v>2.5837681722449499</v>
      </c>
      <c r="H359" s="77">
        <f>+IF(ISNUMBER(DATA!Y116),DATA!Y116,"n/a")</f>
        <v>9.6623601745619805E-2</v>
      </c>
      <c r="I359" s="87">
        <f>+IF(ISNUMBER(DATA!AH116),DATA!AH116,"n/a")</f>
        <v>2.54140002527242</v>
      </c>
      <c r="J359" s="77">
        <f>+IF(ISNUMBER(DATA!AI116),DATA!AI116,"n/a")</f>
        <v>2.21219864088367E-2</v>
      </c>
      <c r="K359" s="87">
        <f>+IF(ISNUMBER(DATA!AR116),DATA!AR116,"n/a")</f>
        <v>2.5417613723491601</v>
      </c>
      <c r="L359" s="77">
        <f>+IF(ISNUMBER(DATA!AS116),DATA!AS116,"n/a")</f>
        <v>3.1309028908892297E-2</v>
      </c>
      <c r="R359" s="66"/>
      <c r="S359" s="66"/>
      <c r="T359" s="66"/>
      <c r="U359" s="66"/>
      <c r="V359" s="66"/>
      <c r="W359" s="66"/>
      <c r="X359" s="66"/>
      <c r="Y359" s="66"/>
    </row>
    <row r="360" spans="1:25" x14ac:dyDescent="0.2">
      <c r="A360" s="75" t="s">
        <v>19</v>
      </c>
      <c r="B360" s="75" t="s">
        <v>21</v>
      </c>
      <c r="C360" s="66" t="s">
        <v>26</v>
      </c>
      <c r="D360" s="66" t="s">
        <v>318</v>
      </c>
      <c r="E360" s="87">
        <f>+IF(ISNUMBER(DATA!N117),DATA!N117,"n/a")</f>
        <v>2.382153609645</v>
      </c>
      <c r="F360" s="77">
        <f>+IF(ISNUMBER(DATA!O117),DATA!O117,"n/a")</f>
        <v>1.4447150774167399E-2</v>
      </c>
      <c r="G360" s="87">
        <f>+IF(ISNUMBER(DATA!X117),DATA!X117,"n/a")</f>
        <v>2.3714580104757501</v>
      </c>
      <c r="H360" s="77">
        <f>+IF(ISNUMBER(DATA!Y117),DATA!Y117,"n/a")</f>
        <v>1.5697468812685699E-2</v>
      </c>
      <c r="I360" s="87">
        <f>+IF(ISNUMBER(DATA!AH117),DATA!AH117,"n/a")</f>
        <v>2.3673452083670998</v>
      </c>
      <c r="J360" s="77">
        <f>+IF(ISNUMBER(DATA!AI117),DATA!AI117,"n/a")</f>
        <v>1.87105368649788E-2</v>
      </c>
      <c r="K360" s="87">
        <f>+IF(ISNUMBER(DATA!AR117),DATA!AR117,"n/a")</f>
        <v>2.3519170412513302</v>
      </c>
      <c r="L360" s="77">
        <f>+IF(ISNUMBER(DATA!AS117),DATA!AS117,"n/a")</f>
        <v>1.55975849125378E-2</v>
      </c>
      <c r="R360" s="66"/>
      <c r="S360" s="66"/>
      <c r="T360" s="66"/>
      <c r="U360" s="66"/>
      <c r="V360" s="66"/>
      <c r="W360" s="66"/>
      <c r="X360" s="66"/>
      <c r="Y360" s="66"/>
    </row>
    <row r="361" spans="1:25" x14ac:dyDescent="0.2">
      <c r="A361" s="75" t="s">
        <v>19</v>
      </c>
      <c r="B361" s="75" t="s">
        <v>21</v>
      </c>
      <c r="C361" s="66" t="s">
        <v>26</v>
      </c>
      <c r="D361" s="66" t="s">
        <v>344</v>
      </c>
      <c r="E361" s="87">
        <f>+IF(ISNUMBER(DATA!N118),DATA!N118,"n/a")</f>
        <v>2.3203949730871098</v>
      </c>
      <c r="F361" s="77">
        <f>+IF(ISNUMBER(DATA!O118),DATA!O118,"n/a")</f>
        <v>0.15599271317503</v>
      </c>
      <c r="G361" s="87">
        <f>+IF(ISNUMBER(DATA!X118),DATA!X118,"n/a")</f>
        <v>2.2330305504570198</v>
      </c>
      <c r="H361" s="77">
        <f>+IF(ISNUMBER(DATA!Y118),DATA!Y118,"n/a")</f>
        <v>3.2190220449525603E-2</v>
      </c>
      <c r="I361" s="87">
        <f>+IF(ISNUMBER(DATA!AH118),DATA!AH118,"n/a")</f>
        <v>2.2297820268986199</v>
      </c>
      <c r="J361" s="77">
        <f>+IF(ISNUMBER(DATA!AI118),DATA!AI118,"n/a")</f>
        <v>3.6056955800232202E-2</v>
      </c>
      <c r="K361" s="87">
        <f>+IF(ISNUMBER(DATA!AR118),DATA!AR118,"n/a")</f>
        <v>2.24359000422458</v>
      </c>
      <c r="L361" s="77">
        <f>+IF(ISNUMBER(DATA!AS118),DATA!AS118,"n/a")</f>
        <v>5.8737652492652198E-2</v>
      </c>
      <c r="R361" s="66"/>
      <c r="S361" s="66"/>
      <c r="T361" s="66"/>
      <c r="U361" s="66"/>
      <c r="V361" s="66"/>
      <c r="W361" s="66"/>
      <c r="X361" s="66"/>
      <c r="Y361" s="66"/>
    </row>
    <row r="362" spans="1:25" x14ac:dyDescent="0.2">
      <c r="A362" s="75" t="s">
        <v>19</v>
      </c>
      <c r="B362" s="75" t="s">
        <v>21</v>
      </c>
      <c r="C362" s="66" t="s">
        <v>26</v>
      </c>
      <c r="D362" s="66" t="s">
        <v>345</v>
      </c>
      <c r="E362" s="87">
        <f>+IF(ISNUMBER(DATA!N119),DATA!N119,"n/a")</f>
        <v>2.44644865786473</v>
      </c>
      <c r="F362" s="77">
        <f>+IF(ISNUMBER(DATA!O119),DATA!O119,"n/a")</f>
        <v>3.6371126565361303E-2</v>
      </c>
      <c r="G362" s="87">
        <f>+IF(ISNUMBER(DATA!X119),DATA!X119,"n/a")</f>
        <v>2.45810664082236</v>
      </c>
      <c r="H362" s="77">
        <f>+IF(ISNUMBER(DATA!Y119),DATA!Y119,"n/a")</f>
        <v>4.3659769099420501E-2</v>
      </c>
      <c r="I362" s="87">
        <f>+IF(ISNUMBER(DATA!AH119),DATA!AH119,"n/a")</f>
        <v>2.45862747084559</v>
      </c>
      <c r="J362" s="77">
        <f>+IF(ISNUMBER(DATA!AI119),DATA!AI119,"n/a")</f>
        <v>4.0447864842411502E-2</v>
      </c>
      <c r="K362" s="87">
        <f>+IF(ISNUMBER(DATA!AR119),DATA!AR119,"n/a")</f>
        <v>2.4198954984207699</v>
      </c>
      <c r="L362" s="77">
        <f>+IF(ISNUMBER(DATA!AS119),DATA!AS119,"n/a")</f>
        <v>3.47032949628924E-2</v>
      </c>
      <c r="R362" s="66"/>
      <c r="S362" s="66"/>
      <c r="T362" s="66"/>
      <c r="U362" s="66"/>
      <c r="V362" s="66"/>
      <c r="W362" s="66"/>
      <c r="X362" s="66"/>
      <c r="Y362" s="66"/>
    </row>
    <row r="363" spans="1:25" x14ac:dyDescent="0.2">
      <c r="A363" s="75"/>
      <c r="B363" s="75"/>
      <c r="E363" s="90"/>
      <c r="F363" s="77"/>
      <c r="G363" s="91"/>
      <c r="H363" s="77"/>
      <c r="I363" s="91"/>
      <c r="J363" s="82"/>
      <c r="K363" s="91"/>
      <c r="L363" s="77"/>
      <c r="R363" s="66"/>
      <c r="S363" s="66"/>
      <c r="T363" s="66"/>
      <c r="U363" s="66"/>
      <c r="V363" s="66"/>
      <c r="W363" s="66"/>
      <c r="X363" s="66"/>
      <c r="Y363" s="66"/>
    </row>
    <row r="364" spans="1:25" x14ac:dyDescent="0.2">
      <c r="A364" s="75" t="s">
        <v>19</v>
      </c>
      <c r="B364" s="66" t="s">
        <v>12</v>
      </c>
      <c r="C364" s="66" t="s">
        <v>0</v>
      </c>
      <c r="D364" s="66" t="s">
        <v>271</v>
      </c>
      <c r="E364" s="76">
        <f t="array" ref="E364">IFERROR(INDEX(DATA!$F$133:$F$368,MATCH(1,(DATA!$D$133:$D$368=B364)*(DATA!$E$133:$E$368=D364),0)),"n/a")</f>
        <v>360456.64</v>
      </c>
      <c r="F364" s="77">
        <f t="array" ref="F364">IFERROR(INDEX(DATA!$G$133:$G$368,MATCH(1,(DATA!$D$133:$D$368=B364)*(DATA!$E$133:$E$368=D364),0)),"n/a")</f>
        <v>6.5640627426527307E-2</v>
      </c>
      <c r="G364" s="76">
        <f t="array" ref="G364">IFERROR(INDEX(DATA!$P$133:$P$368,MATCH(1,(DATA!$D$133:$D$368=B364)*(DATA!$E$133:$E$368=D364),0)),"n/a")</f>
        <v>1229392.02</v>
      </c>
      <c r="H364" s="77">
        <f t="array" ref="H364">IFERROR(INDEX(DATA!$Q$133:$Q$368,MATCH(1,(DATA!$D$133:$D$368=B364)*(DATA!$E$133:$E$368=D364),0)),"n/a")</f>
        <v>1.0586101985124999E-2</v>
      </c>
      <c r="I364" s="76">
        <f t="array" ref="I364">IFERROR(INDEX(DATA!$Z$133:$Z$368,MATCH(1,(DATA!$D$133:$D$368=B364)*(DATA!$E$133:$E$368=D364),0)),"n/a")</f>
        <v>2351085.5099999998</v>
      </c>
      <c r="J364" s="77">
        <f t="array" ref="J364">IFERROR(INDEX(DATA!$AA$133:$AA$368,MATCH(1,(DATA!$D$133:$D$368=B364)*(DATA!$E$133:$E$368=D364),0)),"n/a")</f>
        <v>-4.3742882604347298E-3</v>
      </c>
      <c r="K364" s="76">
        <f t="array" ref="K364">IFERROR(INDEX(DATA!$AJ$133:$AJ$368,MATCH(1,(DATA!$D$133:$D$368=B364)*(DATA!$E$133:$E$368=D364),0)),"n/a")</f>
        <v>4496118.82</v>
      </c>
      <c r="L364" s="77">
        <f t="array" ref="L364">IFERROR(INDEX(DATA!$AK$133:$AK$368,MATCH(1,(DATA!$D$133:$D$368=B364)*(DATA!$E$133:$E$368=D364),0)),"n/a")</f>
        <v>1.6938359396933899E-2</v>
      </c>
      <c r="R364" s="66"/>
      <c r="S364" s="66"/>
      <c r="T364" s="66"/>
      <c r="U364" s="66"/>
      <c r="V364" s="66"/>
      <c r="W364" s="66"/>
      <c r="X364" s="66"/>
      <c r="Y364" s="66"/>
    </row>
    <row r="365" spans="1:25" x14ac:dyDescent="0.2">
      <c r="A365" s="75" t="s">
        <v>19</v>
      </c>
      <c r="B365" s="66" t="s">
        <v>12</v>
      </c>
      <c r="C365" s="66" t="s">
        <v>0</v>
      </c>
      <c r="D365" s="66" t="s">
        <v>272</v>
      </c>
      <c r="E365" s="76">
        <f t="array" ref="E365">IFERROR(INDEX(DATA!$F$133:$F$368,MATCH(1,(DATA!$D$133:$D$368=B365)*(DATA!$E$133:$E$368=D365),0)),"n/a")</f>
        <v>767759.97</v>
      </c>
      <c r="F365" s="77">
        <f t="array" ref="F365">IFERROR(INDEX(DATA!$G$133:$G$368,MATCH(1,(DATA!$D$133:$D$368=B365)*(DATA!$E$133:$E$368=D365),0)),"n/a")</f>
        <v>-7.1692137136816395E-2</v>
      </c>
      <c r="G365" s="76">
        <f t="array" ref="G365">IFERROR(INDEX(DATA!$P$133:$P$368,MATCH(1,(DATA!$D$133:$D$368=B365)*(DATA!$E$133:$E$368=D365),0)),"n/a")</f>
        <v>2634455.56</v>
      </c>
      <c r="H365" s="77">
        <f t="array" ref="H365">IFERROR(INDEX(DATA!$Q$133:$Q$368,MATCH(1,(DATA!$D$133:$D$368=B365)*(DATA!$E$133:$E$368=D365),0)),"n/a")</f>
        <v>-2.8509237784733001E-2</v>
      </c>
      <c r="I365" s="76">
        <f t="array" ref="I365">IFERROR(INDEX(DATA!$Z$133:$Z$368,MATCH(1,(DATA!$D$133:$D$368=B365)*(DATA!$E$133:$E$368=D365),0)),"n/a")</f>
        <v>5059355.7300000004</v>
      </c>
      <c r="J365" s="77">
        <f t="array" ref="J365">IFERROR(INDEX(DATA!$AA$133:$AA$368,MATCH(1,(DATA!$D$133:$D$368=B365)*(DATA!$E$133:$E$368=D365),0)),"n/a")</f>
        <v>-2.9804449866504001E-2</v>
      </c>
      <c r="K365" s="76">
        <f t="array" ref="K365">IFERROR(INDEX(DATA!$AJ$133:$AJ$368,MATCH(1,(DATA!$D$133:$D$368=B365)*(DATA!$E$133:$E$368=D365),0)),"n/a")</f>
        <v>9932875.1600000001</v>
      </c>
      <c r="L365" s="77">
        <f t="array" ref="L365">IFERROR(INDEX(DATA!$AK$133:$AK$368,MATCH(1,(DATA!$D$133:$D$368=B365)*(DATA!$E$133:$E$368=D365),0)),"n/a")</f>
        <v>-4.7761157020530199E-3</v>
      </c>
      <c r="R365" s="66"/>
      <c r="S365" s="66"/>
      <c r="T365" s="66"/>
      <c r="U365" s="66"/>
      <c r="V365" s="66"/>
      <c r="W365" s="66"/>
      <c r="X365" s="66"/>
      <c r="Y365" s="66"/>
    </row>
    <row r="366" spans="1:25" x14ac:dyDescent="0.2">
      <c r="A366" s="75" t="s">
        <v>19</v>
      </c>
      <c r="B366" s="66" t="s">
        <v>12</v>
      </c>
      <c r="C366" s="66" t="s">
        <v>0</v>
      </c>
      <c r="D366" s="66" t="s">
        <v>273</v>
      </c>
      <c r="E366" s="76">
        <f t="array" ref="E366">IFERROR(INDEX(DATA!$F$133:$F$368,MATCH(1,(DATA!$D$133:$D$368=B366)*(DATA!$E$133:$E$368=D366),0)),"n/a")</f>
        <v>1364530.2</v>
      </c>
      <c r="F366" s="77">
        <f t="array" ref="F366">IFERROR(INDEX(DATA!$G$133:$G$368,MATCH(1,(DATA!$D$133:$D$368=B366)*(DATA!$E$133:$E$368=D366),0)),"n/a")</f>
        <v>3.3531105577933001E-3</v>
      </c>
      <c r="G366" s="76">
        <f t="array" ref="G366">IFERROR(INDEX(DATA!$P$133:$P$368,MATCH(1,(DATA!$D$133:$D$368=B366)*(DATA!$E$133:$E$368=D366),0)),"n/a")</f>
        <v>4666383.08</v>
      </c>
      <c r="H366" s="77">
        <f t="array" ref="H366">IFERROR(INDEX(DATA!$Q$133:$Q$368,MATCH(1,(DATA!$D$133:$D$368=B366)*(DATA!$E$133:$E$368=D366),0)),"n/a")</f>
        <v>1.4784633253516101E-2</v>
      </c>
      <c r="I366" s="76">
        <f t="array" ref="I366">IFERROR(INDEX(DATA!$Z$133:$Z$368,MATCH(1,(DATA!$D$133:$D$368=B366)*(DATA!$E$133:$E$368=D366),0)),"n/a")</f>
        <v>9012140.9499999993</v>
      </c>
      <c r="J366" s="77">
        <f t="array" ref="J366">IFERROR(INDEX(DATA!$AA$133:$AA$368,MATCH(1,(DATA!$D$133:$D$368=B366)*(DATA!$E$133:$E$368=D366),0)),"n/a")</f>
        <v>7.3519567865131395E-5</v>
      </c>
      <c r="K366" s="76">
        <f t="array" ref="K366">IFERROR(INDEX(DATA!$AJ$133:$AJ$368,MATCH(1,(DATA!$D$133:$D$368=B366)*(DATA!$E$133:$E$368=D366),0)),"n/a")</f>
        <v>16931884.82</v>
      </c>
      <c r="L366" s="77">
        <f t="array" ref="L366">IFERROR(INDEX(DATA!$AK$133:$AK$368,MATCH(1,(DATA!$D$133:$D$368=B366)*(DATA!$E$133:$E$368=D366),0)),"n/a")</f>
        <v>-1.2526461155353601E-2</v>
      </c>
      <c r="R366" s="66"/>
      <c r="S366" s="66"/>
      <c r="T366" s="66"/>
      <c r="U366" s="66"/>
      <c r="V366" s="66"/>
      <c r="W366" s="66"/>
      <c r="X366" s="66"/>
      <c r="Y366" s="66"/>
    </row>
    <row r="367" spans="1:25" x14ac:dyDescent="0.2">
      <c r="A367" s="75" t="s">
        <v>19</v>
      </c>
      <c r="B367" s="66" t="s">
        <v>12</v>
      </c>
      <c r="C367" s="66" t="s">
        <v>0</v>
      </c>
      <c r="D367" s="66" t="s">
        <v>274</v>
      </c>
      <c r="E367" s="76">
        <f t="array" ref="E367">IFERROR(INDEX(DATA!$F$133:$F$368,MATCH(1,(DATA!$D$133:$D$368=B367)*(DATA!$E$133:$E$368=D367),0)),"n/a")</f>
        <v>479390.69</v>
      </c>
      <c r="F367" s="77">
        <f t="array" ref="F367">IFERROR(INDEX(DATA!$G$133:$G$368,MATCH(1,(DATA!$D$133:$D$368=B367)*(DATA!$E$133:$E$368=D367),0)),"n/a")</f>
        <v>-5.7800761281895402E-2</v>
      </c>
      <c r="G367" s="76">
        <f t="array" ref="G367">IFERROR(INDEX(DATA!$P$133:$P$368,MATCH(1,(DATA!$D$133:$D$368=B367)*(DATA!$E$133:$E$368=D367),0)),"n/a")</f>
        <v>1622492.48</v>
      </c>
      <c r="H367" s="77">
        <f t="array" ref="H367">IFERROR(INDEX(DATA!$Q$133:$Q$368,MATCH(1,(DATA!$D$133:$D$368=B367)*(DATA!$E$133:$E$368=D367),0)),"n/a")</f>
        <v>-2.0765965541907402E-2</v>
      </c>
      <c r="I367" s="76">
        <f t="array" ref="I367">IFERROR(INDEX(DATA!$Z$133:$Z$368,MATCH(1,(DATA!$D$133:$D$368=B367)*(DATA!$E$133:$E$368=D367),0)),"n/a")</f>
        <v>3035182.67</v>
      </c>
      <c r="J367" s="77">
        <f t="array" ref="J367">IFERROR(INDEX(DATA!$AA$133:$AA$368,MATCH(1,(DATA!$D$133:$D$368=B367)*(DATA!$E$133:$E$368=D367),0)),"n/a")</f>
        <v>-1.5808899762913799E-2</v>
      </c>
      <c r="K367" s="76">
        <f t="array" ref="K367">IFERROR(INDEX(DATA!$AJ$133:$AJ$368,MATCH(1,(DATA!$D$133:$D$368=B367)*(DATA!$E$133:$E$368=D367),0)),"n/a")</f>
        <v>6034640.0300000003</v>
      </c>
      <c r="L367" s="77">
        <f t="array" ref="L367">IFERROR(INDEX(DATA!$AK$133:$AK$368,MATCH(1,(DATA!$D$133:$D$368=B367)*(DATA!$E$133:$E$368=D367),0)),"n/a")</f>
        <v>-3.71537764581691E-4</v>
      </c>
      <c r="R367" s="66"/>
      <c r="S367" s="66"/>
      <c r="T367" s="66"/>
      <c r="U367" s="66"/>
      <c r="V367" s="66"/>
      <c r="W367" s="66"/>
      <c r="X367" s="66"/>
      <c r="Y367" s="66"/>
    </row>
    <row r="368" spans="1:25" x14ac:dyDescent="0.2">
      <c r="A368" s="75" t="s">
        <v>19</v>
      </c>
      <c r="B368" s="66" t="s">
        <v>12</v>
      </c>
      <c r="C368" s="66" t="s">
        <v>0</v>
      </c>
      <c r="D368" s="66" t="s">
        <v>275</v>
      </c>
      <c r="E368" s="76">
        <f t="array" ref="E368">IFERROR(INDEX(DATA!$F$133:$F$368,MATCH(1,(DATA!$D$133:$D$368=B368)*(DATA!$E$133:$E$368=D368),0)),"n/a")</f>
        <v>1331512.74</v>
      </c>
      <c r="F368" s="77">
        <f t="array" ref="F368">IFERROR(INDEX(DATA!$G$133:$G$368,MATCH(1,(DATA!$D$133:$D$368=B368)*(DATA!$E$133:$E$368=D368),0)),"n/a")</f>
        <v>1.15431658602077E-2</v>
      </c>
      <c r="G368" s="76">
        <f t="array" ref="G368">IFERROR(INDEX(DATA!$P$133:$P$368,MATCH(1,(DATA!$D$133:$D$368=B368)*(DATA!$E$133:$E$368=D368),0)),"n/a")</f>
        <v>4599788.84</v>
      </c>
      <c r="H368" s="77">
        <f t="array" ref="H368">IFERROR(INDEX(DATA!$Q$133:$Q$368,MATCH(1,(DATA!$D$133:$D$368=B368)*(DATA!$E$133:$E$368=D368),0)),"n/a")</f>
        <v>1.25937509209385E-2</v>
      </c>
      <c r="I368" s="76">
        <f t="array" ref="I368">IFERROR(INDEX(DATA!$Z$133:$Z$368,MATCH(1,(DATA!$D$133:$D$368=B368)*(DATA!$E$133:$E$368=D368),0)),"n/a")</f>
        <v>9039065.7699999996</v>
      </c>
      <c r="J368" s="77">
        <f t="array" ref="J368">IFERROR(INDEX(DATA!$AA$133:$AA$368,MATCH(1,(DATA!$D$133:$D$368=B368)*(DATA!$E$133:$E$368=D368),0)),"n/a")</f>
        <v>1.10898648063669E-2</v>
      </c>
      <c r="K368" s="76">
        <f t="array" ref="K368">IFERROR(INDEX(DATA!$AJ$133:$AJ$368,MATCH(1,(DATA!$D$133:$D$368=B368)*(DATA!$E$133:$E$368=D368),0)),"n/a")</f>
        <v>16851802.449999999</v>
      </c>
      <c r="L368" s="77">
        <f t="array" ref="L368">IFERROR(INDEX(DATA!$AK$133:$AK$368,MATCH(1,(DATA!$D$133:$D$368=B368)*(DATA!$E$133:$E$368=D368),0)),"n/a")</f>
        <v>1.43795409012455E-2</v>
      </c>
      <c r="R368" s="66"/>
      <c r="S368" s="66"/>
      <c r="T368" s="66"/>
      <c r="U368" s="66"/>
      <c r="V368" s="66"/>
      <c r="W368" s="66"/>
      <c r="X368" s="66"/>
      <c r="Y368" s="66"/>
    </row>
    <row r="369" spans="1:25" x14ac:dyDescent="0.2">
      <c r="A369" s="75" t="s">
        <v>19</v>
      </c>
      <c r="B369" s="66" t="s">
        <v>12</v>
      </c>
      <c r="C369" s="66" t="s">
        <v>0</v>
      </c>
      <c r="D369" s="66" t="s">
        <v>276</v>
      </c>
      <c r="E369" s="76">
        <f t="array" ref="E369">IFERROR(INDEX(DATA!$F$133:$F$368,MATCH(1,(DATA!$D$133:$D$368=B369)*(DATA!$E$133:$E$368=D369),0)),"n/a")</f>
        <v>534780.63</v>
      </c>
      <c r="F369" s="77">
        <f t="array" ref="F369">IFERROR(INDEX(DATA!$G$133:$G$368,MATCH(1,(DATA!$D$133:$D$368=B369)*(DATA!$E$133:$E$368=D369),0)),"n/a")</f>
        <v>-1.79493878910978E-2</v>
      </c>
      <c r="G369" s="76">
        <f t="array" ref="G369">IFERROR(INDEX(DATA!$P$133:$P$368,MATCH(1,(DATA!$D$133:$D$368=B369)*(DATA!$E$133:$E$368=D369),0)),"n/a")</f>
        <v>1889085.53</v>
      </c>
      <c r="H369" s="77">
        <f t="array" ref="H369">IFERROR(INDEX(DATA!$Q$133:$Q$368,MATCH(1,(DATA!$D$133:$D$368=B369)*(DATA!$E$133:$E$368=D369),0)),"n/a")</f>
        <v>-1.05120814933218E-2</v>
      </c>
      <c r="I369" s="76">
        <f t="array" ref="I369">IFERROR(INDEX(DATA!$Z$133:$Z$368,MATCH(1,(DATA!$D$133:$D$368=B369)*(DATA!$E$133:$E$368=D369),0)),"n/a")</f>
        <v>3561210.19</v>
      </c>
      <c r="J369" s="77">
        <f t="array" ref="J369">IFERROR(INDEX(DATA!$AA$133:$AA$368,MATCH(1,(DATA!$D$133:$D$368=B369)*(DATA!$E$133:$E$368=D369),0)),"n/a")</f>
        <v>-2.72482973520486E-2</v>
      </c>
      <c r="K369" s="76">
        <f t="array" ref="K369">IFERROR(INDEX(DATA!$AJ$133:$AJ$368,MATCH(1,(DATA!$D$133:$D$368=B369)*(DATA!$E$133:$E$368=D369),0)),"n/a")</f>
        <v>6801502.5</v>
      </c>
      <c r="L369" s="77">
        <f t="array" ref="L369">IFERROR(INDEX(DATA!$AK$133:$AK$368,MATCH(1,(DATA!$D$133:$D$368=B369)*(DATA!$E$133:$E$368=D369),0)),"n/a")</f>
        <v>-4.2092629241661699E-3</v>
      </c>
      <c r="R369" s="66"/>
      <c r="S369" s="66"/>
      <c r="T369" s="66"/>
      <c r="U369" s="66"/>
      <c r="V369" s="66"/>
      <c r="W369" s="66"/>
      <c r="X369" s="66"/>
      <c r="Y369" s="66"/>
    </row>
    <row r="370" spans="1:25" x14ac:dyDescent="0.2">
      <c r="A370" s="75" t="s">
        <v>19</v>
      </c>
      <c r="B370" s="66" t="s">
        <v>12</v>
      </c>
      <c r="C370" s="66" t="s">
        <v>0</v>
      </c>
      <c r="D370" s="66" t="s">
        <v>277</v>
      </c>
      <c r="E370" s="76">
        <f t="array" ref="E370">IFERROR(INDEX(DATA!$F$133:$F$368,MATCH(1,(DATA!$D$133:$D$368=B370)*(DATA!$E$133:$E$368=D370),0)),"n/a")</f>
        <v>395177.83</v>
      </c>
      <c r="F370" s="77">
        <f t="array" ref="F370">IFERROR(INDEX(DATA!$G$133:$G$368,MATCH(1,(DATA!$D$133:$D$368=B370)*(DATA!$E$133:$E$368=D370),0)),"n/a")</f>
        <v>5.70847631327214E-2</v>
      </c>
      <c r="G370" s="76">
        <f t="array" ref="G370">IFERROR(INDEX(DATA!$P$133:$P$368,MATCH(1,(DATA!$D$133:$D$368=B370)*(DATA!$E$133:$E$368=D370),0)),"n/a")</f>
        <v>1302210.69</v>
      </c>
      <c r="H370" s="77">
        <f t="array" ref="H370">IFERROR(INDEX(DATA!$Q$133:$Q$368,MATCH(1,(DATA!$D$133:$D$368=B370)*(DATA!$E$133:$E$368=D370),0)),"n/a")</f>
        <v>4.6222774318512398E-2</v>
      </c>
      <c r="I370" s="76">
        <f t="array" ref="I370">IFERROR(INDEX(DATA!$Z$133:$Z$368,MATCH(1,(DATA!$D$133:$D$368=B370)*(DATA!$E$133:$E$368=D370),0)),"n/a")</f>
        <v>2430211.87</v>
      </c>
      <c r="J370" s="77">
        <f t="array" ref="J370">IFERROR(INDEX(DATA!$AA$133:$AA$368,MATCH(1,(DATA!$D$133:$D$368=B370)*(DATA!$E$133:$E$368=D370),0)),"n/a")</f>
        <v>1.11558631640949E-3</v>
      </c>
      <c r="K370" s="76">
        <f t="array" ref="K370">IFERROR(INDEX(DATA!$AJ$133:$AJ$368,MATCH(1,(DATA!$D$133:$D$368=B370)*(DATA!$E$133:$E$368=D370),0)),"n/a")</f>
        <v>4702364.0199999996</v>
      </c>
      <c r="L370" s="77">
        <f t="array" ref="L370">IFERROR(INDEX(DATA!$AK$133:$AK$368,MATCH(1,(DATA!$D$133:$D$368=B370)*(DATA!$E$133:$E$368=D370),0)),"n/a")</f>
        <v>-1.56163124711616E-2</v>
      </c>
      <c r="R370" s="66"/>
      <c r="S370" s="66"/>
      <c r="T370" s="66"/>
      <c r="U370" s="66"/>
      <c r="V370" s="66"/>
      <c r="W370" s="66"/>
      <c r="X370" s="66"/>
      <c r="Y370" s="66"/>
    </row>
    <row r="371" spans="1:25" x14ac:dyDescent="0.2">
      <c r="A371" s="75" t="s">
        <v>19</v>
      </c>
      <c r="B371" s="66" t="s">
        <v>12</v>
      </c>
      <c r="C371" s="66" t="s">
        <v>0</v>
      </c>
      <c r="D371" s="66" t="s">
        <v>278</v>
      </c>
      <c r="E371" s="76">
        <f t="array" ref="E371">IFERROR(INDEX(DATA!$F$133:$F$368,MATCH(1,(DATA!$D$133:$D$368=B371)*(DATA!$E$133:$E$368=D371),0)),"n/a")</f>
        <v>1339572.6599999999</v>
      </c>
      <c r="F371" s="77">
        <f t="array" ref="F371">IFERROR(INDEX(DATA!$G$133:$G$368,MATCH(1,(DATA!$D$133:$D$368=B371)*(DATA!$E$133:$E$368=D371),0)),"n/a")</f>
        <v>0.13125500365288101</v>
      </c>
      <c r="G371" s="76">
        <f t="array" ref="G371">IFERROR(INDEX(DATA!$P$133:$P$368,MATCH(1,(DATA!$D$133:$D$368=B371)*(DATA!$E$133:$E$368=D371),0)),"n/a")</f>
        <v>4674470.0599999996</v>
      </c>
      <c r="H371" s="77">
        <f t="array" ref="H371">IFERROR(INDEX(DATA!$Q$133:$Q$368,MATCH(1,(DATA!$D$133:$D$368=B371)*(DATA!$E$133:$E$368=D371),0)),"n/a")</f>
        <v>0.13485131356949401</v>
      </c>
      <c r="I371" s="76">
        <f t="array" ref="I371">IFERROR(INDEX(DATA!$Z$133:$Z$368,MATCH(1,(DATA!$D$133:$D$368=B371)*(DATA!$E$133:$E$368=D371),0)),"n/a")</f>
        <v>8962349.8300000001</v>
      </c>
      <c r="J371" s="77">
        <f t="array" ref="J371">IFERROR(INDEX(DATA!$AA$133:$AA$368,MATCH(1,(DATA!$D$133:$D$368=B371)*(DATA!$E$133:$E$368=D371),0)),"n/a")</f>
        <v>8.8434745782062799E-2</v>
      </c>
      <c r="K371" s="76">
        <f t="array" ref="K371">IFERROR(INDEX(DATA!$AJ$133:$AJ$368,MATCH(1,(DATA!$D$133:$D$368=B371)*(DATA!$E$133:$E$368=D371),0)),"n/a")</f>
        <v>16809293.34</v>
      </c>
      <c r="L371" s="77">
        <f t="array" ref="L371">IFERROR(INDEX(DATA!$AK$133:$AK$368,MATCH(1,(DATA!$D$133:$D$368=B371)*(DATA!$E$133:$E$368=D371),0)),"n/a")</f>
        <v>5.6662100468685299E-2</v>
      </c>
      <c r="R371" s="66"/>
      <c r="S371" s="66"/>
      <c r="T371" s="66"/>
      <c r="U371" s="66"/>
      <c r="V371" s="66"/>
      <c r="W371" s="66"/>
      <c r="X371" s="66"/>
      <c r="Y371" s="66"/>
    </row>
    <row r="372" spans="1:25" x14ac:dyDescent="0.2">
      <c r="A372" s="75" t="s">
        <v>19</v>
      </c>
      <c r="B372" s="66" t="s">
        <v>12</v>
      </c>
      <c r="C372" s="66" t="s">
        <v>0</v>
      </c>
      <c r="D372" s="66" t="s">
        <v>279</v>
      </c>
      <c r="E372" s="76">
        <f t="array" ref="E372">IFERROR(INDEX(DATA!$F$133:$F$368,MATCH(1,(DATA!$D$133:$D$368=B372)*(DATA!$E$133:$E$368=D372),0)),"n/a")</f>
        <v>507078.95</v>
      </c>
      <c r="F372" s="77">
        <f t="array" ref="F372">IFERROR(INDEX(DATA!$G$133:$G$368,MATCH(1,(DATA!$D$133:$D$368=B372)*(DATA!$E$133:$E$368=D372),0)),"n/a")</f>
        <v>6.0192563716851999E-2</v>
      </c>
      <c r="G372" s="76">
        <f t="array" ref="G372">IFERROR(INDEX(DATA!$P$133:$P$368,MATCH(1,(DATA!$D$133:$D$368=B372)*(DATA!$E$133:$E$368=D372),0)),"n/a")</f>
        <v>1744999.01</v>
      </c>
      <c r="H372" s="77">
        <f t="array" ref="H372">IFERROR(INDEX(DATA!$Q$133:$Q$368,MATCH(1,(DATA!$D$133:$D$368=B372)*(DATA!$E$133:$E$368=D372),0)),"n/a")</f>
        <v>5.1949224739204901E-2</v>
      </c>
      <c r="I372" s="76">
        <f t="array" ref="I372">IFERROR(INDEX(DATA!$Z$133:$Z$368,MATCH(1,(DATA!$D$133:$D$368=B372)*(DATA!$E$133:$E$368=D372),0)),"n/a")</f>
        <v>3307594.9</v>
      </c>
      <c r="J372" s="77">
        <f t="array" ref="J372">IFERROR(INDEX(DATA!$AA$133:$AA$368,MATCH(1,(DATA!$D$133:$D$368=B372)*(DATA!$E$133:$E$368=D372),0)),"n/a")</f>
        <v>1.11007577092424E-2</v>
      </c>
      <c r="K372" s="76">
        <f t="array" ref="K372">IFERROR(INDEX(DATA!$AJ$133:$AJ$368,MATCH(1,(DATA!$D$133:$D$368=B372)*(DATA!$E$133:$E$368=D372),0)),"n/a")</f>
        <v>6611593.6200000001</v>
      </c>
      <c r="L372" s="77">
        <f t="array" ref="L372">IFERROR(INDEX(DATA!$AK$133:$AK$368,MATCH(1,(DATA!$D$133:$D$368=B372)*(DATA!$E$133:$E$368=D372),0)),"n/a")</f>
        <v>8.4046142953409595E-3</v>
      </c>
      <c r="R372" s="66"/>
      <c r="S372" s="66"/>
      <c r="T372" s="66"/>
      <c r="U372" s="66"/>
      <c r="V372" s="66"/>
      <c r="W372" s="66"/>
      <c r="X372" s="66"/>
      <c r="Y372" s="66"/>
    </row>
    <row r="373" spans="1:25" x14ac:dyDescent="0.2">
      <c r="A373" s="75" t="s">
        <v>19</v>
      </c>
      <c r="B373" s="66" t="s">
        <v>12</v>
      </c>
      <c r="C373" s="66" t="s">
        <v>0</v>
      </c>
      <c r="D373" s="66" t="s">
        <v>280</v>
      </c>
      <c r="E373" s="76">
        <f t="array" ref="E373">IFERROR(INDEX(DATA!$F$133:$F$368,MATCH(1,(DATA!$D$133:$D$368=B373)*(DATA!$E$133:$E$368=D373),0)),"n/a")</f>
        <v>374404.85</v>
      </c>
      <c r="F373" s="77">
        <f t="array" ref="F373">IFERROR(INDEX(DATA!$G$133:$G$368,MATCH(1,(DATA!$D$133:$D$368=B373)*(DATA!$E$133:$E$368=D373),0)),"n/a")</f>
        <v>-8.2610466805532606E-3</v>
      </c>
      <c r="G373" s="76">
        <f t="array" ref="G373">IFERROR(INDEX(DATA!$P$133:$P$368,MATCH(1,(DATA!$D$133:$D$368=B373)*(DATA!$E$133:$E$368=D373),0)),"n/a")</f>
        <v>1333409.46</v>
      </c>
      <c r="H373" s="77">
        <f t="array" ref="H373">IFERROR(INDEX(DATA!$Q$133:$Q$368,MATCH(1,(DATA!$D$133:$D$368=B373)*(DATA!$E$133:$E$368=D373),0)),"n/a")</f>
        <v>-3.5908138330624198E-3</v>
      </c>
      <c r="I373" s="76">
        <f t="array" ref="I373">IFERROR(INDEX(DATA!$Z$133:$Z$368,MATCH(1,(DATA!$D$133:$D$368=B373)*(DATA!$E$133:$E$368=D373),0)),"n/a")</f>
        <v>2703160.11</v>
      </c>
      <c r="J373" s="77">
        <f t="array" ref="J373">IFERROR(INDEX(DATA!$AA$133:$AA$368,MATCH(1,(DATA!$D$133:$D$368=B373)*(DATA!$E$133:$E$368=D373),0)),"n/a")</f>
        <v>-1.5108036467569501E-2</v>
      </c>
      <c r="K373" s="76">
        <f t="array" ref="K373">IFERROR(INDEX(DATA!$AJ$133:$AJ$368,MATCH(1,(DATA!$D$133:$D$368=B373)*(DATA!$E$133:$E$368=D373),0)),"n/a")</f>
        <v>5273439.18</v>
      </c>
      <c r="L373" s="77">
        <f t="array" ref="L373">IFERROR(INDEX(DATA!$AK$133:$AK$368,MATCH(1,(DATA!$D$133:$D$368=B373)*(DATA!$E$133:$E$368=D373),0)),"n/a")</f>
        <v>-3.1889370175244597E-2</v>
      </c>
      <c r="R373" s="66"/>
      <c r="S373" s="66"/>
      <c r="T373" s="66"/>
      <c r="U373" s="66"/>
      <c r="V373" s="66"/>
      <c r="W373" s="66"/>
      <c r="X373" s="66"/>
      <c r="Y373" s="66"/>
    </row>
    <row r="374" spans="1:25" x14ac:dyDescent="0.2">
      <c r="A374" s="75" t="s">
        <v>19</v>
      </c>
      <c r="B374" s="66" t="s">
        <v>12</v>
      </c>
      <c r="C374" s="66" t="s">
        <v>0</v>
      </c>
      <c r="D374" s="66" t="s">
        <v>281</v>
      </c>
      <c r="E374" s="76">
        <f t="array" ref="E374">IFERROR(INDEX(DATA!$F$133:$F$368,MATCH(1,(DATA!$D$133:$D$368=B374)*(DATA!$E$133:$E$368=D374),0)),"n/a")</f>
        <v>368704.12</v>
      </c>
      <c r="F374" s="77">
        <f t="array" ref="F374">IFERROR(INDEX(DATA!$G$133:$G$368,MATCH(1,(DATA!$D$133:$D$368=B374)*(DATA!$E$133:$E$368=D374),0)),"n/a")</f>
        <v>-7.1767552850628594E-2</v>
      </c>
      <c r="G374" s="76">
        <f t="array" ref="G374">IFERROR(INDEX(DATA!$P$133:$P$368,MATCH(1,(DATA!$D$133:$D$368=B374)*(DATA!$E$133:$E$368=D374),0)),"n/a")</f>
        <v>1282692.1299999999</v>
      </c>
      <c r="H374" s="77">
        <f t="array" ref="H374">IFERROR(INDEX(DATA!$Q$133:$Q$368,MATCH(1,(DATA!$D$133:$D$368=B374)*(DATA!$E$133:$E$368=D374),0)),"n/a")</f>
        <v>-4.0333560763280402E-2</v>
      </c>
      <c r="I374" s="76">
        <f t="array" ref="I374">IFERROR(INDEX(DATA!$Z$133:$Z$368,MATCH(1,(DATA!$D$133:$D$368=B374)*(DATA!$E$133:$E$368=D374),0)),"n/a")</f>
        <v>2466865.06</v>
      </c>
      <c r="J374" s="77">
        <f t="array" ref="J374">IFERROR(INDEX(DATA!$AA$133:$AA$368,MATCH(1,(DATA!$D$133:$D$368=B374)*(DATA!$E$133:$E$368=D374),0)),"n/a")</f>
        <v>-3.4036794153230798E-2</v>
      </c>
      <c r="K374" s="76">
        <f t="array" ref="K374">IFERROR(INDEX(DATA!$AJ$133:$AJ$368,MATCH(1,(DATA!$D$133:$D$368=B374)*(DATA!$E$133:$E$368=D374),0)),"n/a")</f>
        <v>4899322.55</v>
      </c>
      <c r="L374" s="77">
        <f t="array" ref="L374">IFERROR(INDEX(DATA!$AK$133:$AK$368,MATCH(1,(DATA!$D$133:$D$368=B374)*(DATA!$E$133:$E$368=D374),0)),"n/a")</f>
        <v>-3.9493774515973898E-2</v>
      </c>
      <c r="R374" s="66"/>
      <c r="S374" s="66"/>
      <c r="T374" s="66"/>
      <c r="U374" s="66"/>
      <c r="V374" s="66"/>
      <c r="W374" s="66"/>
      <c r="X374" s="66"/>
      <c r="Y374" s="66"/>
    </row>
    <row r="375" spans="1:25" x14ac:dyDescent="0.2">
      <c r="A375" s="75" t="s">
        <v>19</v>
      </c>
      <c r="B375" s="66" t="s">
        <v>12</v>
      </c>
      <c r="C375" s="66" t="s">
        <v>0</v>
      </c>
      <c r="D375" s="66" t="s">
        <v>282</v>
      </c>
      <c r="E375" s="76">
        <f t="array" ref="E375">IFERROR(INDEX(DATA!$F$133:$F$368,MATCH(1,(DATA!$D$133:$D$368=B375)*(DATA!$E$133:$E$368=D375),0)),"n/a")</f>
        <v>945050.96</v>
      </c>
      <c r="F375" s="77">
        <f t="array" ref="F375">IFERROR(INDEX(DATA!$G$133:$G$368,MATCH(1,(DATA!$D$133:$D$368=B375)*(DATA!$E$133:$E$368=D375),0)),"n/a")</f>
        <v>-6.1924542190434397E-3</v>
      </c>
      <c r="G375" s="76">
        <f t="array" ref="G375">IFERROR(INDEX(DATA!$P$133:$P$368,MATCH(1,(DATA!$D$133:$D$368=B375)*(DATA!$E$133:$E$368=D375),0)),"n/a")</f>
        <v>3190339.69</v>
      </c>
      <c r="H375" s="77">
        <f t="array" ref="H375">IFERROR(INDEX(DATA!$Q$133:$Q$368,MATCH(1,(DATA!$D$133:$D$368=B375)*(DATA!$E$133:$E$368=D375),0)),"n/a")</f>
        <v>-1.11274524329195E-3</v>
      </c>
      <c r="I375" s="76">
        <f t="array" ref="I375">IFERROR(INDEX(DATA!$Z$133:$Z$368,MATCH(1,(DATA!$D$133:$D$368=B375)*(DATA!$E$133:$E$368=D375),0)),"n/a")</f>
        <v>6197775.7000000002</v>
      </c>
      <c r="J375" s="77">
        <f t="array" ref="J375">IFERROR(INDEX(DATA!$AA$133:$AA$368,MATCH(1,(DATA!$D$133:$D$368=B375)*(DATA!$E$133:$E$368=D375),0)),"n/a")</f>
        <v>-8.1643145406191508E-3</v>
      </c>
      <c r="K375" s="76">
        <f t="array" ref="K375">IFERROR(INDEX(DATA!$AJ$133:$AJ$368,MATCH(1,(DATA!$D$133:$D$368=B375)*(DATA!$E$133:$E$368=D375),0)),"n/a")</f>
        <v>11938804.550000001</v>
      </c>
      <c r="L375" s="77">
        <f t="array" ref="L375">IFERROR(INDEX(DATA!$AK$133:$AK$368,MATCH(1,(DATA!$D$133:$D$368=B375)*(DATA!$E$133:$E$368=D375),0)),"n/a")</f>
        <v>-4.1526796685325197E-2</v>
      </c>
      <c r="R375" s="66"/>
      <c r="S375" s="66"/>
      <c r="T375" s="66"/>
      <c r="U375" s="66"/>
      <c r="V375" s="66"/>
      <c r="W375" s="66"/>
      <c r="X375" s="66"/>
      <c r="Y375" s="66"/>
    </row>
    <row r="376" spans="1:25" x14ac:dyDescent="0.2">
      <c r="A376" s="75" t="s">
        <v>19</v>
      </c>
      <c r="B376" s="66" t="s">
        <v>12</v>
      </c>
      <c r="C376" s="66" t="s">
        <v>0</v>
      </c>
      <c r="D376" s="66" t="s">
        <v>283</v>
      </c>
      <c r="E376" s="76">
        <f t="array" ref="E376">IFERROR(INDEX(DATA!$F$133:$F$368,MATCH(1,(DATA!$D$133:$D$368=B376)*(DATA!$E$133:$E$368=D376),0)),"n/a")</f>
        <v>906327.14</v>
      </c>
      <c r="F376" s="77">
        <f t="array" ref="F376">IFERROR(INDEX(DATA!$G$133:$G$368,MATCH(1,(DATA!$D$133:$D$368=B376)*(DATA!$E$133:$E$368=D376),0)),"n/a")</f>
        <v>-2.1960341771189901E-2</v>
      </c>
      <c r="G376" s="76">
        <f t="array" ref="G376">IFERROR(INDEX(DATA!$P$133:$P$368,MATCH(1,(DATA!$D$133:$D$368=B376)*(DATA!$E$133:$E$368=D376),0)),"n/a")</f>
        <v>3078205.71</v>
      </c>
      <c r="H376" s="77">
        <f t="array" ref="H376">IFERROR(INDEX(DATA!$Q$133:$Q$368,MATCH(1,(DATA!$D$133:$D$368=B376)*(DATA!$E$133:$E$368=D376),0)),"n/a")</f>
        <v>-2.12625468427163E-2</v>
      </c>
      <c r="I376" s="76">
        <f t="array" ref="I376">IFERROR(INDEX(DATA!$Z$133:$Z$368,MATCH(1,(DATA!$D$133:$D$368=B376)*(DATA!$E$133:$E$368=D376),0)),"n/a")</f>
        <v>6043392.0899999999</v>
      </c>
      <c r="J376" s="77">
        <f t="array" ref="J376">IFERROR(INDEX(DATA!$AA$133:$AA$368,MATCH(1,(DATA!$D$133:$D$368=B376)*(DATA!$E$133:$E$368=D376),0)),"n/a")</f>
        <v>-3.92633125536275E-2</v>
      </c>
      <c r="K376" s="76">
        <f t="array" ref="K376">IFERROR(INDEX(DATA!$AJ$133:$AJ$368,MATCH(1,(DATA!$D$133:$D$368=B376)*(DATA!$E$133:$E$368=D376),0)),"n/a")</f>
        <v>11733317.949999999</v>
      </c>
      <c r="L376" s="77">
        <f t="array" ref="L376">IFERROR(INDEX(DATA!$AK$133:$AK$368,MATCH(1,(DATA!$D$133:$D$368=B376)*(DATA!$E$133:$E$368=D376),0)),"n/a")</f>
        <v>-3.6259233547364197E-2</v>
      </c>
      <c r="R376" s="66"/>
      <c r="S376" s="66"/>
      <c r="T376" s="66"/>
      <c r="U376" s="66"/>
      <c r="V376" s="66"/>
      <c r="W376" s="66"/>
      <c r="X376" s="66"/>
      <c r="Y376" s="66"/>
    </row>
    <row r="377" spans="1:25" x14ac:dyDescent="0.2">
      <c r="A377" s="75" t="s">
        <v>19</v>
      </c>
      <c r="B377" s="66" t="s">
        <v>12</v>
      </c>
      <c r="C377" s="66" t="s">
        <v>0</v>
      </c>
      <c r="D377" s="66" t="s">
        <v>284</v>
      </c>
      <c r="E377" s="76">
        <f t="array" ref="E377">IFERROR(INDEX(DATA!$F$133:$F$368,MATCH(1,(DATA!$D$133:$D$368=B377)*(DATA!$E$133:$E$368=D377),0)),"n/a")</f>
        <v>870247.09</v>
      </c>
      <c r="F377" s="77">
        <f t="array" ref="F377">IFERROR(INDEX(DATA!$G$133:$G$368,MATCH(1,(DATA!$D$133:$D$368=B377)*(DATA!$E$133:$E$368=D377),0)),"n/a")</f>
        <v>-4.9774387131911603E-2</v>
      </c>
      <c r="G377" s="76">
        <f t="array" ref="G377">IFERROR(INDEX(DATA!$P$133:$P$368,MATCH(1,(DATA!$D$133:$D$368=B377)*(DATA!$E$133:$E$368=D377),0)),"n/a")</f>
        <v>3063016.22</v>
      </c>
      <c r="H377" s="77">
        <f t="array" ref="H377">IFERROR(INDEX(DATA!$Q$133:$Q$368,MATCH(1,(DATA!$D$133:$D$368=B377)*(DATA!$E$133:$E$368=D377),0)),"n/a")</f>
        <v>1.1931655006713201E-2</v>
      </c>
      <c r="I377" s="76">
        <f t="array" ref="I377">IFERROR(INDEX(DATA!$Z$133:$Z$368,MATCH(1,(DATA!$D$133:$D$368=B377)*(DATA!$E$133:$E$368=D377),0)),"n/a")</f>
        <v>5910645.9699999997</v>
      </c>
      <c r="J377" s="77">
        <f t="array" ref="J377">IFERROR(INDEX(DATA!$AA$133:$AA$368,MATCH(1,(DATA!$D$133:$D$368=B377)*(DATA!$E$133:$E$368=D377),0)),"n/a")</f>
        <v>2.65823268090267E-2</v>
      </c>
      <c r="K377" s="76">
        <f t="array" ref="K377">IFERROR(INDEX(DATA!$AJ$133:$AJ$368,MATCH(1,(DATA!$D$133:$D$368=B377)*(DATA!$E$133:$E$368=D377),0)),"n/a")</f>
        <v>11650612.880000001</v>
      </c>
      <c r="L377" s="77">
        <f t="array" ref="L377">IFERROR(INDEX(DATA!$AK$133:$AK$368,MATCH(1,(DATA!$D$133:$D$368=B377)*(DATA!$E$133:$E$368=D377),0)),"n/a")</f>
        <v>2.2909138380114099E-2</v>
      </c>
      <c r="R377" s="66"/>
      <c r="S377" s="66"/>
      <c r="T377" s="66"/>
      <c r="U377" s="66"/>
      <c r="V377" s="66"/>
      <c r="W377" s="66"/>
      <c r="X377" s="66"/>
      <c r="Y377" s="66"/>
    </row>
    <row r="378" spans="1:25" x14ac:dyDescent="0.2">
      <c r="A378" s="75" t="s">
        <v>19</v>
      </c>
      <c r="B378" s="66" t="s">
        <v>12</v>
      </c>
      <c r="C378" s="66" t="s">
        <v>0</v>
      </c>
      <c r="D378" s="66" t="s">
        <v>285</v>
      </c>
      <c r="E378" s="76">
        <f t="array" ref="E378">IFERROR(INDEX(DATA!$F$133:$F$368,MATCH(1,(DATA!$D$133:$D$368=B378)*(DATA!$E$133:$E$368=D378),0)),"n/a")</f>
        <v>367379.34</v>
      </c>
      <c r="F378" s="77">
        <f t="array" ref="F378">IFERROR(INDEX(DATA!$G$133:$G$368,MATCH(1,(DATA!$D$133:$D$368=B378)*(DATA!$E$133:$E$368=D378),0)),"n/a")</f>
        <v>-0.12990642604976399</v>
      </c>
      <c r="G378" s="76">
        <f t="array" ref="G378">IFERROR(INDEX(DATA!$P$133:$P$368,MATCH(1,(DATA!$D$133:$D$368=B378)*(DATA!$E$133:$E$368=D378),0)),"n/a")</f>
        <v>1361122.61</v>
      </c>
      <c r="H378" s="77">
        <f t="array" ref="H378">IFERROR(INDEX(DATA!$Q$133:$Q$368,MATCH(1,(DATA!$D$133:$D$368=B378)*(DATA!$E$133:$E$368=D378),0)),"n/a")</f>
        <v>-7.0562138184799394E-2</v>
      </c>
      <c r="I378" s="76">
        <f t="array" ref="I378">IFERROR(INDEX(DATA!$Z$133:$Z$368,MATCH(1,(DATA!$D$133:$D$368=B378)*(DATA!$E$133:$E$368=D378),0)),"n/a")</f>
        <v>2609034.98</v>
      </c>
      <c r="J378" s="77">
        <f t="array" ref="J378">IFERROR(INDEX(DATA!$AA$133:$AA$368,MATCH(1,(DATA!$D$133:$D$368=B378)*(DATA!$E$133:$E$368=D378),0)),"n/a")</f>
        <v>-4.1560924469797797E-2</v>
      </c>
      <c r="K378" s="76">
        <f t="array" ref="K378">IFERROR(INDEX(DATA!$AJ$133:$AJ$368,MATCH(1,(DATA!$D$133:$D$368=B378)*(DATA!$E$133:$E$368=D378),0)),"n/a")</f>
        <v>5311698.25</v>
      </c>
      <c r="L378" s="77">
        <f t="array" ref="L378">IFERROR(INDEX(DATA!$AK$133:$AK$368,MATCH(1,(DATA!$D$133:$D$368=B378)*(DATA!$E$133:$E$368=D378),0)),"n/a")</f>
        <v>-2.5974417726858601E-2</v>
      </c>
      <c r="R378" s="66"/>
      <c r="S378" s="66"/>
      <c r="T378" s="66"/>
      <c r="U378" s="66"/>
      <c r="V378" s="66"/>
      <c r="W378" s="66"/>
      <c r="X378" s="66"/>
      <c r="Y378" s="66"/>
    </row>
    <row r="379" spans="1:25" x14ac:dyDescent="0.2">
      <c r="A379" s="75" t="s">
        <v>19</v>
      </c>
      <c r="B379" s="66" t="s">
        <v>12</v>
      </c>
      <c r="C379" s="66" t="s">
        <v>0</v>
      </c>
      <c r="D379" s="66" t="s">
        <v>286</v>
      </c>
      <c r="E379" s="76">
        <f t="array" ref="E379">IFERROR(INDEX(DATA!$F$133:$F$368,MATCH(1,(DATA!$D$133:$D$368=B379)*(DATA!$E$133:$E$368=D379),0)),"n/a")</f>
        <v>641552</v>
      </c>
      <c r="F379" s="77">
        <f t="array" ref="F379">IFERROR(INDEX(DATA!$G$133:$G$368,MATCH(1,(DATA!$D$133:$D$368=B379)*(DATA!$E$133:$E$368=D379),0)),"n/a")</f>
        <v>-1.2879212719658299E-2</v>
      </c>
      <c r="G379" s="76">
        <f t="array" ref="G379">IFERROR(INDEX(DATA!$P$133:$P$368,MATCH(1,(DATA!$D$133:$D$368=B379)*(DATA!$E$133:$E$368=D379),0)),"n/a")</f>
        <v>2260629.17</v>
      </c>
      <c r="H379" s="77">
        <f t="array" ref="H379">IFERROR(INDEX(DATA!$Q$133:$Q$368,MATCH(1,(DATA!$D$133:$D$368=B379)*(DATA!$E$133:$E$368=D379),0)),"n/a")</f>
        <v>5.4711406130310003E-3</v>
      </c>
      <c r="I379" s="76">
        <f t="array" ref="I379">IFERROR(INDEX(DATA!$Z$133:$Z$368,MATCH(1,(DATA!$D$133:$D$368=B379)*(DATA!$E$133:$E$368=D379),0)),"n/a")</f>
        <v>4314424.3899999997</v>
      </c>
      <c r="J379" s="77">
        <f t="array" ref="J379">IFERROR(INDEX(DATA!$AA$133:$AA$368,MATCH(1,(DATA!$D$133:$D$368=B379)*(DATA!$E$133:$E$368=D379),0)),"n/a")</f>
        <v>-2.8633394857424698E-4</v>
      </c>
      <c r="K379" s="76">
        <f t="array" ref="K379">IFERROR(INDEX(DATA!$AJ$133:$AJ$368,MATCH(1,(DATA!$D$133:$D$368=B379)*(DATA!$E$133:$E$368=D379),0)),"n/a")</f>
        <v>8297727.7400000002</v>
      </c>
      <c r="L379" s="77">
        <f t="array" ref="L379">IFERROR(INDEX(DATA!$AK$133:$AK$368,MATCH(1,(DATA!$D$133:$D$368=B379)*(DATA!$E$133:$E$368=D379),0)),"n/a")</f>
        <v>1.12461424551173E-3</v>
      </c>
      <c r="R379" s="66"/>
      <c r="S379" s="66"/>
      <c r="T379" s="66"/>
      <c r="U379" s="66"/>
      <c r="V379" s="66"/>
      <c r="W379" s="66"/>
      <c r="X379" s="66"/>
      <c r="Y379" s="66"/>
    </row>
    <row r="380" spans="1:25" x14ac:dyDescent="0.2">
      <c r="A380" s="75" t="s">
        <v>19</v>
      </c>
      <c r="B380" s="66" t="s">
        <v>12</v>
      </c>
      <c r="C380" s="66" t="s">
        <v>0</v>
      </c>
      <c r="D380" s="66" t="s">
        <v>287</v>
      </c>
      <c r="E380" s="76">
        <f t="array" ref="E380">IFERROR(INDEX(DATA!$F$133:$F$368,MATCH(1,(DATA!$D$133:$D$368=B380)*(DATA!$E$133:$E$368=D380),0)),"n/a")</f>
        <v>853018</v>
      </c>
      <c r="F380" s="77">
        <f t="array" ref="F380">IFERROR(INDEX(DATA!$G$133:$G$368,MATCH(1,(DATA!$D$133:$D$368=B380)*(DATA!$E$133:$E$368=D380),0)),"n/a")</f>
        <v>0.26041797326377403</v>
      </c>
      <c r="G380" s="76">
        <f t="array" ref="G380">IFERROR(INDEX(DATA!$P$133:$P$368,MATCH(1,(DATA!$D$133:$D$368=B380)*(DATA!$E$133:$E$368=D380),0)),"n/a")</f>
        <v>2806775.36</v>
      </c>
      <c r="H380" s="77">
        <f t="array" ref="H380">IFERROR(INDEX(DATA!$Q$133:$Q$368,MATCH(1,(DATA!$D$133:$D$368=B380)*(DATA!$E$133:$E$368=D380),0)),"n/a")</f>
        <v>6.4920547894062902E-2</v>
      </c>
      <c r="I380" s="76">
        <f t="array" ref="I380">IFERROR(INDEX(DATA!$Z$133:$Z$368,MATCH(1,(DATA!$D$133:$D$368=B380)*(DATA!$E$133:$E$368=D380),0)),"n/a")</f>
        <v>5310579.79</v>
      </c>
      <c r="J380" s="77">
        <f t="array" ref="J380">IFERROR(INDEX(DATA!$AA$133:$AA$368,MATCH(1,(DATA!$D$133:$D$368=B380)*(DATA!$E$133:$E$368=D380),0)),"n/a")</f>
        <v>1.8591539480802301E-2</v>
      </c>
      <c r="K380" s="76">
        <f t="array" ref="K380">IFERROR(INDEX(DATA!$AJ$133:$AJ$368,MATCH(1,(DATA!$D$133:$D$368=B380)*(DATA!$E$133:$E$368=D380),0)),"n/a")</f>
        <v>9759045.1400000006</v>
      </c>
      <c r="L380" s="77">
        <f t="array" ref="L380">IFERROR(INDEX(DATA!$AK$133:$AK$368,MATCH(1,(DATA!$D$133:$D$368=B380)*(DATA!$E$133:$E$368=D380),0)),"n/a")</f>
        <v>1.9296599131008799E-2</v>
      </c>
      <c r="R380" s="66"/>
      <c r="S380" s="66"/>
      <c r="T380" s="66"/>
      <c r="U380" s="66"/>
      <c r="V380" s="66"/>
      <c r="W380" s="66"/>
      <c r="X380" s="66"/>
      <c r="Y380" s="66"/>
    </row>
    <row r="381" spans="1:25" x14ac:dyDescent="0.2">
      <c r="A381" s="75" t="s">
        <v>19</v>
      </c>
      <c r="B381" s="66" t="s">
        <v>12</v>
      </c>
      <c r="C381" s="66" t="s">
        <v>0</v>
      </c>
      <c r="D381" s="66" t="s">
        <v>288</v>
      </c>
      <c r="E381" s="76">
        <f t="array" ref="E381">IFERROR(INDEX(DATA!$F$133:$F$368,MATCH(1,(DATA!$D$133:$D$368=B381)*(DATA!$E$133:$E$368=D381),0)),"n/a")</f>
        <v>856339.81</v>
      </c>
      <c r="F381" s="77">
        <f t="array" ref="F381">IFERROR(INDEX(DATA!$G$133:$G$368,MATCH(1,(DATA!$D$133:$D$368=B381)*(DATA!$E$133:$E$368=D381),0)),"n/a")</f>
        <v>4.4126122913792698E-2</v>
      </c>
      <c r="G381" s="76">
        <f t="array" ref="G381">IFERROR(INDEX(DATA!$P$133:$P$368,MATCH(1,(DATA!$D$133:$D$368=B381)*(DATA!$E$133:$E$368=D381),0)),"n/a")</f>
        <v>2878048.33</v>
      </c>
      <c r="H381" s="77">
        <f t="array" ref="H381">IFERROR(INDEX(DATA!$Q$133:$Q$368,MATCH(1,(DATA!$D$133:$D$368=B381)*(DATA!$E$133:$E$368=D381),0)),"n/a")</f>
        <v>4.1980048459078698E-2</v>
      </c>
      <c r="I381" s="76">
        <f t="array" ref="I381">IFERROR(INDEX(DATA!$Z$133:$Z$368,MATCH(1,(DATA!$D$133:$D$368=B381)*(DATA!$E$133:$E$368=D381),0)),"n/a")</f>
        <v>5492398.4199999999</v>
      </c>
      <c r="J381" s="77">
        <f t="array" ref="J381">IFERROR(INDEX(DATA!$AA$133:$AA$368,MATCH(1,(DATA!$D$133:$D$368=B381)*(DATA!$E$133:$E$368=D381),0)),"n/a")</f>
        <v>3.32130808455606E-2</v>
      </c>
      <c r="K381" s="76">
        <f t="array" ref="K381">IFERROR(INDEX(DATA!$AJ$133:$AJ$368,MATCH(1,(DATA!$D$133:$D$368=B381)*(DATA!$E$133:$E$368=D381),0)),"n/a")</f>
        <v>10506441.050000001</v>
      </c>
      <c r="L381" s="77">
        <f t="array" ref="L381">IFERROR(INDEX(DATA!$AK$133:$AK$368,MATCH(1,(DATA!$D$133:$D$368=B381)*(DATA!$E$133:$E$368=D381),0)),"n/a")</f>
        <v>-8.8039131359913501E-3</v>
      </c>
      <c r="R381" s="66"/>
      <c r="S381" s="66"/>
      <c r="T381" s="66"/>
      <c r="U381" s="66"/>
      <c r="V381" s="66"/>
      <c r="W381" s="66"/>
      <c r="X381" s="66"/>
      <c r="Y381" s="66"/>
    </row>
    <row r="382" spans="1:25" x14ac:dyDescent="0.2">
      <c r="A382" s="75" t="s">
        <v>19</v>
      </c>
      <c r="B382" s="66" t="s">
        <v>12</v>
      </c>
      <c r="C382" s="66" t="s">
        <v>0</v>
      </c>
      <c r="D382" s="66" t="s">
        <v>289</v>
      </c>
      <c r="E382" s="76">
        <f t="array" ref="E382">IFERROR(INDEX(DATA!$F$133:$F$368,MATCH(1,(DATA!$D$133:$D$368=B382)*(DATA!$E$133:$E$368=D382),0)),"n/a")</f>
        <v>366559.27</v>
      </c>
      <c r="F382" s="77">
        <f t="array" ref="F382">IFERROR(INDEX(DATA!$G$133:$G$368,MATCH(1,(DATA!$D$133:$D$368=B382)*(DATA!$E$133:$E$368=D382),0)),"n/a")</f>
        <v>-3.2832545608490103E-2</v>
      </c>
      <c r="G382" s="76">
        <f t="array" ref="G382">IFERROR(INDEX(DATA!$P$133:$P$368,MATCH(1,(DATA!$D$133:$D$368=B382)*(DATA!$E$133:$E$368=D382),0)),"n/a")</f>
        <v>1237911.98</v>
      </c>
      <c r="H382" s="77">
        <f t="array" ref="H382">IFERROR(INDEX(DATA!$Q$133:$Q$368,MATCH(1,(DATA!$D$133:$D$368=B382)*(DATA!$E$133:$E$368=D382),0)),"n/a")</f>
        <v>-4.3873928401775104E-3</v>
      </c>
      <c r="I382" s="76">
        <f t="array" ref="I382">IFERROR(INDEX(DATA!$Z$133:$Z$368,MATCH(1,(DATA!$D$133:$D$368=B382)*(DATA!$E$133:$E$368=D382),0)),"n/a")</f>
        <v>2320517.06</v>
      </c>
      <c r="J382" s="77">
        <f t="array" ref="J382">IFERROR(INDEX(DATA!$AA$133:$AA$368,MATCH(1,(DATA!$D$133:$D$368=B382)*(DATA!$E$133:$E$368=D382),0)),"n/a")</f>
        <v>-9.0388487139409293E-3</v>
      </c>
      <c r="K382" s="76">
        <f t="array" ref="K382">IFERROR(INDEX(DATA!$AJ$133:$AJ$368,MATCH(1,(DATA!$D$133:$D$368=B382)*(DATA!$E$133:$E$368=D382),0)),"n/a")</f>
        <v>4658962.2300000004</v>
      </c>
      <c r="L382" s="77">
        <f t="array" ref="L382">IFERROR(INDEX(DATA!$AK$133:$AK$368,MATCH(1,(DATA!$D$133:$D$368=B382)*(DATA!$E$133:$E$368=D382),0)),"n/a")</f>
        <v>-8.8240521101097397E-3</v>
      </c>
      <c r="R382" s="66"/>
      <c r="S382" s="66"/>
      <c r="T382" s="66"/>
      <c r="U382" s="66"/>
      <c r="V382" s="66"/>
      <c r="W382" s="66"/>
      <c r="X382" s="66"/>
      <c r="Y382" s="66"/>
    </row>
    <row r="383" spans="1:25" x14ac:dyDescent="0.2">
      <c r="A383" s="75" t="s">
        <v>19</v>
      </c>
      <c r="B383" s="66" t="s">
        <v>12</v>
      </c>
      <c r="C383" s="66" t="s">
        <v>0</v>
      </c>
      <c r="D383" s="66" t="s">
        <v>290</v>
      </c>
      <c r="E383" s="76">
        <f t="array" ref="E383">IFERROR(INDEX(DATA!$F$133:$F$368,MATCH(1,(DATA!$D$133:$D$368=B383)*(DATA!$E$133:$E$368=D383),0)),"n/a")</f>
        <v>312048.58</v>
      </c>
      <c r="F383" s="77">
        <f t="array" ref="F383">IFERROR(INDEX(DATA!$G$133:$G$368,MATCH(1,(DATA!$D$133:$D$368=B383)*(DATA!$E$133:$E$368=D383),0)),"n/a")</f>
        <v>-0.108382010144404</v>
      </c>
      <c r="G383" s="76">
        <f t="array" ref="G383">IFERROR(INDEX(DATA!$P$133:$P$368,MATCH(1,(DATA!$D$133:$D$368=B383)*(DATA!$E$133:$E$368=D383),0)),"n/a")</f>
        <v>1098250.58</v>
      </c>
      <c r="H383" s="77">
        <f t="array" ref="H383">IFERROR(INDEX(DATA!$Q$133:$Q$368,MATCH(1,(DATA!$D$133:$D$368=B383)*(DATA!$E$133:$E$368=D383),0)),"n/a")</f>
        <v>-1.43972148087043E-2</v>
      </c>
      <c r="I383" s="76">
        <f t="array" ref="I383">IFERROR(INDEX(DATA!$Z$133:$Z$368,MATCH(1,(DATA!$D$133:$D$368=B383)*(DATA!$E$133:$E$368=D383),0)),"n/a")</f>
        <v>2133286.06</v>
      </c>
      <c r="J383" s="77">
        <f t="array" ref="J383">IFERROR(INDEX(DATA!$AA$133:$AA$368,MATCH(1,(DATA!$D$133:$D$368=B383)*(DATA!$E$133:$E$368=D383),0)),"n/a")</f>
        <v>3.6949086670246302E-3</v>
      </c>
      <c r="K383" s="76">
        <f t="array" ref="K383">IFERROR(INDEX(DATA!$AJ$133:$AJ$368,MATCH(1,(DATA!$D$133:$D$368=B383)*(DATA!$E$133:$E$368=D383),0)),"n/a")</f>
        <v>4122943.12</v>
      </c>
      <c r="L383" s="77">
        <f t="array" ref="L383">IFERROR(INDEX(DATA!$AK$133:$AK$368,MATCH(1,(DATA!$D$133:$D$368=B383)*(DATA!$E$133:$E$368=D383),0)),"n/a")</f>
        <v>1.9446876396033201E-2</v>
      </c>
      <c r="R383" s="66"/>
      <c r="S383" s="66"/>
      <c r="T383" s="66"/>
      <c r="U383" s="66"/>
      <c r="V383" s="66"/>
      <c r="W383" s="66"/>
      <c r="X383" s="66"/>
      <c r="Y383" s="66"/>
    </row>
    <row r="384" spans="1:25" x14ac:dyDescent="0.2">
      <c r="A384" s="75" t="s">
        <v>19</v>
      </c>
      <c r="B384" s="66" t="s">
        <v>12</v>
      </c>
      <c r="C384" s="66" t="s">
        <v>0</v>
      </c>
      <c r="D384" s="66" t="s">
        <v>291</v>
      </c>
      <c r="E384" s="76">
        <f t="array" ref="E384">IFERROR(INDEX(DATA!$F$133:$F$368,MATCH(1,(DATA!$D$133:$D$368=B384)*(DATA!$E$133:$E$368=D384),0)),"n/a")</f>
        <v>330885.17</v>
      </c>
      <c r="F384" s="77">
        <f t="array" ref="F384">IFERROR(INDEX(DATA!$G$133:$G$368,MATCH(1,(DATA!$D$133:$D$368=B384)*(DATA!$E$133:$E$368=D384),0)),"n/a")</f>
        <v>3.5159943289838798E-2</v>
      </c>
      <c r="G384" s="76">
        <f t="array" ref="G384">IFERROR(INDEX(DATA!$P$133:$P$368,MATCH(1,(DATA!$D$133:$D$368=B384)*(DATA!$E$133:$E$368=D384),0)),"n/a")</f>
        <v>1110845.42</v>
      </c>
      <c r="H384" s="77">
        <f t="array" ref="H384">IFERROR(INDEX(DATA!$Q$133:$Q$368,MATCH(1,(DATA!$D$133:$D$368=B384)*(DATA!$E$133:$E$368=D384),0)),"n/a")</f>
        <v>3.75314049705872E-3</v>
      </c>
      <c r="I384" s="76">
        <f t="array" ref="I384">IFERROR(INDEX(DATA!$Z$133:$Z$368,MATCH(1,(DATA!$D$133:$D$368=B384)*(DATA!$E$133:$E$368=D384),0)),"n/a")</f>
        <v>2218675.5099999998</v>
      </c>
      <c r="J384" s="77">
        <f t="array" ref="J384">IFERROR(INDEX(DATA!$AA$133:$AA$368,MATCH(1,(DATA!$D$133:$D$368=B384)*(DATA!$E$133:$E$368=D384),0)),"n/a")</f>
        <v>2.5521782779312999E-2</v>
      </c>
      <c r="K384" s="76">
        <f t="array" ref="K384">IFERROR(INDEX(DATA!$AJ$133:$AJ$368,MATCH(1,(DATA!$D$133:$D$368=B384)*(DATA!$E$133:$E$368=D384),0)),"n/a")</f>
        <v>4264649.3499999996</v>
      </c>
      <c r="L384" s="77">
        <f t="array" ref="L384">IFERROR(INDEX(DATA!$AK$133:$AK$368,MATCH(1,(DATA!$D$133:$D$368=B384)*(DATA!$E$133:$E$368=D384),0)),"n/a")</f>
        <v>3.5444944270818103E-2</v>
      </c>
      <c r="R384" s="66"/>
      <c r="S384" s="66"/>
      <c r="T384" s="66"/>
      <c r="U384" s="66"/>
      <c r="V384" s="66"/>
      <c r="W384" s="66"/>
      <c r="X384" s="66"/>
      <c r="Y384" s="66"/>
    </row>
    <row r="385" spans="1:25" x14ac:dyDescent="0.2">
      <c r="A385" s="75" t="s">
        <v>19</v>
      </c>
      <c r="B385" s="66" t="s">
        <v>12</v>
      </c>
      <c r="C385" s="66" t="s">
        <v>0</v>
      </c>
      <c r="D385" s="66" t="s">
        <v>292</v>
      </c>
      <c r="E385" s="76">
        <f t="array" ref="E385">IFERROR(INDEX(DATA!$F$133:$F$368,MATCH(1,(DATA!$D$133:$D$368=B385)*(DATA!$E$133:$E$368=D385),0)),"n/a")</f>
        <v>2570209.7400000002</v>
      </c>
      <c r="F385" s="77">
        <f t="array" ref="F385">IFERROR(INDEX(DATA!$G$133:$G$368,MATCH(1,(DATA!$D$133:$D$368=B385)*(DATA!$E$133:$E$368=D385),0)),"n/a")</f>
        <v>6.6031155457466906E-2</v>
      </c>
      <c r="G385" s="76">
        <f t="array" ref="G385">IFERROR(INDEX(DATA!$P$133:$P$368,MATCH(1,(DATA!$D$133:$D$368=B385)*(DATA!$E$133:$E$368=D385),0)),"n/a")</f>
        <v>8454322.1699999999</v>
      </c>
      <c r="H385" s="77">
        <f t="array" ref="H385">IFERROR(INDEX(DATA!$Q$133:$Q$368,MATCH(1,(DATA!$D$133:$D$368=B385)*(DATA!$E$133:$E$368=D385),0)),"n/a")</f>
        <v>1.6181594428456202E-2</v>
      </c>
      <c r="I385" s="76">
        <f t="array" ref="I385">IFERROR(INDEX(DATA!$Z$133:$Z$368,MATCH(1,(DATA!$D$133:$D$368=B385)*(DATA!$E$133:$E$368=D385),0)),"n/a")</f>
        <v>16774103.939999999</v>
      </c>
      <c r="J385" s="77">
        <f t="array" ref="J385">IFERROR(INDEX(DATA!$AA$133:$AA$368,MATCH(1,(DATA!$D$133:$D$368=B385)*(DATA!$E$133:$E$368=D385),0)),"n/a")</f>
        <v>2.2180281307827801E-2</v>
      </c>
      <c r="K385" s="76">
        <f t="array" ref="K385">IFERROR(INDEX(DATA!$AJ$133:$AJ$368,MATCH(1,(DATA!$D$133:$D$368=B385)*(DATA!$E$133:$E$368=D385),0)),"n/a")</f>
        <v>31792838.989999998</v>
      </c>
      <c r="L385" s="77">
        <f t="array" ref="L385">IFERROR(INDEX(DATA!$AK$133:$AK$368,MATCH(1,(DATA!$D$133:$D$368=B385)*(DATA!$E$133:$E$368=D385),0)),"n/a")</f>
        <v>1.59139120473961E-2</v>
      </c>
      <c r="R385" s="66"/>
      <c r="S385" s="66"/>
      <c r="T385" s="66"/>
      <c r="U385" s="66"/>
      <c r="V385" s="66"/>
      <c r="W385" s="66"/>
      <c r="X385" s="66"/>
      <c r="Y385" s="66"/>
    </row>
    <row r="386" spans="1:25" x14ac:dyDescent="0.2">
      <c r="A386" s="75" t="s">
        <v>19</v>
      </c>
      <c r="B386" s="66" t="s">
        <v>12</v>
      </c>
      <c r="C386" s="66" t="s">
        <v>0</v>
      </c>
      <c r="D386" s="66" t="s">
        <v>293</v>
      </c>
      <c r="E386" s="76">
        <f t="array" ref="E386">IFERROR(INDEX(DATA!$F$133:$F$368,MATCH(1,(DATA!$D$133:$D$368=B386)*(DATA!$E$133:$E$368=D386),0)),"n/a")</f>
        <v>199592.6</v>
      </c>
      <c r="F386" s="77">
        <f t="array" ref="F386">IFERROR(INDEX(DATA!$G$133:$G$368,MATCH(1,(DATA!$D$133:$D$368=B386)*(DATA!$E$133:$E$368=D386),0)),"n/a")</f>
        <v>6.1735776281613896E-3</v>
      </c>
      <c r="G386" s="76">
        <f t="array" ref="G386">IFERROR(INDEX(DATA!$P$133:$P$368,MATCH(1,(DATA!$D$133:$D$368=B386)*(DATA!$E$133:$E$368=D386),0)),"n/a")</f>
        <v>669329.86</v>
      </c>
      <c r="H386" s="77">
        <f t="array" ref="H386">IFERROR(INDEX(DATA!$Q$133:$Q$368,MATCH(1,(DATA!$D$133:$D$368=B386)*(DATA!$E$133:$E$368=D386),0)),"n/a")</f>
        <v>2.3456021168279301E-2</v>
      </c>
      <c r="I386" s="76">
        <f t="array" ref="I386">IFERROR(INDEX(DATA!$Z$133:$Z$368,MATCH(1,(DATA!$D$133:$D$368=B386)*(DATA!$E$133:$E$368=D386),0)),"n/a")</f>
        <v>1229785.27</v>
      </c>
      <c r="J386" s="77">
        <f t="array" ref="J386">IFERROR(INDEX(DATA!$AA$133:$AA$368,MATCH(1,(DATA!$D$133:$D$368=B386)*(DATA!$E$133:$E$368=D386),0)),"n/a")</f>
        <v>6.2520519261733704E-3</v>
      </c>
      <c r="K386" s="76">
        <f t="array" ref="K386">IFERROR(INDEX(DATA!$AJ$133:$AJ$368,MATCH(1,(DATA!$D$133:$D$368=B386)*(DATA!$E$133:$E$368=D386),0)),"n/a")</f>
        <v>2435957.54</v>
      </c>
      <c r="L386" s="77">
        <f t="array" ref="L386">IFERROR(INDEX(DATA!$AK$133:$AK$368,MATCH(1,(DATA!$D$133:$D$368=B386)*(DATA!$E$133:$E$368=D386),0)),"n/a")</f>
        <v>1.35903194079325E-2</v>
      </c>
      <c r="R386" s="66"/>
      <c r="S386" s="66"/>
      <c r="T386" s="66"/>
      <c r="U386" s="66"/>
      <c r="V386" s="66"/>
      <c r="W386" s="66"/>
      <c r="X386" s="66"/>
      <c r="Y386" s="66"/>
    </row>
    <row r="387" spans="1:25" x14ac:dyDescent="0.2">
      <c r="A387" s="75" t="s">
        <v>19</v>
      </c>
      <c r="B387" s="66" t="s">
        <v>12</v>
      </c>
      <c r="C387" s="66" t="s">
        <v>0</v>
      </c>
      <c r="D387" s="66" t="s">
        <v>294</v>
      </c>
      <c r="E387" s="76">
        <f t="array" ref="E387">IFERROR(INDEX(DATA!$F$133:$F$368,MATCH(1,(DATA!$D$133:$D$368=B387)*(DATA!$E$133:$E$368=D387),0)),"n/a")</f>
        <v>963117.07</v>
      </c>
      <c r="F387" s="77">
        <f t="array" ref="F387">IFERROR(INDEX(DATA!$G$133:$G$368,MATCH(1,(DATA!$D$133:$D$368=B387)*(DATA!$E$133:$E$368=D387),0)),"n/a")</f>
        <v>-9.6932206211683594E-2</v>
      </c>
      <c r="G387" s="76">
        <f t="array" ref="G387">IFERROR(INDEX(DATA!$P$133:$P$368,MATCH(1,(DATA!$D$133:$D$368=B387)*(DATA!$E$133:$E$368=D387),0)),"n/a")</f>
        <v>3389227.15</v>
      </c>
      <c r="H387" s="77">
        <f t="array" ref="H387">IFERROR(INDEX(DATA!$Q$133:$Q$368,MATCH(1,(DATA!$D$133:$D$368=B387)*(DATA!$E$133:$E$368=D387),0)),"n/a")</f>
        <v>-2.82342993928182E-3</v>
      </c>
      <c r="I387" s="76">
        <f t="array" ref="I387">IFERROR(INDEX(DATA!$Z$133:$Z$368,MATCH(1,(DATA!$D$133:$D$368=B387)*(DATA!$E$133:$E$368=D387),0)),"n/a")</f>
        <v>6598774.5899999999</v>
      </c>
      <c r="J387" s="77">
        <f t="array" ref="J387">IFERROR(INDEX(DATA!$AA$133:$AA$368,MATCH(1,(DATA!$D$133:$D$368=B387)*(DATA!$E$133:$E$368=D387),0)),"n/a")</f>
        <v>9.2569690752168192E-3</v>
      </c>
      <c r="K387" s="76">
        <f t="array" ref="K387">IFERROR(INDEX(DATA!$AJ$133:$AJ$368,MATCH(1,(DATA!$D$133:$D$368=B387)*(DATA!$E$133:$E$368=D387),0)),"n/a")</f>
        <v>12490846.4</v>
      </c>
      <c r="L387" s="77">
        <f t="array" ref="L387">IFERROR(INDEX(DATA!$AK$133:$AK$368,MATCH(1,(DATA!$D$133:$D$368=B387)*(DATA!$E$133:$E$368=D387),0)),"n/a")</f>
        <v>3.05649275674197E-2</v>
      </c>
      <c r="R387" s="66"/>
      <c r="S387" s="66"/>
      <c r="T387" s="66"/>
      <c r="U387" s="66"/>
      <c r="V387" s="66"/>
      <c r="W387" s="66"/>
      <c r="X387" s="66"/>
      <c r="Y387" s="66"/>
    </row>
    <row r="388" spans="1:25" x14ac:dyDescent="0.2">
      <c r="A388" s="75" t="s">
        <v>19</v>
      </c>
      <c r="B388" s="66" t="s">
        <v>12</v>
      </c>
      <c r="C388" s="66" t="s">
        <v>0</v>
      </c>
      <c r="D388" s="66" t="s">
        <v>295</v>
      </c>
      <c r="E388" s="76">
        <f t="array" ref="E388">IFERROR(INDEX(DATA!$F$133:$F$368,MATCH(1,(DATA!$D$133:$D$368=B388)*(DATA!$E$133:$E$368=D388),0)),"n/a")</f>
        <v>622016.28</v>
      </c>
      <c r="F388" s="77">
        <f t="array" ref="F388">IFERROR(INDEX(DATA!$G$133:$G$368,MATCH(1,(DATA!$D$133:$D$368=B388)*(DATA!$E$133:$E$368=D388),0)),"n/a")</f>
        <v>-3.8624461551054499E-2</v>
      </c>
      <c r="G388" s="76">
        <f t="array" ref="G388">IFERROR(INDEX(DATA!$P$133:$P$368,MATCH(1,(DATA!$D$133:$D$368=B388)*(DATA!$E$133:$E$368=D388),0)),"n/a")</f>
        <v>2139588.39</v>
      </c>
      <c r="H388" s="77">
        <f t="array" ref="H388">IFERROR(INDEX(DATA!$Q$133:$Q$368,MATCH(1,(DATA!$D$133:$D$368=B388)*(DATA!$E$133:$E$368=D388),0)),"n/a")</f>
        <v>-1.52776434135127E-2</v>
      </c>
      <c r="I388" s="76">
        <f t="array" ref="I388">IFERROR(INDEX(DATA!$Z$133:$Z$368,MATCH(1,(DATA!$D$133:$D$368=B388)*(DATA!$E$133:$E$368=D388),0)),"n/a")</f>
        <v>3991591.35</v>
      </c>
      <c r="J388" s="77">
        <f t="array" ref="J388">IFERROR(INDEX(DATA!$AA$133:$AA$368,MATCH(1,(DATA!$D$133:$D$368=B388)*(DATA!$E$133:$E$368=D388),0)),"n/a")</f>
        <v>-7.6753603353716801E-3</v>
      </c>
      <c r="K388" s="76">
        <f t="array" ref="K388">IFERROR(INDEX(DATA!$AJ$133:$AJ$368,MATCH(1,(DATA!$D$133:$D$368=B388)*(DATA!$E$133:$E$368=D388),0)),"n/a")</f>
        <v>7824287.2000000002</v>
      </c>
      <c r="L388" s="77">
        <f t="array" ref="L388">IFERROR(INDEX(DATA!$AK$133:$AK$368,MATCH(1,(DATA!$D$133:$D$368=B388)*(DATA!$E$133:$E$368=D388),0)),"n/a")</f>
        <v>1.2593446106288399E-2</v>
      </c>
      <c r="R388" s="66"/>
      <c r="S388" s="66"/>
      <c r="T388" s="66"/>
      <c r="U388" s="66"/>
      <c r="V388" s="66"/>
      <c r="W388" s="66"/>
      <c r="X388" s="66"/>
      <c r="Y388" s="66"/>
    </row>
    <row r="389" spans="1:25" x14ac:dyDescent="0.2">
      <c r="A389" s="75" t="s">
        <v>19</v>
      </c>
      <c r="B389" s="66" t="s">
        <v>12</v>
      </c>
      <c r="C389" s="66" t="s">
        <v>0</v>
      </c>
      <c r="D389" s="66" t="s">
        <v>296</v>
      </c>
      <c r="E389" s="76">
        <f t="array" ref="E389">IFERROR(INDEX(DATA!$F$133:$F$368,MATCH(1,(DATA!$D$133:$D$368=B389)*(DATA!$E$133:$E$368=D389),0)),"n/a")</f>
        <v>633004.65</v>
      </c>
      <c r="F389" s="77">
        <f t="array" ref="F389">IFERROR(INDEX(DATA!$G$133:$G$368,MATCH(1,(DATA!$D$133:$D$368=B389)*(DATA!$E$133:$E$368=D389),0)),"n/a")</f>
        <v>-6.9017272441254704E-2</v>
      </c>
      <c r="G389" s="76">
        <f t="array" ref="G389">IFERROR(INDEX(DATA!$P$133:$P$368,MATCH(1,(DATA!$D$133:$D$368=B389)*(DATA!$E$133:$E$368=D389),0)),"n/a")</f>
        <v>2118515.5699999998</v>
      </c>
      <c r="H389" s="77">
        <f t="array" ref="H389">IFERROR(INDEX(DATA!$Q$133:$Q$368,MATCH(1,(DATA!$D$133:$D$368=B389)*(DATA!$E$133:$E$368=D389),0)),"n/a")</f>
        <v>-3.3306805325424203E-2</v>
      </c>
      <c r="I389" s="76">
        <f t="array" ref="I389">IFERROR(INDEX(DATA!$Z$133:$Z$368,MATCH(1,(DATA!$D$133:$D$368=B389)*(DATA!$E$133:$E$368=D389),0)),"n/a")</f>
        <v>4061019.91</v>
      </c>
      <c r="J389" s="77">
        <f t="array" ref="J389">IFERROR(INDEX(DATA!$AA$133:$AA$368,MATCH(1,(DATA!$D$133:$D$368=B389)*(DATA!$E$133:$E$368=D389),0)),"n/a")</f>
        <v>-4.4677264115005203E-3</v>
      </c>
      <c r="K389" s="76">
        <f t="array" ref="K389">IFERROR(INDEX(DATA!$AJ$133:$AJ$368,MATCH(1,(DATA!$D$133:$D$368=B389)*(DATA!$E$133:$E$368=D389),0)),"n/a")</f>
        <v>7897387.1200000001</v>
      </c>
      <c r="L389" s="77">
        <f t="array" ref="L389">IFERROR(INDEX(DATA!$AK$133:$AK$368,MATCH(1,(DATA!$D$133:$D$368=B389)*(DATA!$E$133:$E$368=D389),0)),"n/a")</f>
        <v>-9.7693897597697209E-4</v>
      </c>
      <c r="R389" s="66"/>
      <c r="S389" s="66"/>
      <c r="T389" s="66"/>
      <c r="U389" s="66"/>
      <c r="V389" s="66"/>
      <c r="W389" s="66"/>
      <c r="X389" s="66"/>
      <c r="Y389" s="66"/>
    </row>
    <row r="390" spans="1:25" x14ac:dyDescent="0.2">
      <c r="A390" s="75" t="s">
        <v>19</v>
      </c>
      <c r="B390" s="66" t="s">
        <v>12</v>
      </c>
      <c r="C390" s="66" t="s">
        <v>0</v>
      </c>
      <c r="D390" s="66" t="s">
        <v>297</v>
      </c>
      <c r="E390" s="76">
        <f t="array" ref="E390">IFERROR(INDEX(DATA!$F$133:$F$368,MATCH(1,(DATA!$D$133:$D$368=B390)*(DATA!$E$133:$E$368=D390),0)),"n/a")</f>
        <v>265131.31</v>
      </c>
      <c r="F390" s="77">
        <f t="array" ref="F390">IFERROR(INDEX(DATA!$G$133:$G$368,MATCH(1,(DATA!$D$133:$D$368=B390)*(DATA!$E$133:$E$368=D390),0)),"n/a")</f>
        <v>-9.7090834511226395E-3</v>
      </c>
      <c r="G390" s="76">
        <f t="array" ref="G390">IFERROR(INDEX(DATA!$P$133:$P$368,MATCH(1,(DATA!$D$133:$D$368=B390)*(DATA!$E$133:$E$368=D390),0)),"n/a")</f>
        <v>875929.97</v>
      </c>
      <c r="H390" s="77">
        <f t="array" ref="H390">IFERROR(INDEX(DATA!$Q$133:$Q$368,MATCH(1,(DATA!$D$133:$D$368=B390)*(DATA!$E$133:$E$368=D390),0)),"n/a")</f>
        <v>-1.2596800163317899E-2</v>
      </c>
      <c r="I390" s="76">
        <f t="array" ref="I390">IFERROR(INDEX(DATA!$Z$133:$Z$368,MATCH(1,(DATA!$D$133:$D$368=B390)*(DATA!$E$133:$E$368=D390),0)),"n/a")</f>
        <v>1635037.05</v>
      </c>
      <c r="J390" s="77">
        <f t="array" ref="J390">IFERROR(INDEX(DATA!$AA$133:$AA$368,MATCH(1,(DATA!$D$133:$D$368=B390)*(DATA!$E$133:$E$368=D390),0)),"n/a")</f>
        <v>-1.7732842640227901E-2</v>
      </c>
      <c r="K390" s="76">
        <f t="array" ref="K390">IFERROR(INDEX(DATA!$AJ$133:$AJ$368,MATCH(1,(DATA!$D$133:$D$368=B390)*(DATA!$E$133:$E$368=D390),0)),"n/a")</f>
        <v>3240723.6</v>
      </c>
      <c r="L390" s="77">
        <f t="array" ref="L390">IFERROR(INDEX(DATA!$AK$133:$AK$368,MATCH(1,(DATA!$D$133:$D$368=B390)*(DATA!$E$133:$E$368=D390),0)),"n/a")</f>
        <v>-7.08503564908572E-3</v>
      </c>
      <c r="R390" s="66"/>
      <c r="S390" s="66"/>
      <c r="T390" s="66"/>
      <c r="U390" s="66"/>
      <c r="V390" s="66"/>
      <c r="W390" s="66"/>
      <c r="X390" s="66"/>
      <c r="Y390" s="66"/>
    </row>
    <row r="391" spans="1:25" x14ac:dyDescent="0.2">
      <c r="A391" s="75" t="s">
        <v>19</v>
      </c>
      <c r="B391" s="66" t="s">
        <v>12</v>
      </c>
      <c r="C391" s="66" t="s">
        <v>0</v>
      </c>
      <c r="D391" s="66" t="s">
        <v>298</v>
      </c>
      <c r="E391" s="76">
        <f t="array" ref="E391">IFERROR(INDEX(DATA!$F$133:$F$368,MATCH(1,(DATA!$D$133:$D$368=B391)*(DATA!$E$133:$E$368=D391),0)),"n/a")</f>
        <v>514180.4</v>
      </c>
      <c r="F391" s="77">
        <f t="array" ref="F391">IFERROR(INDEX(DATA!$G$133:$G$368,MATCH(1,(DATA!$D$133:$D$368=B391)*(DATA!$E$133:$E$368=D391),0)),"n/a")</f>
        <v>-0.147916553357786</v>
      </c>
      <c r="G391" s="76">
        <f t="array" ref="G391">IFERROR(INDEX(DATA!$P$133:$P$368,MATCH(1,(DATA!$D$133:$D$368=B391)*(DATA!$E$133:$E$368=D391),0)),"n/a")</f>
        <v>1599632.33</v>
      </c>
      <c r="H391" s="77">
        <f t="array" ref="H391">IFERROR(INDEX(DATA!$Q$133:$Q$368,MATCH(1,(DATA!$D$133:$D$368=B391)*(DATA!$E$133:$E$368=D391),0)),"n/a")</f>
        <v>-0.10533813130714099</v>
      </c>
      <c r="I391" s="76">
        <f t="array" ref="I391">IFERROR(INDEX(DATA!$Z$133:$Z$368,MATCH(1,(DATA!$D$133:$D$368=B391)*(DATA!$E$133:$E$368=D391),0)),"n/a")</f>
        <v>2993948.5</v>
      </c>
      <c r="J391" s="77">
        <f t="array" ref="J391">IFERROR(INDEX(DATA!$AA$133:$AA$368,MATCH(1,(DATA!$D$133:$D$368=B391)*(DATA!$E$133:$E$368=D391),0)),"n/a")</f>
        <v>-5.9178126170047501E-2</v>
      </c>
      <c r="K391" s="76">
        <f t="array" ref="K391">IFERROR(INDEX(DATA!$AJ$133:$AJ$368,MATCH(1,(DATA!$D$133:$D$368=B391)*(DATA!$E$133:$E$368=D391),0)),"n/a")</f>
        <v>6511696.7999999998</v>
      </c>
      <c r="L391" s="77">
        <f t="array" ref="L391">IFERROR(INDEX(DATA!$AK$133:$AK$368,MATCH(1,(DATA!$D$133:$D$368=B391)*(DATA!$E$133:$E$368=D391),0)),"n/a")</f>
        <v>-1.96851096410414E-2</v>
      </c>
      <c r="R391" s="66"/>
      <c r="S391" s="66"/>
      <c r="T391" s="66"/>
      <c r="U391" s="66"/>
      <c r="V391" s="66"/>
      <c r="W391" s="66"/>
      <c r="X391" s="66"/>
      <c r="Y391" s="66"/>
    </row>
    <row r="392" spans="1:25" x14ac:dyDescent="0.2">
      <c r="A392" s="75" t="s">
        <v>19</v>
      </c>
      <c r="B392" s="66" t="s">
        <v>12</v>
      </c>
      <c r="C392" s="66" t="s">
        <v>0</v>
      </c>
      <c r="D392" s="66" t="s">
        <v>299</v>
      </c>
      <c r="E392" s="76">
        <f t="array" ref="E392">IFERROR(INDEX(DATA!$F$133:$F$368,MATCH(1,(DATA!$D$133:$D$368=B392)*(DATA!$E$133:$E$368=D392),0)),"n/a")</f>
        <v>2603474.04</v>
      </c>
      <c r="F392" s="77">
        <f t="array" ref="F392">IFERROR(INDEX(DATA!$G$133:$G$368,MATCH(1,(DATA!$D$133:$D$368=B392)*(DATA!$E$133:$E$368=D392),0)),"n/a")</f>
        <v>-3.6976676589093198E-2</v>
      </c>
      <c r="G392" s="76">
        <f t="array" ref="G392">IFERROR(INDEX(DATA!$P$133:$P$368,MATCH(1,(DATA!$D$133:$D$368=B392)*(DATA!$E$133:$E$368=D392),0)),"n/a")</f>
        <v>9720823.0899999999</v>
      </c>
      <c r="H392" s="77">
        <f t="array" ref="H392">IFERROR(INDEX(DATA!$Q$133:$Q$368,MATCH(1,(DATA!$D$133:$D$368=B392)*(DATA!$E$133:$E$368=D392),0)),"n/a")</f>
        <v>1.8927955569923601E-3</v>
      </c>
      <c r="I392" s="76">
        <f t="array" ref="I392">IFERROR(INDEX(DATA!$Z$133:$Z$368,MATCH(1,(DATA!$D$133:$D$368=B392)*(DATA!$E$133:$E$368=D392),0)),"n/a")</f>
        <v>20119262.640000001</v>
      </c>
      <c r="J392" s="77">
        <f t="array" ref="J392">IFERROR(INDEX(DATA!$AA$133:$AA$368,MATCH(1,(DATA!$D$133:$D$368=B392)*(DATA!$E$133:$E$368=D392),0)),"n/a")</f>
        <v>-7.9193232517229904E-3</v>
      </c>
      <c r="K392" s="76">
        <f t="array" ref="K392">IFERROR(INDEX(DATA!$AJ$133:$AJ$368,MATCH(1,(DATA!$D$133:$D$368=B392)*(DATA!$E$133:$E$368=D392),0)),"n/a")</f>
        <v>36693278.710000001</v>
      </c>
      <c r="L392" s="77">
        <f t="array" ref="L392">IFERROR(INDEX(DATA!$AK$133:$AK$368,MATCH(1,(DATA!$D$133:$D$368=B392)*(DATA!$E$133:$E$368=D392),0)),"n/a")</f>
        <v>-6.8243435768729401E-3</v>
      </c>
      <c r="R392" s="66"/>
      <c r="S392" s="66"/>
      <c r="T392" s="66"/>
      <c r="U392" s="66"/>
      <c r="V392" s="66"/>
      <c r="W392" s="66"/>
      <c r="X392" s="66"/>
      <c r="Y392" s="66"/>
    </row>
    <row r="393" spans="1:25" x14ac:dyDescent="0.2">
      <c r="A393" s="75" t="s">
        <v>19</v>
      </c>
      <c r="B393" s="66" t="s">
        <v>12</v>
      </c>
      <c r="C393" s="66" t="s">
        <v>0</v>
      </c>
      <c r="D393" s="66" t="s">
        <v>300</v>
      </c>
      <c r="E393" s="76">
        <f t="array" ref="E393">IFERROR(INDEX(DATA!$F$133:$F$368,MATCH(1,(DATA!$D$133:$D$368=B393)*(DATA!$E$133:$E$368=D393),0)),"n/a")</f>
        <v>1324411.8500000001</v>
      </c>
      <c r="F393" s="77">
        <f t="array" ref="F393">IFERROR(INDEX(DATA!$G$133:$G$368,MATCH(1,(DATA!$D$133:$D$368=B393)*(DATA!$E$133:$E$368=D393),0)),"n/a")</f>
        <v>3.50597330752558E-3</v>
      </c>
      <c r="G393" s="76">
        <f t="array" ref="G393">IFERROR(INDEX(DATA!$P$133:$P$368,MATCH(1,(DATA!$D$133:$D$368=B393)*(DATA!$E$133:$E$368=D393),0)),"n/a")</f>
        <v>4475865.49</v>
      </c>
      <c r="H393" s="77">
        <f t="array" ref="H393">IFERROR(INDEX(DATA!$Q$133:$Q$368,MATCH(1,(DATA!$D$133:$D$368=B393)*(DATA!$E$133:$E$368=D393),0)),"n/a")</f>
        <v>-7.7823195022713098E-3</v>
      </c>
      <c r="I393" s="76">
        <f t="array" ref="I393">IFERROR(INDEX(DATA!$Z$133:$Z$368,MATCH(1,(DATA!$D$133:$D$368=B393)*(DATA!$E$133:$E$368=D393),0)),"n/a")</f>
        <v>8488623.0600000005</v>
      </c>
      <c r="J393" s="77">
        <f t="array" ref="J393">IFERROR(INDEX(DATA!$AA$133:$AA$368,MATCH(1,(DATA!$D$133:$D$368=B393)*(DATA!$E$133:$E$368=D393),0)),"n/a")</f>
        <v>6.4672966042907797E-3</v>
      </c>
      <c r="K393" s="76">
        <f t="array" ref="K393">IFERROR(INDEX(DATA!$AJ$133:$AJ$368,MATCH(1,(DATA!$D$133:$D$368=B393)*(DATA!$E$133:$E$368=D393),0)),"n/a")</f>
        <v>16506955.189999999</v>
      </c>
      <c r="L393" s="77">
        <f t="array" ref="L393">IFERROR(INDEX(DATA!$AK$133:$AK$368,MATCH(1,(DATA!$D$133:$D$368=B393)*(DATA!$E$133:$E$368=D393),0)),"n/a")</f>
        <v>1.37509346637646E-2</v>
      </c>
      <c r="R393" s="66"/>
      <c r="S393" s="66"/>
      <c r="T393" s="66"/>
      <c r="U393" s="66"/>
      <c r="V393" s="66"/>
      <c r="W393" s="66"/>
      <c r="X393" s="66"/>
      <c r="Y393" s="66"/>
    </row>
    <row r="394" spans="1:25" x14ac:dyDescent="0.2">
      <c r="A394" s="75" t="s">
        <v>19</v>
      </c>
      <c r="B394" s="66" t="s">
        <v>12</v>
      </c>
      <c r="C394" s="66" t="s">
        <v>0</v>
      </c>
      <c r="D394" s="66" t="s">
        <v>301</v>
      </c>
      <c r="E394" s="76">
        <f t="array" ref="E394">IFERROR(INDEX(DATA!$F$133:$F$368,MATCH(1,(DATA!$D$133:$D$368=B394)*(DATA!$E$133:$E$368=D394),0)),"n/a")</f>
        <v>206162.9</v>
      </c>
      <c r="F394" s="77">
        <f t="array" ref="F394">IFERROR(INDEX(DATA!$G$133:$G$368,MATCH(1,(DATA!$D$133:$D$368=B394)*(DATA!$E$133:$E$368=D394),0)),"n/a")</f>
        <v>0.19749593507079699</v>
      </c>
      <c r="G394" s="76">
        <f t="array" ref="G394">IFERROR(INDEX(DATA!$P$133:$P$368,MATCH(1,(DATA!$D$133:$D$368=B394)*(DATA!$E$133:$E$368=D394),0)),"n/a")</f>
        <v>683801.81</v>
      </c>
      <c r="H394" s="77">
        <f t="array" ref="H394">IFERROR(INDEX(DATA!$Q$133:$Q$368,MATCH(1,(DATA!$D$133:$D$368=B394)*(DATA!$E$133:$E$368=D394),0)),"n/a")</f>
        <v>0.13479144188296699</v>
      </c>
      <c r="I394" s="76">
        <f t="array" ref="I394">IFERROR(INDEX(DATA!$Z$133:$Z$368,MATCH(1,(DATA!$D$133:$D$368=B394)*(DATA!$E$133:$E$368=D394),0)),"n/a")</f>
        <v>1303405.51</v>
      </c>
      <c r="J394" s="77">
        <f t="array" ref="J394">IFERROR(INDEX(DATA!$AA$133:$AA$368,MATCH(1,(DATA!$D$133:$D$368=B394)*(DATA!$E$133:$E$368=D394),0)),"n/a")</f>
        <v>9.4974543419639901E-2</v>
      </c>
      <c r="K394" s="76">
        <f t="array" ref="K394">IFERROR(INDEX(DATA!$AJ$133:$AJ$368,MATCH(1,(DATA!$D$133:$D$368=B394)*(DATA!$E$133:$E$368=D394),0)),"n/a")</f>
        <v>2533319.7200000002</v>
      </c>
      <c r="L394" s="77">
        <f t="array" ref="L394">IFERROR(INDEX(DATA!$AK$133:$AK$368,MATCH(1,(DATA!$D$133:$D$368=B394)*(DATA!$E$133:$E$368=D394),0)),"n/a")</f>
        <v>3.7642359579456899E-2</v>
      </c>
      <c r="R394" s="66"/>
      <c r="S394" s="66"/>
      <c r="T394" s="66"/>
      <c r="U394" s="66"/>
      <c r="V394" s="66"/>
      <c r="W394" s="66"/>
      <c r="X394" s="66"/>
      <c r="Y394" s="66"/>
    </row>
    <row r="395" spans="1:25" x14ac:dyDescent="0.2">
      <c r="A395" s="75" t="s">
        <v>19</v>
      </c>
      <c r="B395" s="66" t="s">
        <v>12</v>
      </c>
      <c r="C395" s="66" t="s">
        <v>0</v>
      </c>
      <c r="D395" s="66" t="s">
        <v>302</v>
      </c>
      <c r="E395" s="76">
        <f t="array" ref="E395">IFERROR(INDEX(DATA!$F$133:$F$368,MATCH(1,(DATA!$D$133:$D$368=B395)*(DATA!$E$133:$E$368=D395),0)),"n/a")</f>
        <v>617676.54</v>
      </c>
      <c r="F395" s="77">
        <f t="array" ref="F395">IFERROR(INDEX(DATA!$G$133:$G$368,MATCH(1,(DATA!$D$133:$D$368=B395)*(DATA!$E$133:$E$368=D395),0)),"n/a")</f>
        <v>-0.110017575695217</v>
      </c>
      <c r="G395" s="76">
        <f t="array" ref="G395">IFERROR(INDEX(DATA!$P$133:$P$368,MATCH(1,(DATA!$D$133:$D$368=B395)*(DATA!$E$133:$E$368=D395),0)),"n/a")</f>
        <v>2167917.2999999998</v>
      </c>
      <c r="H395" s="77">
        <f t="array" ref="H395">IFERROR(INDEX(DATA!$Q$133:$Q$368,MATCH(1,(DATA!$D$133:$D$368=B395)*(DATA!$E$133:$E$368=D395),0)),"n/a")</f>
        <v>-2.6420414626627999E-2</v>
      </c>
      <c r="I395" s="76">
        <f t="array" ref="I395">IFERROR(INDEX(DATA!$Z$133:$Z$368,MATCH(1,(DATA!$D$133:$D$368=B395)*(DATA!$E$133:$E$368=D395),0)),"n/a")</f>
        <v>4188719.55</v>
      </c>
      <c r="J395" s="77">
        <f t="array" ref="J395">IFERROR(INDEX(DATA!$AA$133:$AA$368,MATCH(1,(DATA!$D$133:$D$368=B395)*(DATA!$E$133:$E$368=D395),0)),"n/a")</f>
        <v>-1.1780201181521E-2</v>
      </c>
      <c r="K395" s="76">
        <f t="array" ref="K395">IFERROR(INDEX(DATA!$AJ$133:$AJ$368,MATCH(1,(DATA!$D$133:$D$368=B395)*(DATA!$E$133:$E$368=D395),0)),"n/a")</f>
        <v>8019083.6600000001</v>
      </c>
      <c r="L395" s="77">
        <f t="array" ref="L395">IFERROR(INDEX(DATA!$AK$133:$AK$368,MATCH(1,(DATA!$D$133:$D$368=B395)*(DATA!$E$133:$E$368=D395),0)),"n/a")</f>
        <v>5.44508470585229E-3</v>
      </c>
      <c r="R395" s="66"/>
      <c r="S395" s="66"/>
      <c r="T395" s="66"/>
      <c r="U395" s="66"/>
      <c r="V395" s="66"/>
      <c r="W395" s="66"/>
      <c r="X395" s="66"/>
      <c r="Y395" s="66"/>
    </row>
    <row r="396" spans="1:25" x14ac:dyDescent="0.2">
      <c r="A396" s="75" t="s">
        <v>19</v>
      </c>
      <c r="B396" s="66" t="s">
        <v>12</v>
      </c>
      <c r="C396" s="66" t="s">
        <v>0</v>
      </c>
      <c r="D396" s="66" t="s">
        <v>303</v>
      </c>
      <c r="E396" s="76">
        <f t="array" ref="E396">IFERROR(INDEX(DATA!$F$133:$F$368,MATCH(1,(DATA!$D$133:$D$368=B396)*(DATA!$E$133:$E$368=D396),0)),"n/a")</f>
        <v>338273.14</v>
      </c>
      <c r="F396" s="77">
        <f t="array" ref="F396">IFERROR(INDEX(DATA!$G$133:$G$368,MATCH(1,(DATA!$D$133:$D$368=B396)*(DATA!$E$133:$E$368=D396),0)),"n/a")</f>
        <v>-1.8854485030715899E-2</v>
      </c>
      <c r="G396" s="76">
        <f t="array" ref="G396">IFERROR(INDEX(DATA!$P$133:$P$368,MATCH(1,(DATA!$D$133:$D$368=B396)*(DATA!$E$133:$E$368=D396),0)),"n/a")</f>
        <v>1148303</v>
      </c>
      <c r="H396" s="77">
        <f t="array" ref="H396">IFERROR(INDEX(DATA!$Q$133:$Q$368,MATCH(1,(DATA!$D$133:$D$368=B396)*(DATA!$E$133:$E$368=D396),0)),"n/a")</f>
        <v>-2.45363590868426E-2</v>
      </c>
      <c r="I396" s="76">
        <f t="array" ref="I396">IFERROR(INDEX(DATA!$Z$133:$Z$368,MATCH(1,(DATA!$D$133:$D$368=B396)*(DATA!$E$133:$E$368=D396),0)),"n/a")</f>
        <v>2164825.36</v>
      </c>
      <c r="J396" s="77">
        <f t="array" ref="J396">IFERROR(INDEX(DATA!$AA$133:$AA$368,MATCH(1,(DATA!$D$133:$D$368=B396)*(DATA!$E$133:$E$368=D396),0)),"n/a")</f>
        <v>-3.6316491502354602E-2</v>
      </c>
      <c r="K396" s="76">
        <f t="array" ref="K396">IFERROR(INDEX(DATA!$AJ$133:$AJ$368,MATCH(1,(DATA!$D$133:$D$368=B396)*(DATA!$E$133:$E$368=D396),0)),"n/a")</f>
        <v>4412635.4400000004</v>
      </c>
      <c r="L396" s="77">
        <f t="array" ref="L396">IFERROR(INDEX(DATA!$AK$133:$AK$368,MATCH(1,(DATA!$D$133:$D$368=B396)*(DATA!$E$133:$E$368=D396),0)),"n/a")</f>
        <v>-2.2045140860006099E-2</v>
      </c>
      <c r="R396" s="66"/>
      <c r="S396" s="66"/>
      <c r="T396" s="66"/>
      <c r="U396" s="66"/>
      <c r="V396" s="66"/>
      <c r="W396" s="66"/>
      <c r="X396" s="66"/>
      <c r="Y396" s="66"/>
    </row>
    <row r="397" spans="1:25" x14ac:dyDescent="0.2">
      <c r="A397" s="75" t="s">
        <v>19</v>
      </c>
      <c r="B397" s="66" t="s">
        <v>12</v>
      </c>
      <c r="C397" s="66" t="s">
        <v>0</v>
      </c>
      <c r="D397" s="66" t="s">
        <v>304</v>
      </c>
      <c r="E397" s="76">
        <f t="array" ref="E397">IFERROR(INDEX(DATA!$F$133:$F$368,MATCH(1,(DATA!$D$133:$D$368=B397)*(DATA!$E$133:$E$368=D397),0)),"n/a")</f>
        <v>1134818.6299999999</v>
      </c>
      <c r="F397" s="77">
        <f t="array" ref="F397">IFERROR(INDEX(DATA!$G$133:$G$368,MATCH(1,(DATA!$D$133:$D$368=B397)*(DATA!$E$133:$E$368=D397),0)),"n/a")</f>
        <v>1.6340103658182101E-2</v>
      </c>
      <c r="G397" s="76">
        <f t="array" ref="G397">IFERROR(INDEX(DATA!$P$133:$P$368,MATCH(1,(DATA!$D$133:$D$368=B397)*(DATA!$E$133:$E$368=D397),0)),"n/a")</f>
        <v>3855928.45</v>
      </c>
      <c r="H397" s="77">
        <f t="array" ref="H397">IFERROR(INDEX(DATA!$Q$133:$Q$368,MATCH(1,(DATA!$D$133:$D$368=B397)*(DATA!$E$133:$E$368=D397),0)),"n/a")</f>
        <v>3.5788321662167102E-3</v>
      </c>
      <c r="I397" s="76">
        <f t="array" ref="I397">IFERROR(INDEX(DATA!$Z$133:$Z$368,MATCH(1,(DATA!$D$133:$D$368=B397)*(DATA!$E$133:$E$368=D397),0)),"n/a")</f>
        <v>7512367.5199999996</v>
      </c>
      <c r="J397" s="77">
        <f t="array" ref="J397">IFERROR(INDEX(DATA!$AA$133:$AA$368,MATCH(1,(DATA!$D$133:$D$368=B397)*(DATA!$E$133:$E$368=D397),0)),"n/a")</f>
        <v>-3.5336510638846602E-2</v>
      </c>
      <c r="K397" s="76">
        <f t="array" ref="K397">IFERROR(INDEX(DATA!$AJ$133:$AJ$368,MATCH(1,(DATA!$D$133:$D$368=B397)*(DATA!$E$133:$E$368=D397),0)),"n/a")</f>
        <v>14131688.76</v>
      </c>
      <c r="L397" s="77">
        <f t="array" ref="L397">IFERROR(INDEX(DATA!$AK$133:$AK$368,MATCH(1,(DATA!$D$133:$D$368=B397)*(DATA!$E$133:$E$368=D397),0)),"n/a")</f>
        <v>-2.3878525850848199E-2</v>
      </c>
      <c r="R397" s="66"/>
      <c r="S397" s="66"/>
      <c r="T397" s="66"/>
      <c r="U397" s="66"/>
      <c r="V397" s="66"/>
      <c r="W397" s="66"/>
      <c r="X397" s="66"/>
      <c r="Y397" s="66"/>
    </row>
    <row r="398" spans="1:25" x14ac:dyDescent="0.2">
      <c r="A398" s="75" t="s">
        <v>19</v>
      </c>
      <c r="B398" s="66" t="s">
        <v>12</v>
      </c>
      <c r="C398" s="66" t="s">
        <v>0</v>
      </c>
      <c r="D398" s="66" t="s">
        <v>305</v>
      </c>
      <c r="E398" s="76">
        <f t="array" ref="E398">IFERROR(INDEX(DATA!$F$133:$F$368,MATCH(1,(DATA!$D$133:$D$368=B398)*(DATA!$E$133:$E$368=D398),0)),"n/a")</f>
        <v>1022150.61</v>
      </c>
      <c r="F398" s="77">
        <f t="array" ref="F398">IFERROR(INDEX(DATA!$G$133:$G$368,MATCH(1,(DATA!$D$133:$D$368=B398)*(DATA!$E$133:$E$368=D398),0)),"n/a")</f>
        <v>3.8356151386192201E-2</v>
      </c>
      <c r="G398" s="76">
        <f t="array" ref="G398">IFERROR(INDEX(DATA!$P$133:$P$368,MATCH(1,(DATA!$D$133:$D$368=B398)*(DATA!$E$133:$E$368=D398),0)),"n/a")</f>
        <v>3502685.12</v>
      </c>
      <c r="H398" s="77">
        <f t="array" ref="H398">IFERROR(INDEX(DATA!$Q$133:$Q$368,MATCH(1,(DATA!$D$133:$D$368=B398)*(DATA!$E$133:$E$368=D398),0)),"n/a")</f>
        <v>4.0177029991442202E-2</v>
      </c>
      <c r="I398" s="76">
        <f t="array" ref="I398">IFERROR(INDEX(DATA!$Z$133:$Z$368,MATCH(1,(DATA!$D$133:$D$368=B398)*(DATA!$E$133:$E$368=D398),0)),"n/a")</f>
        <v>6855607.7000000002</v>
      </c>
      <c r="J398" s="77">
        <f t="array" ref="J398">IFERROR(INDEX(DATA!$AA$133:$AA$368,MATCH(1,(DATA!$D$133:$D$368=B398)*(DATA!$E$133:$E$368=D398),0)),"n/a")</f>
        <v>5.1637529071825401E-2</v>
      </c>
      <c r="K398" s="76">
        <f t="array" ref="K398">IFERROR(INDEX(DATA!$AJ$133:$AJ$368,MATCH(1,(DATA!$D$133:$D$368=B398)*(DATA!$E$133:$E$368=D398),0)),"n/a")</f>
        <v>12666546.33</v>
      </c>
      <c r="L398" s="77">
        <f t="array" ref="L398">IFERROR(INDEX(DATA!$AK$133:$AK$368,MATCH(1,(DATA!$D$133:$D$368=B398)*(DATA!$E$133:$E$368=D398),0)),"n/a")</f>
        <v>5.0883706667534202E-2</v>
      </c>
      <c r="R398" s="66"/>
      <c r="S398" s="66"/>
      <c r="T398" s="66"/>
      <c r="U398" s="66"/>
      <c r="V398" s="66"/>
      <c r="W398" s="66"/>
      <c r="X398" s="66"/>
      <c r="Y398" s="66"/>
    </row>
    <row r="399" spans="1:25" x14ac:dyDescent="0.2">
      <c r="A399" s="75" t="s">
        <v>19</v>
      </c>
      <c r="B399" s="66" t="s">
        <v>12</v>
      </c>
      <c r="C399" s="66" t="s">
        <v>0</v>
      </c>
      <c r="D399" s="66" t="s">
        <v>306</v>
      </c>
      <c r="E399" s="76">
        <f t="array" ref="E399">IFERROR(INDEX(DATA!$F$133:$F$368,MATCH(1,(DATA!$D$133:$D$368=B399)*(DATA!$E$133:$E$368=D399),0)),"n/a")</f>
        <v>645468.17000000004</v>
      </c>
      <c r="F399" s="77">
        <f t="array" ref="F399">IFERROR(INDEX(DATA!$G$133:$G$368,MATCH(1,(DATA!$D$133:$D$368=B399)*(DATA!$E$133:$E$368=D399),0)),"n/a")</f>
        <v>-4.5094015113048003E-3</v>
      </c>
      <c r="G399" s="76">
        <f t="array" ref="G399">IFERROR(INDEX(DATA!$P$133:$P$368,MATCH(1,(DATA!$D$133:$D$368=B399)*(DATA!$E$133:$E$368=D399),0)),"n/a")</f>
        <v>2219333.1</v>
      </c>
      <c r="H399" s="77">
        <f t="array" ref="H399">IFERROR(INDEX(DATA!$Q$133:$Q$368,MATCH(1,(DATA!$D$133:$D$368=B399)*(DATA!$E$133:$E$368=D399),0)),"n/a")</f>
        <v>-2.9286002801273202E-3</v>
      </c>
      <c r="I399" s="76">
        <f t="array" ref="I399">IFERROR(INDEX(DATA!$Z$133:$Z$368,MATCH(1,(DATA!$D$133:$D$368=B399)*(DATA!$E$133:$E$368=D399),0)),"n/a")</f>
        <v>4486648.71</v>
      </c>
      <c r="J399" s="77">
        <f t="array" ref="J399">IFERROR(INDEX(DATA!$AA$133:$AA$368,MATCH(1,(DATA!$D$133:$D$368=B399)*(DATA!$E$133:$E$368=D399),0)),"n/a")</f>
        <v>-1.2193711628622201E-2</v>
      </c>
      <c r="K399" s="76">
        <f t="array" ref="K399">IFERROR(INDEX(DATA!$AJ$133:$AJ$368,MATCH(1,(DATA!$D$133:$D$368=B399)*(DATA!$E$133:$E$368=D399),0)),"n/a")</f>
        <v>8609238.1400000006</v>
      </c>
      <c r="L399" s="77">
        <f t="array" ref="L399">IFERROR(INDEX(DATA!$AK$133:$AK$368,MATCH(1,(DATA!$D$133:$D$368=B399)*(DATA!$E$133:$E$368=D399),0)),"n/a")</f>
        <v>-1.6511391659403098E-2</v>
      </c>
      <c r="R399" s="66"/>
      <c r="S399" s="66"/>
      <c r="T399" s="66"/>
      <c r="U399" s="66"/>
      <c r="V399" s="66"/>
      <c r="W399" s="66"/>
      <c r="X399" s="66"/>
      <c r="Y399" s="66"/>
    </row>
    <row r="400" spans="1:25" x14ac:dyDescent="0.2">
      <c r="A400" s="75" t="s">
        <v>19</v>
      </c>
      <c r="B400" s="66" t="s">
        <v>12</v>
      </c>
      <c r="C400" s="66" t="s">
        <v>0</v>
      </c>
      <c r="D400" s="66" t="s">
        <v>307</v>
      </c>
      <c r="E400" s="76">
        <f t="array" ref="E400">IFERROR(INDEX(DATA!$F$133:$F$368,MATCH(1,(DATA!$D$133:$D$368=B400)*(DATA!$E$133:$E$368=D400),0)),"n/a")</f>
        <v>615537.76</v>
      </c>
      <c r="F400" s="77">
        <f t="array" ref="F400">IFERROR(INDEX(DATA!$G$133:$G$368,MATCH(1,(DATA!$D$133:$D$368=B400)*(DATA!$E$133:$E$368=D400),0)),"n/a")</f>
        <v>-2.0170218226941001E-2</v>
      </c>
      <c r="G400" s="76">
        <f t="array" ref="G400">IFERROR(INDEX(DATA!$P$133:$P$368,MATCH(1,(DATA!$D$133:$D$368=B400)*(DATA!$E$133:$E$368=D400),0)),"n/a")</f>
        <v>2131388.4300000002</v>
      </c>
      <c r="H400" s="77">
        <f t="array" ref="H400">IFERROR(INDEX(DATA!$Q$133:$Q$368,MATCH(1,(DATA!$D$133:$D$368=B400)*(DATA!$E$133:$E$368=D400),0)),"n/a")</f>
        <v>-1.5860926717697101E-3</v>
      </c>
      <c r="I400" s="76">
        <f t="array" ref="I400">IFERROR(INDEX(DATA!$Z$133:$Z$368,MATCH(1,(DATA!$D$133:$D$368=B400)*(DATA!$E$133:$E$368=D400),0)),"n/a")</f>
        <v>4233752.63</v>
      </c>
      <c r="J400" s="77">
        <f t="array" ref="J400">IFERROR(INDEX(DATA!$AA$133:$AA$368,MATCH(1,(DATA!$D$133:$D$368=B400)*(DATA!$E$133:$E$368=D400),0)),"n/a")</f>
        <v>-3.3628464629624202E-3</v>
      </c>
      <c r="K400" s="76">
        <f t="array" ref="K400">IFERROR(INDEX(DATA!$AJ$133:$AJ$368,MATCH(1,(DATA!$D$133:$D$368=B400)*(DATA!$E$133:$E$368=D400),0)),"n/a")</f>
        <v>8149810.6900000004</v>
      </c>
      <c r="L400" s="77">
        <f t="array" ref="L400">IFERROR(INDEX(DATA!$AK$133:$AK$368,MATCH(1,(DATA!$D$133:$D$368=B400)*(DATA!$E$133:$E$368=D400),0)),"n/a")</f>
        <v>-2.1640943389935898E-3</v>
      </c>
      <c r="R400" s="66"/>
      <c r="S400" s="66"/>
      <c r="T400" s="66"/>
      <c r="U400" s="66"/>
      <c r="V400" s="66"/>
      <c r="W400" s="66"/>
      <c r="X400" s="66"/>
      <c r="Y400" s="66"/>
    </row>
    <row r="401" spans="1:25" x14ac:dyDescent="0.2">
      <c r="A401" s="75" t="s">
        <v>19</v>
      </c>
      <c r="B401" s="66" t="s">
        <v>12</v>
      </c>
      <c r="C401" s="66" t="s">
        <v>0</v>
      </c>
      <c r="D401" s="66" t="s">
        <v>308</v>
      </c>
      <c r="E401" s="76">
        <f t="array" ref="E401">IFERROR(INDEX(DATA!$F$133:$F$368,MATCH(1,(DATA!$D$133:$D$368=B401)*(DATA!$E$133:$E$368=D401),0)),"n/a")</f>
        <v>548237.07999999996</v>
      </c>
      <c r="F401" s="77">
        <f t="array" ref="F401">IFERROR(INDEX(DATA!$G$133:$G$368,MATCH(1,(DATA!$D$133:$D$368=B401)*(DATA!$E$133:$E$368=D401),0)),"n/a")</f>
        <v>3.9409142882927302E-2</v>
      </c>
      <c r="G401" s="76">
        <f t="array" ref="G401">IFERROR(INDEX(DATA!$P$133:$P$368,MATCH(1,(DATA!$D$133:$D$368=B401)*(DATA!$E$133:$E$368=D401),0)),"n/a")</f>
        <v>1811055.69</v>
      </c>
      <c r="H401" s="77">
        <f t="array" ref="H401">IFERROR(INDEX(DATA!$Q$133:$Q$368,MATCH(1,(DATA!$D$133:$D$368=B401)*(DATA!$E$133:$E$368=D401),0)),"n/a")</f>
        <v>2.3341874236461901E-2</v>
      </c>
      <c r="I401" s="76">
        <f t="array" ref="I401">IFERROR(INDEX(DATA!$Z$133:$Z$368,MATCH(1,(DATA!$D$133:$D$368=B401)*(DATA!$E$133:$E$368=D401),0)),"n/a")</f>
        <v>3410749.29</v>
      </c>
      <c r="J401" s="77">
        <f t="array" ref="J401">IFERROR(INDEX(DATA!$AA$133:$AA$368,MATCH(1,(DATA!$D$133:$D$368=B401)*(DATA!$E$133:$E$368=D401),0)),"n/a")</f>
        <v>-1.7668708114204599E-3</v>
      </c>
      <c r="K401" s="76">
        <f t="array" ref="K401">IFERROR(INDEX(DATA!$AJ$133:$AJ$368,MATCH(1,(DATA!$D$133:$D$368=B401)*(DATA!$E$133:$E$368=D401),0)),"n/a")</f>
        <v>6597725.25</v>
      </c>
      <c r="L401" s="77">
        <f t="array" ref="L401">IFERROR(INDEX(DATA!$AK$133:$AK$368,MATCH(1,(DATA!$D$133:$D$368=B401)*(DATA!$E$133:$E$368=D401),0)),"n/a")</f>
        <v>-9.5981635221825193E-3</v>
      </c>
      <c r="R401" s="66"/>
      <c r="S401" s="66"/>
      <c r="T401" s="66"/>
      <c r="U401" s="66"/>
      <c r="V401" s="66"/>
      <c r="W401" s="66"/>
      <c r="X401" s="66"/>
      <c r="Y401" s="66"/>
    </row>
    <row r="402" spans="1:25" x14ac:dyDescent="0.2">
      <c r="A402" s="75" t="s">
        <v>19</v>
      </c>
      <c r="B402" s="66" t="s">
        <v>12</v>
      </c>
      <c r="C402" s="66" t="s">
        <v>0</v>
      </c>
      <c r="D402" s="66" t="s">
        <v>309</v>
      </c>
      <c r="E402" s="76">
        <f t="array" ref="E402">IFERROR(INDEX(DATA!$F$133:$F$368,MATCH(1,(DATA!$D$133:$D$368=B402)*(DATA!$E$133:$E$368=D402),0)),"n/a")</f>
        <v>501607.59</v>
      </c>
      <c r="F402" s="77">
        <f t="array" ref="F402">IFERROR(INDEX(DATA!$G$133:$G$368,MATCH(1,(DATA!$D$133:$D$368=B402)*(DATA!$E$133:$E$368=D402),0)),"n/a")</f>
        <v>-2.3219928006368998E-3</v>
      </c>
      <c r="G402" s="76">
        <f t="array" ref="G402">IFERROR(INDEX(DATA!$P$133:$P$368,MATCH(1,(DATA!$D$133:$D$368=B402)*(DATA!$E$133:$E$368=D402),0)),"n/a")</f>
        <v>1678654.53</v>
      </c>
      <c r="H402" s="77">
        <f t="array" ref="H402">IFERROR(INDEX(DATA!$Q$133:$Q$368,MATCH(1,(DATA!$D$133:$D$368=B402)*(DATA!$E$133:$E$368=D402),0)),"n/a")</f>
        <v>2.9972199078188301E-2</v>
      </c>
      <c r="I402" s="76">
        <f t="array" ref="I402">IFERROR(INDEX(DATA!$Z$133:$Z$368,MATCH(1,(DATA!$D$133:$D$368=B402)*(DATA!$E$133:$E$368=D402),0)),"n/a")</f>
        <v>3174226.97</v>
      </c>
      <c r="J402" s="77">
        <f t="array" ref="J402">IFERROR(INDEX(DATA!$AA$133:$AA$368,MATCH(1,(DATA!$D$133:$D$368=B402)*(DATA!$E$133:$E$368=D402),0)),"n/a")</f>
        <v>1.9769409099472699E-2</v>
      </c>
      <c r="K402" s="76">
        <f t="array" ref="K402">IFERROR(INDEX(DATA!$AJ$133:$AJ$368,MATCH(1,(DATA!$D$133:$D$368=B402)*(DATA!$E$133:$E$368=D402),0)),"n/a")</f>
        <v>6151307.2800000003</v>
      </c>
      <c r="L402" s="77">
        <f t="array" ref="L402">IFERROR(INDEX(DATA!$AK$133:$AK$368,MATCH(1,(DATA!$D$133:$D$368=B402)*(DATA!$E$133:$E$368=D402),0)),"n/a")</f>
        <v>7.3386910495759801E-3</v>
      </c>
      <c r="R402" s="66"/>
      <c r="S402" s="66"/>
      <c r="T402" s="66"/>
      <c r="U402" s="66"/>
      <c r="V402" s="66"/>
      <c r="W402" s="66"/>
      <c r="X402" s="66"/>
      <c r="Y402" s="66"/>
    </row>
    <row r="403" spans="1:25" x14ac:dyDescent="0.2">
      <c r="A403" s="75" t="s">
        <v>19</v>
      </c>
      <c r="B403" s="66" t="s">
        <v>12</v>
      </c>
      <c r="C403" s="66" t="s">
        <v>0</v>
      </c>
      <c r="D403" s="66" t="s">
        <v>310</v>
      </c>
      <c r="E403" s="76">
        <f t="array" ref="E403">IFERROR(INDEX(DATA!$F$133:$F$368,MATCH(1,(DATA!$D$133:$D$368=B403)*(DATA!$E$133:$E$368=D403),0)),"n/a")</f>
        <v>388656.82</v>
      </c>
      <c r="F403" s="77">
        <f t="array" ref="F403">IFERROR(INDEX(DATA!$G$133:$G$368,MATCH(1,(DATA!$D$133:$D$368=B403)*(DATA!$E$133:$E$368=D403),0)),"n/a")</f>
        <v>1.2315336437156999E-2</v>
      </c>
      <c r="G403" s="76">
        <f t="array" ref="G403">IFERROR(INDEX(DATA!$P$133:$P$368,MATCH(1,(DATA!$D$133:$D$368=B403)*(DATA!$E$133:$E$368=D403),0)),"n/a")</f>
        <v>1263260.01</v>
      </c>
      <c r="H403" s="77">
        <f t="array" ref="H403">IFERROR(INDEX(DATA!$Q$133:$Q$368,MATCH(1,(DATA!$D$133:$D$368=B403)*(DATA!$E$133:$E$368=D403),0)),"n/a")</f>
        <v>-3.1375685690128801E-3</v>
      </c>
      <c r="I403" s="76">
        <f t="array" ref="I403">IFERROR(INDEX(DATA!$Z$133:$Z$368,MATCH(1,(DATA!$D$133:$D$368=B403)*(DATA!$E$133:$E$368=D403),0)),"n/a")</f>
        <v>2316810.14</v>
      </c>
      <c r="J403" s="77">
        <f t="array" ref="J403">IFERROR(INDEX(DATA!$AA$133:$AA$368,MATCH(1,(DATA!$D$133:$D$368=B403)*(DATA!$E$133:$E$368=D403),0)),"n/a")</f>
        <v>-2.1897593953759401E-2</v>
      </c>
      <c r="K403" s="76">
        <f t="array" ref="K403">IFERROR(INDEX(DATA!$AJ$133:$AJ$368,MATCH(1,(DATA!$D$133:$D$368=B403)*(DATA!$E$133:$E$368=D403),0)),"n/a")</f>
        <v>4680484.59</v>
      </c>
      <c r="L403" s="77">
        <f t="array" ref="L403">IFERROR(INDEX(DATA!$AK$133:$AK$368,MATCH(1,(DATA!$D$133:$D$368=B403)*(DATA!$E$133:$E$368=D403),0)),"n/a")</f>
        <v>-1.13562181264304E-2</v>
      </c>
      <c r="R403" s="66"/>
      <c r="S403" s="66"/>
      <c r="T403" s="66"/>
      <c r="U403" s="66"/>
      <c r="V403" s="66"/>
      <c r="W403" s="66"/>
      <c r="X403" s="66"/>
      <c r="Y403" s="66"/>
    </row>
    <row r="404" spans="1:25" x14ac:dyDescent="0.2">
      <c r="A404" s="75" t="s">
        <v>19</v>
      </c>
      <c r="B404" s="66" t="s">
        <v>12</v>
      </c>
      <c r="C404" s="66" t="s">
        <v>0</v>
      </c>
      <c r="D404" s="66" t="s">
        <v>311</v>
      </c>
      <c r="E404" s="76">
        <f t="array" ref="E404">IFERROR(INDEX(DATA!$F$133:$F$368,MATCH(1,(DATA!$D$133:$D$368=B404)*(DATA!$E$133:$E$368=D404),0)),"n/a")</f>
        <v>765509.49</v>
      </c>
      <c r="F404" s="77">
        <f t="array" ref="F404">IFERROR(INDEX(DATA!$G$133:$G$368,MATCH(1,(DATA!$D$133:$D$368=B404)*(DATA!$E$133:$E$368=D404),0)),"n/a")</f>
        <v>0.13154920513607901</v>
      </c>
      <c r="G404" s="76">
        <f t="array" ref="G404">IFERROR(INDEX(DATA!$P$133:$P$368,MATCH(1,(DATA!$D$133:$D$368=B404)*(DATA!$E$133:$E$368=D404),0)),"n/a")</f>
        <v>2570162.67</v>
      </c>
      <c r="H404" s="77">
        <f t="array" ref="H404">IFERROR(INDEX(DATA!$Q$133:$Q$368,MATCH(1,(DATA!$D$133:$D$368=B404)*(DATA!$E$133:$E$368=D404),0)),"n/a")</f>
        <v>9.0420063256907102E-2</v>
      </c>
      <c r="I404" s="76">
        <f t="array" ref="I404">IFERROR(INDEX(DATA!$Z$133:$Z$368,MATCH(1,(DATA!$D$133:$D$368=B404)*(DATA!$E$133:$E$368=D404),0)),"n/a")</f>
        <v>4883835.9400000004</v>
      </c>
      <c r="J404" s="77">
        <f t="array" ref="J404">IFERROR(INDEX(DATA!$AA$133:$AA$368,MATCH(1,(DATA!$D$133:$D$368=B404)*(DATA!$E$133:$E$368=D404),0)),"n/a")</f>
        <v>8.5596992462778604E-2</v>
      </c>
      <c r="K404" s="76">
        <f t="array" ref="K404">IFERROR(INDEX(DATA!$AJ$133:$AJ$368,MATCH(1,(DATA!$D$133:$D$368=B404)*(DATA!$E$133:$E$368=D404),0)),"n/a")</f>
        <v>8980870.8900000006</v>
      </c>
      <c r="L404" s="77">
        <f t="array" ref="L404">IFERROR(INDEX(DATA!$AK$133:$AK$368,MATCH(1,(DATA!$D$133:$D$368=B404)*(DATA!$E$133:$E$368=D404),0)),"n/a")</f>
        <v>6.5494654498057997E-2</v>
      </c>
      <c r="R404" s="66"/>
      <c r="S404" s="66"/>
      <c r="T404" s="66"/>
      <c r="U404" s="66"/>
      <c r="V404" s="66"/>
      <c r="W404" s="66"/>
      <c r="X404" s="66"/>
      <c r="Y404" s="66"/>
    </row>
    <row r="405" spans="1:25" x14ac:dyDescent="0.2">
      <c r="A405" s="75" t="s">
        <v>19</v>
      </c>
      <c r="B405" s="66" t="s">
        <v>12</v>
      </c>
      <c r="C405" s="66" t="s">
        <v>0</v>
      </c>
      <c r="D405" s="66" t="s">
        <v>312</v>
      </c>
      <c r="E405" s="76">
        <f t="array" ref="E405">IFERROR(INDEX(DATA!$F$133:$F$368,MATCH(1,(DATA!$D$133:$D$368=B405)*(DATA!$E$133:$E$368=D405),0)),"n/a")</f>
        <v>397067.13</v>
      </c>
      <c r="F405" s="77">
        <f t="array" ref="F405">IFERROR(INDEX(DATA!$G$133:$G$368,MATCH(1,(DATA!$D$133:$D$368=B405)*(DATA!$E$133:$E$368=D405),0)),"n/a")</f>
        <v>3.3482853279720101E-2</v>
      </c>
      <c r="G405" s="76">
        <f t="array" ref="G405">IFERROR(INDEX(DATA!$P$133:$P$368,MATCH(1,(DATA!$D$133:$D$368=B405)*(DATA!$E$133:$E$368=D405),0)),"n/a")</f>
        <v>1337583.5</v>
      </c>
      <c r="H405" s="77">
        <f t="array" ref="H405">IFERROR(INDEX(DATA!$Q$133:$Q$368,MATCH(1,(DATA!$D$133:$D$368=B405)*(DATA!$E$133:$E$368=D405),0)),"n/a")</f>
        <v>3.6173321957183202E-2</v>
      </c>
      <c r="I405" s="76">
        <f t="array" ref="I405">IFERROR(INDEX(DATA!$Z$133:$Z$368,MATCH(1,(DATA!$D$133:$D$368=B405)*(DATA!$E$133:$E$368=D405),0)),"n/a")</f>
        <v>2581328.2599999998</v>
      </c>
      <c r="J405" s="77">
        <f t="array" ref="J405">IFERROR(INDEX(DATA!$AA$133:$AA$368,MATCH(1,(DATA!$D$133:$D$368=B405)*(DATA!$E$133:$E$368=D405),0)),"n/a")</f>
        <v>2.1240626942066299E-2</v>
      </c>
      <c r="K405" s="76">
        <f t="array" ref="K405">IFERROR(INDEX(DATA!$AJ$133:$AJ$368,MATCH(1,(DATA!$D$133:$D$368=B405)*(DATA!$E$133:$E$368=D405),0)),"n/a")</f>
        <v>4979680.9000000004</v>
      </c>
      <c r="L405" s="77">
        <f t="array" ref="L405">IFERROR(INDEX(DATA!$AK$133:$AK$368,MATCH(1,(DATA!$D$133:$D$368=B405)*(DATA!$E$133:$E$368=D405),0)),"n/a")</f>
        <v>1.23250606716851E-2</v>
      </c>
      <c r="R405" s="66"/>
      <c r="S405" s="66"/>
      <c r="T405" s="66"/>
      <c r="U405" s="66"/>
      <c r="V405" s="66"/>
      <c r="W405" s="66"/>
      <c r="X405" s="66"/>
      <c r="Y405" s="66"/>
    </row>
    <row r="406" spans="1:25" x14ac:dyDescent="0.2">
      <c r="A406" s="75" t="s">
        <v>19</v>
      </c>
      <c r="B406" s="66" t="s">
        <v>12</v>
      </c>
      <c r="C406" s="66" t="s">
        <v>0</v>
      </c>
      <c r="D406" s="66" t="s">
        <v>313</v>
      </c>
      <c r="E406" s="76">
        <f t="array" ref="E406">IFERROR(INDEX(DATA!$F$133:$F$368,MATCH(1,(DATA!$D$133:$D$368=B406)*(DATA!$E$133:$E$368=D406),0)),"n/a")</f>
        <v>587944.93999999994</v>
      </c>
      <c r="F406" s="77">
        <f t="array" ref="F406">IFERROR(INDEX(DATA!$G$133:$G$368,MATCH(1,(DATA!$D$133:$D$368=B406)*(DATA!$E$133:$E$368=D406),0)),"n/a")</f>
        <v>5.4327557384550799E-2</v>
      </c>
      <c r="G406" s="76">
        <f t="array" ref="G406">IFERROR(INDEX(DATA!$P$133:$P$368,MATCH(1,(DATA!$D$133:$D$368=B406)*(DATA!$E$133:$E$368=D406),0)),"n/a")</f>
        <v>1940570.13</v>
      </c>
      <c r="H406" s="77">
        <f t="array" ref="H406">IFERROR(INDEX(DATA!$Q$133:$Q$368,MATCH(1,(DATA!$D$133:$D$368=B406)*(DATA!$E$133:$E$368=D406),0)),"n/a")</f>
        <v>-7.2382683400755701E-3</v>
      </c>
      <c r="I406" s="76">
        <f t="array" ref="I406">IFERROR(INDEX(DATA!$Z$133:$Z$368,MATCH(1,(DATA!$D$133:$D$368=B406)*(DATA!$E$133:$E$368=D406),0)),"n/a")</f>
        <v>3847453.91</v>
      </c>
      <c r="J406" s="77">
        <f t="array" ref="J406">IFERROR(INDEX(DATA!$AA$133:$AA$368,MATCH(1,(DATA!$D$133:$D$368=B406)*(DATA!$E$133:$E$368=D406),0)),"n/a")</f>
        <v>4.2998697156224402E-3</v>
      </c>
      <c r="K406" s="76">
        <f t="array" ref="K406">IFERROR(INDEX(DATA!$AJ$133:$AJ$368,MATCH(1,(DATA!$D$133:$D$368=B406)*(DATA!$E$133:$E$368=D406),0)),"n/a")</f>
        <v>7263706.21</v>
      </c>
      <c r="L406" s="77">
        <f t="array" ref="L406">IFERROR(INDEX(DATA!$AK$133:$AK$368,MATCH(1,(DATA!$D$133:$D$368=B406)*(DATA!$E$133:$E$368=D406),0)),"n/a")</f>
        <v>-1.367518624834E-2</v>
      </c>
      <c r="R406" s="66"/>
      <c r="S406" s="66"/>
      <c r="T406" s="66"/>
      <c r="U406" s="66"/>
      <c r="V406" s="66"/>
      <c r="W406" s="66"/>
      <c r="X406" s="66"/>
      <c r="Y406" s="66"/>
    </row>
    <row r="407" spans="1:25" x14ac:dyDescent="0.2">
      <c r="A407" s="75" t="s">
        <v>19</v>
      </c>
      <c r="B407" s="66" t="s">
        <v>12</v>
      </c>
      <c r="C407" s="66" t="s">
        <v>0</v>
      </c>
      <c r="D407" s="66" t="s">
        <v>314</v>
      </c>
      <c r="E407" s="76">
        <f t="array" ref="E407">IFERROR(INDEX(DATA!$F$133:$F$368,MATCH(1,(DATA!$D$133:$D$368=B407)*(DATA!$E$133:$E$368=D407),0)),"n/a")</f>
        <v>1551099.24</v>
      </c>
      <c r="F407" s="77">
        <f t="array" ref="F407">IFERROR(INDEX(DATA!$G$133:$G$368,MATCH(1,(DATA!$D$133:$D$368=B407)*(DATA!$E$133:$E$368=D407),0)),"n/a")</f>
        <v>-1.9424780424313001E-2</v>
      </c>
      <c r="G407" s="76">
        <f t="array" ref="G407">IFERROR(INDEX(DATA!$P$133:$P$368,MATCH(1,(DATA!$D$133:$D$368=B407)*(DATA!$E$133:$E$368=D407),0)),"n/a")</f>
        <v>5246174.16</v>
      </c>
      <c r="H407" s="77">
        <f t="array" ref="H407">IFERROR(INDEX(DATA!$Q$133:$Q$368,MATCH(1,(DATA!$D$133:$D$368=B407)*(DATA!$E$133:$E$368=D407),0)),"n/a")</f>
        <v>-1.8169151749141101E-2</v>
      </c>
      <c r="I407" s="76">
        <f t="array" ref="I407">IFERROR(INDEX(DATA!$Z$133:$Z$368,MATCH(1,(DATA!$D$133:$D$368=B407)*(DATA!$E$133:$E$368=D407),0)),"n/a")</f>
        <v>10443194.82</v>
      </c>
      <c r="J407" s="77">
        <f t="array" ref="J407">IFERROR(INDEX(DATA!$AA$133:$AA$368,MATCH(1,(DATA!$D$133:$D$368=B407)*(DATA!$E$133:$E$368=D407),0)),"n/a")</f>
        <v>1.52739768379465E-2</v>
      </c>
      <c r="K407" s="76">
        <f t="array" ref="K407">IFERROR(INDEX(DATA!$AJ$133:$AJ$368,MATCH(1,(DATA!$D$133:$D$368=B407)*(DATA!$E$133:$E$368=D407),0)),"n/a")</f>
        <v>19842793.109999999</v>
      </c>
      <c r="L407" s="77">
        <f t="array" ref="L407">IFERROR(INDEX(DATA!$AK$133:$AK$368,MATCH(1,(DATA!$D$133:$D$368=B407)*(DATA!$E$133:$E$368=D407),0)),"n/a")</f>
        <v>3.3287997191376997E-2</v>
      </c>
      <c r="R407" s="66"/>
      <c r="S407" s="66"/>
      <c r="T407" s="66"/>
      <c r="U407" s="66"/>
      <c r="V407" s="66"/>
      <c r="W407" s="66"/>
      <c r="X407" s="66"/>
      <c r="Y407" s="66"/>
    </row>
    <row r="408" spans="1:25" x14ac:dyDescent="0.2">
      <c r="A408" s="75" t="s">
        <v>19</v>
      </c>
      <c r="B408" s="66" t="s">
        <v>12</v>
      </c>
      <c r="C408" s="66" t="s">
        <v>0</v>
      </c>
      <c r="D408" s="66" t="s">
        <v>315</v>
      </c>
      <c r="E408" s="76">
        <f t="array" ref="E408">IFERROR(INDEX(DATA!$F$133:$F$368,MATCH(1,(DATA!$D$133:$D$368=B408)*(DATA!$E$133:$E$368=D408),0)),"n/a")</f>
        <v>846166.8</v>
      </c>
      <c r="F408" s="77">
        <f t="array" ref="F408">IFERROR(INDEX(DATA!$G$133:$G$368,MATCH(1,(DATA!$D$133:$D$368=B408)*(DATA!$E$133:$E$368=D408),0)),"n/a")</f>
        <v>-2.97510612987129E-2</v>
      </c>
      <c r="G408" s="76">
        <f t="array" ref="G408">IFERROR(INDEX(DATA!$P$133:$P$368,MATCH(1,(DATA!$D$133:$D$368=B408)*(DATA!$E$133:$E$368=D408),0)),"n/a")</f>
        <v>2867552.51</v>
      </c>
      <c r="H408" s="77">
        <f t="array" ref="H408">IFERROR(INDEX(DATA!$Q$133:$Q$368,MATCH(1,(DATA!$D$133:$D$368=B408)*(DATA!$E$133:$E$368=D408),0)),"n/a")</f>
        <v>-2.7634260522614602E-2</v>
      </c>
      <c r="I408" s="76">
        <f t="array" ref="I408">IFERROR(INDEX(DATA!$Z$133:$Z$368,MATCH(1,(DATA!$D$133:$D$368=B408)*(DATA!$E$133:$E$368=D408),0)),"n/a")</f>
        <v>5583833.8499999996</v>
      </c>
      <c r="J408" s="77">
        <f t="array" ref="J408">IFERROR(INDEX(DATA!$AA$133:$AA$368,MATCH(1,(DATA!$D$133:$D$368=B408)*(DATA!$E$133:$E$368=D408),0)),"n/a")</f>
        <v>-3.2561323347043203E-2</v>
      </c>
      <c r="K408" s="76">
        <f t="array" ref="K408">IFERROR(INDEX(DATA!$AJ$133:$AJ$368,MATCH(1,(DATA!$D$133:$D$368=B408)*(DATA!$E$133:$E$368=D408),0)),"n/a")</f>
        <v>10765003.119999999</v>
      </c>
      <c r="L408" s="77">
        <f t="array" ref="L408">IFERROR(INDEX(DATA!$AK$133:$AK$368,MATCH(1,(DATA!$D$133:$D$368=B408)*(DATA!$E$133:$E$368=D408),0)),"n/a")</f>
        <v>-4.9903287993575199E-2</v>
      </c>
      <c r="R408" s="66"/>
      <c r="S408" s="66"/>
      <c r="T408" s="66"/>
      <c r="U408" s="66"/>
      <c r="V408" s="66"/>
      <c r="W408" s="66"/>
      <c r="X408" s="66"/>
      <c r="Y408" s="66"/>
    </row>
    <row r="409" spans="1:25" x14ac:dyDescent="0.2">
      <c r="A409" s="75" t="s">
        <v>19</v>
      </c>
      <c r="B409" s="66" t="s">
        <v>12</v>
      </c>
      <c r="C409" s="66" t="s">
        <v>0</v>
      </c>
      <c r="D409" s="66" t="s">
        <v>316</v>
      </c>
      <c r="E409" s="76">
        <f t="array" ref="E409">IFERROR(INDEX(DATA!$F$133:$F$368,MATCH(1,(DATA!$D$133:$D$368=B409)*(DATA!$E$133:$E$368=D409),0)),"n/a")</f>
        <v>793203.15</v>
      </c>
      <c r="F409" s="77">
        <f t="array" ref="F409">IFERROR(INDEX(DATA!$G$133:$G$368,MATCH(1,(DATA!$D$133:$D$368=B409)*(DATA!$E$133:$E$368=D409),0)),"n/a")</f>
        <v>-2.62352206891244E-2</v>
      </c>
      <c r="G409" s="76">
        <f t="array" ref="G409">IFERROR(INDEX(DATA!$P$133:$P$368,MATCH(1,(DATA!$D$133:$D$368=B409)*(DATA!$E$133:$E$368=D409),0)),"n/a")</f>
        <v>2588427.0699999998</v>
      </c>
      <c r="H409" s="77">
        <f t="array" ref="H409">IFERROR(INDEX(DATA!$Q$133:$Q$368,MATCH(1,(DATA!$D$133:$D$368=B409)*(DATA!$E$133:$E$368=D409),0)),"n/a")</f>
        <v>-6.4896572985552502E-3</v>
      </c>
      <c r="I409" s="76">
        <f t="array" ref="I409">IFERROR(INDEX(DATA!$Z$133:$Z$368,MATCH(1,(DATA!$D$133:$D$368=B409)*(DATA!$E$133:$E$368=D409),0)),"n/a")</f>
        <v>4857490.6399999997</v>
      </c>
      <c r="J409" s="77">
        <f t="array" ref="J409">IFERROR(INDEX(DATA!$AA$133:$AA$368,MATCH(1,(DATA!$D$133:$D$368=B409)*(DATA!$E$133:$E$368=D409),0)),"n/a")</f>
        <v>-2.5406421989815301E-3</v>
      </c>
      <c r="K409" s="76">
        <f t="array" ref="K409">IFERROR(INDEX(DATA!$AJ$133:$AJ$368,MATCH(1,(DATA!$D$133:$D$368=B409)*(DATA!$E$133:$E$368=D409),0)),"n/a")</f>
        <v>9543982.3900000006</v>
      </c>
      <c r="L409" s="77">
        <f t="array" ref="L409">IFERROR(INDEX(DATA!$AK$133:$AK$368,MATCH(1,(DATA!$D$133:$D$368=B409)*(DATA!$E$133:$E$368=D409),0)),"n/a")</f>
        <v>-3.47161101779899E-3</v>
      </c>
      <c r="R409" s="66"/>
      <c r="S409" s="66"/>
      <c r="T409" s="66"/>
      <c r="U409" s="66"/>
      <c r="V409" s="66"/>
      <c r="W409" s="66"/>
      <c r="X409" s="66"/>
      <c r="Y409" s="66"/>
    </row>
    <row r="410" spans="1:25" x14ac:dyDescent="0.2">
      <c r="A410" s="75" t="s">
        <v>19</v>
      </c>
      <c r="B410" s="66" t="s">
        <v>12</v>
      </c>
      <c r="C410" s="66" t="s">
        <v>0</v>
      </c>
      <c r="D410" s="66" t="s">
        <v>317</v>
      </c>
      <c r="E410" s="76">
        <f t="array" ref="E410">IFERROR(INDEX(DATA!$F$133:$F$368,MATCH(1,(DATA!$D$133:$D$368=B410)*(DATA!$E$133:$E$368=D410),0)),"n/a")</f>
        <v>509669.05</v>
      </c>
      <c r="F410" s="77">
        <f t="array" ref="F410">IFERROR(INDEX(DATA!$G$133:$G$368,MATCH(1,(DATA!$D$133:$D$368=B410)*(DATA!$E$133:$E$368=D410),0)),"n/a")</f>
        <v>-3.8108848301591801E-2</v>
      </c>
      <c r="G410" s="76">
        <f t="array" ref="G410">IFERROR(INDEX(DATA!$P$133:$P$368,MATCH(1,(DATA!$D$133:$D$368=B410)*(DATA!$E$133:$E$368=D410),0)),"n/a")</f>
        <v>1798955.33</v>
      </c>
      <c r="H410" s="77">
        <f t="array" ref="H410">IFERROR(INDEX(DATA!$Q$133:$Q$368,MATCH(1,(DATA!$D$133:$D$368=B410)*(DATA!$E$133:$E$368=D410),0)),"n/a")</f>
        <v>-9.23905048135539E-3</v>
      </c>
      <c r="I410" s="76">
        <f t="array" ref="I410">IFERROR(INDEX(DATA!$Z$133:$Z$368,MATCH(1,(DATA!$D$133:$D$368=B410)*(DATA!$E$133:$E$368=D410),0)),"n/a")</f>
        <v>3565145.18</v>
      </c>
      <c r="J410" s="77">
        <f t="array" ref="J410">IFERROR(INDEX(DATA!$AA$133:$AA$368,MATCH(1,(DATA!$D$133:$D$368=B410)*(DATA!$E$133:$E$368=D410),0)),"n/a")</f>
        <v>5.94180406258717E-3</v>
      </c>
      <c r="K410" s="76">
        <f t="array" ref="K410">IFERROR(INDEX(DATA!$AJ$133:$AJ$368,MATCH(1,(DATA!$D$133:$D$368=B410)*(DATA!$E$133:$E$368=D410),0)),"n/a")</f>
        <v>6799599.9699999997</v>
      </c>
      <c r="L410" s="77">
        <f t="array" ref="L410">IFERROR(INDEX(DATA!$AK$133:$AK$368,MATCH(1,(DATA!$D$133:$D$368=B410)*(DATA!$E$133:$E$368=D410),0)),"n/a")</f>
        <v>7.1759927066924597E-3</v>
      </c>
      <c r="R410" s="66"/>
      <c r="S410" s="66"/>
      <c r="T410" s="66"/>
      <c r="U410" s="66"/>
      <c r="V410" s="66"/>
      <c r="W410" s="66"/>
      <c r="X410" s="66"/>
      <c r="Y410" s="66"/>
    </row>
    <row r="411" spans="1:25" x14ac:dyDescent="0.2">
      <c r="A411" s="75" t="s">
        <v>19</v>
      </c>
      <c r="B411" s="66" t="s">
        <v>12</v>
      </c>
      <c r="C411" s="66" t="s">
        <v>0</v>
      </c>
      <c r="D411" s="66" t="s">
        <v>318</v>
      </c>
      <c r="E411" s="76">
        <f t="array" ref="E411">IFERROR(INDEX(DATA!$F$133:$F$368,MATCH(1,(DATA!$D$133:$D$368=B411)*(DATA!$E$133:$E$368=D411),0)),"n/a")</f>
        <v>816737.36</v>
      </c>
      <c r="F411" s="77">
        <f t="array" ref="F411">IFERROR(INDEX(DATA!$G$133:$G$368,MATCH(1,(DATA!$D$133:$D$368=B411)*(DATA!$E$133:$E$368=D411),0)),"n/a")</f>
        <v>-0.11164749905676</v>
      </c>
      <c r="G411" s="76">
        <f t="array" ref="G411">IFERROR(INDEX(DATA!$P$133:$P$368,MATCH(1,(DATA!$D$133:$D$368=B411)*(DATA!$E$133:$E$368=D411),0)),"n/a")</f>
        <v>2872231.89</v>
      </c>
      <c r="H411" s="77">
        <f t="array" ref="H411">IFERROR(INDEX(DATA!$Q$133:$Q$368,MATCH(1,(DATA!$D$133:$D$368=B411)*(DATA!$E$133:$E$368=D411),0)),"n/a")</f>
        <v>-1.6797702540325501E-2</v>
      </c>
      <c r="I411" s="76">
        <f t="array" ref="I411">IFERROR(INDEX(DATA!$Z$133:$Z$368,MATCH(1,(DATA!$D$133:$D$368=B411)*(DATA!$E$133:$E$368=D411),0)),"n/a")</f>
        <v>5550022.2800000003</v>
      </c>
      <c r="J411" s="77">
        <f t="array" ref="J411">IFERROR(INDEX(DATA!$AA$133:$AA$368,MATCH(1,(DATA!$D$133:$D$368=B411)*(DATA!$E$133:$E$368=D411),0)),"n/a")</f>
        <v>1.83331873189694E-3</v>
      </c>
      <c r="K411" s="76">
        <f t="array" ref="K411">IFERROR(INDEX(DATA!$AJ$133:$AJ$368,MATCH(1,(DATA!$D$133:$D$368=B411)*(DATA!$E$133:$E$368=D411),0)),"n/a")</f>
        <v>10373650.43</v>
      </c>
      <c r="L411" s="77">
        <f t="array" ref="L411">IFERROR(INDEX(DATA!$AK$133:$AK$368,MATCH(1,(DATA!$D$133:$D$368=B411)*(DATA!$E$133:$E$368=D411),0)),"n/a")</f>
        <v>6.8846969162266397E-3</v>
      </c>
      <c r="R411" s="66"/>
      <c r="S411" s="66"/>
      <c r="T411" s="66"/>
      <c r="U411" s="66"/>
      <c r="V411" s="66"/>
      <c r="W411" s="66"/>
      <c r="X411" s="66"/>
      <c r="Y411" s="66"/>
    </row>
    <row r="412" spans="1:25" x14ac:dyDescent="0.2">
      <c r="A412" s="75" t="s">
        <v>19</v>
      </c>
      <c r="B412" s="66" t="s">
        <v>12</v>
      </c>
      <c r="C412" s="66" t="s">
        <v>0</v>
      </c>
      <c r="D412" s="66" t="s">
        <v>344</v>
      </c>
      <c r="E412" s="76">
        <f t="array" ref="E412">IFERROR(INDEX(DATA!$F$133:$F$368,MATCH(1,(DATA!$D$133:$D$368=B412)*(DATA!$E$133:$E$368=D412),0)),"n/a")</f>
        <v>296897.31</v>
      </c>
      <c r="F412" s="77">
        <f t="array" ref="F412">IFERROR(INDEX(DATA!$G$133:$G$368,MATCH(1,(DATA!$D$133:$D$368=B412)*(DATA!$E$133:$E$368=D412),0)),"n/a")</f>
        <v>-0.12836233093701699</v>
      </c>
      <c r="G412" s="76">
        <f t="array" ref="G412">IFERROR(INDEX(DATA!$P$133:$P$368,MATCH(1,(DATA!$D$133:$D$368=B412)*(DATA!$E$133:$E$368=D412),0)),"n/a")</f>
        <v>1062018.51</v>
      </c>
      <c r="H412" s="77">
        <f t="array" ref="H412">IFERROR(INDEX(DATA!$Q$133:$Q$368,MATCH(1,(DATA!$D$133:$D$368=B412)*(DATA!$E$133:$E$368=D412),0)),"n/a")</f>
        <v>-6.4256921177504797E-2</v>
      </c>
      <c r="I412" s="76">
        <f t="array" ref="I412">IFERROR(INDEX(DATA!$Z$133:$Z$368,MATCH(1,(DATA!$D$133:$D$368=B412)*(DATA!$E$133:$E$368=D412),0)),"n/a")</f>
        <v>1996244.45</v>
      </c>
      <c r="J412" s="77">
        <f t="array" ref="J412">IFERROR(INDEX(DATA!$AA$133:$AA$368,MATCH(1,(DATA!$D$133:$D$368=B412)*(DATA!$E$133:$E$368=D412),0)),"n/a")</f>
        <v>-7.3130239063185096E-2</v>
      </c>
      <c r="K412" s="76">
        <f t="array" ref="K412">IFERROR(INDEX(DATA!$AJ$133:$AJ$368,MATCH(1,(DATA!$D$133:$D$368=B412)*(DATA!$E$133:$E$368=D412),0)),"n/a")</f>
        <v>4083228.09</v>
      </c>
      <c r="L412" s="77">
        <f t="array" ref="L412">IFERROR(INDEX(DATA!$AK$133:$AK$368,MATCH(1,(DATA!$D$133:$D$368=B412)*(DATA!$E$133:$E$368=D412),0)),"n/a")</f>
        <v>-6.0873398612655602E-2</v>
      </c>
      <c r="R412" s="66"/>
      <c r="S412" s="66"/>
      <c r="T412" s="66"/>
      <c r="U412" s="66"/>
      <c r="V412" s="66"/>
      <c r="W412" s="66"/>
      <c r="X412" s="66"/>
      <c r="Y412" s="66"/>
    </row>
    <row r="413" spans="1:25" x14ac:dyDescent="0.2">
      <c r="A413" s="75" t="s">
        <v>19</v>
      </c>
      <c r="B413" s="66" t="s">
        <v>12</v>
      </c>
      <c r="C413" s="66" t="s">
        <v>0</v>
      </c>
      <c r="D413" s="66" t="s">
        <v>345</v>
      </c>
      <c r="E413" s="76">
        <f t="array" ref="E413">IFERROR(INDEX(DATA!$F$133:$F$368,MATCH(1,(DATA!$D$133:$D$368=B413)*(DATA!$E$133:$E$368=D413),0)),"n/a")</f>
        <v>721556.59</v>
      </c>
      <c r="F413" s="77">
        <f t="array" ref="F413">IFERROR(INDEX(DATA!$G$133:$G$368,MATCH(1,(DATA!$D$133:$D$368=B413)*(DATA!$E$133:$E$368=D413),0)),"n/a")</f>
        <v>2.41818982672968E-2</v>
      </c>
      <c r="G413" s="76">
        <f t="array" ref="G413">IFERROR(INDEX(DATA!$P$133:$P$368,MATCH(1,(DATA!$D$133:$D$368=B413)*(DATA!$E$133:$E$368=D413),0)),"n/a")</f>
        <v>2347799.3199999998</v>
      </c>
      <c r="H413" s="77">
        <f t="array" ref="H413">IFERROR(INDEX(DATA!$Q$133:$Q$368,MATCH(1,(DATA!$D$133:$D$368=B413)*(DATA!$E$133:$E$368=D413),0)),"n/a")</f>
        <v>-2.89501138011488E-3</v>
      </c>
      <c r="I413" s="76">
        <f t="array" ref="I413">IFERROR(INDEX(DATA!$Z$133:$Z$368,MATCH(1,(DATA!$D$133:$D$368=B413)*(DATA!$E$133:$E$368=D413),0)),"n/a")</f>
        <v>4553500.9400000004</v>
      </c>
      <c r="J413" s="77">
        <f t="array" ref="J413">IFERROR(INDEX(DATA!$AA$133:$AA$368,MATCH(1,(DATA!$D$133:$D$368=B413)*(DATA!$E$133:$E$368=D413),0)),"n/a")</f>
        <v>1.8381256142556801E-3</v>
      </c>
      <c r="K413" s="76">
        <f t="array" ref="K413">IFERROR(INDEX(DATA!$AJ$133:$AJ$368,MATCH(1,(DATA!$D$133:$D$368=B413)*(DATA!$E$133:$E$368=D413),0)),"n/a")</f>
        <v>8903654.7300000004</v>
      </c>
      <c r="L413" s="77">
        <f t="array" ref="L413">IFERROR(INDEX(DATA!$AK$133:$AK$368,MATCH(1,(DATA!$D$133:$D$368=B413)*(DATA!$E$133:$E$368=D413),0)),"n/a")</f>
        <v>8.5028982715393605E-3</v>
      </c>
      <c r="R413" s="66"/>
      <c r="S413" s="66"/>
      <c r="T413" s="66"/>
      <c r="U413" s="66"/>
      <c r="V413" s="66"/>
      <c r="W413" s="66"/>
      <c r="X413" s="66"/>
      <c r="Y413" s="66"/>
    </row>
    <row r="414" spans="1:25" x14ac:dyDescent="0.2">
      <c r="A414" s="75"/>
      <c r="E414" s="80"/>
      <c r="F414" s="77"/>
      <c r="G414" s="81"/>
      <c r="H414" s="77"/>
      <c r="I414" s="81"/>
      <c r="J414" s="82"/>
      <c r="K414" s="81"/>
      <c r="L414" s="77"/>
      <c r="R414" s="66"/>
      <c r="S414" s="66"/>
      <c r="T414" s="66"/>
      <c r="U414" s="66"/>
      <c r="V414" s="66"/>
      <c r="W414" s="66"/>
      <c r="X414" s="66"/>
      <c r="Y414" s="66"/>
    </row>
    <row r="415" spans="1:25" x14ac:dyDescent="0.2">
      <c r="A415" s="75" t="s">
        <v>19</v>
      </c>
      <c r="B415" s="66" t="s">
        <v>12</v>
      </c>
      <c r="C415" s="66" t="s">
        <v>9</v>
      </c>
      <c r="D415" s="66" t="s">
        <v>271</v>
      </c>
      <c r="E415" s="86">
        <f t="array" ref="E415">IFERROR(INDEX(DATA!$H$133:$H$368,MATCH(1,(DATA!$D$133:$D$368=B415)*(DATA!$E$133:$E$368=D415),0)),"n/a")</f>
        <v>83458.31</v>
      </c>
      <c r="F415" s="77">
        <f t="array" ref="F415">IFERROR(INDEX(DATA!$I$133:$I$368,MATCH(1,(DATA!$D$133:$D$368=B415)*(DATA!$E$133:$E$368=D415),0)),"n/a")</f>
        <v>1.0190102599434101E-2</v>
      </c>
      <c r="G415" s="86">
        <f t="array" ref="G415">IFERROR(INDEX(DATA!$R$133:$R$368,MATCH(1,(DATA!$D$133:$D$368=B415)*(DATA!$E$133:$E$368=D415),0)),"n/a")</f>
        <v>313583.02</v>
      </c>
      <c r="H415" s="77">
        <f t="array" ref="H415">IFERROR(INDEX(DATA!$S$133:$S$368,MATCH(1,(DATA!$D$133:$D$368=B415)*(DATA!$E$133:$E$368=D415),0)),"n/a")</f>
        <v>1.7297128743976299E-2</v>
      </c>
      <c r="I415" s="86">
        <f t="array" ref="I415">IFERROR(INDEX(DATA!$AB$133:$AB$368,MATCH(1,(DATA!$D$133:$D$368=B415)*(DATA!$E$133:$E$368=D415),0)),"n/a")</f>
        <v>613053.29</v>
      </c>
      <c r="J415" s="77">
        <f t="array" ref="J415">IFERROR(INDEX(DATA!$AC$133:$AC$368,MATCH(1,(DATA!$D$133:$D$368=B415)*(DATA!$E$133:$E$368=D415),0)),"n/a")</f>
        <v>2.8417054805838199E-2</v>
      </c>
      <c r="K415" s="86">
        <f t="array" ref="K415">IFERROR(INDEX(DATA!$AL$133:$AL$368,MATCH(1,(DATA!$D$133:$D$368=B415)*(DATA!$E$133:$E$368=D415),0)),"n/a")</f>
        <v>1154346.8</v>
      </c>
      <c r="L415" s="77">
        <f t="array" ref="L415">IFERROR(INDEX(DATA!$AM$133:$AM$368,MATCH(1,(DATA!$D$133:$D$368=B415)*(DATA!$E$133:$E$368=D415),0)),"n/a")</f>
        <v>3.99712037945779E-2</v>
      </c>
      <c r="R415" s="66"/>
      <c r="S415" s="66"/>
      <c r="T415" s="66"/>
      <c r="U415" s="66"/>
      <c r="V415" s="66"/>
      <c r="W415" s="66"/>
      <c r="X415" s="66"/>
      <c r="Y415" s="66"/>
    </row>
    <row r="416" spans="1:25" x14ac:dyDescent="0.2">
      <c r="A416" s="75" t="s">
        <v>19</v>
      </c>
      <c r="B416" s="66" t="s">
        <v>12</v>
      </c>
      <c r="C416" s="66" t="s">
        <v>9</v>
      </c>
      <c r="D416" s="66" t="s">
        <v>272</v>
      </c>
      <c r="E416" s="86">
        <f t="array" ref="E416">IFERROR(INDEX(DATA!$H$133:$H$368,MATCH(1,(DATA!$D$133:$D$368=B416)*(DATA!$E$133:$E$368=D416),0)),"n/a")</f>
        <v>201161.99</v>
      </c>
      <c r="F416" s="77">
        <f t="array" ref="F416">IFERROR(INDEX(DATA!$I$133:$I$368,MATCH(1,(DATA!$D$133:$D$368=B416)*(DATA!$E$133:$E$368=D416),0)),"n/a")</f>
        <v>-7.7346587683863793E-2</v>
      </c>
      <c r="G416" s="86">
        <f t="array" ref="G416">IFERROR(INDEX(DATA!$R$133:$R$368,MATCH(1,(DATA!$D$133:$D$368=B416)*(DATA!$E$133:$E$368=D416),0)),"n/a")</f>
        <v>695348.63</v>
      </c>
      <c r="H416" s="77">
        <f t="array" ref="H416">IFERROR(INDEX(DATA!$S$133:$S$368,MATCH(1,(DATA!$D$133:$D$368=B416)*(DATA!$E$133:$E$368=D416),0)),"n/a")</f>
        <v>-2.3855962830450699E-2</v>
      </c>
      <c r="I416" s="86">
        <f t="array" ref="I416">IFERROR(INDEX(DATA!$AB$133:$AB$368,MATCH(1,(DATA!$D$133:$D$368=B416)*(DATA!$E$133:$E$368=D416),0)),"n/a")</f>
        <v>1338867.93</v>
      </c>
      <c r="J416" s="77">
        <f t="array" ref="J416">IFERROR(INDEX(DATA!$AC$133:$AC$368,MATCH(1,(DATA!$D$133:$D$368=B416)*(DATA!$E$133:$E$368=D416),0)),"n/a")</f>
        <v>-3.1313538109348699E-2</v>
      </c>
      <c r="K416" s="86">
        <f t="array" ref="K416">IFERROR(INDEX(DATA!$AL$133:$AL$368,MATCH(1,(DATA!$D$133:$D$368=B416)*(DATA!$E$133:$E$368=D416),0)),"n/a")</f>
        <v>2644761.1800000002</v>
      </c>
      <c r="L416" s="77">
        <f t="array" ref="L416">IFERROR(INDEX(DATA!$AM$133:$AM$368,MATCH(1,(DATA!$D$133:$D$368=B416)*(DATA!$E$133:$E$368=D416),0)),"n/a")</f>
        <v>-5.3362679753986503E-3</v>
      </c>
      <c r="R416" s="66"/>
      <c r="S416" s="66"/>
      <c r="T416" s="66"/>
      <c r="U416" s="66"/>
      <c r="V416" s="66"/>
      <c r="W416" s="66"/>
      <c r="X416" s="66"/>
      <c r="Y416" s="66"/>
    </row>
    <row r="417" spans="1:25" x14ac:dyDescent="0.2">
      <c r="A417" s="75" t="s">
        <v>19</v>
      </c>
      <c r="B417" s="66" t="s">
        <v>12</v>
      </c>
      <c r="C417" s="66" t="s">
        <v>9</v>
      </c>
      <c r="D417" s="66" t="s">
        <v>273</v>
      </c>
      <c r="E417" s="86">
        <f t="array" ref="E417">IFERROR(INDEX(DATA!$H$133:$H$368,MATCH(1,(DATA!$D$133:$D$368=B417)*(DATA!$E$133:$E$368=D417),0)),"n/a")</f>
        <v>372894.02</v>
      </c>
      <c r="F417" s="77">
        <f t="array" ref="F417">IFERROR(INDEX(DATA!$I$133:$I$368,MATCH(1,(DATA!$D$133:$D$368=B417)*(DATA!$E$133:$E$368=D417),0)),"n/a")</f>
        <v>3.39456326867446E-3</v>
      </c>
      <c r="G417" s="86">
        <f t="array" ref="G417">IFERROR(INDEX(DATA!$R$133:$R$368,MATCH(1,(DATA!$D$133:$D$368=B417)*(DATA!$E$133:$E$368=D417),0)),"n/a")</f>
        <v>1262483.8400000001</v>
      </c>
      <c r="H417" s="77">
        <f t="array" ref="H417">IFERROR(INDEX(DATA!$S$133:$S$368,MATCH(1,(DATA!$D$133:$D$368=B417)*(DATA!$E$133:$E$368=D417),0)),"n/a")</f>
        <v>-2.7518004351975299E-3</v>
      </c>
      <c r="I417" s="86">
        <f t="array" ref="I417">IFERROR(INDEX(DATA!$AB$133:$AB$368,MATCH(1,(DATA!$D$133:$D$368=B417)*(DATA!$E$133:$E$368=D417),0)),"n/a")</f>
        <v>2459742.81</v>
      </c>
      <c r="J417" s="77">
        <f t="array" ref="J417">IFERROR(INDEX(DATA!$AC$133:$AC$368,MATCH(1,(DATA!$D$133:$D$368=B417)*(DATA!$E$133:$E$368=D417),0)),"n/a")</f>
        <v>-2.4441376310484599E-3</v>
      </c>
      <c r="K417" s="86">
        <f t="array" ref="K417">IFERROR(INDEX(DATA!$AL$133:$AL$368,MATCH(1,(DATA!$D$133:$D$368=B417)*(DATA!$E$133:$E$368=D417),0)),"n/a")</f>
        <v>4635221.05</v>
      </c>
      <c r="L417" s="77">
        <f t="array" ref="L417">IFERROR(INDEX(DATA!$AM$133:$AM$368,MATCH(1,(DATA!$D$133:$D$368=B417)*(DATA!$E$133:$E$368=D417),0)),"n/a")</f>
        <v>4.6185519996952496E-3</v>
      </c>
      <c r="R417" s="66"/>
      <c r="S417" s="66"/>
      <c r="T417" s="66"/>
      <c r="U417" s="66"/>
      <c r="V417" s="66"/>
      <c r="W417" s="66"/>
      <c r="X417" s="66"/>
      <c r="Y417" s="66"/>
    </row>
    <row r="418" spans="1:25" x14ac:dyDescent="0.2">
      <c r="A418" s="75" t="s">
        <v>19</v>
      </c>
      <c r="B418" s="66" t="s">
        <v>12</v>
      </c>
      <c r="C418" s="66" t="s">
        <v>9</v>
      </c>
      <c r="D418" s="66" t="s">
        <v>274</v>
      </c>
      <c r="E418" s="86">
        <f t="array" ref="E418">IFERROR(INDEX(DATA!$H$133:$H$368,MATCH(1,(DATA!$D$133:$D$368=B418)*(DATA!$E$133:$E$368=D418),0)),"n/a")</f>
        <v>126538.37</v>
      </c>
      <c r="F418" s="77">
        <f t="array" ref="F418">IFERROR(INDEX(DATA!$I$133:$I$368,MATCH(1,(DATA!$D$133:$D$368=B418)*(DATA!$E$133:$E$368=D418),0)),"n/a")</f>
        <v>-8.5177942194994E-2</v>
      </c>
      <c r="G418" s="86">
        <f t="array" ref="G418">IFERROR(INDEX(DATA!$R$133:$R$368,MATCH(1,(DATA!$D$133:$D$368=B418)*(DATA!$E$133:$E$368=D418),0)),"n/a")</f>
        <v>431029.34</v>
      </c>
      <c r="H418" s="77">
        <f t="array" ref="H418">IFERROR(INDEX(DATA!$S$133:$S$368,MATCH(1,(DATA!$D$133:$D$368=B418)*(DATA!$E$133:$E$368=D418),0)),"n/a")</f>
        <v>-3.2717267040930899E-2</v>
      </c>
      <c r="I418" s="86">
        <f t="array" ref="I418">IFERROR(INDEX(DATA!$AB$133:$AB$368,MATCH(1,(DATA!$D$133:$D$368=B418)*(DATA!$E$133:$E$368=D418),0)),"n/a")</f>
        <v>810763.88</v>
      </c>
      <c r="J418" s="77">
        <f t="array" ref="J418">IFERROR(INDEX(DATA!$AC$133:$AC$368,MATCH(1,(DATA!$D$133:$D$368=B418)*(DATA!$E$133:$E$368=D418),0)),"n/a")</f>
        <v>-3.1767386153587499E-2</v>
      </c>
      <c r="K418" s="86">
        <f t="array" ref="K418">IFERROR(INDEX(DATA!$AL$133:$AL$368,MATCH(1,(DATA!$D$133:$D$368=B418)*(DATA!$E$133:$E$368=D418),0)),"n/a")</f>
        <v>1628148.58</v>
      </c>
      <c r="L418" s="77">
        <f t="array" ref="L418">IFERROR(INDEX(DATA!$AM$133:$AM$368,MATCH(1,(DATA!$D$133:$D$368=B418)*(DATA!$E$133:$E$368=D418),0)),"n/a")</f>
        <v>-1.2562665239274601E-2</v>
      </c>
      <c r="R418" s="66"/>
      <c r="S418" s="66"/>
      <c r="T418" s="66"/>
      <c r="U418" s="66"/>
      <c r="V418" s="66"/>
      <c r="W418" s="66"/>
      <c r="X418" s="66"/>
      <c r="Y418" s="66"/>
    </row>
    <row r="419" spans="1:25" x14ac:dyDescent="0.2">
      <c r="A419" s="75" t="s">
        <v>19</v>
      </c>
      <c r="B419" s="66" t="s">
        <v>12</v>
      </c>
      <c r="C419" s="66" t="s">
        <v>9</v>
      </c>
      <c r="D419" s="66" t="s">
        <v>275</v>
      </c>
      <c r="E419" s="86">
        <f t="array" ref="E419">IFERROR(INDEX(DATA!$H$133:$H$368,MATCH(1,(DATA!$D$133:$D$368=B419)*(DATA!$E$133:$E$368=D419),0)),"n/a")</f>
        <v>386589.97</v>
      </c>
      <c r="F419" s="77">
        <f t="array" ref="F419">IFERROR(INDEX(DATA!$I$133:$I$368,MATCH(1,(DATA!$D$133:$D$368=B419)*(DATA!$E$133:$E$368=D419),0)),"n/a")</f>
        <v>7.6765478512015898E-4</v>
      </c>
      <c r="G419" s="86">
        <f t="array" ref="G419">IFERROR(INDEX(DATA!$R$133:$R$368,MATCH(1,(DATA!$D$133:$D$368=B419)*(DATA!$E$133:$E$368=D419),0)),"n/a")</f>
        <v>1357168.88</v>
      </c>
      <c r="H419" s="77">
        <f t="array" ref="H419">IFERROR(INDEX(DATA!$S$133:$S$368,MATCH(1,(DATA!$D$133:$D$368=B419)*(DATA!$E$133:$E$368=D419),0)),"n/a")</f>
        <v>2.5498239830790401E-2</v>
      </c>
      <c r="I419" s="86">
        <f t="array" ref="I419">IFERROR(INDEX(DATA!$AB$133:$AB$368,MATCH(1,(DATA!$D$133:$D$368=B419)*(DATA!$E$133:$E$368=D419),0)),"n/a")</f>
        <v>2728525.58</v>
      </c>
      <c r="J419" s="77">
        <f t="array" ref="J419">IFERROR(INDEX(DATA!$AC$133:$AC$368,MATCH(1,(DATA!$D$133:$D$368=B419)*(DATA!$E$133:$E$368=D419),0)),"n/a")</f>
        <v>4.7512691667255399E-2</v>
      </c>
      <c r="K419" s="86">
        <f t="array" ref="K419">IFERROR(INDEX(DATA!$AL$133:$AL$368,MATCH(1,(DATA!$D$133:$D$368=B419)*(DATA!$E$133:$E$368=D419),0)),"n/a")</f>
        <v>5029104.91</v>
      </c>
      <c r="L419" s="77">
        <f t="array" ref="L419">IFERROR(INDEX(DATA!$AM$133:$AM$368,MATCH(1,(DATA!$D$133:$D$368=B419)*(DATA!$E$133:$E$368=D419),0)),"n/a")</f>
        <v>4.4376804453483701E-2</v>
      </c>
      <c r="R419" s="66"/>
      <c r="S419" s="66"/>
      <c r="T419" s="66"/>
      <c r="U419" s="66"/>
      <c r="V419" s="66"/>
      <c r="W419" s="66"/>
      <c r="X419" s="66"/>
      <c r="Y419" s="66"/>
    </row>
    <row r="420" spans="1:25" x14ac:dyDescent="0.2">
      <c r="A420" s="75" t="s">
        <v>19</v>
      </c>
      <c r="B420" s="66" t="s">
        <v>12</v>
      </c>
      <c r="C420" s="66" t="s">
        <v>9</v>
      </c>
      <c r="D420" s="66" t="s">
        <v>276</v>
      </c>
      <c r="E420" s="86">
        <f t="array" ref="E420">IFERROR(INDEX(DATA!$H$133:$H$368,MATCH(1,(DATA!$D$133:$D$368=B420)*(DATA!$E$133:$E$368=D420),0)),"n/a")</f>
        <v>150416.81</v>
      </c>
      <c r="F420" s="77">
        <f t="array" ref="F420">IFERROR(INDEX(DATA!$I$133:$I$368,MATCH(1,(DATA!$D$133:$D$368=B420)*(DATA!$E$133:$E$368=D420),0)),"n/a")</f>
        <v>6.9865272360418998E-3</v>
      </c>
      <c r="G420" s="86">
        <f t="array" ref="G420">IFERROR(INDEX(DATA!$R$133:$R$368,MATCH(1,(DATA!$D$133:$D$368=B420)*(DATA!$E$133:$E$368=D420),0)),"n/a")</f>
        <v>526274.97</v>
      </c>
      <c r="H420" s="77">
        <f t="array" ref="H420">IFERROR(INDEX(DATA!$S$133:$S$368,MATCH(1,(DATA!$D$133:$D$368=B420)*(DATA!$E$133:$E$368=D420),0)),"n/a")</f>
        <v>-7.0671765435887102E-3</v>
      </c>
      <c r="I420" s="86">
        <f t="array" ref="I420">IFERROR(INDEX(DATA!$AB$133:$AB$368,MATCH(1,(DATA!$D$133:$D$368=B420)*(DATA!$E$133:$E$368=D420),0)),"n/a")</f>
        <v>984120.17</v>
      </c>
      <c r="J420" s="77">
        <f t="array" ref="J420">IFERROR(INDEX(DATA!$AC$133:$AC$368,MATCH(1,(DATA!$D$133:$D$368=B420)*(DATA!$E$133:$E$368=D420),0)),"n/a")</f>
        <v>-3.5005386346173797E-2</v>
      </c>
      <c r="K420" s="86">
        <f t="array" ref="K420">IFERROR(INDEX(DATA!$AL$133:$AL$368,MATCH(1,(DATA!$D$133:$D$368=B420)*(DATA!$E$133:$E$368=D420),0)),"n/a")</f>
        <v>1895496.72</v>
      </c>
      <c r="L420" s="77">
        <f t="array" ref="L420">IFERROR(INDEX(DATA!$AM$133:$AM$368,MATCH(1,(DATA!$D$133:$D$368=B420)*(DATA!$E$133:$E$368=D420),0)),"n/a")</f>
        <v>9.7587021453853992E-3</v>
      </c>
      <c r="R420" s="66"/>
      <c r="S420" s="66"/>
      <c r="T420" s="66"/>
      <c r="U420" s="66"/>
      <c r="V420" s="66"/>
      <c r="W420" s="66"/>
      <c r="X420" s="66"/>
      <c r="Y420" s="66"/>
    </row>
    <row r="421" spans="1:25" x14ac:dyDescent="0.2">
      <c r="A421" s="75" t="s">
        <v>19</v>
      </c>
      <c r="B421" s="66" t="s">
        <v>12</v>
      </c>
      <c r="C421" s="66" t="s">
        <v>9</v>
      </c>
      <c r="D421" s="66" t="s">
        <v>277</v>
      </c>
      <c r="E421" s="86">
        <f t="array" ref="E421">IFERROR(INDEX(DATA!$H$133:$H$368,MATCH(1,(DATA!$D$133:$D$368=B421)*(DATA!$E$133:$E$368=D421),0)),"n/a")</f>
        <v>126423.7</v>
      </c>
      <c r="F421" s="77">
        <f t="array" ref="F421">IFERROR(INDEX(DATA!$I$133:$I$368,MATCH(1,(DATA!$D$133:$D$368=B421)*(DATA!$E$133:$E$368=D421),0)),"n/a")</f>
        <v>0.16290206309271901</v>
      </c>
      <c r="G421" s="86">
        <f t="array" ref="G421">IFERROR(INDEX(DATA!$R$133:$R$368,MATCH(1,(DATA!$D$133:$D$368=B421)*(DATA!$E$133:$E$368=D421),0)),"n/a")</f>
        <v>413685.26</v>
      </c>
      <c r="H421" s="77">
        <f t="array" ref="H421">IFERROR(INDEX(DATA!$S$133:$S$368,MATCH(1,(DATA!$D$133:$D$368=B421)*(DATA!$E$133:$E$368=D421),0)),"n/a")</f>
        <v>0.13641579542929799</v>
      </c>
      <c r="I421" s="86">
        <f t="array" ref="I421">IFERROR(INDEX(DATA!$AB$133:$AB$368,MATCH(1,(DATA!$D$133:$D$368=B421)*(DATA!$E$133:$E$368=D421),0)),"n/a")</f>
        <v>750377.3</v>
      </c>
      <c r="J421" s="77">
        <f t="array" ref="J421">IFERROR(INDEX(DATA!$AC$133:$AC$368,MATCH(1,(DATA!$D$133:$D$368=B421)*(DATA!$E$133:$E$368=D421),0)),"n/a")</f>
        <v>5.6182367675833303E-2</v>
      </c>
      <c r="K421" s="86">
        <f t="array" ref="K421">IFERROR(INDEX(DATA!$AL$133:$AL$368,MATCH(1,(DATA!$D$133:$D$368=B421)*(DATA!$E$133:$E$368=D421),0)),"n/a")</f>
        <v>1401862.89</v>
      </c>
      <c r="L421" s="77">
        <f t="array" ref="L421">IFERROR(INDEX(DATA!$AM$133:$AM$368,MATCH(1,(DATA!$D$133:$D$368=B421)*(DATA!$E$133:$E$368=D421),0)),"n/a")</f>
        <v>1.9161232747073299E-2</v>
      </c>
      <c r="R421" s="66"/>
      <c r="S421" s="66"/>
      <c r="T421" s="66"/>
      <c r="U421" s="66"/>
      <c r="V421" s="66"/>
      <c r="W421" s="66"/>
      <c r="X421" s="66"/>
      <c r="Y421" s="66"/>
    </row>
    <row r="422" spans="1:25" x14ac:dyDescent="0.2">
      <c r="A422" s="75" t="s">
        <v>19</v>
      </c>
      <c r="B422" s="66" t="s">
        <v>12</v>
      </c>
      <c r="C422" s="66" t="s">
        <v>9</v>
      </c>
      <c r="D422" s="66" t="s">
        <v>278</v>
      </c>
      <c r="E422" s="86">
        <f t="array" ref="E422">IFERROR(INDEX(DATA!$H$133:$H$368,MATCH(1,(DATA!$D$133:$D$368=B422)*(DATA!$E$133:$E$368=D422),0)),"n/a")</f>
        <v>377367.26</v>
      </c>
      <c r="F422" s="77">
        <f t="array" ref="F422">IFERROR(INDEX(DATA!$I$133:$I$368,MATCH(1,(DATA!$D$133:$D$368=B422)*(DATA!$E$133:$E$368=D422),0)),"n/a")</f>
        <v>0.11403000749895199</v>
      </c>
      <c r="G422" s="86">
        <f t="array" ref="G422">IFERROR(INDEX(DATA!$R$133:$R$368,MATCH(1,(DATA!$D$133:$D$368=B422)*(DATA!$E$133:$E$368=D422),0)),"n/a")</f>
        <v>1346776.72</v>
      </c>
      <c r="H422" s="77">
        <f t="array" ref="H422">IFERROR(INDEX(DATA!$S$133:$S$368,MATCH(1,(DATA!$D$133:$D$368=B422)*(DATA!$E$133:$E$368=D422),0)),"n/a")</f>
        <v>0.11986249833136101</v>
      </c>
      <c r="I422" s="86">
        <f t="array" ref="I422">IFERROR(INDEX(DATA!$AB$133:$AB$368,MATCH(1,(DATA!$D$133:$D$368=B422)*(DATA!$E$133:$E$368=D422),0)),"n/a")</f>
        <v>2588678.2200000002</v>
      </c>
      <c r="J422" s="77">
        <f t="array" ref="J422">IFERROR(INDEX(DATA!$AC$133:$AC$368,MATCH(1,(DATA!$D$133:$D$368=B422)*(DATA!$E$133:$E$368=D422),0)),"n/a")</f>
        <v>8.55570946653086E-2</v>
      </c>
      <c r="K422" s="86">
        <f t="array" ref="K422">IFERROR(INDEX(DATA!$AL$133:$AL$368,MATCH(1,(DATA!$D$133:$D$368=B422)*(DATA!$E$133:$E$368=D422),0)),"n/a")</f>
        <v>4834422.67</v>
      </c>
      <c r="L422" s="77">
        <f t="array" ref="L422">IFERROR(INDEX(DATA!$AM$133:$AM$368,MATCH(1,(DATA!$D$133:$D$368=B422)*(DATA!$E$133:$E$368=D422),0)),"n/a")</f>
        <v>5.5623560970682703E-2</v>
      </c>
      <c r="R422" s="66"/>
      <c r="S422" s="66"/>
      <c r="T422" s="66"/>
      <c r="U422" s="66"/>
      <c r="V422" s="66"/>
      <c r="W422" s="66"/>
      <c r="X422" s="66"/>
      <c r="Y422" s="66"/>
    </row>
    <row r="423" spans="1:25" x14ac:dyDescent="0.2">
      <c r="A423" s="75" t="s">
        <v>19</v>
      </c>
      <c r="B423" s="66" t="s">
        <v>12</v>
      </c>
      <c r="C423" s="66" t="s">
        <v>9</v>
      </c>
      <c r="D423" s="66" t="s">
        <v>279</v>
      </c>
      <c r="E423" s="86">
        <f t="array" ref="E423">IFERROR(INDEX(DATA!$H$133:$H$368,MATCH(1,(DATA!$D$133:$D$368=B423)*(DATA!$E$133:$E$368=D423),0)),"n/a")</f>
        <v>144306.03</v>
      </c>
      <c r="F423" s="77">
        <f t="array" ref="F423">IFERROR(INDEX(DATA!$I$133:$I$368,MATCH(1,(DATA!$D$133:$D$368=B423)*(DATA!$E$133:$E$368=D423),0)),"n/a")</f>
        <v>-4.6079570694250498E-2</v>
      </c>
      <c r="G423" s="86">
        <f t="array" ref="G423">IFERROR(INDEX(DATA!$R$133:$R$368,MATCH(1,(DATA!$D$133:$D$368=B423)*(DATA!$E$133:$E$368=D423),0)),"n/a")</f>
        <v>502685</v>
      </c>
      <c r="H423" s="77">
        <f t="array" ref="H423">IFERROR(INDEX(DATA!$S$133:$S$368,MATCH(1,(DATA!$D$133:$D$368=B423)*(DATA!$E$133:$E$368=D423),0)),"n/a")</f>
        <v>2.7510466733831299E-2</v>
      </c>
      <c r="I423" s="86">
        <f t="array" ref="I423">IFERROR(INDEX(DATA!$AB$133:$AB$368,MATCH(1,(DATA!$D$133:$D$368=B423)*(DATA!$E$133:$E$368=D423),0)),"n/a")</f>
        <v>946010.25</v>
      </c>
      <c r="J423" s="77">
        <f t="array" ref="J423">IFERROR(INDEX(DATA!$AC$133:$AC$368,MATCH(1,(DATA!$D$133:$D$368=B423)*(DATA!$E$133:$E$368=D423),0)),"n/a")</f>
        <v>8.6834119022734593E-3</v>
      </c>
      <c r="K423" s="86">
        <f t="array" ref="K423">IFERROR(INDEX(DATA!$AL$133:$AL$368,MATCH(1,(DATA!$D$133:$D$368=B423)*(DATA!$E$133:$E$368=D423),0)),"n/a")</f>
        <v>1862823.37</v>
      </c>
      <c r="L423" s="77">
        <f t="array" ref="L423">IFERROR(INDEX(DATA!$AM$133:$AM$368,MATCH(1,(DATA!$D$133:$D$368=B423)*(DATA!$E$133:$E$368=D423),0)),"n/a")</f>
        <v>-2.6486819445964501E-3</v>
      </c>
      <c r="R423" s="66"/>
      <c r="S423" s="66"/>
      <c r="T423" s="66"/>
      <c r="U423" s="66"/>
      <c r="V423" s="66"/>
      <c r="W423" s="66"/>
      <c r="X423" s="66"/>
      <c r="Y423" s="66"/>
    </row>
    <row r="424" spans="1:25" x14ac:dyDescent="0.2">
      <c r="A424" s="75" t="s">
        <v>19</v>
      </c>
      <c r="B424" s="66" t="s">
        <v>12</v>
      </c>
      <c r="C424" s="66" t="s">
        <v>9</v>
      </c>
      <c r="D424" s="66" t="s">
        <v>280</v>
      </c>
      <c r="E424" s="86">
        <f t="array" ref="E424">IFERROR(INDEX(DATA!$H$133:$H$368,MATCH(1,(DATA!$D$133:$D$368=B424)*(DATA!$E$133:$E$368=D424),0)),"n/a")</f>
        <v>106445.66</v>
      </c>
      <c r="F424" s="77">
        <f t="array" ref="F424">IFERROR(INDEX(DATA!$I$133:$I$368,MATCH(1,(DATA!$D$133:$D$368=B424)*(DATA!$E$133:$E$368=D424),0)),"n/a")</f>
        <v>0.10779624793001701</v>
      </c>
      <c r="G424" s="86">
        <f t="array" ref="G424">IFERROR(INDEX(DATA!$R$133:$R$368,MATCH(1,(DATA!$D$133:$D$368=B424)*(DATA!$E$133:$E$368=D424),0)),"n/a")</f>
        <v>352323.7</v>
      </c>
      <c r="H424" s="77">
        <f t="array" ref="H424">IFERROR(INDEX(DATA!$S$133:$S$368,MATCH(1,(DATA!$D$133:$D$368=B424)*(DATA!$E$133:$E$368=D424),0)),"n/a")</f>
        <v>3.54634574611703E-2</v>
      </c>
      <c r="I424" s="86">
        <f t="array" ref="I424">IFERROR(INDEX(DATA!$AB$133:$AB$368,MATCH(1,(DATA!$D$133:$D$368=B424)*(DATA!$E$133:$E$368=D424),0)),"n/a")</f>
        <v>716466.66</v>
      </c>
      <c r="J424" s="77">
        <f t="array" ref="J424">IFERROR(INDEX(DATA!$AC$133:$AC$368,MATCH(1,(DATA!$D$133:$D$368=B424)*(DATA!$E$133:$E$368=D424),0)),"n/a")</f>
        <v>-1.34254193811812E-2</v>
      </c>
      <c r="K424" s="86">
        <f t="array" ref="K424">IFERROR(INDEX(DATA!$AL$133:$AL$368,MATCH(1,(DATA!$D$133:$D$368=B424)*(DATA!$E$133:$E$368=D424),0)),"n/a")</f>
        <v>1346606.77</v>
      </c>
      <c r="L424" s="77">
        <f t="array" ref="L424">IFERROR(INDEX(DATA!$AM$133:$AM$368,MATCH(1,(DATA!$D$133:$D$368=B424)*(DATA!$E$133:$E$368=D424),0)),"n/a")</f>
        <v>-6.2794322931251603E-2</v>
      </c>
      <c r="R424" s="66"/>
      <c r="S424" s="66"/>
      <c r="T424" s="66"/>
      <c r="U424" s="66"/>
      <c r="V424" s="66"/>
      <c r="W424" s="66"/>
      <c r="X424" s="66"/>
      <c r="Y424" s="66"/>
    </row>
    <row r="425" spans="1:25" x14ac:dyDescent="0.2">
      <c r="A425" s="75" t="s">
        <v>19</v>
      </c>
      <c r="B425" s="66" t="s">
        <v>12</v>
      </c>
      <c r="C425" s="66" t="s">
        <v>9</v>
      </c>
      <c r="D425" s="66" t="s">
        <v>281</v>
      </c>
      <c r="E425" s="86">
        <f t="array" ref="E425">IFERROR(INDEX(DATA!$H$133:$H$368,MATCH(1,(DATA!$D$133:$D$368=B425)*(DATA!$E$133:$E$368=D425),0)),"n/a")</f>
        <v>101867.85</v>
      </c>
      <c r="F425" s="77">
        <f t="array" ref="F425">IFERROR(INDEX(DATA!$I$133:$I$368,MATCH(1,(DATA!$D$133:$D$368=B425)*(DATA!$E$133:$E$368=D425),0)),"n/a")</f>
        <v>-7.1930502736026997E-2</v>
      </c>
      <c r="G425" s="86">
        <f t="array" ref="G425">IFERROR(INDEX(DATA!$R$133:$R$368,MATCH(1,(DATA!$D$133:$D$368=B425)*(DATA!$E$133:$E$368=D425),0)),"n/a")</f>
        <v>348806.7</v>
      </c>
      <c r="H425" s="77">
        <f t="array" ref="H425">IFERROR(INDEX(DATA!$S$133:$S$368,MATCH(1,(DATA!$D$133:$D$368=B425)*(DATA!$E$133:$E$368=D425),0)),"n/a")</f>
        <v>-2.5340792350860501E-2</v>
      </c>
      <c r="I425" s="86">
        <f t="array" ref="I425">IFERROR(INDEX(DATA!$AB$133:$AB$368,MATCH(1,(DATA!$D$133:$D$368=B425)*(DATA!$E$133:$E$368=D425),0)),"n/a")</f>
        <v>672315.77</v>
      </c>
      <c r="J425" s="77">
        <f t="array" ref="J425">IFERROR(INDEX(DATA!$AC$133:$AC$368,MATCH(1,(DATA!$D$133:$D$368=B425)*(DATA!$E$133:$E$368=D425),0)),"n/a")</f>
        <v>-2.8467475109777401E-2</v>
      </c>
      <c r="K425" s="86">
        <f t="array" ref="K425">IFERROR(INDEX(DATA!$AL$133:$AL$368,MATCH(1,(DATA!$D$133:$D$368=B425)*(DATA!$E$133:$E$368=D425),0)),"n/a")</f>
        <v>1323482.3700000001</v>
      </c>
      <c r="L425" s="77">
        <f t="array" ref="L425">IFERROR(INDEX(DATA!$AM$133:$AM$368,MATCH(1,(DATA!$D$133:$D$368=B425)*(DATA!$E$133:$E$368=D425),0)),"n/a")</f>
        <v>-4.92920105049496E-2</v>
      </c>
      <c r="R425" s="66"/>
      <c r="S425" s="66"/>
      <c r="T425" s="66"/>
      <c r="U425" s="66"/>
      <c r="V425" s="66"/>
      <c r="W425" s="66"/>
      <c r="X425" s="66"/>
      <c r="Y425" s="66"/>
    </row>
    <row r="426" spans="1:25" x14ac:dyDescent="0.2">
      <c r="A426" s="75" t="s">
        <v>19</v>
      </c>
      <c r="B426" s="66" t="s">
        <v>12</v>
      </c>
      <c r="C426" s="66" t="s">
        <v>9</v>
      </c>
      <c r="D426" s="66" t="s">
        <v>282</v>
      </c>
      <c r="E426" s="86">
        <f t="array" ref="E426">IFERROR(INDEX(DATA!$H$133:$H$368,MATCH(1,(DATA!$D$133:$D$368=B426)*(DATA!$E$133:$E$368=D426),0)),"n/a")</f>
        <v>245391.33</v>
      </c>
      <c r="F426" s="77">
        <f t="array" ref="F426">IFERROR(INDEX(DATA!$I$133:$I$368,MATCH(1,(DATA!$D$133:$D$368=B426)*(DATA!$E$133:$E$368=D426),0)),"n/a")</f>
        <v>-5.1883472593673298E-2</v>
      </c>
      <c r="G426" s="86">
        <f t="array" ref="G426">IFERROR(INDEX(DATA!$R$133:$R$368,MATCH(1,(DATA!$D$133:$D$368=B426)*(DATA!$E$133:$E$368=D426),0)),"n/a")</f>
        <v>820520.39</v>
      </c>
      <c r="H426" s="77">
        <f t="array" ref="H426">IFERROR(INDEX(DATA!$S$133:$S$368,MATCH(1,(DATA!$D$133:$D$368=B426)*(DATA!$E$133:$E$368=D426),0)),"n/a")</f>
        <v>-3.6607647426275799E-2</v>
      </c>
      <c r="I426" s="86">
        <f t="array" ref="I426">IFERROR(INDEX(DATA!$AB$133:$AB$368,MATCH(1,(DATA!$D$133:$D$368=B426)*(DATA!$E$133:$E$368=D426),0)),"n/a")</f>
        <v>1591783.42</v>
      </c>
      <c r="J426" s="77">
        <f t="array" ref="J426">IFERROR(INDEX(DATA!$AC$133:$AC$368,MATCH(1,(DATA!$D$133:$D$368=B426)*(DATA!$E$133:$E$368=D426),0)),"n/a")</f>
        <v>-4.5357431214446797E-2</v>
      </c>
      <c r="K426" s="86">
        <f t="array" ref="K426">IFERROR(INDEX(DATA!$AL$133:$AL$368,MATCH(1,(DATA!$D$133:$D$368=B426)*(DATA!$E$133:$E$368=D426),0)),"n/a")</f>
        <v>3143003.14</v>
      </c>
      <c r="L426" s="77">
        <f t="array" ref="L426">IFERROR(INDEX(DATA!$AM$133:$AM$368,MATCH(1,(DATA!$D$133:$D$368=B426)*(DATA!$E$133:$E$368=D426),0)),"n/a")</f>
        <v>-6.2976197785701404E-2</v>
      </c>
      <c r="R426" s="66"/>
      <c r="S426" s="66"/>
      <c r="T426" s="66"/>
      <c r="U426" s="66"/>
      <c r="V426" s="66"/>
      <c r="W426" s="66"/>
      <c r="X426" s="66"/>
      <c r="Y426" s="66"/>
    </row>
    <row r="427" spans="1:25" x14ac:dyDescent="0.2">
      <c r="A427" s="75" t="s">
        <v>19</v>
      </c>
      <c r="B427" s="66" t="s">
        <v>12</v>
      </c>
      <c r="C427" s="66" t="s">
        <v>9</v>
      </c>
      <c r="D427" s="66" t="s">
        <v>283</v>
      </c>
      <c r="E427" s="86">
        <f t="array" ref="E427">IFERROR(INDEX(DATA!$H$133:$H$368,MATCH(1,(DATA!$D$133:$D$368=B427)*(DATA!$E$133:$E$368=D427),0)),"n/a")</f>
        <v>241654.36</v>
      </c>
      <c r="F427" s="77">
        <f t="array" ref="F427">IFERROR(INDEX(DATA!$I$133:$I$368,MATCH(1,(DATA!$D$133:$D$368=B427)*(DATA!$E$133:$E$368=D427),0)),"n/a")</f>
        <v>-4.14724177707054E-2</v>
      </c>
      <c r="G427" s="86">
        <f t="array" ref="G427">IFERROR(INDEX(DATA!$R$133:$R$368,MATCH(1,(DATA!$D$133:$D$368=B427)*(DATA!$E$133:$E$368=D427),0)),"n/a")</f>
        <v>816786.16</v>
      </c>
      <c r="H427" s="77">
        <f t="array" ref="H427">IFERROR(INDEX(DATA!$S$133:$S$368,MATCH(1,(DATA!$D$133:$D$368=B427)*(DATA!$E$133:$E$368=D427),0)),"n/a")</f>
        <v>-3.1586891395905703E-2</v>
      </c>
      <c r="I427" s="86">
        <f t="array" ref="I427">IFERROR(INDEX(DATA!$AB$133:$AB$368,MATCH(1,(DATA!$D$133:$D$368=B427)*(DATA!$E$133:$E$368=D427),0)),"n/a")</f>
        <v>1609146.52</v>
      </c>
      <c r="J427" s="77">
        <f t="array" ref="J427">IFERROR(INDEX(DATA!$AC$133:$AC$368,MATCH(1,(DATA!$D$133:$D$368=B427)*(DATA!$E$133:$E$368=D427),0)),"n/a")</f>
        <v>-4.02635066421645E-2</v>
      </c>
      <c r="K427" s="86">
        <f t="array" ref="K427">IFERROR(INDEX(DATA!$AL$133:$AL$368,MATCH(1,(DATA!$D$133:$D$368=B427)*(DATA!$E$133:$E$368=D427),0)),"n/a")</f>
        <v>3168171.5</v>
      </c>
      <c r="L427" s="77">
        <f t="array" ref="L427">IFERROR(INDEX(DATA!$AM$133:$AM$368,MATCH(1,(DATA!$D$133:$D$368=B427)*(DATA!$E$133:$E$368=D427),0)),"n/a")</f>
        <v>-2.0716308170510098E-2</v>
      </c>
      <c r="R427" s="66"/>
      <c r="S427" s="66"/>
      <c r="T427" s="66"/>
      <c r="U427" s="66"/>
      <c r="V427" s="66"/>
      <c r="W427" s="66"/>
      <c r="X427" s="66"/>
      <c r="Y427" s="66"/>
    </row>
    <row r="428" spans="1:25" x14ac:dyDescent="0.2">
      <c r="A428" s="75" t="s">
        <v>19</v>
      </c>
      <c r="B428" s="66" t="s">
        <v>12</v>
      </c>
      <c r="C428" s="66" t="s">
        <v>9</v>
      </c>
      <c r="D428" s="66" t="s">
        <v>284</v>
      </c>
      <c r="E428" s="86">
        <f t="array" ref="E428">IFERROR(INDEX(DATA!$H$133:$H$368,MATCH(1,(DATA!$D$133:$D$368=B428)*(DATA!$E$133:$E$368=D428),0)),"n/a")</f>
        <v>232086.81</v>
      </c>
      <c r="F428" s="77">
        <f t="array" ref="F428">IFERROR(INDEX(DATA!$I$133:$I$368,MATCH(1,(DATA!$D$133:$D$368=B428)*(DATA!$E$133:$E$368=D428),0)),"n/a")</f>
        <v>-0.107474623015427</v>
      </c>
      <c r="G428" s="86">
        <f t="array" ref="G428">IFERROR(INDEX(DATA!$R$133:$R$368,MATCH(1,(DATA!$D$133:$D$368=B428)*(DATA!$E$133:$E$368=D428),0)),"n/a")</f>
        <v>842009.35</v>
      </c>
      <c r="H428" s="77">
        <f t="array" ref="H428">IFERROR(INDEX(DATA!$S$133:$S$368,MATCH(1,(DATA!$D$133:$D$368=B428)*(DATA!$E$133:$E$368=D428),0)),"n/a")</f>
        <v>2.1279864144602399E-2</v>
      </c>
      <c r="I428" s="86">
        <f t="array" ref="I428">IFERROR(INDEX(DATA!$AB$133:$AB$368,MATCH(1,(DATA!$D$133:$D$368=B428)*(DATA!$E$133:$E$368=D428),0)),"n/a")</f>
        <v>1617718.62</v>
      </c>
      <c r="J428" s="77">
        <f t="array" ref="J428">IFERROR(INDEX(DATA!$AC$133:$AC$368,MATCH(1,(DATA!$D$133:$D$368=B428)*(DATA!$E$133:$E$368=D428),0)),"n/a")</f>
        <v>1.5643249874833801E-2</v>
      </c>
      <c r="K428" s="86">
        <f t="array" ref="K428">IFERROR(INDEX(DATA!$AL$133:$AL$368,MATCH(1,(DATA!$D$133:$D$368=B428)*(DATA!$E$133:$E$368=D428),0)),"n/a")</f>
        <v>3167443.08</v>
      </c>
      <c r="L428" s="77">
        <f t="array" ref="L428">IFERROR(INDEX(DATA!$AM$133:$AM$368,MATCH(1,(DATA!$D$133:$D$368=B428)*(DATA!$E$133:$E$368=D428),0)),"n/a")</f>
        <v>8.7055062833117092E-3</v>
      </c>
      <c r="R428" s="66"/>
      <c r="S428" s="66"/>
      <c r="T428" s="66"/>
      <c r="U428" s="66"/>
      <c r="V428" s="66"/>
      <c r="W428" s="66"/>
      <c r="X428" s="66"/>
      <c r="Y428" s="66"/>
    </row>
    <row r="429" spans="1:25" x14ac:dyDescent="0.2">
      <c r="A429" s="75" t="s">
        <v>19</v>
      </c>
      <c r="B429" s="66" t="s">
        <v>12</v>
      </c>
      <c r="C429" s="66" t="s">
        <v>9</v>
      </c>
      <c r="D429" s="66" t="s">
        <v>285</v>
      </c>
      <c r="E429" s="86">
        <f t="array" ref="E429">IFERROR(INDEX(DATA!$H$133:$H$368,MATCH(1,(DATA!$D$133:$D$368=B429)*(DATA!$E$133:$E$368=D429),0)),"n/a")</f>
        <v>106562.33</v>
      </c>
      <c r="F429" s="77">
        <f t="array" ref="F429">IFERROR(INDEX(DATA!$I$133:$I$368,MATCH(1,(DATA!$D$133:$D$368=B429)*(DATA!$E$133:$E$368=D429),0)),"n/a")</f>
        <v>-0.20364966492887299</v>
      </c>
      <c r="G429" s="86">
        <f t="array" ref="G429">IFERROR(INDEX(DATA!$R$133:$R$368,MATCH(1,(DATA!$D$133:$D$368=B429)*(DATA!$E$133:$E$368=D429),0)),"n/a")</f>
        <v>401025.87</v>
      </c>
      <c r="H429" s="77">
        <f t="array" ref="H429">IFERROR(INDEX(DATA!$S$133:$S$368,MATCH(1,(DATA!$D$133:$D$368=B429)*(DATA!$E$133:$E$368=D429),0)),"n/a")</f>
        <v>-9.5256528425442993E-2</v>
      </c>
      <c r="I429" s="86">
        <f t="array" ref="I429">IFERROR(INDEX(DATA!$AB$133:$AB$368,MATCH(1,(DATA!$D$133:$D$368=B429)*(DATA!$E$133:$E$368=D429),0)),"n/a")</f>
        <v>765192.66</v>
      </c>
      <c r="J429" s="77">
        <f t="array" ref="J429">IFERROR(INDEX(DATA!$AC$133:$AC$368,MATCH(1,(DATA!$D$133:$D$368=B429)*(DATA!$E$133:$E$368=D429),0)),"n/a")</f>
        <v>-7.0961767038927301E-2</v>
      </c>
      <c r="K429" s="86">
        <f t="array" ref="K429">IFERROR(INDEX(DATA!$AL$133:$AL$368,MATCH(1,(DATA!$D$133:$D$368=B429)*(DATA!$E$133:$E$368=D429),0)),"n/a")</f>
        <v>1533974.57</v>
      </c>
      <c r="L429" s="77">
        <f t="array" ref="L429">IFERROR(INDEX(DATA!$AM$133:$AM$368,MATCH(1,(DATA!$D$133:$D$368=B429)*(DATA!$E$133:$E$368=D429),0)),"n/a")</f>
        <v>-4.0876945373272397E-2</v>
      </c>
      <c r="R429" s="66"/>
      <c r="S429" s="66"/>
      <c r="T429" s="66"/>
      <c r="U429" s="66"/>
      <c r="V429" s="66"/>
      <c r="W429" s="66"/>
      <c r="X429" s="66"/>
      <c r="Y429" s="66"/>
    </row>
    <row r="430" spans="1:25" x14ac:dyDescent="0.2">
      <c r="A430" s="75" t="s">
        <v>19</v>
      </c>
      <c r="B430" s="66" t="s">
        <v>12</v>
      </c>
      <c r="C430" s="66" t="s">
        <v>9</v>
      </c>
      <c r="D430" s="66" t="s">
        <v>286</v>
      </c>
      <c r="E430" s="86">
        <f t="array" ref="E430">IFERROR(INDEX(DATA!$H$133:$H$368,MATCH(1,(DATA!$D$133:$D$368=B430)*(DATA!$E$133:$E$368=D430),0)),"n/a")</f>
        <v>180557.9</v>
      </c>
      <c r="F430" s="77">
        <f t="array" ref="F430">IFERROR(INDEX(DATA!$I$133:$I$368,MATCH(1,(DATA!$D$133:$D$368=B430)*(DATA!$E$133:$E$368=D430),0)),"n/a")</f>
        <v>-1.6109862616148399E-2</v>
      </c>
      <c r="G430" s="86">
        <f t="array" ref="G430">IFERROR(INDEX(DATA!$R$133:$R$368,MATCH(1,(DATA!$D$133:$D$368=B430)*(DATA!$E$133:$E$368=D430),0)),"n/a")</f>
        <v>648944.03</v>
      </c>
      <c r="H430" s="77">
        <f t="array" ref="H430">IFERROR(INDEX(DATA!$S$133:$S$368,MATCH(1,(DATA!$D$133:$D$368=B430)*(DATA!$E$133:$E$368=D430),0)),"n/a")</f>
        <v>1.99836590497495E-2</v>
      </c>
      <c r="I430" s="86">
        <f t="array" ref="I430">IFERROR(INDEX(DATA!$AB$133:$AB$368,MATCH(1,(DATA!$D$133:$D$368=B430)*(DATA!$E$133:$E$368=D430),0)),"n/a")</f>
        <v>1245245.3700000001</v>
      </c>
      <c r="J430" s="77">
        <f t="array" ref="J430">IFERROR(INDEX(DATA!$AC$133:$AC$368,MATCH(1,(DATA!$D$133:$D$368=B430)*(DATA!$E$133:$E$368=D430),0)),"n/a")</f>
        <v>2.8097877032118E-2</v>
      </c>
      <c r="K430" s="86">
        <f t="array" ref="K430">IFERROR(INDEX(DATA!$AL$133:$AL$368,MATCH(1,(DATA!$D$133:$D$368=B430)*(DATA!$E$133:$E$368=D430),0)),"n/a")</f>
        <v>2356127.67</v>
      </c>
      <c r="L430" s="77">
        <f t="array" ref="L430">IFERROR(INDEX(DATA!$AM$133:$AM$368,MATCH(1,(DATA!$D$133:$D$368=B430)*(DATA!$E$133:$E$368=D430),0)),"n/a")</f>
        <v>2.0059332285341201E-2</v>
      </c>
      <c r="R430" s="66"/>
      <c r="S430" s="66"/>
      <c r="T430" s="66"/>
      <c r="U430" s="66"/>
      <c r="V430" s="66"/>
      <c r="W430" s="66"/>
      <c r="X430" s="66"/>
      <c r="Y430" s="66"/>
    </row>
    <row r="431" spans="1:25" x14ac:dyDescent="0.2">
      <c r="A431" s="75" t="s">
        <v>19</v>
      </c>
      <c r="B431" s="66" t="s">
        <v>12</v>
      </c>
      <c r="C431" s="66" t="s">
        <v>9</v>
      </c>
      <c r="D431" s="66" t="s">
        <v>287</v>
      </c>
      <c r="E431" s="86">
        <f t="array" ref="E431">IFERROR(INDEX(DATA!$H$133:$H$368,MATCH(1,(DATA!$D$133:$D$368=B431)*(DATA!$E$133:$E$368=D431),0)),"n/a")</f>
        <v>225903.96</v>
      </c>
      <c r="F431" s="77">
        <f t="array" ref="F431">IFERROR(INDEX(DATA!$I$133:$I$368,MATCH(1,(DATA!$D$133:$D$368=B431)*(DATA!$E$133:$E$368=D431),0)),"n/a")</f>
        <v>0.14508058635816801</v>
      </c>
      <c r="G431" s="86">
        <f t="array" ref="G431">IFERROR(INDEX(DATA!$R$133:$R$368,MATCH(1,(DATA!$D$133:$D$368=B431)*(DATA!$E$133:$E$368=D431),0)),"n/a")</f>
        <v>793614.28</v>
      </c>
      <c r="H431" s="77">
        <f t="array" ref="H431">IFERROR(INDEX(DATA!$S$133:$S$368,MATCH(1,(DATA!$D$133:$D$368=B431)*(DATA!$E$133:$E$368=D431),0)),"n/a")</f>
        <v>5.8639559258504198E-2</v>
      </c>
      <c r="I431" s="86">
        <f t="array" ref="I431">IFERROR(INDEX(DATA!$AB$133:$AB$368,MATCH(1,(DATA!$D$133:$D$368=B431)*(DATA!$E$133:$E$368=D431),0)),"n/a")</f>
        <v>1550188.39</v>
      </c>
      <c r="J431" s="77">
        <f t="array" ref="J431">IFERROR(INDEX(DATA!$AC$133:$AC$368,MATCH(1,(DATA!$D$133:$D$368=B431)*(DATA!$E$133:$E$368=D431),0)),"n/a")</f>
        <v>5.2908226365933599E-2</v>
      </c>
      <c r="K431" s="86">
        <f t="array" ref="K431">IFERROR(INDEX(DATA!$AL$133:$AL$368,MATCH(1,(DATA!$D$133:$D$368=B431)*(DATA!$E$133:$E$368=D431),0)),"n/a")</f>
        <v>2804191.31</v>
      </c>
      <c r="L431" s="77">
        <f t="array" ref="L431">IFERROR(INDEX(DATA!$AM$133:$AM$368,MATCH(1,(DATA!$D$133:$D$368=B431)*(DATA!$E$133:$E$368=D431),0)),"n/a")</f>
        <v>4.5002714418055097E-2</v>
      </c>
      <c r="R431" s="66"/>
      <c r="S431" s="66"/>
      <c r="T431" s="66"/>
      <c r="U431" s="66"/>
      <c r="V431" s="66"/>
      <c r="W431" s="66"/>
      <c r="X431" s="66"/>
      <c r="Y431" s="66"/>
    </row>
    <row r="432" spans="1:25" x14ac:dyDescent="0.2">
      <c r="A432" s="75" t="s">
        <v>19</v>
      </c>
      <c r="B432" s="66" t="s">
        <v>12</v>
      </c>
      <c r="C432" s="66" t="s">
        <v>9</v>
      </c>
      <c r="D432" s="66" t="s">
        <v>288</v>
      </c>
      <c r="E432" s="86">
        <f t="array" ref="E432">IFERROR(INDEX(DATA!$H$133:$H$368,MATCH(1,(DATA!$D$133:$D$368=B432)*(DATA!$E$133:$E$368=D432),0)),"n/a")</f>
        <v>224517.78</v>
      </c>
      <c r="F432" s="77">
        <f t="array" ref="F432">IFERROR(INDEX(DATA!$I$133:$I$368,MATCH(1,(DATA!$D$133:$D$368=B432)*(DATA!$E$133:$E$368=D432),0)),"n/a")</f>
        <v>-3.7902153441554301E-2</v>
      </c>
      <c r="G432" s="86">
        <f t="array" ref="G432">IFERROR(INDEX(DATA!$R$133:$R$368,MATCH(1,(DATA!$D$133:$D$368=B432)*(DATA!$E$133:$E$368=D432),0)),"n/a")</f>
        <v>748185.55</v>
      </c>
      <c r="H432" s="77">
        <f t="array" ref="H432">IFERROR(INDEX(DATA!$S$133:$S$368,MATCH(1,(DATA!$D$133:$D$368=B432)*(DATA!$E$133:$E$368=D432),0)),"n/a")</f>
        <v>-2.9490843188595298E-2</v>
      </c>
      <c r="I432" s="86">
        <f t="array" ref="I432">IFERROR(INDEX(DATA!$AB$133:$AB$368,MATCH(1,(DATA!$D$133:$D$368=B432)*(DATA!$E$133:$E$368=D432),0)),"n/a")</f>
        <v>1434207.8</v>
      </c>
      <c r="J432" s="77">
        <f t="array" ref="J432">IFERROR(INDEX(DATA!$AC$133:$AC$368,MATCH(1,(DATA!$D$133:$D$368=B432)*(DATA!$E$133:$E$368=D432),0)),"n/a")</f>
        <v>-3.2402330023506502E-2</v>
      </c>
      <c r="K432" s="86">
        <f t="array" ref="K432">IFERROR(INDEX(DATA!$AL$133:$AL$368,MATCH(1,(DATA!$D$133:$D$368=B432)*(DATA!$E$133:$E$368=D432),0)),"n/a")</f>
        <v>2841481.92</v>
      </c>
      <c r="L432" s="77">
        <f t="array" ref="L432">IFERROR(INDEX(DATA!$AM$133:$AM$368,MATCH(1,(DATA!$D$133:$D$368=B432)*(DATA!$E$133:$E$368=D432),0)),"n/a")</f>
        <v>-4.5831635838599699E-2</v>
      </c>
      <c r="R432" s="66"/>
      <c r="S432" s="66"/>
      <c r="T432" s="66"/>
      <c r="U432" s="66"/>
      <c r="V432" s="66"/>
      <c r="W432" s="66"/>
      <c r="X432" s="66"/>
      <c r="Y432" s="66"/>
    </row>
    <row r="433" spans="1:25" x14ac:dyDescent="0.2">
      <c r="A433" s="75" t="s">
        <v>19</v>
      </c>
      <c r="B433" s="66" t="s">
        <v>12</v>
      </c>
      <c r="C433" s="66" t="s">
        <v>9</v>
      </c>
      <c r="D433" s="66" t="s">
        <v>289</v>
      </c>
      <c r="E433" s="86">
        <f t="array" ref="E433">IFERROR(INDEX(DATA!$H$133:$H$368,MATCH(1,(DATA!$D$133:$D$368=B433)*(DATA!$E$133:$E$368=D433),0)),"n/a")</f>
        <v>99263.12</v>
      </c>
      <c r="F433" s="77">
        <f t="array" ref="F433">IFERROR(INDEX(DATA!$I$133:$I$368,MATCH(1,(DATA!$D$133:$D$368=B433)*(DATA!$E$133:$E$368=D433),0)),"n/a")</f>
        <v>-4.2644386553116101E-2</v>
      </c>
      <c r="G433" s="86">
        <f t="array" ref="G433">IFERROR(INDEX(DATA!$R$133:$R$368,MATCH(1,(DATA!$D$133:$D$368=B433)*(DATA!$E$133:$E$368=D433),0)),"n/a")</f>
        <v>335769.77</v>
      </c>
      <c r="H433" s="77">
        <f t="array" ref="H433">IFERROR(INDEX(DATA!$S$133:$S$368,MATCH(1,(DATA!$D$133:$D$368=B433)*(DATA!$E$133:$E$368=D433),0)),"n/a")</f>
        <v>-2.3045037557198299E-3</v>
      </c>
      <c r="I433" s="86">
        <f t="array" ref="I433">IFERROR(INDEX(DATA!$AB$133:$AB$368,MATCH(1,(DATA!$D$133:$D$368=B433)*(DATA!$E$133:$E$368=D433),0)),"n/a")</f>
        <v>629716.23</v>
      </c>
      <c r="J433" s="77">
        <f t="array" ref="J433">IFERROR(INDEX(DATA!$AC$133:$AC$368,MATCH(1,(DATA!$D$133:$D$368=B433)*(DATA!$E$133:$E$368=D433),0)),"n/a")</f>
        <v>-1.2712724586779901E-2</v>
      </c>
      <c r="K433" s="86">
        <f t="array" ref="K433">IFERROR(INDEX(DATA!$AL$133:$AL$368,MATCH(1,(DATA!$D$133:$D$368=B433)*(DATA!$E$133:$E$368=D433),0)),"n/a")</f>
        <v>1262767.57</v>
      </c>
      <c r="L433" s="77">
        <f t="array" ref="L433">IFERROR(INDEX(DATA!$AM$133:$AM$368,MATCH(1,(DATA!$D$133:$D$368=B433)*(DATA!$E$133:$E$368=D433),0)),"n/a")</f>
        <v>-1.1153284002543199E-2</v>
      </c>
      <c r="R433" s="66"/>
      <c r="S433" s="66"/>
      <c r="T433" s="66"/>
      <c r="U433" s="66"/>
      <c r="V433" s="66"/>
      <c r="W433" s="66"/>
      <c r="X433" s="66"/>
      <c r="Y433" s="66"/>
    </row>
    <row r="434" spans="1:25" x14ac:dyDescent="0.2">
      <c r="A434" s="75" t="s">
        <v>19</v>
      </c>
      <c r="B434" s="66" t="s">
        <v>12</v>
      </c>
      <c r="C434" s="66" t="s">
        <v>9</v>
      </c>
      <c r="D434" s="66" t="s">
        <v>290</v>
      </c>
      <c r="E434" s="86">
        <f t="array" ref="E434">IFERROR(INDEX(DATA!$H$133:$H$368,MATCH(1,(DATA!$D$133:$D$368=B434)*(DATA!$E$133:$E$368=D434),0)),"n/a")</f>
        <v>84707.21</v>
      </c>
      <c r="F434" s="77">
        <f t="array" ref="F434">IFERROR(INDEX(DATA!$I$133:$I$368,MATCH(1,(DATA!$D$133:$D$368=B434)*(DATA!$E$133:$E$368=D434),0)),"n/a")</f>
        <v>-0.131397680588278</v>
      </c>
      <c r="G434" s="86">
        <f t="array" ref="G434">IFERROR(INDEX(DATA!$R$133:$R$368,MATCH(1,(DATA!$D$133:$D$368=B434)*(DATA!$E$133:$E$368=D434),0)),"n/a")</f>
        <v>298883.94</v>
      </c>
      <c r="H434" s="77">
        <f t="array" ref="H434">IFERROR(INDEX(DATA!$S$133:$S$368,MATCH(1,(DATA!$D$133:$D$368=B434)*(DATA!$E$133:$E$368=D434),0)),"n/a")</f>
        <v>-2.8323028528427802E-2</v>
      </c>
      <c r="I434" s="86">
        <f t="array" ref="I434">IFERROR(INDEX(DATA!$AB$133:$AB$368,MATCH(1,(DATA!$D$133:$D$368=B434)*(DATA!$E$133:$E$368=D434),0)),"n/a")</f>
        <v>585052.79</v>
      </c>
      <c r="J434" s="77">
        <f t="array" ref="J434">IFERROR(INDEX(DATA!$AC$133:$AC$368,MATCH(1,(DATA!$D$133:$D$368=B434)*(DATA!$E$133:$E$368=D434),0)),"n/a")</f>
        <v>-1.4379096748999599E-2</v>
      </c>
      <c r="K434" s="86">
        <f t="array" ref="K434">IFERROR(INDEX(DATA!$AL$133:$AL$368,MATCH(1,(DATA!$D$133:$D$368=B434)*(DATA!$E$133:$E$368=D434),0)),"n/a")</f>
        <v>1140586.72</v>
      </c>
      <c r="L434" s="77">
        <f t="array" ref="L434">IFERROR(INDEX(DATA!$AM$133:$AM$368,MATCH(1,(DATA!$D$133:$D$368=B434)*(DATA!$E$133:$E$368=D434),0)),"n/a")</f>
        <v>8.2850418756985605E-3</v>
      </c>
      <c r="R434" s="66"/>
      <c r="S434" s="66"/>
      <c r="T434" s="66"/>
      <c r="U434" s="66"/>
      <c r="V434" s="66"/>
      <c r="W434" s="66"/>
      <c r="X434" s="66"/>
      <c r="Y434" s="66"/>
    </row>
    <row r="435" spans="1:25" x14ac:dyDescent="0.2">
      <c r="A435" s="75" t="s">
        <v>19</v>
      </c>
      <c r="B435" s="66" t="s">
        <v>12</v>
      </c>
      <c r="C435" s="66" t="s">
        <v>9</v>
      </c>
      <c r="D435" s="66" t="s">
        <v>291</v>
      </c>
      <c r="E435" s="86">
        <f t="array" ref="E435">IFERROR(INDEX(DATA!$H$133:$H$368,MATCH(1,(DATA!$D$133:$D$368=B435)*(DATA!$E$133:$E$368=D435),0)),"n/a")</f>
        <v>84875.839999999997</v>
      </c>
      <c r="F435" s="77">
        <f t="array" ref="F435">IFERROR(INDEX(DATA!$I$133:$I$368,MATCH(1,(DATA!$D$133:$D$368=B435)*(DATA!$E$133:$E$368=D435),0)),"n/a")</f>
        <v>2.2940887075915999E-2</v>
      </c>
      <c r="G435" s="86">
        <f t="array" ref="G435">IFERROR(INDEX(DATA!$R$133:$R$368,MATCH(1,(DATA!$D$133:$D$368=B435)*(DATA!$E$133:$E$368=D435),0)),"n/a")</f>
        <v>280582.25</v>
      </c>
      <c r="H435" s="77">
        <f t="array" ref="H435">IFERROR(INDEX(DATA!$S$133:$S$368,MATCH(1,(DATA!$D$133:$D$368=B435)*(DATA!$E$133:$E$368=D435),0)),"n/a")</f>
        <v>-3.3625052833675999E-2</v>
      </c>
      <c r="I435" s="86">
        <f t="array" ref="I435">IFERROR(INDEX(DATA!$AB$133:$AB$368,MATCH(1,(DATA!$D$133:$D$368=B435)*(DATA!$E$133:$E$368=D435),0)),"n/a")</f>
        <v>566159.42000000004</v>
      </c>
      <c r="J435" s="77">
        <f t="array" ref="J435">IFERROR(INDEX(DATA!$AC$133:$AC$368,MATCH(1,(DATA!$D$133:$D$368=B435)*(DATA!$E$133:$E$368=D435),0)),"n/a")</f>
        <v>8.2263059363071305E-3</v>
      </c>
      <c r="K435" s="86">
        <f t="array" ref="K435">IFERROR(INDEX(DATA!$AL$133:$AL$368,MATCH(1,(DATA!$D$133:$D$368=B435)*(DATA!$E$133:$E$368=D435),0)),"n/a")</f>
        <v>1105136.8500000001</v>
      </c>
      <c r="L435" s="77">
        <f t="array" ref="L435">IFERROR(INDEX(DATA!$AM$133:$AM$368,MATCH(1,(DATA!$D$133:$D$368=B435)*(DATA!$E$133:$E$368=D435),0)),"n/a")</f>
        <v>2.15394736367766E-2</v>
      </c>
      <c r="R435" s="66"/>
      <c r="S435" s="66"/>
      <c r="T435" s="66"/>
      <c r="U435" s="66"/>
      <c r="V435" s="66"/>
      <c r="W435" s="66"/>
      <c r="X435" s="66"/>
      <c r="Y435" s="66"/>
    </row>
    <row r="436" spans="1:25" x14ac:dyDescent="0.2">
      <c r="A436" s="75" t="s">
        <v>19</v>
      </c>
      <c r="B436" s="66" t="s">
        <v>12</v>
      </c>
      <c r="C436" s="66" t="s">
        <v>9</v>
      </c>
      <c r="D436" s="66" t="s">
        <v>292</v>
      </c>
      <c r="E436" s="86">
        <f t="array" ref="E436">IFERROR(INDEX(DATA!$H$133:$H$368,MATCH(1,(DATA!$D$133:$D$368=B436)*(DATA!$E$133:$E$368=D436),0)),"n/a")</f>
        <v>651177.07999999996</v>
      </c>
      <c r="F436" s="77">
        <f t="array" ref="F436">IFERROR(INDEX(DATA!$I$133:$I$368,MATCH(1,(DATA!$D$133:$D$368=B436)*(DATA!$E$133:$E$368=D436),0)),"n/a")</f>
        <v>6.0387220731325797E-2</v>
      </c>
      <c r="G436" s="86">
        <f t="array" ref="G436">IFERROR(INDEX(DATA!$R$133:$R$368,MATCH(1,(DATA!$D$133:$D$368=B436)*(DATA!$E$133:$E$368=D436),0)),"n/a")</f>
        <v>2147724.0499999998</v>
      </c>
      <c r="H436" s="77">
        <f t="array" ref="H436">IFERROR(INDEX(DATA!$S$133:$S$368,MATCH(1,(DATA!$D$133:$D$368=B436)*(DATA!$E$133:$E$368=D436),0)),"n/a")</f>
        <v>2.5349886764723901E-2</v>
      </c>
      <c r="I436" s="86">
        <f t="array" ref="I436">IFERROR(INDEX(DATA!$AB$133:$AB$368,MATCH(1,(DATA!$D$133:$D$368=B436)*(DATA!$E$133:$E$368=D436),0)),"n/a")</f>
        <v>4216678.17</v>
      </c>
      <c r="J436" s="77">
        <f t="array" ref="J436">IFERROR(INDEX(DATA!$AC$133:$AC$368,MATCH(1,(DATA!$D$133:$D$368=B436)*(DATA!$E$133:$E$368=D436),0)),"n/a")</f>
        <v>2.7641851866069999E-2</v>
      </c>
      <c r="K436" s="86">
        <f t="array" ref="K436">IFERROR(INDEX(DATA!$AL$133:$AL$368,MATCH(1,(DATA!$D$133:$D$368=B436)*(DATA!$E$133:$E$368=D436),0)),"n/a")</f>
        <v>8048771.0700000003</v>
      </c>
      <c r="L436" s="77">
        <f t="array" ref="L436">IFERROR(INDEX(DATA!$AM$133:$AM$368,MATCH(1,(DATA!$D$133:$D$368=B436)*(DATA!$E$133:$E$368=D436),0)),"n/a")</f>
        <v>3.9377437692060403E-2</v>
      </c>
      <c r="R436" s="66"/>
      <c r="S436" s="66"/>
      <c r="T436" s="66"/>
      <c r="U436" s="66"/>
      <c r="V436" s="66"/>
      <c r="W436" s="66"/>
      <c r="X436" s="66"/>
      <c r="Y436" s="66"/>
    </row>
    <row r="437" spans="1:25" x14ac:dyDescent="0.2">
      <c r="A437" s="75" t="s">
        <v>19</v>
      </c>
      <c r="B437" s="66" t="s">
        <v>12</v>
      </c>
      <c r="C437" s="66" t="s">
        <v>9</v>
      </c>
      <c r="D437" s="66" t="s">
        <v>293</v>
      </c>
      <c r="E437" s="86">
        <f t="array" ref="E437">IFERROR(INDEX(DATA!$H$133:$H$368,MATCH(1,(DATA!$D$133:$D$368=B437)*(DATA!$E$133:$E$368=D437),0)),"n/a")</f>
        <v>51326.720000000001</v>
      </c>
      <c r="F437" s="77">
        <f t="array" ref="F437">IFERROR(INDEX(DATA!$I$133:$I$368,MATCH(1,(DATA!$D$133:$D$368=B437)*(DATA!$E$133:$E$368=D437),0)),"n/a")</f>
        <v>-6.9455541408248694E-2</v>
      </c>
      <c r="G437" s="86">
        <f t="array" ref="G437">IFERROR(INDEX(DATA!$R$133:$R$368,MATCH(1,(DATA!$D$133:$D$368=B437)*(DATA!$E$133:$E$368=D437),0)),"n/a")</f>
        <v>173729.88</v>
      </c>
      <c r="H437" s="77">
        <f t="array" ref="H437">IFERROR(INDEX(DATA!$S$133:$S$368,MATCH(1,(DATA!$D$133:$D$368=B437)*(DATA!$E$133:$E$368=D437),0)),"n/a")</f>
        <v>-2.9741761344121001E-2</v>
      </c>
      <c r="I437" s="86">
        <f t="array" ref="I437">IFERROR(INDEX(DATA!$AB$133:$AB$368,MATCH(1,(DATA!$D$133:$D$368=B437)*(DATA!$E$133:$E$368=D437),0)),"n/a")</f>
        <v>328264.12</v>
      </c>
      <c r="J437" s="77">
        <f t="array" ref="J437">IFERROR(INDEX(DATA!$AC$133:$AC$368,MATCH(1,(DATA!$D$133:$D$368=B437)*(DATA!$E$133:$E$368=D437),0)),"n/a")</f>
        <v>-2.2740250649421902E-2</v>
      </c>
      <c r="K437" s="86">
        <f t="array" ref="K437">IFERROR(INDEX(DATA!$AL$133:$AL$368,MATCH(1,(DATA!$D$133:$D$368=B437)*(DATA!$E$133:$E$368=D437),0)),"n/a")</f>
        <v>662206.46</v>
      </c>
      <c r="L437" s="77">
        <f t="array" ref="L437">IFERROR(INDEX(DATA!$AM$133:$AM$368,MATCH(1,(DATA!$D$133:$D$368=B437)*(DATA!$E$133:$E$368=D437),0)),"n/a")</f>
        <v>-2.4413914696426201E-4</v>
      </c>
      <c r="R437" s="66"/>
      <c r="S437" s="66"/>
      <c r="T437" s="66"/>
      <c r="U437" s="66"/>
      <c r="V437" s="66"/>
      <c r="W437" s="66"/>
      <c r="X437" s="66"/>
      <c r="Y437" s="66"/>
    </row>
    <row r="438" spans="1:25" x14ac:dyDescent="0.2">
      <c r="A438" s="75" t="s">
        <v>19</v>
      </c>
      <c r="B438" s="66" t="s">
        <v>12</v>
      </c>
      <c r="C438" s="66" t="s">
        <v>9</v>
      </c>
      <c r="D438" s="66" t="s">
        <v>294</v>
      </c>
      <c r="E438" s="86">
        <f t="array" ref="E438">IFERROR(INDEX(DATA!$H$133:$H$368,MATCH(1,(DATA!$D$133:$D$368=B438)*(DATA!$E$133:$E$368=D438),0)),"n/a")</f>
        <v>256532.75</v>
      </c>
      <c r="F438" s="77">
        <f t="array" ref="F438">IFERROR(INDEX(DATA!$I$133:$I$368,MATCH(1,(DATA!$D$133:$D$368=B438)*(DATA!$E$133:$E$368=D438),0)),"n/a")</f>
        <v>-0.122068326397076</v>
      </c>
      <c r="G438" s="86">
        <f t="array" ref="G438">IFERROR(INDEX(DATA!$R$133:$R$368,MATCH(1,(DATA!$D$133:$D$368=B438)*(DATA!$E$133:$E$368=D438),0)),"n/a")</f>
        <v>904956.53</v>
      </c>
      <c r="H438" s="77">
        <f t="array" ref="H438">IFERROR(INDEX(DATA!$S$133:$S$368,MATCH(1,(DATA!$D$133:$D$368=B438)*(DATA!$E$133:$E$368=D438),0)),"n/a")</f>
        <v>-1.7417475579941201E-2</v>
      </c>
      <c r="I438" s="86">
        <f t="array" ref="I438">IFERROR(INDEX(DATA!$AB$133:$AB$368,MATCH(1,(DATA!$D$133:$D$368=B438)*(DATA!$E$133:$E$368=D438),0)),"n/a")</f>
        <v>1771605.64</v>
      </c>
      <c r="J438" s="77">
        <f t="array" ref="J438">IFERROR(INDEX(DATA!$AC$133:$AC$368,MATCH(1,(DATA!$D$133:$D$368=B438)*(DATA!$E$133:$E$368=D438),0)),"n/a")</f>
        <v>-9.9480180215488299E-3</v>
      </c>
      <c r="K438" s="86">
        <f t="array" ref="K438">IFERROR(INDEX(DATA!$AL$133:$AL$368,MATCH(1,(DATA!$D$133:$D$368=B438)*(DATA!$E$133:$E$368=D438),0)),"n/a")</f>
        <v>3385371.59</v>
      </c>
      <c r="L438" s="77">
        <f t="array" ref="L438">IFERROR(INDEX(DATA!$AM$133:$AM$368,MATCH(1,(DATA!$D$133:$D$368=B438)*(DATA!$E$133:$E$368=D438),0)),"n/a")</f>
        <v>2.14408984294681E-2</v>
      </c>
      <c r="R438" s="66"/>
      <c r="S438" s="66"/>
      <c r="T438" s="66"/>
      <c r="U438" s="66"/>
      <c r="V438" s="66"/>
      <c r="W438" s="66"/>
      <c r="X438" s="66"/>
      <c r="Y438" s="66"/>
    </row>
    <row r="439" spans="1:25" x14ac:dyDescent="0.2">
      <c r="A439" s="75" t="s">
        <v>19</v>
      </c>
      <c r="B439" s="66" t="s">
        <v>12</v>
      </c>
      <c r="C439" s="66" t="s">
        <v>9</v>
      </c>
      <c r="D439" s="66" t="s">
        <v>295</v>
      </c>
      <c r="E439" s="86">
        <f t="array" ref="E439">IFERROR(INDEX(DATA!$H$133:$H$368,MATCH(1,(DATA!$D$133:$D$368=B439)*(DATA!$E$133:$E$368=D439),0)),"n/a")</f>
        <v>213377.3</v>
      </c>
      <c r="F439" s="77">
        <f t="array" ref="F439">IFERROR(INDEX(DATA!$I$133:$I$368,MATCH(1,(DATA!$D$133:$D$368=B439)*(DATA!$E$133:$E$368=D439),0)),"n/a")</f>
        <v>-1.9016011600933101E-2</v>
      </c>
      <c r="G439" s="86">
        <f t="array" ref="G439">IFERROR(INDEX(DATA!$R$133:$R$368,MATCH(1,(DATA!$D$133:$D$368=B439)*(DATA!$E$133:$E$368=D439),0)),"n/a")</f>
        <v>691556.65</v>
      </c>
      <c r="H439" s="77">
        <f t="array" ref="H439">IFERROR(INDEX(DATA!$S$133:$S$368,MATCH(1,(DATA!$D$133:$D$368=B439)*(DATA!$E$133:$E$368=D439),0)),"n/a")</f>
        <v>-9.3363411886816197E-2</v>
      </c>
      <c r="I439" s="86">
        <f t="array" ref="I439">IFERROR(INDEX(DATA!$AB$133:$AB$368,MATCH(1,(DATA!$D$133:$D$368=B439)*(DATA!$E$133:$E$368=D439),0)),"n/a")</f>
        <v>1268633.3600000001</v>
      </c>
      <c r="J439" s="77">
        <f t="array" ref="J439">IFERROR(INDEX(DATA!$AC$133:$AC$368,MATCH(1,(DATA!$D$133:$D$368=B439)*(DATA!$E$133:$E$368=D439),0)),"n/a")</f>
        <v>-4.5916838639908399E-2</v>
      </c>
      <c r="K439" s="86">
        <f t="array" ref="K439">IFERROR(INDEX(DATA!$AL$133:$AL$368,MATCH(1,(DATA!$D$133:$D$368=B439)*(DATA!$E$133:$E$368=D439),0)),"n/a")</f>
        <v>2527999.2000000002</v>
      </c>
      <c r="L439" s="77">
        <f t="array" ref="L439">IFERROR(INDEX(DATA!$AM$133:$AM$368,MATCH(1,(DATA!$D$133:$D$368=B439)*(DATA!$E$133:$E$368=D439),0)),"n/a")</f>
        <v>-1.3676830369898699E-2</v>
      </c>
      <c r="R439" s="66"/>
      <c r="S439" s="66"/>
      <c r="T439" s="66"/>
      <c r="U439" s="66"/>
      <c r="V439" s="66"/>
      <c r="W439" s="66"/>
      <c r="X439" s="66"/>
      <c r="Y439" s="66"/>
    </row>
    <row r="440" spans="1:25" x14ac:dyDescent="0.2">
      <c r="A440" s="75" t="s">
        <v>19</v>
      </c>
      <c r="B440" s="66" t="s">
        <v>12</v>
      </c>
      <c r="C440" s="66" t="s">
        <v>9</v>
      </c>
      <c r="D440" s="66" t="s">
        <v>296</v>
      </c>
      <c r="E440" s="86">
        <f t="array" ref="E440">IFERROR(INDEX(DATA!$H$133:$H$368,MATCH(1,(DATA!$D$133:$D$368=B440)*(DATA!$E$133:$E$368=D440),0)),"n/a")</f>
        <v>212077.96</v>
      </c>
      <c r="F440" s="77">
        <f t="array" ref="F440">IFERROR(INDEX(DATA!$I$133:$I$368,MATCH(1,(DATA!$D$133:$D$368=B440)*(DATA!$E$133:$E$368=D440),0)),"n/a")</f>
        <v>-0.126738988098657</v>
      </c>
      <c r="G440" s="86">
        <f t="array" ref="G440">IFERROR(INDEX(DATA!$R$133:$R$368,MATCH(1,(DATA!$D$133:$D$368=B440)*(DATA!$E$133:$E$368=D440),0)),"n/a")</f>
        <v>693692.49</v>
      </c>
      <c r="H440" s="77">
        <f t="array" ref="H440">IFERROR(INDEX(DATA!$S$133:$S$368,MATCH(1,(DATA!$D$133:$D$368=B440)*(DATA!$E$133:$E$368=D440),0)),"n/a")</f>
        <v>-5.9672676607603302E-2</v>
      </c>
      <c r="I440" s="86">
        <f t="array" ref="I440">IFERROR(INDEX(DATA!$AB$133:$AB$368,MATCH(1,(DATA!$D$133:$D$368=B440)*(DATA!$E$133:$E$368=D440),0)),"n/a")</f>
        <v>1312967.18</v>
      </c>
      <c r="J440" s="77">
        <f t="array" ref="J440">IFERROR(INDEX(DATA!$AC$133:$AC$368,MATCH(1,(DATA!$D$133:$D$368=B440)*(DATA!$E$133:$E$368=D440),0)),"n/a")</f>
        <v>2.9976552644039901E-3</v>
      </c>
      <c r="K440" s="86">
        <f t="array" ref="K440">IFERROR(INDEX(DATA!$AL$133:$AL$368,MATCH(1,(DATA!$D$133:$D$368=B440)*(DATA!$E$133:$E$368=D440),0)),"n/a")</f>
        <v>2510742.38</v>
      </c>
      <c r="L440" s="77">
        <f t="array" ref="L440">IFERROR(INDEX(DATA!$AM$133:$AM$368,MATCH(1,(DATA!$D$133:$D$368=B440)*(DATA!$E$133:$E$368=D440),0)),"n/a")</f>
        <v>-6.0763980433459598E-3</v>
      </c>
      <c r="R440" s="66"/>
      <c r="S440" s="66"/>
      <c r="T440" s="66"/>
      <c r="U440" s="66"/>
      <c r="V440" s="66"/>
      <c r="W440" s="66"/>
      <c r="X440" s="66"/>
      <c r="Y440" s="66"/>
    </row>
    <row r="441" spans="1:25" x14ac:dyDescent="0.2">
      <c r="A441" s="75" t="s">
        <v>19</v>
      </c>
      <c r="B441" s="66" t="s">
        <v>12</v>
      </c>
      <c r="C441" s="66" t="s">
        <v>9</v>
      </c>
      <c r="D441" s="66" t="s">
        <v>297</v>
      </c>
      <c r="E441" s="86">
        <f t="array" ref="E441">IFERROR(INDEX(DATA!$H$133:$H$368,MATCH(1,(DATA!$D$133:$D$368=B441)*(DATA!$E$133:$E$368=D441),0)),"n/a")</f>
        <v>70750.559999999998</v>
      </c>
      <c r="F441" s="77">
        <f t="array" ref="F441">IFERROR(INDEX(DATA!$I$133:$I$368,MATCH(1,(DATA!$D$133:$D$368=B441)*(DATA!$E$133:$E$368=D441),0)),"n/a")</f>
        <v>-3.1144055756362501E-2</v>
      </c>
      <c r="G441" s="86">
        <f t="array" ref="G441">IFERROR(INDEX(DATA!$R$133:$R$368,MATCH(1,(DATA!$D$133:$D$368=B441)*(DATA!$E$133:$E$368=D441),0)),"n/a")</f>
        <v>233470.78</v>
      </c>
      <c r="H441" s="77">
        <f t="array" ref="H441">IFERROR(INDEX(DATA!$S$133:$S$368,MATCH(1,(DATA!$D$133:$D$368=B441)*(DATA!$E$133:$E$368=D441),0)),"n/a")</f>
        <v>-3.8062591109654799E-2</v>
      </c>
      <c r="I441" s="86">
        <f t="array" ref="I441">IFERROR(INDEX(DATA!$AB$133:$AB$368,MATCH(1,(DATA!$D$133:$D$368=B441)*(DATA!$E$133:$E$368=D441),0)),"n/a")</f>
        <v>445538.93</v>
      </c>
      <c r="J441" s="77">
        <f t="array" ref="J441">IFERROR(INDEX(DATA!$AC$133:$AC$368,MATCH(1,(DATA!$D$133:$D$368=B441)*(DATA!$E$133:$E$368=D441),0)),"n/a")</f>
        <v>-2.5865418898007E-2</v>
      </c>
      <c r="K441" s="86">
        <f t="array" ref="K441">IFERROR(INDEX(DATA!$AL$133:$AL$368,MATCH(1,(DATA!$D$133:$D$368=B441)*(DATA!$E$133:$E$368=D441),0)),"n/a")</f>
        <v>893915.15</v>
      </c>
      <c r="L441" s="77">
        <f t="array" ref="L441">IFERROR(INDEX(DATA!$AM$133:$AM$368,MATCH(1,(DATA!$D$133:$D$368=B441)*(DATA!$E$133:$E$368=D441),0)),"n/a")</f>
        <v>-2.1258522908068401E-3</v>
      </c>
      <c r="R441" s="66"/>
      <c r="S441" s="66"/>
      <c r="T441" s="66"/>
      <c r="U441" s="66"/>
      <c r="V441" s="66"/>
      <c r="W441" s="66"/>
      <c r="X441" s="66"/>
      <c r="Y441" s="66"/>
    </row>
    <row r="442" spans="1:25" x14ac:dyDescent="0.2">
      <c r="A442" s="75" t="s">
        <v>19</v>
      </c>
      <c r="B442" s="66" t="s">
        <v>12</v>
      </c>
      <c r="C442" s="66" t="s">
        <v>9</v>
      </c>
      <c r="D442" s="66" t="s">
        <v>298</v>
      </c>
      <c r="E442" s="86">
        <f t="array" ref="E442">IFERROR(INDEX(DATA!$H$133:$H$368,MATCH(1,(DATA!$D$133:$D$368=B442)*(DATA!$E$133:$E$368=D442),0)),"n/a")</f>
        <v>139436.13</v>
      </c>
      <c r="F442" s="77">
        <f t="array" ref="F442">IFERROR(INDEX(DATA!$I$133:$I$368,MATCH(1,(DATA!$D$133:$D$368=B442)*(DATA!$E$133:$E$368=D442),0)),"n/a")</f>
        <v>-0.19141131346943499</v>
      </c>
      <c r="G442" s="86">
        <f t="array" ref="G442">IFERROR(INDEX(DATA!$R$133:$R$368,MATCH(1,(DATA!$D$133:$D$368=B442)*(DATA!$E$133:$E$368=D442),0)),"n/a")</f>
        <v>435947.26</v>
      </c>
      <c r="H442" s="77">
        <f t="array" ref="H442">IFERROR(INDEX(DATA!$S$133:$S$368,MATCH(1,(DATA!$D$133:$D$368=B442)*(DATA!$E$133:$E$368=D442),0)),"n/a")</f>
        <v>-0.123633504464592</v>
      </c>
      <c r="I442" s="86">
        <f t="array" ref="I442">IFERROR(INDEX(DATA!$AB$133:$AB$368,MATCH(1,(DATA!$D$133:$D$368=B442)*(DATA!$E$133:$E$368=D442),0)),"n/a")</f>
        <v>819862.35</v>
      </c>
      <c r="J442" s="77">
        <f t="array" ref="J442">IFERROR(INDEX(DATA!$AC$133:$AC$368,MATCH(1,(DATA!$D$133:$D$368=B442)*(DATA!$E$133:$E$368=D442),0)),"n/a")</f>
        <v>-7.5324175001904095E-2</v>
      </c>
      <c r="K442" s="86">
        <f t="array" ref="K442">IFERROR(INDEX(DATA!$AL$133:$AL$368,MATCH(1,(DATA!$D$133:$D$368=B442)*(DATA!$E$133:$E$368=D442),0)),"n/a")</f>
        <v>1801779.51</v>
      </c>
      <c r="L442" s="77">
        <f t="array" ref="L442">IFERROR(INDEX(DATA!$AM$133:$AM$368,MATCH(1,(DATA!$D$133:$D$368=B442)*(DATA!$E$133:$E$368=D442),0)),"n/a")</f>
        <v>-2.73316910826031E-2</v>
      </c>
      <c r="R442" s="66"/>
      <c r="S442" s="66"/>
      <c r="T442" s="66"/>
      <c r="U442" s="66"/>
      <c r="V442" s="66"/>
      <c r="W442" s="66"/>
      <c r="X442" s="66"/>
      <c r="Y442" s="66"/>
    </row>
    <row r="443" spans="1:25" x14ac:dyDescent="0.2">
      <c r="A443" s="75" t="s">
        <v>19</v>
      </c>
      <c r="B443" s="66" t="s">
        <v>12</v>
      </c>
      <c r="C443" s="66" t="s">
        <v>9</v>
      </c>
      <c r="D443" s="66" t="s">
        <v>299</v>
      </c>
      <c r="E443" s="86">
        <f t="array" ref="E443">IFERROR(INDEX(DATA!$H$133:$H$368,MATCH(1,(DATA!$D$133:$D$368=B443)*(DATA!$E$133:$E$368=D443),0)),"n/a")</f>
        <v>749671.16</v>
      </c>
      <c r="F443" s="77">
        <f t="array" ref="F443">IFERROR(INDEX(DATA!$I$133:$I$368,MATCH(1,(DATA!$D$133:$D$368=B443)*(DATA!$E$133:$E$368=D443),0)),"n/a")</f>
        <v>-5.0476962743865199E-2</v>
      </c>
      <c r="G443" s="86">
        <f t="array" ref="G443">IFERROR(INDEX(DATA!$R$133:$R$368,MATCH(1,(DATA!$D$133:$D$368=B443)*(DATA!$E$133:$E$368=D443),0)),"n/a")</f>
        <v>2868912.18</v>
      </c>
      <c r="H443" s="77">
        <f t="array" ref="H443">IFERROR(INDEX(DATA!$S$133:$S$368,MATCH(1,(DATA!$D$133:$D$368=B443)*(DATA!$E$133:$E$368=D443),0)),"n/a")</f>
        <v>1.7718626354509701E-2</v>
      </c>
      <c r="I443" s="86">
        <f t="array" ref="I443">IFERROR(INDEX(DATA!$AB$133:$AB$368,MATCH(1,(DATA!$D$133:$D$368=B443)*(DATA!$E$133:$E$368=D443),0)),"n/a")</f>
        <v>6069680.5800000001</v>
      </c>
      <c r="J443" s="77">
        <f t="array" ref="J443">IFERROR(INDEX(DATA!$AC$133:$AC$368,MATCH(1,(DATA!$D$133:$D$368=B443)*(DATA!$E$133:$E$368=D443),0)),"n/a")</f>
        <v>5.1446422775609901E-2</v>
      </c>
      <c r="K443" s="86">
        <f t="array" ref="K443">IFERROR(INDEX(DATA!$AL$133:$AL$368,MATCH(1,(DATA!$D$133:$D$368=B443)*(DATA!$E$133:$E$368=D443),0)),"n/a")</f>
        <v>10862790.68</v>
      </c>
      <c r="L443" s="77">
        <f t="array" ref="L443">IFERROR(INDEX(DATA!$AM$133:$AM$368,MATCH(1,(DATA!$D$133:$D$368=B443)*(DATA!$E$133:$E$368=D443),0)),"n/a")</f>
        <v>7.4492263936904501E-2</v>
      </c>
      <c r="R443" s="66"/>
      <c r="S443" s="66"/>
      <c r="T443" s="66"/>
      <c r="U443" s="66"/>
      <c r="V443" s="66"/>
      <c r="W443" s="66"/>
      <c r="X443" s="66"/>
      <c r="Y443" s="66"/>
    </row>
    <row r="444" spans="1:25" x14ac:dyDescent="0.2">
      <c r="A444" s="75" t="s">
        <v>19</v>
      </c>
      <c r="B444" s="66" t="s">
        <v>12</v>
      </c>
      <c r="C444" s="66" t="s">
        <v>9</v>
      </c>
      <c r="D444" s="66" t="s">
        <v>300</v>
      </c>
      <c r="E444" s="86">
        <f t="array" ref="E444">IFERROR(INDEX(DATA!$H$133:$H$368,MATCH(1,(DATA!$D$133:$D$368=B444)*(DATA!$E$133:$E$368=D444),0)),"n/a")</f>
        <v>360454.74</v>
      </c>
      <c r="F444" s="77">
        <f t="array" ref="F444">IFERROR(INDEX(DATA!$I$133:$I$368,MATCH(1,(DATA!$D$133:$D$368=B444)*(DATA!$E$133:$E$368=D444),0)),"n/a")</f>
        <v>-1.2567742112219799E-2</v>
      </c>
      <c r="G444" s="86">
        <f t="array" ref="G444">IFERROR(INDEX(DATA!$R$133:$R$368,MATCH(1,(DATA!$D$133:$D$368=B444)*(DATA!$E$133:$E$368=D444),0)),"n/a")</f>
        <v>1244942.1299999999</v>
      </c>
      <c r="H444" s="77">
        <f t="array" ref="H444">IFERROR(INDEX(DATA!$S$133:$S$368,MATCH(1,(DATA!$D$133:$D$368=B444)*(DATA!$E$133:$E$368=D444),0)),"n/a")</f>
        <v>3.3651438257876099E-4</v>
      </c>
      <c r="I444" s="86">
        <f t="array" ref="I444">IFERROR(INDEX(DATA!$AB$133:$AB$368,MATCH(1,(DATA!$D$133:$D$368=B444)*(DATA!$E$133:$E$368=D444),0)),"n/a")</f>
        <v>2404618.48</v>
      </c>
      <c r="J444" s="77">
        <f t="array" ref="J444">IFERROR(INDEX(DATA!$AC$133:$AC$368,MATCH(1,(DATA!$D$133:$D$368=B444)*(DATA!$E$133:$E$368=D444),0)),"n/a")</f>
        <v>1.7842753002806799E-2</v>
      </c>
      <c r="K444" s="86">
        <f t="array" ref="K444">IFERROR(INDEX(DATA!$AL$133:$AL$368,MATCH(1,(DATA!$D$133:$D$368=B444)*(DATA!$E$133:$E$368=D444),0)),"n/a")</f>
        <v>4632905.5199999996</v>
      </c>
      <c r="L444" s="77">
        <f t="array" ref="L444">IFERROR(INDEX(DATA!$AM$133:$AM$368,MATCH(1,(DATA!$D$133:$D$368=B444)*(DATA!$E$133:$E$368=D444),0)),"n/a")</f>
        <v>2.1102947633447E-2</v>
      </c>
      <c r="R444" s="66"/>
      <c r="S444" s="66"/>
      <c r="T444" s="66"/>
      <c r="U444" s="66"/>
      <c r="V444" s="66"/>
      <c r="W444" s="66"/>
      <c r="X444" s="66"/>
      <c r="Y444" s="66"/>
    </row>
    <row r="445" spans="1:25" x14ac:dyDescent="0.2">
      <c r="A445" s="75" t="s">
        <v>19</v>
      </c>
      <c r="B445" s="66" t="s">
        <v>12</v>
      </c>
      <c r="C445" s="66" t="s">
        <v>9</v>
      </c>
      <c r="D445" s="66" t="s">
        <v>301</v>
      </c>
      <c r="E445" s="86">
        <f t="array" ref="E445">IFERROR(INDEX(DATA!$H$133:$H$368,MATCH(1,(DATA!$D$133:$D$368=B445)*(DATA!$E$133:$E$368=D445),0)),"n/a")</f>
        <v>55222.41</v>
      </c>
      <c r="F445" s="77">
        <f t="array" ref="F445">IFERROR(INDEX(DATA!$I$133:$I$368,MATCH(1,(DATA!$D$133:$D$368=B445)*(DATA!$E$133:$E$368=D445),0)),"n/a")</f>
        <v>0.206359522265777</v>
      </c>
      <c r="G445" s="86">
        <f t="array" ref="G445">IFERROR(INDEX(DATA!$R$133:$R$368,MATCH(1,(DATA!$D$133:$D$368=B445)*(DATA!$E$133:$E$368=D445),0)),"n/a")</f>
        <v>182837.1</v>
      </c>
      <c r="H445" s="77">
        <f t="array" ref="H445">IFERROR(INDEX(DATA!$S$133:$S$368,MATCH(1,(DATA!$D$133:$D$368=B445)*(DATA!$E$133:$E$368=D445),0)),"n/a")</f>
        <v>0.14048561729638401</v>
      </c>
      <c r="I445" s="86">
        <f t="array" ref="I445">IFERROR(INDEX(DATA!$AB$133:$AB$368,MATCH(1,(DATA!$D$133:$D$368=B445)*(DATA!$E$133:$E$368=D445),0)),"n/a")</f>
        <v>348166.48</v>
      </c>
      <c r="J445" s="77">
        <f t="array" ref="J445">IFERROR(INDEX(DATA!$AC$133:$AC$368,MATCH(1,(DATA!$D$133:$D$368=B445)*(DATA!$E$133:$E$368=D445),0)),"n/a")</f>
        <v>9.5819057253088105E-2</v>
      </c>
      <c r="K445" s="86">
        <f t="array" ref="K445">IFERROR(INDEX(DATA!$AL$133:$AL$368,MATCH(1,(DATA!$D$133:$D$368=B445)*(DATA!$E$133:$E$368=D445),0)),"n/a")</f>
        <v>678782.78</v>
      </c>
      <c r="L445" s="77">
        <f t="array" ref="L445">IFERROR(INDEX(DATA!$AM$133:$AM$368,MATCH(1,(DATA!$D$133:$D$368=B445)*(DATA!$E$133:$E$368=D445),0)),"n/a")</f>
        <v>3.5356206500170198E-2</v>
      </c>
      <c r="R445" s="66"/>
      <c r="S445" s="66"/>
      <c r="T445" s="66"/>
      <c r="U445" s="66"/>
      <c r="V445" s="66"/>
      <c r="W445" s="66"/>
      <c r="X445" s="66"/>
      <c r="Y445" s="66"/>
    </row>
    <row r="446" spans="1:25" x14ac:dyDescent="0.2">
      <c r="A446" s="75" t="s">
        <v>19</v>
      </c>
      <c r="B446" s="66" t="s">
        <v>12</v>
      </c>
      <c r="C446" s="66" t="s">
        <v>9</v>
      </c>
      <c r="D446" s="66" t="s">
        <v>302</v>
      </c>
      <c r="E446" s="86">
        <f t="array" ref="E446">IFERROR(INDEX(DATA!$H$133:$H$368,MATCH(1,(DATA!$D$133:$D$368=B446)*(DATA!$E$133:$E$368=D446),0)),"n/a")</f>
        <v>168910.38</v>
      </c>
      <c r="F446" s="77">
        <f t="array" ref="F446">IFERROR(INDEX(DATA!$I$133:$I$368,MATCH(1,(DATA!$D$133:$D$368=B446)*(DATA!$E$133:$E$368=D446),0)),"n/a")</f>
        <v>-0.13136430676949101</v>
      </c>
      <c r="G446" s="86">
        <f t="array" ref="G446">IFERROR(INDEX(DATA!$R$133:$R$368,MATCH(1,(DATA!$D$133:$D$368=B446)*(DATA!$E$133:$E$368=D446),0)),"n/a")</f>
        <v>593715.92000000004</v>
      </c>
      <c r="H446" s="77">
        <f t="array" ref="H446">IFERROR(INDEX(DATA!$S$133:$S$368,MATCH(1,(DATA!$D$133:$D$368=B446)*(DATA!$E$133:$E$368=D446),0)),"n/a")</f>
        <v>-4.16161034653647E-2</v>
      </c>
      <c r="I446" s="86">
        <f t="array" ref="I446">IFERROR(INDEX(DATA!$AB$133:$AB$368,MATCH(1,(DATA!$D$133:$D$368=B446)*(DATA!$E$133:$E$368=D446),0)),"n/a")</f>
        <v>1153604.3400000001</v>
      </c>
      <c r="J446" s="77">
        <f t="array" ref="J446">IFERROR(INDEX(DATA!$AC$133:$AC$368,MATCH(1,(DATA!$D$133:$D$368=B446)*(DATA!$E$133:$E$368=D446),0)),"n/a")</f>
        <v>-3.3411607483068498E-2</v>
      </c>
      <c r="K446" s="86">
        <f t="array" ref="K446">IFERROR(INDEX(DATA!$AL$133:$AL$368,MATCH(1,(DATA!$D$133:$D$368=B446)*(DATA!$E$133:$E$368=D446),0)),"n/a")</f>
        <v>2228571.09</v>
      </c>
      <c r="L446" s="77">
        <f t="array" ref="L446">IFERROR(INDEX(DATA!$AM$133:$AM$368,MATCH(1,(DATA!$D$133:$D$368=B446)*(DATA!$E$133:$E$368=D446),0)),"n/a")</f>
        <v>-9.4344480942163706E-3</v>
      </c>
      <c r="R446" s="66"/>
      <c r="S446" s="66"/>
      <c r="T446" s="66"/>
      <c r="U446" s="66"/>
      <c r="V446" s="66"/>
      <c r="W446" s="66"/>
      <c r="X446" s="66"/>
      <c r="Y446" s="66"/>
    </row>
    <row r="447" spans="1:25" x14ac:dyDescent="0.2">
      <c r="A447" s="75" t="s">
        <v>19</v>
      </c>
      <c r="B447" s="66" t="s">
        <v>12</v>
      </c>
      <c r="C447" s="66" t="s">
        <v>9</v>
      </c>
      <c r="D447" s="66" t="s">
        <v>303</v>
      </c>
      <c r="E447" s="86">
        <f t="array" ref="E447">IFERROR(INDEX(DATA!$H$133:$H$368,MATCH(1,(DATA!$D$133:$D$368=B447)*(DATA!$E$133:$E$368=D447),0)),"n/a")</f>
        <v>93121.8</v>
      </c>
      <c r="F447" s="77">
        <f t="array" ref="F447">IFERROR(INDEX(DATA!$I$133:$I$368,MATCH(1,(DATA!$D$133:$D$368=B447)*(DATA!$E$133:$E$368=D447),0)),"n/a")</f>
        <v>-6.4147753259365003E-2</v>
      </c>
      <c r="G447" s="86">
        <f t="array" ref="G447">IFERROR(INDEX(DATA!$R$133:$R$368,MATCH(1,(DATA!$D$133:$D$368=B447)*(DATA!$E$133:$E$368=D447),0)),"n/a")</f>
        <v>324391.43</v>
      </c>
      <c r="H447" s="77">
        <f t="array" ref="H447">IFERROR(INDEX(DATA!$S$133:$S$368,MATCH(1,(DATA!$D$133:$D$368=B447)*(DATA!$E$133:$E$368=D447),0)),"n/a")</f>
        <v>-3.4132296345925302E-2</v>
      </c>
      <c r="I447" s="86">
        <f t="array" ref="I447">IFERROR(INDEX(DATA!$AB$133:$AB$368,MATCH(1,(DATA!$D$133:$D$368=B447)*(DATA!$E$133:$E$368=D447),0)),"n/a")</f>
        <v>615371.16</v>
      </c>
      <c r="J447" s="77">
        <f t="array" ref="J447">IFERROR(INDEX(DATA!$AC$133:$AC$368,MATCH(1,(DATA!$D$133:$D$368=B447)*(DATA!$E$133:$E$368=D447),0)),"n/a")</f>
        <v>-3.7097683288338103E-2</v>
      </c>
      <c r="K447" s="86">
        <f t="array" ref="K447">IFERROR(INDEX(DATA!$AL$133:$AL$368,MATCH(1,(DATA!$D$133:$D$368=B447)*(DATA!$E$133:$E$368=D447),0)),"n/a")</f>
        <v>1245621.6599999999</v>
      </c>
      <c r="L447" s="77">
        <f t="array" ref="L447">IFERROR(INDEX(DATA!$AM$133:$AM$368,MATCH(1,(DATA!$D$133:$D$368=B447)*(DATA!$E$133:$E$368=D447),0)),"n/a")</f>
        <v>-2.7666429158390401E-2</v>
      </c>
      <c r="R447" s="66"/>
      <c r="S447" s="66"/>
      <c r="T447" s="66"/>
      <c r="U447" s="66"/>
      <c r="V447" s="66"/>
      <c r="W447" s="66"/>
      <c r="X447" s="66"/>
      <c r="Y447" s="66"/>
    </row>
    <row r="448" spans="1:25" x14ac:dyDescent="0.2">
      <c r="A448" s="75" t="s">
        <v>19</v>
      </c>
      <c r="B448" s="66" t="s">
        <v>12</v>
      </c>
      <c r="C448" s="66" t="s">
        <v>9</v>
      </c>
      <c r="D448" s="66" t="s">
        <v>304</v>
      </c>
      <c r="E448" s="86">
        <f t="array" ref="E448">IFERROR(INDEX(DATA!$H$133:$H$368,MATCH(1,(DATA!$D$133:$D$368=B448)*(DATA!$E$133:$E$368=D448),0)),"n/a")</f>
        <v>363220.96</v>
      </c>
      <c r="F448" s="77">
        <f t="array" ref="F448">IFERROR(INDEX(DATA!$I$133:$I$368,MATCH(1,(DATA!$D$133:$D$368=B448)*(DATA!$E$133:$E$368=D448),0)),"n/a")</f>
        <v>0.156791490174846</v>
      </c>
      <c r="G448" s="86">
        <f t="array" ref="G448">IFERROR(INDEX(DATA!$R$133:$R$368,MATCH(1,(DATA!$D$133:$D$368=B448)*(DATA!$E$133:$E$368=D448),0)),"n/a")</f>
        <v>1185423.01</v>
      </c>
      <c r="H448" s="77">
        <f t="array" ref="H448">IFERROR(INDEX(DATA!$S$133:$S$368,MATCH(1,(DATA!$D$133:$D$368=B448)*(DATA!$E$133:$E$368=D448),0)),"n/a")</f>
        <v>9.4118897422022105E-2</v>
      </c>
      <c r="I448" s="86">
        <f t="array" ref="I448">IFERROR(INDEX(DATA!$AB$133:$AB$368,MATCH(1,(DATA!$D$133:$D$368=B448)*(DATA!$E$133:$E$368=D448),0)),"n/a")</f>
        <v>2238390.9</v>
      </c>
      <c r="J448" s="77">
        <f t="array" ref="J448">IFERROR(INDEX(DATA!$AC$133:$AC$368,MATCH(1,(DATA!$D$133:$D$368=B448)*(DATA!$E$133:$E$368=D448),0)),"n/a")</f>
        <v>3.35048117661454E-2</v>
      </c>
      <c r="K448" s="86">
        <f t="array" ref="K448">IFERROR(INDEX(DATA!$AL$133:$AL$368,MATCH(1,(DATA!$D$133:$D$368=B448)*(DATA!$E$133:$E$368=D448),0)),"n/a")</f>
        <v>4099132.9</v>
      </c>
      <c r="L448" s="77">
        <f t="array" ref="L448">IFERROR(INDEX(DATA!$AM$133:$AM$368,MATCH(1,(DATA!$D$133:$D$368=B448)*(DATA!$E$133:$E$368=D448),0)),"n/a")</f>
        <v>3.4101495478985E-2</v>
      </c>
      <c r="R448" s="66"/>
      <c r="S448" s="66"/>
      <c r="T448" s="66"/>
      <c r="U448" s="66"/>
      <c r="V448" s="66"/>
      <c r="W448" s="66"/>
      <c r="X448" s="66"/>
      <c r="Y448" s="66"/>
    </row>
    <row r="449" spans="1:25" x14ac:dyDescent="0.2">
      <c r="A449" s="75" t="s">
        <v>19</v>
      </c>
      <c r="B449" s="66" t="s">
        <v>12</v>
      </c>
      <c r="C449" s="66" t="s">
        <v>9</v>
      </c>
      <c r="D449" s="66" t="s">
        <v>305</v>
      </c>
      <c r="E449" s="86">
        <f t="array" ref="E449">IFERROR(INDEX(DATA!$H$133:$H$368,MATCH(1,(DATA!$D$133:$D$368=B449)*(DATA!$E$133:$E$368=D449),0)),"n/a")</f>
        <v>261851.25</v>
      </c>
      <c r="F449" s="77">
        <f t="array" ref="F449">IFERROR(INDEX(DATA!$I$133:$I$368,MATCH(1,(DATA!$D$133:$D$368=B449)*(DATA!$E$133:$E$368=D449),0)),"n/a")</f>
        <v>4.2209626699289203E-2</v>
      </c>
      <c r="G449" s="86">
        <f t="array" ref="G449">IFERROR(INDEX(DATA!$R$133:$R$368,MATCH(1,(DATA!$D$133:$D$368=B449)*(DATA!$E$133:$E$368=D449),0)),"n/a")</f>
        <v>897540.98</v>
      </c>
      <c r="H449" s="77">
        <f t="array" ref="H449">IFERROR(INDEX(DATA!$S$133:$S$368,MATCH(1,(DATA!$D$133:$D$368=B449)*(DATA!$E$133:$E$368=D449),0)),"n/a")</f>
        <v>4.2139007425740199E-2</v>
      </c>
      <c r="I449" s="86">
        <f t="array" ref="I449">IFERROR(INDEX(DATA!$AB$133:$AB$368,MATCH(1,(DATA!$D$133:$D$368=B449)*(DATA!$E$133:$E$368=D449),0)),"n/a")</f>
        <v>1751630.6</v>
      </c>
      <c r="J449" s="77">
        <f t="array" ref="J449">IFERROR(INDEX(DATA!$AC$133:$AC$368,MATCH(1,(DATA!$D$133:$D$368=B449)*(DATA!$E$133:$E$368=D449),0)),"n/a")</f>
        <v>4.6367656024171797E-2</v>
      </c>
      <c r="K449" s="86">
        <f t="array" ref="K449">IFERROR(INDEX(DATA!$AL$133:$AL$368,MATCH(1,(DATA!$D$133:$D$368=B449)*(DATA!$E$133:$E$368=D449),0)),"n/a")</f>
        <v>3233199.33</v>
      </c>
      <c r="L449" s="77">
        <f t="array" ref="L449">IFERROR(INDEX(DATA!$AM$133:$AM$368,MATCH(1,(DATA!$D$133:$D$368=B449)*(DATA!$E$133:$E$368=D449),0)),"n/a")</f>
        <v>4.6052093851546697E-2</v>
      </c>
      <c r="R449" s="66"/>
      <c r="S449" s="66"/>
      <c r="T449" s="66"/>
      <c r="U449" s="66"/>
      <c r="V449" s="66"/>
      <c r="W449" s="66"/>
      <c r="X449" s="66"/>
      <c r="Y449" s="66"/>
    </row>
    <row r="450" spans="1:25" x14ac:dyDescent="0.2">
      <c r="A450" s="75" t="s">
        <v>19</v>
      </c>
      <c r="B450" s="66" t="s">
        <v>12</v>
      </c>
      <c r="C450" s="66" t="s">
        <v>9</v>
      </c>
      <c r="D450" s="66" t="s">
        <v>306</v>
      </c>
      <c r="E450" s="86">
        <f t="array" ref="E450">IFERROR(INDEX(DATA!$H$133:$H$368,MATCH(1,(DATA!$D$133:$D$368=B450)*(DATA!$E$133:$E$368=D450),0)),"n/a")</f>
        <v>193951.27</v>
      </c>
      <c r="F450" s="77">
        <f t="array" ref="F450">IFERROR(INDEX(DATA!$I$133:$I$368,MATCH(1,(DATA!$D$133:$D$368=B450)*(DATA!$E$133:$E$368=D450),0)),"n/a")</f>
        <v>0.109867016541917</v>
      </c>
      <c r="G450" s="86">
        <f t="array" ref="G450">IFERROR(INDEX(DATA!$R$133:$R$368,MATCH(1,(DATA!$D$133:$D$368=B450)*(DATA!$E$133:$E$368=D450),0)),"n/a")</f>
        <v>619119.61</v>
      </c>
      <c r="H450" s="77">
        <f t="array" ref="H450">IFERROR(INDEX(DATA!$S$133:$S$368,MATCH(1,(DATA!$D$133:$D$368=B450)*(DATA!$E$133:$E$368=D450),0)),"n/a")</f>
        <v>4.07713944494634E-2</v>
      </c>
      <c r="I450" s="86">
        <f t="array" ref="I450">IFERROR(INDEX(DATA!$AB$133:$AB$368,MATCH(1,(DATA!$D$133:$D$368=B450)*(DATA!$E$133:$E$368=D450),0)),"n/a")</f>
        <v>1254919.51</v>
      </c>
      <c r="J450" s="77">
        <f t="array" ref="J450">IFERROR(INDEX(DATA!$AC$133:$AC$368,MATCH(1,(DATA!$D$133:$D$368=B450)*(DATA!$E$133:$E$368=D450),0)),"n/a")</f>
        <v>3.16459174541796E-3</v>
      </c>
      <c r="K450" s="86">
        <f t="array" ref="K450">IFERROR(INDEX(DATA!$AL$133:$AL$368,MATCH(1,(DATA!$D$133:$D$368=B450)*(DATA!$E$133:$E$368=D450),0)),"n/a")</f>
        <v>2330168.87</v>
      </c>
      <c r="L450" s="77">
        <f t="array" ref="L450">IFERROR(INDEX(DATA!$AM$133:$AM$368,MATCH(1,(DATA!$D$133:$D$368=B450)*(DATA!$E$133:$E$368=D450),0)),"n/a")</f>
        <v>-3.1203545444925099E-2</v>
      </c>
      <c r="R450" s="66"/>
      <c r="S450" s="66"/>
      <c r="T450" s="66"/>
      <c r="U450" s="66"/>
      <c r="V450" s="66"/>
      <c r="W450" s="66"/>
      <c r="X450" s="66"/>
      <c r="Y450" s="66"/>
    </row>
    <row r="451" spans="1:25" x14ac:dyDescent="0.2">
      <c r="A451" s="75" t="s">
        <v>19</v>
      </c>
      <c r="B451" s="66" t="s">
        <v>12</v>
      </c>
      <c r="C451" s="66" t="s">
        <v>9</v>
      </c>
      <c r="D451" s="66" t="s">
        <v>307</v>
      </c>
      <c r="E451" s="86">
        <f t="array" ref="E451">IFERROR(INDEX(DATA!$H$133:$H$368,MATCH(1,(DATA!$D$133:$D$368=B451)*(DATA!$E$133:$E$368=D451),0)),"n/a")</f>
        <v>175831.79</v>
      </c>
      <c r="F451" s="77">
        <f t="array" ref="F451">IFERROR(INDEX(DATA!$I$133:$I$368,MATCH(1,(DATA!$D$133:$D$368=B451)*(DATA!$E$133:$E$368=D451),0)),"n/a")</f>
        <v>-3.7191316948211699E-2</v>
      </c>
      <c r="G451" s="86">
        <f t="array" ref="G451">IFERROR(INDEX(DATA!$R$133:$R$368,MATCH(1,(DATA!$D$133:$D$368=B451)*(DATA!$E$133:$E$368=D451),0)),"n/a")</f>
        <v>606107.41</v>
      </c>
      <c r="H451" s="77">
        <f t="array" ref="H451">IFERROR(INDEX(DATA!$S$133:$S$368,MATCH(1,(DATA!$D$133:$D$368=B451)*(DATA!$E$133:$E$368=D451),0)),"n/a")</f>
        <v>-2.0189364802075699E-2</v>
      </c>
      <c r="I451" s="86">
        <f t="array" ref="I451">IFERROR(INDEX(DATA!$AB$133:$AB$368,MATCH(1,(DATA!$D$133:$D$368=B451)*(DATA!$E$133:$E$368=D451),0)),"n/a")</f>
        <v>1192092.2</v>
      </c>
      <c r="J451" s="77">
        <f t="array" ref="J451">IFERROR(INDEX(DATA!$AC$133:$AC$368,MATCH(1,(DATA!$D$133:$D$368=B451)*(DATA!$E$133:$E$368=D451),0)),"n/a")</f>
        <v>-2.25712655652302E-2</v>
      </c>
      <c r="K451" s="86">
        <f t="array" ref="K451">IFERROR(INDEX(DATA!$AL$133:$AL$368,MATCH(1,(DATA!$D$133:$D$368=B451)*(DATA!$E$133:$E$368=D451),0)),"n/a")</f>
        <v>2320965.38</v>
      </c>
      <c r="L451" s="77">
        <f t="array" ref="L451">IFERROR(INDEX(DATA!$AM$133:$AM$368,MATCH(1,(DATA!$D$133:$D$368=B451)*(DATA!$E$133:$E$368=D451),0)),"n/a")</f>
        <v>7.1946711290669704E-3</v>
      </c>
      <c r="R451" s="66"/>
      <c r="S451" s="66"/>
      <c r="T451" s="66"/>
      <c r="U451" s="66"/>
      <c r="V451" s="66"/>
      <c r="W451" s="66"/>
      <c r="X451" s="66"/>
      <c r="Y451" s="66"/>
    </row>
    <row r="452" spans="1:25" x14ac:dyDescent="0.2">
      <c r="A452" s="75" t="s">
        <v>19</v>
      </c>
      <c r="B452" s="66" t="s">
        <v>12</v>
      </c>
      <c r="C452" s="66" t="s">
        <v>9</v>
      </c>
      <c r="D452" s="66" t="s">
        <v>308</v>
      </c>
      <c r="E452" s="86">
        <f t="array" ref="E452">IFERROR(INDEX(DATA!$H$133:$H$368,MATCH(1,(DATA!$D$133:$D$368=B452)*(DATA!$E$133:$E$368=D452),0)),"n/a")</f>
        <v>163436.20000000001</v>
      </c>
      <c r="F452" s="77">
        <f t="array" ref="F452">IFERROR(INDEX(DATA!$I$133:$I$368,MATCH(1,(DATA!$D$133:$D$368=B452)*(DATA!$E$133:$E$368=D452),0)),"n/a")</f>
        <v>8.9873728017634796E-2</v>
      </c>
      <c r="G452" s="86">
        <f t="array" ref="G452">IFERROR(INDEX(DATA!$R$133:$R$368,MATCH(1,(DATA!$D$133:$D$368=B452)*(DATA!$E$133:$E$368=D452),0)),"n/a")</f>
        <v>534806.06000000006</v>
      </c>
      <c r="H452" s="77">
        <f t="array" ref="H452">IFERROR(INDEX(DATA!$S$133:$S$368,MATCH(1,(DATA!$D$133:$D$368=B452)*(DATA!$E$133:$E$368=D452),0)),"n/a")</f>
        <v>5.8361776648695601E-2</v>
      </c>
      <c r="I452" s="86">
        <f t="array" ref="I452">IFERROR(INDEX(DATA!$AB$133:$AB$368,MATCH(1,(DATA!$D$133:$D$368=B452)*(DATA!$E$133:$E$368=D452),0)),"n/a")</f>
        <v>991934.63</v>
      </c>
      <c r="J452" s="77">
        <f t="array" ref="J452">IFERROR(INDEX(DATA!$AC$133:$AC$368,MATCH(1,(DATA!$D$133:$D$368=B452)*(DATA!$E$133:$E$368=D452),0)),"n/a")</f>
        <v>1.05144128309395E-2</v>
      </c>
      <c r="K452" s="86">
        <f t="array" ref="K452">IFERROR(INDEX(DATA!$AL$133:$AL$368,MATCH(1,(DATA!$D$133:$D$368=B452)*(DATA!$E$133:$E$368=D452),0)),"n/a")</f>
        <v>1889263.81</v>
      </c>
      <c r="L452" s="77">
        <f t="array" ref="L452">IFERROR(INDEX(DATA!$AM$133:$AM$368,MATCH(1,(DATA!$D$133:$D$368=B452)*(DATA!$E$133:$E$368=D452),0)),"n/a")</f>
        <v>-8.7058079949363894E-5</v>
      </c>
      <c r="R452" s="66"/>
      <c r="S452" s="66"/>
      <c r="T452" s="66"/>
      <c r="U452" s="66"/>
      <c r="V452" s="66"/>
      <c r="W452" s="66"/>
      <c r="X452" s="66"/>
      <c r="Y452" s="66"/>
    </row>
    <row r="453" spans="1:25" x14ac:dyDescent="0.2">
      <c r="A453" s="75" t="s">
        <v>19</v>
      </c>
      <c r="B453" s="66" t="s">
        <v>12</v>
      </c>
      <c r="C453" s="66" t="s">
        <v>9</v>
      </c>
      <c r="D453" s="66" t="s">
        <v>309</v>
      </c>
      <c r="E453" s="86">
        <f t="array" ref="E453">IFERROR(INDEX(DATA!$H$133:$H$368,MATCH(1,(DATA!$D$133:$D$368=B453)*(DATA!$E$133:$E$368=D453),0)),"n/a")</f>
        <v>137736.38</v>
      </c>
      <c r="F453" s="77">
        <f t="array" ref="F453">IFERROR(INDEX(DATA!$I$133:$I$368,MATCH(1,(DATA!$D$133:$D$368=B453)*(DATA!$E$133:$E$368=D453),0)),"n/a")</f>
        <v>-2.80516849605075E-2</v>
      </c>
      <c r="G453" s="86">
        <f t="array" ref="G453">IFERROR(INDEX(DATA!$R$133:$R$368,MATCH(1,(DATA!$D$133:$D$368=B453)*(DATA!$E$133:$E$368=D453),0)),"n/a")</f>
        <v>457317.95</v>
      </c>
      <c r="H453" s="77">
        <f t="array" ref="H453">IFERROR(INDEX(DATA!$S$133:$S$368,MATCH(1,(DATA!$D$133:$D$368=B453)*(DATA!$E$133:$E$368=D453),0)),"n/a")</f>
        <v>1.88325804300883E-2</v>
      </c>
      <c r="I453" s="86">
        <f t="array" ref="I453">IFERROR(INDEX(DATA!$AB$133:$AB$368,MATCH(1,(DATA!$D$133:$D$368=B453)*(DATA!$E$133:$E$368=D453),0)),"n/a")</f>
        <v>861244.5</v>
      </c>
      <c r="J453" s="77">
        <f t="array" ref="J453">IFERROR(INDEX(DATA!$AC$133:$AC$368,MATCH(1,(DATA!$D$133:$D$368=B453)*(DATA!$E$133:$E$368=D453),0)),"n/a")</f>
        <v>1.01018216113723E-2</v>
      </c>
      <c r="K453" s="86">
        <f t="array" ref="K453">IFERROR(INDEX(DATA!$AL$133:$AL$368,MATCH(1,(DATA!$D$133:$D$368=B453)*(DATA!$E$133:$E$368=D453),0)),"n/a")</f>
        <v>1669707.24</v>
      </c>
      <c r="L453" s="77">
        <f t="array" ref="L453">IFERROR(INDEX(DATA!$AM$133:$AM$368,MATCH(1,(DATA!$D$133:$D$368=B453)*(DATA!$E$133:$E$368=D453),0)),"n/a")</f>
        <v>-2.2079511879162898E-3</v>
      </c>
      <c r="R453" s="66"/>
      <c r="S453" s="66"/>
      <c r="T453" s="66"/>
      <c r="U453" s="66"/>
      <c r="V453" s="66"/>
      <c r="W453" s="66"/>
      <c r="X453" s="66"/>
      <c r="Y453" s="66"/>
    </row>
    <row r="454" spans="1:25" x14ac:dyDescent="0.2">
      <c r="A454" s="75" t="s">
        <v>19</v>
      </c>
      <c r="B454" s="66" t="s">
        <v>12</v>
      </c>
      <c r="C454" s="66" t="s">
        <v>9</v>
      </c>
      <c r="D454" s="66" t="s">
        <v>310</v>
      </c>
      <c r="E454" s="86">
        <f t="array" ref="E454">IFERROR(INDEX(DATA!$H$133:$H$368,MATCH(1,(DATA!$D$133:$D$368=B454)*(DATA!$E$133:$E$368=D454),0)),"n/a")</f>
        <v>107838.54</v>
      </c>
      <c r="F454" s="77">
        <f t="array" ref="F454">IFERROR(INDEX(DATA!$I$133:$I$368,MATCH(1,(DATA!$D$133:$D$368=B454)*(DATA!$E$133:$E$368=D454),0)),"n/a")</f>
        <v>2.24600072305133E-2</v>
      </c>
      <c r="G454" s="86">
        <f t="array" ref="G454">IFERROR(INDEX(DATA!$R$133:$R$368,MATCH(1,(DATA!$D$133:$D$368=B454)*(DATA!$E$133:$E$368=D454),0)),"n/a")</f>
        <v>349210.53</v>
      </c>
      <c r="H454" s="77">
        <f t="array" ref="H454">IFERROR(INDEX(DATA!$S$133:$S$368,MATCH(1,(DATA!$D$133:$D$368=B454)*(DATA!$E$133:$E$368=D454),0)),"n/a")</f>
        <v>1.24823244965409E-2</v>
      </c>
      <c r="I454" s="86">
        <f t="array" ref="I454">IFERROR(INDEX(DATA!$AB$133:$AB$368,MATCH(1,(DATA!$D$133:$D$368=B454)*(DATA!$E$133:$E$368=D454),0)),"n/a")</f>
        <v>628223.18999999994</v>
      </c>
      <c r="J454" s="77">
        <f t="array" ref="J454">IFERROR(INDEX(DATA!$AC$133:$AC$368,MATCH(1,(DATA!$D$133:$D$368=B454)*(DATA!$E$133:$E$368=D454),0)),"n/a")</f>
        <v>-2.94248759016731E-2</v>
      </c>
      <c r="K454" s="86">
        <f t="array" ref="K454">IFERROR(INDEX(DATA!$AL$133:$AL$368,MATCH(1,(DATA!$D$133:$D$368=B454)*(DATA!$E$133:$E$368=D454),0)),"n/a")</f>
        <v>1253899.3500000001</v>
      </c>
      <c r="L454" s="77">
        <f t="array" ref="L454">IFERROR(INDEX(DATA!$AM$133:$AM$368,MATCH(1,(DATA!$D$133:$D$368=B454)*(DATA!$E$133:$E$368=D454),0)),"n/a")</f>
        <v>-1.9102870034207499E-2</v>
      </c>
      <c r="R454" s="66"/>
      <c r="S454" s="66"/>
      <c r="T454" s="66"/>
      <c r="U454" s="66"/>
      <c r="V454" s="66"/>
      <c r="W454" s="66"/>
      <c r="X454" s="66"/>
      <c r="Y454" s="66"/>
    </row>
    <row r="455" spans="1:25" x14ac:dyDescent="0.2">
      <c r="A455" s="75" t="s">
        <v>19</v>
      </c>
      <c r="B455" s="66" t="s">
        <v>12</v>
      </c>
      <c r="C455" s="66" t="s">
        <v>9</v>
      </c>
      <c r="D455" s="66" t="s">
        <v>311</v>
      </c>
      <c r="E455" s="86">
        <f t="array" ref="E455">IFERROR(INDEX(DATA!$H$133:$H$368,MATCH(1,(DATA!$D$133:$D$368=B455)*(DATA!$E$133:$E$368=D455),0)),"n/a")</f>
        <v>230414.24</v>
      </c>
      <c r="F455" s="77">
        <f t="array" ref="F455">IFERROR(INDEX(DATA!$I$133:$I$368,MATCH(1,(DATA!$D$133:$D$368=B455)*(DATA!$E$133:$E$368=D455),0)),"n/a")</f>
        <v>3.1368494857262702E-2</v>
      </c>
      <c r="G455" s="86">
        <f t="array" ref="G455">IFERROR(INDEX(DATA!$R$133:$R$368,MATCH(1,(DATA!$D$133:$D$368=B455)*(DATA!$E$133:$E$368=D455),0)),"n/a")</f>
        <v>776818.76</v>
      </c>
      <c r="H455" s="77">
        <f t="array" ref="H455">IFERROR(INDEX(DATA!$S$133:$S$368,MATCH(1,(DATA!$D$133:$D$368=B455)*(DATA!$E$133:$E$368=D455),0)),"n/a")</f>
        <v>-1.8983090154653302E-2</v>
      </c>
      <c r="I455" s="86">
        <f t="array" ref="I455">IFERROR(INDEX(DATA!$AB$133:$AB$368,MATCH(1,(DATA!$D$133:$D$368=B455)*(DATA!$E$133:$E$368=D455),0)),"n/a")</f>
        <v>1511785.33</v>
      </c>
      <c r="J455" s="77">
        <f t="array" ref="J455">IFERROR(INDEX(DATA!$AC$133:$AC$368,MATCH(1,(DATA!$D$133:$D$368=B455)*(DATA!$E$133:$E$368=D455),0)),"n/a")</f>
        <v>-1.7499212019312999E-2</v>
      </c>
      <c r="K455" s="86">
        <f t="array" ref="K455">IFERROR(INDEX(DATA!$AL$133:$AL$368,MATCH(1,(DATA!$D$133:$D$368=B455)*(DATA!$E$133:$E$368=D455),0)),"n/a")</f>
        <v>2869875.4</v>
      </c>
      <c r="L455" s="77">
        <f t="array" ref="L455">IFERROR(INDEX(DATA!$AM$133:$AM$368,MATCH(1,(DATA!$D$133:$D$368=B455)*(DATA!$E$133:$E$368=D455),0)),"n/a")</f>
        <v>-4.9049842721698702E-3</v>
      </c>
      <c r="R455" s="66"/>
      <c r="S455" s="66"/>
      <c r="T455" s="66"/>
      <c r="U455" s="66"/>
      <c r="V455" s="66"/>
      <c r="W455" s="66"/>
      <c r="X455" s="66"/>
      <c r="Y455" s="66"/>
    </row>
    <row r="456" spans="1:25" x14ac:dyDescent="0.2">
      <c r="A456" s="75" t="s">
        <v>19</v>
      </c>
      <c r="B456" s="66" t="s">
        <v>12</v>
      </c>
      <c r="C456" s="66" t="s">
        <v>9</v>
      </c>
      <c r="D456" s="66" t="s">
        <v>312</v>
      </c>
      <c r="E456" s="86">
        <f t="array" ref="E456">IFERROR(INDEX(DATA!$H$133:$H$368,MATCH(1,(DATA!$D$133:$D$368=B456)*(DATA!$E$133:$E$368=D456),0)),"n/a")</f>
        <v>110638.78</v>
      </c>
      <c r="F456" s="77">
        <f t="array" ref="F456">IFERROR(INDEX(DATA!$I$133:$I$368,MATCH(1,(DATA!$D$133:$D$368=B456)*(DATA!$E$133:$E$368=D456),0)),"n/a")</f>
        <v>4.98909625349718E-2</v>
      </c>
      <c r="G456" s="86">
        <f t="array" ref="G456">IFERROR(INDEX(DATA!$R$133:$R$368,MATCH(1,(DATA!$D$133:$D$368=B456)*(DATA!$E$133:$E$368=D456),0)),"n/a")</f>
        <v>368555.81</v>
      </c>
      <c r="H456" s="77">
        <f t="array" ref="H456">IFERROR(INDEX(DATA!$S$133:$S$368,MATCH(1,(DATA!$D$133:$D$368=B456)*(DATA!$E$133:$E$368=D456),0)),"n/a")</f>
        <v>3.8738691511450103E-2</v>
      </c>
      <c r="I456" s="86">
        <f t="array" ref="I456">IFERROR(INDEX(DATA!$AB$133:$AB$368,MATCH(1,(DATA!$D$133:$D$368=B456)*(DATA!$E$133:$E$368=D456),0)),"n/a")</f>
        <v>709288.99</v>
      </c>
      <c r="J456" s="77">
        <f t="array" ref="J456">IFERROR(INDEX(DATA!$AC$133:$AC$368,MATCH(1,(DATA!$D$133:$D$368=B456)*(DATA!$E$133:$E$368=D456),0)),"n/a")</f>
        <v>2.4254411936421399E-2</v>
      </c>
      <c r="K456" s="86">
        <f t="array" ref="K456">IFERROR(INDEX(DATA!$AL$133:$AL$368,MATCH(1,(DATA!$D$133:$D$368=B456)*(DATA!$E$133:$E$368=D456),0)),"n/a")</f>
        <v>1377775.6</v>
      </c>
      <c r="L456" s="77">
        <f t="array" ref="L456">IFERROR(INDEX(DATA!$AM$133:$AM$368,MATCH(1,(DATA!$D$133:$D$368=B456)*(DATA!$E$133:$E$368=D456),0)),"n/a")</f>
        <v>9.73211232978409E-3</v>
      </c>
      <c r="R456" s="66"/>
      <c r="S456" s="66"/>
      <c r="T456" s="66"/>
      <c r="U456" s="66"/>
      <c r="V456" s="66"/>
      <c r="W456" s="66"/>
      <c r="X456" s="66"/>
      <c r="Y456" s="66"/>
    </row>
    <row r="457" spans="1:25" x14ac:dyDescent="0.2">
      <c r="A457" s="75" t="s">
        <v>19</v>
      </c>
      <c r="B457" s="66" t="s">
        <v>12</v>
      </c>
      <c r="C457" s="66" t="s">
        <v>9</v>
      </c>
      <c r="D457" s="66" t="s">
        <v>313</v>
      </c>
      <c r="E457" s="86">
        <f t="array" ref="E457">IFERROR(INDEX(DATA!$H$133:$H$368,MATCH(1,(DATA!$D$133:$D$368=B457)*(DATA!$E$133:$E$368=D457),0)),"n/a")</f>
        <v>148707.21</v>
      </c>
      <c r="F457" s="77">
        <f t="array" ref="F457">IFERROR(INDEX(DATA!$I$133:$I$368,MATCH(1,(DATA!$D$133:$D$368=B457)*(DATA!$E$133:$E$368=D457),0)),"n/a")</f>
        <v>4.2300488862188998E-2</v>
      </c>
      <c r="G457" s="86">
        <f t="array" ref="G457">IFERROR(INDEX(DATA!$R$133:$R$368,MATCH(1,(DATA!$D$133:$D$368=B457)*(DATA!$E$133:$E$368=D457),0)),"n/a")</f>
        <v>489969.61</v>
      </c>
      <c r="H457" s="77">
        <f t="array" ref="H457">IFERROR(INDEX(DATA!$S$133:$S$368,MATCH(1,(DATA!$D$133:$D$368=B457)*(DATA!$E$133:$E$368=D457),0)),"n/a")</f>
        <v>-7.3682559733851596E-3</v>
      </c>
      <c r="I457" s="86">
        <f t="array" ref="I457">IFERROR(INDEX(DATA!$AB$133:$AB$368,MATCH(1,(DATA!$D$133:$D$368=B457)*(DATA!$E$133:$E$368=D457),0)),"n/a")</f>
        <v>963112.43</v>
      </c>
      <c r="J457" s="77">
        <f t="array" ref="J457">IFERROR(INDEX(DATA!$AC$133:$AC$368,MATCH(1,(DATA!$D$133:$D$368=B457)*(DATA!$E$133:$E$368=D457),0)),"n/a")</f>
        <v>3.2390630645165201E-3</v>
      </c>
      <c r="K457" s="86">
        <f t="array" ref="K457">IFERROR(INDEX(DATA!$AL$133:$AL$368,MATCH(1,(DATA!$D$133:$D$368=B457)*(DATA!$E$133:$E$368=D457),0)),"n/a")</f>
        <v>1837977.16</v>
      </c>
      <c r="L457" s="77">
        <f t="array" ref="L457">IFERROR(INDEX(DATA!$AM$133:$AM$368,MATCH(1,(DATA!$D$133:$D$368=B457)*(DATA!$E$133:$E$368=D457),0)),"n/a")</f>
        <v>1.5581052470000601E-2</v>
      </c>
      <c r="R457" s="66"/>
      <c r="S457" s="66"/>
      <c r="T457" s="66"/>
      <c r="U457" s="66"/>
      <c r="V457" s="66"/>
      <c r="W457" s="66"/>
      <c r="X457" s="66"/>
      <c r="Y457" s="66"/>
    </row>
    <row r="458" spans="1:25" x14ac:dyDescent="0.2">
      <c r="A458" s="75" t="s">
        <v>19</v>
      </c>
      <c r="B458" s="66" t="s">
        <v>12</v>
      </c>
      <c r="C458" s="66" t="s">
        <v>9</v>
      </c>
      <c r="D458" s="66" t="s">
        <v>314</v>
      </c>
      <c r="E458" s="86">
        <f t="array" ref="E458">IFERROR(INDEX(DATA!$H$133:$H$368,MATCH(1,(DATA!$D$133:$D$368=B458)*(DATA!$E$133:$E$368=D458),0)),"n/a")</f>
        <v>373506.99</v>
      </c>
      <c r="F458" s="77">
        <f t="array" ref="F458">IFERROR(INDEX(DATA!$I$133:$I$368,MATCH(1,(DATA!$D$133:$D$368=B458)*(DATA!$E$133:$E$368=D458),0)),"n/a")</f>
        <v>8.0178968811322002E-3</v>
      </c>
      <c r="G458" s="86">
        <f t="array" ref="G458">IFERROR(INDEX(DATA!$R$133:$R$368,MATCH(1,(DATA!$D$133:$D$368=B458)*(DATA!$E$133:$E$368=D458),0)),"n/a")</f>
        <v>1226938.8600000001</v>
      </c>
      <c r="H458" s="77">
        <f t="array" ref="H458">IFERROR(INDEX(DATA!$S$133:$S$368,MATCH(1,(DATA!$D$133:$D$368=B458)*(DATA!$E$133:$E$368=D458),0)),"n/a")</f>
        <v>-3.8823538471485099E-2</v>
      </c>
      <c r="I458" s="86">
        <f t="array" ref="I458">IFERROR(INDEX(DATA!$AB$133:$AB$368,MATCH(1,(DATA!$D$133:$D$368=B458)*(DATA!$E$133:$E$368=D458),0)),"n/a")</f>
        <v>2408891.71</v>
      </c>
      <c r="J458" s="77">
        <f t="array" ref="J458">IFERROR(INDEX(DATA!$AC$133:$AC$368,MATCH(1,(DATA!$D$133:$D$368=B458)*(DATA!$E$133:$E$368=D458),0)),"n/a")</f>
        <v>-3.5399313243111998E-2</v>
      </c>
      <c r="K458" s="86">
        <f t="array" ref="K458">IFERROR(INDEX(DATA!$AL$133:$AL$368,MATCH(1,(DATA!$D$133:$D$368=B458)*(DATA!$E$133:$E$368=D458),0)),"n/a")</f>
        <v>4665829.5599999996</v>
      </c>
      <c r="L458" s="77">
        <f t="array" ref="L458">IFERROR(INDEX(DATA!$AM$133:$AM$368,MATCH(1,(DATA!$D$133:$D$368=B458)*(DATA!$E$133:$E$368=D458),0)),"n/a")</f>
        <v>-4.0469105661737103E-3</v>
      </c>
      <c r="R458" s="66"/>
      <c r="S458" s="66"/>
      <c r="T458" s="66"/>
      <c r="U458" s="66"/>
      <c r="V458" s="66"/>
      <c r="W458" s="66"/>
      <c r="X458" s="66"/>
      <c r="Y458" s="66"/>
    </row>
    <row r="459" spans="1:25" x14ac:dyDescent="0.2">
      <c r="A459" s="75" t="s">
        <v>19</v>
      </c>
      <c r="B459" s="66" t="s">
        <v>12</v>
      </c>
      <c r="C459" s="66" t="s">
        <v>9</v>
      </c>
      <c r="D459" s="66" t="s">
        <v>315</v>
      </c>
      <c r="E459" s="86">
        <f t="array" ref="E459">IFERROR(INDEX(DATA!$H$133:$H$368,MATCH(1,(DATA!$D$133:$D$368=B459)*(DATA!$E$133:$E$368=D459),0)),"n/a")</f>
        <v>232134.98</v>
      </c>
      <c r="F459" s="77">
        <f t="array" ref="F459">IFERROR(INDEX(DATA!$I$133:$I$368,MATCH(1,(DATA!$D$133:$D$368=B459)*(DATA!$E$133:$E$368=D459),0)),"n/a")</f>
        <v>-2.1267300319918501E-2</v>
      </c>
      <c r="G459" s="86">
        <f t="array" ref="G459">IFERROR(INDEX(DATA!$R$133:$R$368,MATCH(1,(DATA!$D$133:$D$368=B459)*(DATA!$E$133:$E$368=D459),0)),"n/a")</f>
        <v>782483.22</v>
      </c>
      <c r="H459" s="77">
        <f t="array" ref="H459">IFERROR(INDEX(DATA!$S$133:$S$368,MATCH(1,(DATA!$D$133:$D$368=B459)*(DATA!$E$133:$E$368=D459),0)),"n/a")</f>
        <v>-2.0380859301277501E-2</v>
      </c>
      <c r="I459" s="86">
        <f t="array" ref="I459">IFERROR(INDEX(DATA!$AB$133:$AB$368,MATCH(1,(DATA!$D$133:$D$368=B459)*(DATA!$E$133:$E$368=D459),0)),"n/a")</f>
        <v>1526670.02</v>
      </c>
      <c r="J459" s="77">
        <f t="array" ref="J459">IFERROR(INDEX(DATA!$AC$133:$AC$368,MATCH(1,(DATA!$D$133:$D$368=B459)*(DATA!$E$133:$E$368=D459),0)),"n/a")</f>
        <v>-1.7391077734491001E-2</v>
      </c>
      <c r="K459" s="86">
        <f t="array" ref="K459">IFERROR(INDEX(DATA!$AL$133:$AL$368,MATCH(1,(DATA!$D$133:$D$368=B459)*(DATA!$E$133:$E$368=D459),0)),"n/a")</f>
        <v>2987656.52</v>
      </c>
      <c r="L459" s="77">
        <f t="array" ref="L459">IFERROR(INDEX(DATA!$AM$133:$AM$368,MATCH(1,(DATA!$D$133:$D$368=B459)*(DATA!$E$133:$E$368=D459),0)),"n/a")</f>
        <v>9.0973764329326506E-3</v>
      </c>
      <c r="R459" s="66"/>
      <c r="S459" s="66"/>
      <c r="T459" s="66"/>
      <c r="U459" s="66"/>
      <c r="V459" s="66"/>
      <c r="W459" s="66"/>
      <c r="X459" s="66"/>
      <c r="Y459" s="66"/>
    </row>
    <row r="460" spans="1:25" x14ac:dyDescent="0.2">
      <c r="A460" s="75" t="s">
        <v>19</v>
      </c>
      <c r="B460" s="66" t="s">
        <v>12</v>
      </c>
      <c r="C460" s="66" t="s">
        <v>9</v>
      </c>
      <c r="D460" s="66" t="s">
        <v>316</v>
      </c>
      <c r="E460" s="86">
        <f t="array" ref="E460">IFERROR(INDEX(DATA!$H$133:$H$368,MATCH(1,(DATA!$D$133:$D$368=B460)*(DATA!$E$133:$E$368=D460),0)),"n/a")</f>
        <v>215804.54</v>
      </c>
      <c r="F460" s="77">
        <f t="array" ref="F460">IFERROR(INDEX(DATA!$I$133:$I$368,MATCH(1,(DATA!$D$133:$D$368=B460)*(DATA!$E$133:$E$368=D460),0)),"n/a")</f>
        <v>-3.0842453237335699E-2</v>
      </c>
      <c r="G460" s="86">
        <f t="array" ref="G460">IFERROR(INDEX(DATA!$R$133:$R$368,MATCH(1,(DATA!$D$133:$D$368=B460)*(DATA!$E$133:$E$368=D460),0)),"n/a")</f>
        <v>701702.31</v>
      </c>
      <c r="H460" s="77">
        <f t="array" ref="H460">IFERROR(INDEX(DATA!$S$133:$S$368,MATCH(1,(DATA!$D$133:$D$368=B460)*(DATA!$E$133:$E$368=D460),0)),"n/a")</f>
        <v>-4.3048737775050697E-3</v>
      </c>
      <c r="I460" s="86">
        <f t="array" ref="I460">IFERROR(INDEX(DATA!$AB$133:$AB$368,MATCH(1,(DATA!$D$133:$D$368=B460)*(DATA!$E$133:$E$368=D460),0)),"n/a")</f>
        <v>1320115.98</v>
      </c>
      <c r="J460" s="77">
        <f t="array" ref="J460">IFERROR(INDEX(DATA!$AC$133:$AC$368,MATCH(1,(DATA!$D$133:$D$368=B460)*(DATA!$E$133:$E$368=D460),0)),"n/a")</f>
        <v>-4.4659954933722401E-3</v>
      </c>
      <c r="K460" s="86">
        <f t="array" ref="K460">IFERROR(INDEX(DATA!$AL$133:$AL$368,MATCH(1,(DATA!$D$133:$D$368=B460)*(DATA!$E$133:$E$368=D460),0)),"n/a")</f>
        <v>2603396.48</v>
      </c>
      <c r="L460" s="77">
        <f t="array" ref="L460">IFERROR(INDEX(DATA!$AM$133:$AM$368,MATCH(1,(DATA!$D$133:$D$368=B460)*(DATA!$E$133:$E$368=D460),0)),"n/a")</f>
        <v>-1.85818952941226E-3</v>
      </c>
      <c r="R460" s="66"/>
      <c r="S460" s="66"/>
      <c r="T460" s="66"/>
      <c r="U460" s="66"/>
      <c r="V460" s="66"/>
      <c r="W460" s="66"/>
      <c r="X460" s="66"/>
      <c r="Y460" s="66"/>
    </row>
    <row r="461" spans="1:25" x14ac:dyDescent="0.2">
      <c r="A461" s="75" t="s">
        <v>19</v>
      </c>
      <c r="B461" s="66" t="s">
        <v>12</v>
      </c>
      <c r="C461" s="66" t="s">
        <v>9</v>
      </c>
      <c r="D461" s="66" t="s">
        <v>317</v>
      </c>
      <c r="E461" s="86">
        <f t="array" ref="E461">IFERROR(INDEX(DATA!$H$133:$H$368,MATCH(1,(DATA!$D$133:$D$368=B461)*(DATA!$E$133:$E$368=D461),0)),"n/a")</f>
        <v>147079.43</v>
      </c>
      <c r="F461" s="77">
        <f t="array" ref="F461">IFERROR(INDEX(DATA!$I$133:$I$368,MATCH(1,(DATA!$D$133:$D$368=B461)*(DATA!$E$133:$E$368=D461),0)),"n/a")</f>
        <v>-0.101469080531971</v>
      </c>
      <c r="G461" s="86">
        <f t="array" ref="G461">IFERROR(INDEX(DATA!$R$133:$R$368,MATCH(1,(DATA!$D$133:$D$368=B461)*(DATA!$E$133:$E$368=D461),0)),"n/a")</f>
        <v>532771.68999999994</v>
      </c>
      <c r="H461" s="77">
        <f t="array" ref="H461">IFERROR(INDEX(DATA!$S$133:$S$368,MATCH(1,(DATA!$D$133:$D$368=B461)*(DATA!$E$133:$E$368=D461),0)),"n/a")</f>
        <v>-5.3708804261662899E-2</v>
      </c>
      <c r="I461" s="86">
        <f t="array" ref="I461">IFERROR(INDEX(DATA!$AB$133:$AB$368,MATCH(1,(DATA!$D$133:$D$368=B461)*(DATA!$E$133:$E$368=D461),0)),"n/a")</f>
        <v>1080324.73</v>
      </c>
      <c r="J461" s="77">
        <f t="array" ref="J461">IFERROR(INDEX(DATA!$AC$133:$AC$368,MATCH(1,(DATA!$D$133:$D$368=B461)*(DATA!$E$133:$E$368=D461),0)),"n/a")</f>
        <v>1.9533486010396499E-2</v>
      </c>
      <c r="K461" s="86">
        <f t="array" ref="K461">IFERROR(INDEX(DATA!$AL$133:$AL$368,MATCH(1,(DATA!$D$133:$D$368=B461)*(DATA!$E$133:$E$368=D461),0)),"n/a")</f>
        <v>2039767.04</v>
      </c>
      <c r="L461" s="77">
        <f t="array" ref="L461">IFERROR(INDEX(DATA!$AM$133:$AM$368,MATCH(1,(DATA!$D$133:$D$368=B461)*(DATA!$E$133:$E$368=D461),0)),"n/a")</f>
        <v>9.0834511844901204E-3</v>
      </c>
      <c r="R461" s="66"/>
      <c r="S461" s="66"/>
      <c r="T461" s="66"/>
      <c r="U461" s="66"/>
      <c r="V461" s="66"/>
      <c r="W461" s="66"/>
      <c r="X461" s="66"/>
      <c r="Y461" s="66"/>
    </row>
    <row r="462" spans="1:25" x14ac:dyDescent="0.2">
      <c r="A462" s="75" t="s">
        <v>19</v>
      </c>
      <c r="B462" s="66" t="s">
        <v>12</v>
      </c>
      <c r="C462" s="66" t="s">
        <v>9</v>
      </c>
      <c r="D462" s="66" t="s">
        <v>318</v>
      </c>
      <c r="E462" s="86">
        <f t="array" ref="E462">IFERROR(INDEX(DATA!$H$133:$H$368,MATCH(1,(DATA!$D$133:$D$368=B462)*(DATA!$E$133:$E$368=D462),0)),"n/a")</f>
        <v>224295.84</v>
      </c>
      <c r="F462" s="77">
        <f t="array" ref="F462">IFERROR(INDEX(DATA!$I$133:$I$368,MATCH(1,(DATA!$D$133:$D$368=B462)*(DATA!$E$133:$E$368=D462),0)),"n/a")</f>
        <v>-0.13458121345848001</v>
      </c>
      <c r="G462" s="86">
        <f t="array" ref="G462">IFERROR(INDEX(DATA!$R$133:$R$368,MATCH(1,(DATA!$D$133:$D$368=B462)*(DATA!$E$133:$E$368=D462),0)),"n/a")</f>
        <v>788881.3</v>
      </c>
      <c r="H462" s="77">
        <f t="array" ref="H462">IFERROR(INDEX(DATA!$S$133:$S$368,MATCH(1,(DATA!$D$133:$D$368=B462)*(DATA!$E$133:$E$368=D462),0)),"n/a")</f>
        <v>-3.4315386091672097E-2</v>
      </c>
      <c r="I462" s="86">
        <f t="array" ref="I462">IFERROR(INDEX(DATA!$AB$133:$AB$368,MATCH(1,(DATA!$D$133:$D$368=B462)*(DATA!$E$133:$E$368=D462),0)),"n/a")</f>
        <v>1542475.46</v>
      </c>
      <c r="J462" s="77">
        <f t="array" ref="J462">IFERROR(INDEX(DATA!$AC$133:$AC$368,MATCH(1,(DATA!$D$133:$D$368=B462)*(DATA!$E$133:$E$368=D462),0)),"n/a")</f>
        <v>-1.5184230070721101E-2</v>
      </c>
      <c r="K462" s="86">
        <f t="array" ref="K462">IFERROR(INDEX(DATA!$AL$133:$AL$368,MATCH(1,(DATA!$D$133:$D$368=B462)*(DATA!$E$133:$E$368=D462),0)),"n/a")</f>
        <v>2904904.95</v>
      </c>
      <c r="L462" s="77">
        <f t="array" ref="L462">IFERROR(INDEX(DATA!$AM$133:$AM$368,MATCH(1,(DATA!$D$133:$D$368=B462)*(DATA!$E$133:$E$368=D462),0)),"n/a")</f>
        <v>-4.0133221097033101E-4</v>
      </c>
      <c r="R462" s="66"/>
      <c r="S462" s="66"/>
      <c r="T462" s="66"/>
      <c r="U462" s="66"/>
      <c r="V462" s="66"/>
      <c r="W462" s="66"/>
      <c r="X462" s="66"/>
      <c r="Y462" s="66"/>
    </row>
    <row r="463" spans="1:25" x14ac:dyDescent="0.2">
      <c r="A463" s="75" t="s">
        <v>19</v>
      </c>
      <c r="B463" s="66" t="s">
        <v>12</v>
      </c>
      <c r="C463" s="66" t="s">
        <v>9</v>
      </c>
      <c r="D463" s="66" t="s">
        <v>344</v>
      </c>
      <c r="E463" s="86">
        <f t="array" ref="E463">IFERROR(INDEX(DATA!$H$133:$H$368,MATCH(1,(DATA!$D$133:$D$368=B463)*(DATA!$E$133:$E$368=D463),0)),"n/a")</f>
        <v>80634.14</v>
      </c>
      <c r="F463" s="77">
        <f t="array" ref="F463">IFERROR(INDEX(DATA!$I$133:$I$368,MATCH(1,(DATA!$D$133:$D$368=B463)*(DATA!$E$133:$E$368=D463),0)),"n/a")</f>
        <v>-0.174928993100784</v>
      </c>
      <c r="G463" s="86">
        <f t="array" ref="G463">IFERROR(INDEX(DATA!$R$133:$R$368,MATCH(1,(DATA!$D$133:$D$368=B463)*(DATA!$E$133:$E$368=D463),0)),"n/a")</f>
        <v>293249.19</v>
      </c>
      <c r="H463" s="77">
        <f t="array" ref="H463">IFERROR(INDEX(DATA!$S$133:$S$368,MATCH(1,(DATA!$D$133:$D$368=B463)*(DATA!$E$133:$E$368=D463),0)),"n/a")</f>
        <v>-5.2837290659506098E-2</v>
      </c>
      <c r="I463" s="86">
        <f t="array" ref="I463">IFERROR(INDEX(DATA!$AB$133:$AB$368,MATCH(1,(DATA!$D$133:$D$368=B463)*(DATA!$E$133:$E$368=D463),0)),"n/a")</f>
        <v>551815.91</v>
      </c>
      <c r="J463" s="77">
        <f t="array" ref="J463">IFERROR(INDEX(DATA!$AC$133:$AC$368,MATCH(1,(DATA!$D$133:$D$368=B463)*(DATA!$E$133:$E$368=D463),0)),"n/a")</f>
        <v>-6.5626421765122303E-2</v>
      </c>
      <c r="K463" s="86">
        <f t="array" ref="K463">IFERROR(INDEX(DATA!$AL$133:$AL$368,MATCH(1,(DATA!$D$133:$D$368=B463)*(DATA!$E$133:$E$368=D463),0)),"n/a")</f>
        <v>1122427.19</v>
      </c>
      <c r="L463" s="77">
        <f t="array" ref="L463">IFERROR(INDEX(DATA!$AM$133:$AM$368,MATCH(1,(DATA!$D$133:$D$368=B463)*(DATA!$E$133:$E$368=D463),0)),"n/a")</f>
        <v>-6.6493114330914802E-2</v>
      </c>
      <c r="R463" s="66"/>
      <c r="S463" s="66"/>
      <c r="T463" s="66"/>
      <c r="U463" s="66"/>
      <c r="V463" s="66"/>
      <c r="W463" s="66"/>
      <c r="X463" s="66"/>
      <c r="Y463" s="66"/>
    </row>
    <row r="464" spans="1:25" x14ac:dyDescent="0.2">
      <c r="A464" s="75" t="s">
        <v>19</v>
      </c>
      <c r="B464" s="66" t="s">
        <v>12</v>
      </c>
      <c r="C464" s="66" t="s">
        <v>9</v>
      </c>
      <c r="D464" s="66" t="s">
        <v>345</v>
      </c>
      <c r="E464" s="86">
        <f t="array" ref="E464">IFERROR(INDEX(DATA!$H$133:$H$368,MATCH(1,(DATA!$D$133:$D$368=B464)*(DATA!$E$133:$E$368=D464),0)),"n/a")</f>
        <v>191016.38</v>
      </c>
      <c r="F464" s="77">
        <f t="array" ref="F464">IFERROR(INDEX(DATA!$I$133:$I$368,MATCH(1,(DATA!$D$133:$D$368=B464)*(DATA!$E$133:$E$368=D464),0)),"n/a")</f>
        <v>3.5694958143347999E-2</v>
      </c>
      <c r="G464" s="86">
        <f t="array" ref="G464">IFERROR(INDEX(DATA!$R$133:$R$368,MATCH(1,(DATA!$D$133:$D$368=B464)*(DATA!$E$133:$E$368=D464),0)),"n/a")</f>
        <v>619610.51</v>
      </c>
      <c r="H464" s="77">
        <f t="array" ref="H464">IFERROR(INDEX(DATA!$S$133:$S$368,MATCH(1,(DATA!$D$133:$D$368=B464)*(DATA!$E$133:$E$368=D464),0)),"n/a")</f>
        <v>6.9130984545235198E-3</v>
      </c>
      <c r="I464" s="86">
        <f t="array" ref="I464">IFERROR(INDEX(DATA!$AB$133:$AB$368,MATCH(1,(DATA!$D$133:$D$368=B464)*(DATA!$E$133:$E$368=D464),0)),"n/a")</f>
        <v>1199072.3400000001</v>
      </c>
      <c r="J464" s="77">
        <f t="array" ref="J464">IFERROR(INDEX(DATA!$AC$133:$AC$368,MATCH(1,(DATA!$D$133:$D$368=B464)*(DATA!$E$133:$E$368=D464),0)),"n/a")</f>
        <v>1.6087370378186201E-2</v>
      </c>
      <c r="K464" s="86">
        <f t="array" ref="K464">IFERROR(INDEX(DATA!$AL$133:$AL$368,MATCH(1,(DATA!$D$133:$D$368=B464)*(DATA!$E$133:$E$368=D464),0)),"n/a")</f>
        <v>2345158.4</v>
      </c>
      <c r="L464" s="77">
        <f t="array" ref="L464">IFERROR(INDEX(DATA!$AM$133:$AM$368,MATCH(1,(DATA!$D$133:$D$368=B464)*(DATA!$E$133:$E$368=D464),0)),"n/a")</f>
        <v>2.55890269508646E-2</v>
      </c>
      <c r="R464" s="66"/>
      <c r="S464" s="66"/>
      <c r="T464" s="66"/>
      <c r="U464" s="66"/>
      <c r="V464" s="66"/>
      <c r="W464" s="66"/>
      <c r="X464" s="66"/>
      <c r="Y464" s="66"/>
    </row>
    <row r="465" spans="1:25" x14ac:dyDescent="0.2">
      <c r="A465" s="75"/>
      <c r="E465" s="86"/>
      <c r="F465" s="77"/>
      <c r="G465" s="86"/>
      <c r="H465" s="77"/>
      <c r="I465" s="86"/>
      <c r="J465" s="82"/>
      <c r="K465" s="86"/>
      <c r="L465" s="77"/>
      <c r="R465" s="66"/>
      <c r="S465" s="66"/>
      <c r="T465" s="66"/>
      <c r="U465" s="66"/>
      <c r="V465" s="66"/>
      <c r="W465" s="66"/>
      <c r="X465" s="66"/>
      <c r="Y465" s="66"/>
    </row>
    <row r="466" spans="1:25" x14ac:dyDescent="0.2">
      <c r="A466" s="75" t="s">
        <v>19</v>
      </c>
      <c r="B466" s="66" t="s">
        <v>12</v>
      </c>
      <c r="C466" s="66" t="s">
        <v>25</v>
      </c>
      <c r="D466" s="66" t="s">
        <v>271</v>
      </c>
      <c r="E466" s="86">
        <f t="array" ref="E466">IFERROR(INDEX(DATA!$J$133:$J$368,MATCH(1,(DATA!$D$133:$D$368=B466)*(DATA!$E$133:$E$368=D466),0)),"n/a")</f>
        <v>139107.29999999999</v>
      </c>
      <c r="F466" s="77">
        <f t="array" ref="F466">IFERROR(INDEX(DATA!$K$133:$K$368,MATCH(1,(DATA!$D$133:$D$368=B466)*(DATA!$E$133:$E$368=D466),0)),"n/a")</f>
        <v>1.68814664254835E-2</v>
      </c>
      <c r="G466" s="86">
        <f t="array" ref="G466">IFERROR(INDEX(DATA!$T$133:$T$368,MATCH(1,(DATA!$D$133:$D$368=B466)*(DATA!$E$133:$E$368=D466),0)),"n/a")</f>
        <v>517749.46</v>
      </c>
      <c r="H466" s="77">
        <f t="array" ref="H466">IFERROR(INDEX(DATA!$U$133:$U$368,MATCH(1,(DATA!$D$133:$D$368=B466)*(DATA!$E$133:$E$368=D466),0)),"n/a")</f>
        <v>3.6569945530520002E-2</v>
      </c>
      <c r="I466" s="86">
        <f t="array" ref="I466">IFERROR(INDEX(DATA!$AD$133:$AD$368,MATCH(1,(DATA!$D$133:$D$368=B466)*(DATA!$E$133:$E$368=D466),0)),"n/a")</f>
        <v>986328.45</v>
      </c>
      <c r="J466" s="77">
        <f t="array" ref="J466">IFERROR(INDEX(DATA!$AE$133:$AE$368,MATCH(1,(DATA!$D$133:$D$368=B466)*(DATA!$E$133:$E$368=D466),0)),"n/a")</f>
        <v>4.3118910243237898E-2</v>
      </c>
      <c r="K466" s="86">
        <f t="array" ref="K466">IFERROR(INDEX(DATA!$AN$133:$AN$368,MATCH(1,(DATA!$D$133:$D$368=B466)*(DATA!$E$133:$E$368=D466),0)),"n/a")</f>
        <v>1882282.62</v>
      </c>
      <c r="L466" s="77">
        <f t="array" ref="L466">IFERROR(INDEX(DATA!$AO$133:$AO$368,MATCH(1,(DATA!$D$133:$D$368=B466)*(DATA!$E$133:$E$368=D466),0)),"n/a")</f>
        <v>5.7790084764256497E-2</v>
      </c>
      <c r="R466" s="66"/>
      <c r="S466" s="66"/>
      <c r="T466" s="66"/>
      <c r="U466" s="66"/>
      <c r="V466" s="66"/>
      <c r="W466" s="66"/>
      <c r="X466" s="66"/>
      <c r="Y466" s="66"/>
    </row>
    <row r="467" spans="1:25" x14ac:dyDescent="0.2">
      <c r="A467" s="75" t="s">
        <v>19</v>
      </c>
      <c r="B467" s="66" t="s">
        <v>12</v>
      </c>
      <c r="C467" s="66" t="s">
        <v>25</v>
      </c>
      <c r="D467" s="66" t="s">
        <v>272</v>
      </c>
      <c r="E467" s="86">
        <f t="array" ref="E467">IFERROR(INDEX(DATA!$J$133:$J$368,MATCH(1,(DATA!$D$133:$D$368=B467)*(DATA!$E$133:$E$368=D467),0)),"n/a")</f>
        <v>321965.74</v>
      </c>
      <c r="F467" s="77">
        <f t="array" ref="F467">IFERROR(INDEX(DATA!$K$133:$K$368,MATCH(1,(DATA!$D$133:$D$368=B467)*(DATA!$E$133:$E$368=D467),0)),"n/a")</f>
        <v>-0.108792204944022</v>
      </c>
      <c r="G467" s="86">
        <f t="array" ref="G467">IFERROR(INDEX(DATA!$T$133:$T$368,MATCH(1,(DATA!$D$133:$D$368=B467)*(DATA!$E$133:$E$368=D467),0)),"n/a")</f>
        <v>1121943.74</v>
      </c>
      <c r="H467" s="77">
        <f t="array" ref="H467">IFERROR(INDEX(DATA!$U$133:$U$368,MATCH(1,(DATA!$D$133:$D$368=B467)*(DATA!$E$133:$E$368=D467),0)),"n/a")</f>
        <v>-5.1974208079078703E-2</v>
      </c>
      <c r="I467" s="86">
        <f t="array" ref="I467">IFERROR(INDEX(DATA!$AD$133:$AD$368,MATCH(1,(DATA!$D$133:$D$368=B467)*(DATA!$E$133:$E$368=D467),0)),"n/a")</f>
        <v>2149480</v>
      </c>
      <c r="J467" s="77">
        <f t="array" ref="J467">IFERROR(INDEX(DATA!$AE$133:$AE$368,MATCH(1,(DATA!$D$133:$D$368=B467)*(DATA!$E$133:$E$368=D467),0)),"n/a")</f>
        <v>-5.4205457034044002E-2</v>
      </c>
      <c r="K467" s="86">
        <f t="array" ref="K467">IFERROR(INDEX(DATA!$AN$133:$AN$368,MATCH(1,(DATA!$D$133:$D$368=B467)*(DATA!$E$133:$E$368=D467),0)),"n/a")</f>
        <v>4299885.93</v>
      </c>
      <c r="L467" s="77">
        <f t="array" ref="L467">IFERROR(INDEX(DATA!$AO$133:$AO$368,MATCH(1,(DATA!$D$133:$D$368=B467)*(DATA!$E$133:$E$368=D467),0)),"n/a")</f>
        <v>-2.38755899432475E-2</v>
      </c>
      <c r="R467" s="66"/>
      <c r="S467" s="66"/>
      <c r="T467" s="66"/>
      <c r="U467" s="66"/>
      <c r="V467" s="66"/>
      <c r="W467" s="66"/>
      <c r="X467" s="66"/>
      <c r="Y467" s="66"/>
    </row>
    <row r="468" spans="1:25" x14ac:dyDescent="0.2">
      <c r="A468" s="75" t="s">
        <v>19</v>
      </c>
      <c r="B468" s="66" t="s">
        <v>12</v>
      </c>
      <c r="C468" s="66" t="s">
        <v>25</v>
      </c>
      <c r="D468" s="66" t="s">
        <v>273</v>
      </c>
      <c r="E468" s="86">
        <f t="array" ref="E468">IFERROR(INDEX(DATA!$J$133:$J$368,MATCH(1,(DATA!$D$133:$D$368=B468)*(DATA!$E$133:$E$368=D468),0)),"n/a")</f>
        <v>654513.06999999995</v>
      </c>
      <c r="F468" s="77">
        <f t="array" ref="F468">IFERROR(INDEX(DATA!$K$133:$K$368,MATCH(1,(DATA!$D$133:$D$368=B468)*(DATA!$E$133:$E$368=D468),0)),"n/a")</f>
        <v>-3.4845675043431602E-3</v>
      </c>
      <c r="G468" s="86">
        <f t="array" ref="G468">IFERROR(INDEX(DATA!$T$133:$T$368,MATCH(1,(DATA!$D$133:$D$368=B468)*(DATA!$E$133:$E$368=D468),0)),"n/a")</f>
        <v>2202577.36</v>
      </c>
      <c r="H468" s="77">
        <f t="array" ref="H468">IFERROR(INDEX(DATA!$U$133:$U$368,MATCH(1,(DATA!$D$133:$D$368=B468)*(DATA!$E$133:$E$368=D468),0)),"n/a")</f>
        <v>-7.27476851700161E-3</v>
      </c>
      <c r="I468" s="86">
        <f t="array" ref="I468">IFERROR(INDEX(DATA!$AD$133:$AD$368,MATCH(1,(DATA!$D$133:$D$368=B468)*(DATA!$E$133:$E$368=D468),0)),"n/a")</f>
        <v>4286428.46</v>
      </c>
      <c r="J468" s="77">
        <f t="array" ref="J468">IFERROR(INDEX(DATA!$AE$133:$AE$368,MATCH(1,(DATA!$D$133:$D$368=B468)*(DATA!$E$133:$E$368=D468),0)),"n/a")</f>
        <v>-9.9728040429575195E-3</v>
      </c>
      <c r="K468" s="86">
        <f t="array" ref="K468">IFERROR(INDEX(DATA!$AN$133:$AN$368,MATCH(1,(DATA!$D$133:$D$368=B468)*(DATA!$E$133:$E$368=D468),0)),"n/a")</f>
        <v>8120347</v>
      </c>
      <c r="L468" s="77">
        <f t="array" ref="L468">IFERROR(INDEX(DATA!$AO$133:$AO$368,MATCH(1,(DATA!$D$133:$D$368=B468)*(DATA!$E$133:$E$368=D468),0)),"n/a")</f>
        <v>-9.9722960389228097E-3</v>
      </c>
      <c r="R468" s="66"/>
      <c r="S468" s="66"/>
      <c r="T468" s="66"/>
      <c r="U468" s="66"/>
      <c r="V468" s="66"/>
      <c r="W468" s="66"/>
      <c r="X468" s="66"/>
      <c r="Y468" s="66"/>
    </row>
    <row r="469" spans="1:25" x14ac:dyDescent="0.2">
      <c r="A469" s="75" t="s">
        <v>19</v>
      </c>
      <c r="B469" s="66" t="s">
        <v>12</v>
      </c>
      <c r="C469" s="66" t="s">
        <v>25</v>
      </c>
      <c r="D469" s="66" t="s">
        <v>274</v>
      </c>
      <c r="E469" s="86">
        <f t="array" ref="E469">IFERROR(INDEX(DATA!$J$133:$J$368,MATCH(1,(DATA!$D$133:$D$368=B469)*(DATA!$E$133:$E$368=D469),0)),"n/a")</f>
        <v>201274.16</v>
      </c>
      <c r="F469" s="77">
        <f t="array" ref="F469">IFERROR(INDEX(DATA!$K$133:$K$368,MATCH(1,(DATA!$D$133:$D$368=B469)*(DATA!$E$133:$E$368=D469),0)),"n/a")</f>
        <v>-0.110443885381647</v>
      </c>
      <c r="G469" s="86">
        <f t="array" ref="G469">IFERROR(INDEX(DATA!$T$133:$T$368,MATCH(1,(DATA!$D$133:$D$368=B469)*(DATA!$E$133:$E$368=D469),0)),"n/a")</f>
        <v>695333.17</v>
      </c>
      <c r="H469" s="77">
        <f t="array" ref="H469">IFERROR(INDEX(DATA!$U$133:$U$368,MATCH(1,(DATA!$D$133:$D$368=B469)*(DATA!$E$133:$E$368=D469),0)),"n/a")</f>
        <v>-4.39603540073564E-2</v>
      </c>
      <c r="I469" s="86">
        <f t="array" ref="I469">IFERROR(INDEX(DATA!$AD$133:$AD$368,MATCH(1,(DATA!$D$133:$D$368=B469)*(DATA!$E$133:$E$368=D469),0)),"n/a")</f>
        <v>1298534.3500000001</v>
      </c>
      <c r="J469" s="77">
        <f t="array" ref="J469">IFERROR(INDEX(DATA!$AE$133:$AE$368,MATCH(1,(DATA!$D$133:$D$368=B469)*(DATA!$E$133:$E$368=D469),0)),"n/a")</f>
        <v>-3.9490717942278798E-2</v>
      </c>
      <c r="K469" s="86">
        <f t="array" ref="K469">IFERROR(INDEX(DATA!$AN$133:$AN$368,MATCH(1,(DATA!$D$133:$D$368=B469)*(DATA!$E$133:$E$368=D469),0)),"n/a")</f>
        <v>2618592.9</v>
      </c>
      <c r="L469" s="77">
        <f t="array" ref="L469">IFERROR(INDEX(DATA!$AO$133:$AO$368,MATCH(1,(DATA!$D$133:$D$368=B469)*(DATA!$E$133:$E$368=D469),0)),"n/a")</f>
        <v>-1.96353906084238E-2</v>
      </c>
      <c r="R469" s="66"/>
      <c r="S469" s="66"/>
      <c r="T469" s="66"/>
      <c r="U469" s="66"/>
      <c r="V469" s="66"/>
      <c r="W469" s="66"/>
      <c r="X469" s="66"/>
      <c r="Y469" s="66"/>
    </row>
    <row r="470" spans="1:25" x14ac:dyDescent="0.2">
      <c r="A470" s="75" t="s">
        <v>19</v>
      </c>
      <c r="B470" s="66" t="s">
        <v>12</v>
      </c>
      <c r="C470" s="66" t="s">
        <v>25</v>
      </c>
      <c r="D470" s="66" t="s">
        <v>275</v>
      </c>
      <c r="E470" s="86">
        <f t="array" ref="E470">IFERROR(INDEX(DATA!$J$133:$J$368,MATCH(1,(DATA!$D$133:$D$368=B470)*(DATA!$E$133:$E$368=D470),0)),"n/a")</f>
        <v>630919.98</v>
      </c>
      <c r="F470" s="77">
        <f t="array" ref="F470">IFERROR(INDEX(DATA!$K$133:$K$368,MATCH(1,(DATA!$D$133:$D$368=B470)*(DATA!$E$133:$E$368=D470),0)),"n/a")</f>
        <v>-1.3450871933106401E-2</v>
      </c>
      <c r="G470" s="86">
        <f t="array" ref="G470">IFERROR(INDEX(DATA!$T$133:$T$368,MATCH(1,(DATA!$D$133:$D$368=B470)*(DATA!$E$133:$E$368=D470),0)),"n/a")</f>
        <v>2200968.5099999998</v>
      </c>
      <c r="H470" s="77">
        <f t="array" ref="H470">IFERROR(INDEX(DATA!$U$133:$U$368,MATCH(1,(DATA!$D$133:$D$368=B470)*(DATA!$E$133:$E$368=D470),0)),"n/a")</f>
        <v>3.5028275086875602E-2</v>
      </c>
      <c r="I470" s="86">
        <f t="array" ref="I470">IFERROR(INDEX(DATA!$AD$133:$AD$368,MATCH(1,(DATA!$D$133:$D$368=B470)*(DATA!$E$133:$E$368=D470),0)),"n/a")</f>
        <v>4437959.72</v>
      </c>
      <c r="J470" s="77">
        <f t="array" ref="J470">IFERROR(INDEX(DATA!$AE$133:$AE$368,MATCH(1,(DATA!$D$133:$D$368=B470)*(DATA!$E$133:$E$368=D470),0)),"n/a")</f>
        <v>6.5045120513289006E-2</v>
      </c>
      <c r="K470" s="86">
        <f t="array" ref="K470">IFERROR(INDEX(DATA!$AN$133:$AN$368,MATCH(1,(DATA!$D$133:$D$368=B470)*(DATA!$E$133:$E$368=D470),0)),"n/a")</f>
        <v>8201570.5099999998</v>
      </c>
      <c r="L470" s="77">
        <f t="array" ref="L470">IFERROR(INDEX(DATA!$AO$133:$AO$368,MATCH(1,(DATA!$D$133:$D$368=B470)*(DATA!$E$133:$E$368=D470),0)),"n/a")</f>
        <v>5.2340068292927901E-2</v>
      </c>
      <c r="R470" s="66"/>
      <c r="S470" s="66"/>
      <c r="T470" s="66"/>
      <c r="U470" s="66"/>
      <c r="V470" s="66"/>
      <c r="W470" s="66"/>
      <c r="X470" s="66"/>
      <c r="Y470" s="66"/>
    </row>
    <row r="471" spans="1:25" x14ac:dyDescent="0.2">
      <c r="A471" s="75" t="s">
        <v>19</v>
      </c>
      <c r="B471" s="66" t="s">
        <v>12</v>
      </c>
      <c r="C471" s="66" t="s">
        <v>25</v>
      </c>
      <c r="D471" s="66" t="s">
        <v>276</v>
      </c>
      <c r="E471" s="86">
        <f t="array" ref="E471">IFERROR(INDEX(DATA!$J$133:$J$368,MATCH(1,(DATA!$D$133:$D$368=B471)*(DATA!$E$133:$E$368=D471),0)),"n/a")</f>
        <v>237357.84</v>
      </c>
      <c r="F471" s="77">
        <f t="array" ref="F471">IFERROR(INDEX(DATA!$K$133:$K$368,MATCH(1,(DATA!$D$133:$D$368=B471)*(DATA!$E$133:$E$368=D471),0)),"n/a")</f>
        <v>1.4089070694007499E-2</v>
      </c>
      <c r="G471" s="86">
        <f t="array" ref="G471">IFERROR(INDEX(DATA!$T$133:$T$368,MATCH(1,(DATA!$D$133:$D$368=B471)*(DATA!$E$133:$E$368=D471),0)),"n/a")</f>
        <v>839677.23</v>
      </c>
      <c r="H471" s="77">
        <f t="array" ref="H471">IFERROR(INDEX(DATA!$U$133:$U$368,MATCH(1,(DATA!$D$133:$D$368=B471)*(DATA!$E$133:$E$368=D471),0)),"n/a")</f>
        <v>6.4716901635191906E-2</v>
      </c>
      <c r="I471" s="86">
        <f t="array" ref="I471">IFERROR(INDEX(DATA!$AD$133:$AD$368,MATCH(1,(DATA!$D$133:$D$368=B471)*(DATA!$E$133:$E$368=D471),0)),"n/a")</f>
        <v>1532081.76</v>
      </c>
      <c r="J471" s="77">
        <f t="array" ref="J471">IFERROR(INDEX(DATA!$AE$133:$AE$368,MATCH(1,(DATA!$D$133:$D$368=B471)*(DATA!$E$133:$E$368=D471),0)),"n/a")</f>
        <v>9.6819043677569099E-3</v>
      </c>
      <c r="K471" s="86">
        <f t="array" ref="K471">IFERROR(INDEX(DATA!$AN$133:$AN$368,MATCH(1,(DATA!$D$133:$D$368=B471)*(DATA!$E$133:$E$368=D471),0)),"n/a")</f>
        <v>2948708.11</v>
      </c>
      <c r="L471" s="77">
        <f t="array" ref="L471">IFERROR(INDEX(DATA!$AO$133:$AO$368,MATCH(1,(DATA!$D$133:$D$368=B471)*(DATA!$E$133:$E$368=D471),0)),"n/a")</f>
        <v>3.5346950332622397E-2</v>
      </c>
      <c r="R471" s="66"/>
      <c r="S471" s="66"/>
      <c r="T471" s="66"/>
      <c r="U471" s="66"/>
      <c r="V471" s="66"/>
      <c r="W471" s="66"/>
      <c r="X471" s="66"/>
      <c r="Y471" s="66"/>
    </row>
    <row r="472" spans="1:25" x14ac:dyDescent="0.2">
      <c r="A472" s="75" t="s">
        <v>19</v>
      </c>
      <c r="B472" s="66" t="s">
        <v>12</v>
      </c>
      <c r="C472" s="66" t="s">
        <v>25</v>
      </c>
      <c r="D472" s="66" t="s">
        <v>277</v>
      </c>
      <c r="E472" s="86">
        <f t="array" ref="E472">IFERROR(INDEX(DATA!$J$133:$J$368,MATCH(1,(DATA!$D$133:$D$368=B472)*(DATA!$E$133:$E$368=D472),0)),"n/a")</f>
        <v>197691.33</v>
      </c>
      <c r="F472" s="77">
        <f t="array" ref="F472">IFERROR(INDEX(DATA!$K$133:$K$368,MATCH(1,(DATA!$D$133:$D$368=B472)*(DATA!$E$133:$E$368=D472),0)),"n/a")</f>
        <v>8.7264113975355398E-2</v>
      </c>
      <c r="G472" s="86">
        <f t="array" ref="G472">IFERROR(INDEX(DATA!$T$133:$T$368,MATCH(1,(DATA!$D$133:$D$368=B472)*(DATA!$E$133:$E$368=D472),0)),"n/a")</f>
        <v>640447.1</v>
      </c>
      <c r="H472" s="77">
        <f t="array" ref="H472">IFERROR(INDEX(DATA!$U$133:$U$368,MATCH(1,(DATA!$D$133:$D$368=B472)*(DATA!$E$133:$E$368=D472),0)),"n/a")</f>
        <v>3.9894762076131997E-2</v>
      </c>
      <c r="I472" s="86">
        <f t="array" ref="I472">IFERROR(INDEX(DATA!$AD$133:$AD$368,MATCH(1,(DATA!$D$133:$D$368=B472)*(DATA!$E$133:$E$368=D472),0)),"n/a")</f>
        <v>1193765.98</v>
      </c>
      <c r="J472" s="77">
        <f t="array" ref="J472">IFERROR(INDEX(DATA!$AE$133:$AE$368,MATCH(1,(DATA!$D$133:$D$368=B472)*(DATA!$E$133:$E$368=D472),0)),"n/a")</f>
        <v>-1.3483172029075801E-2</v>
      </c>
      <c r="K472" s="86">
        <f t="array" ref="K472">IFERROR(INDEX(DATA!$AN$133:$AN$368,MATCH(1,(DATA!$D$133:$D$368=B472)*(DATA!$E$133:$E$368=D472),0)),"n/a")</f>
        <v>2300912.94</v>
      </c>
      <c r="L472" s="77">
        <f t="array" ref="L472">IFERROR(INDEX(DATA!$AO$133:$AO$368,MATCH(1,(DATA!$D$133:$D$368=B472)*(DATA!$E$133:$E$368=D472),0)),"n/a")</f>
        <v>-1.7274486744493799E-2</v>
      </c>
      <c r="R472" s="66"/>
      <c r="S472" s="66"/>
      <c r="T472" s="66"/>
      <c r="U472" s="66"/>
      <c r="V472" s="66"/>
      <c r="W472" s="66"/>
      <c r="X472" s="66"/>
      <c r="Y472" s="66"/>
    </row>
    <row r="473" spans="1:25" x14ac:dyDescent="0.2">
      <c r="A473" s="75" t="s">
        <v>19</v>
      </c>
      <c r="B473" s="66" t="s">
        <v>12</v>
      </c>
      <c r="C473" s="66" t="s">
        <v>25</v>
      </c>
      <c r="D473" s="66" t="s">
        <v>278</v>
      </c>
      <c r="E473" s="86">
        <f t="array" ref="E473">IFERROR(INDEX(DATA!$J$133:$J$368,MATCH(1,(DATA!$D$133:$D$368=B473)*(DATA!$E$133:$E$368=D473),0)),"n/a")</f>
        <v>606588.22</v>
      </c>
      <c r="F473" s="77">
        <f t="array" ref="F473">IFERROR(INDEX(DATA!$K$133:$K$368,MATCH(1,(DATA!$D$133:$D$368=B473)*(DATA!$E$133:$E$368=D473),0)),"n/a")</f>
        <v>5.1019260709160401E-2</v>
      </c>
      <c r="G473" s="86">
        <f t="array" ref="G473">IFERROR(INDEX(DATA!$T$133:$T$368,MATCH(1,(DATA!$D$133:$D$368=B473)*(DATA!$E$133:$E$368=D473),0)),"n/a")</f>
        <v>2176894.75</v>
      </c>
      <c r="H473" s="77">
        <f t="array" ref="H473">IFERROR(INDEX(DATA!$U$133:$U$368,MATCH(1,(DATA!$D$133:$D$368=B473)*(DATA!$E$133:$E$368=D473),0)),"n/a")</f>
        <v>8.4699786050685302E-2</v>
      </c>
      <c r="I473" s="86">
        <f t="array" ref="I473">IFERROR(INDEX(DATA!$AD$133:$AD$368,MATCH(1,(DATA!$D$133:$D$368=B473)*(DATA!$E$133:$E$368=D473),0)),"n/a")</f>
        <v>4197725.2</v>
      </c>
      <c r="J473" s="77">
        <f t="array" ref="J473">IFERROR(INDEX(DATA!$AE$133:$AE$368,MATCH(1,(DATA!$D$133:$D$368=B473)*(DATA!$E$133:$E$368=D473),0)),"n/a")</f>
        <v>7.7399829225824598E-2</v>
      </c>
      <c r="K473" s="86">
        <f t="array" ref="K473">IFERROR(INDEX(DATA!$AN$133:$AN$368,MATCH(1,(DATA!$D$133:$D$368=B473)*(DATA!$E$133:$E$368=D473),0)),"n/a")</f>
        <v>7834116.25</v>
      </c>
      <c r="L473" s="77">
        <f t="array" ref="L473">IFERROR(INDEX(DATA!$AO$133:$AO$368,MATCH(1,(DATA!$D$133:$D$368=B473)*(DATA!$E$133:$E$368=D473),0)),"n/a")</f>
        <v>5.4341354809048198E-2</v>
      </c>
      <c r="R473" s="66"/>
      <c r="S473" s="66"/>
      <c r="T473" s="66"/>
      <c r="U473" s="66"/>
      <c r="V473" s="66"/>
      <c r="W473" s="66"/>
      <c r="X473" s="66"/>
      <c r="Y473" s="66"/>
    </row>
    <row r="474" spans="1:25" x14ac:dyDescent="0.2">
      <c r="A474" s="75" t="s">
        <v>19</v>
      </c>
      <c r="B474" s="66" t="s">
        <v>12</v>
      </c>
      <c r="C474" s="66" t="s">
        <v>25</v>
      </c>
      <c r="D474" s="66" t="s">
        <v>279</v>
      </c>
      <c r="E474" s="86">
        <f t="array" ref="E474">IFERROR(INDEX(DATA!$J$133:$J$368,MATCH(1,(DATA!$D$133:$D$368=B474)*(DATA!$E$133:$E$368=D474),0)),"n/a")</f>
        <v>222653.29</v>
      </c>
      <c r="F474" s="77">
        <f t="array" ref="F474">IFERROR(INDEX(DATA!$K$133:$K$368,MATCH(1,(DATA!$D$133:$D$368=B474)*(DATA!$E$133:$E$368=D474),0)),"n/a")</f>
        <v>-7.9657608754734599E-2</v>
      </c>
      <c r="G474" s="86">
        <f t="array" ref="G474">IFERROR(INDEX(DATA!$T$133:$T$368,MATCH(1,(DATA!$D$133:$D$368=B474)*(DATA!$E$133:$E$368=D474),0)),"n/a")</f>
        <v>779425.53</v>
      </c>
      <c r="H474" s="77">
        <f t="array" ref="H474">IFERROR(INDEX(DATA!$U$133:$U$368,MATCH(1,(DATA!$D$133:$D$368=B474)*(DATA!$E$133:$E$368=D474),0)),"n/a")</f>
        <v>1.03279249289499E-2</v>
      </c>
      <c r="I474" s="86">
        <f t="array" ref="I474">IFERROR(INDEX(DATA!$AD$133:$AD$368,MATCH(1,(DATA!$D$133:$D$368=B474)*(DATA!$E$133:$E$368=D474),0)),"n/a")</f>
        <v>1466570.48</v>
      </c>
      <c r="J474" s="77">
        <f t="array" ref="J474">IFERROR(INDEX(DATA!$AE$133:$AE$368,MATCH(1,(DATA!$D$133:$D$368=B474)*(DATA!$E$133:$E$368=D474),0)),"n/a")</f>
        <v>-1.5816877964956701E-2</v>
      </c>
      <c r="K474" s="86">
        <f t="array" ref="K474">IFERROR(INDEX(DATA!$AN$133:$AN$368,MATCH(1,(DATA!$D$133:$D$368=B474)*(DATA!$E$133:$E$368=D474),0)),"n/a")</f>
        <v>2914662.5</v>
      </c>
      <c r="L474" s="77">
        <f t="array" ref="L474">IFERROR(INDEX(DATA!$AO$133:$AO$368,MATCH(1,(DATA!$D$133:$D$368=B474)*(DATA!$E$133:$E$368=D474),0)),"n/a")</f>
        <v>-5.0811208144093102E-2</v>
      </c>
      <c r="R474" s="66"/>
      <c r="S474" s="66"/>
      <c r="T474" s="66"/>
      <c r="U474" s="66"/>
      <c r="V474" s="66"/>
      <c r="W474" s="66"/>
      <c r="X474" s="66"/>
      <c r="Y474" s="66"/>
    </row>
    <row r="475" spans="1:25" x14ac:dyDescent="0.2">
      <c r="A475" s="75" t="s">
        <v>19</v>
      </c>
      <c r="B475" s="66" t="s">
        <v>12</v>
      </c>
      <c r="C475" s="66" t="s">
        <v>25</v>
      </c>
      <c r="D475" s="66" t="s">
        <v>280</v>
      </c>
      <c r="E475" s="86">
        <f t="array" ref="E475">IFERROR(INDEX(DATA!$J$133:$J$368,MATCH(1,(DATA!$D$133:$D$368=B475)*(DATA!$E$133:$E$368=D475),0)),"n/a")</f>
        <v>196056.14</v>
      </c>
      <c r="F475" s="77">
        <f t="array" ref="F475">IFERROR(INDEX(DATA!$K$133:$K$368,MATCH(1,(DATA!$D$133:$D$368=B475)*(DATA!$E$133:$E$368=D475),0)),"n/a")</f>
        <v>0.117042249083447</v>
      </c>
      <c r="G475" s="86">
        <f t="array" ref="G475">IFERROR(INDEX(DATA!$T$133:$T$368,MATCH(1,(DATA!$D$133:$D$368=B475)*(DATA!$E$133:$E$368=D475),0)),"n/a")</f>
        <v>629783.87</v>
      </c>
      <c r="H475" s="77">
        <f t="array" ref="H475">IFERROR(INDEX(DATA!$U$133:$U$368,MATCH(1,(DATA!$D$133:$D$368=B475)*(DATA!$E$133:$E$368=D475),0)),"n/a")</f>
        <v>2.7304823844926499E-2</v>
      </c>
      <c r="I475" s="86">
        <f t="array" ref="I475">IFERROR(INDEX(DATA!$AD$133:$AD$368,MATCH(1,(DATA!$D$133:$D$368=B475)*(DATA!$E$133:$E$368=D475),0)),"n/a")</f>
        <v>1285504.3600000001</v>
      </c>
      <c r="J475" s="77">
        <f t="array" ref="J475">IFERROR(INDEX(DATA!$AE$133:$AE$368,MATCH(1,(DATA!$D$133:$D$368=B475)*(DATA!$E$133:$E$368=D475),0)),"n/a")</f>
        <v>-1.8739373290695301E-2</v>
      </c>
      <c r="K475" s="86">
        <f t="array" ref="K475">IFERROR(INDEX(DATA!$AN$133:$AN$368,MATCH(1,(DATA!$D$133:$D$368=B475)*(DATA!$E$133:$E$368=D475),0)),"n/a")</f>
        <v>2397951.3199999998</v>
      </c>
      <c r="L475" s="77">
        <f t="array" ref="L475">IFERROR(INDEX(DATA!$AO$133:$AO$368,MATCH(1,(DATA!$D$133:$D$368=B475)*(DATA!$E$133:$E$368=D475),0)),"n/a")</f>
        <v>-7.1561579597282404E-2</v>
      </c>
      <c r="R475" s="66"/>
      <c r="S475" s="66"/>
      <c r="T475" s="66"/>
      <c r="U475" s="66"/>
      <c r="V475" s="66"/>
      <c r="W475" s="66"/>
      <c r="X475" s="66"/>
      <c r="Y475" s="66"/>
    </row>
    <row r="476" spans="1:25" x14ac:dyDescent="0.2">
      <c r="A476" s="75" t="s">
        <v>19</v>
      </c>
      <c r="B476" s="66" t="s">
        <v>12</v>
      </c>
      <c r="C476" s="66" t="s">
        <v>25</v>
      </c>
      <c r="D476" s="66" t="s">
        <v>281</v>
      </c>
      <c r="E476" s="86">
        <f t="array" ref="E476">IFERROR(INDEX(DATA!$J$133:$J$368,MATCH(1,(DATA!$D$133:$D$368=B476)*(DATA!$E$133:$E$368=D476),0)),"n/a")</f>
        <v>173241.33</v>
      </c>
      <c r="F476" s="77">
        <f t="array" ref="F476">IFERROR(INDEX(DATA!$K$133:$K$368,MATCH(1,(DATA!$D$133:$D$368=B476)*(DATA!$E$133:$E$368=D476),0)),"n/a")</f>
        <v>-9.8413424856193102E-2</v>
      </c>
      <c r="G476" s="86">
        <f t="array" ref="G476">IFERROR(INDEX(DATA!$T$133:$T$368,MATCH(1,(DATA!$D$133:$D$368=B476)*(DATA!$E$133:$E$368=D476),0)),"n/a")</f>
        <v>589889.4</v>
      </c>
      <c r="H476" s="77">
        <f t="array" ref="H476">IFERROR(INDEX(DATA!$U$133:$U$368,MATCH(1,(DATA!$D$133:$D$368=B476)*(DATA!$E$133:$E$368=D476),0)),"n/a")</f>
        <v>-4.7047353454000101E-2</v>
      </c>
      <c r="I476" s="86">
        <f t="array" ref="I476">IFERROR(INDEX(DATA!$AD$133:$AD$368,MATCH(1,(DATA!$D$133:$D$368=B476)*(DATA!$E$133:$E$368=D476),0)),"n/a")</f>
        <v>1134787.99</v>
      </c>
      <c r="J476" s="77">
        <f t="array" ref="J476">IFERROR(INDEX(DATA!$AE$133:$AE$368,MATCH(1,(DATA!$D$133:$D$368=B476)*(DATA!$E$133:$E$368=D476),0)),"n/a")</f>
        <v>-5.0631175067262897E-2</v>
      </c>
      <c r="K476" s="86">
        <f t="array" ref="K476">IFERROR(INDEX(DATA!$AN$133:$AN$368,MATCH(1,(DATA!$D$133:$D$368=B476)*(DATA!$E$133:$E$368=D476),0)),"n/a")</f>
        <v>2223037.33</v>
      </c>
      <c r="L476" s="77">
        <f t="array" ref="L476">IFERROR(INDEX(DATA!$AO$133:$AO$368,MATCH(1,(DATA!$D$133:$D$368=B476)*(DATA!$E$133:$E$368=D476),0)),"n/a")</f>
        <v>-7.6379656014327293E-2</v>
      </c>
      <c r="R476" s="66"/>
      <c r="S476" s="66"/>
      <c r="T476" s="66"/>
      <c r="U476" s="66"/>
      <c r="V476" s="66"/>
      <c r="W476" s="66"/>
      <c r="X476" s="66"/>
      <c r="Y476" s="66"/>
    </row>
    <row r="477" spans="1:25" x14ac:dyDescent="0.2">
      <c r="A477" s="75" t="s">
        <v>19</v>
      </c>
      <c r="B477" s="66" t="s">
        <v>12</v>
      </c>
      <c r="C477" s="66" t="s">
        <v>25</v>
      </c>
      <c r="D477" s="66" t="s">
        <v>282</v>
      </c>
      <c r="E477" s="86">
        <f t="array" ref="E477">IFERROR(INDEX(DATA!$J$133:$J$368,MATCH(1,(DATA!$D$133:$D$368=B477)*(DATA!$E$133:$E$368=D477),0)),"n/a")</f>
        <v>400602.7</v>
      </c>
      <c r="F477" s="77">
        <f t="array" ref="F477">IFERROR(INDEX(DATA!$K$133:$K$368,MATCH(1,(DATA!$D$133:$D$368=B477)*(DATA!$E$133:$E$368=D477),0)),"n/a")</f>
        <v>-6.3075787326185795E-2</v>
      </c>
      <c r="G477" s="86">
        <f t="array" ref="G477">IFERROR(INDEX(DATA!$T$133:$T$368,MATCH(1,(DATA!$D$133:$D$368=B477)*(DATA!$E$133:$E$368=D477),0)),"n/a")</f>
        <v>1339750.3799999999</v>
      </c>
      <c r="H477" s="77">
        <f t="array" ref="H477">IFERROR(INDEX(DATA!$U$133:$U$368,MATCH(1,(DATA!$D$133:$D$368=B477)*(DATA!$E$133:$E$368=D477),0)),"n/a")</f>
        <v>-4.9336150859634498E-2</v>
      </c>
      <c r="I477" s="86">
        <f t="array" ref="I477">IFERROR(INDEX(DATA!$AD$133:$AD$368,MATCH(1,(DATA!$D$133:$D$368=B477)*(DATA!$E$133:$E$368=D477),0)),"n/a")</f>
        <v>2597718.2000000002</v>
      </c>
      <c r="J477" s="77">
        <f t="array" ref="J477">IFERROR(INDEX(DATA!$AE$133:$AE$368,MATCH(1,(DATA!$D$133:$D$368=B477)*(DATA!$E$133:$E$368=D477),0)),"n/a")</f>
        <v>-4.9242029741647202E-2</v>
      </c>
      <c r="K477" s="86">
        <f t="array" ref="K477">IFERROR(INDEX(DATA!$AN$133:$AN$368,MATCH(1,(DATA!$D$133:$D$368=B477)*(DATA!$E$133:$E$368=D477),0)),"n/a")</f>
        <v>5141573.3</v>
      </c>
      <c r="L477" s="77">
        <f t="array" ref="L477">IFERROR(INDEX(DATA!$AO$133:$AO$368,MATCH(1,(DATA!$D$133:$D$368=B477)*(DATA!$E$133:$E$368=D477),0)),"n/a")</f>
        <v>-6.1081186114233202E-2</v>
      </c>
      <c r="R477" s="66"/>
      <c r="S477" s="66"/>
      <c r="T477" s="66"/>
      <c r="U477" s="66"/>
      <c r="V477" s="66"/>
      <c r="W477" s="66"/>
      <c r="X477" s="66"/>
      <c r="Y477" s="66"/>
    </row>
    <row r="478" spans="1:25" x14ac:dyDescent="0.2">
      <c r="A478" s="75" t="s">
        <v>19</v>
      </c>
      <c r="B478" s="66" t="s">
        <v>12</v>
      </c>
      <c r="C478" s="66" t="s">
        <v>25</v>
      </c>
      <c r="D478" s="66" t="s">
        <v>283</v>
      </c>
      <c r="E478" s="86">
        <f t="array" ref="E478">IFERROR(INDEX(DATA!$J$133:$J$368,MATCH(1,(DATA!$D$133:$D$368=B478)*(DATA!$E$133:$E$368=D478),0)),"n/a")</f>
        <v>389932.41</v>
      </c>
      <c r="F478" s="77">
        <f t="array" ref="F478">IFERROR(INDEX(DATA!$K$133:$K$368,MATCH(1,(DATA!$D$133:$D$368=B478)*(DATA!$E$133:$E$368=D478),0)),"n/a")</f>
        <v>-0.118855775549121</v>
      </c>
      <c r="G478" s="86">
        <f t="array" ref="G478">IFERROR(INDEX(DATA!$T$133:$T$368,MATCH(1,(DATA!$D$133:$D$368=B478)*(DATA!$E$133:$E$368=D478),0)),"n/a")</f>
        <v>1310056.05</v>
      </c>
      <c r="H478" s="77">
        <f t="array" ref="H478">IFERROR(INDEX(DATA!$U$133:$U$368,MATCH(1,(DATA!$D$133:$D$368=B478)*(DATA!$E$133:$E$368=D478),0)),"n/a")</f>
        <v>-0.124376168105739</v>
      </c>
      <c r="I478" s="86">
        <f t="array" ref="I478">IFERROR(INDEX(DATA!$AD$133:$AD$368,MATCH(1,(DATA!$D$133:$D$368=B478)*(DATA!$E$133:$E$368=D478),0)),"n/a")</f>
        <v>2596423.81</v>
      </c>
      <c r="J478" s="77">
        <f t="array" ref="J478">IFERROR(INDEX(DATA!$AE$133:$AE$368,MATCH(1,(DATA!$D$133:$D$368=B478)*(DATA!$E$133:$E$368=D478),0)),"n/a")</f>
        <v>-0.12136789851964</v>
      </c>
      <c r="K478" s="86">
        <f t="array" ref="K478">IFERROR(INDEX(DATA!$AN$133:$AN$368,MATCH(1,(DATA!$D$133:$D$368=B478)*(DATA!$E$133:$E$368=D478),0)),"n/a")</f>
        <v>5187459.8099999996</v>
      </c>
      <c r="L478" s="77">
        <f t="array" ref="L478">IFERROR(INDEX(DATA!$AO$133:$AO$368,MATCH(1,(DATA!$D$133:$D$368=B478)*(DATA!$E$133:$E$368=D478),0)),"n/a")</f>
        <v>-8.5363143495696306E-2</v>
      </c>
      <c r="R478" s="66"/>
      <c r="S478" s="66"/>
      <c r="T478" s="66"/>
      <c r="U478" s="66"/>
      <c r="V478" s="66"/>
      <c r="W478" s="66"/>
      <c r="X478" s="66"/>
      <c r="Y478" s="66"/>
    </row>
    <row r="479" spans="1:25" x14ac:dyDescent="0.2">
      <c r="A479" s="75" t="s">
        <v>19</v>
      </c>
      <c r="B479" s="66" t="s">
        <v>12</v>
      </c>
      <c r="C479" s="66" t="s">
        <v>25</v>
      </c>
      <c r="D479" s="66" t="s">
        <v>284</v>
      </c>
      <c r="E479" s="86">
        <f t="array" ref="E479">IFERROR(INDEX(DATA!$J$133:$J$368,MATCH(1,(DATA!$D$133:$D$368=B479)*(DATA!$E$133:$E$368=D479),0)),"n/a")</f>
        <v>390601.24</v>
      </c>
      <c r="F479" s="77">
        <f t="array" ref="F479">IFERROR(INDEX(DATA!$K$133:$K$368,MATCH(1,(DATA!$D$133:$D$368=B479)*(DATA!$E$133:$E$368=D479),0)),"n/a")</f>
        <v>-0.15265256218742501</v>
      </c>
      <c r="G479" s="86">
        <f t="array" ref="G479">IFERROR(INDEX(DATA!$T$133:$T$368,MATCH(1,(DATA!$D$133:$D$368=B479)*(DATA!$E$133:$E$368=D479),0)),"n/a")</f>
        <v>1427653.32</v>
      </c>
      <c r="H479" s="77">
        <f t="array" ref="H479">IFERROR(INDEX(DATA!$U$133:$U$368,MATCH(1,(DATA!$D$133:$D$368=B479)*(DATA!$E$133:$E$368=D479),0)),"n/a")</f>
        <v>-5.0747862633612299E-3</v>
      </c>
      <c r="I479" s="86">
        <f t="array" ref="I479">IFERROR(INDEX(DATA!$AD$133:$AD$368,MATCH(1,(DATA!$D$133:$D$368=B479)*(DATA!$E$133:$E$368=D479),0)),"n/a")</f>
        <v>2736483.35</v>
      </c>
      <c r="J479" s="77">
        <f t="array" ref="J479">IFERROR(INDEX(DATA!$AE$133:$AE$368,MATCH(1,(DATA!$D$133:$D$368=B479)*(DATA!$E$133:$E$368=D479),0)),"n/a")</f>
        <v>-1.2290148639308E-2</v>
      </c>
      <c r="K479" s="86">
        <f t="array" ref="K479">IFERROR(INDEX(DATA!$AN$133:$AN$368,MATCH(1,(DATA!$D$133:$D$368=B479)*(DATA!$E$133:$E$368=D479),0)),"n/a")</f>
        <v>5350230.18</v>
      </c>
      <c r="L479" s="77">
        <f t="array" ref="L479">IFERROR(INDEX(DATA!$AO$133:$AO$368,MATCH(1,(DATA!$D$133:$D$368=B479)*(DATA!$E$133:$E$368=D479),0)),"n/a")</f>
        <v>-1.85087904872402E-2</v>
      </c>
      <c r="R479" s="66"/>
      <c r="S479" s="66"/>
      <c r="T479" s="66"/>
      <c r="U479" s="66"/>
      <c r="V479" s="66"/>
      <c r="W479" s="66"/>
      <c r="X479" s="66"/>
      <c r="Y479" s="66"/>
    </row>
    <row r="480" spans="1:25" x14ac:dyDescent="0.2">
      <c r="A480" s="75" t="s">
        <v>19</v>
      </c>
      <c r="B480" s="66" t="s">
        <v>12</v>
      </c>
      <c r="C480" s="66" t="s">
        <v>25</v>
      </c>
      <c r="D480" s="66" t="s">
        <v>285</v>
      </c>
      <c r="E480" s="86">
        <f t="array" ref="E480">IFERROR(INDEX(DATA!$J$133:$J$368,MATCH(1,(DATA!$D$133:$D$368=B480)*(DATA!$E$133:$E$368=D480),0)),"n/a")</f>
        <v>192270.61</v>
      </c>
      <c r="F480" s="77">
        <f t="array" ref="F480">IFERROR(INDEX(DATA!$K$133:$K$368,MATCH(1,(DATA!$D$133:$D$368=B480)*(DATA!$E$133:$E$368=D480),0)),"n/a")</f>
        <v>-0.241564866786323</v>
      </c>
      <c r="G480" s="86">
        <f t="array" ref="G480">IFERROR(INDEX(DATA!$T$133:$T$368,MATCH(1,(DATA!$D$133:$D$368=B480)*(DATA!$E$133:$E$368=D480),0)),"n/a")</f>
        <v>729582.23</v>
      </c>
      <c r="H480" s="77">
        <f t="array" ref="H480">IFERROR(INDEX(DATA!$U$133:$U$368,MATCH(1,(DATA!$D$133:$D$368=B480)*(DATA!$E$133:$E$368=D480),0)),"n/a")</f>
        <v>-0.13654916403591399</v>
      </c>
      <c r="I480" s="86">
        <f t="array" ref="I480">IFERROR(INDEX(DATA!$AD$133:$AD$368,MATCH(1,(DATA!$D$133:$D$368=B480)*(DATA!$E$133:$E$368=D480),0)),"n/a")</f>
        <v>1392029.41</v>
      </c>
      <c r="J480" s="77">
        <f t="array" ref="J480">IFERROR(INDEX(DATA!$AE$133:$AE$368,MATCH(1,(DATA!$D$133:$D$368=B480)*(DATA!$E$133:$E$368=D480),0)),"n/a")</f>
        <v>-0.112108495957347</v>
      </c>
      <c r="K480" s="86">
        <f t="array" ref="K480">IFERROR(INDEX(DATA!$AN$133:$AN$368,MATCH(1,(DATA!$D$133:$D$368=B480)*(DATA!$E$133:$E$368=D480),0)),"n/a")</f>
        <v>2772494.98</v>
      </c>
      <c r="L480" s="77">
        <f t="array" ref="L480">IFERROR(INDEX(DATA!$AO$133:$AO$368,MATCH(1,(DATA!$D$133:$D$368=B480)*(DATA!$E$133:$E$368=D480),0)),"n/a")</f>
        <v>-7.5911111547223298E-2</v>
      </c>
      <c r="R480" s="66"/>
      <c r="S480" s="66"/>
      <c r="T480" s="66"/>
      <c r="U480" s="66"/>
      <c r="V480" s="66"/>
      <c r="W480" s="66"/>
      <c r="X480" s="66"/>
      <c r="Y480" s="66"/>
    </row>
    <row r="481" spans="1:25" x14ac:dyDescent="0.2">
      <c r="A481" s="75" t="s">
        <v>19</v>
      </c>
      <c r="B481" s="66" t="s">
        <v>12</v>
      </c>
      <c r="C481" s="66" t="s">
        <v>25</v>
      </c>
      <c r="D481" s="66" t="s">
        <v>286</v>
      </c>
      <c r="E481" s="86">
        <f t="array" ref="E481">IFERROR(INDEX(DATA!$J$133:$J$368,MATCH(1,(DATA!$D$133:$D$368=B481)*(DATA!$E$133:$E$368=D481),0)),"n/a")</f>
        <v>305524.32</v>
      </c>
      <c r="F481" s="77">
        <f t="array" ref="F481">IFERROR(INDEX(DATA!$K$133:$K$368,MATCH(1,(DATA!$D$133:$D$368=B481)*(DATA!$E$133:$E$368=D481),0)),"n/a")</f>
        <v>-2.4034449115851002E-3</v>
      </c>
      <c r="G481" s="86">
        <f t="array" ref="G481">IFERROR(INDEX(DATA!$T$133:$T$368,MATCH(1,(DATA!$D$133:$D$368=B481)*(DATA!$E$133:$E$368=D481),0)),"n/a")</f>
        <v>1078077.96</v>
      </c>
      <c r="H481" s="77">
        <f t="array" ref="H481">IFERROR(INDEX(DATA!$U$133:$U$368,MATCH(1,(DATA!$D$133:$D$368=B481)*(DATA!$E$133:$E$368=D481),0)),"n/a")</f>
        <v>3.0463970798265801E-2</v>
      </c>
      <c r="I481" s="86">
        <f t="array" ref="I481">IFERROR(INDEX(DATA!$AD$133:$AD$368,MATCH(1,(DATA!$D$133:$D$368=B481)*(DATA!$E$133:$E$368=D481),0)),"n/a")</f>
        <v>2042284.3</v>
      </c>
      <c r="J481" s="77">
        <f t="array" ref="J481">IFERROR(INDEX(DATA!$AE$133:$AE$368,MATCH(1,(DATA!$D$133:$D$368=B481)*(DATA!$E$133:$E$368=D481),0)),"n/a")</f>
        <v>3.5470273165576799E-2</v>
      </c>
      <c r="K481" s="86">
        <f t="array" ref="K481">IFERROR(INDEX(DATA!$AN$133:$AN$368,MATCH(1,(DATA!$D$133:$D$368=B481)*(DATA!$E$133:$E$368=D481),0)),"n/a")</f>
        <v>3905887</v>
      </c>
      <c r="L481" s="77">
        <f t="array" ref="L481">IFERROR(INDEX(DATA!$AO$133:$AO$368,MATCH(1,(DATA!$D$133:$D$368=B481)*(DATA!$E$133:$E$368=D481),0)),"n/a")</f>
        <v>2.2932009983131E-2</v>
      </c>
      <c r="R481" s="66"/>
      <c r="S481" s="66"/>
      <c r="T481" s="66"/>
      <c r="U481" s="66"/>
      <c r="V481" s="66"/>
      <c r="W481" s="66"/>
      <c r="X481" s="66"/>
      <c r="Y481" s="66"/>
    </row>
    <row r="482" spans="1:25" x14ac:dyDescent="0.2">
      <c r="A482" s="75" t="s">
        <v>19</v>
      </c>
      <c r="B482" s="66" t="s">
        <v>12</v>
      </c>
      <c r="C482" s="66" t="s">
        <v>25</v>
      </c>
      <c r="D482" s="66" t="s">
        <v>287</v>
      </c>
      <c r="E482" s="86">
        <f t="array" ref="E482">IFERROR(INDEX(DATA!$J$133:$J$368,MATCH(1,(DATA!$D$133:$D$368=B482)*(DATA!$E$133:$E$368=D482),0)),"n/a")</f>
        <v>387750.05</v>
      </c>
      <c r="F482" s="77">
        <f t="array" ref="F482">IFERROR(INDEX(DATA!$K$133:$K$368,MATCH(1,(DATA!$D$133:$D$368=B482)*(DATA!$E$133:$E$368=D482),0)),"n/a")</f>
        <v>0.152515379725011</v>
      </c>
      <c r="G482" s="86">
        <f t="array" ref="G482">IFERROR(INDEX(DATA!$T$133:$T$368,MATCH(1,(DATA!$D$133:$D$368=B482)*(DATA!$E$133:$E$368=D482),0)),"n/a")</f>
        <v>1327514.08</v>
      </c>
      <c r="H482" s="77">
        <f t="array" ref="H482">IFERROR(INDEX(DATA!$U$133:$U$368,MATCH(1,(DATA!$D$133:$D$368=B482)*(DATA!$E$133:$E$368=D482),0)),"n/a")</f>
        <v>6.86769354737536E-2</v>
      </c>
      <c r="I482" s="86">
        <f t="array" ref="I482">IFERROR(INDEX(DATA!$AD$133:$AD$368,MATCH(1,(DATA!$D$133:$D$368=B482)*(DATA!$E$133:$E$368=D482),0)),"n/a")</f>
        <v>2556913.91</v>
      </c>
      <c r="J482" s="77">
        <f t="array" ref="J482">IFERROR(INDEX(DATA!$AE$133:$AE$368,MATCH(1,(DATA!$D$133:$D$368=B482)*(DATA!$E$133:$E$368=D482),0)),"n/a")</f>
        <v>5.7761230439218401E-2</v>
      </c>
      <c r="K482" s="86">
        <f t="array" ref="K482">IFERROR(INDEX(DATA!$AN$133:$AN$368,MATCH(1,(DATA!$D$133:$D$368=B482)*(DATA!$E$133:$E$368=D482),0)),"n/a")</f>
        <v>4716392.49</v>
      </c>
      <c r="L482" s="77">
        <f t="array" ref="L482">IFERROR(INDEX(DATA!$AO$133:$AO$368,MATCH(1,(DATA!$D$133:$D$368=B482)*(DATA!$E$133:$E$368=D482),0)),"n/a")</f>
        <v>4.58695280387382E-2</v>
      </c>
      <c r="R482" s="66"/>
      <c r="S482" s="66"/>
      <c r="T482" s="66"/>
      <c r="U482" s="66"/>
      <c r="V482" s="66"/>
      <c r="W482" s="66"/>
      <c r="X482" s="66"/>
      <c r="Y482" s="66"/>
    </row>
    <row r="483" spans="1:25" x14ac:dyDescent="0.2">
      <c r="A483" s="75" t="s">
        <v>19</v>
      </c>
      <c r="B483" s="66" t="s">
        <v>12</v>
      </c>
      <c r="C483" s="66" t="s">
        <v>25</v>
      </c>
      <c r="D483" s="66" t="s">
        <v>288</v>
      </c>
      <c r="E483" s="86">
        <f t="array" ref="E483">IFERROR(INDEX(DATA!$J$133:$J$368,MATCH(1,(DATA!$D$133:$D$368=B483)*(DATA!$E$133:$E$368=D483),0)),"n/a")</f>
        <v>348070.04</v>
      </c>
      <c r="F483" s="77">
        <f t="array" ref="F483">IFERROR(INDEX(DATA!$K$133:$K$368,MATCH(1,(DATA!$D$133:$D$368=B483)*(DATA!$E$133:$E$368=D483),0)),"n/a")</f>
        <v>-5.2730624020399498E-2</v>
      </c>
      <c r="G483" s="86">
        <f t="array" ref="G483">IFERROR(INDEX(DATA!$T$133:$T$368,MATCH(1,(DATA!$D$133:$D$368=B483)*(DATA!$E$133:$E$368=D483),0)),"n/a")</f>
        <v>1170606.23</v>
      </c>
      <c r="H483" s="77">
        <f t="array" ref="H483">IFERROR(INDEX(DATA!$U$133:$U$368,MATCH(1,(DATA!$D$133:$D$368=B483)*(DATA!$E$133:$E$368=D483),0)),"n/a")</f>
        <v>-3.4943324161991099E-2</v>
      </c>
      <c r="I483" s="86">
        <f t="array" ref="I483">IFERROR(INDEX(DATA!$AD$133:$AD$368,MATCH(1,(DATA!$D$133:$D$368=B483)*(DATA!$E$133:$E$368=D483),0)),"n/a")</f>
        <v>2258777.29</v>
      </c>
      <c r="J483" s="77">
        <f t="array" ref="J483">IFERROR(INDEX(DATA!$AE$133:$AE$368,MATCH(1,(DATA!$D$133:$D$368=B483)*(DATA!$E$133:$E$368=D483),0)),"n/a")</f>
        <v>-2.4467228094272001E-2</v>
      </c>
      <c r="K483" s="86">
        <f t="array" ref="K483">IFERROR(INDEX(DATA!$AN$133:$AN$368,MATCH(1,(DATA!$D$133:$D$368=B483)*(DATA!$E$133:$E$368=D483),0)),"n/a")</f>
        <v>4474882.62</v>
      </c>
      <c r="L483" s="77">
        <f t="array" ref="L483">IFERROR(INDEX(DATA!$AO$133:$AO$368,MATCH(1,(DATA!$D$133:$D$368=B483)*(DATA!$E$133:$E$368=D483),0)),"n/a")</f>
        <v>-3.69117317618924E-2</v>
      </c>
      <c r="R483" s="66"/>
      <c r="S483" s="66"/>
      <c r="T483" s="66"/>
      <c r="U483" s="66"/>
      <c r="V483" s="66"/>
      <c r="W483" s="66"/>
      <c r="X483" s="66"/>
      <c r="Y483" s="66"/>
    </row>
    <row r="484" spans="1:25" x14ac:dyDescent="0.2">
      <c r="A484" s="75" t="s">
        <v>19</v>
      </c>
      <c r="B484" s="66" t="s">
        <v>12</v>
      </c>
      <c r="C484" s="66" t="s">
        <v>25</v>
      </c>
      <c r="D484" s="66" t="s">
        <v>289</v>
      </c>
      <c r="E484" s="86">
        <f t="array" ref="E484">IFERROR(INDEX(DATA!$J$133:$J$368,MATCH(1,(DATA!$D$133:$D$368=B484)*(DATA!$E$133:$E$368=D484),0)),"n/a")</f>
        <v>160440.91</v>
      </c>
      <c r="F484" s="77">
        <f t="array" ref="F484">IFERROR(INDEX(DATA!$K$133:$K$368,MATCH(1,(DATA!$D$133:$D$368=B484)*(DATA!$E$133:$E$368=D484),0)),"n/a")</f>
        <v>-7.7065406779504103E-2</v>
      </c>
      <c r="G484" s="86">
        <f t="array" ref="G484">IFERROR(INDEX(DATA!$T$133:$T$368,MATCH(1,(DATA!$D$133:$D$368=B484)*(DATA!$E$133:$E$368=D484),0)),"n/a")</f>
        <v>540185.47</v>
      </c>
      <c r="H484" s="77">
        <f t="array" ref="H484">IFERROR(INDEX(DATA!$U$133:$U$368,MATCH(1,(DATA!$D$133:$D$368=B484)*(DATA!$E$133:$E$368=D484),0)),"n/a")</f>
        <v>-3.0401517367309599E-2</v>
      </c>
      <c r="I484" s="86">
        <f t="array" ref="I484">IFERROR(INDEX(DATA!$AD$133:$AD$368,MATCH(1,(DATA!$D$133:$D$368=B484)*(DATA!$E$133:$E$368=D484),0)),"n/a")</f>
        <v>1014110.7</v>
      </c>
      <c r="J484" s="77">
        <f t="array" ref="J484">IFERROR(INDEX(DATA!$AE$133:$AE$368,MATCH(1,(DATA!$D$133:$D$368=B484)*(DATA!$E$133:$E$368=D484),0)),"n/a")</f>
        <v>-4.6904966732484801E-2</v>
      </c>
      <c r="K484" s="86">
        <f t="array" ref="K484">IFERROR(INDEX(DATA!$AN$133:$AN$368,MATCH(1,(DATA!$D$133:$D$368=B484)*(DATA!$E$133:$E$368=D484),0)),"n/a")</f>
        <v>2039214.48</v>
      </c>
      <c r="L484" s="77">
        <f t="array" ref="L484">IFERROR(INDEX(DATA!$AO$133:$AO$368,MATCH(1,(DATA!$D$133:$D$368=B484)*(DATA!$E$133:$E$368=D484),0)),"n/a")</f>
        <v>-5.8031007678817498E-2</v>
      </c>
      <c r="R484" s="66"/>
      <c r="S484" s="66"/>
      <c r="T484" s="66"/>
      <c r="U484" s="66"/>
      <c r="V484" s="66"/>
      <c r="W484" s="66"/>
      <c r="X484" s="66"/>
      <c r="Y484" s="66"/>
    </row>
    <row r="485" spans="1:25" x14ac:dyDescent="0.2">
      <c r="A485" s="75" t="s">
        <v>19</v>
      </c>
      <c r="B485" s="66" t="s">
        <v>12</v>
      </c>
      <c r="C485" s="66" t="s">
        <v>25</v>
      </c>
      <c r="D485" s="66" t="s">
        <v>290</v>
      </c>
      <c r="E485" s="86">
        <f t="array" ref="E485">IFERROR(INDEX(DATA!$J$133:$J$368,MATCH(1,(DATA!$D$133:$D$368=B485)*(DATA!$E$133:$E$368=D485),0)),"n/a")</f>
        <v>131086.15</v>
      </c>
      <c r="F485" s="77">
        <f t="array" ref="F485">IFERROR(INDEX(DATA!$K$133:$K$368,MATCH(1,(DATA!$D$133:$D$368=B485)*(DATA!$E$133:$E$368=D485),0)),"n/a")</f>
        <v>-0.166417604169701</v>
      </c>
      <c r="G485" s="86">
        <f t="array" ref="G485">IFERROR(INDEX(DATA!$T$133:$T$368,MATCH(1,(DATA!$D$133:$D$368=B485)*(DATA!$E$133:$E$368=D485),0)),"n/a")</f>
        <v>475497.7</v>
      </c>
      <c r="H485" s="77">
        <f t="array" ref="H485">IFERROR(INDEX(DATA!$U$133:$U$368,MATCH(1,(DATA!$D$133:$D$368=B485)*(DATA!$E$133:$E$368=D485),0)),"n/a")</f>
        <v>-4.21744224324117E-2</v>
      </c>
      <c r="I485" s="86">
        <f t="array" ref="I485">IFERROR(INDEX(DATA!$AD$133:$AD$368,MATCH(1,(DATA!$D$133:$D$368=B485)*(DATA!$E$133:$E$368=D485),0)),"n/a")</f>
        <v>920791.72</v>
      </c>
      <c r="J485" s="77">
        <f t="array" ref="J485">IFERROR(INDEX(DATA!$AE$133:$AE$368,MATCH(1,(DATA!$D$133:$D$368=B485)*(DATA!$E$133:$E$368=D485),0)),"n/a")</f>
        <v>-2.1094549668453901E-2</v>
      </c>
      <c r="K485" s="86">
        <f t="array" ref="K485">IFERROR(INDEX(DATA!$AN$133:$AN$368,MATCH(1,(DATA!$D$133:$D$368=B485)*(DATA!$E$133:$E$368=D485),0)),"n/a")</f>
        <v>1810983.73</v>
      </c>
      <c r="L485" s="77">
        <f t="array" ref="L485">IFERROR(INDEX(DATA!$AO$133:$AO$368,MATCH(1,(DATA!$D$133:$D$368=B485)*(DATA!$E$133:$E$368=D485),0)),"n/a")</f>
        <v>6.1985163500143797E-3</v>
      </c>
      <c r="R485" s="66"/>
      <c r="S485" s="66"/>
      <c r="T485" s="66"/>
      <c r="U485" s="66"/>
      <c r="V485" s="66"/>
      <c r="W485" s="66"/>
      <c r="X485" s="66"/>
      <c r="Y485" s="66"/>
    </row>
    <row r="486" spans="1:25" x14ac:dyDescent="0.2">
      <c r="A486" s="75" t="s">
        <v>19</v>
      </c>
      <c r="B486" s="66" t="s">
        <v>12</v>
      </c>
      <c r="C486" s="66" t="s">
        <v>25</v>
      </c>
      <c r="D486" s="66" t="s">
        <v>291</v>
      </c>
      <c r="E486" s="86">
        <f t="array" ref="E486">IFERROR(INDEX(DATA!$J$133:$J$368,MATCH(1,(DATA!$D$133:$D$368=B486)*(DATA!$E$133:$E$368=D486),0)),"n/a")</f>
        <v>140549.54999999999</v>
      </c>
      <c r="F486" s="77">
        <f t="array" ref="F486">IFERROR(INDEX(DATA!$K$133:$K$368,MATCH(1,(DATA!$D$133:$D$368=B486)*(DATA!$E$133:$E$368=D486),0)),"n/a")</f>
        <v>-1.1153004467173201E-3</v>
      </c>
      <c r="G486" s="86">
        <f t="array" ref="G486">IFERROR(INDEX(DATA!$T$133:$T$368,MATCH(1,(DATA!$D$133:$D$368=B486)*(DATA!$E$133:$E$368=D486),0)),"n/a")</f>
        <v>474536.26</v>
      </c>
      <c r="H486" s="77">
        <f t="array" ref="H486">IFERROR(INDEX(DATA!$U$133:$U$368,MATCH(1,(DATA!$D$133:$D$368=B486)*(DATA!$E$133:$E$368=D486),0)),"n/a")</f>
        <v>-6.1782023994163798E-2</v>
      </c>
      <c r="I486" s="86">
        <f t="array" ref="I486">IFERROR(INDEX(DATA!$AD$133:$AD$368,MATCH(1,(DATA!$D$133:$D$368=B486)*(DATA!$E$133:$E$368=D486),0)),"n/a")</f>
        <v>967374.8</v>
      </c>
      <c r="J486" s="77">
        <f t="array" ref="J486">IFERROR(INDEX(DATA!$AE$133:$AE$368,MATCH(1,(DATA!$D$133:$D$368=B486)*(DATA!$E$133:$E$368=D486),0)),"n/a")</f>
        <v>-1.1834716276403E-2</v>
      </c>
      <c r="K486" s="86">
        <f t="array" ref="K486">IFERROR(INDEX(DATA!$AN$133:$AN$368,MATCH(1,(DATA!$D$133:$D$368=B486)*(DATA!$E$133:$E$368=D486),0)),"n/a")</f>
        <v>1880151.99</v>
      </c>
      <c r="L486" s="77">
        <f t="array" ref="L486">IFERROR(INDEX(DATA!$AO$133:$AO$368,MATCH(1,(DATA!$D$133:$D$368=B486)*(DATA!$E$133:$E$368=D486),0)),"n/a")</f>
        <v>-1.6114494014706001E-3</v>
      </c>
      <c r="R486" s="66"/>
      <c r="S486" s="66"/>
      <c r="T486" s="66"/>
      <c r="U486" s="66"/>
      <c r="V486" s="66"/>
      <c r="W486" s="66"/>
      <c r="X486" s="66"/>
      <c r="Y486" s="66"/>
    </row>
    <row r="487" spans="1:25" x14ac:dyDescent="0.2">
      <c r="A487" s="75" t="s">
        <v>19</v>
      </c>
      <c r="B487" s="66" t="s">
        <v>12</v>
      </c>
      <c r="C487" s="66" t="s">
        <v>25</v>
      </c>
      <c r="D487" s="66" t="s">
        <v>292</v>
      </c>
      <c r="E487" s="86">
        <f t="array" ref="E487">IFERROR(INDEX(DATA!$J$133:$J$368,MATCH(1,(DATA!$D$133:$D$368=B487)*(DATA!$E$133:$E$368=D487),0)),"n/a")</f>
        <v>1146331.2</v>
      </c>
      <c r="F487" s="77">
        <f t="array" ref="F487">IFERROR(INDEX(DATA!$K$133:$K$368,MATCH(1,(DATA!$D$133:$D$368=B487)*(DATA!$E$133:$E$368=D487),0)),"n/a")</f>
        <v>1.5629198033505501E-2</v>
      </c>
      <c r="G487" s="86">
        <f t="array" ref="G487">IFERROR(INDEX(DATA!$T$133:$T$368,MATCH(1,(DATA!$D$133:$D$368=B487)*(DATA!$E$133:$E$368=D487),0)),"n/a")</f>
        <v>3809636.01</v>
      </c>
      <c r="H487" s="77">
        <f t="array" ref="H487">IFERROR(INDEX(DATA!$U$133:$U$368,MATCH(1,(DATA!$D$133:$D$368=B487)*(DATA!$E$133:$E$368=D487),0)),"n/a")</f>
        <v>-9.2127982707535996E-3</v>
      </c>
      <c r="I487" s="86">
        <f t="array" ref="I487">IFERROR(INDEX(DATA!$AD$133:$AD$368,MATCH(1,(DATA!$D$133:$D$368=B487)*(DATA!$E$133:$E$368=D487),0)),"n/a")</f>
        <v>7594849.3899999997</v>
      </c>
      <c r="J487" s="77">
        <f t="array" ref="J487">IFERROR(INDEX(DATA!$AE$133:$AE$368,MATCH(1,(DATA!$D$133:$D$368=B487)*(DATA!$E$133:$E$368=D487),0)),"n/a")</f>
        <v>8.6540568774368699E-3</v>
      </c>
      <c r="K487" s="86">
        <f t="array" ref="K487">IFERROR(INDEX(DATA!$AN$133:$AN$368,MATCH(1,(DATA!$D$133:$D$368=B487)*(DATA!$E$133:$E$368=D487),0)),"n/a")</f>
        <v>14609308.140000001</v>
      </c>
      <c r="L487" s="77">
        <f t="array" ref="L487">IFERROR(INDEX(DATA!$AO$133:$AO$368,MATCH(1,(DATA!$D$133:$D$368=B487)*(DATA!$E$133:$E$368=D487),0)),"n/a")</f>
        <v>2.80909370933995E-2</v>
      </c>
      <c r="R487" s="66"/>
      <c r="S487" s="66"/>
      <c r="T487" s="66"/>
      <c r="U487" s="66"/>
      <c r="V487" s="66"/>
      <c r="W487" s="66"/>
      <c r="X487" s="66"/>
      <c r="Y487" s="66"/>
    </row>
    <row r="488" spans="1:25" x14ac:dyDescent="0.2">
      <c r="A488" s="75" t="s">
        <v>19</v>
      </c>
      <c r="B488" s="66" t="s">
        <v>12</v>
      </c>
      <c r="C488" s="66" t="s">
        <v>25</v>
      </c>
      <c r="D488" s="66" t="s">
        <v>293</v>
      </c>
      <c r="E488" s="86">
        <f t="array" ref="E488">IFERROR(INDEX(DATA!$J$133:$J$368,MATCH(1,(DATA!$D$133:$D$368=B488)*(DATA!$E$133:$E$368=D488),0)),"n/a")</f>
        <v>76519.66</v>
      </c>
      <c r="F488" s="77">
        <f t="array" ref="F488">IFERROR(INDEX(DATA!$K$133:$K$368,MATCH(1,(DATA!$D$133:$D$368=B488)*(DATA!$E$133:$E$368=D488),0)),"n/a")</f>
        <v>-0.12751516080267999</v>
      </c>
      <c r="G488" s="86">
        <f t="array" ref="G488">IFERROR(INDEX(DATA!$T$133:$T$368,MATCH(1,(DATA!$D$133:$D$368=B488)*(DATA!$E$133:$E$368=D488),0)),"n/a")</f>
        <v>260839.34</v>
      </c>
      <c r="H488" s="77">
        <f t="array" ref="H488">IFERROR(INDEX(DATA!$U$133:$U$368,MATCH(1,(DATA!$D$133:$D$368=B488)*(DATA!$E$133:$E$368=D488),0)),"n/a")</f>
        <v>-7.64769581586425E-2</v>
      </c>
      <c r="I488" s="86">
        <f t="array" ref="I488">IFERROR(INDEX(DATA!$AD$133:$AD$368,MATCH(1,(DATA!$D$133:$D$368=B488)*(DATA!$E$133:$E$368=D488),0)),"n/a")</f>
        <v>496373.52</v>
      </c>
      <c r="J488" s="77">
        <f t="array" ref="J488">IFERROR(INDEX(DATA!$AE$133:$AE$368,MATCH(1,(DATA!$D$133:$D$368=B488)*(DATA!$E$133:$E$368=D488),0)),"n/a")</f>
        <v>-6.5998181233604097E-2</v>
      </c>
      <c r="K488" s="86">
        <f t="array" ref="K488">IFERROR(INDEX(DATA!$AN$133:$AN$368,MATCH(1,(DATA!$D$133:$D$368=B488)*(DATA!$E$133:$E$368=D488),0)),"n/a")</f>
        <v>1012352.44</v>
      </c>
      <c r="L488" s="77">
        <f t="array" ref="L488">IFERROR(INDEX(DATA!$AO$133:$AO$368,MATCH(1,(DATA!$D$133:$D$368=B488)*(DATA!$E$133:$E$368=D488),0)),"n/a")</f>
        <v>-4.8216250989306098E-2</v>
      </c>
      <c r="R488" s="66"/>
      <c r="S488" s="66"/>
      <c r="T488" s="66"/>
      <c r="U488" s="66"/>
      <c r="V488" s="66"/>
      <c r="W488" s="66"/>
      <c r="X488" s="66"/>
      <c r="Y488" s="66"/>
    </row>
    <row r="489" spans="1:25" x14ac:dyDescent="0.2">
      <c r="A489" s="75" t="s">
        <v>19</v>
      </c>
      <c r="B489" s="66" t="s">
        <v>12</v>
      </c>
      <c r="C489" s="66" t="s">
        <v>25</v>
      </c>
      <c r="D489" s="66" t="s">
        <v>294</v>
      </c>
      <c r="E489" s="86">
        <f t="array" ref="E489">IFERROR(INDEX(DATA!$J$133:$J$368,MATCH(1,(DATA!$D$133:$D$368=B489)*(DATA!$E$133:$E$368=D489),0)),"n/a")</f>
        <v>393535.53</v>
      </c>
      <c r="F489" s="77">
        <f t="array" ref="F489">IFERROR(INDEX(DATA!$K$133:$K$368,MATCH(1,(DATA!$D$133:$D$368=B489)*(DATA!$E$133:$E$368=D489),0)),"n/a")</f>
        <v>-0.14820537665262701</v>
      </c>
      <c r="G489" s="86">
        <f t="array" ref="G489">IFERROR(INDEX(DATA!$T$133:$T$368,MATCH(1,(DATA!$D$133:$D$368=B489)*(DATA!$E$133:$E$368=D489),0)),"n/a")</f>
        <v>1431417</v>
      </c>
      <c r="H489" s="77">
        <f t="array" ref="H489">IFERROR(INDEX(DATA!$U$133:$U$368,MATCH(1,(DATA!$D$133:$D$368=B489)*(DATA!$E$133:$E$368=D489),0)),"n/a")</f>
        <v>-1.9164707451909398E-2</v>
      </c>
      <c r="I489" s="86">
        <f t="array" ref="I489">IFERROR(INDEX(DATA!$AD$133:$AD$368,MATCH(1,(DATA!$D$133:$D$368=B489)*(DATA!$E$133:$E$368=D489),0)),"n/a")</f>
        <v>2775613.07</v>
      </c>
      <c r="J489" s="77">
        <f t="array" ref="J489">IFERROR(INDEX(DATA!$AE$133:$AE$368,MATCH(1,(DATA!$D$133:$D$368=B489)*(DATA!$E$133:$E$368=D489),0)),"n/a")</f>
        <v>-1.31093334246397E-3</v>
      </c>
      <c r="K489" s="86">
        <f t="array" ref="K489">IFERROR(INDEX(DATA!$AN$133:$AN$368,MATCH(1,(DATA!$D$133:$D$368=B489)*(DATA!$E$133:$E$368=D489),0)),"n/a")</f>
        <v>5343176.3899999997</v>
      </c>
      <c r="L489" s="77">
        <f t="array" ref="L489">IFERROR(INDEX(DATA!$AO$133:$AO$368,MATCH(1,(DATA!$D$133:$D$368=B489)*(DATA!$E$133:$E$368=D489),0)),"n/a")</f>
        <v>3.0952380814561201E-2</v>
      </c>
      <c r="R489" s="66"/>
      <c r="S489" s="66"/>
      <c r="T489" s="66"/>
      <c r="U489" s="66"/>
      <c r="V489" s="66"/>
      <c r="W489" s="66"/>
      <c r="X489" s="66"/>
      <c r="Y489" s="66"/>
    </row>
    <row r="490" spans="1:25" x14ac:dyDescent="0.2">
      <c r="A490" s="75" t="s">
        <v>19</v>
      </c>
      <c r="B490" s="66" t="s">
        <v>12</v>
      </c>
      <c r="C490" s="66" t="s">
        <v>25</v>
      </c>
      <c r="D490" s="66" t="s">
        <v>295</v>
      </c>
      <c r="E490" s="86">
        <f t="array" ref="E490">IFERROR(INDEX(DATA!$J$133:$J$368,MATCH(1,(DATA!$D$133:$D$368=B490)*(DATA!$E$133:$E$368=D490),0)),"n/a")</f>
        <v>355389.78</v>
      </c>
      <c r="F490" s="77">
        <f t="array" ref="F490">IFERROR(INDEX(DATA!$K$133:$K$368,MATCH(1,(DATA!$D$133:$D$368=B490)*(DATA!$E$133:$E$368=D490),0)),"n/a")</f>
        <v>-8.0794701438628699E-2</v>
      </c>
      <c r="G490" s="86">
        <f t="array" ref="G490">IFERROR(INDEX(DATA!$T$133:$T$368,MATCH(1,(DATA!$D$133:$D$368=B490)*(DATA!$E$133:$E$368=D490),0)),"n/a")</f>
        <v>1111105.6499999999</v>
      </c>
      <c r="H490" s="77">
        <f t="array" ref="H490">IFERROR(INDEX(DATA!$U$133:$U$368,MATCH(1,(DATA!$D$133:$D$368=B490)*(DATA!$E$133:$E$368=D490),0)),"n/a")</f>
        <v>-0.14625904348228699</v>
      </c>
      <c r="I490" s="86">
        <f t="array" ref="I490">IFERROR(INDEX(DATA!$AD$133:$AD$368,MATCH(1,(DATA!$D$133:$D$368=B490)*(DATA!$E$133:$E$368=D490),0)),"n/a")</f>
        <v>2072571.86</v>
      </c>
      <c r="J490" s="77">
        <f t="array" ref="J490">IFERROR(INDEX(DATA!$AE$133:$AE$368,MATCH(1,(DATA!$D$133:$D$368=B490)*(DATA!$E$133:$E$368=D490),0)),"n/a")</f>
        <v>-7.8913317522360096E-2</v>
      </c>
      <c r="K490" s="86">
        <f t="array" ref="K490">IFERROR(INDEX(DATA!$AN$133:$AN$368,MATCH(1,(DATA!$D$133:$D$368=B490)*(DATA!$E$133:$E$368=D490),0)),"n/a")</f>
        <v>4151086.5</v>
      </c>
      <c r="L490" s="77">
        <f t="array" ref="L490">IFERROR(INDEX(DATA!$AO$133:$AO$368,MATCH(1,(DATA!$D$133:$D$368=B490)*(DATA!$E$133:$E$368=D490),0)),"n/a")</f>
        <v>-4.9123721171070202E-2</v>
      </c>
      <c r="R490" s="66"/>
      <c r="S490" s="66"/>
      <c r="T490" s="66"/>
      <c r="U490" s="66"/>
      <c r="V490" s="66"/>
      <c r="W490" s="66"/>
      <c r="X490" s="66"/>
      <c r="Y490" s="66"/>
    </row>
    <row r="491" spans="1:25" x14ac:dyDescent="0.2">
      <c r="A491" s="75" t="s">
        <v>19</v>
      </c>
      <c r="B491" s="66" t="s">
        <v>12</v>
      </c>
      <c r="C491" s="66" t="s">
        <v>25</v>
      </c>
      <c r="D491" s="66" t="s">
        <v>296</v>
      </c>
      <c r="E491" s="86">
        <f t="array" ref="E491">IFERROR(INDEX(DATA!$J$133:$J$368,MATCH(1,(DATA!$D$133:$D$368=B491)*(DATA!$E$133:$E$368=D491),0)),"n/a")</f>
        <v>384461.68</v>
      </c>
      <c r="F491" s="77">
        <f t="array" ref="F491">IFERROR(INDEX(DATA!$K$133:$K$368,MATCH(1,(DATA!$D$133:$D$368=B491)*(DATA!$E$133:$E$368=D491),0)),"n/a")</f>
        <v>-0.15199722683174399</v>
      </c>
      <c r="G491" s="86">
        <f t="array" ref="G491">IFERROR(INDEX(DATA!$T$133:$T$368,MATCH(1,(DATA!$D$133:$D$368=B491)*(DATA!$E$133:$E$368=D491),0)),"n/a")</f>
        <v>1249630.78</v>
      </c>
      <c r="H491" s="77">
        <f t="array" ref="H491">IFERROR(INDEX(DATA!$U$133:$U$368,MATCH(1,(DATA!$D$133:$D$368=B491)*(DATA!$E$133:$E$368=D491),0)),"n/a")</f>
        <v>-6.6703171097363498E-2</v>
      </c>
      <c r="I491" s="86">
        <f t="array" ref="I491">IFERROR(INDEX(DATA!$AD$133:$AD$368,MATCH(1,(DATA!$D$133:$D$368=B491)*(DATA!$E$133:$E$368=D491),0)),"n/a")</f>
        <v>2375559.1800000002</v>
      </c>
      <c r="J491" s="77">
        <f t="array" ref="J491">IFERROR(INDEX(DATA!$AE$133:$AE$368,MATCH(1,(DATA!$D$133:$D$368=B491)*(DATA!$E$133:$E$368=D491),0)),"n/a")</f>
        <v>2.9039118205520398E-3</v>
      </c>
      <c r="K491" s="86">
        <f t="array" ref="K491">IFERROR(INDEX(DATA!$AN$133:$AN$368,MATCH(1,(DATA!$D$133:$D$368=B491)*(DATA!$E$133:$E$368=D491),0)),"n/a")</f>
        <v>4488045.93</v>
      </c>
      <c r="L491" s="77">
        <f t="array" ref="L491">IFERROR(INDEX(DATA!$AO$133:$AO$368,MATCH(1,(DATA!$D$133:$D$368=B491)*(DATA!$E$133:$E$368=D491),0)),"n/a")</f>
        <v>-1.5884770706041901E-2</v>
      </c>
      <c r="R491" s="66"/>
      <c r="S491" s="66"/>
      <c r="T491" s="66"/>
      <c r="U491" s="66"/>
      <c r="V491" s="66"/>
      <c r="W491" s="66"/>
      <c r="X491" s="66"/>
      <c r="Y491" s="66"/>
    </row>
    <row r="492" spans="1:25" x14ac:dyDescent="0.2">
      <c r="A492" s="75" t="s">
        <v>19</v>
      </c>
      <c r="B492" s="66" t="s">
        <v>12</v>
      </c>
      <c r="C492" s="66" t="s">
        <v>25</v>
      </c>
      <c r="D492" s="66" t="s">
        <v>297</v>
      </c>
      <c r="E492" s="86">
        <f t="array" ref="E492">IFERROR(INDEX(DATA!$J$133:$J$368,MATCH(1,(DATA!$D$133:$D$368=B492)*(DATA!$E$133:$E$368=D492),0)),"n/a")</f>
        <v>106424.05</v>
      </c>
      <c r="F492" s="77">
        <f t="array" ref="F492">IFERROR(INDEX(DATA!$K$133:$K$368,MATCH(1,(DATA!$D$133:$D$368=B492)*(DATA!$E$133:$E$368=D492),0)),"n/a")</f>
        <v>-6.38935620106892E-2</v>
      </c>
      <c r="G492" s="86">
        <f t="array" ref="G492">IFERROR(INDEX(DATA!$T$133:$T$368,MATCH(1,(DATA!$D$133:$D$368=B492)*(DATA!$E$133:$E$368=D492),0)),"n/a")</f>
        <v>352101.27</v>
      </c>
      <c r="H492" s="77">
        <f t="array" ref="H492">IFERROR(INDEX(DATA!$U$133:$U$368,MATCH(1,(DATA!$D$133:$D$368=B492)*(DATA!$E$133:$E$368=D492),0)),"n/a")</f>
        <v>-7.3580492185623098E-2</v>
      </c>
      <c r="I492" s="86">
        <f t="array" ref="I492">IFERROR(INDEX(DATA!$AD$133:$AD$368,MATCH(1,(DATA!$D$133:$D$368=B492)*(DATA!$E$133:$E$368=D492),0)),"n/a")</f>
        <v>675091.67</v>
      </c>
      <c r="J492" s="77">
        <f t="array" ref="J492">IFERROR(INDEX(DATA!$AE$133:$AE$368,MATCH(1,(DATA!$D$133:$D$368=B492)*(DATA!$E$133:$E$368=D492),0)),"n/a")</f>
        <v>-5.4901122622205499E-2</v>
      </c>
      <c r="K492" s="86">
        <f t="array" ref="K492">IFERROR(INDEX(DATA!$AN$133:$AN$368,MATCH(1,(DATA!$D$133:$D$368=B492)*(DATA!$E$133:$E$368=D492),0)),"n/a")</f>
        <v>1367645.69</v>
      </c>
      <c r="L492" s="77">
        <f t="array" ref="L492">IFERROR(INDEX(DATA!$AO$133:$AO$368,MATCH(1,(DATA!$D$133:$D$368=B492)*(DATA!$E$133:$E$368=D492),0)),"n/a")</f>
        <v>-3.0807142656035898E-2</v>
      </c>
      <c r="R492" s="66"/>
      <c r="S492" s="66"/>
      <c r="T492" s="66"/>
      <c r="U492" s="66"/>
      <c r="V492" s="66"/>
      <c r="W492" s="66"/>
      <c r="X492" s="66"/>
      <c r="Y492" s="66"/>
    </row>
    <row r="493" spans="1:25" x14ac:dyDescent="0.2">
      <c r="A493" s="75" t="s">
        <v>19</v>
      </c>
      <c r="B493" s="66" t="s">
        <v>12</v>
      </c>
      <c r="C493" s="66" t="s">
        <v>25</v>
      </c>
      <c r="D493" s="66" t="s">
        <v>298</v>
      </c>
      <c r="E493" s="86">
        <f t="array" ref="E493">IFERROR(INDEX(DATA!$J$133:$J$368,MATCH(1,(DATA!$D$133:$D$368=B493)*(DATA!$E$133:$E$368=D493),0)),"n/a")</f>
        <v>210236.4</v>
      </c>
      <c r="F493" s="77">
        <f t="array" ref="F493">IFERROR(INDEX(DATA!$K$133:$K$368,MATCH(1,(DATA!$D$133:$D$368=B493)*(DATA!$E$133:$E$368=D493),0)),"n/a")</f>
        <v>-0.198436650190186</v>
      </c>
      <c r="G493" s="86">
        <f t="array" ref="G493">IFERROR(INDEX(DATA!$T$133:$T$368,MATCH(1,(DATA!$D$133:$D$368=B493)*(DATA!$E$133:$E$368=D493),0)),"n/a")</f>
        <v>666009.09</v>
      </c>
      <c r="H493" s="77">
        <f t="array" ref="H493">IFERROR(INDEX(DATA!$U$133:$U$368,MATCH(1,(DATA!$D$133:$D$368=B493)*(DATA!$E$133:$E$368=D493),0)),"n/a")</f>
        <v>-0.13012950470850801</v>
      </c>
      <c r="I493" s="86">
        <f t="array" ref="I493">IFERROR(INDEX(DATA!$AD$133:$AD$368,MATCH(1,(DATA!$D$133:$D$368=B493)*(DATA!$E$133:$E$368=D493),0)),"n/a")</f>
        <v>1253927.1399999999</v>
      </c>
      <c r="J493" s="77">
        <f t="array" ref="J493">IFERROR(INDEX(DATA!$AE$133:$AE$368,MATCH(1,(DATA!$D$133:$D$368=B493)*(DATA!$E$133:$E$368=D493),0)),"n/a")</f>
        <v>-8.9084337740980596E-2</v>
      </c>
      <c r="K493" s="86">
        <f t="array" ref="K493">IFERROR(INDEX(DATA!$AN$133:$AN$368,MATCH(1,(DATA!$D$133:$D$368=B493)*(DATA!$E$133:$E$368=D493),0)),"n/a")</f>
        <v>2728578.49</v>
      </c>
      <c r="L493" s="77">
        <f t="array" ref="L493">IFERROR(INDEX(DATA!$AO$133:$AO$368,MATCH(1,(DATA!$D$133:$D$368=B493)*(DATA!$E$133:$E$368=D493),0)),"n/a")</f>
        <v>-4.8553304584952703E-2</v>
      </c>
      <c r="R493" s="66"/>
      <c r="S493" s="66"/>
      <c r="T493" s="66"/>
      <c r="U493" s="66"/>
      <c r="V493" s="66"/>
      <c r="W493" s="66"/>
      <c r="X493" s="66"/>
      <c r="Y493" s="66"/>
    </row>
    <row r="494" spans="1:25" x14ac:dyDescent="0.2">
      <c r="A494" s="75" t="s">
        <v>19</v>
      </c>
      <c r="B494" s="66" t="s">
        <v>12</v>
      </c>
      <c r="C494" s="66" t="s">
        <v>25</v>
      </c>
      <c r="D494" s="66" t="s">
        <v>299</v>
      </c>
      <c r="E494" s="86">
        <f t="array" ref="E494">IFERROR(INDEX(DATA!$J$133:$J$368,MATCH(1,(DATA!$D$133:$D$368=B494)*(DATA!$E$133:$E$368=D494),0)),"n/a")</f>
        <v>1138975.0900000001</v>
      </c>
      <c r="F494" s="77">
        <f t="array" ref="F494">IFERROR(INDEX(DATA!$K$133:$K$368,MATCH(1,(DATA!$D$133:$D$368=B494)*(DATA!$E$133:$E$368=D494),0)),"n/a")</f>
        <v>-3.1722402972743501E-2</v>
      </c>
      <c r="G494" s="86">
        <f t="array" ref="G494">IFERROR(INDEX(DATA!$T$133:$T$368,MATCH(1,(DATA!$D$133:$D$368=B494)*(DATA!$E$133:$E$368=D494),0)),"n/a")</f>
        <v>4088310.36</v>
      </c>
      <c r="H494" s="77">
        <f t="array" ref="H494">IFERROR(INDEX(DATA!$U$133:$U$368,MATCH(1,(DATA!$D$133:$D$368=B494)*(DATA!$E$133:$E$368=D494),0)),"n/a")</f>
        <v>2.3376967393806498E-3</v>
      </c>
      <c r="I494" s="86">
        <f t="array" ref="I494">IFERROR(INDEX(DATA!$AD$133:$AD$368,MATCH(1,(DATA!$D$133:$D$368=B494)*(DATA!$E$133:$E$368=D494),0)),"n/a")</f>
        <v>8230649.3700000001</v>
      </c>
      <c r="J494" s="77">
        <f t="array" ref="J494">IFERROR(INDEX(DATA!$AE$133:$AE$368,MATCH(1,(DATA!$D$133:$D$368=B494)*(DATA!$E$133:$E$368=D494),0)),"n/a")</f>
        <v>1.7650867029232999E-2</v>
      </c>
      <c r="K494" s="86">
        <f t="array" ref="K494">IFERROR(INDEX(DATA!$AN$133:$AN$368,MATCH(1,(DATA!$D$133:$D$368=B494)*(DATA!$E$133:$E$368=D494),0)),"n/a")</f>
        <v>15196145.359999999</v>
      </c>
      <c r="L494" s="77">
        <f t="array" ref="L494">IFERROR(INDEX(DATA!$AO$133:$AO$368,MATCH(1,(DATA!$D$133:$D$368=B494)*(DATA!$E$133:$E$368=D494),0)),"n/a")</f>
        <v>8.3878272068416606E-3</v>
      </c>
      <c r="R494" s="66"/>
      <c r="S494" s="66"/>
      <c r="T494" s="66"/>
      <c r="U494" s="66"/>
      <c r="V494" s="66"/>
      <c r="W494" s="66"/>
      <c r="X494" s="66"/>
      <c r="Y494" s="66"/>
    </row>
    <row r="495" spans="1:25" x14ac:dyDescent="0.2">
      <c r="A495" s="75" t="s">
        <v>19</v>
      </c>
      <c r="B495" s="66" t="s">
        <v>12</v>
      </c>
      <c r="C495" s="66" t="s">
        <v>25</v>
      </c>
      <c r="D495" s="66" t="s">
        <v>300</v>
      </c>
      <c r="E495" s="86">
        <f t="array" ref="E495">IFERROR(INDEX(DATA!$J$133:$J$368,MATCH(1,(DATA!$D$133:$D$368=B495)*(DATA!$E$133:$E$368=D495),0)),"n/a")</f>
        <v>589345.17000000004</v>
      </c>
      <c r="F495" s="77">
        <f t="array" ref="F495">IFERROR(INDEX(DATA!$K$133:$K$368,MATCH(1,(DATA!$D$133:$D$368=B495)*(DATA!$E$133:$E$368=D495),0)),"n/a")</f>
        <v>-3.15815137181173E-2</v>
      </c>
      <c r="G495" s="86">
        <f t="array" ref="G495">IFERROR(INDEX(DATA!$T$133:$T$368,MATCH(1,(DATA!$D$133:$D$368=B495)*(DATA!$E$133:$E$368=D495),0)),"n/a")</f>
        <v>2033163.68</v>
      </c>
      <c r="H495" s="77">
        <f t="array" ref="H495">IFERROR(INDEX(DATA!$U$133:$U$368,MATCH(1,(DATA!$D$133:$D$368=B495)*(DATA!$E$133:$E$368=D495),0)),"n/a")</f>
        <v>-1.9864319762034001E-3</v>
      </c>
      <c r="I495" s="86">
        <f t="array" ref="I495">IFERROR(INDEX(DATA!$AD$133:$AD$368,MATCH(1,(DATA!$D$133:$D$368=B495)*(DATA!$E$133:$E$368=D495),0)),"n/a")</f>
        <v>3934861.02</v>
      </c>
      <c r="J495" s="77">
        <f t="array" ref="J495">IFERROR(INDEX(DATA!$AE$133:$AE$368,MATCH(1,(DATA!$D$133:$D$368=B495)*(DATA!$E$133:$E$368=D495),0)),"n/a")</f>
        <v>2.4662185329516001E-2</v>
      </c>
      <c r="K495" s="86">
        <f t="array" ref="K495">IFERROR(INDEX(DATA!$AN$133:$AN$368,MATCH(1,(DATA!$D$133:$D$368=B495)*(DATA!$E$133:$E$368=D495),0)),"n/a")</f>
        <v>7594526.9299999997</v>
      </c>
      <c r="L495" s="77">
        <f t="array" ref="L495">IFERROR(INDEX(DATA!$AO$133:$AO$368,MATCH(1,(DATA!$D$133:$D$368=B495)*(DATA!$E$133:$E$368=D495),0)),"n/a")</f>
        <v>2.4425424552588799E-2</v>
      </c>
      <c r="R495" s="66"/>
      <c r="S495" s="66"/>
      <c r="T495" s="66"/>
      <c r="U495" s="66"/>
      <c r="V495" s="66"/>
      <c r="W495" s="66"/>
      <c r="X495" s="66"/>
      <c r="Y495" s="66"/>
    </row>
    <row r="496" spans="1:25" x14ac:dyDescent="0.2">
      <c r="A496" s="75" t="s">
        <v>19</v>
      </c>
      <c r="B496" s="66" t="s">
        <v>12</v>
      </c>
      <c r="C496" s="66" t="s">
        <v>25</v>
      </c>
      <c r="D496" s="66" t="s">
        <v>301</v>
      </c>
      <c r="E496" s="86">
        <f t="array" ref="E496">IFERROR(INDEX(DATA!$J$133:$J$368,MATCH(1,(DATA!$D$133:$D$368=B496)*(DATA!$E$133:$E$368=D496),0)),"n/a")</f>
        <v>89005.79</v>
      </c>
      <c r="F496" s="77">
        <f t="array" ref="F496">IFERROR(INDEX(DATA!$K$133:$K$368,MATCH(1,(DATA!$D$133:$D$368=B496)*(DATA!$E$133:$E$368=D496),0)),"n/a")</f>
        <v>0.21502362248149801</v>
      </c>
      <c r="G496" s="86">
        <f t="array" ref="G496">IFERROR(INDEX(DATA!$T$133:$T$368,MATCH(1,(DATA!$D$133:$D$368=B496)*(DATA!$E$133:$E$368=D496),0)),"n/a")</f>
        <v>291059.69</v>
      </c>
      <c r="H496" s="77">
        <f t="array" ref="H496">IFERROR(INDEX(DATA!$U$133:$U$368,MATCH(1,(DATA!$D$133:$D$368=B496)*(DATA!$E$133:$E$368=D496),0)),"n/a")</f>
        <v>0.12732390735235899</v>
      </c>
      <c r="I496" s="86">
        <f t="array" ref="I496">IFERROR(INDEX(DATA!$AD$133:$AD$368,MATCH(1,(DATA!$D$133:$D$368=B496)*(DATA!$E$133:$E$368=D496),0)),"n/a")</f>
        <v>555588.06999999995</v>
      </c>
      <c r="J496" s="77">
        <f t="array" ref="J496">IFERROR(INDEX(DATA!$AE$133:$AE$368,MATCH(1,(DATA!$D$133:$D$368=B496)*(DATA!$E$133:$E$368=D496),0)),"n/a")</f>
        <v>8.8892542127336799E-2</v>
      </c>
      <c r="K496" s="86">
        <f t="array" ref="K496">IFERROR(INDEX(DATA!$AN$133:$AN$368,MATCH(1,(DATA!$D$133:$D$368=B496)*(DATA!$E$133:$E$368=D496),0)),"n/a")</f>
        <v>1081969.1100000001</v>
      </c>
      <c r="L496" s="77">
        <f t="array" ref="L496">IFERROR(INDEX(DATA!$AO$133:$AO$368,MATCH(1,(DATA!$D$133:$D$368=B496)*(DATA!$E$133:$E$368=D496),0)),"n/a")</f>
        <v>2.0191178158799498E-2</v>
      </c>
      <c r="R496" s="66"/>
      <c r="S496" s="66"/>
      <c r="T496" s="66"/>
      <c r="U496" s="66"/>
      <c r="V496" s="66"/>
      <c r="W496" s="66"/>
      <c r="X496" s="66"/>
      <c r="Y496" s="66"/>
    </row>
    <row r="497" spans="1:25" x14ac:dyDescent="0.2">
      <c r="A497" s="75" t="s">
        <v>19</v>
      </c>
      <c r="B497" s="66" t="s">
        <v>12</v>
      </c>
      <c r="C497" s="66" t="s">
        <v>25</v>
      </c>
      <c r="D497" s="66" t="s">
        <v>302</v>
      </c>
      <c r="E497" s="86">
        <f t="array" ref="E497">IFERROR(INDEX(DATA!$J$133:$J$368,MATCH(1,(DATA!$D$133:$D$368=B497)*(DATA!$E$133:$E$368=D497),0)),"n/a")</f>
        <v>256804</v>
      </c>
      <c r="F497" s="77">
        <f t="array" ref="F497">IFERROR(INDEX(DATA!$K$133:$K$368,MATCH(1,(DATA!$D$133:$D$368=B497)*(DATA!$E$133:$E$368=D497),0)),"n/a")</f>
        <v>-0.156825626638222</v>
      </c>
      <c r="G497" s="86">
        <f t="array" ref="G497">IFERROR(INDEX(DATA!$T$133:$T$368,MATCH(1,(DATA!$D$133:$D$368=B497)*(DATA!$E$133:$E$368=D497),0)),"n/a")</f>
        <v>926472.08</v>
      </c>
      <c r="H497" s="77">
        <f t="array" ref="H497">IFERROR(INDEX(DATA!$U$133:$U$368,MATCH(1,(DATA!$D$133:$D$368=B497)*(DATA!$E$133:$E$368=D497),0)),"n/a")</f>
        <v>-4.6819536522840197E-2</v>
      </c>
      <c r="I497" s="86">
        <f t="array" ref="I497">IFERROR(INDEX(DATA!$AD$133:$AD$368,MATCH(1,(DATA!$D$133:$D$368=B497)*(DATA!$E$133:$E$368=D497),0)),"n/a")</f>
        <v>1782579.52</v>
      </c>
      <c r="J497" s="77">
        <f t="array" ref="J497">IFERROR(INDEX(DATA!$AE$133:$AE$368,MATCH(1,(DATA!$D$133:$D$368=B497)*(DATA!$E$133:$E$368=D497),0)),"n/a")</f>
        <v>-3.03235813006183E-2</v>
      </c>
      <c r="K497" s="86">
        <f t="array" ref="K497">IFERROR(INDEX(DATA!$AN$133:$AN$368,MATCH(1,(DATA!$D$133:$D$368=B497)*(DATA!$E$133:$E$368=D497),0)),"n/a")</f>
        <v>3469746.28</v>
      </c>
      <c r="L497" s="77">
        <f t="array" ref="L497">IFERROR(INDEX(DATA!$AO$133:$AO$368,MATCH(1,(DATA!$D$133:$D$368=B497)*(DATA!$E$133:$E$368=D497),0)),"n/a")</f>
        <v>-4.5517802638287402E-3</v>
      </c>
      <c r="R497" s="66"/>
      <c r="S497" s="66"/>
      <c r="T497" s="66"/>
      <c r="U497" s="66"/>
      <c r="V497" s="66"/>
      <c r="W497" s="66"/>
      <c r="X497" s="66"/>
      <c r="Y497" s="66"/>
    </row>
    <row r="498" spans="1:25" x14ac:dyDescent="0.2">
      <c r="A498" s="75" t="s">
        <v>19</v>
      </c>
      <c r="B498" s="66" t="s">
        <v>12</v>
      </c>
      <c r="C498" s="66" t="s">
        <v>25</v>
      </c>
      <c r="D498" s="66" t="s">
        <v>303</v>
      </c>
      <c r="E498" s="86">
        <f t="array" ref="E498">IFERROR(INDEX(DATA!$J$133:$J$368,MATCH(1,(DATA!$D$133:$D$368=B498)*(DATA!$E$133:$E$368=D498),0)),"n/a")</f>
        <v>137321.54</v>
      </c>
      <c r="F498" s="77">
        <f t="array" ref="F498">IFERROR(INDEX(DATA!$K$133:$K$368,MATCH(1,(DATA!$D$133:$D$368=B498)*(DATA!$E$133:$E$368=D498),0)),"n/a")</f>
        <v>-9.2562539099430505E-2</v>
      </c>
      <c r="G498" s="86">
        <f t="array" ref="G498">IFERROR(INDEX(DATA!$T$133:$T$368,MATCH(1,(DATA!$D$133:$D$368=B498)*(DATA!$E$133:$E$368=D498),0)),"n/a")</f>
        <v>482043.32</v>
      </c>
      <c r="H498" s="77">
        <f t="array" ref="H498">IFERROR(INDEX(DATA!$U$133:$U$368,MATCH(1,(DATA!$D$133:$D$368=B498)*(DATA!$E$133:$E$368=D498),0)),"n/a")</f>
        <v>-5.6582025150045803E-2</v>
      </c>
      <c r="I498" s="86">
        <f t="array" ref="I498">IFERROR(INDEX(DATA!$AD$133:$AD$368,MATCH(1,(DATA!$D$133:$D$368=B498)*(DATA!$E$133:$E$368=D498),0)),"n/a")</f>
        <v>910482.77</v>
      </c>
      <c r="J498" s="77">
        <f t="array" ref="J498">IFERROR(INDEX(DATA!$AE$133:$AE$368,MATCH(1,(DATA!$D$133:$D$368=B498)*(DATA!$E$133:$E$368=D498),0)),"n/a")</f>
        <v>-6.2847712722567298E-2</v>
      </c>
      <c r="K498" s="86">
        <f t="array" ref="K498">IFERROR(INDEX(DATA!$AN$133:$AN$368,MATCH(1,(DATA!$D$133:$D$368=B498)*(DATA!$E$133:$E$368=D498),0)),"n/a")</f>
        <v>1840510.6</v>
      </c>
      <c r="L498" s="77">
        <f t="array" ref="L498">IFERROR(INDEX(DATA!$AO$133:$AO$368,MATCH(1,(DATA!$D$133:$D$368=B498)*(DATA!$E$133:$E$368=D498),0)),"n/a")</f>
        <v>-6.8944224900177098E-2</v>
      </c>
      <c r="R498" s="66"/>
      <c r="S498" s="66"/>
      <c r="T498" s="66"/>
      <c r="U498" s="66"/>
      <c r="V498" s="66"/>
      <c r="W498" s="66"/>
      <c r="X498" s="66"/>
      <c r="Y498" s="66"/>
    </row>
    <row r="499" spans="1:25" x14ac:dyDescent="0.2">
      <c r="A499" s="75" t="s">
        <v>19</v>
      </c>
      <c r="B499" s="66" t="s">
        <v>12</v>
      </c>
      <c r="C499" s="66" t="s">
        <v>25</v>
      </c>
      <c r="D499" s="66" t="s">
        <v>304</v>
      </c>
      <c r="E499" s="86">
        <f t="array" ref="E499">IFERROR(INDEX(DATA!$J$133:$J$368,MATCH(1,(DATA!$D$133:$D$368=B499)*(DATA!$E$133:$E$368=D499),0)),"n/a")</f>
        <v>565890.63</v>
      </c>
      <c r="F499" s="77">
        <f t="array" ref="F499">IFERROR(INDEX(DATA!$K$133:$K$368,MATCH(1,(DATA!$D$133:$D$368=B499)*(DATA!$E$133:$E$368=D499),0)),"n/a")</f>
        <v>9.3822702649667494E-2</v>
      </c>
      <c r="G499" s="86">
        <f t="array" ref="G499">IFERROR(INDEX(DATA!$T$133:$T$368,MATCH(1,(DATA!$D$133:$D$368=B499)*(DATA!$E$133:$E$368=D499),0)),"n/a")</f>
        <v>1871526.09</v>
      </c>
      <c r="H499" s="77">
        <f t="array" ref="H499">IFERROR(INDEX(DATA!$U$133:$U$368,MATCH(1,(DATA!$D$133:$D$368=B499)*(DATA!$E$133:$E$368=D499),0)),"n/a")</f>
        <v>5.59995318570784E-2</v>
      </c>
      <c r="I499" s="86">
        <f t="array" ref="I499">IFERROR(INDEX(DATA!$AD$133:$AD$368,MATCH(1,(DATA!$D$133:$D$368=B499)*(DATA!$E$133:$E$368=D499),0)),"n/a")</f>
        <v>3565203.4</v>
      </c>
      <c r="J499" s="77">
        <f t="array" ref="J499">IFERROR(INDEX(DATA!$AE$133:$AE$368,MATCH(1,(DATA!$D$133:$D$368=B499)*(DATA!$E$133:$E$368=D499),0)),"n/a")</f>
        <v>7.3543607703403504E-3</v>
      </c>
      <c r="K499" s="86">
        <f t="array" ref="K499">IFERROR(INDEX(DATA!$AN$133:$AN$368,MATCH(1,(DATA!$D$133:$D$368=B499)*(DATA!$E$133:$E$368=D499),0)),"n/a")</f>
        <v>6651465.8200000003</v>
      </c>
      <c r="L499" s="77">
        <f t="array" ref="L499">IFERROR(INDEX(DATA!$AO$133:$AO$368,MATCH(1,(DATA!$D$133:$D$368=B499)*(DATA!$E$133:$E$368=D499),0)),"n/a")</f>
        <v>5.4483365996578301E-3</v>
      </c>
      <c r="R499" s="66"/>
      <c r="S499" s="66"/>
      <c r="T499" s="66"/>
      <c r="U499" s="66"/>
      <c r="V499" s="66"/>
      <c r="W499" s="66"/>
      <c r="X499" s="66"/>
      <c r="Y499" s="66"/>
    </row>
    <row r="500" spans="1:25" x14ac:dyDescent="0.2">
      <c r="A500" s="75" t="s">
        <v>19</v>
      </c>
      <c r="B500" s="66" t="s">
        <v>12</v>
      </c>
      <c r="C500" s="66" t="s">
        <v>25</v>
      </c>
      <c r="D500" s="66" t="s">
        <v>305</v>
      </c>
      <c r="E500" s="86">
        <f t="array" ref="E500">IFERROR(INDEX(DATA!$J$133:$J$368,MATCH(1,(DATA!$D$133:$D$368=B500)*(DATA!$E$133:$E$368=D500),0)),"n/a")</f>
        <v>450153.73</v>
      </c>
      <c r="F500" s="77">
        <f t="array" ref="F500">IFERROR(INDEX(DATA!$K$133:$K$368,MATCH(1,(DATA!$D$133:$D$368=B500)*(DATA!$E$133:$E$368=D500),0)),"n/a")</f>
        <v>-2.1057963674777299E-2</v>
      </c>
      <c r="G500" s="86">
        <f t="array" ref="G500">IFERROR(INDEX(DATA!$T$133:$T$368,MATCH(1,(DATA!$D$133:$D$368=B500)*(DATA!$E$133:$E$368=D500),0)),"n/a")</f>
        <v>1536073.32</v>
      </c>
      <c r="H500" s="77">
        <f t="array" ref="H500">IFERROR(INDEX(DATA!$U$133:$U$368,MATCH(1,(DATA!$D$133:$D$368=B500)*(DATA!$E$133:$E$368=D500),0)),"n/a")</f>
        <v>-3.4169484035649601E-2</v>
      </c>
      <c r="I500" s="86">
        <f t="array" ref="I500">IFERROR(INDEX(DATA!$AD$133:$AD$368,MATCH(1,(DATA!$D$133:$D$368=B500)*(DATA!$E$133:$E$368=D500),0)),"n/a")</f>
        <v>3006672.93</v>
      </c>
      <c r="J500" s="77">
        <f t="array" ref="J500">IFERROR(INDEX(DATA!$AE$133:$AE$368,MATCH(1,(DATA!$D$133:$D$368=B500)*(DATA!$E$133:$E$368=D500),0)),"n/a")</f>
        <v>-3.05447572402824E-2</v>
      </c>
      <c r="K500" s="86">
        <f t="array" ref="K500">IFERROR(INDEX(DATA!$AN$133:$AN$368,MATCH(1,(DATA!$D$133:$D$368=B500)*(DATA!$E$133:$E$368=D500),0)),"n/a")</f>
        <v>5709821.1900000004</v>
      </c>
      <c r="L500" s="77">
        <f t="array" ref="L500">IFERROR(INDEX(DATA!$AO$133:$AO$368,MATCH(1,(DATA!$D$133:$D$368=B500)*(DATA!$E$133:$E$368=D500),0)),"n/a")</f>
        <v>-7.5928442436305598E-3</v>
      </c>
      <c r="R500" s="66"/>
      <c r="S500" s="66"/>
      <c r="T500" s="66"/>
      <c r="U500" s="66"/>
      <c r="V500" s="66"/>
      <c r="W500" s="66"/>
      <c r="X500" s="66"/>
      <c r="Y500" s="66"/>
    </row>
    <row r="501" spans="1:25" x14ac:dyDescent="0.2">
      <c r="A501" s="75" t="s">
        <v>19</v>
      </c>
      <c r="B501" s="66" t="s">
        <v>12</v>
      </c>
      <c r="C501" s="66" t="s">
        <v>25</v>
      </c>
      <c r="D501" s="66" t="s">
        <v>306</v>
      </c>
      <c r="E501" s="86">
        <f t="array" ref="E501">IFERROR(INDEX(DATA!$J$133:$J$368,MATCH(1,(DATA!$D$133:$D$368=B501)*(DATA!$E$133:$E$368=D501),0)),"n/a")</f>
        <v>348101.41</v>
      </c>
      <c r="F501" s="77">
        <f t="array" ref="F501">IFERROR(INDEX(DATA!$K$133:$K$368,MATCH(1,(DATA!$D$133:$D$368=B501)*(DATA!$E$133:$E$368=D501),0)),"n/a")</f>
        <v>0.13925218428057601</v>
      </c>
      <c r="G501" s="86">
        <f t="array" ref="G501">IFERROR(INDEX(DATA!$T$133:$T$368,MATCH(1,(DATA!$D$133:$D$368=B501)*(DATA!$E$133:$E$368=D501),0)),"n/a")</f>
        <v>1077854.53</v>
      </c>
      <c r="H501" s="77">
        <f t="array" ref="H501">IFERROR(INDEX(DATA!$U$133:$U$368,MATCH(1,(DATA!$D$133:$D$368=B501)*(DATA!$E$133:$E$368=D501),0)),"n/a")</f>
        <v>4.3256200452011603E-2</v>
      </c>
      <c r="I501" s="86">
        <f t="array" ref="I501">IFERROR(INDEX(DATA!$AD$133:$AD$368,MATCH(1,(DATA!$D$133:$D$368=B501)*(DATA!$E$133:$E$368=D501),0)),"n/a")</f>
        <v>2185748.87</v>
      </c>
      <c r="J501" s="77">
        <f t="array" ref="J501">IFERROR(INDEX(DATA!$AE$133:$AE$368,MATCH(1,(DATA!$D$133:$D$368=B501)*(DATA!$E$133:$E$368=D501),0)),"n/a")</f>
        <v>3.9372134425497401E-3</v>
      </c>
      <c r="K501" s="86">
        <f t="array" ref="K501">IFERROR(INDEX(DATA!$AN$133:$AN$368,MATCH(1,(DATA!$D$133:$D$368=B501)*(DATA!$E$133:$E$368=D501),0)),"n/a")</f>
        <v>4009455.14</v>
      </c>
      <c r="L501" s="77">
        <f t="array" ref="L501">IFERROR(INDEX(DATA!$AO$133:$AO$368,MATCH(1,(DATA!$D$133:$D$368=B501)*(DATA!$E$133:$E$368=D501),0)),"n/a")</f>
        <v>-4.0430812925764302E-2</v>
      </c>
      <c r="R501" s="66"/>
      <c r="S501" s="66"/>
      <c r="T501" s="66"/>
      <c r="U501" s="66"/>
      <c r="V501" s="66"/>
      <c r="W501" s="66"/>
      <c r="X501" s="66"/>
      <c r="Y501" s="66"/>
    </row>
    <row r="502" spans="1:25" x14ac:dyDescent="0.2">
      <c r="A502" s="75" t="s">
        <v>19</v>
      </c>
      <c r="B502" s="66" t="s">
        <v>12</v>
      </c>
      <c r="C502" s="66" t="s">
        <v>25</v>
      </c>
      <c r="D502" s="66" t="s">
        <v>307</v>
      </c>
      <c r="E502" s="86">
        <f t="array" ref="E502">IFERROR(INDEX(DATA!$J$133:$J$368,MATCH(1,(DATA!$D$133:$D$368=B502)*(DATA!$E$133:$E$368=D502),0)),"n/a")</f>
        <v>318089.96000000002</v>
      </c>
      <c r="F502" s="77">
        <f t="array" ref="F502">IFERROR(INDEX(DATA!$K$133:$K$368,MATCH(1,(DATA!$D$133:$D$368=B502)*(DATA!$E$133:$E$368=D502),0)),"n/a")</f>
        <v>-7.0447596969826401E-2</v>
      </c>
      <c r="G502" s="86">
        <f t="array" ref="G502">IFERROR(INDEX(DATA!$T$133:$T$368,MATCH(1,(DATA!$D$133:$D$368=B502)*(DATA!$E$133:$E$368=D502),0)),"n/a")</f>
        <v>1086138.49</v>
      </c>
      <c r="H502" s="77">
        <f t="array" ref="H502">IFERROR(INDEX(DATA!$U$133:$U$368,MATCH(1,(DATA!$D$133:$D$368=B502)*(DATA!$E$133:$E$368=D502),0)),"n/a")</f>
        <v>-6.5308603577167196E-2</v>
      </c>
      <c r="I502" s="86">
        <f t="array" ref="I502">IFERROR(INDEX(DATA!$AD$133:$AD$368,MATCH(1,(DATA!$D$133:$D$368=B502)*(DATA!$E$133:$E$368=D502),0)),"n/a")</f>
        <v>2147084.5</v>
      </c>
      <c r="J502" s="77">
        <f t="array" ref="J502">IFERROR(INDEX(DATA!$AE$133:$AE$368,MATCH(1,(DATA!$D$133:$D$368=B502)*(DATA!$E$133:$E$368=D502),0)),"n/a")</f>
        <v>-6.2797536158080702E-2</v>
      </c>
      <c r="K502" s="86">
        <f t="array" ref="K502">IFERROR(INDEX(DATA!$AN$133:$AN$368,MATCH(1,(DATA!$D$133:$D$368=B502)*(DATA!$E$133:$E$368=D502),0)),"n/a")</f>
        <v>4231828.47</v>
      </c>
      <c r="L502" s="77">
        <f t="array" ref="L502">IFERROR(INDEX(DATA!$AO$133:$AO$368,MATCH(1,(DATA!$D$133:$D$368=B502)*(DATA!$E$133:$E$368=D502),0)),"n/a")</f>
        <v>-2.8707847729351799E-2</v>
      </c>
      <c r="R502" s="66"/>
      <c r="S502" s="66"/>
      <c r="T502" s="66"/>
      <c r="U502" s="66"/>
      <c r="V502" s="66"/>
      <c r="W502" s="66"/>
      <c r="X502" s="66"/>
      <c r="Y502" s="66"/>
    </row>
    <row r="503" spans="1:25" x14ac:dyDescent="0.2">
      <c r="A503" s="75" t="s">
        <v>19</v>
      </c>
      <c r="B503" s="66" t="s">
        <v>12</v>
      </c>
      <c r="C503" s="66" t="s">
        <v>25</v>
      </c>
      <c r="D503" s="66" t="s">
        <v>308</v>
      </c>
      <c r="E503" s="86">
        <f t="array" ref="E503">IFERROR(INDEX(DATA!$J$133:$J$368,MATCH(1,(DATA!$D$133:$D$368=B503)*(DATA!$E$133:$E$368=D503),0)),"n/a")</f>
        <v>273444.3</v>
      </c>
      <c r="F503" s="77">
        <f t="array" ref="F503">IFERROR(INDEX(DATA!$K$133:$K$368,MATCH(1,(DATA!$D$133:$D$368=B503)*(DATA!$E$133:$E$368=D503),0)),"n/a")</f>
        <v>8.5780685836181106E-2</v>
      </c>
      <c r="G503" s="86">
        <f t="array" ref="G503">IFERROR(INDEX(DATA!$T$133:$T$368,MATCH(1,(DATA!$D$133:$D$368=B503)*(DATA!$E$133:$E$368=D503),0)),"n/a")</f>
        <v>882580.77</v>
      </c>
      <c r="H503" s="77">
        <f t="array" ref="H503">IFERROR(INDEX(DATA!$U$133:$U$368,MATCH(1,(DATA!$D$133:$D$368=B503)*(DATA!$E$133:$E$368=D503),0)),"n/a")</f>
        <v>2.4440733245328101E-2</v>
      </c>
      <c r="I503" s="86">
        <f t="array" ref="I503">IFERROR(INDEX(DATA!$AD$133:$AD$368,MATCH(1,(DATA!$D$133:$D$368=B503)*(DATA!$E$133:$E$368=D503),0)),"n/a")</f>
        <v>1659774.25</v>
      </c>
      <c r="J503" s="77">
        <f t="array" ref="J503">IFERROR(INDEX(DATA!$AE$133:$AE$368,MATCH(1,(DATA!$D$133:$D$368=B503)*(DATA!$E$133:$E$368=D503),0)),"n/a")</f>
        <v>-9.2559836333569699E-3</v>
      </c>
      <c r="K503" s="86">
        <f t="array" ref="K503">IFERROR(INDEX(DATA!$AN$133:$AN$368,MATCH(1,(DATA!$D$133:$D$368=B503)*(DATA!$E$133:$E$368=D503),0)),"n/a")</f>
        <v>3205662.05</v>
      </c>
      <c r="L503" s="77">
        <f t="array" ref="L503">IFERROR(INDEX(DATA!$AO$133:$AO$368,MATCH(1,(DATA!$D$133:$D$368=B503)*(DATA!$E$133:$E$368=D503),0)),"n/a")</f>
        <v>-1.0640956084049099E-2</v>
      </c>
      <c r="R503" s="66"/>
      <c r="S503" s="66"/>
      <c r="T503" s="66"/>
      <c r="U503" s="66"/>
      <c r="V503" s="66"/>
      <c r="W503" s="66"/>
      <c r="X503" s="66"/>
      <c r="Y503" s="66"/>
    </row>
    <row r="504" spans="1:25" x14ac:dyDescent="0.2">
      <c r="A504" s="75" t="s">
        <v>19</v>
      </c>
      <c r="B504" s="66" t="s">
        <v>12</v>
      </c>
      <c r="C504" s="66" t="s">
        <v>25</v>
      </c>
      <c r="D504" s="66" t="s">
        <v>309</v>
      </c>
      <c r="E504" s="86">
        <f t="array" ref="E504">IFERROR(INDEX(DATA!$J$133:$J$368,MATCH(1,(DATA!$D$133:$D$368=B504)*(DATA!$E$133:$E$368=D504),0)),"n/a")</f>
        <v>247755.88</v>
      </c>
      <c r="F504" s="77">
        <f t="array" ref="F504">IFERROR(INDEX(DATA!$K$133:$K$368,MATCH(1,(DATA!$D$133:$D$368=B504)*(DATA!$E$133:$E$368=D504),0)),"n/a")</f>
        <v>-1.0557213795240701E-2</v>
      </c>
      <c r="G504" s="86">
        <f t="array" ref="G504">IFERROR(INDEX(DATA!$T$133:$T$368,MATCH(1,(DATA!$D$133:$D$368=B504)*(DATA!$E$133:$E$368=D504),0)),"n/a")</f>
        <v>817637.02</v>
      </c>
      <c r="H504" s="77">
        <f t="array" ref="H504">IFERROR(INDEX(DATA!$U$133:$U$368,MATCH(1,(DATA!$D$133:$D$368=B504)*(DATA!$E$133:$E$368=D504),0)),"n/a")</f>
        <v>1.55339603723204E-2</v>
      </c>
      <c r="I504" s="86">
        <f t="array" ref="I504">IFERROR(INDEX(DATA!$AD$133:$AD$368,MATCH(1,(DATA!$D$133:$D$368=B504)*(DATA!$E$133:$E$368=D504),0)),"n/a")</f>
        <v>1537981.47</v>
      </c>
      <c r="J504" s="77">
        <f t="array" ref="J504">IFERROR(INDEX(DATA!$AE$133:$AE$368,MATCH(1,(DATA!$D$133:$D$368=B504)*(DATA!$E$133:$E$368=D504),0)),"n/a")</f>
        <v>5.1196103152681997E-3</v>
      </c>
      <c r="K504" s="86">
        <f t="array" ref="K504">IFERROR(INDEX(DATA!$AN$133:$AN$368,MATCH(1,(DATA!$D$133:$D$368=B504)*(DATA!$E$133:$E$368=D504),0)),"n/a")</f>
        <v>2979426.34</v>
      </c>
      <c r="L504" s="77">
        <f t="array" ref="L504">IFERROR(INDEX(DATA!$AO$133:$AO$368,MATCH(1,(DATA!$D$133:$D$368=B504)*(DATA!$E$133:$E$368=D504),0)),"n/a")</f>
        <v>-1.03111321570844E-2</v>
      </c>
      <c r="R504" s="66"/>
      <c r="S504" s="66"/>
      <c r="T504" s="66"/>
      <c r="U504" s="66"/>
      <c r="V504" s="66"/>
      <c r="W504" s="66"/>
      <c r="X504" s="66"/>
      <c r="Y504" s="66"/>
    </row>
    <row r="505" spans="1:25" x14ac:dyDescent="0.2">
      <c r="A505" s="75" t="s">
        <v>19</v>
      </c>
      <c r="B505" s="66" t="s">
        <v>12</v>
      </c>
      <c r="C505" s="66" t="s">
        <v>25</v>
      </c>
      <c r="D505" s="66" t="s">
        <v>310</v>
      </c>
      <c r="E505" s="86">
        <f t="array" ref="E505">IFERROR(INDEX(DATA!$J$133:$J$368,MATCH(1,(DATA!$D$133:$D$368=B505)*(DATA!$E$133:$E$368=D505),0)),"n/a")</f>
        <v>184143.56</v>
      </c>
      <c r="F505" s="77">
        <f t="array" ref="F505">IFERROR(INDEX(DATA!$K$133:$K$368,MATCH(1,(DATA!$D$133:$D$368=B505)*(DATA!$E$133:$E$368=D505),0)),"n/a")</f>
        <v>7.8663945505551801E-3</v>
      </c>
      <c r="G505" s="86">
        <f t="array" ref="G505">IFERROR(INDEX(DATA!$T$133:$T$368,MATCH(1,(DATA!$D$133:$D$368=B505)*(DATA!$E$133:$E$368=D505),0)),"n/a")</f>
        <v>589794.41</v>
      </c>
      <c r="H505" s="77">
        <f t="array" ref="H505">IFERROR(INDEX(DATA!$U$133:$U$368,MATCH(1,(DATA!$D$133:$D$368=B505)*(DATA!$E$133:$E$368=D505),0)),"n/a")</f>
        <v>-2.41066313095834E-2</v>
      </c>
      <c r="I505" s="86">
        <f t="array" ref="I505">IFERROR(INDEX(DATA!$AD$133:$AD$368,MATCH(1,(DATA!$D$133:$D$368=B505)*(DATA!$E$133:$E$368=D505),0)),"n/a")</f>
        <v>1071074.3899999999</v>
      </c>
      <c r="J505" s="77">
        <f t="array" ref="J505">IFERROR(INDEX(DATA!$AE$133:$AE$368,MATCH(1,(DATA!$D$133:$D$368=B505)*(DATA!$E$133:$E$368=D505),0)),"n/a")</f>
        <v>-5.76489453303402E-2</v>
      </c>
      <c r="K505" s="86">
        <f t="array" ref="K505">IFERROR(INDEX(DATA!$AN$133:$AN$368,MATCH(1,(DATA!$D$133:$D$368=B505)*(DATA!$E$133:$E$368=D505),0)),"n/a")</f>
        <v>2161199.02</v>
      </c>
      <c r="L505" s="77">
        <f t="array" ref="L505">IFERROR(INDEX(DATA!$AO$133:$AO$368,MATCH(1,(DATA!$D$133:$D$368=B505)*(DATA!$E$133:$E$368=D505),0)),"n/a")</f>
        <v>-4.3039622450532597E-2</v>
      </c>
      <c r="R505" s="66"/>
      <c r="S505" s="66"/>
      <c r="T505" s="66"/>
      <c r="U505" s="66"/>
      <c r="V505" s="66"/>
      <c r="W505" s="66"/>
      <c r="X505" s="66"/>
      <c r="Y505" s="66"/>
    </row>
    <row r="506" spans="1:25" x14ac:dyDescent="0.2">
      <c r="A506" s="75" t="s">
        <v>19</v>
      </c>
      <c r="B506" s="66" t="s">
        <v>12</v>
      </c>
      <c r="C506" s="66" t="s">
        <v>25</v>
      </c>
      <c r="D506" s="66" t="s">
        <v>311</v>
      </c>
      <c r="E506" s="86">
        <f t="array" ref="E506">IFERROR(INDEX(DATA!$J$133:$J$368,MATCH(1,(DATA!$D$133:$D$368=B506)*(DATA!$E$133:$E$368=D506),0)),"n/a")</f>
        <v>279011.51</v>
      </c>
      <c r="F506" s="77">
        <f t="array" ref="F506">IFERROR(INDEX(DATA!$K$133:$K$368,MATCH(1,(DATA!$D$133:$D$368=B506)*(DATA!$E$133:$E$368=D506),0)),"n/a")</f>
        <v>8.5620145819618507E-2</v>
      </c>
      <c r="G506" s="86">
        <f t="array" ref="G506">IFERROR(INDEX(DATA!$T$133:$T$368,MATCH(1,(DATA!$D$133:$D$368=B506)*(DATA!$E$133:$E$368=D506),0)),"n/a")</f>
        <v>949167.96</v>
      </c>
      <c r="H506" s="77">
        <f t="array" ref="H506">IFERROR(INDEX(DATA!$U$133:$U$368,MATCH(1,(DATA!$D$133:$D$368=B506)*(DATA!$E$133:$E$368=D506),0)),"n/a")</f>
        <v>5.33465339761834E-2</v>
      </c>
      <c r="I506" s="86">
        <f t="array" ref="I506">IFERROR(INDEX(DATA!$AD$133:$AD$368,MATCH(1,(DATA!$D$133:$D$368=B506)*(DATA!$E$133:$E$368=D506),0)),"n/a")</f>
        <v>1789129.64</v>
      </c>
      <c r="J506" s="77">
        <f t="array" ref="J506">IFERROR(INDEX(DATA!$AE$133:$AE$368,MATCH(1,(DATA!$D$133:$D$368=B506)*(DATA!$E$133:$E$368=D506),0)),"n/a")</f>
        <v>2.1422192916297801E-2</v>
      </c>
      <c r="K506" s="86">
        <f t="array" ref="K506">IFERROR(INDEX(DATA!$AN$133:$AN$368,MATCH(1,(DATA!$D$133:$D$368=B506)*(DATA!$E$133:$E$368=D506),0)),"n/a")</f>
        <v>3329746.27</v>
      </c>
      <c r="L506" s="77">
        <f t="array" ref="L506">IFERROR(INDEX(DATA!$AO$133:$AO$368,MATCH(1,(DATA!$D$133:$D$368=B506)*(DATA!$E$133:$E$368=D506),0)),"n/a")</f>
        <v>2.0344020154365702E-2</v>
      </c>
      <c r="R506" s="66"/>
      <c r="S506" s="66"/>
      <c r="T506" s="66"/>
      <c r="U506" s="66"/>
      <c r="V506" s="66"/>
      <c r="W506" s="66"/>
      <c r="X506" s="66"/>
      <c r="Y506" s="66"/>
    </row>
    <row r="507" spans="1:25" x14ac:dyDescent="0.2">
      <c r="A507" s="75" t="s">
        <v>19</v>
      </c>
      <c r="B507" s="66" t="s">
        <v>12</v>
      </c>
      <c r="C507" s="66" t="s">
        <v>25</v>
      </c>
      <c r="D507" s="66" t="s">
        <v>312</v>
      </c>
      <c r="E507" s="86">
        <f t="array" ref="E507">IFERROR(INDEX(DATA!$J$133:$J$368,MATCH(1,(DATA!$D$133:$D$368=B507)*(DATA!$E$133:$E$368=D507),0)),"n/a")</f>
        <v>179173.31</v>
      </c>
      <c r="F507" s="77">
        <f t="array" ref="F507">IFERROR(INDEX(DATA!$K$133:$K$368,MATCH(1,(DATA!$D$133:$D$368=B507)*(DATA!$E$133:$E$368=D507),0)),"n/a")</f>
        <v>3.9277550424505397E-2</v>
      </c>
      <c r="G507" s="86">
        <f t="array" ref="G507">IFERROR(INDEX(DATA!$T$133:$T$368,MATCH(1,(DATA!$D$133:$D$368=B507)*(DATA!$E$133:$E$368=D507),0)),"n/a")</f>
        <v>592970.17000000004</v>
      </c>
      <c r="H507" s="77">
        <f t="array" ref="H507">IFERROR(INDEX(DATA!$U$133:$U$368,MATCH(1,(DATA!$D$133:$D$368=B507)*(DATA!$E$133:$E$368=D507),0)),"n/a")</f>
        <v>1.3463055610148E-2</v>
      </c>
      <c r="I507" s="86">
        <f t="array" ref="I507">IFERROR(INDEX(DATA!$AD$133:$AD$368,MATCH(1,(DATA!$D$133:$D$368=B507)*(DATA!$E$133:$E$368=D507),0)),"n/a")</f>
        <v>1141786.33</v>
      </c>
      <c r="J507" s="77">
        <f t="array" ref="J507">IFERROR(INDEX(DATA!$AE$133:$AE$368,MATCH(1,(DATA!$D$133:$D$368=B507)*(DATA!$E$133:$E$368=D507),0)),"n/a")</f>
        <v>-1.8911038362515498E-2</v>
      </c>
      <c r="K507" s="86">
        <f t="array" ref="K507">IFERROR(INDEX(DATA!$AN$133:$AN$368,MATCH(1,(DATA!$D$133:$D$368=B507)*(DATA!$E$133:$E$368=D507),0)),"n/a")</f>
        <v>2218903.86</v>
      </c>
      <c r="L507" s="77">
        <f t="array" ref="L507">IFERROR(INDEX(DATA!$AO$133:$AO$368,MATCH(1,(DATA!$D$133:$D$368=B507)*(DATA!$E$133:$E$368=D507),0)),"n/a")</f>
        <v>-4.6078170389625799E-2</v>
      </c>
      <c r="R507" s="66"/>
      <c r="S507" s="66"/>
      <c r="T507" s="66"/>
      <c r="U507" s="66"/>
      <c r="V507" s="66"/>
      <c r="W507" s="66"/>
      <c r="X507" s="66"/>
      <c r="Y507" s="66"/>
    </row>
    <row r="508" spans="1:25" x14ac:dyDescent="0.2">
      <c r="A508" s="75" t="s">
        <v>19</v>
      </c>
      <c r="B508" s="66" t="s">
        <v>12</v>
      </c>
      <c r="C508" s="66" t="s">
        <v>25</v>
      </c>
      <c r="D508" s="66" t="s">
        <v>313</v>
      </c>
      <c r="E508" s="86">
        <f t="array" ref="E508">IFERROR(INDEX(DATA!$J$133:$J$368,MATCH(1,(DATA!$D$133:$D$368=B508)*(DATA!$E$133:$E$368=D508),0)),"n/a")</f>
        <v>266253.06</v>
      </c>
      <c r="F508" s="77">
        <f t="array" ref="F508">IFERROR(INDEX(DATA!$K$133:$K$368,MATCH(1,(DATA!$D$133:$D$368=B508)*(DATA!$E$133:$E$368=D508),0)),"n/a")</f>
        <v>1.2202901869694299E-3</v>
      </c>
      <c r="G508" s="86">
        <f t="array" ref="G508">IFERROR(INDEX(DATA!$T$133:$T$368,MATCH(1,(DATA!$D$133:$D$368=B508)*(DATA!$E$133:$E$368=D508),0)),"n/a")</f>
        <v>886981.03</v>
      </c>
      <c r="H508" s="77">
        <f t="array" ref="H508">IFERROR(INDEX(DATA!$U$133:$U$368,MATCH(1,(DATA!$D$133:$D$368=B508)*(DATA!$E$133:$E$368=D508),0)),"n/a")</f>
        <v>-3.4922054253359702E-2</v>
      </c>
      <c r="I508" s="86">
        <f t="array" ref="I508">IFERROR(INDEX(DATA!$AD$133:$AD$368,MATCH(1,(DATA!$D$133:$D$368=B508)*(DATA!$E$133:$E$368=D508),0)),"n/a")</f>
        <v>1762902.59</v>
      </c>
      <c r="J508" s="77">
        <f t="array" ref="J508">IFERROR(INDEX(DATA!$AE$133:$AE$368,MATCH(1,(DATA!$D$133:$D$368=B508)*(DATA!$E$133:$E$368=D508),0)),"n/a")</f>
        <v>-1.12778544461468E-2</v>
      </c>
      <c r="K508" s="86">
        <f t="array" ref="K508">IFERROR(INDEX(DATA!$AN$133:$AN$368,MATCH(1,(DATA!$D$133:$D$368=B508)*(DATA!$E$133:$E$368=D508),0)),"n/a")</f>
        <v>3389248.13</v>
      </c>
      <c r="L508" s="77">
        <f t="array" ref="L508">IFERROR(INDEX(DATA!$AO$133:$AO$368,MATCH(1,(DATA!$D$133:$D$368=B508)*(DATA!$E$133:$E$368=D508),0)),"n/a")</f>
        <v>1.1754218777112401E-2</v>
      </c>
      <c r="R508" s="66"/>
      <c r="S508" s="66"/>
      <c r="T508" s="66"/>
      <c r="U508" s="66"/>
      <c r="V508" s="66"/>
      <c r="W508" s="66"/>
      <c r="X508" s="66"/>
      <c r="Y508" s="66"/>
    </row>
    <row r="509" spans="1:25" x14ac:dyDescent="0.2">
      <c r="A509" s="75" t="s">
        <v>19</v>
      </c>
      <c r="B509" s="66" t="s">
        <v>12</v>
      </c>
      <c r="C509" s="66" t="s">
        <v>25</v>
      </c>
      <c r="D509" s="66" t="s">
        <v>314</v>
      </c>
      <c r="E509" s="86">
        <f t="array" ref="E509">IFERROR(INDEX(DATA!$J$133:$J$368,MATCH(1,(DATA!$D$133:$D$368=B509)*(DATA!$E$133:$E$368=D509),0)),"n/a")</f>
        <v>585394.34</v>
      </c>
      <c r="F509" s="77">
        <f t="array" ref="F509">IFERROR(INDEX(DATA!$K$133:$K$368,MATCH(1,(DATA!$D$133:$D$368=B509)*(DATA!$E$133:$E$368=D509),0)),"n/a")</f>
        <v>-2.8187822531170199E-2</v>
      </c>
      <c r="G509" s="86">
        <f t="array" ref="G509">IFERROR(INDEX(DATA!$T$133:$T$368,MATCH(1,(DATA!$D$133:$D$368=B509)*(DATA!$E$133:$E$368=D509),0)),"n/a")</f>
        <v>1938278.73</v>
      </c>
      <c r="H509" s="77">
        <f t="array" ref="H509">IFERROR(INDEX(DATA!$U$133:$U$368,MATCH(1,(DATA!$D$133:$D$368=B509)*(DATA!$E$133:$E$368=D509),0)),"n/a")</f>
        <v>-6.3353940529836894E-2</v>
      </c>
      <c r="I509" s="86">
        <f t="array" ref="I509">IFERROR(INDEX(DATA!$AD$133:$AD$368,MATCH(1,(DATA!$D$133:$D$368=B509)*(DATA!$E$133:$E$368=D509),0)),"n/a")</f>
        <v>3813189.51</v>
      </c>
      <c r="J509" s="77">
        <f t="array" ref="J509">IFERROR(INDEX(DATA!$AE$133:$AE$368,MATCH(1,(DATA!$D$133:$D$368=B509)*(DATA!$E$133:$E$368=D509),0)),"n/a")</f>
        <v>-6.16841348545209E-2</v>
      </c>
      <c r="K509" s="86">
        <f t="array" ref="K509">IFERROR(INDEX(DATA!$AN$133:$AN$368,MATCH(1,(DATA!$D$133:$D$368=B509)*(DATA!$E$133:$E$368=D509),0)),"n/a")</f>
        <v>7450608.1500000004</v>
      </c>
      <c r="L509" s="77">
        <f t="array" ref="L509">IFERROR(INDEX(DATA!$AO$133:$AO$368,MATCH(1,(DATA!$D$133:$D$368=B509)*(DATA!$E$133:$E$368=D509),0)),"n/a")</f>
        <v>-2.53021262485085E-2</v>
      </c>
      <c r="R509" s="66"/>
      <c r="S509" s="66"/>
      <c r="T509" s="66"/>
      <c r="U509" s="66"/>
      <c r="V509" s="66"/>
      <c r="W509" s="66"/>
      <c r="X509" s="66"/>
      <c r="Y509" s="66"/>
    </row>
    <row r="510" spans="1:25" x14ac:dyDescent="0.2">
      <c r="A510" s="75" t="s">
        <v>19</v>
      </c>
      <c r="B510" s="66" t="s">
        <v>12</v>
      </c>
      <c r="C510" s="66" t="s">
        <v>25</v>
      </c>
      <c r="D510" s="66" t="s">
        <v>315</v>
      </c>
      <c r="E510" s="86">
        <f t="array" ref="E510">IFERROR(INDEX(DATA!$J$133:$J$368,MATCH(1,(DATA!$D$133:$D$368=B510)*(DATA!$E$133:$E$368=D510),0)),"n/a")</f>
        <v>412068.9</v>
      </c>
      <c r="F510" s="77">
        <f t="array" ref="F510">IFERROR(INDEX(DATA!$K$133:$K$368,MATCH(1,(DATA!$D$133:$D$368=B510)*(DATA!$E$133:$E$368=D510),0)),"n/a")</f>
        <v>-6.6269145108171404E-2</v>
      </c>
      <c r="G510" s="86">
        <f t="array" ref="G510">IFERROR(INDEX(DATA!$T$133:$T$368,MATCH(1,(DATA!$D$133:$D$368=B510)*(DATA!$E$133:$E$368=D510),0)),"n/a")</f>
        <v>1385559.9</v>
      </c>
      <c r="H510" s="77">
        <f t="array" ref="H510">IFERROR(INDEX(DATA!$U$133:$U$368,MATCH(1,(DATA!$D$133:$D$368=B510)*(DATA!$E$133:$E$368=D510),0)),"n/a")</f>
        <v>-6.7737605378943799E-2</v>
      </c>
      <c r="I510" s="86">
        <f t="array" ref="I510">IFERROR(INDEX(DATA!$AD$133:$AD$368,MATCH(1,(DATA!$D$133:$D$368=B510)*(DATA!$E$133:$E$368=D510),0)),"n/a")</f>
        <v>2712510.24</v>
      </c>
      <c r="J510" s="77">
        <f t="array" ref="J510">IFERROR(INDEX(DATA!$AE$133:$AE$368,MATCH(1,(DATA!$D$133:$D$368=B510)*(DATA!$E$133:$E$368=D510),0)),"n/a")</f>
        <v>-6.2896346062335906E-2</v>
      </c>
      <c r="K510" s="86">
        <f t="array" ref="K510">IFERROR(INDEX(DATA!$AN$133:$AN$368,MATCH(1,(DATA!$D$133:$D$368=B510)*(DATA!$E$133:$E$368=D510),0)),"n/a")</f>
        <v>5344632.7</v>
      </c>
      <c r="L510" s="77">
        <f t="array" ref="L510">IFERROR(INDEX(DATA!$AO$133:$AO$368,MATCH(1,(DATA!$D$133:$D$368=B510)*(DATA!$E$133:$E$368=D510),0)),"n/a")</f>
        <v>-3.6340741150658697E-2</v>
      </c>
      <c r="R510" s="66"/>
      <c r="S510" s="66"/>
      <c r="T510" s="66"/>
      <c r="U510" s="66"/>
      <c r="V510" s="66"/>
      <c r="W510" s="66"/>
      <c r="X510" s="66"/>
      <c r="Y510" s="66"/>
    </row>
    <row r="511" spans="1:25" x14ac:dyDescent="0.2">
      <c r="A511" s="75" t="s">
        <v>19</v>
      </c>
      <c r="B511" s="66" t="s">
        <v>12</v>
      </c>
      <c r="C511" s="66" t="s">
        <v>25</v>
      </c>
      <c r="D511" s="66" t="s">
        <v>316</v>
      </c>
      <c r="E511" s="86">
        <f t="array" ref="E511">IFERROR(INDEX(DATA!$J$133:$J$368,MATCH(1,(DATA!$D$133:$D$368=B511)*(DATA!$E$133:$E$368=D511),0)),"n/a")</f>
        <v>362810.15</v>
      </c>
      <c r="F511" s="77">
        <f t="array" ref="F511">IFERROR(INDEX(DATA!$K$133:$K$368,MATCH(1,(DATA!$D$133:$D$368=B511)*(DATA!$E$133:$E$368=D511),0)),"n/a")</f>
        <v>-1.7918480148473099E-2</v>
      </c>
      <c r="G511" s="86">
        <f t="array" ref="G511">IFERROR(INDEX(DATA!$T$133:$T$368,MATCH(1,(DATA!$D$133:$D$368=B511)*(DATA!$E$133:$E$368=D511),0)),"n/a")</f>
        <v>1183153.69</v>
      </c>
      <c r="H511" s="77">
        <f t="array" ref="H511">IFERROR(INDEX(DATA!$U$133:$U$368,MATCH(1,(DATA!$D$133:$D$368=B511)*(DATA!$E$133:$E$368=D511),0)),"n/a")</f>
        <v>6.3576273649352004E-3</v>
      </c>
      <c r="I511" s="86">
        <f t="array" ref="I511">IFERROR(INDEX(DATA!$AD$133:$AD$368,MATCH(1,(DATA!$D$133:$D$368=B511)*(DATA!$E$133:$E$368=D511),0)),"n/a")</f>
        <v>2208760.41</v>
      </c>
      <c r="J511" s="77">
        <f t="array" ref="J511">IFERROR(INDEX(DATA!$AE$133:$AE$368,MATCH(1,(DATA!$D$133:$D$368=B511)*(DATA!$E$133:$E$368=D511),0)),"n/a")</f>
        <v>2.63538319202374E-3</v>
      </c>
      <c r="K511" s="86">
        <f t="array" ref="K511">IFERROR(INDEX(DATA!$AN$133:$AN$368,MATCH(1,(DATA!$D$133:$D$368=B511)*(DATA!$E$133:$E$368=D511),0)),"n/a")</f>
        <v>4346839.72</v>
      </c>
      <c r="L511" s="77">
        <f t="array" ref="L511">IFERROR(INDEX(DATA!$AO$133:$AO$368,MATCH(1,(DATA!$D$133:$D$368=B511)*(DATA!$E$133:$E$368=D511),0)),"n/a")</f>
        <v>-5.02203830410423E-3</v>
      </c>
      <c r="R511" s="66"/>
      <c r="S511" s="66"/>
      <c r="T511" s="66"/>
      <c r="U511" s="66"/>
      <c r="V511" s="66"/>
      <c r="W511" s="66"/>
      <c r="X511" s="66"/>
      <c r="Y511" s="66"/>
    </row>
    <row r="512" spans="1:25" x14ac:dyDescent="0.2">
      <c r="A512" s="75" t="s">
        <v>19</v>
      </c>
      <c r="B512" s="66" t="s">
        <v>12</v>
      </c>
      <c r="C512" s="66" t="s">
        <v>25</v>
      </c>
      <c r="D512" s="66" t="s">
        <v>317</v>
      </c>
      <c r="E512" s="86">
        <f t="array" ref="E512">IFERROR(INDEX(DATA!$J$133:$J$368,MATCH(1,(DATA!$D$133:$D$368=B512)*(DATA!$E$133:$E$368=D512),0)),"n/a")</f>
        <v>211498.84</v>
      </c>
      <c r="F512" s="77">
        <f t="array" ref="F512">IFERROR(INDEX(DATA!$K$133:$K$368,MATCH(1,(DATA!$D$133:$D$368=B512)*(DATA!$E$133:$E$368=D512),0)),"n/a")</f>
        <v>-0.12747722538051101</v>
      </c>
      <c r="G512" s="86">
        <f t="array" ref="G512">IFERROR(INDEX(DATA!$T$133:$T$368,MATCH(1,(DATA!$D$133:$D$368=B512)*(DATA!$E$133:$E$368=D512),0)),"n/a")</f>
        <v>762226.4</v>
      </c>
      <c r="H512" s="77">
        <f t="array" ref="H512">IFERROR(INDEX(DATA!$U$133:$U$368,MATCH(1,(DATA!$D$133:$D$368=B512)*(DATA!$E$133:$E$368=D512),0)),"n/a")</f>
        <v>-0.110139212042138</v>
      </c>
      <c r="I512" s="86">
        <f t="array" ref="I512">IFERROR(INDEX(DATA!$AD$133:$AD$368,MATCH(1,(DATA!$D$133:$D$368=B512)*(DATA!$E$133:$E$368=D512),0)),"n/a")</f>
        <v>1535833.94</v>
      </c>
      <c r="J512" s="77">
        <f t="array" ref="J512">IFERROR(INDEX(DATA!$AE$133:$AE$368,MATCH(1,(DATA!$D$133:$D$368=B512)*(DATA!$E$133:$E$368=D512),0)),"n/a")</f>
        <v>-1.31957891364356E-2</v>
      </c>
      <c r="K512" s="86">
        <f t="array" ref="K512">IFERROR(INDEX(DATA!$AN$133:$AN$368,MATCH(1,(DATA!$D$133:$D$368=B512)*(DATA!$E$133:$E$368=D512),0)),"n/a")</f>
        <v>2917770.7</v>
      </c>
      <c r="L512" s="77">
        <f t="array" ref="L512">IFERROR(INDEX(DATA!$AO$133:$AO$368,MATCH(1,(DATA!$D$133:$D$368=B512)*(DATA!$E$133:$E$368=D512),0)),"n/a")</f>
        <v>-1.66400047204989E-2</v>
      </c>
      <c r="R512" s="66"/>
      <c r="S512" s="66"/>
      <c r="T512" s="66"/>
      <c r="U512" s="66"/>
      <c r="V512" s="66"/>
      <c r="W512" s="66"/>
      <c r="X512" s="66"/>
      <c r="Y512" s="66"/>
    </row>
    <row r="513" spans="1:25" x14ac:dyDescent="0.2">
      <c r="A513" s="75" t="s">
        <v>19</v>
      </c>
      <c r="B513" s="66" t="s">
        <v>12</v>
      </c>
      <c r="C513" s="66" t="s">
        <v>25</v>
      </c>
      <c r="D513" s="66" t="s">
        <v>318</v>
      </c>
      <c r="E513" s="86">
        <f t="array" ref="E513">IFERROR(INDEX(DATA!$J$133:$J$368,MATCH(1,(DATA!$D$133:$D$368=B513)*(DATA!$E$133:$E$368=D513),0)),"n/a")</f>
        <v>343959.18</v>
      </c>
      <c r="F513" s="77">
        <f t="array" ref="F513">IFERROR(INDEX(DATA!$K$133:$K$368,MATCH(1,(DATA!$D$133:$D$368=B513)*(DATA!$E$133:$E$368=D513),0)),"n/a")</f>
        <v>-0.159848857435933</v>
      </c>
      <c r="G513" s="86">
        <f t="array" ref="G513">IFERROR(INDEX(DATA!$T$133:$T$368,MATCH(1,(DATA!$D$133:$D$368=B513)*(DATA!$E$133:$E$368=D513),0)),"n/a")</f>
        <v>1245914.44</v>
      </c>
      <c r="H513" s="77">
        <f t="array" ref="H513">IFERROR(INDEX(DATA!$U$133:$U$368,MATCH(1,(DATA!$D$133:$D$368=B513)*(DATA!$E$133:$E$368=D513),0)),"n/a")</f>
        <v>-3.8865450089680599E-2</v>
      </c>
      <c r="I513" s="86">
        <f t="array" ref="I513">IFERROR(INDEX(DATA!$AD$133:$AD$368,MATCH(1,(DATA!$D$133:$D$368=B513)*(DATA!$E$133:$E$368=D513),0)),"n/a")</f>
        <v>2404854.5</v>
      </c>
      <c r="J513" s="77">
        <f t="array" ref="J513">IFERROR(INDEX(DATA!$AE$133:$AE$368,MATCH(1,(DATA!$D$133:$D$368=B513)*(DATA!$E$133:$E$368=D513),0)),"n/a")</f>
        <v>-1.6074220363072399E-2</v>
      </c>
      <c r="K513" s="86">
        <f t="array" ref="K513">IFERROR(INDEX(DATA!$AN$133:$AN$368,MATCH(1,(DATA!$D$133:$D$368=B513)*(DATA!$E$133:$E$368=D513),0)),"n/a")</f>
        <v>4557737.37</v>
      </c>
      <c r="L513" s="77">
        <f t="array" ref="L513">IFERROR(INDEX(DATA!$AO$133:$AO$368,MATCH(1,(DATA!$D$133:$D$368=B513)*(DATA!$E$133:$E$368=D513),0)),"n/a")</f>
        <v>-7.78972531521471E-4</v>
      </c>
      <c r="R513" s="66"/>
      <c r="S513" s="66"/>
      <c r="T513" s="66"/>
      <c r="U513" s="66"/>
      <c r="V513" s="66"/>
      <c r="W513" s="66"/>
      <c r="X513" s="66"/>
      <c r="Y513" s="66"/>
    </row>
    <row r="514" spans="1:25" x14ac:dyDescent="0.2">
      <c r="A514" s="75" t="s">
        <v>19</v>
      </c>
      <c r="B514" s="66" t="s">
        <v>12</v>
      </c>
      <c r="C514" s="66" t="s">
        <v>25</v>
      </c>
      <c r="D514" s="66" t="s">
        <v>344</v>
      </c>
      <c r="E514" s="86">
        <f t="array" ref="E514">IFERROR(INDEX(DATA!$J$133:$J$368,MATCH(1,(DATA!$D$133:$D$368=B514)*(DATA!$E$133:$E$368=D514),0)),"n/a")</f>
        <v>133247.41</v>
      </c>
      <c r="F514" s="77">
        <f t="array" ref="F514">IFERROR(INDEX(DATA!$K$133:$K$368,MATCH(1,(DATA!$D$133:$D$368=B514)*(DATA!$E$133:$E$368=D514),0)),"n/a")</f>
        <v>-0.23041459483414201</v>
      </c>
      <c r="G514" s="86">
        <f t="array" ref="G514">IFERROR(INDEX(DATA!$T$133:$T$368,MATCH(1,(DATA!$D$133:$D$368=B514)*(DATA!$E$133:$E$368=D514),0)),"n/a")</f>
        <v>488183.24</v>
      </c>
      <c r="H514" s="77">
        <f t="array" ref="H514">IFERROR(INDEX(DATA!$U$133:$U$368,MATCH(1,(DATA!$D$133:$D$368=B514)*(DATA!$E$133:$E$368=D514),0)),"n/a")</f>
        <v>-9.5944138763153497E-2</v>
      </c>
      <c r="I514" s="86">
        <f t="array" ref="I514">IFERROR(INDEX(DATA!$AD$133:$AD$368,MATCH(1,(DATA!$D$133:$D$368=B514)*(DATA!$E$133:$E$368=D514),0)),"n/a")</f>
        <v>918300.56</v>
      </c>
      <c r="J514" s="77">
        <f t="array" ref="J514">IFERROR(INDEX(DATA!$AE$133:$AE$368,MATCH(1,(DATA!$D$133:$D$368=B514)*(DATA!$E$133:$E$368=D514),0)),"n/a")</f>
        <v>-0.106063674550136</v>
      </c>
      <c r="K514" s="86">
        <f t="array" ref="K514">IFERROR(INDEX(DATA!$AN$133:$AN$368,MATCH(1,(DATA!$D$133:$D$368=B514)*(DATA!$E$133:$E$368=D514),0)),"n/a")</f>
        <v>1869915.39</v>
      </c>
      <c r="L514" s="77">
        <f t="array" ref="L514">IFERROR(INDEX(DATA!$AO$133:$AO$368,MATCH(1,(DATA!$D$133:$D$368=B514)*(DATA!$E$133:$E$368=D514),0)),"n/a")</f>
        <v>-0.108930494420087</v>
      </c>
      <c r="R514" s="66"/>
      <c r="S514" s="66"/>
      <c r="T514" s="66"/>
      <c r="U514" s="66"/>
      <c r="V514" s="66"/>
      <c r="W514" s="66"/>
      <c r="X514" s="66"/>
      <c r="Y514" s="66"/>
    </row>
    <row r="515" spans="1:25" x14ac:dyDescent="0.2">
      <c r="A515" s="75" t="s">
        <v>19</v>
      </c>
      <c r="B515" s="66" t="s">
        <v>12</v>
      </c>
      <c r="C515" s="66" t="s">
        <v>25</v>
      </c>
      <c r="D515" s="66" t="s">
        <v>345</v>
      </c>
      <c r="E515" s="86">
        <f t="array" ref="E515">IFERROR(INDEX(DATA!$J$133:$J$368,MATCH(1,(DATA!$D$133:$D$368=B515)*(DATA!$E$133:$E$368=D515),0)),"n/a")</f>
        <v>313866.87</v>
      </c>
      <c r="F515" s="77">
        <f t="array" ref="F515">IFERROR(INDEX(DATA!$K$133:$K$368,MATCH(1,(DATA!$D$133:$D$368=B515)*(DATA!$E$133:$E$368=D515),0)),"n/a")</f>
        <v>5.3380790897331202E-3</v>
      </c>
      <c r="G515" s="86">
        <f t="array" ref="G515">IFERROR(INDEX(DATA!$T$133:$T$368,MATCH(1,(DATA!$D$133:$D$368=B515)*(DATA!$E$133:$E$368=D515),0)),"n/a")</f>
        <v>1015005.41</v>
      </c>
      <c r="H515" s="77">
        <f t="array" ref="H515">IFERROR(INDEX(DATA!$U$133:$U$368,MATCH(1,(DATA!$D$133:$D$368=B515)*(DATA!$E$133:$E$368=D515),0)),"n/a")</f>
        <v>-3.07399890226875E-2</v>
      </c>
      <c r="I515" s="86">
        <f t="array" ref="I515">IFERROR(INDEX(DATA!$AD$133:$AD$368,MATCH(1,(DATA!$D$133:$D$368=B515)*(DATA!$E$133:$E$368=D515),0)),"n/a")</f>
        <v>1968747.66</v>
      </c>
      <c r="J515" s="77">
        <f t="array" ref="J515">IFERROR(INDEX(DATA!$AE$133:$AE$368,MATCH(1,(DATA!$D$133:$D$368=B515)*(DATA!$E$133:$E$368=D515),0)),"n/a")</f>
        <v>-2.06263328762901E-2</v>
      </c>
      <c r="K515" s="86">
        <f t="array" ref="K515">IFERROR(INDEX(DATA!$AN$133:$AN$368,MATCH(1,(DATA!$D$133:$D$368=B515)*(DATA!$E$133:$E$368=D515),0)),"n/a")</f>
        <v>3898200.94</v>
      </c>
      <c r="L515" s="77">
        <f t="array" ref="L515">IFERROR(INDEX(DATA!$AO$133:$AO$368,MATCH(1,(DATA!$D$133:$D$368=B515)*(DATA!$E$133:$E$368=D515),0)),"n/a")</f>
        <v>-3.9655916621306299E-3</v>
      </c>
      <c r="R515" s="66"/>
      <c r="S515" s="66"/>
      <c r="T515" s="66"/>
      <c r="U515" s="66"/>
      <c r="V515" s="66"/>
      <c r="W515" s="66"/>
      <c r="X515" s="66"/>
      <c r="Y515" s="66"/>
    </row>
    <row r="516" spans="1:25" x14ac:dyDescent="0.2">
      <c r="A516" s="75"/>
      <c r="E516" s="80"/>
      <c r="F516" s="77"/>
      <c r="G516" s="81"/>
      <c r="H516" s="77"/>
      <c r="I516" s="81"/>
      <c r="J516" s="82"/>
      <c r="K516" s="81"/>
      <c r="L516" s="77"/>
      <c r="R516" s="66"/>
      <c r="S516" s="66"/>
      <c r="T516" s="66"/>
      <c r="U516" s="66"/>
      <c r="V516" s="66"/>
      <c r="W516" s="66"/>
      <c r="X516" s="66"/>
      <c r="Y516" s="66"/>
    </row>
    <row r="517" spans="1:25" x14ac:dyDescent="0.2">
      <c r="A517" s="75" t="s">
        <v>19</v>
      </c>
      <c r="B517" s="66" t="s">
        <v>12</v>
      </c>
      <c r="C517" s="66" t="s">
        <v>10</v>
      </c>
      <c r="D517" s="66" t="s">
        <v>271</v>
      </c>
      <c r="E517" s="87">
        <f t="array" ref="E517">IFERROR(INDEX(DATA!$L$133:$L$368,MATCH(1,(DATA!$D$133:$D$368=B517)*(DATA!$E$133:$E$368=D517),0)),"n/a")</f>
        <v>4.3190023857420599</v>
      </c>
      <c r="F517" s="77">
        <f t="array" ref="F517">IFERROR(INDEX(DATA!$M$133:$M$368,MATCH(1,(DATA!$D$133:$D$368=B517)*(DATA!$E$133:$E$368=D517),0)),"n/a")</f>
        <v>5.4891178090546798E-2</v>
      </c>
      <c r="G517" s="87">
        <f t="array" ref="G517">IFERROR(INDEX(DATA!$V$133:$V$368,MATCH(1,(DATA!$D$133:$D$368=B517)*(DATA!$E$133:$E$368=D517),0)),"n/a")</f>
        <v>3.92046744112612</v>
      </c>
      <c r="H517" s="77">
        <f t="array" ref="H517">IFERROR(INDEX(DATA!$W$133:$W$368,MATCH(1,(DATA!$D$133:$D$368=B517)*(DATA!$E$133:$E$368=D517),0)),"n/a")</f>
        <v>-6.5969190015676199E-3</v>
      </c>
      <c r="I517" s="87">
        <f t="array" ref="I517">IFERROR(INDEX(DATA!$AF$133:$AF$368,MATCH(1,(DATA!$D$133:$D$368=B517)*(DATA!$E$133:$E$368=D517),0)),"n/a")</f>
        <v>3.8350426436827401</v>
      </c>
      <c r="J517" s="77">
        <f t="array" ref="J517">IFERROR(INDEX(DATA!$AG$133:$AG$368,MATCH(1,(DATA!$D$133:$D$368=B517)*(DATA!$E$133:$E$368=D517),0)),"n/a")</f>
        <v>-3.1885257943786098E-2</v>
      </c>
      <c r="K517" s="87">
        <f t="array" ref="K517">IFERROR(INDEX(DATA!$AP$133:$AP$368,MATCH(1,(DATA!$D$133:$D$368=B517)*(DATA!$E$133:$E$368=D517),0)),"n/a")</f>
        <v>3.8949463194249798</v>
      </c>
      <c r="L517" s="77">
        <f t="array" ref="L517">IFERROR(INDEX(DATA!$AQ$133:$AQ$368,MATCH(1,(DATA!$D$133:$D$368=B517)*(DATA!$E$133:$E$368=D517),0)),"n/a")</f>
        <v>-2.2147579003729299E-2</v>
      </c>
      <c r="R517" s="66"/>
      <c r="S517" s="66"/>
      <c r="T517" s="66"/>
      <c r="U517" s="66"/>
      <c r="V517" s="66"/>
      <c r="W517" s="66"/>
      <c r="X517" s="66"/>
      <c r="Y517" s="66"/>
    </row>
    <row r="518" spans="1:25" x14ac:dyDescent="0.2">
      <c r="A518" s="75" t="s">
        <v>19</v>
      </c>
      <c r="B518" s="66" t="s">
        <v>12</v>
      </c>
      <c r="C518" s="66" t="s">
        <v>10</v>
      </c>
      <c r="D518" s="66" t="s">
        <v>272</v>
      </c>
      <c r="E518" s="87">
        <f t="array" ref="E518">IFERROR(INDEX(DATA!$L$133:$L$368,MATCH(1,(DATA!$D$133:$D$368=B518)*(DATA!$E$133:$E$368=D518),0)),"n/a")</f>
        <v>3.8166254469842902</v>
      </c>
      <c r="F518" s="77">
        <f t="array" ref="F518">IFERROR(INDEX(DATA!$M$133:$M$368,MATCH(1,(DATA!$D$133:$D$368=B518)*(DATA!$E$133:$E$368=D518),0)),"n/a")</f>
        <v>6.1284665201130498E-3</v>
      </c>
      <c r="G518" s="87">
        <f t="array" ref="G518">IFERROR(INDEX(DATA!$V$133:$V$368,MATCH(1,(DATA!$D$133:$D$368=B518)*(DATA!$E$133:$E$368=D518),0)),"n/a")</f>
        <v>3.7886830380323002</v>
      </c>
      <c r="H518" s="77">
        <f t="array" ref="H518">IFERROR(INDEX(DATA!$W$133:$W$368,MATCH(1,(DATA!$D$133:$D$368=B518)*(DATA!$E$133:$E$368=D518),0)),"n/a")</f>
        <v>-4.7669962393818398E-3</v>
      </c>
      <c r="I518" s="87">
        <f t="array" ref="I518">IFERROR(INDEX(DATA!$AF$133:$AF$368,MATCH(1,(DATA!$D$133:$D$368=B518)*(DATA!$E$133:$E$368=D518),0)),"n/a")</f>
        <v>3.77883106812485</v>
      </c>
      <c r="J518" s="77">
        <f t="array" ref="J518">IFERROR(INDEX(DATA!$AG$133:$AG$368,MATCH(1,(DATA!$D$133:$D$368=B518)*(DATA!$E$133:$E$368=D518),0)),"n/a")</f>
        <v>1.5578706859382099E-3</v>
      </c>
      <c r="K518" s="87">
        <f t="array" ref="K518">IFERROR(INDEX(DATA!$AP$133:$AP$368,MATCH(1,(DATA!$D$133:$D$368=B518)*(DATA!$E$133:$E$368=D518),0)),"n/a")</f>
        <v>3.7556794296262299</v>
      </c>
      <c r="L518" s="77">
        <f t="array" ref="L518">IFERROR(INDEX(DATA!$AQ$133:$AQ$368,MATCH(1,(DATA!$D$133:$D$368=B518)*(DATA!$E$133:$E$368=D518),0)),"n/a")</f>
        <v>5.6315743231680497E-4</v>
      </c>
      <c r="R518" s="66"/>
      <c r="S518" s="66"/>
      <c r="T518" s="66"/>
      <c r="U518" s="66"/>
      <c r="V518" s="66"/>
      <c r="W518" s="66"/>
      <c r="X518" s="66"/>
      <c r="Y518" s="66"/>
    </row>
    <row r="519" spans="1:25" x14ac:dyDescent="0.2">
      <c r="A519" s="75" t="s">
        <v>19</v>
      </c>
      <c r="B519" s="66" t="s">
        <v>12</v>
      </c>
      <c r="C519" s="66" t="s">
        <v>10</v>
      </c>
      <c r="D519" s="66" t="s">
        <v>273</v>
      </c>
      <c r="E519" s="87">
        <f t="array" ref="E519">IFERROR(INDEX(DATA!$L$133:$L$368,MATCH(1,(DATA!$D$133:$D$368=B519)*(DATA!$E$133:$E$368=D519),0)),"n/a")</f>
        <v>3.6592976202729099</v>
      </c>
      <c r="F519" s="77">
        <f t="array" ref="F519">IFERROR(INDEX(DATA!$M$133:$M$368,MATCH(1,(DATA!$D$133:$D$368=B519)*(DATA!$E$133:$E$368=D519),0)),"n/a")</f>
        <v>-4.1312473077477603E-5</v>
      </c>
      <c r="G519" s="87">
        <f t="array" ref="G519">IFERROR(INDEX(DATA!$V$133:$V$368,MATCH(1,(DATA!$D$133:$D$368=B519)*(DATA!$E$133:$E$368=D519),0)),"n/a")</f>
        <v>3.6961923251231501</v>
      </c>
      <c r="H519" s="77">
        <f t="array" ref="H519">IFERROR(INDEX(DATA!$W$133:$W$368,MATCH(1,(DATA!$D$133:$D$368=B519)*(DATA!$E$133:$E$368=D519),0)),"n/a")</f>
        <v>1.7584823613987399E-2</v>
      </c>
      <c r="I519" s="87">
        <f t="array" ref="I519">IFERROR(INDEX(DATA!$AF$133:$AF$368,MATCH(1,(DATA!$D$133:$D$368=B519)*(DATA!$E$133:$E$368=D519),0)),"n/a")</f>
        <v>3.6638549824646098</v>
      </c>
      <c r="J519" s="77">
        <f t="array" ref="J519">IFERROR(INDEX(DATA!$AG$133:$AG$368,MATCH(1,(DATA!$D$133:$D$368=B519)*(DATA!$E$133:$E$368=D519),0)),"n/a")</f>
        <v>2.5238257764681202E-3</v>
      </c>
      <c r="K519" s="87">
        <f t="array" ref="K519">IFERROR(INDEX(DATA!$AP$133:$AP$368,MATCH(1,(DATA!$D$133:$D$368=B519)*(DATA!$E$133:$E$368=D519),0)),"n/a")</f>
        <v>3.6528753725779701</v>
      </c>
      <c r="L519" s="77">
        <f t="array" ref="L519">IFERROR(INDEX(DATA!$AQ$133:$AQ$368,MATCH(1,(DATA!$D$133:$D$368=B519)*(DATA!$E$133:$E$368=D519),0)),"n/a")</f>
        <v>-1.70661920595848E-2</v>
      </c>
      <c r="R519" s="66"/>
      <c r="S519" s="66"/>
      <c r="T519" s="66"/>
      <c r="U519" s="66"/>
      <c r="V519" s="66"/>
      <c r="W519" s="66"/>
      <c r="X519" s="66"/>
      <c r="Y519" s="66"/>
    </row>
    <row r="520" spans="1:25" x14ac:dyDescent="0.2">
      <c r="A520" s="75" t="s">
        <v>19</v>
      </c>
      <c r="B520" s="66" t="s">
        <v>12</v>
      </c>
      <c r="C520" s="66" t="s">
        <v>10</v>
      </c>
      <c r="D520" s="66" t="s">
        <v>274</v>
      </c>
      <c r="E520" s="87">
        <f t="array" ref="E520">IFERROR(INDEX(DATA!$L$133:$L$368,MATCH(1,(DATA!$D$133:$D$368=B520)*(DATA!$E$133:$E$368=D520),0)),"n/a")</f>
        <v>3.7885005947208001</v>
      </c>
      <c r="F520" s="77">
        <f t="array" ref="F520">IFERROR(INDEX(DATA!$M$133:$M$368,MATCH(1,(DATA!$D$133:$D$368=B520)*(DATA!$E$133:$E$368=D520),0)),"n/a")</f>
        <v>2.9926236123762301E-2</v>
      </c>
      <c r="G520" s="87">
        <f t="array" ref="G520">IFERROR(INDEX(DATA!$V$133:$V$368,MATCH(1,(DATA!$D$133:$D$368=B520)*(DATA!$E$133:$E$368=D520),0)),"n/a")</f>
        <v>3.7642274653507299</v>
      </c>
      <c r="H520" s="77">
        <f t="array" ref="H520">IFERROR(INDEX(DATA!$W$133:$W$368,MATCH(1,(DATA!$D$133:$D$368=B520)*(DATA!$E$133:$E$368=D520),0)),"n/a")</f>
        <v>1.23555410344839E-2</v>
      </c>
      <c r="I520" s="87">
        <f t="array" ref="I520">IFERROR(INDEX(DATA!$AF$133:$AF$368,MATCH(1,(DATA!$D$133:$D$368=B520)*(DATA!$E$133:$E$368=D520),0)),"n/a")</f>
        <v>3.7436086447264998</v>
      </c>
      <c r="J520" s="77">
        <f t="array" ref="J520">IFERROR(INDEX(DATA!$AG$133:$AG$368,MATCH(1,(DATA!$D$133:$D$368=B520)*(DATA!$E$133:$E$368=D520),0)),"n/a")</f>
        <v>1.64820789575317E-2</v>
      </c>
      <c r="K520" s="87">
        <f t="array" ref="K520">IFERROR(INDEX(DATA!$AP$133:$AP$368,MATCH(1,(DATA!$D$133:$D$368=B520)*(DATA!$E$133:$E$368=D520),0)),"n/a")</f>
        <v>3.7064430753611002</v>
      </c>
      <c r="L520" s="77">
        <f t="array" ref="L520">IFERROR(INDEX(DATA!$AQ$133:$AQ$368,MATCH(1,(DATA!$D$133:$D$368=B520)*(DATA!$E$133:$E$368=D520),0)),"n/a")</f>
        <v>1.23462290167984E-2</v>
      </c>
      <c r="R520" s="66"/>
      <c r="S520" s="66"/>
      <c r="T520" s="66"/>
      <c r="U520" s="66"/>
      <c r="V520" s="66"/>
      <c r="W520" s="66"/>
      <c r="X520" s="66"/>
      <c r="Y520" s="66"/>
    </row>
    <row r="521" spans="1:25" x14ac:dyDescent="0.2">
      <c r="A521" s="75" t="s">
        <v>19</v>
      </c>
      <c r="B521" s="66" t="s">
        <v>12</v>
      </c>
      <c r="C521" s="66" t="s">
        <v>10</v>
      </c>
      <c r="D521" s="66" t="s">
        <v>275</v>
      </c>
      <c r="E521" s="87">
        <f t="array" ref="E521">IFERROR(INDEX(DATA!$L$133:$L$368,MATCH(1,(DATA!$D$133:$D$368=B521)*(DATA!$E$133:$E$368=D521),0)),"n/a")</f>
        <v>3.4442506100197101</v>
      </c>
      <c r="F521" s="77">
        <f t="array" ref="F521">IFERROR(INDEX(DATA!$M$133:$M$368,MATCH(1,(DATA!$D$133:$D$368=B521)*(DATA!$E$133:$E$368=D521),0)),"n/a")</f>
        <v>1.07672455475203E-2</v>
      </c>
      <c r="G521" s="87">
        <f t="array" ref="G521">IFERROR(INDEX(DATA!$V$133:$V$368,MATCH(1,(DATA!$D$133:$D$368=B521)*(DATA!$E$133:$E$368=D521),0)),"n/a")</f>
        <v>3.3892531045952099</v>
      </c>
      <c r="H521" s="77">
        <f t="array" ref="H521">IFERROR(INDEX(DATA!$W$133:$W$368,MATCH(1,(DATA!$D$133:$D$368=B521)*(DATA!$E$133:$E$368=D521),0)),"n/a")</f>
        <v>-1.25836285316114E-2</v>
      </c>
      <c r="I521" s="87">
        <f t="array" ref="I521">IFERROR(INDEX(DATA!$AF$133:$AF$368,MATCH(1,(DATA!$D$133:$D$368=B521)*(DATA!$E$133:$E$368=D521),0)),"n/a")</f>
        <v>3.3128022827625498</v>
      </c>
      <c r="J521" s="77">
        <f t="array" ref="J521">IFERROR(INDEX(DATA!$AG$133:$AG$368,MATCH(1,(DATA!$D$133:$D$368=B521)*(DATA!$E$133:$E$368=D521),0)),"n/a")</f>
        <v>-3.4770773806011603E-2</v>
      </c>
      <c r="K521" s="87">
        <f t="array" ref="K521">IFERROR(INDEX(DATA!$AP$133:$AP$368,MATCH(1,(DATA!$D$133:$D$368=B521)*(DATA!$E$133:$E$368=D521),0)),"n/a")</f>
        <v>3.3508552220677399</v>
      </c>
      <c r="L521" s="77">
        <f t="array" ref="L521">IFERROR(INDEX(DATA!$AQ$133:$AQ$368,MATCH(1,(DATA!$D$133:$D$368=B521)*(DATA!$E$133:$E$368=D521),0)),"n/a")</f>
        <v>-2.8722644379234101E-2</v>
      </c>
      <c r="R521" s="66"/>
      <c r="S521" s="66"/>
      <c r="T521" s="66"/>
      <c r="U521" s="66"/>
      <c r="V521" s="66"/>
      <c r="W521" s="66"/>
      <c r="X521" s="66"/>
      <c r="Y521" s="66"/>
    </row>
    <row r="522" spans="1:25" x14ac:dyDescent="0.2">
      <c r="A522" s="75" t="s">
        <v>19</v>
      </c>
      <c r="B522" s="66" t="s">
        <v>12</v>
      </c>
      <c r="C522" s="66" t="s">
        <v>10</v>
      </c>
      <c r="D522" s="66" t="s">
        <v>276</v>
      </c>
      <c r="E522" s="87">
        <f t="array" ref="E522">IFERROR(INDEX(DATA!$L$133:$L$368,MATCH(1,(DATA!$D$133:$D$368=B522)*(DATA!$E$133:$E$368=D522),0)),"n/a")</f>
        <v>3.5553249001890199</v>
      </c>
      <c r="F522" s="77">
        <f t="array" ref="F522">IFERROR(INDEX(DATA!$M$133:$M$368,MATCH(1,(DATA!$D$133:$D$368=B522)*(DATA!$E$133:$E$368=D522),0)),"n/a")</f>
        <v>-2.4762908393206998E-2</v>
      </c>
      <c r="G522" s="87">
        <f t="array" ref="G522">IFERROR(INDEX(DATA!$V$133:$V$368,MATCH(1,(DATA!$D$133:$D$368=B522)*(DATA!$E$133:$E$368=D522),0)),"n/a")</f>
        <v>3.5895409010236601</v>
      </c>
      <c r="H522" s="77">
        <f t="array" ref="H522">IFERROR(INDEX(DATA!$W$133:$W$368,MATCH(1,(DATA!$D$133:$D$368=B522)*(DATA!$E$133:$E$368=D522),0)),"n/a")</f>
        <v>-3.4694239815150499E-3</v>
      </c>
      <c r="I522" s="87">
        <f t="array" ref="I522">IFERROR(INDEX(DATA!$AF$133:$AF$368,MATCH(1,(DATA!$D$133:$D$368=B522)*(DATA!$E$133:$E$368=D522),0)),"n/a")</f>
        <v>3.6186741198485999</v>
      </c>
      <c r="J522" s="77">
        <f t="array" ref="J522">IFERROR(INDEX(DATA!$AG$133:$AG$368,MATCH(1,(DATA!$D$133:$D$368=B522)*(DATA!$E$133:$E$368=D522),0)),"n/a")</f>
        <v>8.0384790592291401E-3</v>
      </c>
      <c r="K522" s="87">
        <f t="array" ref="K522">IFERROR(INDEX(DATA!$AP$133:$AP$368,MATCH(1,(DATA!$D$133:$D$368=B522)*(DATA!$E$133:$E$368=D522),0)),"n/a")</f>
        <v>3.58824282217698</v>
      </c>
      <c r="L522" s="77">
        <f t="array" ref="L522">IFERROR(INDEX(DATA!$AQ$133:$AQ$368,MATCH(1,(DATA!$D$133:$D$368=B522)*(DATA!$E$133:$E$368=D522),0)),"n/a")</f>
        <v>-1.3832973204266E-2</v>
      </c>
      <c r="R522" s="66"/>
      <c r="S522" s="66"/>
      <c r="T522" s="66"/>
      <c r="U522" s="66"/>
      <c r="V522" s="66"/>
      <c r="W522" s="66"/>
      <c r="X522" s="66"/>
      <c r="Y522" s="66"/>
    </row>
    <row r="523" spans="1:25" x14ac:dyDescent="0.2">
      <c r="A523" s="75" t="s">
        <v>19</v>
      </c>
      <c r="B523" s="66" t="s">
        <v>12</v>
      </c>
      <c r="C523" s="66" t="s">
        <v>10</v>
      </c>
      <c r="D523" s="66" t="s">
        <v>277</v>
      </c>
      <c r="E523" s="87">
        <f t="array" ref="E523">IFERROR(INDEX(DATA!$L$133:$L$368,MATCH(1,(DATA!$D$133:$D$368=B523)*(DATA!$E$133:$E$368=D523),0)),"n/a")</f>
        <v>3.1258207915129801</v>
      </c>
      <c r="F523" s="77">
        <f t="array" ref="F523">IFERROR(INDEX(DATA!$M$133:$M$368,MATCH(1,(DATA!$D$133:$D$368=B523)*(DATA!$E$133:$E$368=D523),0)),"n/a")</f>
        <v>-9.0994163066989903E-2</v>
      </c>
      <c r="G523" s="87">
        <f t="array" ref="G523">IFERROR(INDEX(DATA!$V$133:$V$368,MATCH(1,(DATA!$D$133:$D$368=B523)*(DATA!$E$133:$E$368=D523),0)),"n/a")</f>
        <v>3.14782956008633</v>
      </c>
      <c r="H523" s="77">
        <f t="array" ref="H523">IFERROR(INDEX(DATA!$W$133:$W$368,MATCH(1,(DATA!$D$133:$D$368=B523)*(DATA!$E$133:$E$368=D523),0)),"n/a")</f>
        <v>-7.9366215669955095E-2</v>
      </c>
      <c r="I523" s="87">
        <f t="array" ref="I523">IFERROR(INDEX(DATA!$AF$133:$AF$368,MATCH(1,(DATA!$D$133:$D$368=B523)*(DATA!$E$133:$E$368=D523),0)),"n/a")</f>
        <v>3.23865323484599</v>
      </c>
      <c r="J523" s="77">
        <f t="array" ref="J523">IFERROR(INDEX(DATA!$AG$133:$AG$368,MATCH(1,(DATA!$D$133:$D$368=B523)*(DATA!$E$133:$E$368=D523),0)),"n/a")</f>
        <v>-5.2137569272814398E-2</v>
      </c>
      <c r="K523" s="87">
        <f t="array" ref="K523">IFERROR(INDEX(DATA!$AP$133:$AP$368,MATCH(1,(DATA!$D$133:$D$368=B523)*(DATA!$E$133:$E$368=D523),0)),"n/a")</f>
        <v>3.3543680009961601</v>
      </c>
      <c r="L523" s="77">
        <f t="array" ref="L523">IFERROR(INDEX(DATA!$AQ$133:$AQ$368,MATCH(1,(DATA!$D$133:$D$368=B523)*(DATA!$E$133:$E$368=D523),0)),"n/a")</f>
        <v>-3.4123693190816103E-2</v>
      </c>
      <c r="R523" s="66"/>
      <c r="S523" s="66"/>
      <c r="T523" s="66"/>
      <c r="U523" s="66"/>
      <c r="V523" s="66"/>
      <c r="W523" s="66"/>
      <c r="X523" s="66"/>
      <c r="Y523" s="66"/>
    </row>
    <row r="524" spans="1:25" x14ac:dyDescent="0.2">
      <c r="A524" s="75" t="s">
        <v>19</v>
      </c>
      <c r="B524" s="66" t="s">
        <v>12</v>
      </c>
      <c r="C524" s="66" t="s">
        <v>10</v>
      </c>
      <c r="D524" s="66" t="s">
        <v>278</v>
      </c>
      <c r="E524" s="87">
        <f t="array" ref="E524">IFERROR(INDEX(DATA!$L$133:$L$368,MATCH(1,(DATA!$D$133:$D$368=B524)*(DATA!$E$133:$E$368=D524),0)),"n/a")</f>
        <v>3.5497850555450898</v>
      </c>
      <c r="F524" s="77">
        <f t="array" ref="F524">IFERROR(INDEX(DATA!$M$133:$M$368,MATCH(1,(DATA!$D$133:$D$368=B524)*(DATA!$E$133:$E$368=D524),0)),"n/a")</f>
        <v>1.5461878080465801E-2</v>
      </c>
      <c r="G524" s="87">
        <f t="array" ref="G524">IFERROR(INDEX(DATA!$V$133:$V$368,MATCH(1,(DATA!$D$133:$D$368=B524)*(DATA!$E$133:$E$368=D524),0)),"n/a")</f>
        <v>3.4708574855674699</v>
      </c>
      <c r="H524" s="77">
        <f t="array" ref="H524">IFERROR(INDEX(DATA!$W$133:$W$368,MATCH(1,(DATA!$D$133:$D$368=B524)*(DATA!$E$133:$E$368=D524),0)),"n/a")</f>
        <v>1.3384513956371099E-2</v>
      </c>
      <c r="I524" s="87">
        <f t="array" ref="I524">IFERROR(INDEX(DATA!$AF$133:$AF$368,MATCH(1,(DATA!$D$133:$D$368=B524)*(DATA!$E$133:$E$368=D524),0)),"n/a")</f>
        <v>3.4621335941861502</v>
      </c>
      <c r="J524" s="77">
        <f t="array" ref="J524">IFERROR(INDEX(DATA!$AG$133:$AG$368,MATCH(1,(DATA!$D$133:$D$368=B524)*(DATA!$E$133:$E$368=D524),0)),"n/a")</f>
        <v>2.65085192745349E-3</v>
      </c>
      <c r="K524" s="87">
        <f t="array" ref="K524">IFERROR(INDEX(DATA!$AP$133:$AP$368,MATCH(1,(DATA!$D$133:$D$368=B524)*(DATA!$E$133:$E$368=D524),0)),"n/a")</f>
        <v>3.4770011824390199</v>
      </c>
      <c r="L524" s="77">
        <f t="array" ref="L524">IFERROR(INDEX(DATA!$AQ$133:$AQ$368,MATCH(1,(DATA!$D$133:$D$368=B524)*(DATA!$E$133:$E$368=D524),0)),"n/a")</f>
        <v>9.8381614090490904E-4</v>
      </c>
      <c r="R524" s="66"/>
      <c r="S524" s="66"/>
      <c r="T524" s="66"/>
      <c r="U524" s="66"/>
      <c r="V524" s="66"/>
      <c r="W524" s="66"/>
      <c r="X524" s="66"/>
      <c r="Y524" s="66"/>
    </row>
    <row r="525" spans="1:25" x14ac:dyDescent="0.2">
      <c r="A525" s="75" t="s">
        <v>19</v>
      </c>
      <c r="B525" s="66" t="s">
        <v>12</v>
      </c>
      <c r="C525" s="66" t="s">
        <v>10</v>
      </c>
      <c r="D525" s="66" t="s">
        <v>279</v>
      </c>
      <c r="E525" s="87">
        <f t="array" ref="E525">IFERROR(INDEX(DATA!$L$133:$L$368,MATCH(1,(DATA!$D$133:$D$368=B525)*(DATA!$E$133:$E$368=D525),0)),"n/a")</f>
        <v>3.5139137983353899</v>
      </c>
      <c r="F525" s="77">
        <f t="array" ref="F525">IFERROR(INDEX(DATA!$M$133:$M$368,MATCH(1,(DATA!$D$133:$D$368=B525)*(DATA!$E$133:$E$368=D525),0)),"n/a")</f>
        <v>0.11140565936767501</v>
      </c>
      <c r="G525" s="87">
        <f t="array" ref="G525">IFERROR(INDEX(DATA!$V$133:$V$368,MATCH(1,(DATA!$D$133:$D$368=B525)*(DATA!$E$133:$E$368=D525),0)),"n/a")</f>
        <v>3.4713568338024801</v>
      </c>
      <c r="H525" s="77">
        <f t="array" ref="H525">IFERROR(INDEX(DATA!$W$133:$W$368,MATCH(1,(DATA!$D$133:$D$368=B525)*(DATA!$E$133:$E$368=D525),0)),"n/a")</f>
        <v>2.3784437041364199E-2</v>
      </c>
      <c r="I525" s="87">
        <f t="array" ref="I525">IFERROR(INDEX(DATA!$AF$133:$AF$368,MATCH(1,(DATA!$D$133:$D$368=B525)*(DATA!$E$133:$E$368=D525),0)),"n/a")</f>
        <v>3.4963626451193299</v>
      </c>
      <c r="J525" s="77">
        <f t="array" ref="J525">IFERROR(INDEX(DATA!$AG$133:$AG$368,MATCH(1,(DATA!$D$133:$D$368=B525)*(DATA!$E$133:$E$368=D525),0)),"n/a")</f>
        <v>2.39653570034426E-3</v>
      </c>
      <c r="K525" s="87">
        <f t="array" ref="K525">IFERROR(INDEX(DATA!$AP$133:$AP$368,MATCH(1,(DATA!$D$133:$D$368=B525)*(DATA!$E$133:$E$368=D525),0)),"n/a")</f>
        <v>3.549232700468</v>
      </c>
      <c r="L525" s="77">
        <f t="array" ref="L525">IFERROR(INDEX(DATA!$AQ$133:$AQ$368,MATCH(1,(DATA!$D$133:$D$368=B525)*(DATA!$E$133:$E$368=D525),0)),"n/a")</f>
        <v>1.1082650656629899E-2</v>
      </c>
      <c r="R525" s="66"/>
      <c r="S525" s="66"/>
      <c r="T525" s="66"/>
      <c r="U525" s="66"/>
      <c r="V525" s="66"/>
      <c r="W525" s="66"/>
      <c r="X525" s="66"/>
      <c r="Y525" s="66"/>
    </row>
    <row r="526" spans="1:25" x14ac:dyDescent="0.2">
      <c r="A526" s="75" t="s">
        <v>19</v>
      </c>
      <c r="B526" s="66" t="s">
        <v>12</v>
      </c>
      <c r="C526" s="66" t="s">
        <v>10</v>
      </c>
      <c r="D526" s="66" t="s">
        <v>280</v>
      </c>
      <c r="E526" s="87">
        <f t="array" ref="E526">IFERROR(INDEX(DATA!$L$133:$L$368,MATCH(1,(DATA!$D$133:$D$368=B526)*(DATA!$E$133:$E$368=D526),0)),"n/a")</f>
        <v>3.51733316323089</v>
      </c>
      <c r="F526" s="77">
        <f t="array" ref="F526">IFERROR(INDEX(DATA!$M$133:$M$368,MATCH(1,(DATA!$D$133:$D$368=B526)*(DATA!$E$133:$E$368=D526),0)),"n/a")</f>
        <v>-0.104764115989227</v>
      </c>
      <c r="G526" s="87">
        <f t="array" ref="G526">IFERROR(INDEX(DATA!$V$133:$V$368,MATCH(1,(DATA!$D$133:$D$368=B526)*(DATA!$E$133:$E$368=D526),0)),"n/a")</f>
        <v>3.7846147165234698</v>
      </c>
      <c r="H526" s="77">
        <f t="array" ref="H526">IFERROR(INDEX(DATA!$W$133:$W$368,MATCH(1,(DATA!$D$133:$D$368=B526)*(DATA!$E$133:$E$368=D526),0)),"n/a")</f>
        <v>-3.7716706478458498E-2</v>
      </c>
      <c r="I526" s="87">
        <f t="array" ref="I526">IFERROR(INDEX(DATA!$AF$133:$AF$368,MATCH(1,(DATA!$D$133:$D$368=B526)*(DATA!$E$133:$E$368=D526),0)),"n/a")</f>
        <v>3.7729042548888501</v>
      </c>
      <c r="J526" s="77">
        <f t="array" ref="J526">IFERROR(INDEX(DATA!$AG$133:$AG$368,MATCH(1,(DATA!$D$133:$D$368=B526)*(DATA!$E$133:$E$368=D526),0)),"n/a")</f>
        <v>-1.7055143315499999E-3</v>
      </c>
      <c r="K526" s="87">
        <f t="array" ref="K526">IFERROR(INDEX(DATA!$AP$133:$AP$368,MATCH(1,(DATA!$D$133:$D$368=B526)*(DATA!$E$133:$E$368=D526),0)),"n/a")</f>
        <v>3.9160943621277098</v>
      </c>
      <c r="L526" s="77">
        <f t="array" ref="L526">IFERROR(INDEX(DATA!$AQ$133:$AQ$368,MATCH(1,(DATA!$D$133:$D$368=B526)*(DATA!$E$133:$E$368=D526),0)),"n/a")</f>
        <v>3.2975635457807899E-2</v>
      </c>
      <c r="R526" s="66"/>
      <c r="S526" s="66"/>
      <c r="T526" s="66"/>
      <c r="U526" s="66"/>
      <c r="V526" s="66"/>
      <c r="W526" s="66"/>
      <c r="X526" s="66"/>
      <c r="Y526" s="66"/>
    </row>
    <row r="527" spans="1:25" x14ac:dyDescent="0.2">
      <c r="A527" s="75" t="s">
        <v>19</v>
      </c>
      <c r="B527" s="66" t="s">
        <v>12</v>
      </c>
      <c r="C527" s="66" t="s">
        <v>10</v>
      </c>
      <c r="D527" s="66" t="s">
        <v>281</v>
      </c>
      <c r="E527" s="87">
        <f t="array" ref="E527">IFERROR(INDEX(DATA!$L$133:$L$368,MATCH(1,(DATA!$D$133:$D$368=B527)*(DATA!$E$133:$E$368=D527),0)),"n/a")</f>
        <v>3.61943557265614</v>
      </c>
      <c r="F527" s="77">
        <f t="array" ref="F527">IFERROR(INDEX(DATA!$M$133:$M$368,MATCH(1,(DATA!$D$133:$D$368=B527)*(DATA!$E$133:$E$368=D527),0)),"n/a")</f>
        <v>1.7557939990345999E-4</v>
      </c>
      <c r="G527" s="87">
        <f t="array" ref="G527">IFERROR(INDEX(DATA!$V$133:$V$368,MATCH(1,(DATA!$D$133:$D$368=B527)*(DATA!$E$133:$E$368=D527),0)),"n/a")</f>
        <v>3.67737239565639</v>
      </c>
      <c r="H527" s="77">
        <f t="array" ref="H527">IFERROR(INDEX(DATA!$W$133:$W$368,MATCH(1,(DATA!$D$133:$D$368=B527)*(DATA!$E$133:$E$368=D527),0)),"n/a")</f>
        <v>-1.5382575052650701E-2</v>
      </c>
      <c r="I527" s="87">
        <f t="array" ref="I527">IFERROR(INDEX(DATA!$AF$133:$AF$368,MATCH(1,(DATA!$D$133:$D$368=B527)*(DATA!$E$133:$E$368=D527),0)),"n/a")</f>
        <v>3.6692060041965102</v>
      </c>
      <c r="J527" s="77">
        <f t="array" ref="J527">IFERROR(INDEX(DATA!$AG$133:$AG$368,MATCH(1,(DATA!$D$133:$D$368=B527)*(DATA!$E$133:$E$368=D527),0)),"n/a")</f>
        <v>-5.7325091036789398E-3</v>
      </c>
      <c r="K527" s="87">
        <f t="array" ref="K527">IFERROR(INDEX(DATA!$AP$133:$AP$368,MATCH(1,(DATA!$D$133:$D$368=B527)*(DATA!$E$133:$E$368=D527),0)),"n/a")</f>
        <v>3.7018419444453898</v>
      </c>
      <c r="L527" s="77">
        <f t="array" ref="L527">IFERROR(INDEX(DATA!$AQ$133:$AQ$368,MATCH(1,(DATA!$D$133:$D$368=B527)*(DATA!$E$133:$E$368=D527),0)),"n/a")</f>
        <v>1.0306251864129E-2</v>
      </c>
      <c r="R527" s="66"/>
      <c r="S527" s="66"/>
      <c r="T527" s="66"/>
      <c r="U527" s="66"/>
      <c r="V527" s="66"/>
      <c r="W527" s="66"/>
      <c r="X527" s="66"/>
      <c r="Y527" s="66"/>
    </row>
    <row r="528" spans="1:25" x14ac:dyDescent="0.2">
      <c r="A528" s="75" t="s">
        <v>19</v>
      </c>
      <c r="B528" s="66" t="s">
        <v>12</v>
      </c>
      <c r="C528" s="66" t="s">
        <v>10</v>
      </c>
      <c r="D528" s="66" t="s">
        <v>282</v>
      </c>
      <c r="E528" s="87">
        <f t="array" ref="E528">IFERROR(INDEX(DATA!$L$133:$L$368,MATCH(1,(DATA!$D$133:$D$368=B528)*(DATA!$E$133:$E$368=D528),0)),"n/a")</f>
        <v>3.8511994698427201</v>
      </c>
      <c r="F528" s="77">
        <f t="array" ref="F528">IFERROR(INDEX(DATA!$M$133:$M$368,MATCH(1,(DATA!$D$133:$D$368=B528)*(DATA!$E$133:$E$368=D528),0)),"n/a")</f>
        <v>4.8191353123674001E-2</v>
      </c>
      <c r="G528" s="87">
        <f t="array" ref="G528">IFERROR(INDEX(DATA!$V$133:$V$368,MATCH(1,(DATA!$D$133:$D$368=B528)*(DATA!$E$133:$E$368=D528),0)),"n/a")</f>
        <v>3.8881906274139002</v>
      </c>
      <c r="H528" s="77">
        <f t="array" ref="H528">IFERROR(INDEX(DATA!$W$133:$W$368,MATCH(1,(DATA!$D$133:$D$368=B528)*(DATA!$E$133:$E$368=D528),0)),"n/a")</f>
        <v>3.6843661970284901E-2</v>
      </c>
      <c r="I528" s="87">
        <f t="array" ref="I528">IFERROR(INDEX(DATA!$AF$133:$AF$368,MATCH(1,(DATA!$D$133:$D$368=B528)*(DATA!$E$133:$E$368=D528),0)),"n/a")</f>
        <v>3.8936048850163298</v>
      </c>
      <c r="J528" s="77">
        <f t="array" ref="J528">IFERROR(INDEX(DATA!$AG$133:$AG$368,MATCH(1,(DATA!$D$133:$D$368=B528)*(DATA!$E$133:$E$368=D528),0)),"n/a")</f>
        <v>3.8960253701176097E-2</v>
      </c>
      <c r="K528" s="87">
        <f t="array" ref="K528">IFERROR(INDEX(DATA!$AP$133:$AP$368,MATCH(1,(DATA!$D$133:$D$368=B528)*(DATA!$E$133:$E$368=D528),0)),"n/a")</f>
        <v>3.79853408291536</v>
      </c>
      <c r="L528" s="77">
        <f t="array" ref="L528">IFERROR(INDEX(DATA!$AQ$133:$AQ$368,MATCH(1,(DATA!$D$133:$D$368=B528)*(DATA!$E$133:$E$368=D528),0)),"n/a")</f>
        <v>2.2890988520983899E-2</v>
      </c>
      <c r="R528" s="66"/>
      <c r="S528" s="66"/>
      <c r="T528" s="66"/>
      <c r="U528" s="66"/>
      <c r="V528" s="66"/>
      <c r="W528" s="66"/>
      <c r="X528" s="66"/>
      <c r="Y528" s="66"/>
    </row>
    <row r="529" spans="1:25" x14ac:dyDescent="0.2">
      <c r="A529" s="75" t="s">
        <v>19</v>
      </c>
      <c r="B529" s="66" t="s">
        <v>12</v>
      </c>
      <c r="C529" s="66" t="s">
        <v>10</v>
      </c>
      <c r="D529" s="66" t="s">
        <v>283</v>
      </c>
      <c r="E529" s="87">
        <f t="array" ref="E529">IFERROR(INDEX(DATA!$L$133:$L$368,MATCH(1,(DATA!$D$133:$D$368=B529)*(DATA!$E$133:$E$368=D529),0)),"n/a")</f>
        <v>3.7505101914983001</v>
      </c>
      <c r="F529" s="77">
        <f t="array" ref="F529">IFERROR(INDEX(DATA!$M$133:$M$368,MATCH(1,(DATA!$D$133:$D$368=B529)*(DATA!$E$133:$E$368=D529),0)),"n/a")</f>
        <v>2.0356301019669499E-2</v>
      </c>
      <c r="G529" s="87">
        <f t="array" ref="G529">IFERROR(INDEX(DATA!$V$133:$V$368,MATCH(1,(DATA!$D$133:$D$368=B529)*(DATA!$E$133:$E$368=D529),0)),"n/a")</f>
        <v>3.7686800545200199</v>
      </c>
      <c r="H529" s="77">
        <f t="array" ref="H529">IFERROR(INDEX(DATA!$W$133:$W$368,MATCH(1,(DATA!$D$133:$D$368=B529)*(DATA!$E$133:$E$368=D529),0)),"n/a")</f>
        <v>1.06610954162643E-2</v>
      </c>
      <c r="I529" s="87">
        <f t="array" ref="I529">IFERROR(INDEX(DATA!$AF$133:$AF$368,MATCH(1,(DATA!$D$133:$D$368=B529)*(DATA!$E$133:$E$368=D529),0)),"n/a")</f>
        <v>3.7556505979331201</v>
      </c>
      <c r="J529" s="77">
        <f t="array" ref="J529">IFERROR(INDEX(DATA!$AG$133:$AG$368,MATCH(1,(DATA!$D$133:$D$368=B529)*(DATA!$E$133:$E$368=D529),0)),"n/a")</f>
        <v>1.0421548992449201E-3</v>
      </c>
      <c r="K529" s="87">
        <f t="array" ref="K529">IFERROR(INDEX(DATA!$AP$133:$AP$368,MATCH(1,(DATA!$D$133:$D$368=B529)*(DATA!$E$133:$E$368=D529),0)),"n/a")</f>
        <v>3.7034983585957999</v>
      </c>
      <c r="L529" s="77">
        <f t="array" ref="L529">IFERROR(INDEX(DATA!$AQ$133:$AQ$368,MATCH(1,(DATA!$D$133:$D$368=B529)*(DATA!$E$133:$E$368=D529),0)),"n/a")</f>
        <v>-1.5871729006144201E-2</v>
      </c>
      <c r="R529" s="66"/>
      <c r="S529" s="66"/>
      <c r="T529" s="66"/>
      <c r="U529" s="66"/>
      <c r="V529" s="66"/>
      <c r="W529" s="66"/>
      <c r="X529" s="66"/>
      <c r="Y529" s="66"/>
    </row>
    <row r="530" spans="1:25" x14ac:dyDescent="0.2">
      <c r="A530" s="75" t="s">
        <v>19</v>
      </c>
      <c r="B530" s="66" t="s">
        <v>12</v>
      </c>
      <c r="C530" s="66" t="s">
        <v>10</v>
      </c>
      <c r="D530" s="66" t="s">
        <v>284</v>
      </c>
      <c r="E530" s="87">
        <f t="array" ref="E530">IFERROR(INDEX(DATA!$L$133:$L$368,MATCH(1,(DATA!$D$133:$D$368=B530)*(DATA!$E$133:$E$368=D530),0)),"n/a")</f>
        <v>3.74966199070081</v>
      </c>
      <c r="F530" s="77">
        <f t="array" ref="F530">IFERROR(INDEX(DATA!$M$133:$M$368,MATCH(1,(DATA!$D$133:$D$368=B530)*(DATA!$E$133:$E$368=D530),0)),"n/a")</f>
        <v>6.4648286055974294E-2</v>
      </c>
      <c r="G530" s="87">
        <f t="array" ref="G530">IFERROR(INDEX(DATA!$V$133:$V$368,MATCH(1,(DATA!$D$133:$D$368=B530)*(DATA!$E$133:$E$368=D530),0)),"n/a")</f>
        <v>3.6377460891615998</v>
      </c>
      <c r="H530" s="77">
        <f t="array" ref="H530">IFERROR(INDEX(DATA!$W$133:$W$368,MATCH(1,(DATA!$D$133:$D$368=B530)*(DATA!$E$133:$E$368=D530),0)),"n/a")</f>
        <v>-9.1534254870667096E-3</v>
      </c>
      <c r="I530" s="87">
        <f t="array" ref="I530">IFERROR(INDEX(DATA!$AF$133:$AF$368,MATCH(1,(DATA!$D$133:$D$368=B530)*(DATA!$E$133:$E$368=D530),0)),"n/a")</f>
        <v>3.6536922409905901</v>
      </c>
      <c r="J530" s="77">
        <f t="array" ref="J530">IFERROR(INDEX(DATA!$AG$133:$AG$368,MATCH(1,(DATA!$D$133:$D$368=B530)*(DATA!$E$133:$E$368=D530),0)),"n/a")</f>
        <v>1.0770589905009301E-2</v>
      </c>
      <c r="K530" s="87">
        <f t="array" ref="K530">IFERROR(INDEX(DATA!$AP$133:$AP$368,MATCH(1,(DATA!$D$133:$D$368=B530)*(DATA!$E$133:$E$368=D530),0)),"n/a")</f>
        <v>3.6782390672037</v>
      </c>
      <c r="L530" s="77">
        <f t="array" ref="L530">IFERROR(INDEX(DATA!$AQ$133:$AQ$368,MATCH(1,(DATA!$D$133:$D$368=B530)*(DATA!$E$133:$E$368=D530),0)),"n/a")</f>
        <v>1.40810494324922E-2</v>
      </c>
      <c r="R530" s="66"/>
      <c r="S530" s="66"/>
      <c r="T530" s="66"/>
      <c r="U530" s="66"/>
      <c r="V530" s="66"/>
      <c r="W530" s="66"/>
      <c r="X530" s="66"/>
      <c r="Y530" s="66"/>
    </row>
    <row r="531" spans="1:25" x14ac:dyDescent="0.2">
      <c r="A531" s="75" t="s">
        <v>19</v>
      </c>
      <c r="B531" s="66" t="s">
        <v>12</v>
      </c>
      <c r="C531" s="66" t="s">
        <v>10</v>
      </c>
      <c r="D531" s="66" t="s">
        <v>285</v>
      </c>
      <c r="E531" s="87">
        <f t="array" ref="E531">IFERROR(INDEX(DATA!$L$133:$L$368,MATCH(1,(DATA!$D$133:$D$368=B531)*(DATA!$E$133:$E$368=D531),0)),"n/a")</f>
        <v>3.4475535585605201</v>
      </c>
      <c r="F531" s="77">
        <f t="array" ref="F531">IFERROR(INDEX(DATA!$M$133:$M$368,MATCH(1,(DATA!$D$133:$D$368=B531)*(DATA!$E$133:$E$368=D531),0)),"n/a")</f>
        <v>9.2601504176578794E-2</v>
      </c>
      <c r="G531" s="87">
        <f t="array" ref="G531">IFERROR(INDEX(DATA!$V$133:$V$368,MATCH(1,(DATA!$D$133:$D$368=B531)*(DATA!$E$133:$E$368=D531),0)),"n/a")</f>
        <v>3.3941017570761698</v>
      </c>
      <c r="H531" s="77">
        <f t="array" ref="H531">IFERROR(INDEX(DATA!$W$133:$W$368,MATCH(1,(DATA!$D$133:$D$368=B531)*(DATA!$E$133:$E$368=D531),0)),"n/a")</f>
        <v>2.72943558218409E-2</v>
      </c>
      <c r="I531" s="87">
        <f t="array" ref="I531">IFERROR(INDEX(DATA!$AF$133:$AF$368,MATCH(1,(DATA!$D$133:$D$368=B531)*(DATA!$E$133:$E$368=D531),0)),"n/a")</f>
        <v>3.4096445462506102</v>
      </c>
      <c r="J531" s="77">
        <f t="array" ref="J531">IFERROR(INDEX(DATA!$AG$133:$AG$368,MATCH(1,(DATA!$D$133:$D$368=B531)*(DATA!$E$133:$E$368=D531),0)),"n/a")</f>
        <v>3.1646536736622599E-2</v>
      </c>
      <c r="K531" s="87">
        <f t="array" ref="K531">IFERROR(INDEX(DATA!$AP$133:$AP$368,MATCH(1,(DATA!$D$133:$D$368=B531)*(DATA!$E$133:$E$368=D531),0)),"n/a")</f>
        <v>3.4627029377677401</v>
      </c>
      <c r="L531" s="77">
        <f t="array" ref="L531">IFERROR(INDEX(DATA!$AQ$133:$AQ$368,MATCH(1,(DATA!$D$133:$D$368=B531)*(DATA!$E$133:$E$368=D531),0)),"n/a")</f>
        <v>1.55376597137618E-2</v>
      </c>
      <c r="R531" s="66"/>
      <c r="S531" s="66"/>
      <c r="T531" s="66"/>
      <c r="U531" s="66"/>
      <c r="V531" s="66"/>
      <c r="W531" s="66"/>
      <c r="X531" s="66"/>
      <c r="Y531" s="66"/>
    </row>
    <row r="532" spans="1:25" x14ac:dyDescent="0.2">
      <c r="A532" s="75" t="s">
        <v>19</v>
      </c>
      <c r="B532" s="66" t="s">
        <v>12</v>
      </c>
      <c r="C532" s="66" t="s">
        <v>10</v>
      </c>
      <c r="D532" s="66" t="s">
        <v>286</v>
      </c>
      <c r="E532" s="87">
        <f t="array" ref="E532">IFERROR(INDEX(DATA!$L$133:$L$368,MATCH(1,(DATA!$D$133:$D$368=B532)*(DATA!$E$133:$E$368=D532),0)),"n/a")</f>
        <v>3.55316494044293</v>
      </c>
      <c r="F532" s="77">
        <f t="array" ref="F532">IFERROR(INDEX(DATA!$M$133:$M$368,MATCH(1,(DATA!$D$133:$D$368=B532)*(DATA!$E$133:$E$368=D532),0)),"n/a")</f>
        <v>3.2835473938994499E-3</v>
      </c>
      <c r="G532" s="87">
        <f t="array" ref="G532">IFERROR(INDEX(DATA!$V$133:$V$368,MATCH(1,(DATA!$D$133:$D$368=B532)*(DATA!$E$133:$E$368=D532),0)),"n/a")</f>
        <v>3.4835502993994698</v>
      </c>
      <c r="H532" s="77">
        <f t="array" ref="H532">IFERROR(INDEX(DATA!$W$133:$W$368,MATCH(1,(DATA!$D$133:$D$368=B532)*(DATA!$E$133:$E$368=D532),0)),"n/a")</f>
        <v>-1.42281871949191E-2</v>
      </c>
      <c r="I532" s="87">
        <f t="array" ref="I532">IFERROR(INDEX(DATA!$AF$133:$AF$368,MATCH(1,(DATA!$D$133:$D$368=B532)*(DATA!$E$133:$E$368=D532),0)),"n/a")</f>
        <v>3.46471827476058</v>
      </c>
      <c r="J532" s="77">
        <f t="array" ref="J532">IFERROR(INDEX(DATA!$AG$133:$AG$368,MATCH(1,(DATA!$D$133:$D$368=B532)*(DATA!$E$133:$E$368=D532),0)),"n/a")</f>
        <v>-2.7608471542253401E-2</v>
      </c>
      <c r="K532" s="87">
        <f t="array" ref="K532">IFERROR(INDEX(DATA!$AP$133:$AP$368,MATCH(1,(DATA!$D$133:$D$368=B532)*(DATA!$E$133:$E$368=D532),0)),"n/a")</f>
        <v>3.5217649050401398</v>
      </c>
      <c r="L532" s="77">
        <f t="array" ref="L532">IFERROR(INDEX(DATA!$AQ$133:$AQ$368,MATCH(1,(DATA!$D$133:$D$368=B532)*(DATA!$E$133:$E$368=D532),0)),"n/a")</f>
        <v>-1.8562369305918799E-2</v>
      </c>
      <c r="R532" s="66"/>
      <c r="S532" s="66"/>
      <c r="T532" s="66"/>
      <c r="U532" s="66"/>
      <c r="V532" s="66"/>
      <c r="W532" s="66"/>
      <c r="X532" s="66"/>
      <c r="Y532" s="66"/>
    </row>
    <row r="533" spans="1:25" x14ac:dyDescent="0.2">
      <c r="A533" s="75" t="s">
        <v>19</v>
      </c>
      <c r="B533" s="66" t="s">
        <v>12</v>
      </c>
      <c r="C533" s="66" t="s">
        <v>10</v>
      </c>
      <c r="D533" s="66" t="s">
        <v>287</v>
      </c>
      <c r="E533" s="87">
        <f t="array" ref="E533">IFERROR(INDEX(DATA!$L$133:$L$368,MATCH(1,(DATA!$D$133:$D$368=B533)*(DATA!$E$133:$E$368=D533),0)),"n/a")</f>
        <v>3.7760205708656001</v>
      </c>
      <c r="F533" s="77">
        <f t="array" ref="F533">IFERROR(INDEX(DATA!$M$133:$M$368,MATCH(1,(DATA!$D$133:$D$368=B533)*(DATA!$E$133:$E$368=D533),0)),"n/a")</f>
        <v>0.10072425319202</v>
      </c>
      <c r="G533" s="87">
        <f t="array" ref="G533">IFERROR(INDEX(DATA!$V$133:$V$368,MATCH(1,(DATA!$D$133:$D$368=B533)*(DATA!$E$133:$E$368=D533),0)),"n/a")</f>
        <v>3.5366996672489299</v>
      </c>
      <c r="H533" s="77">
        <f t="array" ref="H533">IFERROR(INDEX(DATA!$W$133:$W$368,MATCH(1,(DATA!$D$133:$D$368=B533)*(DATA!$E$133:$E$368=D533),0)),"n/a")</f>
        <v>5.9330756919362898E-3</v>
      </c>
      <c r="I533" s="87">
        <f t="array" ref="I533">IFERROR(INDEX(DATA!$AF$133:$AF$368,MATCH(1,(DATA!$D$133:$D$368=B533)*(DATA!$E$133:$E$368=D533),0)),"n/a")</f>
        <v>3.4257641356738602</v>
      </c>
      <c r="J533" s="77">
        <f t="array" ref="J533">IFERROR(INDEX(DATA!$AG$133:$AG$368,MATCH(1,(DATA!$D$133:$D$368=B533)*(DATA!$E$133:$E$368=D533),0)),"n/a")</f>
        <v>-3.25922867974675E-2</v>
      </c>
      <c r="K533" s="87">
        <f t="array" ref="K533">IFERROR(INDEX(DATA!$AP$133:$AP$368,MATCH(1,(DATA!$D$133:$D$368=B533)*(DATA!$E$133:$E$368=D533),0)),"n/a")</f>
        <v>3.4801638194934701</v>
      </c>
      <c r="L533" s="77">
        <f t="array" ref="L533">IFERROR(INDEX(DATA!$AQ$133:$AQ$368,MATCH(1,(DATA!$D$133:$D$368=B533)*(DATA!$E$133:$E$368=D533),0)),"n/a")</f>
        <v>-2.4599089487879099E-2</v>
      </c>
      <c r="R533" s="66"/>
      <c r="S533" s="66"/>
      <c r="T533" s="66"/>
      <c r="U533" s="66"/>
      <c r="V533" s="66"/>
      <c r="W533" s="66"/>
      <c r="X533" s="66"/>
      <c r="Y533" s="66"/>
    </row>
    <row r="534" spans="1:25" x14ac:dyDescent="0.2">
      <c r="A534" s="75" t="s">
        <v>19</v>
      </c>
      <c r="B534" s="66" t="s">
        <v>12</v>
      </c>
      <c r="C534" s="66" t="s">
        <v>10</v>
      </c>
      <c r="D534" s="66" t="s">
        <v>288</v>
      </c>
      <c r="E534" s="87">
        <f t="array" ref="E534">IFERROR(INDEX(DATA!$L$133:$L$368,MATCH(1,(DATA!$D$133:$D$368=B534)*(DATA!$E$133:$E$368=D534),0)),"n/a")</f>
        <v>3.8141291527112</v>
      </c>
      <c r="F534" s="77">
        <f t="array" ref="F534">IFERROR(INDEX(DATA!$M$133:$M$368,MATCH(1,(DATA!$D$133:$D$368=B534)*(DATA!$E$133:$E$368=D534),0)),"n/a")</f>
        <v>8.5259806628580806E-2</v>
      </c>
      <c r="G534" s="87">
        <f t="array" ref="G534">IFERROR(INDEX(DATA!$V$133:$V$368,MATCH(1,(DATA!$D$133:$D$368=B534)*(DATA!$E$133:$E$368=D534),0)),"n/a")</f>
        <v>3.8467039760391</v>
      </c>
      <c r="H534" s="77">
        <f t="array" ref="H534">IFERROR(INDEX(DATA!$W$133:$W$368,MATCH(1,(DATA!$D$133:$D$368=B534)*(DATA!$E$133:$E$368=D534),0)),"n/a")</f>
        <v>7.3642676265405604E-2</v>
      </c>
      <c r="I534" s="87">
        <f t="array" ref="I534">IFERROR(INDEX(DATA!$AF$133:$AF$368,MATCH(1,(DATA!$D$133:$D$368=B534)*(DATA!$E$133:$E$368=D534),0)),"n/a")</f>
        <v>3.8295694807962999</v>
      </c>
      <c r="J534" s="77">
        <f t="array" ref="J534">IFERROR(INDEX(DATA!$AG$133:$AG$368,MATCH(1,(DATA!$D$133:$D$368=B534)*(DATA!$E$133:$E$368=D534),0)),"n/a")</f>
        <v>6.7812700366115197E-2</v>
      </c>
      <c r="K534" s="87">
        <f t="array" ref="K534">IFERROR(INDEX(DATA!$AP$133:$AP$368,MATCH(1,(DATA!$D$133:$D$368=B534)*(DATA!$E$133:$E$368=D534),0)),"n/a")</f>
        <v>3.6975216967067701</v>
      </c>
      <c r="L534" s="77">
        <f t="array" ref="L534">IFERROR(INDEX(DATA!$AQ$133:$AQ$368,MATCH(1,(DATA!$D$133:$D$368=B534)*(DATA!$E$133:$E$368=D534),0)),"n/a")</f>
        <v>3.8806277899552197E-2</v>
      </c>
      <c r="R534" s="66"/>
      <c r="S534" s="66"/>
      <c r="T534" s="66"/>
      <c r="U534" s="66"/>
      <c r="V534" s="66"/>
      <c r="W534" s="66"/>
      <c r="X534" s="66"/>
      <c r="Y534" s="66"/>
    </row>
    <row r="535" spans="1:25" x14ac:dyDescent="0.2">
      <c r="A535" s="75" t="s">
        <v>19</v>
      </c>
      <c r="B535" s="66" t="s">
        <v>12</v>
      </c>
      <c r="C535" s="66" t="s">
        <v>10</v>
      </c>
      <c r="D535" s="66" t="s">
        <v>289</v>
      </c>
      <c r="E535" s="87">
        <f t="array" ref="E535">IFERROR(INDEX(DATA!$L$133:$L$368,MATCH(1,(DATA!$D$133:$D$368=B535)*(DATA!$E$133:$E$368=D535),0)),"n/a")</f>
        <v>3.6928042358531599</v>
      </c>
      <c r="F535" s="77">
        <f t="array" ref="F535">IFERROR(INDEX(DATA!$M$133:$M$368,MATCH(1,(DATA!$D$133:$D$368=B535)*(DATA!$E$133:$E$368=D535),0)),"n/a")</f>
        <v>1.0248898953335899E-2</v>
      </c>
      <c r="G535" s="87">
        <f t="array" ref="G535">IFERROR(INDEX(DATA!$V$133:$V$368,MATCH(1,(DATA!$D$133:$D$368=B535)*(DATA!$E$133:$E$368=D535),0)),"n/a")</f>
        <v>3.6867880631421901</v>
      </c>
      <c r="H535" s="77">
        <f t="array" ref="H535">IFERROR(INDEX(DATA!$W$133:$W$368,MATCH(1,(DATA!$D$133:$D$368=B535)*(DATA!$E$133:$E$368=D535),0)),"n/a")</f>
        <v>-2.08770019740343E-3</v>
      </c>
      <c r="I535" s="87">
        <f t="array" ref="I535">IFERROR(INDEX(DATA!$AF$133:$AF$368,MATCH(1,(DATA!$D$133:$D$368=B535)*(DATA!$E$133:$E$368=D535),0)),"n/a")</f>
        <v>3.6850202511057999</v>
      </c>
      <c r="J535" s="77">
        <f t="array" ref="J535">IFERROR(INDEX(DATA!$AG$133:$AG$368,MATCH(1,(DATA!$D$133:$D$368=B535)*(DATA!$E$133:$E$368=D535),0)),"n/a")</f>
        <v>3.7211822377649102E-3</v>
      </c>
      <c r="K535" s="87">
        <f t="array" ref="K535">IFERROR(INDEX(DATA!$AP$133:$AP$368,MATCH(1,(DATA!$D$133:$D$368=B535)*(DATA!$E$133:$E$368=D535),0)),"n/a")</f>
        <v>3.6894851758031799</v>
      </c>
      <c r="L535" s="77">
        <f t="array" ref="L535">IFERROR(INDEX(DATA!$AQ$133:$AQ$368,MATCH(1,(DATA!$D$133:$D$368=B535)*(DATA!$E$133:$E$368=D535),0)),"n/a")</f>
        <v>2.3555034918470502E-3</v>
      </c>
      <c r="R535" s="66"/>
      <c r="S535" s="66"/>
      <c r="T535" s="66"/>
      <c r="U535" s="66"/>
      <c r="V535" s="66"/>
      <c r="W535" s="66"/>
      <c r="X535" s="66"/>
      <c r="Y535" s="66"/>
    </row>
    <row r="536" spans="1:25" x14ac:dyDescent="0.2">
      <c r="A536" s="75" t="s">
        <v>19</v>
      </c>
      <c r="B536" s="66" t="s">
        <v>12</v>
      </c>
      <c r="C536" s="66" t="s">
        <v>10</v>
      </c>
      <c r="D536" s="66" t="s">
        <v>290</v>
      </c>
      <c r="E536" s="87">
        <f t="array" ref="E536">IFERROR(INDEX(DATA!$L$133:$L$368,MATCH(1,(DATA!$D$133:$D$368=B536)*(DATA!$E$133:$E$368=D536),0)),"n/a")</f>
        <v>3.6838491080039102</v>
      </c>
      <c r="F536" s="77">
        <f t="array" ref="F536">IFERROR(INDEX(DATA!$M$133:$M$368,MATCH(1,(DATA!$D$133:$D$368=B536)*(DATA!$E$133:$E$368=D536),0)),"n/a")</f>
        <v>2.6497362405687501E-2</v>
      </c>
      <c r="G536" s="87">
        <f t="array" ref="G536">IFERROR(INDEX(DATA!$V$133:$V$368,MATCH(1,(DATA!$D$133:$D$368=B536)*(DATA!$E$133:$E$368=D536),0)),"n/a")</f>
        <v>3.67450516076575</v>
      </c>
      <c r="H536" s="77">
        <f t="array" ref="H536">IFERROR(INDEX(DATA!$W$133:$W$368,MATCH(1,(DATA!$D$133:$D$368=B536)*(DATA!$E$133:$E$368=D536),0)),"n/a")</f>
        <v>1.43317317674343E-2</v>
      </c>
      <c r="I536" s="87">
        <f t="array" ref="I536">IFERROR(INDEX(DATA!$AF$133:$AF$368,MATCH(1,(DATA!$D$133:$D$368=B536)*(DATA!$E$133:$E$368=D536),0)),"n/a")</f>
        <v>3.6463137967430299</v>
      </c>
      <c r="J536" s="77">
        <f t="array" ref="J536">IFERROR(INDEX(DATA!$AG$133:$AG$368,MATCH(1,(DATA!$D$133:$D$368=B536)*(DATA!$E$133:$E$368=D536),0)),"n/a")</f>
        <v>1.8337684759331299E-2</v>
      </c>
      <c r="K536" s="87">
        <f t="array" ref="K536">IFERROR(INDEX(DATA!$AP$133:$AP$368,MATCH(1,(DATA!$D$133:$D$368=B536)*(DATA!$E$133:$E$368=D536),0)),"n/a")</f>
        <v>3.6147563773143001</v>
      </c>
      <c r="L536" s="77">
        <f t="array" ref="L536">IFERROR(INDEX(DATA!$AQ$133:$AQ$368,MATCH(1,(DATA!$D$133:$D$368=B536)*(DATA!$E$133:$E$368=D536),0)),"n/a")</f>
        <v>1.1070118128074499E-2</v>
      </c>
      <c r="R536" s="66"/>
      <c r="S536" s="66"/>
      <c r="T536" s="66"/>
      <c r="U536" s="66"/>
      <c r="V536" s="66"/>
      <c r="W536" s="66"/>
      <c r="X536" s="66"/>
      <c r="Y536" s="66"/>
    </row>
    <row r="537" spans="1:25" x14ac:dyDescent="0.2">
      <c r="A537" s="75" t="s">
        <v>19</v>
      </c>
      <c r="B537" s="66" t="s">
        <v>12</v>
      </c>
      <c r="C537" s="66" t="s">
        <v>10</v>
      </c>
      <c r="D537" s="66" t="s">
        <v>291</v>
      </c>
      <c r="E537" s="87">
        <f t="array" ref="E537">IFERROR(INDEX(DATA!$L$133:$L$368,MATCH(1,(DATA!$D$133:$D$368=B537)*(DATA!$E$133:$E$368=D537),0)),"n/a")</f>
        <v>3.8984612111055399</v>
      </c>
      <c r="F537" s="77">
        <f t="array" ref="F537">IFERROR(INDEX(DATA!$M$133:$M$368,MATCH(1,(DATA!$D$133:$D$368=B537)*(DATA!$E$133:$E$368=D537),0)),"n/a")</f>
        <v>1.19450267051608E-2</v>
      </c>
      <c r="G537" s="87">
        <f t="array" ref="G537">IFERROR(INDEX(DATA!$V$133:$V$368,MATCH(1,(DATA!$D$133:$D$368=B537)*(DATA!$E$133:$E$368=D537),0)),"n/a")</f>
        <v>3.9590723219305599</v>
      </c>
      <c r="H537" s="77">
        <f t="array" ref="H537">IFERROR(INDEX(DATA!$W$133:$W$368,MATCH(1,(DATA!$D$133:$D$368=B537)*(DATA!$E$133:$E$368=D537),0)),"n/a")</f>
        <v>3.8678768981271497E-2</v>
      </c>
      <c r="I537" s="87">
        <f t="array" ref="I537">IFERROR(INDEX(DATA!$AF$133:$AF$368,MATCH(1,(DATA!$D$133:$D$368=B537)*(DATA!$E$133:$E$368=D537),0)),"n/a")</f>
        <v>3.91881761854285</v>
      </c>
      <c r="J537" s="77">
        <f t="array" ref="J537">IFERROR(INDEX(DATA!$AG$133:$AG$368,MATCH(1,(DATA!$D$133:$D$368=B537)*(DATA!$E$133:$E$368=D537),0)),"n/a")</f>
        <v>1.7154359830895399E-2</v>
      </c>
      <c r="K537" s="87">
        <f t="array" ref="K537">IFERROR(INDEX(DATA!$AP$133:$AP$368,MATCH(1,(DATA!$D$133:$D$368=B537)*(DATA!$E$133:$E$368=D537),0)),"n/a")</f>
        <v>3.8589332624280899</v>
      </c>
      <c r="L537" s="77">
        <f t="array" ref="L537">IFERROR(INDEX(DATA!$AQ$133:$AQ$368,MATCH(1,(DATA!$D$133:$D$368=B537)*(DATA!$E$133:$E$368=D537),0)),"n/a")</f>
        <v>1.3612269513714101E-2</v>
      </c>
      <c r="R537" s="66"/>
      <c r="S537" s="66"/>
      <c r="T537" s="66"/>
      <c r="U537" s="66"/>
      <c r="V537" s="66"/>
      <c r="W537" s="66"/>
      <c r="X537" s="66"/>
      <c r="Y537" s="66"/>
    </row>
    <row r="538" spans="1:25" x14ac:dyDescent="0.2">
      <c r="A538" s="75" t="s">
        <v>19</v>
      </c>
      <c r="B538" s="66" t="s">
        <v>12</v>
      </c>
      <c r="C538" s="66" t="s">
        <v>10</v>
      </c>
      <c r="D538" s="66" t="s">
        <v>292</v>
      </c>
      <c r="E538" s="87">
        <f t="array" ref="E538">IFERROR(INDEX(DATA!$L$133:$L$368,MATCH(1,(DATA!$D$133:$D$368=B538)*(DATA!$E$133:$E$368=D538),0)),"n/a")</f>
        <v>3.9470212004390599</v>
      </c>
      <c r="F538" s="77">
        <f t="array" ref="F538">IFERROR(INDEX(DATA!$M$133:$M$368,MATCH(1,(DATA!$D$133:$D$368=B538)*(DATA!$E$133:$E$368=D538),0)),"n/a")</f>
        <v>5.3225223916303103E-3</v>
      </c>
      <c r="G538" s="87">
        <f t="array" ref="G538">IFERROR(INDEX(DATA!$V$133:$V$368,MATCH(1,(DATA!$D$133:$D$368=B538)*(DATA!$E$133:$E$368=D538),0)),"n/a")</f>
        <v>3.9364098800309102</v>
      </c>
      <c r="H538" s="77">
        <f t="array" ref="H538">IFERROR(INDEX(DATA!$W$133:$W$368,MATCH(1,(DATA!$D$133:$D$368=B538)*(DATA!$E$133:$E$368=D538),0)),"n/a")</f>
        <v>-8.9416232006387392E-3</v>
      </c>
      <c r="I538" s="87">
        <f t="array" ref="I538">IFERROR(INDEX(DATA!$AF$133:$AF$368,MATCH(1,(DATA!$D$133:$D$368=B538)*(DATA!$E$133:$E$368=D538),0)),"n/a")</f>
        <v>3.9780375128794798</v>
      </c>
      <c r="J538" s="77">
        <f t="array" ref="J538">IFERROR(INDEX(DATA!$AG$133:$AG$368,MATCH(1,(DATA!$D$133:$D$368=B538)*(DATA!$E$133:$E$368=D538),0)),"n/a")</f>
        <v>-5.3146634192881301E-3</v>
      </c>
      <c r="K538" s="87">
        <f t="array" ref="K538">IFERROR(INDEX(DATA!$AP$133:$AP$368,MATCH(1,(DATA!$D$133:$D$368=B538)*(DATA!$E$133:$E$368=D538),0)),"n/a")</f>
        <v>3.9500240115538499</v>
      </c>
      <c r="L538" s="77">
        <f t="array" ref="L538">IFERROR(INDEX(DATA!$AQ$133:$AQ$368,MATCH(1,(DATA!$D$133:$D$368=B538)*(DATA!$E$133:$E$368=D538),0)),"n/a")</f>
        <v>-2.2574595901143701E-2</v>
      </c>
      <c r="R538" s="66"/>
      <c r="S538" s="66"/>
      <c r="T538" s="66"/>
      <c r="U538" s="66"/>
      <c r="V538" s="66"/>
      <c r="W538" s="66"/>
      <c r="X538" s="66"/>
      <c r="Y538" s="66"/>
    </row>
    <row r="539" spans="1:25" x14ac:dyDescent="0.2">
      <c r="A539" s="75" t="s">
        <v>19</v>
      </c>
      <c r="B539" s="66" t="s">
        <v>12</v>
      </c>
      <c r="C539" s="66" t="s">
        <v>10</v>
      </c>
      <c r="D539" s="66" t="s">
        <v>293</v>
      </c>
      <c r="E539" s="87">
        <f t="array" ref="E539">IFERROR(INDEX(DATA!$L$133:$L$368,MATCH(1,(DATA!$D$133:$D$368=B539)*(DATA!$E$133:$E$368=D539),0)),"n/a")</f>
        <v>3.88866851417741</v>
      </c>
      <c r="F539" s="77">
        <f t="array" ref="F539">IFERROR(INDEX(DATA!$M$133:$M$368,MATCH(1,(DATA!$D$133:$D$368=B539)*(DATA!$E$133:$E$368=D539),0)),"n/a")</f>
        <v>8.1274052344435202E-2</v>
      </c>
      <c r="G539" s="87">
        <f t="array" ref="G539">IFERROR(INDEX(DATA!$V$133:$V$368,MATCH(1,(DATA!$D$133:$D$368=B539)*(DATA!$E$133:$E$368=D539),0)),"n/a")</f>
        <v>3.8527043246677</v>
      </c>
      <c r="H539" s="77">
        <f t="array" ref="H539">IFERROR(INDEX(DATA!$W$133:$W$368,MATCH(1,(DATA!$D$133:$D$368=B539)*(DATA!$E$133:$E$368=D539),0)),"n/a")</f>
        <v>5.4828478020548799E-2</v>
      </c>
      <c r="I539" s="87">
        <f t="array" ref="I539">IFERROR(INDEX(DATA!$AF$133:$AF$368,MATCH(1,(DATA!$D$133:$D$368=B539)*(DATA!$E$133:$E$368=D539),0)),"n/a")</f>
        <v>3.7463286270823599</v>
      </c>
      <c r="J539" s="77">
        <f t="array" ref="J539">IFERROR(INDEX(DATA!$AG$133:$AG$368,MATCH(1,(DATA!$D$133:$D$368=B539)*(DATA!$E$133:$E$368=D539),0)),"n/a")</f>
        <v>2.96669361394057E-2</v>
      </c>
      <c r="K539" s="87">
        <f t="array" ref="K539">IFERROR(INDEX(DATA!$AP$133:$AP$368,MATCH(1,(DATA!$D$133:$D$368=B539)*(DATA!$E$133:$E$368=D539),0)),"n/a")</f>
        <v>3.6785469293066102</v>
      </c>
      <c r="L539" s="77">
        <f t="array" ref="L539">IFERROR(INDEX(DATA!$AQ$133:$AQ$368,MATCH(1,(DATA!$D$133:$D$368=B539)*(DATA!$E$133:$E$368=D539),0)),"n/a")</f>
        <v>1.3837836912596499E-2</v>
      </c>
      <c r="R539" s="66"/>
      <c r="S539" s="66"/>
      <c r="T539" s="66"/>
      <c r="U539" s="66"/>
      <c r="V539" s="66"/>
      <c r="W539" s="66"/>
      <c r="X539" s="66"/>
      <c r="Y539" s="66"/>
    </row>
    <row r="540" spans="1:25" x14ac:dyDescent="0.2">
      <c r="A540" s="75" t="s">
        <v>19</v>
      </c>
      <c r="B540" s="66" t="s">
        <v>12</v>
      </c>
      <c r="C540" s="66" t="s">
        <v>10</v>
      </c>
      <c r="D540" s="66" t="s">
        <v>294</v>
      </c>
      <c r="E540" s="87">
        <f t="array" ref="E540">IFERROR(INDEX(DATA!$L$133:$L$368,MATCH(1,(DATA!$D$133:$D$368=B540)*(DATA!$E$133:$E$368=D540),0)),"n/a")</f>
        <v>3.7543630199263101</v>
      </c>
      <c r="F540" s="77">
        <f t="array" ref="F540">IFERROR(INDEX(DATA!$M$133:$M$368,MATCH(1,(DATA!$D$133:$D$368=B540)*(DATA!$E$133:$E$368=D540),0)),"n/a")</f>
        <v>2.8631066563798099E-2</v>
      </c>
      <c r="G540" s="87">
        <f t="array" ref="G540">IFERROR(INDEX(DATA!$V$133:$V$368,MATCH(1,(DATA!$D$133:$D$368=B540)*(DATA!$E$133:$E$368=D540),0)),"n/a")</f>
        <v>3.7451822685891898</v>
      </c>
      <c r="H540" s="77">
        <f t="array" ref="H540">IFERROR(INDEX(DATA!$W$133:$W$368,MATCH(1,(DATA!$D$133:$D$368=B540)*(DATA!$E$133:$E$368=D540),0)),"n/a")</f>
        <v>1.48527429279014E-2</v>
      </c>
      <c r="I540" s="87">
        <f t="array" ref="I540">IFERROR(INDEX(DATA!$AF$133:$AF$368,MATCH(1,(DATA!$D$133:$D$368=B540)*(DATA!$E$133:$E$368=D540),0)),"n/a")</f>
        <v>3.7247423698651101</v>
      </c>
      <c r="J540" s="77">
        <f t="array" ref="J540">IFERROR(INDEX(DATA!$AG$133:$AG$368,MATCH(1,(DATA!$D$133:$D$368=B540)*(DATA!$E$133:$E$368=D540),0)),"n/a")</f>
        <v>1.9397958335872299E-2</v>
      </c>
      <c r="K540" s="87">
        <f t="array" ref="K540">IFERROR(INDEX(DATA!$AP$133:$AP$368,MATCH(1,(DATA!$D$133:$D$368=B540)*(DATA!$E$133:$E$368=D540),0)),"n/a")</f>
        <v>3.6896529872515398</v>
      </c>
      <c r="L540" s="77">
        <f t="array" ref="L540">IFERROR(INDEX(DATA!$AQ$133:$AQ$368,MATCH(1,(DATA!$D$133:$D$368=B540)*(DATA!$E$133:$E$368=D540),0)),"n/a")</f>
        <v>8.9325081382391307E-3</v>
      </c>
      <c r="R540" s="66"/>
      <c r="S540" s="66"/>
      <c r="T540" s="66"/>
      <c r="U540" s="66"/>
      <c r="V540" s="66"/>
      <c r="W540" s="66"/>
      <c r="X540" s="66"/>
      <c r="Y540" s="66"/>
    </row>
    <row r="541" spans="1:25" x14ac:dyDescent="0.2">
      <c r="A541" s="75" t="s">
        <v>19</v>
      </c>
      <c r="B541" s="66" t="s">
        <v>12</v>
      </c>
      <c r="C541" s="66" t="s">
        <v>10</v>
      </c>
      <c r="D541" s="66" t="s">
        <v>295</v>
      </c>
      <c r="E541" s="87">
        <f t="array" ref="E541">IFERROR(INDEX(DATA!$L$133:$L$368,MATCH(1,(DATA!$D$133:$D$368=B541)*(DATA!$E$133:$E$368=D541),0)),"n/a")</f>
        <v>2.9151005285004499</v>
      </c>
      <c r="F541" s="77">
        <f t="array" ref="F541">IFERROR(INDEX(DATA!$M$133:$M$368,MATCH(1,(DATA!$D$133:$D$368=B541)*(DATA!$E$133:$E$368=D541),0)),"n/a")</f>
        <v>-1.9988552496276499E-2</v>
      </c>
      <c r="G541" s="87">
        <f t="array" ref="G541">IFERROR(INDEX(DATA!$V$133:$V$368,MATCH(1,(DATA!$D$133:$D$368=B541)*(DATA!$E$133:$E$368=D541),0)),"n/a")</f>
        <v>3.09387291699097</v>
      </c>
      <c r="H541" s="77">
        <f t="array" ref="H541">IFERROR(INDEX(DATA!$W$133:$W$368,MATCH(1,(DATA!$D$133:$D$368=B541)*(DATA!$E$133:$E$368=D541),0)),"n/a")</f>
        <v>8.6126866593602899E-2</v>
      </c>
      <c r="I541" s="87">
        <f t="array" ref="I541">IFERROR(INDEX(DATA!$AF$133:$AF$368,MATCH(1,(DATA!$D$133:$D$368=B541)*(DATA!$E$133:$E$368=D541),0)),"n/a")</f>
        <v>3.1463711075672798</v>
      </c>
      <c r="J541" s="77">
        <f t="array" ref="J541">IFERROR(INDEX(DATA!$AG$133:$AG$368,MATCH(1,(DATA!$D$133:$D$368=B541)*(DATA!$E$133:$E$368=D541),0)),"n/a")</f>
        <v>4.0081913037875602E-2</v>
      </c>
      <c r="K541" s="87">
        <f t="array" ref="K541">IFERROR(INDEX(DATA!$AP$133:$AP$368,MATCH(1,(DATA!$D$133:$D$368=B541)*(DATA!$E$133:$E$368=D541),0)),"n/a")</f>
        <v>3.09505129590231</v>
      </c>
      <c r="L541" s="77">
        <f t="array" ref="L541">IFERROR(INDEX(DATA!$AQ$133:$AQ$368,MATCH(1,(DATA!$D$133:$D$368=B541)*(DATA!$E$133:$E$368=D541),0)),"n/a")</f>
        <v>2.66345527359345E-2</v>
      </c>
      <c r="R541" s="66"/>
      <c r="S541" s="66"/>
      <c r="T541" s="66"/>
      <c r="U541" s="66"/>
      <c r="V541" s="66"/>
      <c r="W541" s="66"/>
      <c r="X541" s="66"/>
      <c r="Y541" s="66"/>
    </row>
    <row r="542" spans="1:25" x14ac:dyDescent="0.2">
      <c r="A542" s="75" t="s">
        <v>19</v>
      </c>
      <c r="B542" s="66" t="s">
        <v>12</v>
      </c>
      <c r="C542" s="66" t="s">
        <v>10</v>
      </c>
      <c r="D542" s="66" t="s">
        <v>296</v>
      </c>
      <c r="E542" s="87">
        <f t="array" ref="E542">IFERROR(INDEX(DATA!$L$133:$L$368,MATCH(1,(DATA!$D$133:$D$368=B542)*(DATA!$E$133:$E$368=D542),0)),"n/a")</f>
        <v>2.9847733823920199</v>
      </c>
      <c r="F542" s="77">
        <f t="array" ref="F542">IFERROR(INDEX(DATA!$M$133:$M$368,MATCH(1,(DATA!$D$133:$D$368=B542)*(DATA!$E$133:$E$368=D542),0)),"n/a")</f>
        <v>6.6099041261129504E-2</v>
      </c>
      <c r="G542" s="87">
        <f t="array" ref="G542">IFERROR(INDEX(DATA!$V$133:$V$368,MATCH(1,(DATA!$D$133:$D$368=B542)*(DATA!$E$133:$E$368=D542),0)),"n/a")</f>
        <v>3.0539693027381598</v>
      </c>
      <c r="H542" s="77">
        <f t="array" ref="H542">IFERROR(INDEX(DATA!$W$133:$W$368,MATCH(1,(DATA!$D$133:$D$368=B542)*(DATA!$E$133:$E$368=D542),0)),"n/a")</f>
        <v>2.80390355850339E-2</v>
      </c>
      <c r="I542" s="87">
        <f t="array" ref="I542">IFERROR(INDEX(DATA!$AF$133:$AF$368,MATCH(1,(DATA!$D$133:$D$368=B542)*(DATA!$E$133:$E$368=D542),0)),"n/a")</f>
        <v>3.0930094612113601</v>
      </c>
      <c r="J542" s="77">
        <f t="array" ref="J542">IFERROR(INDEX(DATA!$AG$133:$AG$368,MATCH(1,(DATA!$D$133:$D$368=B542)*(DATA!$E$133:$E$368=D542),0)),"n/a")</f>
        <v>-7.4430699181809402E-3</v>
      </c>
      <c r="K542" s="87">
        <f t="array" ref="K542">IFERROR(INDEX(DATA!$AP$133:$AP$368,MATCH(1,(DATA!$D$133:$D$368=B542)*(DATA!$E$133:$E$368=D542),0)),"n/a")</f>
        <v>3.14543904739442</v>
      </c>
      <c r="L542" s="77">
        <f t="array" ref="L542">IFERROR(INDEX(DATA!$AQ$133:$AQ$368,MATCH(1,(DATA!$D$133:$D$368=B542)*(DATA!$E$133:$E$368=D542),0)),"n/a")</f>
        <v>5.1306348469137902E-3</v>
      </c>
      <c r="R542" s="66"/>
      <c r="S542" s="66"/>
      <c r="T542" s="66"/>
      <c r="U542" s="66"/>
      <c r="V542" s="66"/>
      <c r="W542" s="66"/>
      <c r="X542" s="66"/>
      <c r="Y542" s="66"/>
    </row>
    <row r="543" spans="1:25" x14ac:dyDescent="0.2">
      <c r="A543" s="75" t="s">
        <v>19</v>
      </c>
      <c r="B543" s="66" t="s">
        <v>12</v>
      </c>
      <c r="C543" s="66" t="s">
        <v>10</v>
      </c>
      <c r="D543" s="66" t="s">
        <v>297</v>
      </c>
      <c r="E543" s="87">
        <f t="array" ref="E543">IFERROR(INDEX(DATA!$L$133:$L$368,MATCH(1,(DATA!$D$133:$D$368=B543)*(DATA!$E$133:$E$368=D543),0)),"n/a")</f>
        <v>3.7474093491274099</v>
      </c>
      <c r="F543" s="77">
        <f t="array" ref="F543">IFERROR(INDEX(DATA!$M$133:$M$368,MATCH(1,(DATA!$D$133:$D$368=B543)*(DATA!$E$133:$E$368=D543),0)),"n/a")</f>
        <v>2.2124003503919999E-2</v>
      </c>
      <c r="G543" s="87">
        <f t="array" ref="G543">IFERROR(INDEX(DATA!$V$133:$V$368,MATCH(1,(DATA!$D$133:$D$368=B543)*(DATA!$E$133:$E$368=D543),0)),"n/a")</f>
        <v>3.7517755755131299</v>
      </c>
      <c r="H543" s="77">
        <f t="array" ref="H543">IFERROR(INDEX(DATA!$W$133:$W$368,MATCH(1,(DATA!$D$133:$D$368=B543)*(DATA!$E$133:$E$368=D543),0)),"n/a")</f>
        <v>2.6473438615630202E-2</v>
      </c>
      <c r="I543" s="87">
        <f t="array" ref="I543">IFERROR(INDEX(DATA!$AF$133:$AF$368,MATCH(1,(DATA!$D$133:$D$368=B543)*(DATA!$E$133:$E$368=D543),0)),"n/a")</f>
        <v>3.6697961500244198</v>
      </c>
      <c r="J543" s="77">
        <f t="array" ref="J543">IFERROR(INDEX(DATA!$AG$133:$AG$368,MATCH(1,(DATA!$D$133:$D$368=B543)*(DATA!$E$133:$E$368=D543),0)),"n/a")</f>
        <v>8.3485140714120495E-3</v>
      </c>
      <c r="K543" s="87">
        <f t="array" ref="K543">IFERROR(INDEX(DATA!$AP$133:$AP$368,MATCH(1,(DATA!$D$133:$D$368=B543)*(DATA!$E$133:$E$368=D543),0)),"n/a")</f>
        <v>3.625314550268</v>
      </c>
      <c r="L543" s="77">
        <f t="array" ref="L543">IFERROR(INDEX(DATA!$AQ$133:$AQ$368,MATCH(1,(DATA!$D$133:$D$368=B543)*(DATA!$E$133:$E$368=D543),0)),"n/a")</f>
        <v>-4.9697483091064301E-3</v>
      </c>
      <c r="R543" s="66"/>
      <c r="S543" s="66"/>
      <c r="T543" s="66"/>
      <c r="U543" s="66"/>
      <c r="V543" s="66"/>
      <c r="W543" s="66"/>
      <c r="X543" s="66"/>
      <c r="Y543" s="66"/>
    </row>
    <row r="544" spans="1:25" x14ac:dyDescent="0.2">
      <c r="A544" s="75" t="s">
        <v>19</v>
      </c>
      <c r="B544" s="66" t="s">
        <v>12</v>
      </c>
      <c r="C544" s="66" t="s">
        <v>10</v>
      </c>
      <c r="D544" s="66" t="s">
        <v>298</v>
      </c>
      <c r="E544" s="87">
        <f t="array" ref="E544">IFERROR(INDEX(DATA!$L$133:$L$368,MATCH(1,(DATA!$D$133:$D$368=B544)*(DATA!$E$133:$E$368=D544),0)),"n/a")</f>
        <v>3.6875693552309601</v>
      </c>
      <c r="F544" s="77">
        <f t="array" ref="F544">IFERROR(INDEX(DATA!$M$133:$M$368,MATCH(1,(DATA!$D$133:$D$368=B544)*(DATA!$E$133:$E$368=D544),0)),"n/a")</f>
        <v>5.3790958043543197E-2</v>
      </c>
      <c r="G544" s="87">
        <f t="array" ref="G544">IFERROR(INDEX(DATA!$V$133:$V$368,MATCH(1,(DATA!$D$133:$D$368=B544)*(DATA!$E$133:$E$368=D544),0)),"n/a")</f>
        <v>3.6693253445382399</v>
      </c>
      <c r="H544" s="77">
        <f t="array" ref="H544">IFERROR(INDEX(DATA!$W$133:$W$368,MATCH(1,(DATA!$D$133:$D$368=B544)*(DATA!$E$133:$E$368=D544),0)),"n/a")</f>
        <v>2.08763950363865E-2</v>
      </c>
      <c r="I544" s="87">
        <f t="array" ref="I544">IFERROR(INDEX(DATA!$AF$133:$AF$368,MATCH(1,(DATA!$D$133:$D$368=B544)*(DATA!$E$133:$E$368=D544),0)),"n/a")</f>
        <v>3.6517697147576098</v>
      </c>
      <c r="J544" s="77">
        <f t="array" ref="J544">IFERROR(INDEX(DATA!$AG$133:$AG$368,MATCH(1,(DATA!$D$133:$D$368=B544)*(DATA!$E$133:$E$368=D544),0)),"n/a")</f>
        <v>1.7461307406722599E-2</v>
      </c>
      <c r="K544" s="87">
        <f t="array" ref="K544">IFERROR(INDEX(DATA!$AP$133:$AP$368,MATCH(1,(DATA!$D$133:$D$368=B544)*(DATA!$E$133:$E$368=D544),0)),"n/a")</f>
        <v>3.6140364366780902</v>
      </c>
      <c r="L544" s="77">
        <f t="array" ref="L544">IFERROR(INDEX(DATA!$AQ$133:$AQ$368,MATCH(1,(DATA!$D$133:$D$368=B544)*(DATA!$E$133:$E$368=D544),0)),"n/a")</f>
        <v>7.8614481128439703E-3</v>
      </c>
      <c r="R544" s="66"/>
      <c r="S544" s="66"/>
      <c r="T544" s="66"/>
      <c r="U544" s="66"/>
      <c r="V544" s="66"/>
      <c r="W544" s="66"/>
      <c r="X544" s="66"/>
      <c r="Y544" s="66"/>
    </row>
    <row r="545" spans="1:25" x14ac:dyDescent="0.2">
      <c r="A545" s="75" t="s">
        <v>19</v>
      </c>
      <c r="B545" s="66" t="s">
        <v>12</v>
      </c>
      <c r="C545" s="66" t="s">
        <v>10</v>
      </c>
      <c r="D545" s="66" t="s">
        <v>299</v>
      </c>
      <c r="E545" s="87">
        <f t="array" ref="E545">IFERROR(INDEX(DATA!$L$133:$L$368,MATCH(1,(DATA!$D$133:$D$368=B545)*(DATA!$E$133:$E$368=D545),0)),"n/a")</f>
        <v>3.4728213901145701</v>
      </c>
      <c r="F545" s="77">
        <f t="array" ref="F545">IFERROR(INDEX(DATA!$M$133:$M$368,MATCH(1,(DATA!$D$133:$D$368=B545)*(DATA!$E$133:$E$368=D545),0)),"n/a")</f>
        <v>1.42179658892577E-2</v>
      </c>
      <c r="G545" s="87">
        <f t="array" ref="G545">IFERROR(INDEX(DATA!$V$133:$V$368,MATCH(1,(DATA!$D$133:$D$368=B545)*(DATA!$E$133:$E$368=D545),0)),"n/a")</f>
        <v>3.3883306563953401</v>
      </c>
      <c r="H545" s="77">
        <f t="array" ref="H545">IFERROR(INDEX(DATA!$W$133:$W$368,MATCH(1,(DATA!$D$133:$D$368=B545)*(DATA!$E$133:$E$368=D545),0)),"n/a")</f>
        <v>-1.5550300827455499E-2</v>
      </c>
      <c r="I545" s="87">
        <f t="array" ref="I545">IFERROR(INDEX(DATA!$AF$133:$AF$368,MATCH(1,(DATA!$D$133:$D$368=B545)*(DATA!$E$133:$E$368=D545),0)),"n/a")</f>
        <v>3.3147152267442701</v>
      </c>
      <c r="J545" s="77">
        <f t="array" ref="J545">IFERROR(INDEX(DATA!$AG$133:$AG$368,MATCH(1,(DATA!$D$133:$D$368=B545)*(DATA!$E$133:$E$368=D545),0)),"n/a")</f>
        <v>-5.6461028105092702E-2</v>
      </c>
      <c r="K545" s="87">
        <f t="array" ref="K545">IFERROR(INDEX(DATA!$AP$133:$AP$368,MATCH(1,(DATA!$D$133:$D$368=B545)*(DATA!$E$133:$E$368=D545),0)),"n/a")</f>
        <v>3.3778869344834002</v>
      </c>
      <c r="L545" s="77">
        <f t="array" ref="L545">IFERROR(INDEX(DATA!$AQ$133:$AQ$368,MATCH(1,(DATA!$D$133:$D$368=B545)*(DATA!$E$133:$E$368=D545),0)),"n/a")</f>
        <v>-7.5679100020539999E-2</v>
      </c>
      <c r="R545" s="66"/>
      <c r="S545" s="66"/>
      <c r="T545" s="66"/>
      <c r="U545" s="66"/>
      <c r="V545" s="66"/>
      <c r="W545" s="66"/>
      <c r="X545" s="66"/>
      <c r="Y545" s="66"/>
    </row>
    <row r="546" spans="1:25" x14ac:dyDescent="0.2">
      <c r="A546" s="75" t="s">
        <v>19</v>
      </c>
      <c r="B546" s="66" t="s">
        <v>12</v>
      </c>
      <c r="C546" s="66" t="s">
        <v>10</v>
      </c>
      <c r="D546" s="66" t="s">
        <v>300</v>
      </c>
      <c r="E546" s="87">
        <f t="array" ref="E546">IFERROR(INDEX(DATA!$L$133:$L$368,MATCH(1,(DATA!$D$133:$D$368=B546)*(DATA!$E$133:$E$368=D546),0)),"n/a")</f>
        <v>3.6742805768069502</v>
      </c>
      <c r="F546" s="77">
        <f t="array" ref="F546">IFERROR(INDEX(DATA!$M$133:$M$368,MATCH(1,(DATA!$D$133:$D$368=B546)*(DATA!$E$133:$E$368=D546),0)),"n/a")</f>
        <v>1.62782968566661E-2</v>
      </c>
      <c r="G546" s="87">
        <f t="array" ref="G546">IFERROR(INDEX(DATA!$V$133:$V$368,MATCH(1,(DATA!$D$133:$D$368=B546)*(DATA!$E$133:$E$368=D546),0)),"n/a")</f>
        <v>3.59523979640724</v>
      </c>
      <c r="H546" s="77">
        <f t="array" ref="H546">IFERROR(INDEX(DATA!$W$133:$W$368,MATCH(1,(DATA!$D$133:$D$368=B546)*(DATA!$E$133:$E$368=D546),0)),"n/a")</f>
        <v>-8.1161026995612007E-3</v>
      </c>
      <c r="I546" s="87">
        <f t="array" ref="I546">IFERROR(INDEX(DATA!$AF$133:$AF$368,MATCH(1,(DATA!$D$133:$D$368=B546)*(DATA!$E$133:$E$368=D546),0)),"n/a")</f>
        <v>3.53013300471682</v>
      </c>
      <c r="J546" s="77">
        <f t="array" ref="J546">IFERROR(INDEX(DATA!$AG$133:$AG$368,MATCH(1,(DATA!$D$133:$D$368=B546)*(DATA!$E$133:$E$368=D546),0)),"n/a")</f>
        <v>-1.11760449882425E-2</v>
      </c>
      <c r="K546" s="87">
        <f t="array" ref="K546">IFERROR(INDEX(DATA!$AP$133:$AP$368,MATCH(1,(DATA!$D$133:$D$368=B546)*(DATA!$E$133:$E$368=D546),0)),"n/a")</f>
        <v>3.56298118291866</v>
      </c>
      <c r="L546" s="77">
        <f t="array" ref="L546">IFERROR(INDEX(DATA!$AQ$133:$AQ$368,MATCH(1,(DATA!$D$133:$D$368=B546)*(DATA!$E$133:$E$368=D546),0)),"n/a")</f>
        <v>-7.2000702639451802E-3</v>
      </c>
      <c r="R546" s="66"/>
      <c r="S546" s="66"/>
      <c r="T546" s="66"/>
      <c r="U546" s="66"/>
      <c r="V546" s="66"/>
      <c r="W546" s="66"/>
      <c r="X546" s="66"/>
      <c r="Y546" s="66"/>
    </row>
    <row r="547" spans="1:25" x14ac:dyDescent="0.2">
      <c r="A547" s="75" t="s">
        <v>19</v>
      </c>
      <c r="B547" s="66" t="s">
        <v>12</v>
      </c>
      <c r="C547" s="66" t="s">
        <v>10</v>
      </c>
      <c r="D547" s="66" t="s">
        <v>301</v>
      </c>
      <c r="E547" s="87">
        <f t="array" ref="E547">IFERROR(INDEX(DATA!$L$133:$L$368,MATCH(1,(DATA!$D$133:$D$368=B547)*(DATA!$E$133:$E$368=D547),0)),"n/a")</f>
        <v>3.73331949837032</v>
      </c>
      <c r="F547" s="77">
        <f t="array" ref="F547">IFERROR(INDEX(DATA!$M$133:$M$368,MATCH(1,(DATA!$D$133:$D$368=B547)*(DATA!$E$133:$E$368=D547),0)),"n/a")</f>
        <v>-7.3473844499794697E-3</v>
      </c>
      <c r="G547" s="87">
        <f t="array" ref="G547">IFERROR(INDEX(DATA!$V$133:$V$368,MATCH(1,(DATA!$D$133:$D$368=B547)*(DATA!$E$133:$E$368=D547),0)),"n/a")</f>
        <v>3.7399510821381399</v>
      </c>
      <c r="H547" s="77">
        <f t="array" ref="H547">IFERROR(INDEX(DATA!$W$133:$W$368,MATCH(1,(DATA!$D$133:$D$368=B547)*(DATA!$E$133:$E$368=D547),0)),"n/a")</f>
        <v>-4.99276389553714E-3</v>
      </c>
      <c r="I547" s="87">
        <f t="array" ref="I547">IFERROR(INDEX(DATA!$AF$133:$AF$368,MATCH(1,(DATA!$D$133:$D$368=B547)*(DATA!$E$133:$E$368=D547),0)),"n/a")</f>
        <v>3.7436272153482402</v>
      </c>
      <c r="J547" s="77">
        <f t="array" ref="J547">IFERROR(INDEX(DATA!$AG$133:$AG$368,MATCH(1,(DATA!$D$133:$D$368=B547)*(DATA!$E$133:$E$368=D547),0)),"n/a")</f>
        <v>-7.7066905148110397E-4</v>
      </c>
      <c r="K547" s="87">
        <f t="array" ref="K547">IFERROR(INDEX(DATA!$AP$133:$AP$368,MATCH(1,(DATA!$D$133:$D$368=B547)*(DATA!$E$133:$E$368=D547),0)),"n/a")</f>
        <v>3.7321508362365901</v>
      </c>
      <c r="L547" s="77">
        <f t="array" ref="L547">IFERROR(INDEX(DATA!$AQ$133:$AQ$368,MATCH(1,(DATA!$D$133:$D$368=B547)*(DATA!$E$133:$E$368=D547),0)),"n/a")</f>
        <v>2.2080836188875701E-3</v>
      </c>
      <c r="R547" s="66"/>
      <c r="S547" s="66"/>
      <c r="T547" s="66"/>
      <c r="U547" s="66"/>
      <c r="V547" s="66"/>
      <c r="W547" s="66"/>
      <c r="X547" s="66"/>
      <c r="Y547" s="66"/>
    </row>
    <row r="548" spans="1:25" x14ac:dyDescent="0.2">
      <c r="A548" s="75" t="s">
        <v>19</v>
      </c>
      <c r="B548" s="66" t="s">
        <v>12</v>
      </c>
      <c r="C548" s="66" t="s">
        <v>10</v>
      </c>
      <c r="D548" s="66" t="s">
        <v>302</v>
      </c>
      <c r="E548" s="87">
        <f t="array" ref="E548">IFERROR(INDEX(DATA!$L$133:$L$368,MATCH(1,(DATA!$D$133:$D$368=B548)*(DATA!$E$133:$E$368=D548),0)),"n/a")</f>
        <v>3.6568299710177699</v>
      </c>
      <c r="F548" s="77">
        <f t="array" ref="F548">IFERROR(INDEX(DATA!$M$133:$M$368,MATCH(1,(DATA!$D$133:$D$368=B548)*(DATA!$E$133:$E$368=D548),0)),"n/a")</f>
        <v>2.4575010261072401E-2</v>
      </c>
      <c r="G548" s="87">
        <f t="array" ref="G548">IFERROR(INDEX(DATA!$V$133:$V$368,MATCH(1,(DATA!$D$133:$D$368=B548)*(DATA!$E$133:$E$368=D548),0)),"n/a")</f>
        <v>3.65143872173749</v>
      </c>
      <c r="H548" s="77">
        <f t="array" ref="H548">IFERROR(INDEX(DATA!$W$133:$W$368,MATCH(1,(DATA!$D$133:$D$368=B548)*(DATA!$E$133:$E$368=D548),0)),"n/a")</f>
        <v>1.5855534398774698E-2</v>
      </c>
      <c r="I548" s="87">
        <f t="array" ref="I548">IFERROR(INDEX(DATA!$AF$133:$AF$368,MATCH(1,(DATA!$D$133:$D$368=B548)*(DATA!$E$133:$E$368=D548),0)),"n/a")</f>
        <v>3.6309845626967698</v>
      </c>
      <c r="J548" s="77">
        <f t="array" ref="J548">IFERROR(INDEX(DATA!$AG$133:$AG$368,MATCH(1,(DATA!$D$133:$D$368=B548)*(DATA!$E$133:$E$368=D548),0)),"n/a")</f>
        <v>2.2379128974661801E-2</v>
      </c>
      <c r="K548" s="87">
        <f t="array" ref="K548">IFERROR(INDEX(DATA!$AP$133:$AP$368,MATCH(1,(DATA!$D$133:$D$368=B548)*(DATA!$E$133:$E$368=D548),0)),"n/a")</f>
        <v>3.5983073171787399</v>
      </c>
      <c r="L548" s="77">
        <f t="array" ref="L548">IFERROR(INDEX(DATA!$AQ$133:$AQ$368,MATCH(1,(DATA!$D$133:$D$368=B548)*(DATA!$E$133:$E$368=D548),0)),"n/a")</f>
        <v>1.5021250003537301E-2</v>
      </c>
      <c r="R548" s="66"/>
      <c r="S548" s="66"/>
      <c r="T548" s="66"/>
      <c r="U548" s="66"/>
      <c r="V548" s="66"/>
      <c r="W548" s="66"/>
      <c r="X548" s="66"/>
      <c r="Y548" s="66"/>
    </row>
    <row r="549" spans="1:25" x14ac:dyDescent="0.2">
      <c r="A549" s="75" t="s">
        <v>19</v>
      </c>
      <c r="B549" s="66" t="s">
        <v>12</v>
      </c>
      <c r="C549" s="66" t="s">
        <v>10</v>
      </c>
      <c r="D549" s="66" t="s">
        <v>303</v>
      </c>
      <c r="E549" s="87">
        <f t="array" ref="E549">IFERROR(INDEX(DATA!$L$133:$L$368,MATCH(1,(DATA!$D$133:$D$368=B549)*(DATA!$E$133:$E$368=D549),0)),"n/a")</f>
        <v>3.6325880728250501</v>
      </c>
      <c r="F549" s="77">
        <f t="array" ref="F549">IFERROR(INDEX(DATA!$M$133:$M$368,MATCH(1,(DATA!$D$133:$D$368=B549)*(DATA!$E$133:$E$368=D549),0)),"n/a")</f>
        <v>4.8397883732603703E-2</v>
      </c>
      <c r="G549" s="87">
        <f t="array" ref="G549">IFERROR(INDEX(DATA!$V$133:$V$368,MATCH(1,(DATA!$D$133:$D$368=B549)*(DATA!$E$133:$E$368=D549),0)),"n/a")</f>
        <v>3.5398684854282401</v>
      </c>
      <c r="H549" s="77">
        <f t="array" ref="H549">IFERROR(INDEX(DATA!$W$133:$W$368,MATCH(1,(DATA!$D$133:$D$368=B549)*(DATA!$E$133:$E$368=D549),0)),"n/a")</f>
        <v>9.9350430941829906E-3</v>
      </c>
      <c r="I549" s="87">
        <f t="array" ref="I549">IFERROR(INDEX(DATA!$AF$133:$AF$368,MATCH(1,(DATA!$D$133:$D$368=B549)*(DATA!$E$133:$E$368=D549),0)),"n/a")</f>
        <v>3.5179181292799</v>
      </c>
      <c r="J549" s="77">
        <f t="array" ref="J549">IFERROR(INDEX(DATA!$AG$133:$AG$368,MATCH(1,(DATA!$D$133:$D$368=B549)*(DATA!$E$133:$E$368=D549),0)),"n/a")</f>
        <v>8.1128871789540704E-4</v>
      </c>
      <c r="K549" s="87">
        <f t="array" ref="K549">IFERROR(INDEX(DATA!$AP$133:$AP$368,MATCH(1,(DATA!$D$133:$D$368=B549)*(DATA!$E$133:$E$368=D549),0)),"n/a")</f>
        <v>3.5425166257947098</v>
      </c>
      <c r="L549" s="77">
        <f t="array" ref="L549">IFERROR(INDEX(DATA!$AQ$133:$AQ$368,MATCH(1,(DATA!$D$133:$D$368=B549)*(DATA!$E$133:$E$368=D549),0)),"n/a")</f>
        <v>5.7812344106547096E-3</v>
      </c>
      <c r="R549" s="66"/>
      <c r="S549" s="66"/>
      <c r="T549" s="66"/>
      <c r="U549" s="66"/>
      <c r="V549" s="66"/>
      <c r="W549" s="66"/>
      <c r="X549" s="66"/>
      <c r="Y549" s="66"/>
    </row>
    <row r="550" spans="1:25" x14ac:dyDescent="0.2">
      <c r="A550" s="75" t="s">
        <v>19</v>
      </c>
      <c r="B550" s="66" t="s">
        <v>12</v>
      </c>
      <c r="C550" s="66" t="s">
        <v>10</v>
      </c>
      <c r="D550" s="66" t="s">
        <v>304</v>
      </c>
      <c r="E550" s="87">
        <f t="array" ref="E550">IFERROR(INDEX(DATA!$L$133:$L$368,MATCH(1,(DATA!$D$133:$D$368=B550)*(DATA!$E$133:$E$368=D550),0)),"n/a")</f>
        <v>3.1243203310733998</v>
      </c>
      <c r="F550" s="77">
        <f t="array" ref="F550">IFERROR(INDEX(DATA!$M$133:$M$368,MATCH(1,(DATA!$D$133:$D$368=B550)*(DATA!$E$133:$E$368=D550),0)),"n/a")</f>
        <v>-0.12141460903678999</v>
      </c>
      <c r="G550" s="87">
        <f t="array" ref="G550">IFERROR(INDEX(DATA!$V$133:$V$368,MATCH(1,(DATA!$D$133:$D$368=B550)*(DATA!$E$133:$E$368=D550),0)),"n/a")</f>
        <v>3.25278691021866</v>
      </c>
      <c r="H550" s="77">
        <f t="array" ref="H550">IFERROR(INDEX(DATA!$W$133:$W$368,MATCH(1,(DATA!$D$133:$D$368=B550)*(DATA!$E$133:$E$368=D550),0)),"n/a")</f>
        <v>-8.2751577976705404E-2</v>
      </c>
      <c r="I550" s="87">
        <f t="array" ref="I550">IFERROR(INDEX(DATA!$AF$133:$AF$368,MATCH(1,(DATA!$D$133:$D$368=B550)*(DATA!$E$133:$E$368=D550),0)),"n/a")</f>
        <v>3.3561463817602202</v>
      </c>
      <c r="J550" s="77">
        <f t="array" ref="J550">IFERROR(INDEX(DATA!$AG$133:$AG$368,MATCH(1,(DATA!$D$133:$D$368=B550)*(DATA!$E$133:$E$368=D550),0)),"n/a")</f>
        <v>-6.66095809339773E-2</v>
      </c>
      <c r="K550" s="87">
        <f t="array" ref="K550">IFERROR(INDEX(DATA!$AP$133:$AP$368,MATCH(1,(DATA!$D$133:$D$368=B550)*(DATA!$E$133:$E$368=D550),0)),"n/a")</f>
        <v>3.4474824565946598</v>
      </c>
      <c r="L550" s="77">
        <f t="array" ref="L550">IFERROR(INDEX(DATA!$AQ$133:$AQ$368,MATCH(1,(DATA!$D$133:$D$368=B550)*(DATA!$E$133:$E$368=D550),0)),"n/a")</f>
        <v>-5.6068018065264902E-2</v>
      </c>
      <c r="R550" s="66"/>
      <c r="S550" s="66"/>
      <c r="T550" s="66"/>
      <c r="U550" s="66"/>
      <c r="V550" s="66"/>
      <c r="W550" s="66"/>
      <c r="X550" s="66"/>
      <c r="Y550" s="66"/>
    </row>
    <row r="551" spans="1:25" x14ac:dyDescent="0.2">
      <c r="A551" s="75" t="s">
        <v>19</v>
      </c>
      <c r="B551" s="66" t="s">
        <v>12</v>
      </c>
      <c r="C551" s="66" t="s">
        <v>10</v>
      </c>
      <c r="D551" s="66" t="s">
        <v>305</v>
      </c>
      <c r="E551" s="87">
        <f t="array" ref="E551">IFERROR(INDEX(DATA!$L$133:$L$368,MATCH(1,(DATA!$D$133:$D$368=B551)*(DATA!$E$133:$E$368=D551),0)),"n/a")</f>
        <v>3.9035544416916101</v>
      </c>
      <c r="F551" s="77">
        <f t="array" ref="F551">IFERROR(INDEX(DATA!$M$133:$M$368,MATCH(1,(DATA!$D$133:$D$368=B551)*(DATA!$E$133:$E$368=D551),0)),"n/a")</f>
        <v>-3.6974090570445301E-3</v>
      </c>
      <c r="G551" s="87">
        <f t="array" ref="G551">IFERROR(INDEX(DATA!$V$133:$V$368,MATCH(1,(DATA!$D$133:$D$368=B551)*(DATA!$E$133:$E$368=D551),0)),"n/a")</f>
        <v>3.9025350352247998</v>
      </c>
      <c r="H551" s="77">
        <f t="array" ref="H551">IFERROR(INDEX(DATA!$W$133:$W$368,MATCH(1,(DATA!$D$133:$D$368=B551)*(DATA!$E$133:$E$368=D551),0)),"n/a")</f>
        <v>-1.8826446571119601E-3</v>
      </c>
      <c r="I551" s="87">
        <f t="array" ref="I551">IFERROR(INDEX(DATA!$AF$133:$AF$368,MATCH(1,(DATA!$D$133:$D$368=B551)*(DATA!$E$133:$E$368=D551),0)),"n/a")</f>
        <v>3.9138433069164198</v>
      </c>
      <c r="J551" s="77">
        <f t="array" ref="J551">IFERROR(INDEX(DATA!$AG$133:$AG$368,MATCH(1,(DATA!$D$133:$D$368=B551)*(DATA!$E$133:$E$368=D551),0)),"n/a")</f>
        <v>5.0363493341119298E-3</v>
      </c>
      <c r="K551" s="87">
        <f t="array" ref="K551">IFERROR(INDEX(DATA!$AP$133:$AP$368,MATCH(1,(DATA!$D$133:$D$368=B551)*(DATA!$E$133:$E$368=D551),0)),"n/a")</f>
        <v>3.9176509200872598</v>
      </c>
      <c r="L551" s="77">
        <f t="array" ref="L551">IFERROR(INDEX(DATA!$AQ$133:$AQ$368,MATCH(1,(DATA!$D$133:$D$368=B551)*(DATA!$E$133:$E$368=D551),0)),"n/a")</f>
        <v>4.6189026764409096E-3</v>
      </c>
      <c r="R551" s="66"/>
      <c r="S551" s="66"/>
      <c r="T551" s="66"/>
      <c r="U551" s="66"/>
      <c r="V551" s="66"/>
      <c r="W551" s="66"/>
      <c r="X551" s="66"/>
      <c r="Y551" s="66"/>
    </row>
    <row r="552" spans="1:25" x14ac:dyDescent="0.2">
      <c r="A552" s="75" t="s">
        <v>19</v>
      </c>
      <c r="B552" s="66" t="s">
        <v>12</v>
      </c>
      <c r="C552" s="66" t="s">
        <v>10</v>
      </c>
      <c r="D552" s="66" t="s">
        <v>306</v>
      </c>
      <c r="E552" s="87">
        <f t="array" ref="E552">IFERROR(INDEX(DATA!$L$133:$L$368,MATCH(1,(DATA!$D$133:$D$368=B552)*(DATA!$E$133:$E$368=D552),0)),"n/a")</f>
        <v>3.3279914588855202</v>
      </c>
      <c r="F552" s="77">
        <f t="array" ref="F552">IFERROR(INDEX(DATA!$M$133:$M$368,MATCH(1,(DATA!$D$133:$D$368=B552)*(DATA!$E$133:$E$368=D552),0)),"n/a")</f>
        <v>-0.10305416446160499</v>
      </c>
      <c r="G552" s="87">
        <f t="array" ref="G552">IFERROR(INDEX(DATA!$V$133:$V$368,MATCH(1,(DATA!$D$133:$D$368=B552)*(DATA!$E$133:$E$368=D552),0)),"n/a")</f>
        <v>3.58465967505051</v>
      </c>
      <c r="H552" s="77">
        <f t="array" ref="H552">IFERROR(INDEX(DATA!$W$133:$W$368,MATCH(1,(DATA!$D$133:$D$368=B552)*(DATA!$E$133:$E$368=D552),0)),"n/a")</f>
        <v>-4.1988082073207603E-2</v>
      </c>
      <c r="I552" s="87">
        <f t="array" ref="I552">IFERROR(INDEX(DATA!$AF$133:$AF$368,MATCH(1,(DATA!$D$133:$D$368=B552)*(DATA!$E$133:$E$368=D552),0)),"n/a")</f>
        <v>3.5752481926111699</v>
      </c>
      <c r="J552" s="77">
        <f t="array" ref="J552">IFERROR(INDEX(DATA!$AG$133:$AG$368,MATCH(1,(DATA!$D$133:$D$368=B552)*(DATA!$E$133:$E$368=D552),0)),"n/a")</f>
        <v>-1.53098539366487E-2</v>
      </c>
      <c r="K552" s="87">
        <f t="array" ref="K552">IFERROR(INDEX(DATA!$AP$133:$AP$368,MATCH(1,(DATA!$D$133:$D$368=B552)*(DATA!$E$133:$E$368=D552),0)),"n/a")</f>
        <v>3.6946842140243699</v>
      </c>
      <c r="L552" s="77">
        <f t="array" ref="L552">IFERROR(INDEX(DATA!$AQ$133:$AQ$368,MATCH(1,(DATA!$D$133:$D$368=B552)*(DATA!$E$133:$E$368=D552),0)),"n/a")</f>
        <v>1.51653670040208E-2</v>
      </c>
      <c r="R552" s="66"/>
      <c r="S552" s="66"/>
      <c r="T552" s="66"/>
      <c r="U552" s="66"/>
      <c r="V552" s="66"/>
      <c r="W552" s="66"/>
      <c r="X552" s="66"/>
      <c r="Y552" s="66"/>
    </row>
    <row r="553" spans="1:25" x14ac:dyDescent="0.2">
      <c r="A553" s="75" t="s">
        <v>19</v>
      </c>
      <c r="B553" s="66" t="s">
        <v>12</v>
      </c>
      <c r="C553" s="66" t="s">
        <v>10</v>
      </c>
      <c r="D553" s="66" t="s">
        <v>307</v>
      </c>
      <c r="E553" s="87">
        <f t="array" ref="E553">IFERROR(INDEX(DATA!$L$133:$L$368,MATCH(1,(DATA!$D$133:$D$368=B553)*(DATA!$E$133:$E$368=D553),0)),"n/a")</f>
        <v>3.50071940915804</v>
      </c>
      <c r="F553" s="77">
        <f t="array" ref="F553">IFERROR(INDEX(DATA!$M$133:$M$368,MATCH(1,(DATA!$D$133:$D$368=B553)*(DATA!$E$133:$E$368=D553),0)),"n/a")</f>
        <v>1.7678588717458699E-2</v>
      </c>
      <c r="G553" s="87">
        <f t="array" ref="G553">IFERROR(INDEX(DATA!$V$133:$V$368,MATCH(1,(DATA!$D$133:$D$368=B553)*(DATA!$E$133:$E$368=D553),0)),"n/a")</f>
        <v>3.51651934101911</v>
      </c>
      <c r="H553" s="77">
        <f t="array" ref="H553">IFERROR(INDEX(DATA!$W$133:$W$368,MATCH(1,(DATA!$D$133:$D$368=B553)*(DATA!$E$133:$E$368=D553),0)),"n/a")</f>
        <v>1.8986599514250201E-2</v>
      </c>
      <c r="I553" s="87">
        <f t="array" ref="I553">IFERROR(INDEX(DATA!$AF$133:$AF$368,MATCH(1,(DATA!$D$133:$D$368=B553)*(DATA!$E$133:$E$368=D553),0)),"n/a")</f>
        <v>3.5515311902888</v>
      </c>
      <c r="J553" s="77">
        <f t="array" ref="J553">IFERROR(INDEX(DATA!$AG$133:$AG$368,MATCH(1,(DATA!$D$133:$D$368=B553)*(DATA!$E$133:$E$368=D553),0)),"n/a")</f>
        <v>1.9651989373297599E-2</v>
      </c>
      <c r="K553" s="87">
        <f t="array" ref="K553">IFERROR(INDEX(DATA!$AP$133:$AP$368,MATCH(1,(DATA!$D$133:$D$368=B553)*(DATA!$E$133:$E$368=D553),0)),"n/a")</f>
        <v>3.51138830429259</v>
      </c>
      <c r="L553" s="77">
        <f t="array" ref="L553">IFERROR(INDEX(DATA!$AQ$133:$AQ$368,MATCH(1,(DATA!$D$133:$D$368=B553)*(DATA!$E$133:$E$368=D553),0)),"n/a")</f>
        <v>-9.2919132083665208E-3</v>
      </c>
      <c r="R553" s="66"/>
      <c r="S553" s="66"/>
      <c r="T553" s="66"/>
      <c r="U553" s="66"/>
      <c r="V553" s="66"/>
      <c r="W553" s="66"/>
      <c r="X553" s="66"/>
      <c r="Y553" s="66"/>
    </row>
    <row r="554" spans="1:25" x14ac:dyDescent="0.2">
      <c r="A554" s="75" t="s">
        <v>19</v>
      </c>
      <c r="B554" s="66" t="s">
        <v>12</v>
      </c>
      <c r="C554" s="66" t="s">
        <v>10</v>
      </c>
      <c r="D554" s="66" t="s">
        <v>308</v>
      </c>
      <c r="E554" s="87">
        <f t="array" ref="E554">IFERROR(INDEX(DATA!$L$133:$L$368,MATCH(1,(DATA!$D$133:$D$368=B554)*(DATA!$E$133:$E$368=D554),0)),"n/a")</f>
        <v>3.35444093780937</v>
      </c>
      <c r="F554" s="77">
        <f t="array" ref="F554">IFERROR(INDEX(DATA!$M$133:$M$368,MATCH(1,(DATA!$D$133:$D$368=B554)*(DATA!$E$133:$E$368=D554),0)),"n/a")</f>
        <v>-4.6303148555105901E-2</v>
      </c>
      <c r="G554" s="87">
        <f t="array" ref="G554">IFERROR(INDEX(DATA!$V$133:$V$368,MATCH(1,(DATA!$D$133:$D$368=B554)*(DATA!$E$133:$E$368=D554),0)),"n/a")</f>
        <v>3.3863784004242601</v>
      </c>
      <c r="H554" s="77">
        <f t="array" ref="H554">IFERROR(INDEX(DATA!$W$133:$W$368,MATCH(1,(DATA!$D$133:$D$368=B554)*(DATA!$E$133:$E$368=D554),0)),"n/a")</f>
        <v>-3.3088782290611699E-2</v>
      </c>
      <c r="I554" s="87">
        <f t="array" ref="I554">IFERROR(INDEX(DATA!$AF$133:$AF$368,MATCH(1,(DATA!$D$133:$D$368=B554)*(DATA!$E$133:$E$368=D554),0)),"n/a")</f>
        <v>3.4384819189143498</v>
      </c>
      <c r="J554" s="77">
        <f t="array" ref="J554">IFERROR(INDEX(DATA!$AG$133:$AG$368,MATCH(1,(DATA!$D$133:$D$368=B554)*(DATA!$E$133:$E$368=D554),0)),"n/a")</f>
        <v>-1.2153496760085E-2</v>
      </c>
      <c r="K554" s="87">
        <f t="array" ref="K554">IFERROR(INDEX(DATA!$AP$133:$AP$368,MATCH(1,(DATA!$D$133:$D$368=B554)*(DATA!$E$133:$E$368=D554),0)),"n/a")</f>
        <v>3.4922202050755402</v>
      </c>
      <c r="L554" s="77">
        <f t="array" ref="L554">IFERROR(INDEX(DATA!$AQ$133:$AQ$368,MATCH(1,(DATA!$D$133:$D$368=B554)*(DATA!$E$133:$E$368=D554),0)),"n/a")</f>
        <v>-9.5119335329031905E-3</v>
      </c>
      <c r="R554" s="66"/>
      <c r="S554" s="66"/>
      <c r="T554" s="66"/>
      <c r="U554" s="66"/>
      <c r="V554" s="66"/>
      <c r="W554" s="66"/>
      <c r="X554" s="66"/>
      <c r="Y554" s="66"/>
    </row>
    <row r="555" spans="1:25" x14ac:dyDescent="0.2">
      <c r="A555" s="75" t="s">
        <v>19</v>
      </c>
      <c r="B555" s="66" t="s">
        <v>12</v>
      </c>
      <c r="C555" s="66" t="s">
        <v>10</v>
      </c>
      <c r="D555" s="66" t="s">
        <v>309</v>
      </c>
      <c r="E555" s="87">
        <f t="array" ref="E555">IFERROR(INDEX(DATA!$L$133:$L$368,MATCH(1,(DATA!$D$133:$D$368=B555)*(DATA!$E$133:$E$368=D555),0)),"n/a")</f>
        <v>3.6417944917675298</v>
      </c>
      <c r="F555" s="77">
        <f t="array" ref="F555">IFERROR(INDEX(DATA!$M$133:$M$368,MATCH(1,(DATA!$D$133:$D$368=B555)*(DATA!$E$133:$E$368=D555),0)),"n/a")</f>
        <v>2.6472284340371799E-2</v>
      </c>
      <c r="G555" s="87">
        <f t="array" ref="G555">IFERROR(INDEX(DATA!$V$133:$V$368,MATCH(1,(DATA!$D$133:$D$368=B555)*(DATA!$E$133:$E$368=D555),0)),"n/a")</f>
        <v>3.6706508677387402</v>
      </c>
      <c r="H555" s="77">
        <f t="array" ref="H555">IFERROR(INDEX(DATA!$W$133:$W$368,MATCH(1,(DATA!$D$133:$D$368=B555)*(DATA!$E$133:$E$368=D555),0)),"n/a")</f>
        <v>1.0933708699615401E-2</v>
      </c>
      <c r="I555" s="87">
        <f t="array" ref="I555">IFERROR(INDEX(DATA!$AF$133:$AF$368,MATCH(1,(DATA!$D$133:$D$368=B555)*(DATA!$E$133:$E$368=D555),0)),"n/a")</f>
        <v>3.6856281462465099</v>
      </c>
      <c r="J555" s="77">
        <f t="array" ref="J555">IFERROR(INDEX(DATA!$AG$133:$AG$368,MATCH(1,(DATA!$D$133:$D$368=B555)*(DATA!$E$133:$E$368=D555),0)),"n/a")</f>
        <v>9.5709039240004998E-3</v>
      </c>
      <c r="K555" s="87">
        <f t="array" ref="K555">IFERROR(INDEX(DATA!$AP$133:$AP$368,MATCH(1,(DATA!$D$133:$D$368=B555)*(DATA!$E$133:$E$368=D555),0)),"n/a")</f>
        <v>3.68406336909697</v>
      </c>
      <c r="L555" s="77">
        <f t="array" ref="L555">IFERROR(INDEX(DATA!$AQ$133:$AQ$368,MATCH(1,(DATA!$D$133:$D$368=B555)*(DATA!$E$133:$E$368=D555),0)),"n/a")</f>
        <v>9.5677674008907195E-3</v>
      </c>
      <c r="R555" s="66"/>
      <c r="S555" s="66"/>
      <c r="T555" s="66"/>
      <c r="U555" s="66"/>
      <c r="V555" s="66"/>
      <c r="W555" s="66"/>
      <c r="X555" s="66"/>
      <c r="Y555" s="66"/>
    </row>
    <row r="556" spans="1:25" x14ac:dyDescent="0.2">
      <c r="A556" s="75" t="s">
        <v>19</v>
      </c>
      <c r="B556" s="66" t="s">
        <v>12</v>
      </c>
      <c r="C556" s="66" t="s">
        <v>10</v>
      </c>
      <c r="D556" s="66" t="s">
        <v>310</v>
      </c>
      <c r="E556" s="87">
        <f t="array" ref="E556">IFERROR(INDEX(DATA!$L$133:$L$368,MATCH(1,(DATA!$D$133:$D$368=B556)*(DATA!$E$133:$E$368=D556),0)),"n/a")</f>
        <v>3.6040623324462699</v>
      </c>
      <c r="F556" s="77">
        <f t="array" ref="F556">IFERROR(INDEX(DATA!$M$133:$M$368,MATCH(1,(DATA!$D$133:$D$368=B556)*(DATA!$E$133:$E$368=D556),0)),"n/a")</f>
        <v>-9.9218264984609304E-3</v>
      </c>
      <c r="G556" s="87">
        <f t="array" ref="G556">IFERROR(INDEX(DATA!$V$133:$V$368,MATCH(1,(DATA!$D$133:$D$368=B556)*(DATA!$E$133:$E$368=D556),0)),"n/a")</f>
        <v>3.6174739919784198</v>
      </c>
      <c r="H556" s="77">
        <f t="array" ref="H556">IFERROR(INDEX(DATA!$W$133:$W$368,MATCH(1,(DATA!$D$133:$D$368=B556)*(DATA!$E$133:$E$368=D556),0)),"n/a")</f>
        <v>-1.54273241987912E-2</v>
      </c>
      <c r="I556" s="87">
        <f t="array" ref="I556">IFERROR(INDEX(DATA!$AF$133:$AF$368,MATCH(1,(DATA!$D$133:$D$368=B556)*(DATA!$E$133:$E$368=D556),0)),"n/a")</f>
        <v>3.6878774564180001</v>
      </c>
      <c r="J556" s="77">
        <f t="array" ref="J556">IFERROR(INDEX(DATA!$AG$133:$AG$368,MATCH(1,(DATA!$D$133:$D$368=B556)*(DATA!$E$133:$E$368=D556),0)),"n/a")</f>
        <v>7.7554861659024903E-3</v>
      </c>
      <c r="K556" s="87">
        <f t="array" ref="K556">IFERROR(INDEX(DATA!$AP$133:$AP$368,MATCH(1,(DATA!$D$133:$D$368=B556)*(DATA!$E$133:$E$368=D556),0)),"n/a")</f>
        <v>3.73274345345183</v>
      </c>
      <c r="L556" s="77">
        <f t="array" ref="L556">IFERROR(INDEX(DATA!$AQ$133:$AQ$368,MATCH(1,(DATA!$D$133:$D$368=B556)*(DATA!$E$133:$E$368=D556),0)),"n/a")</f>
        <v>7.8975171515154301E-3</v>
      </c>
      <c r="R556" s="66"/>
      <c r="S556" s="66"/>
      <c r="T556" s="66"/>
      <c r="U556" s="66"/>
      <c r="V556" s="66"/>
      <c r="W556" s="66"/>
      <c r="X556" s="66"/>
      <c r="Y556" s="66"/>
    </row>
    <row r="557" spans="1:25" x14ac:dyDescent="0.2">
      <c r="A557" s="75" t="s">
        <v>19</v>
      </c>
      <c r="B557" s="66" t="s">
        <v>12</v>
      </c>
      <c r="C557" s="66" t="s">
        <v>10</v>
      </c>
      <c r="D557" s="66" t="s">
        <v>311</v>
      </c>
      <c r="E557" s="87">
        <f t="array" ref="E557">IFERROR(INDEX(DATA!$L$133:$L$368,MATCH(1,(DATA!$D$133:$D$368=B557)*(DATA!$E$133:$E$368=D557),0)),"n/a")</f>
        <v>3.3223184903849701</v>
      </c>
      <c r="F557" s="77">
        <f t="array" ref="F557">IFERROR(INDEX(DATA!$M$133:$M$368,MATCH(1,(DATA!$D$133:$D$368=B557)*(DATA!$E$133:$E$368=D557),0)),"n/a")</f>
        <v>9.7133770110633996E-2</v>
      </c>
      <c r="G557" s="87">
        <f t="array" ref="G557">IFERROR(INDEX(DATA!$V$133:$V$368,MATCH(1,(DATA!$D$133:$D$368=B557)*(DATA!$E$133:$E$368=D557),0)),"n/a")</f>
        <v>3.3085744092998</v>
      </c>
      <c r="H557" s="77">
        <f t="array" ref="H557">IFERROR(INDEX(DATA!$W$133:$W$368,MATCH(1,(DATA!$D$133:$D$368=B557)*(DATA!$E$133:$E$368=D557),0)),"n/a")</f>
        <v>0.11152015048222499</v>
      </c>
      <c r="I557" s="87">
        <f t="array" ref="I557">IFERROR(INDEX(DATA!$AF$133:$AF$368,MATCH(1,(DATA!$D$133:$D$368=B557)*(DATA!$E$133:$E$368=D557),0)),"n/a")</f>
        <v>3.2305088844855998</v>
      </c>
      <c r="J557" s="77">
        <f t="array" ref="J557">IFERROR(INDEX(DATA!$AG$133:$AG$368,MATCH(1,(DATA!$D$133:$D$368=B557)*(DATA!$E$133:$E$368=D557),0)),"n/a")</f>
        <v>0.104932439488403</v>
      </c>
      <c r="K557" s="87">
        <f t="array" ref="K557">IFERROR(INDEX(DATA!$AP$133:$AP$368,MATCH(1,(DATA!$D$133:$D$368=B557)*(DATA!$E$133:$E$368=D557),0)),"n/a")</f>
        <v>3.1293591666035399</v>
      </c>
      <c r="L557" s="77">
        <f t="array" ref="L557">IFERROR(INDEX(DATA!$AQ$133:$AQ$368,MATCH(1,(DATA!$D$133:$D$368=B557)*(DATA!$E$133:$E$368=D557),0)),"n/a")</f>
        <v>7.0746649975667097E-2</v>
      </c>
      <c r="R557" s="66"/>
      <c r="S557" s="66"/>
      <c r="T557" s="66"/>
      <c r="U557" s="66"/>
      <c r="V557" s="66"/>
      <c r="W557" s="66"/>
      <c r="X557" s="66"/>
      <c r="Y557" s="66"/>
    </row>
    <row r="558" spans="1:25" x14ac:dyDescent="0.2">
      <c r="A558" s="75" t="s">
        <v>19</v>
      </c>
      <c r="B558" s="66" t="s">
        <v>12</v>
      </c>
      <c r="C558" s="66" t="s">
        <v>10</v>
      </c>
      <c r="D558" s="66" t="s">
        <v>312</v>
      </c>
      <c r="E558" s="87">
        <f t="array" ref="E558">IFERROR(INDEX(DATA!$L$133:$L$368,MATCH(1,(DATA!$D$133:$D$368=B558)*(DATA!$E$133:$E$368=D558),0)),"n/a")</f>
        <v>3.5888603435432</v>
      </c>
      <c r="F558" s="77">
        <f t="array" ref="F558">IFERROR(INDEX(DATA!$M$133:$M$368,MATCH(1,(DATA!$D$133:$D$368=B558)*(DATA!$E$133:$E$368=D558),0)),"n/a")</f>
        <v>-1.56283936530268E-2</v>
      </c>
      <c r="G558" s="87">
        <f t="array" ref="G558">IFERROR(INDEX(DATA!$V$133:$V$368,MATCH(1,(DATA!$D$133:$D$368=B558)*(DATA!$E$133:$E$368=D558),0)),"n/a")</f>
        <v>3.6292563126328101</v>
      </c>
      <c r="H558" s="77">
        <f t="array" ref="H558">IFERROR(INDEX(DATA!$W$133:$W$368,MATCH(1,(DATA!$D$133:$D$368=B558)*(DATA!$E$133:$E$368=D558),0)),"n/a")</f>
        <v>-2.46969673434814E-3</v>
      </c>
      <c r="I558" s="87">
        <f t="array" ref="I558">IFERROR(INDEX(DATA!$AF$133:$AF$368,MATCH(1,(DATA!$D$133:$D$368=B558)*(DATA!$E$133:$E$368=D558),0)),"n/a")</f>
        <v>3.6393181007927402</v>
      </c>
      <c r="J558" s="77">
        <f t="array" ref="J558">IFERROR(INDEX(DATA!$AG$133:$AG$368,MATCH(1,(DATA!$D$133:$D$368=B558)*(DATA!$E$133:$E$368=D558),0)),"n/a")</f>
        <v>-2.9424183671879502E-3</v>
      </c>
      <c r="K558" s="87">
        <f t="array" ref="K558">IFERROR(INDEX(DATA!$AP$133:$AP$368,MATCH(1,(DATA!$D$133:$D$368=B558)*(DATA!$E$133:$E$368=D558),0)),"n/a")</f>
        <v>3.6142902371039201</v>
      </c>
      <c r="L558" s="77">
        <f t="array" ref="L558">IFERROR(INDEX(DATA!$AQ$133:$AQ$368,MATCH(1,(DATA!$D$133:$D$368=B558)*(DATA!$E$133:$E$368=D558),0)),"n/a")</f>
        <v>2.5679566988497898E-3</v>
      </c>
      <c r="R558" s="66"/>
      <c r="S558" s="66"/>
      <c r="T558" s="66"/>
      <c r="U558" s="66"/>
      <c r="V558" s="66"/>
      <c r="W558" s="66"/>
      <c r="X558" s="66"/>
      <c r="Y558" s="66"/>
    </row>
    <row r="559" spans="1:25" x14ac:dyDescent="0.2">
      <c r="A559" s="75" t="s">
        <v>19</v>
      </c>
      <c r="B559" s="66" t="s">
        <v>12</v>
      </c>
      <c r="C559" s="66" t="s">
        <v>10</v>
      </c>
      <c r="D559" s="66" t="s">
        <v>313</v>
      </c>
      <c r="E559" s="87">
        <f t="array" ref="E559">IFERROR(INDEX(DATA!$L$133:$L$368,MATCH(1,(DATA!$D$133:$D$368=B559)*(DATA!$E$133:$E$368=D559),0)),"n/a")</f>
        <v>3.9537083642413799</v>
      </c>
      <c r="F559" s="77">
        <f t="array" ref="F559">IFERROR(INDEX(DATA!$M$133:$M$368,MATCH(1,(DATA!$D$133:$D$368=B559)*(DATA!$E$133:$E$368=D559),0)),"n/a")</f>
        <v>1.15389646756195E-2</v>
      </c>
      <c r="G559" s="87">
        <f t="array" ref="G559">IFERROR(INDEX(DATA!$V$133:$V$368,MATCH(1,(DATA!$D$133:$D$368=B559)*(DATA!$E$133:$E$368=D559),0)),"n/a")</f>
        <v>3.9605928416662399</v>
      </c>
      <c r="H559" s="77">
        <f t="array" ref="H559">IFERROR(INDEX(DATA!$W$133:$W$368,MATCH(1,(DATA!$D$133:$D$368=B559)*(DATA!$E$133:$E$368=D559),0)),"n/a")</f>
        <v>1.3095252503446701E-4</v>
      </c>
      <c r="I559" s="87">
        <f t="array" ref="I559">IFERROR(INDEX(DATA!$AF$133:$AF$368,MATCH(1,(DATA!$D$133:$D$368=B559)*(DATA!$E$133:$E$368=D559),0)),"n/a")</f>
        <v>3.99481284858923</v>
      </c>
      <c r="J559" s="77">
        <f t="array" ref="J559">IFERROR(INDEX(DATA!$AG$133:$AG$368,MATCH(1,(DATA!$D$133:$D$368=B559)*(DATA!$E$133:$E$368=D559),0)),"n/a")</f>
        <v>1.05738172501537E-3</v>
      </c>
      <c r="K559" s="87">
        <f t="array" ref="K559">IFERROR(INDEX(DATA!$AP$133:$AP$368,MATCH(1,(DATA!$D$133:$D$368=B559)*(DATA!$E$133:$E$368=D559),0)),"n/a")</f>
        <v>3.9520111392461499</v>
      </c>
      <c r="L559" s="77">
        <f t="array" ref="L559">IFERROR(INDEX(DATA!$AQ$133:$AQ$368,MATCH(1,(DATA!$D$133:$D$368=B559)*(DATA!$E$133:$E$368=D559),0)),"n/a")</f>
        <v>-2.8807389274530502E-2</v>
      </c>
      <c r="R559" s="66"/>
      <c r="S559" s="66"/>
      <c r="T559" s="66"/>
      <c r="U559" s="66"/>
      <c r="V559" s="66"/>
      <c r="W559" s="66"/>
      <c r="X559" s="66"/>
      <c r="Y559" s="66"/>
    </row>
    <row r="560" spans="1:25" x14ac:dyDescent="0.2">
      <c r="A560" s="75" t="s">
        <v>19</v>
      </c>
      <c r="B560" s="66" t="s">
        <v>12</v>
      </c>
      <c r="C560" s="66" t="s">
        <v>10</v>
      </c>
      <c r="D560" s="66" t="s">
        <v>314</v>
      </c>
      <c r="E560" s="87">
        <f t="array" ref="E560">IFERROR(INDEX(DATA!$L$133:$L$368,MATCH(1,(DATA!$D$133:$D$368=B560)*(DATA!$E$133:$E$368=D560),0)),"n/a")</f>
        <v>4.1527984255395101</v>
      </c>
      <c r="F560" s="77">
        <f t="array" ref="F560">IFERROR(INDEX(DATA!$M$133:$M$368,MATCH(1,(DATA!$D$133:$D$368=B560)*(DATA!$E$133:$E$368=D560),0)),"n/a")</f>
        <v>-2.72243949143708E-2</v>
      </c>
      <c r="G560" s="87">
        <f t="array" ref="G560">IFERROR(INDEX(DATA!$V$133:$V$368,MATCH(1,(DATA!$D$133:$D$368=B560)*(DATA!$E$133:$E$368=D560),0)),"n/a")</f>
        <v>4.2758236217247196</v>
      </c>
      <c r="H560" s="77">
        <f t="array" ref="H560">IFERROR(INDEX(DATA!$W$133:$W$368,MATCH(1,(DATA!$D$133:$D$368=B560)*(DATA!$E$133:$E$368=D560),0)),"n/a")</f>
        <v>2.1488652239255099E-2</v>
      </c>
      <c r="I560" s="87">
        <f t="array" ref="I560">IFERROR(INDEX(DATA!$AF$133:$AF$368,MATCH(1,(DATA!$D$133:$D$368=B560)*(DATA!$E$133:$E$368=D560),0)),"n/a")</f>
        <v>4.3352695252539997</v>
      </c>
      <c r="J560" s="77">
        <f t="array" ref="J560">IFERROR(INDEX(DATA!$AG$133:$AG$368,MATCH(1,(DATA!$D$133:$D$368=B560)*(DATA!$E$133:$E$368=D560),0)),"n/a")</f>
        <v>5.2532919348656698E-2</v>
      </c>
      <c r="K560" s="87">
        <f t="array" ref="K560">IFERROR(INDEX(DATA!$AP$133:$AP$368,MATCH(1,(DATA!$D$133:$D$368=B560)*(DATA!$E$133:$E$368=D560),0)),"n/a")</f>
        <v>4.2527899604631099</v>
      </c>
      <c r="L560" s="77">
        <f t="array" ref="L560">IFERROR(INDEX(DATA!$AQ$133:$AQ$368,MATCH(1,(DATA!$D$133:$D$368=B560)*(DATA!$E$133:$E$368=D560),0)),"n/a")</f>
        <v>3.7486612726684403E-2</v>
      </c>
      <c r="R560" s="66"/>
      <c r="S560" s="66"/>
      <c r="T560" s="66"/>
      <c r="U560" s="66"/>
      <c r="V560" s="66"/>
      <c r="W560" s="66"/>
      <c r="X560" s="66"/>
      <c r="Y560" s="66"/>
    </row>
    <row r="561" spans="1:25" x14ac:dyDescent="0.2">
      <c r="A561" s="75" t="s">
        <v>19</v>
      </c>
      <c r="B561" s="66" t="s">
        <v>12</v>
      </c>
      <c r="C561" s="66" t="s">
        <v>10</v>
      </c>
      <c r="D561" s="66" t="s">
        <v>315</v>
      </c>
      <c r="E561" s="87">
        <f t="array" ref="E561">IFERROR(INDEX(DATA!$L$133:$L$368,MATCH(1,(DATA!$D$133:$D$368=B561)*(DATA!$E$133:$E$368=D561),0)),"n/a")</f>
        <v>3.64514990373273</v>
      </c>
      <c r="F561" s="77">
        <f t="array" ref="F561">IFERROR(INDEX(DATA!$M$133:$M$368,MATCH(1,(DATA!$D$133:$D$368=B561)*(DATA!$E$133:$E$368=D561),0)),"n/a")</f>
        <v>-8.6681082399386392E-3</v>
      </c>
      <c r="G561" s="87">
        <f t="array" ref="G561">IFERROR(INDEX(DATA!$V$133:$V$368,MATCH(1,(DATA!$D$133:$D$368=B561)*(DATA!$E$133:$E$368=D561),0)),"n/a")</f>
        <v>3.6646824324232798</v>
      </c>
      <c r="H561" s="77">
        <f t="array" ref="H561">IFERROR(INDEX(DATA!$W$133:$W$368,MATCH(1,(DATA!$D$133:$D$368=B561)*(DATA!$E$133:$E$368=D561),0)),"n/a")</f>
        <v>-7.4043073680283402E-3</v>
      </c>
      <c r="I561" s="87">
        <f t="array" ref="I561">IFERROR(INDEX(DATA!$AF$133:$AF$368,MATCH(1,(DATA!$D$133:$D$368=B561)*(DATA!$E$133:$E$368=D561),0)),"n/a")</f>
        <v>3.6575250557419099</v>
      </c>
      <c r="J561" s="77">
        <f t="array" ref="J561">IFERROR(INDEX(DATA!$AG$133:$AG$368,MATCH(1,(DATA!$D$133:$D$368=B561)*(DATA!$E$133:$E$368=D561),0)),"n/a")</f>
        <v>-1.5438741974351E-2</v>
      </c>
      <c r="K561" s="87">
        <f t="array" ref="K561">IFERROR(INDEX(DATA!$AP$133:$AP$368,MATCH(1,(DATA!$D$133:$D$368=B561)*(DATA!$E$133:$E$368=D561),0)),"n/a")</f>
        <v>3.6031595492777702</v>
      </c>
      <c r="L561" s="77">
        <f t="array" ref="L561">IFERROR(INDEX(DATA!$AQ$133:$AQ$368,MATCH(1,(DATA!$D$133:$D$368=B561)*(DATA!$E$133:$E$368=D561),0)),"n/a")</f>
        <v>-5.8468752178377298E-2</v>
      </c>
      <c r="R561" s="66"/>
      <c r="S561" s="66"/>
      <c r="T561" s="66"/>
      <c r="U561" s="66"/>
      <c r="V561" s="66"/>
      <c r="W561" s="66"/>
      <c r="X561" s="66"/>
      <c r="Y561" s="66"/>
    </row>
    <row r="562" spans="1:25" x14ac:dyDescent="0.2">
      <c r="A562" s="75" t="s">
        <v>19</v>
      </c>
      <c r="B562" s="66" t="s">
        <v>12</v>
      </c>
      <c r="C562" s="66" t="s">
        <v>10</v>
      </c>
      <c r="D562" s="66" t="s">
        <v>316</v>
      </c>
      <c r="E562" s="87">
        <f t="array" ref="E562">IFERROR(INDEX(DATA!$L$133:$L$368,MATCH(1,(DATA!$D$133:$D$368=B562)*(DATA!$E$133:$E$368=D562),0)),"n/a")</f>
        <v>3.67556284960455</v>
      </c>
      <c r="F562" s="77">
        <f t="array" ref="F562">IFERROR(INDEX(DATA!$M$133:$M$368,MATCH(1,(DATA!$D$133:$D$368=B562)*(DATA!$E$133:$E$368=D562),0)),"n/a")</f>
        <v>4.7538530382403204E-3</v>
      </c>
      <c r="G562" s="87">
        <f t="array" ref="G562">IFERROR(INDEX(DATA!$V$133:$V$368,MATCH(1,(DATA!$D$133:$D$368=B562)*(DATA!$E$133:$E$368=D562),0)),"n/a")</f>
        <v>3.6887823128300701</v>
      </c>
      <c r="H562" s="77">
        <f t="array" ref="H562">IFERROR(INDEX(DATA!$W$133:$W$368,MATCH(1,(DATA!$D$133:$D$368=B562)*(DATA!$E$133:$E$368=D562),0)),"n/a")</f>
        <v>-2.1942294016631799E-3</v>
      </c>
      <c r="I562" s="87">
        <f t="array" ref="I562">IFERROR(INDEX(DATA!$AF$133:$AF$368,MATCH(1,(DATA!$D$133:$D$368=B562)*(DATA!$E$133:$E$368=D562),0)),"n/a")</f>
        <v>3.6795938490192399</v>
      </c>
      <c r="J562" s="77">
        <f t="array" ref="J562">IFERROR(INDEX(DATA!$AG$133:$AG$368,MATCH(1,(DATA!$D$133:$D$368=B562)*(DATA!$E$133:$E$368=D562),0)),"n/a")</f>
        <v>1.9339904871906899E-3</v>
      </c>
      <c r="K562" s="87">
        <f t="array" ref="K562">IFERROR(INDEX(DATA!$AP$133:$AP$368,MATCH(1,(DATA!$D$133:$D$368=B562)*(DATA!$E$133:$E$368=D562),0)),"n/a")</f>
        <v>3.6659734555683201</v>
      </c>
      <c r="L562" s="77">
        <f t="array" ref="L562">IFERROR(INDEX(DATA!$AQ$133:$AQ$368,MATCH(1,(DATA!$D$133:$D$368=B562)*(DATA!$E$133:$E$368=D562),0)),"n/a")</f>
        <v>-1.6164251126060401E-3</v>
      </c>
      <c r="R562" s="66"/>
      <c r="S562" s="66"/>
      <c r="T562" s="66"/>
      <c r="U562" s="66"/>
      <c r="V562" s="66"/>
      <c r="W562" s="66"/>
      <c r="X562" s="66"/>
      <c r="Y562" s="66"/>
    </row>
    <row r="563" spans="1:25" x14ac:dyDescent="0.2">
      <c r="A563" s="75" t="s">
        <v>19</v>
      </c>
      <c r="B563" s="66" t="s">
        <v>12</v>
      </c>
      <c r="C563" s="66" t="s">
        <v>10</v>
      </c>
      <c r="D563" s="66" t="s">
        <v>317</v>
      </c>
      <c r="E563" s="87">
        <f t="array" ref="E563">IFERROR(INDEX(DATA!$L$133:$L$368,MATCH(1,(DATA!$D$133:$D$368=B563)*(DATA!$E$133:$E$368=D563),0)),"n/a")</f>
        <v>3.465263973351</v>
      </c>
      <c r="F563" s="77">
        <f t="array" ref="F563">IFERROR(INDEX(DATA!$M$133:$M$368,MATCH(1,(DATA!$D$133:$D$368=B563)*(DATA!$E$133:$E$368=D563),0)),"n/a")</f>
        <v>7.0515361082833697E-2</v>
      </c>
      <c r="G563" s="87">
        <f t="array" ref="G563">IFERROR(INDEX(DATA!$V$133:$V$368,MATCH(1,(DATA!$D$133:$D$368=B563)*(DATA!$E$133:$E$368=D563),0)),"n/a")</f>
        <v>3.3765970748182998</v>
      </c>
      <c r="H563" s="77">
        <f t="array" ref="H563">IFERROR(INDEX(DATA!$W$133:$W$368,MATCH(1,(DATA!$D$133:$D$368=B563)*(DATA!$E$133:$E$368=D563),0)),"n/a")</f>
        <v>4.6993730873307098E-2</v>
      </c>
      <c r="I563" s="87">
        <f t="array" ref="I563">IFERROR(INDEX(DATA!$AF$133:$AF$368,MATCH(1,(DATA!$D$133:$D$368=B563)*(DATA!$E$133:$E$368=D563),0)),"n/a")</f>
        <v>3.3000681008200199</v>
      </c>
      <c r="J563" s="77">
        <f t="array" ref="J563">IFERROR(INDEX(DATA!$AG$133:$AG$368,MATCH(1,(DATA!$D$133:$D$368=B563)*(DATA!$E$133:$E$368=D563),0)),"n/a")</f>
        <v>-1.3331275661180799E-2</v>
      </c>
      <c r="K563" s="87">
        <f t="array" ref="K563">IFERROR(INDEX(DATA!$AP$133:$AP$368,MATCH(1,(DATA!$D$133:$D$368=B563)*(DATA!$E$133:$E$368=D563),0)),"n/a")</f>
        <v>3.3335179148693399</v>
      </c>
      <c r="L563" s="77">
        <f t="array" ref="L563">IFERROR(INDEX(DATA!$AQ$133:$AQ$368,MATCH(1,(DATA!$D$133:$D$368=B563)*(DATA!$E$133:$E$368=D563),0)),"n/a")</f>
        <v>-1.8902881377734499E-3</v>
      </c>
      <c r="R563" s="66"/>
      <c r="S563" s="66"/>
      <c r="T563" s="66"/>
      <c r="U563" s="66"/>
      <c r="V563" s="66"/>
      <c r="W563" s="66"/>
      <c r="X563" s="66"/>
      <c r="Y563" s="66"/>
    </row>
    <row r="564" spans="1:25" x14ac:dyDescent="0.2">
      <c r="A564" s="75" t="s">
        <v>19</v>
      </c>
      <c r="B564" s="66" t="s">
        <v>12</v>
      </c>
      <c r="C564" s="66" t="s">
        <v>10</v>
      </c>
      <c r="D564" s="66" t="s">
        <v>318</v>
      </c>
      <c r="E564" s="87">
        <f t="array" ref="E564">IFERROR(INDEX(DATA!$L$133:$L$368,MATCH(1,(DATA!$D$133:$D$368=B564)*(DATA!$E$133:$E$368=D564),0)),"n/a")</f>
        <v>3.6413397591323999</v>
      </c>
      <c r="F564" s="77">
        <f t="array" ref="F564">IFERROR(INDEX(DATA!$M$133:$M$368,MATCH(1,(DATA!$D$133:$D$368=B564)*(DATA!$E$133:$E$368=D564),0)),"n/a")</f>
        <v>2.65001346843536E-2</v>
      </c>
      <c r="G564" s="87">
        <f t="array" ref="G564">IFERROR(INDEX(DATA!$V$133:$V$368,MATCH(1,(DATA!$D$133:$D$368=B564)*(DATA!$E$133:$E$368=D564),0)),"n/a")</f>
        <v>3.64089234971091</v>
      </c>
      <c r="H564" s="77">
        <f t="array" ref="H564">IFERROR(INDEX(DATA!$W$133:$W$368,MATCH(1,(DATA!$D$133:$D$368=B564)*(DATA!$E$133:$E$368=D564),0)),"n/a")</f>
        <v>1.8140170506029899E-2</v>
      </c>
      <c r="I564" s="87">
        <f t="array" ref="I564">IFERROR(INDEX(DATA!$AF$133:$AF$368,MATCH(1,(DATA!$D$133:$D$368=B564)*(DATA!$E$133:$E$368=D564),0)),"n/a")</f>
        <v>3.5981267928891398</v>
      </c>
      <c r="J564" s="77">
        <f t="array" ref="J564">IFERROR(INDEX(DATA!$AG$133:$AG$368,MATCH(1,(DATA!$D$133:$D$368=B564)*(DATA!$E$133:$E$368=D564),0)),"n/a")</f>
        <v>1.72799312543911E-2</v>
      </c>
      <c r="K564" s="87">
        <f t="array" ref="K564">IFERROR(INDEX(DATA!$AP$133:$AP$368,MATCH(1,(DATA!$D$133:$D$368=B564)*(DATA!$E$133:$E$368=D564),0)),"n/a")</f>
        <v>3.5710808472408</v>
      </c>
      <c r="L564" s="77">
        <f t="array" ref="L564">IFERROR(INDEX(DATA!$AQ$133:$AQ$368,MATCH(1,(DATA!$D$133:$D$368=B564)*(DATA!$E$133:$E$368=D564),0)),"n/a")</f>
        <v>7.28895441938982E-3</v>
      </c>
      <c r="R564" s="66"/>
      <c r="S564" s="66"/>
      <c r="T564" s="66"/>
      <c r="U564" s="66"/>
      <c r="V564" s="66"/>
      <c r="W564" s="66"/>
      <c r="X564" s="66"/>
      <c r="Y564" s="66"/>
    </row>
    <row r="565" spans="1:25" x14ac:dyDescent="0.2">
      <c r="A565" s="75" t="s">
        <v>19</v>
      </c>
      <c r="B565" s="66" t="s">
        <v>12</v>
      </c>
      <c r="C565" s="66" t="s">
        <v>10</v>
      </c>
      <c r="D565" s="66" t="s">
        <v>344</v>
      </c>
      <c r="E565" s="87">
        <f t="array" ref="E565">IFERROR(INDEX(DATA!$L$133:$L$368,MATCH(1,(DATA!$D$133:$D$368=B565)*(DATA!$E$133:$E$368=D565),0)),"n/a")</f>
        <v>3.6820298449267299</v>
      </c>
      <c r="F565" s="77">
        <f t="array" ref="F565">IFERROR(INDEX(DATA!$M$133:$M$368,MATCH(1,(DATA!$D$133:$D$368=B565)*(DATA!$E$133:$E$368=D565),0)),"n/a")</f>
        <v>5.6439581289825201E-2</v>
      </c>
      <c r="G565" s="87">
        <f t="array" ref="G565">IFERROR(INDEX(DATA!$V$133:$V$368,MATCH(1,(DATA!$D$133:$D$368=B565)*(DATA!$E$133:$E$368=D565),0)),"n/a")</f>
        <v>3.6215564994399498</v>
      </c>
      <c r="H565" s="77">
        <f t="array" ref="H565">IFERROR(INDEX(DATA!$W$133:$W$368,MATCH(1,(DATA!$D$133:$D$368=B565)*(DATA!$E$133:$E$368=D565),0)),"n/a")</f>
        <v>-1.2056672423210299E-2</v>
      </c>
      <c r="I565" s="87">
        <f t="array" ref="I565">IFERROR(INDEX(DATA!$AF$133:$AF$368,MATCH(1,(DATA!$D$133:$D$368=B565)*(DATA!$E$133:$E$368=D565),0)),"n/a")</f>
        <v>3.6175913267886699</v>
      </c>
      <c r="J565" s="77">
        <f t="array" ref="J565">IFERROR(INDEX(DATA!$AG$133:$AG$368,MATCH(1,(DATA!$D$133:$D$368=B565)*(DATA!$E$133:$E$368=D565),0)),"n/a")</f>
        <v>-8.0308534753713093E-3</v>
      </c>
      <c r="K565" s="87">
        <f t="array" ref="K565">IFERROR(INDEX(DATA!$AP$133:$AP$368,MATCH(1,(DATA!$D$133:$D$368=B565)*(DATA!$E$133:$E$368=D565),0)),"n/a")</f>
        <v>3.6378556456744402</v>
      </c>
      <c r="L565" s="77">
        <f t="array" ref="L565">IFERROR(INDEX(DATA!$AQ$133:$AQ$368,MATCH(1,(DATA!$D$133:$D$368=B565)*(DATA!$E$133:$E$368=D565),0)),"n/a")</f>
        <v>6.02000457043372E-3</v>
      </c>
      <c r="R565" s="66"/>
      <c r="S565" s="66"/>
      <c r="T565" s="66"/>
      <c r="U565" s="66"/>
      <c r="V565" s="66"/>
      <c r="W565" s="66"/>
      <c r="X565" s="66"/>
      <c r="Y565" s="66"/>
    </row>
    <row r="566" spans="1:25" x14ac:dyDescent="0.2">
      <c r="A566" s="75" t="s">
        <v>19</v>
      </c>
      <c r="B566" s="66" t="s">
        <v>12</v>
      </c>
      <c r="C566" s="66" t="s">
        <v>10</v>
      </c>
      <c r="D566" s="66" t="s">
        <v>345</v>
      </c>
      <c r="E566" s="87">
        <f t="array" ref="E566">IFERROR(INDEX(DATA!$L$133:$L$368,MATCH(1,(DATA!$D$133:$D$368=B566)*(DATA!$E$133:$E$368=D566),0)),"n/a")</f>
        <v>3.7774592419770499</v>
      </c>
      <c r="F566" s="77">
        <f t="array" ref="F566">IFERROR(INDEX(DATA!$M$133:$M$368,MATCH(1,(DATA!$D$133:$D$368=B566)*(DATA!$E$133:$E$368=D566),0)),"n/a")</f>
        <v>-1.1116265253130499E-2</v>
      </c>
      <c r="G566" s="87">
        <f t="array" ref="G566">IFERROR(INDEX(DATA!$V$133:$V$368,MATCH(1,(DATA!$D$133:$D$368=B566)*(DATA!$E$133:$E$368=D566),0)),"n/a")</f>
        <v>3.78915347965934</v>
      </c>
      <c r="H566" s="77">
        <f t="array" ref="H566">IFERROR(INDEX(DATA!$W$133:$W$368,MATCH(1,(DATA!$D$133:$D$368=B566)*(DATA!$E$133:$E$368=D566),0)),"n/a")</f>
        <v>-9.7407709262026902E-3</v>
      </c>
      <c r="I566" s="87">
        <f t="array" ref="I566">IFERROR(INDEX(DATA!$AF$133:$AF$368,MATCH(1,(DATA!$D$133:$D$368=B566)*(DATA!$E$133:$E$368=D566),0)),"n/a")</f>
        <v>3.79751978933982</v>
      </c>
      <c r="J566" s="77">
        <f t="array" ref="J566">IFERROR(INDEX(DATA!$AG$133:$AG$368,MATCH(1,(DATA!$D$133:$D$368=B566)*(DATA!$E$133:$E$368=D566),0)),"n/a")</f>
        <v>-1.40236412530419E-2</v>
      </c>
      <c r="K566" s="87">
        <f t="array" ref="K566">IFERROR(INDEX(DATA!$AP$133:$AP$368,MATCH(1,(DATA!$D$133:$D$368=B566)*(DATA!$E$133:$E$368=D566),0)),"n/a")</f>
        <v>3.7966112353007802</v>
      </c>
      <c r="L566" s="77">
        <f t="array" ref="L566">IFERROR(INDEX(DATA!$AQ$133:$AQ$368,MATCH(1,(DATA!$D$133:$D$368=B566)*(DATA!$E$133:$E$368=D566),0)),"n/a")</f>
        <v>-1.6659820093944799E-2</v>
      </c>
      <c r="R566" s="66"/>
      <c r="S566" s="66"/>
      <c r="T566" s="66"/>
      <c r="U566" s="66"/>
      <c r="V566" s="66"/>
      <c r="W566" s="66"/>
      <c r="X566" s="66"/>
      <c r="Y566" s="66"/>
    </row>
    <row r="567" spans="1:25" x14ac:dyDescent="0.2">
      <c r="A567" s="75"/>
      <c r="E567" s="80"/>
      <c r="F567" s="77"/>
      <c r="G567" s="81"/>
      <c r="H567" s="77"/>
      <c r="I567" s="81"/>
      <c r="J567" s="82"/>
      <c r="K567" s="81"/>
      <c r="L567" s="77"/>
      <c r="R567" s="66"/>
      <c r="S567" s="66"/>
      <c r="T567" s="66"/>
      <c r="U567" s="66"/>
      <c r="V567" s="66"/>
      <c r="W567" s="66"/>
      <c r="X567" s="66"/>
      <c r="Y567" s="66"/>
    </row>
    <row r="568" spans="1:25" x14ac:dyDescent="0.2">
      <c r="A568" s="75" t="s">
        <v>19</v>
      </c>
      <c r="B568" s="66" t="s">
        <v>12</v>
      </c>
      <c r="C568" s="66" t="s">
        <v>26</v>
      </c>
      <c r="D568" s="66" t="s">
        <v>271</v>
      </c>
      <c r="E568" s="87">
        <f t="array" ref="E568">IFERROR(INDEX(DATA!$N$133:$N$368,MATCH(1,(DATA!$D$133:$D$368=B568)*(DATA!$E$133:$E$368=D568),0)),"n/a")</f>
        <v>2.5912129701316902</v>
      </c>
      <c r="F568" s="77">
        <f t="array" ref="F568">IFERROR(INDEX(DATA!$O$133:$O$368,MATCH(1,(DATA!$D$133:$D$368=B568)*(DATA!$E$133:$E$368=D568),0)),"n/a")</f>
        <v>4.7949699754525898E-2</v>
      </c>
      <c r="G568" s="87">
        <f t="array" ref="G568">IFERROR(INDEX(DATA!$X$133:$X$368,MATCH(1,(DATA!$D$133:$D$368=B568)*(DATA!$E$133:$E$368=D568),0)),"n/a")</f>
        <v>2.37449213370498</v>
      </c>
      <c r="H568" s="77">
        <f t="array" ref="H568">IFERROR(INDEX(DATA!$Y$133:$Y$368,MATCH(1,(DATA!$D$133:$D$368=B568)*(DATA!$E$133:$E$368=D568),0)),"n/a")</f>
        <v>-2.5067139615066101E-2</v>
      </c>
      <c r="I568" s="87">
        <f t="array" ref="I568">IFERROR(INDEX(DATA!$AH$133:$AH$368,MATCH(1,(DATA!$D$133:$D$368=B568)*(DATA!$E$133:$E$368=D568),0)),"n/a")</f>
        <v>2.3836740286666198</v>
      </c>
      <c r="J568" s="77">
        <f t="array" ref="J568">IFERROR(INDEX(DATA!$AI$133:$AI$368,MATCH(1,(DATA!$D$133:$D$368=B568)*(DATA!$E$133:$E$368=D568),0)),"n/a")</f>
        <v>-4.5529994746809702E-2</v>
      </c>
      <c r="K568" s="87">
        <f t="array" ref="K568">IFERROR(INDEX(DATA!$AR$133:$AR$368,MATCH(1,(DATA!$D$133:$D$368=B568)*(DATA!$E$133:$E$368=D568),0)),"n/a")</f>
        <v>2.3886523586983999</v>
      </c>
      <c r="L568" s="77">
        <f t="array" ref="L568">IFERROR(INDEX(DATA!$AS$133:$AS$368,MATCH(1,(DATA!$D$133:$D$368=B568)*(DATA!$E$133:$E$368=D568),0)),"n/a")</f>
        <v>-3.8619879270684401E-2</v>
      </c>
      <c r="R568" s="66"/>
      <c r="S568" s="66"/>
      <c r="T568" s="66"/>
      <c r="U568" s="66"/>
      <c r="V568" s="66"/>
      <c r="W568" s="66"/>
      <c r="X568" s="66"/>
      <c r="Y568" s="66"/>
    </row>
    <row r="569" spans="1:25" x14ac:dyDescent="0.2">
      <c r="A569" s="75" t="s">
        <v>19</v>
      </c>
      <c r="B569" s="66" t="s">
        <v>12</v>
      </c>
      <c r="C569" s="66" t="s">
        <v>26</v>
      </c>
      <c r="D569" s="66" t="s">
        <v>272</v>
      </c>
      <c r="E569" s="87">
        <f t="array" ref="E569">IFERROR(INDEX(DATA!$N$133:$N$368,MATCH(1,(DATA!$D$133:$D$368=B569)*(DATA!$E$133:$E$368=D569),0)),"n/a")</f>
        <v>2.38460144858891</v>
      </c>
      <c r="F569" s="77">
        <f t="array" ref="F569">IFERROR(INDEX(DATA!$O$133:$O$368,MATCH(1,(DATA!$D$133:$D$368=B569)*(DATA!$E$133:$E$368=D569),0)),"n/a")</f>
        <v>4.1628975883088698E-2</v>
      </c>
      <c r="G569" s="87">
        <f t="array" ref="G569">IFERROR(INDEX(DATA!$X$133:$X$368,MATCH(1,(DATA!$D$133:$D$368=B569)*(DATA!$E$133:$E$368=D569),0)),"n/a")</f>
        <v>2.3481173485579601</v>
      </c>
      <c r="H569" s="77">
        <f t="array" ref="H569">IFERROR(INDEX(DATA!$Y$133:$Y$368,MATCH(1,(DATA!$D$133:$D$368=B569)*(DATA!$E$133:$E$368=D569),0)),"n/a")</f>
        <v>2.4751404966314599E-2</v>
      </c>
      <c r="I569" s="87">
        <f t="array" ref="I569">IFERROR(INDEX(DATA!$AH$133:$AH$368,MATCH(1,(DATA!$D$133:$D$368=B569)*(DATA!$E$133:$E$368=D569),0)),"n/a")</f>
        <v>2.3537579926307801</v>
      </c>
      <c r="J569" s="77">
        <f t="array" ref="J569">IFERROR(INDEX(DATA!$AI$133:$AI$368,MATCH(1,(DATA!$D$133:$D$368=B569)*(DATA!$E$133:$E$368=D569),0)),"n/a")</f>
        <v>2.5799479759123899E-2</v>
      </c>
      <c r="K569" s="87">
        <f t="array" ref="K569">IFERROR(INDEX(DATA!$AR$133:$AR$368,MATCH(1,(DATA!$D$133:$D$368=B569)*(DATA!$E$133:$E$368=D569),0)),"n/a")</f>
        <v>2.31003224776244</v>
      </c>
      <c r="L569" s="77">
        <f t="array" ref="L569">IFERROR(INDEX(DATA!$AS$133:$AS$368,MATCH(1,(DATA!$D$133:$D$368=B569)*(DATA!$E$133:$E$368=D569),0)),"n/a")</f>
        <v>1.95666392976322E-2</v>
      </c>
      <c r="R569" s="66"/>
      <c r="S569" s="66"/>
      <c r="T569" s="66"/>
      <c r="U569" s="66"/>
      <c r="V569" s="66"/>
      <c r="W569" s="66"/>
      <c r="X569" s="66"/>
      <c r="Y569" s="66"/>
    </row>
    <row r="570" spans="1:25" x14ac:dyDescent="0.2">
      <c r="A570" s="75" t="s">
        <v>19</v>
      </c>
      <c r="B570" s="66" t="s">
        <v>12</v>
      </c>
      <c r="C570" s="66" t="s">
        <v>26</v>
      </c>
      <c r="D570" s="66" t="s">
        <v>273</v>
      </c>
      <c r="E570" s="87">
        <f t="array" ref="E570">IFERROR(INDEX(DATA!$N$133:$N$368,MATCH(1,(DATA!$D$133:$D$368=B570)*(DATA!$E$133:$E$368=D570),0)),"n/a")</f>
        <v>2.0848020651443999</v>
      </c>
      <c r="F570" s="77">
        <f t="array" ref="F570">IFERROR(INDEX(DATA!$O$133:$O$368,MATCH(1,(DATA!$D$133:$D$368=B570)*(DATA!$E$133:$E$368=D570),0)),"n/a")</f>
        <v>6.8615877277607802E-3</v>
      </c>
      <c r="G570" s="87">
        <f t="array" ref="G570">IFERROR(INDEX(DATA!$X$133:$X$368,MATCH(1,(DATA!$D$133:$D$368=B570)*(DATA!$E$133:$E$368=D570),0)),"n/a")</f>
        <v>2.1186012190736401</v>
      </c>
      <c r="H570" s="77">
        <f t="array" ref="H570">IFERROR(INDEX(DATA!$Y$133:$Y$368,MATCH(1,(DATA!$D$133:$D$368=B570)*(DATA!$E$133:$E$368=D570),0)),"n/a")</f>
        <v>2.22210548003943E-2</v>
      </c>
      <c r="I570" s="87">
        <f t="array" ref="I570">IFERROR(INDEX(DATA!$AH$133:$AH$368,MATCH(1,(DATA!$D$133:$D$368=B570)*(DATA!$E$133:$E$368=D570),0)),"n/a")</f>
        <v>2.10248252924301</v>
      </c>
      <c r="J570" s="77">
        <f t="array" ref="J570">IFERROR(INDEX(DATA!$AI$133:$AI$368,MATCH(1,(DATA!$D$133:$D$368=B570)*(DATA!$E$133:$E$368=D570),0)),"n/a")</f>
        <v>1.0147522867905601E-2</v>
      </c>
      <c r="K570" s="87">
        <f t="array" ref="K570">IFERROR(INDEX(DATA!$AR$133:$AR$368,MATCH(1,(DATA!$D$133:$D$368=B570)*(DATA!$E$133:$E$368=D570),0)),"n/a")</f>
        <v>2.0851183847192698</v>
      </c>
      <c r="L570" s="77">
        <f t="array" ref="L570">IFERROR(INDEX(DATA!$AS$133:$AS$368,MATCH(1,(DATA!$D$133:$D$368=B570)*(DATA!$E$133:$E$368=D570),0)),"n/a")</f>
        <v>-2.5798925688760902E-3</v>
      </c>
      <c r="R570" s="66"/>
      <c r="S570" s="66"/>
      <c r="T570" s="66"/>
      <c r="U570" s="66"/>
      <c r="V570" s="66"/>
      <c r="W570" s="66"/>
      <c r="X570" s="66"/>
      <c r="Y570" s="66"/>
    </row>
    <row r="571" spans="1:25" x14ac:dyDescent="0.2">
      <c r="A571" s="75" t="s">
        <v>19</v>
      </c>
      <c r="B571" s="66" t="s">
        <v>12</v>
      </c>
      <c r="C571" s="66" t="s">
        <v>26</v>
      </c>
      <c r="D571" s="66" t="s">
        <v>274</v>
      </c>
      <c r="E571" s="87">
        <f t="array" ref="E571">IFERROR(INDEX(DATA!$N$133:$N$368,MATCH(1,(DATA!$D$133:$D$368=B571)*(DATA!$E$133:$E$368=D571),0)),"n/a")</f>
        <v>2.3817796084703602</v>
      </c>
      <c r="F571" s="77">
        <f t="array" ref="F571">IFERROR(INDEX(DATA!$O$133:$O$368,MATCH(1,(DATA!$D$133:$D$368=B571)*(DATA!$E$133:$E$368=D571),0)),"n/a")</f>
        <v>5.9179093071983803E-2</v>
      </c>
      <c r="G571" s="87">
        <f t="array" ref="G571">IFERROR(INDEX(DATA!$X$133:$X$368,MATCH(1,(DATA!$D$133:$D$368=B571)*(DATA!$E$133:$E$368=D571),0)),"n/a")</f>
        <v>2.3334029642221701</v>
      </c>
      <c r="H571" s="77">
        <f t="array" ref="H571">IFERROR(INDEX(DATA!$Y$133:$Y$368,MATCH(1,(DATA!$D$133:$D$368=B571)*(DATA!$E$133:$E$368=D571),0)),"n/a")</f>
        <v>2.4260906503899799E-2</v>
      </c>
      <c r="I571" s="87">
        <f t="array" ref="I571">IFERROR(INDEX(DATA!$AH$133:$AH$368,MATCH(1,(DATA!$D$133:$D$368=B571)*(DATA!$E$133:$E$368=D571),0)),"n/a")</f>
        <v>2.33739112869829</v>
      </c>
      <c r="J571" s="77">
        <f t="array" ref="J571">IFERROR(INDEX(DATA!$AI$133:$AI$368,MATCH(1,(DATA!$D$133:$D$368=B571)*(DATA!$E$133:$E$368=D571),0)),"n/a")</f>
        <v>2.4655480818083199E-2</v>
      </c>
      <c r="K571" s="87">
        <f t="array" ref="K571">IFERROR(INDEX(DATA!$AR$133:$AR$368,MATCH(1,(DATA!$D$133:$D$368=B571)*(DATA!$E$133:$E$368=D571),0)),"n/a")</f>
        <v>2.30453539761755</v>
      </c>
      <c r="L571" s="77">
        <f t="array" ref="L571">IFERROR(INDEX(DATA!$AS$133:$AS$368,MATCH(1,(DATA!$D$133:$D$368=B571)*(DATA!$E$133:$E$368=D571),0)),"n/a")</f>
        <v>1.9649682025749099E-2</v>
      </c>
      <c r="R571" s="66"/>
      <c r="S571" s="66"/>
      <c r="T571" s="66"/>
      <c r="U571" s="66"/>
      <c r="V571" s="66"/>
      <c r="W571" s="66"/>
      <c r="X571" s="66"/>
      <c r="Y571" s="66"/>
    </row>
    <row r="572" spans="1:25" x14ac:dyDescent="0.2">
      <c r="A572" s="75" t="s">
        <v>19</v>
      </c>
      <c r="B572" s="66" t="s">
        <v>12</v>
      </c>
      <c r="C572" s="66" t="s">
        <v>26</v>
      </c>
      <c r="D572" s="66" t="s">
        <v>275</v>
      </c>
      <c r="E572" s="87">
        <f t="array" ref="E572">IFERROR(INDEX(DATA!$N$133:$N$368,MATCH(1,(DATA!$D$133:$D$368=B572)*(DATA!$E$133:$E$368=D572),0)),"n/a")</f>
        <v>2.11043045427092</v>
      </c>
      <c r="F572" s="77">
        <f t="array" ref="F572">IFERROR(INDEX(DATA!$O$133:$O$368,MATCH(1,(DATA!$D$133:$D$368=B572)*(DATA!$E$133:$E$368=D572),0)),"n/a")</f>
        <v>2.5334813120040999E-2</v>
      </c>
      <c r="G572" s="87">
        <f t="array" ref="G572">IFERROR(INDEX(DATA!$X$133:$X$368,MATCH(1,(DATA!$D$133:$D$368=B572)*(DATA!$E$133:$E$368=D572),0)),"n/a")</f>
        <v>2.0898930716641599</v>
      </c>
      <c r="H572" s="77">
        <f t="array" ref="H572">IFERROR(INDEX(DATA!$Y$133:$Y$368,MATCH(1,(DATA!$D$133:$D$368=B572)*(DATA!$E$133:$E$368=D572),0)),"n/a")</f>
        <v>-2.1675276614113899E-2</v>
      </c>
      <c r="I572" s="87">
        <f t="array" ref="I572">IFERROR(INDEX(DATA!$AH$133:$AH$368,MATCH(1,(DATA!$D$133:$D$368=B572)*(DATA!$E$133:$E$368=D572),0)),"n/a")</f>
        <v>2.0367615616844801</v>
      </c>
      <c r="J572" s="77">
        <f t="array" ref="J572">IFERROR(INDEX(DATA!$AI$133:$AI$368,MATCH(1,(DATA!$D$133:$D$368=B572)*(DATA!$E$133:$E$368=D572),0)),"n/a")</f>
        <v>-5.06600656326361E-2</v>
      </c>
      <c r="K572" s="87">
        <f t="array" ref="K572">IFERROR(INDEX(DATA!$AR$133:$AR$368,MATCH(1,(DATA!$D$133:$D$368=B572)*(DATA!$E$133:$E$368=D572),0)),"n/a")</f>
        <v>2.0547043312561901</v>
      </c>
      <c r="L572" s="77">
        <f t="array" ref="L572">IFERROR(INDEX(DATA!$AS$133:$AS$368,MATCH(1,(DATA!$D$133:$D$368=B572)*(DATA!$E$133:$E$368=D572),0)),"n/a")</f>
        <v>-3.6072490761718201E-2</v>
      </c>
      <c r="R572" s="66"/>
      <c r="S572" s="66"/>
      <c r="T572" s="66"/>
      <c r="U572" s="66"/>
      <c r="V572" s="66"/>
      <c r="W572" s="66"/>
      <c r="X572" s="66"/>
      <c r="Y572" s="66"/>
    </row>
    <row r="573" spans="1:25" x14ac:dyDescent="0.2">
      <c r="A573" s="75" t="s">
        <v>19</v>
      </c>
      <c r="B573" s="66" t="s">
        <v>12</v>
      </c>
      <c r="C573" s="66" t="s">
        <v>26</v>
      </c>
      <c r="D573" s="66" t="s">
        <v>276</v>
      </c>
      <c r="E573" s="87">
        <f t="array" ref="E573">IFERROR(INDEX(DATA!$N$133:$N$368,MATCH(1,(DATA!$D$133:$D$368=B573)*(DATA!$E$133:$E$368=D573),0)),"n/a")</f>
        <v>2.2530565242757499</v>
      </c>
      <c r="F573" s="77">
        <f t="array" ref="F573">IFERROR(INDEX(DATA!$O$133:$O$368,MATCH(1,(DATA!$D$133:$D$368=B573)*(DATA!$E$133:$E$368=D573),0)),"n/a")</f>
        <v>-3.1593337815167898E-2</v>
      </c>
      <c r="G573" s="87">
        <f t="array" ref="G573">IFERROR(INDEX(DATA!$X$133:$X$368,MATCH(1,(DATA!$D$133:$D$368=B573)*(DATA!$E$133:$E$368=D573),0)),"n/a")</f>
        <v>2.2497758215975399</v>
      </c>
      <c r="H573" s="77">
        <f t="array" ref="H573">IFERROR(INDEX(DATA!$Y$133:$Y$368,MATCH(1,(DATA!$D$133:$D$368=B573)*(DATA!$E$133:$E$368=D573),0)),"n/a")</f>
        <v>-7.0656324712209395E-2</v>
      </c>
      <c r="I573" s="87">
        <f t="array" ref="I573">IFERROR(INDEX(DATA!$AH$133:$AH$368,MATCH(1,(DATA!$D$133:$D$368=B573)*(DATA!$E$133:$E$368=D573),0)),"n/a")</f>
        <v>2.3244256820863098</v>
      </c>
      <c r="J573" s="77">
        <f t="array" ref="J573">IFERROR(INDEX(DATA!$AI$133:$AI$368,MATCH(1,(DATA!$D$133:$D$368=B573)*(DATA!$E$133:$E$368=D573),0)),"n/a")</f>
        <v>-3.65760756531835E-2</v>
      </c>
      <c r="K573" s="87">
        <f t="array" ref="K573">IFERROR(INDEX(DATA!$AR$133:$AR$368,MATCH(1,(DATA!$D$133:$D$368=B573)*(DATA!$E$133:$E$368=D573),0)),"n/a")</f>
        <v>2.3066041962356199</v>
      </c>
      <c r="L573" s="77">
        <f t="array" ref="L573">IFERROR(INDEX(DATA!$AS$133:$AS$368,MATCH(1,(DATA!$D$133:$D$368=B573)*(DATA!$E$133:$E$368=D573),0)),"n/a")</f>
        <v>-3.8205756286895501E-2</v>
      </c>
      <c r="R573" s="66"/>
      <c r="S573" s="66"/>
      <c r="T573" s="66"/>
      <c r="U573" s="66"/>
      <c r="V573" s="66"/>
      <c r="W573" s="66"/>
      <c r="X573" s="66"/>
      <c r="Y573" s="66"/>
    </row>
    <row r="574" spans="1:25" x14ac:dyDescent="0.2">
      <c r="A574" s="75" t="s">
        <v>19</v>
      </c>
      <c r="B574" s="66" t="s">
        <v>12</v>
      </c>
      <c r="C574" s="66" t="s">
        <v>26</v>
      </c>
      <c r="D574" s="66" t="s">
        <v>277</v>
      </c>
      <c r="E574" s="87">
        <f t="array" ref="E574">IFERROR(INDEX(DATA!$N$133:$N$368,MATCH(1,(DATA!$D$133:$D$368=B574)*(DATA!$E$133:$E$368=D574),0)),"n/a")</f>
        <v>1.9989638898175299</v>
      </c>
      <c r="F574" s="77">
        <f t="array" ref="F574">IFERROR(INDEX(DATA!$O$133:$O$368,MATCH(1,(DATA!$D$133:$D$368=B574)*(DATA!$E$133:$E$368=D574),0)),"n/a")</f>
        <v>-2.77571479226786E-2</v>
      </c>
      <c r="G574" s="87">
        <f t="array" ref="G574">IFERROR(INDEX(DATA!$X$133:$X$368,MATCH(1,(DATA!$D$133:$D$368=B574)*(DATA!$E$133:$E$368=D574),0)),"n/a")</f>
        <v>2.03328376379564</v>
      </c>
      <c r="H574" s="77">
        <f t="array" ref="H574">IFERROR(INDEX(DATA!$Y$133:$Y$368,MATCH(1,(DATA!$D$133:$D$368=B574)*(DATA!$E$133:$E$368=D574),0)),"n/a")</f>
        <v>6.0852429237616299E-3</v>
      </c>
      <c r="I574" s="87">
        <f t="array" ref="I574">IFERROR(INDEX(DATA!$AH$133:$AH$368,MATCH(1,(DATA!$D$133:$D$368=B574)*(DATA!$E$133:$E$368=D574),0)),"n/a")</f>
        <v>2.0357523255940002</v>
      </c>
      <c r="J574" s="77">
        <f t="array" ref="J574">IFERROR(INDEX(DATA!$AI$133:$AI$368,MATCH(1,(DATA!$D$133:$D$368=B574)*(DATA!$E$133:$E$368=D574),0)),"n/a")</f>
        <v>1.47982861838375E-2</v>
      </c>
      <c r="K574" s="87">
        <f t="array" ref="K574">IFERROR(INDEX(DATA!$AR$133:$AR$368,MATCH(1,(DATA!$D$133:$D$368=B574)*(DATA!$E$133:$E$368=D574),0)),"n/a")</f>
        <v>2.0436948909505501</v>
      </c>
      <c r="L574" s="77">
        <f t="array" ref="L574">IFERROR(INDEX(DATA!$AS$133:$AS$368,MATCH(1,(DATA!$D$133:$D$368=B574)*(DATA!$E$133:$E$368=D574),0)),"n/a")</f>
        <v>1.6873218930066301E-3</v>
      </c>
      <c r="R574" s="66"/>
      <c r="S574" s="66"/>
      <c r="T574" s="66"/>
      <c r="U574" s="66"/>
      <c r="V574" s="66"/>
      <c r="W574" s="66"/>
      <c r="X574" s="66"/>
      <c r="Y574" s="66"/>
    </row>
    <row r="575" spans="1:25" x14ac:dyDescent="0.2">
      <c r="A575" s="75" t="s">
        <v>19</v>
      </c>
      <c r="B575" s="66" t="s">
        <v>12</v>
      </c>
      <c r="C575" s="66" t="s">
        <v>26</v>
      </c>
      <c r="D575" s="66" t="s">
        <v>278</v>
      </c>
      <c r="E575" s="87">
        <f t="array" ref="E575">IFERROR(INDEX(DATA!$N$133:$N$368,MATCH(1,(DATA!$D$133:$D$368=B575)*(DATA!$E$133:$E$368=D575),0)),"n/a")</f>
        <v>2.2083723617316502</v>
      </c>
      <c r="F575" s="77">
        <f t="array" ref="F575">IFERROR(INDEX(DATA!$O$133:$O$368,MATCH(1,(DATA!$D$133:$D$368=B575)*(DATA!$E$133:$E$368=D575),0)),"n/a")</f>
        <v>7.6340887311221295E-2</v>
      </c>
      <c r="G575" s="87">
        <f t="array" ref="G575">IFERROR(INDEX(DATA!$X$133:$X$368,MATCH(1,(DATA!$D$133:$D$368=B575)*(DATA!$E$133:$E$368=D575),0)),"n/a")</f>
        <v>2.1473110080310498</v>
      </c>
      <c r="H575" s="77">
        <f t="array" ref="H575">IFERROR(INDEX(DATA!$Y$133:$Y$368,MATCH(1,(DATA!$D$133:$D$368=B575)*(DATA!$E$133:$E$368=D575),0)),"n/a")</f>
        <v>4.62353991065182E-2</v>
      </c>
      <c r="I575" s="87">
        <f t="array" ref="I575">IFERROR(INDEX(DATA!$AH$133:$AH$368,MATCH(1,(DATA!$D$133:$D$368=B575)*(DATA!$E$133:$E$368=D575),0)),"n/a")</f>
        <v>2.1350491999809802</v>
      </c>
      <c r="J575" s="77">
        <f t="array" ref="J575">IFERROR(INDEX(DATA!$AI$133:$AI$368,MATCH(1,(DATA!$D$133:$D$368=B575)*(DATA!$E$133:$E$368=D575),0)),"n/a")</f>
        <v>1.02421740350262E-2</v>
      </c>
      <c r="K575" s="87">
        <f t="array" ref="K575">IFERROR(INDEX(DATA!$AR$133:$AR$368,MATCH(1,(DATA!$D$133:$D$368=B575)*(DATA!$E$133:$E$368=D575),0)),"n/a")</f>
        <v>2.1456527837457098</v>
      </c>
      <c r="L575" s="77">
        <f t="array" ref="L575">IFERROR(INDEX(DATA!$AS$133:$AS$368,MATCH(1,(DATA!$D$133:$D$368=B575)*(DATA!$E$133:$E$368=D575),0)),"n/a")</f>
        <v>2.2011331046172299E-3</v>
      </c>
      <c r="R575" s="66"/>
      <c r="S575" s="66"/>
      <c r="T575" s="66"/>
      <c r="U575" s="66"/>
      <c r="V575" s="66"/>
      <c r="W575" s="66"/>
      <c r="X575" s="66"/>
      <c r="Y575" s="66"/>
    </row>
    <row r="576" spans="1:25" x14ac:dyDescent="0.2">
      <c r="A576" s="75" t="s">
        <v>19</v>
      </c>
      <c r="B576" s="66" t="s">
        <v>12</v>
      </c>
      <c r="C576" s="66" t="s">
        <v>26</v>
      </c>
      <c r="D576" s="66" t="s">
        <v>279</v>
      </c>
      <c r="E576" s="87">
        <f t="array" ref="E576">IFERROR(INDEX(DATA!$N$133:$N$368,MATCH(1,(DATA!$D$133:$D$368=B576)*(DATA!$E$133:$E$368=D576),0)),"n/a")</f>
        <v>2.2774374903689898</v>
      </c>
      <c r="F576" s="77">
        <f t="array" ref="F576">IFERROR(INDEX(DATA!$O$133:$O$368,MATCH(1,(DATA!$D$133:$D$368=B576)*(DATA!$E$133:$E$368=D576),0)),"n/a")</f>
        <v>0.15195450497761301</v>
      </c>
      <c r="G576" s="87">
        <f t="array" ref="G576">IFERROR(INDEX(DATA!$X$133:$X$368,MATCH(1,(DATA!$D$133:$D$368=B576)*(DATA!$E$133:$E$368=D576),0)),"n/a")</f>
        <v>2.2388271141182701</v>
      </c>
      <c r="H576" s="77">
        <f t="array" ref="H576">IFERROR(INDEX(DATA!$Y$133:$Y$368,MATCH(1,(DATA!$D$133:$D$368=B576)*(DATA!$E$133:$E$368=D576),0)),"n/a")</f>
        <v>4.11958323463959E-2</v>
      </c>
      <c r="I576" s="87">
        <f t="array" ref="I576">IFERROR(INDEX(DATA!$AH$133:$AH$368,MATCH(1,(DATA!$D$133:$D$368=B576)*(DATA!$E$133:$E$368=D576),0)),"n/a")</f>
        <v>2.2553262493051101</v>
      </c>
      <c r="J576" s="77">
        <f t="array" ref="J576">IFERROR(INDEX(DATA!$AI$133:$AI$368,MATCH(1,(DATA!$D$133:$D$368=B576)*(DATA!$E$133:$E$368=D576),0)),"n/a")</f>
        <v>2.7350230939279099E-2</v>
      </c>
      <c r="K576" s="87">
        <f t="array" ref="K576">IFERROR(INDEX(DATA!$AR$133:$AR$368,MATCH(1,(DATA!$D$133:$D$368=B576)*(DATA!$E$133:$E$368=D576),0)),"n/a")</f>
        <v>2.2683908068258298</v>
      </c>
      <c r="L576" s="77">
        <f t="array" ref="L576">IFERROR(INDEX(DATA!$AS$133:$AS$368,MATCH(1,(DATA!$D$133:$D$368=B576)*(DATA!$E$133:$E$368=D576),0)),"n/a")</f>
        <v>6.2385716042487403E-2</v>
      </c>
      <c r="R576" s="66"/>
      <c r="S576" s="66"/>
      <c r="T576" s="66"/>
      <c r="U576" s="66"/>
      <c r="V576" s="66"/>
      <c r="W576" s="66"/>
      <c r="X576" s="66"/>
      <c r="Y576" s="66"/>
    </row>
    <row r="577" spans="1:25" x14ac:dyDescent="0.2">
      <c r="A577" s="75" t="s">
        <v>19</v>
      </c>
      <c r="B577" s="66" t="s">
        <v>12</v>
      </c>
      <c r="C577" s="66" t="s">
        <v>26</v>
      </c>
      <c r="D577" s="66" t="s">
        <v>280</v>
      </c>
      <c r="E577" s="87">
        <f t="array" ref="E577">IFERROR(INDEX(DATA!$N$133:$N$368,MATCH(1,(DATA!$D$133:$D$368=B577)*(DATA!$E$133:$E$368=D577),0)),"n/a")</f>
        <v>1.90968183908956</v>
      </c>
      <c r="F577" s="77">
        <f t="array" ref="F577">IFERROR(INDEX(DATA!$O$133:$O$368,MATCH(1,(DATA!$D$133:$D$368=B577)*(DATA!$E$133:$E$368=D577),0)),"n/a")</f>
        <v>-0.11217417771513501</v>
      </c>
      <c r="G577" s="87">
        <f t="array" ref="G577">IFERROR(INDEX(DATA!$X$133:$X$368,MATCH(1,(DATA!$D$133:$D$368=B577)*(DATA!$E$133:$E$368=D577),0)),"n/a")</f>
        <v>2.11724930332052</v>
      </c>
      <c r="H577" s="77">
        <f t="array" ref="H577">IFERROR(INDEX(DATA!$Y$133:$Y$368,MATCH(1,(DATA!$D$133:$D$368=B577)*(DATA!$E$133:$E$368=D577),0)),"n/a")</f>
        <v>-3.00744598495651E-2</v>
      </c>
      <c r="I577" s="87">
        <f t="array" ref="I577">IFERROR(INDEX(DATA!$AH$133:$AH$368,MATCH(1,(DATA!$D$133:$D$368=B577)*(DATA!$E$133:$E$368=D577),0)),"n/a")</f>
        <v>2.1028011993673799</v>
      </c>
      <c r="J577" s="77">
        <f t="array" ref="J577">IFERROR(INDEX(DATA!$AI$133:$AI$368,MATCH(1,(DATA!$D$133:$D$368=B577)*(DATA!$E$133:$E$368=D577),0)),"n/a")</f>
        <v>3.70068534727979E-3</v>
      </c>
      <c r="K577" s="87">
        <f t="array" ref="K577">IFERROR(INDEX(DATA!$AR$133:$AR$368,MATCH(1,(DATA!$D$133:$D$368=B577)*(DATA!$E$133:$E$368=D577),0)),"n/a")</f>
        <v>2.1991435505871699</v>
      </c>
      <c r="L577" s="77">
        <f t="array" ref="L577">IFERROR(INDEX(DATA!$AS$133:$AS$368,MATCH(1,(DATA!$D$133:$D$368=B577)*(DATA!$E$133:$E$368=D577),0)),"n/a")</f>
        <v>4.2730038471296597E-2</v>
      </c>
      <c r="R577" s="66"/>
      <c r="S577" s="66"/>
      <c r="T577" s="66"/>
      <c r="U577" s="66"/>
      <c r="V577" s="66"/>
      <c r="W577" s="66"/>
      <c r="X577" s="66"/>
      <c r="Y577" s="66"/>
    </row>
    <row r="578" spans="1:25" x14ac:dyDescent="0.2">
      <c r="A578" s="75" t="s">
        <v>19</v>
      </c>
      <c r="B578" s="66" t="s">
        <v>12</v>
      </c>
      <c r="C578" s="66" t="s">
        <v>26</v>
      </c>
      <c r="D578" s="66" t="s">
        <v>281</v>
      </c>
      <c r="E578" s="87">
        <f t="array" ref="E578">IFERROR(INDEX(DATA!$N$133:$N$368,MATCH(1,(DATA!$D$133:$D$368=B578)*(DATA!$E$133:$E$368=D578),0)),"n/a")</f>
        <v>2.1282688143758799</v>
      </c>
      <c r="F578" s="77">
        <f t="array" ref="F578">IFERROR(INDEX(DATA!$O$133:$O$368,MATCH(1,(DATA!$D$133:$D$368=B578)*(DATA!$E$133:$E$368=D578),0)),"n/a")</f>
        <v>2.9554424100995801E-2</v>
      </c>
      <c r="G578" s="87">
        <f t="array" ref="G578">IFERROR(INDEX(DATA!$X$133:$X$368,MATCH(1,(DATA!$D$133:$D$368=B578)*(DATA!$E$133:$E$368=D578),0)),"n/a")</f>
        <v>2.1744620771283598</v>
      </c>
      <c r="H578" s="77">
        <f t="array" ref="H578">IFERROR(INDEX(DATA!$Y$133:$Y$368,MATCH(1,(DATA!$D$133:$D$368=B578)*(DATA!$E$133:$E$368=D578),0)),"n/a")</f>
        <v>7.0452532085975798E-3</v>
      </c>
      <c r="I578" s="87">
        <f t="array" ref="I578">IFERROR(INDEX(DATA!$AH$133:$AH$368,MATCH(1,(DATA!$D$133:$D$368=B578)*(DATA!$E$133:$E$368=D578),0)),"n/a")</f>
        <v>2.17385545294677</v>
      </c>
      <c r="J578" s="77">
        <f t="array" ref="J578">IFERROR(INDEX(DATA!$AI$133:$AI$368,MATCH(1,(DATA!$D$133:$D$368=B578)*(DATA!$E$133:$E$368=D578),0)),"n/a")</f>
        <v>1.7479382594228099E-2</v>
      </c>
      <c r="K578" s="87">
        <f t="array" ref="K578">IFERROR(INDEX(DATA!$AR$133:$AR$368,MATCH(1,(DATA!$D$133:$D$368=B578)*(DATA!$E$133:$E$368=D578),0)),"n/a")</f>
        <v>2.2038867651403802</v>
      </c>
      <c r="L578" s="77">
        <f t="array" ref="L578">IFERROR(INDEX(DATA!$AS$133:$AS$368,MATCH(1,(DATA!$D$133:$D$368=B578)*(DATA!$E$133:$E$368=D578),0)),"n/a")</f>
        <v>3.9936194279979603E-2</v>
      </c>
      <c r="R578" s="66"/>
      <c r="S578" s="66"/>
      <c r="T578" s="66"/>
      <c r="U578" s="66"/>
      <c r="V578" s="66"/>
      <c r="W578" s="66"/>
      <c r="X578" s="66"/>
      <c r="Y578" s="66"/>
    </row>
    <row r="579" spans="1:25" x14ac:dyDescent="0.2">
      <c r="A579" s="75" t="s">
        <v>19</v>
      </c>
      <c r="B579" s="66" t="s">
        <v>12</v>
      </c>
      <c r="C579" s="66" t="s">
        <v>26</v>
      </c>
      <c r="D579" s="66" t="s">
        <v>282</v>
      </c>
      <c r="E579" s="87">
        <f t="array" ref="E579">IFERROR(INDEX(DATA!$N$133:$N$368,MATCH(1,(DATA!$D$133:$D$368=B579)*(DATA!$E$133:$E$368=D579),0)),"n/a")</f>
        <v>2.3590728669577099</v>
      </c>
      <c r="F579" s="77">
        <f t="array" ref="F579">IFERROR(INDEX(DATA!$O$133:$O$368,MATCH(1,(DATA!$D$133:$D$368=B579)*(DATA!$E$133:$E$368=D579),0)),"n/a")</f>
        <v>6.07128435125052E-2</v>
      </c>
      <c r="G579" s="87">
        <f t="array" ref="G579">IFERROR(INDEX(DATA!$X$133:$X$368,MATCH(1,(DATA!$D$133:$D$368=B579)*(DATA!$E$133:$E$368=D579),0)),"n/a")</f>
        <v>2.3812941109223602</v>
      </c>
      <c r="H579" s="77">
        <f t="array" ref="H579">IFERROR(INDEX(DATA!$Y$133:$Y$368,MATCH(1,(DATA!$D$133:$D$368=B579)*(DATA!$E$133:$E$368=D579),0)),"n/a")</f>
        <v>5.0726032824271503E-2</v>
      </c>
      <c r="I579" s="87">
        <f t="array" ref="I579">IFERROR(INDEX(DATA!$AH$133:$AH$368,MATCH(1,(DATA!$D$133:$D$368=B579)*(DATA!$E$133:$E$368=D579),0)),"n/a")</f>
        <v>2.3858537465688201</v>
      </c>
      <c r="J579" s="77">
        <f t="array" ref="J579">IFERROR(INDEX(DATA!$AI$133:$AI$368,MATCH(1,(DATA!$D$133:$D$368=B579)*(DATA!$E$133:$E$368=D579),0)),"n/a")</f>
        <v>4.3205228339938E-2</v>
      </c>
      <c r="K579" s="87">
        <f t="array" ref="K579">IFERROR(INDEX(DATA!$AR$133:$AR$368,MATCH(1,(DATA!$D$133:$D$368=B579)*(DATA!$E$133:$E$368=D579),0)),"n/a")</f>
        <v>2.3220138765696499</v>
      </c>
      <c r="L579" s="77">
        <f t="array" ref="L579">IFERROR(INDEX(DATA!$AS$133:$AS$368,MATCH(1,(DATA!$D$133:$D$368=B579)*(DATA!$E$133:$E$368=D579),0)),"n/a")</f>
        <v>2.08264965401865E-2</v>
      </c>
      <c r="R579" s="66"/>
      <c r="S579" s="66"/>
      <c r="T579" s="66"/>
      <c r="U579" s="66"/>
      <c r="V579" s="66"/>
      <c r="W579" s="66"/>
      <c r="X579" s="66"/>
      <c r="Y579" s="66"/>
    </row>
    <row r="580" spans="1:25" x14ac:dyDescent="0.2">
      <c r="A580" s="75" t="s">
        <v>19</v>
      </c>
      <c r="B580" s="66" t="s">
        <v>12</v>
      </c>
      <c r="C580" s="66" t="s">
        <v>26</v>
      </c>
      <c r="D580" s="66" t="s">
        <v>283</v>
      </c>
      <c r="E580" s="87">
        <f t="array" ref="E580">IFERROR(INDEX(DATA!$N$133:$N$368,MATCH(1,(DATA!$D$133:$D$368=B580)*(DATA!$E$133:$E$368=D580),0)),"n/a")</f>
        <v>2.3243185658765801</v>
      </c>
      <c r="F580" s="77">
        <f t="array" ref="F580">IFERROR(INDEX(DATA!$O$133:$O$368,MATCH(1,(DATA!$D$133:$D$368=B580)*(DATA!$E$133:$E$368=D580),0)),"n/a")</f>
        <v>0.109965464323749</v>
      </c>
      <c r="G580" s="87">
        <f t="array" ref="G580">IFERROR(INDEX(DATA!$X$133:$X$368,MATCH(1,(DATA!$D$133:$D$368=B580)*(DATA!$E$133:$E$368=D580),0)),"n/a")</f>
        <v>2.3496748173484598</v>
      </c>
      <c r="H580" s="77">
        <f t="array" ref="H580">IFERROR(INDEX(DATA!$Y$133:$Y$368,MATCH(1,(DATA!$D$133:$D$368=B580)*(DATA!$E$133:$E$368=D580),0)),"n/a")</f>
        <v>0.117760181378291</v>
      </c>
      <c r="I580" s="87">
        <f t="array" ref="I580">IFERROR(INDEX(DATA!$AH$133:$AH$368,MATCH(1,(DATA!$D$133:$D$368=B580)*(DATA!$E$133:$E$368=D580),0)),"n/a")</f>
        <v>2.32758306510831</v>
      </c>
      <c r="J580" s="77">
        <f t="array" ref="J580">IFERROR(INDEX(DATA!$AI$133:$AI$368,MATCH(1,(DATA!$D$133:$D$368=B580)*(DATA!$E$133:$E$368=D580),0)),"n/a")</f>
        <v>9.3445921026194298E-2</v>
      </c>
      <c r="K580" s="87">
        <f t="array" ref="K580">IFERROR(INDEX(DATA!$AR$133:$AR$368,MATCH(1,(DATA!$D$133:$D$368=B580)*(DATA!$E$133:$E$368=D580),0)),"n/a")</f>
        <v>2.2618619478037001</v>
      </c>
      <c r="L580" s="77">
        <f t="array" ref="L580">IFERROR(INDEX(DATA!$AS$133:$AS$368,MATCH(1,(DATA!$D$133:$D$368=B580)*(DATA!$E$133:$E$368=D580),0)),"n/a")</f>
        <v>5.36867824635942E-2</v>
      </c>
      <c r="R580" s="66"/>
      <c r="S580" s="66"/>
      <c r="T580" s="66"/>
      <c r="U580" s="66"/>
      <c r="V580" s="66"/>
      <c r="W580" s="66"/>
      <c r="X580" s="66"/>
      <c r="Y580" s="66"/>
    </row>
    <row r="581" spans="1:25" x14ac:dyDescent="0.2">
      <c r="A581" s="75" t="s">
        <v>19</v>
      </c>
      <c r="B581" s="66" t="s">
        <v>12</v>
      </c>
      <c r="C581" s="66" t="s">
        <v>26</v>
      </c>
      <c r="D581" s="66" t="s">
        <v>284</v>
      </c>
      <c r="E581" s="87">
        <f t="array" ref="E581">IFERROR(INDEX(DATA!$N$133:$N$368,MATCH(1,(DATA!$D$133:$D$368=B581)*(DATA!$E$133:$E$368=D581),0)),"n/a")</f>
        <v>2.2279680678945102</v>
      </c>
      <c r="F581" s="77">
        <f t="array" ref="F581">IFERROR(INDEX(DATA!$O$133:$O$368,MATCH(1,(DATA!$D$133:$D$368=B581)*(DATA!$E$133:$E$368=D581),0)),"n/a")</f>
        <v>0.121412032968546</v>
      </c>
      <c r="G581" s="87">
        <f t="array" ref="G581">IFERROR(INDEX(DATA!$X$133:$X$368,MATCH(1,(DATA!$D$133:$D$368=B581)*(DATA!$E$133:$E$368=D581),0)),"n/a")</f>
        <v>2.1454902090656001</v>
      </c>
      <c r="H581" s="77">
        <f t="array" ref="H581">IFERROR(INDEX(DATA!$Y$133:$Y$368,MATCH(1,(DATA!$D$133:$D$368=B581)*(DATA!$E$133:$E$368=D581),0)),"n/a")</f>
        <v>1.7093185533215399E-2</v>
      </c>
      <c r="I581" s="87">
        <f t="array" ref="I581">IFERROR(INDEX(DATA!$AH$133:$AH$368,MATCH(1,(DATA!$D$133:$D$368=B581)*(DATA!$E$133:$E$368=D581),0)),"n/a")</f>
        <v>2.1599422375436701</v>
      </c>
      <c r="J581" s="77">
        <f t="array" ref="J581">IFERROR(INDEX(DATA!$AI$133:$AI$368,MATCH(1,(DATA!$D$133:$D$368=B581)*(DATA!$E$133:$E$368=D581),0)),"n/a")</f>
        <v>3.9356168610430599E-2</v>
      </c>
      <c r="K581" s="87">
        <f t="array" ref="K581">IFERROR(INDEX(DATA!$AR$133:$AR$368,MATCH(1,(DATA!$D$133:$D$368=B581)*(DATA!$E$133:$E$368=D581),0)),"n/a")</f>
        <v>2.1775909611425401</v>
      </c>
      <c r="L581" s="77">
        <f t="array" ref="L581">IFERROR(INDEX(DATA!$AS$133:$AS$368,MATCH(1,(DATA!$D$133:$D$368=B581)*(DATA!$E$133:$E$368=D581),0)),"n/a")</f>
        <v>4.2198980964807002E-2</v>
      </c>
      <c r="R581" s="66"/>
      <c r="S581" s="66"/>
      <c r="T581" s="66"/>
      <c r="U581" s="66"/>
      <c r="V581" s="66"/>
      <c r="W581" s="66"/>
      <c r="X581" s="66"/>
      <c r="Y581" s="66"/>
    </row>
    <row r="582" spans="1:25" x14ac:dyDescent="0.2">
      <c r="A582" s="75" t="s">
        <v>19</v>
      </c>
      <c r="B582" s="66" t="s">
        <v>12</v>
      </c>
      <c r="C582" s="66" t="s">
        <v>26</v>
      </c>
      <c r="D582" s="66" t="s">
        <v>285</v>
      </c>
      <c r="E582" s="87">
        <f t="array" ref="E582">IFERROR(INDEX(DATA!$N$133:$N$368,MATCH(1,(DATA!$D$133:$D$368=B582)*(DATA!$E$133:$E$368=D582),0)),"n/a")</f>
        <v>1.91074101236793</v>
      </c>
      <c r="F582" s="77">
        <f t="array" ref="F582">IFERROR(INDEX(DATA!$O$133:$O$368,MATCH(1,(DATA!$D$133:$D$368=B582)*(DATA!$E$133:$E$368=D582),0)),"n/a")</f>
        <v>0.14722213653715399</v>
      </c>
      <c r="G582" s="87">
        <f t="array" ref="G582">IFERROR(INDEX(DATA!$X$133:$X$368,MATCH(1,(DATA!$D$133:$D$368=B582)*(DATA!$E$133:$E$368=D582),0)),"n/a")</f>
        <v>1.8656191914104101</v>
      </c>
      <c r="H582" s="77">
        <f t="array" ref="H582">IFERROR(INDEX(DATA!$Y$133:$Y$368,MATCH(1,(DATA!$D$133:$D$368=B582)*(DATA!$E$133:$E$368=D582),0)),"n/a")</f>
        <v>7.6422447118760006E-2</v>
      </c>
      <c r="I582" s="87">
        <f t="array" ref="I582">IFERROR(INDEX(DATA!$AH$133:$AH$368,MATCH(1,(DATA!$D$133:$D$368=B582)*(DATA!$E$133:$E$368=D582),0)),"n/a")</f>
        <v>1.8742671392266099</v>
      </c>
      <c r="J582" s="77">
        <f t="array" ref="J582">IFERROR(INDEX(DATA!$AI$133:$AI$368,MATCH(1,(DATA!$D$133:$D$368=B582)*(DATA!$E$133:$E$368=D582),0)),"n/a")</f>
        <v>7.9455171230200503E-2</v>
      </c>
      <c r="K582" s="87">
        <f t="array" ref="K582">IFERROR(INDEX(DATA!$AR$133:$AR$368,MATCH(1,(DATA!$D$133:$D$368=B582)*(DATA!$E$133:$E$368=D582),0)),"n/a")</f>
        <v>1.9158549567509</v>
      </c>
      <c r="L582" s="77">
        <f t="array" ref="L582">IFERROR(INDEX(DATA!$AS$133:$AS$368,MATCH(1,(DATA!$D$133:$D$368=B582)*(DATA!$E$133:$E$368=D582),0)),"n/a")</f>
        <v>5.4038842414797297E-2</v>
      </c>
      <c r="R582" s="66"/>
      <c r="S582" s="66"/>
      <c r="T582" s="66"/>
      <c r="U582" s="66"/>
      <c r="V582" s="66"/>
      <c r="W582" s="66"/>
      <c r="X582" s="66"/>
      <c r="Y582" s="66"/>
    </row>
    <row r="583" spans="1:25" x14ac:dyDescent="0.2">
      <c r="A583" s="75" t="s">
        <v>19</v>
      </c>
      <c r="B583" s="66" t="s">
        <v>12</v>
      </c>
      <c r="C583" s="66" t="s">
        <v>26</v>
      </c>
      <c r="D583" s="66" t="s">
        <v>286</v>
      </c>
      <c r="E583" s="87">
        <f t="array" ref="E583">IFERROR(INDEX(DATA!$N$133:$N$368,MATCH(1,(DATA!$D$133:$D$368=B583)*(DATA!$E$133:$E$368=D583),0)),"n/a")</f>
        <v>2.0998393843082601</v>
      </c>
      <c r="F583" s="77">
        <f t="array" ref="F583">IFERROR(INDEX(DATA!$O$133:$O$368,MATCH(1,(DATA!$D$133:$D$368=B583)*(DATA!$E$133:$E$368=D583),0)),"n/a")</f>
        <v>-1.0501006398468101E-2</v>
      </c>
      <c r="G583" s="87">
        <f t="array" ref="G583">IFERROR(INDEX(DATA!$X$133:$X$368,MATCH(1,(DATA!$D$133:$D$368=B583)*(DATA!$E$133:$E$368=D583),0)),"n/a")</f>
        <v>2.0969069528144302</v>
      </c>
      <c r="H583" s="77">
        <f t="array" ref="H583">IFERROR(INDEX(DATA!$Y$133:$Y$368,MATCH(1,(DATA!$D$133:$D$368=B583)*(DATA!$E$133:$E$368=D583),0)),"n/a")</f>
        <v>-2.4253958307609499E-2</v>
      </c>
      <c r="I583" s="87">
        <f t="array" ref="I583">IFERROR(INDEX(DATA!$AH$133:$AH$368,MATCH(1,(DATA!$D$133:$D$368=B583)*(DATA!$E$133:$E$368=D583),0)),"n/a")</f>
        <v>2.1125483802622398</v>
      </c>
      <c r="J583" s="77">
        <f t="array" ref="J583">IFERROR(INDEX(DATA!$AI$133:$AI$368,MATCH(1,(DATA!$D$133:$D$368=B583)*(DATA!$E$133:$E$368=D583),0)),"n/a")</f>
        <v>-3.4531756285806403E-2</v>
      </c>
      <c r="K583" s="87">
        <f t="array" ref="K583">IFERROR(INDEX(DATA!$AR$133:$AR$368,MATCH(1,(DATA!$D$133:$D$368=B583)*(DATA!$E$133:$E$368=D583),0)),"n/a")</f>
        <v>2.1244157191439501</v>
      </c>
      <c r="L583" s="77">
        <f t="array" ref="L583">IFERROR(INDEX(DATA!$AS$133:$AS$368,MATCH(1,(DATA!$D$133:$D$368=B583)*(DATA!$E$133:$E$368=D583),0)),"n/a")</f>
        <v>-2.1318519241546499E-2</v>
      </c>
      <c r="R583" s="66"/>
      <c r="S583" s="66"/>
      <c r="T583" s="66"/>
      <c r="U583" s="66"/>
      <c r="V583" s="66"/>
      <c r="W583" s="66"/>
      <c r="X583" s="66"/>
      <c r="Y583" s="66"/>
    </row>
    <row r="584" spans="1:25" x14ac:dyDescent="0.2">
      <c r="A584" s="75" t="s">
        <v>19</v>
      </c>
      <c r="B584" s="66" t="s">
        <v>12</v>
      </c>
      <c r="C584" s="66" t="s">
        <v>26</v>
      </c>
      <c r="D584" s="66" t="s">
        <v>287</v>
      </c>
      <c r="E584" s="87">
        <f t="array" ref="E584">IFERROR(INDEX(DATA!$N$133:$N$368,MATCH(1,(DATA!$D$133:$D$368=B584)*(DATA!$E$133:$E$368=D584),0)),"n/a")</f>
        <v>2.1999171889210598</v>
      </c>
      <c r="F584" s="77">
        <f t="array" ref="F584">IFERROR(INDEX(DATA!$O$133:$O$368,MATCH(1,(DATA!$D$133:$D$368=B584)*(DATA!$E$133:$E$368=D584),0)),"n/a")</f>
        <v>9.3623560637002806E-2</v>
      </c>
      <c r="G584" s="87">
        <f t="array" ref="G584">IFERROR(INDEX(DATA!$X$133:$X$368,MATCH(1,(DATA!$D$133:$D$368=B584)*(DATA!$E$133:$E$368=D584),0)),"n/a")</f>
        <v>2.1143092960641101</v>
      </c>
      <c r="H584" s="77">
        <f t="array" ref="H584">IFERROR(INDEX(DATA!$Y$133:$Y$368,MATCH(1,(DATA!$D$133:$D$368=B584)*(DATA!$E$133:$E$368=D584),0)),"n/a")</f>
        <v>-3.5149889129268302E-3</v>
      </c>
      <c r="I584" s="87">
        <f t="array" ref="I584">IFERROR(INDEX(DATA!$AH$133:$AH$368,MATCH(1,(DATA!$D$133:$D$368=B584)*(DATA!$E$133:$E$368=D584),0)),"n/a")</f>
        <v>2.0769490006020601</v>
      </c>
      <c r="J584" s="77">
        <f t="array" ref="J584">IFERROR(INDEX(DATA!$AI$133:$AI$368,MATCH(1,(DATA!$D$133:$D$368=B584)*(DATA!$E$133:$E$368=D584),0)),"n/a")</f>
        <v>-3.7030749313955703E-2</v>
      </c>
      <c r="K584" s="87">
        <f t="array" ref="K584">IFERROR(INDEX(DATA!$AR$133:$AR$368,MATCH(1,(DATA!$D$133:$D$368=B584)*(DATA!$E$133:$E$368=D584),0)),"n/a")</f>
        <v>2.0691757865130498</v>
      </c>
      <c r="L584" s="77">
        <f t="array" ref="L584">IFERROR(INDEX(DATA!$AS$133:$AS$368,MATCH(1,(DATA!$D$133:$D$368=B584)*(DATA!$E$133:$E$368=D584),0)),"n/a")</f>
        <v>-2.5407498923465499E-2</v>
      </c>
      <c r="R584" s="66"/>
      <c r="S584" s="66"/>
      <c r="T584" s="66"/>
      <c r="U584" s="66"/>
      <c r="V584" s="66"/>
      <c r="W584" s="66"/>
      <c r="X584" s="66"/>
      <c r="Y584" s="66"/>
    </row>
    <row r="585" spans="1:25" x14ac:dyDescent="0.2">
      <c r="A585" s="75" t="s">
        <v>19</v>
      </c>
      <c r="B585" s="66" t="s">
        <v>12</v>
      </c>
      <c r="C585" s="66" t="s">
        <v>26</v>
      </c>
      <c r="D585" s="66" t="s">
        <v>288</v>
      </c>
      <c r="E585" s="87">
        <f t="array" ref="E585">IFERROR(INDEX(DATA!$N$133:$N$368,MATCH(1,(DATA!$D$133:$D$368=B585)*(DATA!$E$133:$E$368=D585),0)),"n/a")</f>
        <v>2.46025141951315</v>
      </c>
      <c r="F585" s="77">
        <f t="array" ref="F585">IFERROR(INDEX(DATA!$O$133:$O$368,MATCH(1,(DATA!$D$133:$D$368=B585)*(DATA!$E$133:$E$368=D585),0)),"n/a")</f>
        <v>0.10224836713847101</v>
      </c>
      <c r="G585" s="87">
        <f t="array" ref="G585">IFERROR(INDEX(DATA!$X$133:$X$368,MATCH(1,(DATA!$D$133:$D$368=B585)*(DATA!$E$133:$E$368=D585),0)),"n/a")</f>
        <v>2.4585964573245098</v>
      </c>
      <c r="H585" s="77">
        <f t="array" ref="H585">IFERROR(INDEX(DATA!$Y$133:$Y$368,MATCH(1,(DATA!$D$133:$D$368=B585)*(DATA!$E$133:$E$368=D585),0)),"n/a")</f>
        <v>7.9708658099560195E-2</v>
      </c>
      <c r="I585" s="87">
        <f t="array" ref="I585">IFERROR(INDEX(DATA!$AH$133:$AH$368,MATCH(1,(DATA!$D$133:$D$368=B585)*(DATA!$E$133:$E$368=D585),0)),"n/a")</f>
        <v>2.4315803263632101</v>
      </c>
      <c r="J585" s="77">
        <f t="array" ref="J585">IFERROR(INDEX(DATA!$AI$133:$AI$368,MATCH(1,(DATA!$D$133:$D$368=B585)*(DATA!$E$133:$E$368=D585),0)),"n/a")</f>
        <v>5.9126982302350202E-2</v>
      </c>
      <c r="K585" s="87">
        <f t="array" ref="K585">IFERROR(INDEX(DATA!$AR$133:$AR$368,MATCH(1,(DATA!$D$133:$D$368=B585)*(DATA!$E$133:$E$368=D585),0)),"n/a")</f>
        <v>2.3478696408800999</v>
      </c>
      <c r="L585" s="77">
        <f t="array" ref="L585">IFERROR(INDEX(DATA!$AS$133:$AS$368,MATCH(1,(DATA!$D$133:$D$368=B585)*(DATA!$E$133:$E$368=D585),0)),"n/a")</f>
        <v>2.91850908715999E-2</v>
      </c>
      <c r="R585" s="66"/>
      <c r="S585" s="66"/>
      <c r="T585" s="66"/>
      <c r="U585" s="66"/>
      <c r="V585" s="66"/>
      <c r="W585" s="66"/>
      <c r="X585" s="66"/>
      <c r="Y585" s="66"/>
    </row>
    <row r="586" spans="1:25" x14ac:dyDescent="0.2">
      <c r="A586" s="75" t="s">
        <v>19</v>
      </c>
      <c r="B586" s="66" t="s">
        <v>12</v>
      </c>
      <c r="C586" s="66" t="s">
        <v>26</v>
      </c>
      <c r="D586" s="66" t="s">
        <v>289</v>
      </c>
      <c r="E586" s="87">
        <f t="array" ref="E586">IFERROR(INDEX(DATA!$N$133:$N$368,MATCH(1,(DATA!$D$133:$D$368=B586)*(DATA!$E$133:$E$368=D586),0)),"n/a")</f>
        <v>2.2846995195925999</v>
      </c>
      <c r="F586" s="77">
        <f t="array" ref="F586">IFERROR(INDEX(DATA!$O$133:$O$368,MATCH(1,(DATA!$D$133:$D$368=B586)*(DATA!$E$133:$E$368=D586),0)),"n/a")</f>
        <v>4.7926322727450697E-2</v>
      </c>
      <c r="G586" s="87">
        <f t="array" ref="G586">IFERROR(INDEX(DATA!$X$133:$X$368,MATCH(1,(DATA!$D$133:$D$368=B586)*(DATA!$E$133:$E$368=D586),0)),"n/a")</f>
        <v>2.29164249827009</v>
      </c>
      <c r="H586" s="77">
        <f t="array" ref="H586">IFERROR(INDEX(DATA!$Y$133:$Y$368,MATCH(1,(DATA!$D$133:$D$368=B586)*(DATA!$E$133:$E$368=D586),0)),"n/a")</f>
        <v>2.6829790880548401E-2</v>
      </c>
      <c r="I586" s="87">
        <f t="array" ref="I586">IFERROR(INDEX(DATA!$AH$133:$AH$368,MATCH(1,(DATA!$D$133:$D$368=B586)*(DATA!$E$133:$E$368=D586),0)),"n/a")</f>
        <v>2.28822855335221</v>
      </c>
      <c r="J586" s="77">
        <f t="array" ref="J586">IFERROR(INDEX(DATA!$AI$133:$AI$368,MATCH(1,(DATA!$D$133:$D$368=B586)*(DATA!$E$133:$E$368=D586),0)),"n/a")</f>
        <v>3.9729635237660099E-2</v>
      </c>
      <c r="K586" s="87">
        <f t="array" ref="K586">IFERROR(INDEX(DATA!$AR$133:$AR$368,MATCH(1,(DATA!$D$133:$D$368=B586)*(DATA!$E$133:$E$368=D586),0)),"n/a")</f>
        <v>2.2846847527289</v>
      </c>
      <c r="L586" s="77">
        <f t="array" ref="L586">IFERROR(INDEX(DATA!$AS$133:$AS$368,MATCH(1,(DATA!$D$133:$D$368=B586)*(DATA!$E$133:$E$368=D586),0)),"n/a")</f>
        <v>5.2238402717963102E-2</v>
      </c>
      <c r="R586" s="66"/>
      <c r="S586" s="66"/>
      <c r="T586" s="66"/>
      <c r="U586" s="66"/>
      <c r="V586" s="66"/>
      <c r="W586" s="66"/>
      <c r="X586" s="66"/>
      <c r="Y586" s="66"/>
    </row>
    <row r="587" spans="1:25" x14ac:dyDescent="0.2">
      <c r="A587" s="75" t="s">
        <v>19</v>
      </c>
      <c r="B587" s="66" t="s">
        <v>12</v>
      </c>
      <c r="C587" s="66" t="s">
        <v>26</v>
      </c>
      <c r="D587" s="66" t="s">
        <v>290</v>
      </c>
      <c r="E587" s="87">
        <f t="array" ref="E587">IFERROR(INDEX(DATA!$N$133:$N$368,MATCH(1,(DATA!$D$133:$D$368=B587)*(DATA!$E$133:$E$368=D587),0)),"n/a")</f>
        <v>2.3804847422858901</v>
      </c>
      <c r="F587" s="77">
        <f t="array" ref="F587">IFERROR(INDEX(DATA!$O$133:$O$368,MATCH(1,(DATA!$D$133:$D$368=B587)*(DATA!$E$133:$E$368=D587),0)),"n/a")</f>
        <v>6.9621904583876099E-2</v>
      </c>
      <c r="G587" s="87">
        <f t="array" ref="G587">IFERROR(INDEX(DATA!$X$133:$X$368,MATCH(1,(DATA!$D$133:$D$368=B587)*(DATA!$E$133:$E$368=D587),0)),"n/a")</f>
        <v>2.3096864190930901</v>
      </c>
      <c r="H587" s="77">
        <f t="array" ref="H587">IFERROR(INDEX(DATA!$Y$133:$Y$368,MATCH(1,(DATA!$D$133:$D$368=B587)*(DATA!$E$133:$E$368=D587),0)),"n/a")</f>
        <v>2.9000277581068601E-2</v>
      </c>
      <c r="I587" s="87">
        <f t="array" ref="I587">IFERROR(INDEX(DATA!$AH$133:$AH$368,MATCH(1,(DATA!$D$133:$D$368=B587)*(DATA!$E$133:$E$368=D587),0)),"n/a")</f>
        <v>2.3167954420789099</v>
      </c>
      <c r="J587" s="77">
        <f t="array" ref="J587">IFERROR(INDEX(DATA!$AI$133:$AI$368,MATCH(1,(DATA!$D$133:$D$368=B587)*(DATA!$E$133:$E$368=D587),0)),"n/a")</f>
        <v>2.5323649313713299E-2</v>
      </c>
      <c r="K587" s="87">
        <f t="array" ref="K587">IFERROR(INDEX(DATA!$AR$133:$AR$368,MATCH(1,(DATA!$D$133:$D$368=B587)*(DATA!$E$133:$E$368=D587),0)),"n/a")</f>
        <v>2.27663178398626</v>
      </c>
      <c r="L587" s="77">
        <f t="array" ref="L587">IFERROR(INDEX(DATA!$AS$133:$AS$368,MATCH(1,(DATA!$D$133:$D$368=B587)*(DATA!$E$133:$E$368=D587),0)),"n/a")</f>
        <v>1.31667457571665E-2</v>
      </c>
      <c r="R587" s="66"/>
      <c r="S587" s="66"/>
      <c r="T587" s="66"/>
      <c r="U587" s="66"/>
      <c r="V587" s="66"/>
      <c r="W587" s="66"/>
      <c r="X587" s="66"/>
      <c r="Y587" s="66"/>
    </row>
    <row r="588" spans="1:25" x14ac:dyDescent="0.2">
      <c r="A588" s="75" t="s">
        <v>19</v>
      </c>
      <c r="B588" s="66" t="s">
        <v>12</v>
      </c>
      <c r="C588" s="66" t="s">
        <v>26</v>
      </c>
      <c r="D588" s="66" t="s">
        <v>291</v>
      </c>
      <c r="E588" s="87">
        <f t="array" ref="E588">IFERROR(INDEX(DATA!$N$133:$N$368,MATCH(1,(DATA!$D$133:$D$368=B588)*(DATA!$E$133:$E$368=D588),0)),"n/a")</f>
        <v>2.3542243287153899</v>
      </c>
      <c r="F588" s="77">
        <f t="array" ref="F588">IFERROR(INDEX(DATA!$O$133:$O$368,MATCH(1,(DATA!$D$133:$D$368=B588)*(DATA!$E$133:$E$368=D588),0)),"n/a")</f>
        <v>3.6315746705079199E-2</v>
      </c>
      <c r="G588" s="87">
        <f t="array" ref="G588">IFERROR(INDEX(DATA!$X$133:$X$368,MATCH(1,(DATA!$D$133:$D$368=B588)*(DATA!$E$133:$E$368=D588),0)),"n/a")</f>
        <v>2.3409073523696602</v>
      </c>
      <c r="H588" s="77">
        <f t="array" ref="H588">IFERROR(INDEX(DATA!$Y$133:$Y$368,MATCH(1,(DATA!$D$133:$D$368=B588)*(DATA!$E$133:$E$368=D588),0)),"n/a")</f>
        <v>6.9850680936873105E-2</v>
      </c>
      <c r="I588" s="87">
        <f t="array" ref="I588">IFERROR(INDEX(DATA!$AH$133:$AH$368,MATCH(1,(DATA!$D$133:$D$368=B588)*(DATA!$E$133:$E$368=D588),0)),"n/a")</f>
        <v>2.2935014536248</v>
      </c>
      <c r="J588" s="77">
        <f t="array" ref="J588">IFERROR(INDEX(DATA!$AI$133:$AI$368,MATCH(1,(DATA!$D$133:$D$368=B588)*(DATA!$E$133:$E$368=D588),0)),"n/a")</f>
        <v>3.7803897456253101E-2</v>
      </c>
      <c r="K588" s="87">
        <f t="array" ref="K588">IFERROR(INDEX(DATA!$AR$133:$AR$368,MATCH(1,(DATA!$D$133:$D$368=B588)*(DATA!$E$133:$E$368=D588),0)),"n/a")</f>
        <v>2.2682471271910298</v>
      </c>
      <c r="L588" s="77">
        <f t="array" ref="L588">IFERROR(INDEX(DATA!$AS$133:$AS$368,MATCH(1,(DATA!$D$133:$D$368=B588)*(DATA!$E$133:$E$368=D588),0)),"n/a")</f>
        <v>3.71162045579084E-2</v>
      </c>
      <c r="R588" s="66"/>
      <c r="S588" s="66"/>
      <c r="T588" s="66"/>
      <c r="U588" s="66"/>
      <c r="V588" s="66"/>
      <c r="W588" s="66"/>
      <c r="X588" s="66"/>
      <c r="Y588" s="66"/>
    </row>
    <row r="589" spans="1:25" x14ac:dyDescent="0.2">
      <c r="A589" s="75" t="s">
        <v>19</v>
      </c>
      <c r="B589" s="66" t="s">
        <v>12</v>
      </c>
      <c r="C589" s="66" t="s">
        <v>26</v>
      </c>
      <c r="D589" s="66" t="s">
        <v>292</v>
      </c>
      <c r="E589" s="87">
        <f t="array" ref="E589">IFERROR(INDEX(DATA!$N$133:$N$368,MATCH(1,(DATA!$D$133:$D$368=B589)*(DATA!$E$133:$E$368=D589),0)),"n/a")</f>
        <v>2.2421179324090601</v>
      </c>
      <c r="F589" s="77">
        <f t="array" ref="F589">IFERROR(INDEX(DATA!$O$133:$O$368,MATCH(1,(DATA!$D$133:$D$368=B589)*(DATA!$E$133:$E$368=D589),0)),"n/a")</f>
        <v>4.9626337566457603E-2</v>
      </c>
      <c r="G589" s="87">
        <f t="array" ref="G589">IFERROR(INDEX(DATA!$X$133:$X$368,MATCH(1,(DATA!$D$133:$D$368=B589)*(DATA!$E$133:$E$368=D589),0)),"n/a")</f>
        <v>2.2191942085301699</v>
      </c>
      <c r="H589" s="77">
        <f t="array" ref="H589">IFERROR(INDEX(DATA!$Y$133:$Y$368,MATCH(1,(DATA!$D$133:$D$368=B589)*(DATA!$E$133:$E$368=D589),0)),"n/a")</f>
        <v>2.5630521523580599E-2</v>
      </c>
      <c r="I589" s="87">
        <f t="array" ref="I589">IFERROR(INDEX(DATA!$AH$133:$AH$368,MATCH(1,(DATA!$D$133:$D$368=B589)*(DATA!$E$133:$E$368=D589),0)),"n/a")</f>
        <v>2.2086157445183998</v>
      </c>
      <c r="J589" s="77">
        <f t="array" ref="J589">IFERROR(INDEX(DATA!$AI$133:$AI$368,MATCH(1,(DATA!$D$133:$D$368=B589)*(DATA!$E$133:$E$368=D589),0)),"n/a")</f>
        <v>1.34101720388309E-2</v>
      </c>
      <c r="K589" s="87">
        <f t="array" ref="K589">IFERROR(INDEX(DATA!$AR$133:$AR$368,MATCH(1,(DATA!$D$133:$D$368=B589)*(DATA!$E$133:$E$368=D589),0)),"n/a")</f>
        <v>2.1762042860162398</v>
      </c>
      <c r="L589" s="77">
        <f t="array" ref="L589">IFERROR(INDEX(DATA!$AS$133:$AS$368,MATCH(1,(DATA!$D$133:$D$368=B589)*(DATA!$E$133:$E$368=D589),0)),"n/a")</f>
        <v>-1.18443073532288E-2</v>
      </c>
      <c r="R589" s="66"/>
      <c r="S589" s="66"/>
      <c r="T589" s="66"/>
      <c r="U589" s="66"/>
      <c r="V589" s="66"/>
      <c r="W589" s="66"/>
      <c r="X589" s="66"/>
      <c r="Y589" s="66"/>
    </row>
    <row r="590" spans="1:25" x14ac:dyDescent="0.2">
      <c r="A590" s="75" t="s">
        <v>19</v>
      </c>
      <c r="B590" s="66" t="s">
        <v>12</v>
      </c>
      <c r="C590" s="66" t="s">
        <v>26</v>
      </c>
      <c r="D590" s="66" t="s">
        <v>293</v>
      </c>
      <c r="E590" s="87">
        <f t="array" ref="E590">IFERROR(INDEX(DATA!$N$133:$N$368,MATCH(1,(DATA!$D$133:$D$368=B590)*(DATA!$E$133:$E$368=D590),0)),"n/a")</f>
        <v>2.60838325732237</v>
      </c>
      <c r="F590" s="77">
        <f t="array" ref="F590">IFERROR(INDEX(DATA!$O$133:$O$368,MATCH(1,(DATA!$D$133:$D$368=B590)*(DATA!$E$133:$E$368=D590),0)),"n/a")</f>
        <v>0.15322757763198999</v>
      </c>
      <c r="G590" s="87">
        <f t="array" ref="G590">IFERROR(INDEX(DATA!$X$133:$X$368,MATCH(1,(DATA!$D$133:$D$368=B590)*(DATA!$E$133:$E$368=D590),0)),"n/a")</f>
        <v>2.5660617758042199</v>
      </c>
      <c r="H590" s="77">
        <f t="array" ref="H590">IFERROR(INDEX(DATA!$Y$133:$Y$368,MATCH(1,(DATA!$D$133:$D$368=B590)*(DATA!$E$133:$E$368=D590),0)),"n/a")</f>
        <v>0.10820843097501</v>
      </c>
      <c r="I590" s="87">
        <f t="array" ref="I590">IFERROR(INDEX(DATA!$AH$133:$AH$368,MATCH(1,(DATA!$D$133:$D$368=B590)*(DATA!$E$133:$E$368=D590),0)),"n/a")</f>
        <v>2.4775400387998099</v>
      </c>
      <c r="J590" s="77">
        <f t="array" ref="J590">IFERROR(INDEX(DATA!$AI$133:$AI$368,MATCH(1,(DATA!$D$133:$D$368=B590)*(DATA!$E$133:$E$368=D590),0)),"n/a")</f>
        <v>7.7355559387671899E-2</v>
      </c>
      <c r="K590" s="87">
        <f t="array" ref="K590">IFERROR(INDEX(DATA!$AR$133:$AR$368,MATCH(1,(DATA!$D$133:$D$368=B590)*(DATA!$E$133:$E$368=D590),0)),"n/a")</f>
        <v>2.4062346706054298</v>
      </c>
      <c r="L590" s="77">
        <f t="array" ref="L590">IFERROR(INDEX(DATA!$AS$133:$AS$368,MATCH(1,(DATA!$D$133:$D$368=B590)*(DATA!$E$133:$E$368=D590),0)),"n/a")</f>
        <v>6.4937618930226093E-2</v>
      </c>
      <c r="R590" s="66"/>
      <c r="S590" s="66"/>
      <c r="T590" s="66"/>
      <c r="U590" s="66"/>
      <c r="V590" s="66"/>
      <c r="W590" s="66"/>
      <c r="X590" s="66"/>
      <c r="Y590" s="66"/>
    </row>
    <row r="591" spans="1:25" x14ac:dyDescent="0.2">
      <c r="A591" s="75" t="s">
        <v>19</v>
      </c>
      <c r="B591" s="66" t="s">
        <v>12</v>
      </c>
      <c r="C591" s="66" t="s">
        <v>26</v>
      </c>
      <c r="D591" s="66" t="s">
        <v>294</v>
      </c>
      <c r="E591" s="87">
        <f t="array" ref="E591">IFERROR(INDEX(DATA!$N$133:$N$368,MATCH(1,(DATA!$D$133:$D$368=B591)*(DATA!$E$133:$E$368=D591),0)),"n/a")</f>
        <v>2.4473446400125498</v>
      </c>
      <c r="F591" s="77">
        <f t="array" ref="F591">IFERROR(INDEX(DATA!$O$133:$O$368,MATCH(1,(DATA!$D$133:$D$368=B591)*(DATA!$E$133:$E$368=D591),0)),"n/a")</f>
        <v>6.0194287490863599E-2</v>
      </c>
      <c r="G591" s="87">
        <f t="array" ref="G591">IFERROR(INDEX(DATA!$X$133:$X$368,MATCH(1,(DATA!$D$133:$D$368=B591)*(DATA!$E$133:$E$368=D591),0)),"n/a")</f>
        <v>2.36774269831922</v>
      </c>
      <c r="H591" s="77">
        <f t="array" ref="H591">IFERROR(INDEX(DATA!$Y$133:$Y$368,MATCH(1,(DATA!$D$133:$D$368=B591)*(DATA!$E$133:$E$368=D591),0)),"n/a")</f>
        <v>1.66605725107778E-2</v>
      </c>
      <c r="I591" s="87">
        <f t="array" ref="I591">IFERROR(INDEX(DATA!$AH$133:$AH$368,MATCH(1,(DATA!$D$133:$D$368=B591)*(DATA!$E$133:$E$368=D591),0)),"n/a")</f>
        <v>2.37741155686372</v>
      </c>
      <c r="J591" s="77">
        <f t="array" ref="J591">IFERROR(INDEX(DATA!$AI$133:$AI$368,MATCH(1,(DATA!$D$133:$D$368=B591)*(DATA!$E$133:$E$368=D591),0)),"n/a")</f>
        <v>1.05817744185886E-2</v>
      </c>
      <c r="K591" s="87">
        <f t="array" ref="K591">IFERROR(INDEX(DATA!$AR$133:$AR$368,MATCH(1,(DATA!$D$133:$D$368=B591)*(DATA!$E$133:$E$368=D591),0)),"n/a")</f>
        <v>2.3377192681449199</v>
      </c>
      <c r="L591" s="77">
        <f t="array" ref="L591">IFERROR(INDEX(DATA!$AS$133:$AS$368,MATCH(1,(DATA!$D$133:$D$368=B591)*(DATA!$E$133:$E$368=D591),0)),"n/a")</f>
        <v>-3.7582070166568803E-4</v>
      </c>
      <c r="R591" s="66"/>
      <c r="S591" s="66"/>
      <c r="T591" s="66"/>
      <c r="U591" s="66"/>
      <c r="V591" s="66"/>
      <c r="W591" s="66"/>
      <c r="X591" s="66"/>
      <c r="Y591" s="66"/>
    </row>
    <row r="592" spans="1:25" x14ac:dyDescent="0.2">
      <c r="A592" s="75" t="s">
        <v>19</v>
      </c>
      <c r="B592" s="66" t="s">
        <v>12</v>
      </c>
      <c r="C592" s="66" t="s">
        <v>26</v>
      </c>
      <c r="D592" s="66" t="s">
        <v>295</v>
      </c>
      <c r="E592" s="87">
        <f t="array" ref="E592">IFERROR(INDEX(DATA!$N$133:$N$368,MATCH(1,(DATA!$D$133:$D$368=B592)*(DATA!$E$133:$E$368=D592),0)),"n/a")</f>
        <v>1.7502368244804301</v>
      </c>
      <c r="F592" s="77">
        <f t="array" ref="F592">IFERROR(INDEX(DATA!$O$133:$O$368,MATCH(1,(DATA!$D$133:$D$368=B592)*(DATA!$E$133:$E$368=D592),0)),"n/a")</f>
        <v>4.5876845959846001E-2</v>
      </c>
      <c r="G592" s="87">
        <f t="array" ref="G592">IFERROR(INDEX(DATA!$X$133:$X$368,MATCH(1,(DATA!$D$133:$D$368=B592)*(DATA!$E$133:$E$368=D592),0)),"n/a")</f>
        <v>1.9256390155157601</v>
      </c>
      <c r="H592" s="77">
        <f t="array" ref="H592">IFERROR(INDEX(DATA!$Y$133:$Y$368,MATCH(1,(DATA!$D$133:$D$368=B592)*(DATA!$E$133:$E$368=D592),0)),"n/a")</f>
        <v>0.153420541756633</v>
      </c>
      <c r="I592" s="87">
        <f t="array" ref="I592">IFERROR(INDEX(DATA!$AH$133:$AH$368,MATCH(1,(DATA!$D$133:$D$368=B592)*(DATA!$E$133:$E$368=D592),0)),"n/a")</f>
        <v>1.9259121611349099</v>
      </c>
      <c r="J592" s="77">
        <f t="array" ref="J592">IFERROR(INDEX(DATA!$AI$133:$AI$368,MATCH(1,(DATA!$D$133:$D$368=B592)*(DATA!$E$133:$E$368=D592),0)),"n/a")</f>
        <v>7.7341208533560302E-2</v>
      </c>
      <c r="K592" s="87">
        <f t="array" ref="K592">IFERROR(INDEX(DATA!$AR$133:$AR$368,MATCH(1,(DATA!$D$133:$D$368=B592)*(DATA!$E$133:$E$368=D592),0)),"n/a")</f>
        <v>1.88487693523129</v>
      </c>
      <c r="L592" s="77">
        <f t="array" ref="L592">IFERROR(INDEX(DATA!$AS$133:$AS$368,MATCH(1,(DATA!$D$133:$D$368=B592)*(DATA!$E$133:$E$368=D592),0)),"n/a")</f>
        <v>6.4905570421177797E-2</v>
      </c>
      <c r="R592" s="66"/>
      <c r="S592" s="66"/>
      <c r="T592" s="66"/>
      <c r="U592" s="66"/>
      <c r="V592" s="66"/>
      <c r="W592" s="66"/>
      <c r="X592" s="66"/>
      <c r="Y592" s="66"/>
    </row>
    <row r="593" spans="1:25" x14ac:dyDescent="0.2">
      <c r="A593" s="75" t="s">
        <v>19</v>
      </c>
      <c r="B593" s="66" t="s">
        <v>12</v>
      </c>
      <c r="C593" s="66" t="s">
        <v>26</v>
      </c>
      <c r="D593" s="66" t="s">
        <v>296</v>
      </c>
      <c r="E593" s="87">
        <f t="array" ref="E593">IFERROR(INDEX(DATA!$N$133:$N$368,MATCH(1,(DATA!$D$133:$D$368=B593)*(DATA!$E$133:$E$368=D593),0)),"n/a")</f>
        <v>1.64647007212786</v>
      </c>
      <c r="F593" s="77">
        <f t="array" ref="F593">IFERROR(INDEX(DATA!$O$133:$O$368,MATCH(1,(DATA!$D$133:$D$368=B593)*(DATA!$E$133:$E$368=D593),0)),"n/a")</f>
        <v>9.78533997954565E-2</v>
      </c>
      <c r="G593" s="87">
        <f t="array" ref="G593">IFERROR(INDEX(DATA!$X$133:$X$368,MATCH(1,(DATA!$D$133:$D$368=B593)*(DATA!$E$133:$E$368=D593),0)),"n/a")</f>
        <v>1.69531321083496</v>
      </c>
      <c r="H593" s="77">
        <f t="array" ref="H593">IFERROR(INDEX(DATA!$Y$133:$Y$368,MATCH(1,(DATA!$D$133:$D$368=B593)*(DATA!$E$133:$E$368=D593),0)),"n/a")</f>
        <v>3.5783220019301301E-2</v>
      </c>
      <c r="I593" s="87">
        <f t="array" ref="I593">IFERROR(INDEX(DATA!$AH$133:$AH$368,MATCH(1,(DATA!$D$133:$D$368=B593)*(DATA!$E$133:$E$368=D593),0)),"n/a")</f>
        <v>1.70950062797425</v>
      </c>
      <c r="J593" s="77">
        <f t="array" ref="J593">IFERROR(INDEX(DATA!$AI$133:$AI$368,MATCH(1,(DATA!$D$133:$D$368=B593)*(DATA!$E$133:$E$368=D593),0)),"n/a")</f>
        <v>-7.3502936275030104E-3</v>
      </c>
      <c r="K593" s="87">
        <f t="array" ref="K593">IFERROR(INDEX(DATA!$AR$133:$AR$368,MATCH(1,(DATA!$D$133:$D$368=B593)*(DATA!$E$133:$E$368=D593),0)),"n/a")</f>
        <v>1.7596493536776301</v>
      </c>
      <c r="L593" s="77">
        <f t="array" ref="L593">IFERROR(INDEX(DATA!$AS$133:$AS$368,MATCH(1,(DATA!$D$133:$D$368=B593)*(DATA!$E$133:$E$368=D593),0)),"n/a")</f>
        <v>1.51484615686319E-2</v>
      </c>
      <c r="R593" s="66"/>
      <c r="S593" s="66"/>
      <c r="T593" s="66"/>
      <c r="U593" s="66"/>
      <c r="V593" s="66"/>
      <c r="W593" s="66"/>
      <c r="X593" s="66"/>
      <c r="Y593" s="66"/>
    </row>
    <row r="594" spans="1:25" x14ac:dyDescent="0.2">
      <c r="A594" s="75" t="s">
        <v>19</v>
      </c>
      <c r="B594" s="66" t="s">
        <v>12</v>
      </c>
      <c r="C594" s="66" t="s">
        <v>26</v>
      </c>
      <c r="D594" s="66" t="s">
        <v>297</v>
      </c>
      <c r="E594" s="87">
        <f t="array" ref="E594">IFERROR(INDEX(DATA!$N$133:$N$368,MATCH(1,(DATA!$D$133:$D$368=B594)*(DATA!$E$133:$E$368=D594),0)),"n/a")</f>
        <v>2.4912725084226701</v>
      </c>
      <c r="F594" s="77">
        <f t="array" ref="F594">IFERROR(INDEX(DATA!$O$133:$O$368,MATCH(1,(DATA!$D$133:$D$368=B594)*(DATA!$E$133:$E$368=D594),0)),"n/a")</f>
        <v>5.7882817979492698E-2</v>
      </c>
      <c r="G594" s="87">
        <f t="array" ref="G594">IFERROR(INDEX(DATA!$X$133:$X$368,MATCH(1,(DATA!$D$133:$D$368=B594)*(DATA!$E$133:$E$368=D594),0)),"n/a")</f>
        <v>2.4877217000665701</v>
      </c>
      <c r="H594" s="77">
        <f t="array" ref="H594">IFERROR(INDEX(DATA!$Y$133:$Y$368,MATCH(1,(DATA!$D$133:$D$368=B594)*(DATA!$E$133:$E$368=D594),0)),"n/a")</f>
        <v>6.5827296929637194E-2</v>
      </c>
      <c r="I594" s="87">
        <f t="array" ref="I594">IFERROR(INDEX(DATA!$AH$133:$AH$368,MATCH(1,(DATA!$D$133:$D$368=B594)*(DATA!$E$133:$E$368=D594),0)),"n/a")</f>
        <v>2.4219481926061999</v>
      </c>
      <c r="J594" s="77">
        <f t="array" ref="J594">IFERROR(INDEX(DATA!$AI$133:$AI$368,MATCH(1,(DATA!$D$133:$D$368=B594)*(DATA!$E$133:$E$368=D594),0)),"n/a")</f>
        <v>3.93273982983686E-2</v>
      </c>
      <c r="K594" s="87">
        <f t="array" ref="K594">IFERROR(INDEX(DATA!$AR$133:$AR$368,MATCH(1,(DATA!$D$133:$D$368=B594)*(DATA!$E$133:$E$368=D594),0)),"n/a")</f>
        <v>2.3695637135375298</v>
      </c>
      <c r="L594" s="77">
        <f t="array" ref="L594">IFERROR(INDEX(DATA!$AS$133:$AS$368,MATCH(1,(DATA!$D$133:$D$368=B594)*(DATA!$E$133:$E$368=D594),0)),"n/a")</f>
        <v>2.44761471643112E-2</v>
      </c>
      <c r="R594" s="66"/>
      <c r="S594" s="66"/>
      <c r="T594" s="66"/>
      <c r="U594" s="66"/>
      <c r="V594" s="66"/>
      <c r="W594" s="66"/>
      <c r="X594" s="66"/>
      <c r="Y594" s="66"/>
    </row>
    <row r="595" spans="1:25" x14ac:dyDescent="0.2">
      <c r="A595" s="75" t="s">
        <v>19</v>
      </c>
      <c r="B595" s="66" t="s">
        <v>12</v>
      </c>
      <c r="C595" s="66" t="s">
        <v>26</v>
      </c>
      <c r="D595" s="66" t="s">
        <v>298</v>
      </c>
      <c r="E595" s="87">
        <f t="array" ref="E595">IFERROR(INDEX(DATA!$N$133:$N$368,MATCH(1,(DATA!$D$133:$D$368=B595)*(DATA!$E$133:$E$368=D595),0)),"n/a")</f>
        <v>2.4457249077704901</v>
      </c>
      <c r="F595" s="77">
        <f t="array" ref="F595">IFERROR(INDEX(DATA!$O$133:$O$368,MATCH(1,(DATA!$D$133:$D$368=B595)*(DATA!$E$133:$E$368=D595),0)),"n/a")</f>
        <v>6.3026954568702498E-2</v>
      </c>
      <c r="G595" s="87">
        <f t="array" ref="G595">IFERROR(INDEX(DATA!$X$133:$X$368,MATCH(1,(DATA!$D$133:$D$368=B595)*(DATA!$E$133:$E$368=D595),0)),"n/a")</f>
        <v>2.4018175637813002</v>
      </c>
      <c r="H595" s="77">
        <f t="array" ref="H595">IFERROR(INDEX(DATA!$Y$133:$Y$368,MATCH(1,(DATA!$D$133:$D$368=B595)*(DATA!$E$133:$E$368=D595),0)),"n/a")</f>
        <v>2.85000739024482E-2</v>
      </c>
      <c r="I595" s="87">
        <f t="array" ref="I595">IFERROR(INDEX(DATA!$AH$133:$AH$368,MATCH(1,(DATA!$D$133:$D$368=B595)*(DATA!$E$133:$E$368=D595),0)),"n/a")</f>
        <v>2.3876574678812701</v>
      </c>
      <c r="J595" s="77">
        <f t="array" ref="J595">IFERROR(INDEX(DATA!$AI$133:$AI$368,MATCH(1,(DATA!$D$133:$D$368=B595)*(DATA!$E$133:$E$368=D595),0)),"n/a")</f>
        <v>3.2830933543032299E-2</v>
      </c>
      <c r="K595" s="87">
        <f t="array" ref="K595">IFERROR(INDEX(DATA!$AR$133:$AR$368,MATCH(1,(DATA!$D$133:$D$368=B595)*(DATA!$E$133:$E$368=D595),0)),"n/a")</f>
        <v>2.38647956211075</v>
      </c>
      <c r="L595" s="77">
        <f t="array" ref="L595">IFERROR(INDEX(DATA!$AS$133:$AS$368,MATCH(1,(DATA!$D$133:$D$368=B595)*(DATA!$E$133:$E$368=D595),0)),"n/a")</f>
        <v>3.03413686578816E-2</v>
      </c>
      <c r="R595" s="66"/>
      <c r="S595" s="66"/>
      <c r="T595" s="66"/>
      <c r="U595" s="66"/>
      <c r="V595" s="66"/>
      <c r="W595" s="66"/>
      <c r="X595" s="66"/>
      <c r="Y595" s="66"/>
    </row>
    <row r="596" spans="1:25" x14ac:dyDescent="0.2">
      <c r="A596" s="75" t="s">
        <v>19</v>
      </c>
      <c r="B596" s="66" t="s">
        <v>12</v>
      </c>
      <c r="C596" s="66" t="s">
        <v>26</v>
      </c>
      <c r="D596" s="66" t="s">
        <v>299</v>
      </c>
      <c r="E596" s="87">
        <f t="array" ref="E596">IFERROR(INDEX(DATA!$N$133:$N$368,MATCH(1,(DATA!$D$133:$D$368=B596)*(DATA!$E$133:$E$368=D596),0)),"n/a")</f>
        <v>2.28580419612162</v>
      </c>
      <c r="F596" s="77">
        <f t="array" ref="F596">IFERROR(INDEX(DATA!$O$133:$O$368,MATCH(1,(DATA!$D$133:$D$368=B596)*(DATA!$E$133:$E$368=D596),0)),"n/a")</f>
        <v>-5.4264124590726499E-3</v>
      </c>
      <c r="G596" s="87">
        <f t="array" ref="G596">IFERROR(INDEX(DATA!$X$133:$X$368,MATCH(1,(DATA!$D$133:$D$368=B596)*(DATA!$E$133:$E$368=D596),0)),"n/a")</f>
        <v>2.3777116299947401</v>
      </c>
      <c r="H596" s="77">
        <f t="array" ref="H596">IFERROR(INDEX(DATA!$Y$133:$Y$368,MATCH(1,(DATA!$D$133:$D$368=B596)*(DATA!$E$133:$E$368=D596),0)),"n/a")</f>
        <v>-4.4386356398199898E-4</v>
      </c>
      <c r="I596" s="87">
        <f t="array" ref="I596">IFERROR(INDEX(DATA!$AH$133:$AH$368,MATCH(1,(DATA!$D$133:$D$368=B596)*(DATA!$E$133:$E$368=D596),0)),"n/a")</f>
        <v>2.4444319926120199</v>
      </c>
      <c r="J596" s="77">
        <f t="array" ref="J596">IFERROR(INDEX(DATA!$AI$133:$AI$368,MATCH(1,(DATA!$D$133:$D$368=B596)*(DATA!$E$133:$E$368=D596),0)),"n/a")</f>
        <v>-2.5126682548408299E-2</v>
      </c>
      <c r="K596" s="87">
        <f t="array" ref="K596">IFERROR(INDEX(DATA!$AR$133:$AR$368,MATCH(1,(DATA!$D$133:$D$368=B596)*(DATA!$E$133:$E$368=D596),0)),"n/a")</f>
        <v>2.41464383504686</v>
      </c>
      <c r="L596" s="77">
        <f t="array" ref="L596">IFERROR(INDEX(DATA!$AS$133:$AS$368,MATCH(1,(DATA!$D$133:$D$368=B596)*(DATA!$E$133:$E$368=D596),0)),"n/a")</f>
        <v>-1.50856350833302E-2</v>
      </c>
      <c r="R596" s="66"/>
      <c r="S596" s="66"/>
      <c r="T596" s="66"/>
      <c r="U596" s="66"/>
      <c r="V596" s="66"/>
      <c r="W596" s="66"/>
      <c r="X596" s="66"/>
      <c r="Y596" s="66"/>
    </row>
    <row r="597" spans="1:25" x14ac:dyDescent="0.2">
      <c r="A597" s="75" t="s">
        <v>19</v>
      </c>
      <c r="B597" s="66" t="s">
        <v>12</v>
      </c>
      <c r="C597" s="66" t="s">
        <v>26</v>
      </c>
      <c r="D597" s="66" t="s">
        <v>300</v>
      </c>
      <c r="E597" s="87">
        <f t="array" ref="E597">IFERROR(INDEX(DATA!$N$133:$N$368,MATCH(1,(DATA!$D$133:$D$368=B597)*(DATA!$E$133:$E$368=D597),0)),"n/a")</f>
        <v>2.2472600394773701</v>
      </c>
      <c r="F597" s="77">
        <f t="array" ref="F597">IFERROR(INDEX(DATA!$O$133:$O$368,MATCH(1,(DATA!$D$133:$D$368=B597)*(DATA!$E$133:$E$368=D597),0)),"n/a")</f>
        <v>3.6231740226641898E-2</v>
      </c>
      <c r="G597" s="87">
        <f t="array" ref="G597">IFERROR(INDEX(DATA!$X$133:$X$368,MATCH(1,(DATA!$D$133:$D$368=B597)*(DATA!$E$133:$E$368=D597),0)),"n/a")</f>
        <v>2.2014290015253501</v>
      </c>
      <c r="H597" s="77">
        <f t="array" ref="H597">IFERROR(INDEX(DATA!$Y$133:$Y$368,MATCH(1,(DATA!$D$133:$D$368=B597)*(DATA!$E$133:$E$368=D597),0)),"n/a")</f>
        <v>-5.8074235779626603E-3</v>
      </c>
      <c r="I597" s="87">
        <f t="array" ref="I597">IFERROR(INDEX(DATA!$AH$133:$AH$368,MATCH(1,(DATA!$D$133:$D$368=B597)*(DATA!$E$133:$E$368=D597),0)),"n/a")</f>
        <v>2.1572866276227498</v>
      </c>
      <c r="J597" s="77">
        <f t="array" ref="J597">IFERROR(INDEX(DATA!$AI$133:$AI$368,MATCH(1,(DATA!$D$133:$D$368=B597)*(DATA!$E$133:$E$368=D597),0)),"n/a")</f>
        <v>-1.7756963207707199E-2</v>
      </c>
      <c r="K597" s="87">
        <f t="array" ref="K597">IFERROR(INDEX(DATA!$AR$133:$AR$368,MATCH(1,(DATA!$D$133:$D$368=B597)*(DATA!$E$133:$E$368=D597),0)),"n/a")</f>
        <v>2.1735330379558002</v>
      </c>
      <c r="L597" s="77">
        <f t="array" ref="L597">IFERROR(INDEX(DATA!$AS$133:$AS$368,MATCH(1,(DATA!$D$133:$D$368=B597)*(DATA!$E$133:$E$368=D597),0)),"n/a")</f>
        <v>-1.04199775142112E-2</v>
      </c>
      <c r="R597" s="66"/>
      <c r="S597" s="66"/>
      <c r="T597" s="66"/>
      <c r="U597" s="66"/>
      <c r="V597" s="66"/>
      <c r="W597" s="66"/>
      <c r="X597" s="66"/>
      <c r="Y597" s="66"/>
    </row>
    <row r="598" spans="1:25" x14ac:dyDescent="0.2">
      <c r="A598" s="75" t="s">
        <v>19</v>
      </c>
      <c r="B598" s="66" t="s">
        <v>12</v>
      </c>
      <c r="C598" s="66" t="s">
        <v>26</v>
      </c>
      <c r="D598" s="66" t="s">
        <v>301</v>
      </c>
      <c r="E598" s="87">
        <f t="array" ref="E598">IFERROR(INDEX(DATA!$N$133:$N$368,MATCH(1,(DATA!$D$133:$D$368=B598)*(DATA!$E$133:$E$368=D598),0)),"n/a")</f>
        <v>2.3162863899078898</v>
      </c>
      <c r="F598" s="77">
        <f t="array" ref="F598">IFERROR(INDEX(DATA!$O$133:$O$368,MATCH(1,(DATA!$D$133:$D$368=B598)*(DATA!$E$133:$E$368=D598),0)),"n/a")</f>
        <v>-1.44257997016583E-2</v>
      </c>
      <c r="G598" s="87">
        <f t="array" ref="G598">IFERROR(INDEX(DATA!$X$133:$X$368,MATCH(1,(DATA!$D$133:$D$368=B598)*(DATA!$E$133:$E$368=D598),0)),"n/a")</f>
        <v>2.3493524987950098</v>
      </c>
      <c r="H598" s="77">
        <f t="array" ref="H598">IFERROR(INDEX(DATA!$Y$133:$Y$368,MATCH(1,(DATA!$D$133:$D$368=B598)*(DATA!$E$133:$E$368=D598),0)),"n/a")</f>
        <v>6.6241250468521496E-3</v>
      </c>
      <c r="I598" s="87">
        <f t="array" ref="I598">IFERROR(INDEX(DATA!$AH$133:$AH$368,MATCH(1,(DATA!$D$133:$D$368=B598)*(DATA!$E$133:$E$368=D598),0)),"n/a")</f>
        <v>2.34599261643613</v>
      </c>
      <c r="J598" s="77">
        <f t="array" ref="J598">IFERROR(INDEX(DATA!$AI$133:$AI$368,MATCH(1,(DATA!$D$133:$D$368=B598)*(DATA!$E$133:$E$368=D598),0)),"n/a")</f>
        <v>5.5854926514796004E-3</v>
      </c>
      <c r="K598" s="87">
        <f t="array" ref="K598">IFERROR(INDEX(DATA!$AR$133:$AR$368,MATCH(1,(DATA!$D$133:$D$368=B598)*(DATA!$E$133:$E$368=D598),0)),"n/a")</f>
        <v>2.3413974544984901</v>
      </c>
      <c r="L598" s="77">
        <f t="array" ref="L598">IFERROR(INDEX(DATA!$AS$133:$AS$368,MATCH(1,(DATA!$D$133:$D$368=B598)*(DATA!$E$133:$E$368=D598),0)),"n/a")</f>
        <v>1.7105795260994702E-2</v>
      </c>
      <c r="R598" s="66"/>
      <c r="S598" s="66"/>
      <c r="T598" s="66"/>
      <c r="U598" s="66"/>
      <c r="V598" s="66"/>
      <c r="W598" s="66"/>
      <c r="X598" s="66"/>
      <c r="Y598" s="66"/>
    </row>
    <row r="599" spans="1:25" x14ac:dyDescent="0.2">
      <c r="A599" s="75" t="s">
        <v>19</v>
      </c>
      <c r="B599" s="66" t="s">
        <v>12</v>
      </c>
      <c r="C599" s="66" t="s">
        <v>26</v>
      </c>
      <c r="D599" s="66" t="s">
        <v>302</v>
      </c>
      <c r="E599" s="87">
        <f t="array" ref="E599">IFERROR(INDEX(DATA!$N$133:$N$368,MATCH(1,(DATA!$D$133:$D$368=B599)*(DATA!$E$133:$E$368=D599),0)),"n/a")</f>
        <v>2.40524501175994</v>
      </c>
      <c r="F599" s="77">
        <f t="array" ref="F599">IFERROR(INDEX(DATA!$O$133:$O$368,MATCH(1,(DATA!$D$133:$D$368=B599)*(DATA!$E$133:$E$368=D599),0)),"n/a")</f>
        <v>5.5514081572923403E-2</v>
      </c>
      <c r="G599" s="87">
        <f t="array" ref="G599">IFERROR(INDEX(DATA!$X$133:$X$368,MATCH(1,(DATA!$D$133:$D$368=B599)*(DATA!$E$133:$E$368=D599),0)),"n/a")</f>
        <v>2.3399704608475602</v>
      </c>
      <c r="H599" s="77">
        <f t="array" ref="H599">IFERROR(INDEX(DATA!$Y$133:$Y$368,MATCH(1,(DATA!$D$133:$D$368=B599)*(DATA!$E$133:$E$368=D599),0)),"n/a")</f>
        <v>2.1401112043145602E-2</v>
      </c>
      <c r="I599" s="87">
        <f t="array" ref="I599">IFERROR(INDEX(DATA!$AH$133:$AH$368,MATCH(1,(DATA!$D$133:$D$368=B599)*(DATA!$E$133:$E$368=D599),0)),"n/a")</f>
        <v>2.3498079625642698</v>
      </c>
      <c r="J599" s="77">
        <f t="array" ref="J599">IFERROR(INDEX(DATA!$AI$133:$AI$368,MATCH(1,(DATA!$D$133:$D$368=B599)*(DATA!$E$133:$E$368=D599),0)),"n/a")</f>
        <v>1.91232660313316E-2</v>
      </c>
      <c r="K599" s="87">
        <f t="array" ref="K599">IFERROR(INDEX(DATA!$AR$133:$AR$368,MATCH(1,(DATA!$D$133:$D$368=B599)*(DATA!$E$133:$E$368=D599),0)),"n/a")</f>
        <v>2.3111441047499302</v>
      </c>
      <c r="L599" s="77">
        <f t="array" ref="L599">IFERROR(INDEX(DATA!$AS$133:$AS$368,MATCH(1,(DATA!$D$133:$D$368=B599)*(DATA!$E$133:$E$368=D599),0)),"n/a")</f>
        <v>1.00425765715173E-2</v>
      </c>
      <c r="R599" s="66"/>
      <c r="S599" s="66"/>
      <c r="T599" s="66"/>
      <c r="U599" s="66"/>
      <c r="V599" s="66"/>
      <c r="W599" s="66"/>
      <c r="X599" s="66"/>
      <c r="Y599" s="66"/>
    </row>
    <row r="600" spans="1:25" x14ac:dyDescent="0.2">
      <c r="A600" s="75" t="s">
        <v>19</v>
      </c>
      <c r="B600" s="66" t="s">
        <v>12</v>
      </c>
      <c r="C600" s="66" t="s">
        <v>26</v>
      </c>
      <c r="D600" s="66" t="s">
        <v>303</v>
      </c>
      <c r="E600" s="87">
        <f t="array" ref="E600">IFERROR(INDEX(DATA!$N$133:$N$368,MATCH(1,(DATA!$D$133:$D$368=B600)*(DATA!$E$133:$E$368=D600),0)),"n/a")</f>
        <v>2.4633654705591002</v>
      </c>
      <c r="F600" s="77">
        <f t="array" ref="F600">IFERROR(INDEX(DATA!$O$133:$O$368,MATCH(1,(DATA!$D$133:$D$368=B600)*(DATA!$E$133:$E$368=D600),0)),"n/a")</f>
        <v>8.1226593836631306E-2</v>
      </c>
      <c r="G600" s="87">
        <f t="array" ref="G600">IFERROR(INDEX(DATA!$X$133:$X$368,MATCH(1,(DATA!$D$133:$D$368=B600)*(DATA!$E$133:$E$368=D600),0)),"n/a")</f>
        <v>2.3821572716742598</v>
      </c>
      <c r="H600" s="77">
        <f t="array" ref="H600">IFERROR(INDEX(DATA!$Y$133:$Y$368,MATCH(1,(DATA!$D$133:$D$368=B600)*(DATA!$E$133:$E$368=D600),0)),"n/a")</f>
        <v>3.3967622959801998E-2</v>
      </c>
      <c r="I600" s="87">
        <f t="array" ref="I600">IFERROR(INDEX(DATA!$AH$133:$AH$368,MATCH(1,(DATA!$D$133:$D$368=B600)*(DATA!$E$133:$E$368=D600),0)),"n/a")</f>
        <v>2.377667575192</v>
      </c>
      <c r="J600" s="77">
        <f t="array" ref="J600">IFERROR(INDEX(DATA!$AI$133:$AI$368,MATCH(1,(DATA!$D$133:$D$368=B600)*(DATA!$E$133:$E$368=D600),0)),"n/a")</f>
        <v>2.8310469472672201E-2</v>
      </c>
      <c r="K600" s="87">
        <f t="array" ref="K600">IFERROR(INDEX(DATA!$AR$133:$AR$368,MATCH(1,(DATA!$D$133:$D$368=B600)*(DATA!$E$133:$E$368=D600),0)),"n/a")</f>
        <v>2.3975061268324098</v>
      </c>
      <c r="L600" s="77">
        <f t="array" ref="L600">IFERROR(INDEX(DATA!$AS$133:$AS$368,MATCH(1,(DATA!$D$133:$D$368=B600)*(DATA!$E$133:$E$368=D600),0)),"n/a")</f>
        <v>5.0371938281724003E-2</v>
      </c>
      <c r="R600" s="66"/>
      <c r="S600" s="66"/>
      <c r="T600" s="66"/>
      <c r="U600" s="66"/>
      <c r="V600" s="66"/>
      <c r="W600" s="66"/>
      <c r="X600" s="66"/>
      <c r="Y600" s="66"/>
    </row>
    <row r="601" spans="1:25" x14ac:dyDescent="0.2">
      <c r="A601" s="75" t="s">
        <v>19</v>
      </c>
      <c r="B601" s="66" t="s">
        <v>12</v>
      </c>
      <c r="C601" s="66" t="s">
        <v>26</v>
      </c>
      <c r="D601" s="66" t="s">
        <v>304</v>
      </c>
      <c r="E601" s="87">
        <f t="array" ref="E601">IFERROR(INDEX(DATA!$N$133:$N$368,MATCH(1,(DATA!$D$133:$D$368=B601)*(DATA!$E$133:$E$368=D601),0)),"n/a")</f>
        <v>2.00536741525478</v>
      </c>
      <c r="F601" s="77">
        <f t="array" ref="F601">IFERROR(INDEX(DATA!$O$133:$O$368,MATCH(1,(DATA!$D$133:$D$368=B601)*(DATA!$E$133:$E$368=D601),0)),"n/a")</f>
        <v>-7.0836524789430796E-2</v>
      </c>
      <c r="G601" s="87">
        <f t="array" ref="G601">IFERROR(INDEX(DATA!$X$133:$X$368,MATCH(1,(DATA!$D$133:$D$368=B601)*(DATA!$E$133:$E$368=D601),0)),"n/a")</f>
        <v>2.0603124212925099</v>
      </c>
      <c r="H601" s="77">
        <f t="array" ref="H601">IFERROR(INDEX(DATA!$Y$133:$Y$368,MATCH(1,(DATA!$D$133:$D$368=B601)*(DATA!$E$133:$E$368=D601),0)),"n/a")</f>
        <v>-4.9640836107829503E-2</v>
      </c>
      <c r="I601" s="87">
        <f t="array" ref="I601">IFERROR(INDEX(DATA!$AH$133:$AH$368,MATCH(1,(DATA!$D$133:$D$368=B601)*(DATA!$E$133:$E$368=D601),0)),"n/a")</f>
        <v>2.1071357443449101</v>
      </c>
      <c r="J601" s="77">
        <f t="array" ref="J601">IFERROR(INDEX(DATA!$AI$133:$AI$368,MATCH(1,(DATA!$D$133:$D$368=B601)*(DATA!$E$133:$E$368=D601),0)),"n/a")</f>
        <v>-4.2379199487001397E-2</v>
      </c>
      <c r="K601" s="87">
        <f t="array" ref="K601">IFERROR(INDEX(DATA!$AR$133:$AR$368,MATCH(1,(DATA!$D$133:$D$368=B601)*(DATA!$E$133:$E$368=D601),0)),"n/a")</f>
        <v>2.1245976665035302</v>
      </c>
      <c r="L601" s="77">
        <f t="array" ref="L601">IFERROR(INDEX(DATA!$AS$133:$AS$368,MATCH(1,(DATA!$D$133:$D$368=B601)*(DATA!$E$133:$E$368=D601),0)),"n/a")</f>
        <v>-2.9167945664604799E-2</v>
      </c>
      <c r="R601" s="66"/>
      <c r="S601" s="66"/>
      <c r="T601" s="66"/>
      <c r="U601" s="66"/>
      <c r="V601" s="66"/>
      <c r="W601" s="66"/>
      <c r="X601" s="66"/>
      <c r="Y601" s="66"/>
    </row>
    <row r="602" spans="1:25" x14ac:dyDescent="0.2">
      <c r="A602" s="75" t="s">
        <v>19</v>
      </c>
      <c r="B602" s="66" t="s">
        <v>12</v>
      </c>
      <c r="C602" s="66" t="s">
        <v>26</v>
      </c>
      <c r="D602" s="66" t="s">
        <v>305</v>
      </c>
      <c r="E602" s="87">
        <f t="array" ref="E602">IFERROR(INDEX(DATA!$N$133:$N$368,MATCH(1,(DATA!$D$133:$D$368=B602)*(DATA!$E$133:$E$368=D602),0)),"n/a")</f>
        <v>2.2706700886383899</v>
      </c>
      <c r="F602" s="77">
        <f t="array" ref="F602">IFERROR(INDEX(DATA!$O$133:$O$368,MATCH(1,(DATA!$D$133:$D$368=B602)*(DATA!$E$133:$E$368=D602),0)),"n/a")</f>
        <v>6.0692168541459098E-2</v>
      </c>
      <c r="G602" s="87">
        <f t="array" ref="G602">IFERROR(INDEX(DATA!$X$133:$X$368,MATCH(1,(DATA!$D$133:$D$368=B602)*(DATA!$E$133:$E$368=D602),0)),"n/a")</f>
        <v>2.2802851103487698</v>
      </c>
      <c r="H602" s="77">
        <f t="array" ref="H602">IFERROR(INDEX(DATA!$Y$133:$Y$368,MATCH(1,(DATA!$D$133:$D$368=B602)*(DATA!$E$133:$E$368=D602),0)),"n/a")</f>
        <v>7.6976770559852595E-2</v>
      </c>
      <c r="I602" s="87">
        <f t="array" ref="I602">IFERROR(INDEX(DATA!$AH$133:$AH$368,MATCH(1,(DATA!$D$133:$D$368=B602)*(DATA!$E$133:$E$368=D602),0)),"n/a")</f>
        <v>2.2801308488183301</v>
      </c>
      <c r="J602" s="77">
        <f t="array" ref="J602">IFERROR(INDEX(DATA!$AI$133:$AI$368,MATCH(1,(DATA!$D$133:$D$368=B602)*(DATA!$E$133:$E$368=D602),0)),"n/a")</f>
        <v>8.4771614704111695E-2</v>
      </c>
      <c r="K602" s="87">
        <f t="array" ref="K602">IFERROR(INDEX(DATA!$AR$133:$AR$368,MATCH(1,(DATA!$D$133:$D$368=B602)*(DATA!$E$133:$E$368=D602),0)),"n/a")</f>
        <v>2.2183788088116998</v>
      </c>
      <c r="L602" s="77">
        <f t="array" ref="L602">IFERROR(INDEX(DATA!$AS$133:$AS$368,MATCH(1,(DATA!$D$133:$D$368=B602)*(DATA!$E$133:$E$368=D602),0)),"n/a")</f>
        <v>5.8923951295571299E-2</v>
      </c>
      <c r="R602" s="66"/>
      <c r="S602" s="66"/>
      <c r="T602" s="66"/>
      <c r="U602" s="66"/>
      <c r="V602" s="66"/>
      <c r="W602" s="66"/>
      <c r="X602" s="66"/>
      <c r="Y602" s="66"/>
    </row>
    <row r="603" spans="1:25" x14ac:dyDescent="0.2">
      <c r="A603" s="75" t="s">
        <v>19</v>
      </c>
      <c r="B603" s="66" t="s">
        <v>12</v>
      </c>
      <c r="C603" s="66" t="s">
        <v>26</v>
      </c>
      <c r="D603" s="66" t="s">
        <v>306</v>
      </c>
      <c r="E603" s="87">
        <f t="array" ref="E603">IFERROR(INDEX(DATA!$N$133:$N$368,MATCH(1,(DATA!$D$133:$D$368=B603)*(DATA!$E$133:$E$368=D603),0)),"n/a")</f>
        <v>1.85425324763838</v>
      </c>
      <c r="F603" s="77">
        <f t="array" ref="F603">IFERROR(INDEX(DATA!$O$133:$O$368,MATCH(1,(DATA!$D$133:$D$368=B603)*(DATA!$E$133:$E$368=D603),0)),"n/a")</f>
        <v>-0.12618943178297701</v>
      </c>
      <c r="G603" s="87">
        <f t="array" ref="G603">IFERROR(INDEX(DATA!$X$133:$X$368,MATCH(1,(DATA!$D$133:$D$368=B603)*(DATA!$E$133:$E$368=D603),0)),"n/a")</f>
        <v>2.0590284108190402</v>
      </c>
      <c r="H603" s="77">
        <f t="array" ref="H603">IFERROR(INDEX(DATA!$Y$133:$Y$368,MATCH(1,(DATA!$D$133:$D$368=B603)*(DATA!$E$133:$E$368=D603),0)),"n/a")</f>
        <v>-4.42698550098512E-2</v>
      </c>
      <c r="I603" s="87">
        <f t="array" ref="I603">IFERROR(INDEX(DATA!$AH$133:$AH$368,MATCH(1,(DATA!$D$133:$D$368=B603)*(DATA!$E$133:$E$368=D603),0)),"n/a")</f>
        <v>2.0526826167362899</v>
      </c>
      <c r="J603" s="77">
        <f t="array" ref="J603">IFERROR(INDEX(DATA!$AI$133:$AI$368,MATCH(1,(DATA!$D$133:$D$368=B603)*(DATA!$E$133:$E$368=D603),0)),"n/a")</f>
        <v>-1.60676632514281E-2</v>
      </c>
      <c r="K603" s="87">
        <f t="array" ref="K603">IFERROR(INDEX(DATA!$AR$133:$AR$368,MATCH(1,(DATA!$D$133:$D$368=B603)*(DATA!$E$133:$E$368=D603),0)),"n/a")</f>
        <v>2.1472339356314598</v>
      </c>
      <c r="L603" s="77">
        <f t="array" ref="L603">IFERROR(INDEX(DATA!$AS$133:$AS$368,MATCH(1,(DATA!$D$133:$D$368=B603)*(DATA!$E$133:$E$368=D603),0)),"n/a")</f>
        <v>2.4927250258308501E-2</v>
      </c>
      <c r="R603" s="66"/>
      <c r="S603" s="66"/>
      <c r="T603" s="66"/>
      <c r="U603" s="66"/>
      <c r="V603" s="66"/>
      <c r="W603" s="66"/>
      <c r="X603" s="66"/>
      <c r="Y603" s="66"/>
    </row>
    <row r="604" spans="1:25" x14ac:dyDescent="0.2">
      <c r="A604" s="75" t="s">
        <v>19</v>
      </c>
      <c r="B604" s="66" t="s">
        <v>12</v>
      </c>
      <c r="C604" s="66" t="s">
        <v>26</v>
      </c>
      <c r="D604" s="66" t="s">
        <v>307</v>
      </c>
      <c r="E604" s="87">
        <f t="array" ref="E604">IFERROR(INDEX(DATA!$N$133:$N$368,MATCH(1,(DATA!$D$133:$D$368=B604)*(DATA!$E$133:$E$368=D604),0)),"n/a")</f>
        <v>1.9351059052602599</v>
      </c>
      <c r="F604" s="77">
        <f t="array" ref="F604">IFERROR(INDEX(DATA!$O$133:$O$368,MATCH(1,(DATA!$D$133:$D$368=B604)*(DATA!$E$133:$E$368=D604),0)),"n/a")</f>
        <v>5.4087729297444903E-2</v>
      </c>
      <c r="G604" s="87">
        <f t="array" ref="G604">IFERROR(INDEX(DATA!$X$133:$X$368,MATCH(1,(DATA!$D$133:$D$368=B604)*(DATA!$E$133:$E$368=D604),0)),"n/a")</f>
        <v>1.96235420217913</v>
      </c>
      <c r="H604" s="77">
        <f t="array" ref="H604">IFERROR(INDEX(DATA!$Y$133:$Y$368,MATCH(1,(DATA!$D$133:$D$368=B604)*(DATA!$E$133:$E$368=D604),0)),"n/a")</f>
        <v>6.8174919710687995E-2</v>
      </c>
      <c r="I604" s="87">
        <f t="array" ref="I604">IFERROR(INDEX(DATA!$AH$133:$AH$368,MATCH(1,(DATA!$D$133:$D$368=B604)*(DATA!$E$133:$E$368=D604),0)),"n/a")</f>
        <v>1.9718612052762701</v>
      </c>
      <c r="J604" s="77">
        <f t="array" ref="J604">IFERROR(INDEX(DATA!$AI$133:$AI$368,MATCH(1,(DATA!$D$133:$D$368=B604)*(DATA!$E$133:$E$368=D604),0)),"n/a")</f>
        <v>6.3417129156356306E-2</v>
      </c>
      <c r="K604" s="87">
        <f t="array" ref="K604">IFERROR(INDEX(DATA!$AR$133:$AR$368,MATCH(1,(DATA!$D$133:$D$368=B604)*(DATA!$E$133:$E$368=D604),0)),"n/a")</f>
        <v>1.92583672702594</v>
      </c>
      <c r="L604" s="77">
        <f t="array" ref="L604">IFERROR(INDEX(DATA!$AS$133:$AS$368,MATCH(1,(DATA!$D$133:$D$368=B604)*(DATA!$E$133:$E$368=D604),0)),"n/a")</f>
        <v>2.73282897718315E-2</v>
      </c>
      <c r="R604" s="66"/>
      <c r="S604" s="66"/>
      <c r="T604" s="66"/>
      <c r="U604" s="66"/>
      <c r="V604" s="66"/>
      <c r="W604" s="66"/>
      <c r="X604" s="66"/>
      <c r="Y604" s="66"/>
    </row>
    <row r="605" spans="1:25" x14ac:dyDescent="0.2">
      <c r="A605" s="75" t="s">
        <v>19</v>
      </c>
      <c r="B605" s="66" t="s">
        <v>12</v>
      </c>
      <c r="C605" s="66" t="s">
        <v>26</v>
      </c>
      <c r="D605" s="66" t="s">
        <v>308</v>
      </c>
      <c r="E605" s="87">
        <f t="array" ref="E605">IFERROR(INDEX(DATA!$N$133:$N$368,MATCH(1,(DATA!$D$133:$D$368=B605)*(DATA!$E$133:$E$368=D605),0)),"n/a")</f>
        <v>2.0049314613616001</v>
      </c>
      <c r="F605" s="77">
        <f t="array" ref="F605">IFERROR(INDEX(DATA!$O$133:$O$368,MATCH(1,(DATA!$D$133:$D$368=B605)*(DATA!$E$133:$E$368=D605),0)),"n/a")</f>
        <v>-4.2708019730100598E-2</v>
      </c>
      <c r="G605" s="87">
        <f t="array" ref="G605">IFERROR(INDEX(DATA!$X$133:$X$368,MATCH(1,(DATA!$D$133:$D$368=B605)*(DATA!$E$133:$E$368=D605),0)),"n/a")</f>
        <v>2.0519999433026399</v>
      </c>
      <c r="H605" s="77">
        <f t="array" ref="H605">IFERROR(INDEX(DATA!$Y$133:$Y$368,MATCH(1,(DATA!$D$133:$D$368=B605)*(DATA!$E$133:$E$368=D605),0)),"n/a")</f>
        <v>-1.0726428315527101E-3</v>
      </c>
      <c r="I605" s="87">
        <f t="array" ref="I605">IFERROR(INDEX(DATA!$AH$133:$AH$368,MATCH(1,(DATA!$D$133:$D$368=B605)*(DATA!$E$133:$E$368=D605),0)),"n/a")</f>
        <v>2.0549477074969702</v>
      </c>
      <c r="J605" s="77">
        <f t="array" ref="J605">IFERROR(INDEX(DATA!$AI$133:$AI$368,MATCH(1,(DATA!$D$133:$D$368=B605)*(DATA!$E$133:$E$368=D605),0)),"n/a")</f>
        <v>7.5590795384274899E-3</v>
      </c>
      <c r="K605" s="87">
        <f t="array" ref="K605">IFERROR(INDEX(DATA!$AR$133:$AR$368,MATCH(1,(DATA!$D$133:$D$368=B605)*(DATA!$E$133:$E$368=D605),0)),"n/a")</f>
        <v>2.0581474737800298</v>
      </c>
      <c r="L605" s="77">
        <f t="array" ref="L605">IFERROR(INDEX(DATA!$AS$133:$AS$368,MATCH(1,(DATA!$D$133:$D$368=B605)*(DATA!$E$133:$E$368=D605),0)),"n/a")</f>
        <v>1.05400821701616E-3</v>
      </c>
      <c r="R605" s="66"/>
      <c r="S605" s="66"/>
      <c r="T605" s="66"/>
      <c r="U605" s="66"/>
      <c r="V605" s="66"/>
      <c r="W605" s="66"/>
      <c r="X605" s="66"/>
      <c r="Y605" s="66"/>
    </row>
    <row r="606" spans="1:25" x14ac:dyDescent="0.2">
      <c r="A606" s="75" t="s">
        <v>19</v>
      </c>
      <c r="B606" s="66" t="s">
        <v>12</v>
      </c>
      <c r="C606" s="66" t="s">
        <v>26</v>
      </c>
      <c r="D606" s="66" t="s">
        <v>309</v>
      </c>
      <c r="E606" s="87">
        <f t="array" ref="E606">IFERROR(INDEX(DATA!$N$133:$N$368,MATCH(1,(DATA!$D$133:$D$368=B606)*(DATA!$E$133:$E$368=D606),0)),"n/a")</f>
        <v>2.02460417891999</v>
      </c>
      <c r="F606" s="77">
        <f t="array" ref="F606">IFERROR(INDEX(DATA!$O$133:$O$368,MATCH(1,(DATA!$D$133:$D$368=B606)*(DATA!$E$133:$E$368=D606),0)),"n/a")</f>
        <v>8.3230896312780495E-3</v>
      </c>
      <c r="G606" s="87">
        <f t="array" ref="G606">IFERROR(INDEX(DATA!$X$133:$X$368,MATCH(1,(DATA!$D$133:$D$368=B606)*(DATA!$E$133:$E$368=D606),0)),"n/a")</f>
        <v>2.0530559269442099</v>
      </c>
      <c r="H606" s="77">
        <f t="array" ref="H606">IFERROR(INDEX(DATA!$Y$133:$Y$368,MATCH(1,(DATA!$D$133:$D$368=B606)*(DATA!$E$133:$E$368=D606),0)),"n/a")</f>
        <v>1.42173863891016E-2</v>
      </c>
      <c r="I606" s="87">
        <f t="array" ref="I606">IFERROR(INDEX(DATA!$AH$133:$AH$368,MATCH(1,(DATA!$D$133:$D$368=B606)*(DATA!$E$133:$E$368=D606),0)),"n/a")</f>
        <v>2.0638915565088101</v>
      </c>
      <c r="J606" s="77">
        <f t="array" ref="J606">IFERROR(INDEX(DATA!$AI$133:$AI$368,MATCH(1,(DATA!$D$133:$D$368=B606)*(DATA!$E$133:$E$368=D606),0)),"n/a")</f>
        <v>1.45751795446608E-2</v>
      </c>
      <c r="K606" s="87">
        <f t="array" ref="K606">IFERROR(INDEX(DATA!$AR$133:$AR$368,MATCH(1,(DATA!$D$133:$D$368=B606)*(DATA!$E$133:$E$368=D606),0)),"n/a")</f>
        <v>2.0645945151978502</v>
      </c>
      <c r="L606" s="77">
        <f t="array" ref="L606">IFERROR(INDEX(DATA!$AS$133:$AS$368,MATCH(1,(DATA!$D$133:$D$368=B606)*(DATA!$E$133:$E$368=D606),0)),"n/a")</f>
        <v>1.7833708936354199E-2</v>
      </c>
      <c r="R606" s="66"/>
      <c r="S606" s="66"/>
      <c r="T606" s="66"/>
      <c r="U606" s="66"/>
      <c r="V606" s="66"/>
      <c r="W606" s="66"/>
      <c r="X606" s="66"/>
      <c r="Y606" s="66"/>
    </row>
    <row r="607" spans="1:25" x14ac:dyDescent="0.2">
      <c r="A607" s="75" t="s">
        <v>19</v>
      </c>
      <c r="B607" s="66" t="s">
        <v>12</v>
      </c>
      <c r="C607" s="66" t="s">
        <v>26</v>
      </c>
      <c r="D607" s="66" t="s">
        <v>310</v>
      </c>
      <c r="E607" s="87">
        <f t="array" ref="E607">IFERROR(INDEX(DATA!$N$133:$N$368,MATCH(1,(DATA!$D$133:$D$368=B607)*(DATA!$E$133:$E$368=D607),0)),"n/a")</f>
        <v>2.11061858476072</v>
      </c>
      <c r="F607" s="77">
        <f t="array" ref="F607">IFERROR(INDEX(DATA!$O$133:$O$368,MATCH(1,(DATA!$D$133:$D$368=B607)*(DATA!$E$133:$E$368=D607),0)),"n/a")</f>
        <v>4.41421790691378E-3</v>
      </c>
      <c r="G607" s="87">
        <f t="array" ref="G607">IFERROR(INDEX(DATA!$X$133:$X$368,MATCH(1,(DATA!$D$133:$D$368=B607)*(DATA!$E$133:$E$368=D607),0)),"n/a")</f>
        <v>2.1418650102160202</v>
      </c>
      <c r="H607" s="77">
        <f t="array" ref="H607">IFERROR(INDEX(DATA!$Y$133:$Y$368,MATCH(1,(DATA!$D$133:$D$368=B607)*(DATA!$E$133:$E$368=D607),0)),"n/a")</f>
        <v>2.14870429632181E-2</v>
      </c>
      <c r="I607" s="87">
        <f t="array" ref="I607">IFERROR(INDEX(DATA!$AH$133:$AH$368,MATCH(1,(DATA!$D$133:$D$368=B607)*(DATA!$E$133:$E$368=D607),0)),"n/a")</f>
        <v>2.16307117566316</v>
      </c>
      <c r="J607" s="77">
        <f t="array" ref="J607">IFERROR(INDEX(DATA!$AI$133:$AI$368,MATCH(1,(DATA!$D$133:$D$368=B607)*(DATA!$E$133:$E$368=D607),0)),"n/a")</f>
        <v>3.7938463802232897E-2</v>
      </c>
      <c r="K607" s="87">
        <f t="array" ref="K607">IFERROR(INDEX(DATA!$AR$133:$AR$368,MATCH(1,(DATA!$D$133:$D$368=B607)*(DATA!$E$133:$E$368=D607),0)),"n/a")</f>
        <v>2.16568883600549</v>
      </c>
      <c r="L607" s="77">
        <f t="array" ref="L607">IFERROR(INDEX(DATA!$AS$133:$AS$368,MATCH(1,(DATA!$D$133:$D$368=B607)*(DATA!$E$133:$E$368=D607),0)),"n/a")</f>
        <v>3.3108376341803601E-2</v>
      </c>
      <c r="R607" s="66"/>
      <c r="S607" s="66"/>
      <c r="T607" s="66"/>
      <c r="U607" s="66"/>
      <c r="V607" s="66"/>
      <c r="W607" s="66"/>
      <c r="X607" s="66"/>
      <c r="Y607" s="66"/>
    </row>
    <row r="608" spans="1:25" x14ac:dyDescent="0.2">
      <c r="A608" s="75" t="s">
        <v>19</v>
      </c>
      <c r="B608" s="66" t="s">
        <v>12</v>
      </c>
      <c r="C608" s="66" t="s">
        <v>26</v>
      </c>
      <c r="D608" s="66" t="s">
        <v>311</v>
      </c>
      <c r="E608" s="87">
        <f t="array" ref="E608">IFERROR(INDEX(DATA!$N$133:$N$368,MATCH(1,(DATA!$D$133:$D$368=B608)*(DATA!$E$133:$E$368=D608),0)),"n/a")</f>
        <v>2.7436484251133599</v>
      </c>
      <c r="F608" s="77">
        <f t="array" ref="F608">IFERROR(INDEX(DATA!$O$133:$O$368,MATCH(1,(DATA!$D$133:$D$368=B608)*(DATA!$E$133:$E$368=D608),0)),"n/a")</f>
        <v>4.2306749274429602E-2</v>
      </c>
      <c r="G608" s="87">
        <f t="array" ref="G608">IFERROR(INDEX(DATA!$X$133:$X$368,MATCH(1,(DATA!$D$133:$D$368=B608)*(DATA!$E$133:$E$368=D608),0)),"n/a")</f>
        <v>2.7078059714531499</v>
      </c>
      <c r="H608" s="77">
        <f t="array" ref="H608">IFERROR(INDEX(DATA!$Y$133:$Y$368,MATCH(1,(DATA!$D$133:$D$368=B608)*(DATA!$E$133:$E$368=D608),0)),"n/a")</f>
        <v>3.5195947473029697E-2</v>
      </c>
      <c r="I608" s="87">
        <f t="array" ref="I608">IFERROR(INDEX(DATA!$AH$133:$AH$368,MATCH(1,(DATA!$D$133:$D$368=B608)*(DATA!$E$133:$E$368=D608),0)),"n/a")</f>
        <v>2.72972725442076</v>
      </c>
      <c r="J608" s="77">
        <f t="array" ref="J608">IFERROR(INDEX(DATA!$AI$133:$AI$368,MATCH(1,(DATA!$D$133:$D$368=B608)*(DATA!$E$133:$E$368=D608),0)),"n/a")</f>
        <v>6.2828867427731305E-2</v>
      </c>
      <c r="K608" s="87">
        <f t="array" ref="K608">IFERROR(INDEX(DATA!$AR$133:$AR$368,MATCH(1,(DATA!$D$133:$D$368=B608)*(DATA!$E$133:$E$368=D608),0)),"n/a")</f>
        <v>2.6971637361425702</v>
      </c>
      <c r="L608" s="77">
        <f t="array" ref="L608">IFERROR(INDEX(DATA!$AS$133:$AS$368,MATCH(1,(DATA!$D$133:$D$368=B608)*(DATA!$E$133:$E$368=D608),0)),"n/a")</f>
        <v>4.4250403248172601E-2</v>
      </c>
      <c r="R608" s="66"/>
      <c r="S608" s="66"/>
      <c r="T608" s="66"/>
      <c r="U608" s="66"/>
      <c r="V608" s="66"/>
      <c r="W608" s="66"/>
      <c r="X608" s="66"/>
      <c r="Y608" s="66"/>
    </row>
    <row r="609" spans="1:25" x14ac:dyDescent="0.2">
      <c r="A609" s="75" t="s">
        <v>19</v>
      </c>
      <c r="B609" s="66" t="s">
        <v>12</v>
      </c>
      <c r="C609" s="66" t="s">
        <v>26</v>
      </c>
      <c r="D609" s="66" t="s">
        <v>312</v>
      </c>
      <c r="E609" s="87">
        <f t="array" ref="E609">IFERROR(INDEX(DATA!$N$133:$N$368,MATCH(1,(DATA!$D$133:$D$368=B609)*(DATA!$E$133:$E$368=D609),0)),"n/a")</f>
        <v>2.2161064613920498</v>
      </c>
      <c r="F609" s="77">
        <f t="array" ref="F609">IFERROR(INDEX(DATA!$O$133:$O$368,MATCH(1,(DATA!$D$133:$D$368=B609)*(DATA!$E$133:$E$368=D609),0)),"n/a")</f>
        <v>-5.5756974086647697E-3</v>
      </c>
      <c r="G609" s="87">
        <f t="array" ref="G609">IFERROR(INDEX(DATA!$X$133:$X$368,MATCH(1,(DATA!$D$133:$D$368=B609)*(DATA!$E$133:$E$368=D609),0)),"n/a")</f>
        <v>2.25573488797927</v>
      </c>
      <c r="H609" s="77">
        <f t="array" ref="H609">IFERROR(INDEX(DATA!$Y$133:$Y$368,MATCH(1,(DATA!$D$133:$D$368=B609)*(DATA!$E$133:$E$368=D609),0)),"n/a")</f>
        <v>2.24085784097602E-2</v>
      </c>
      <c r="I609" s="87">
        <f t="array" ref="I609">IFERROR(INDEX(DATA!$AH$133:$AH$368,MATCH(1,(DATA!$D$133:$D$368=B609)*(DATA!$E$133:$E$368=D609),0)),"n/a")</f>
        <v>2.2607804912150198</v>
      </c>
      <c r="J609" s="77">
        <f t="array" ref="J609">IFERROR(INDEX(DATA!$AI$133:$AI$368,MATCH(1,(DATA!$D$133:$D$368=B609)*(DATA!$E$133:$E$368=D609),0)),"n/a")</f>
        <v>4.0925611106220797E-2</v>
      </c>
      <c r="K609" s="87">
        <f t="array" ref="K609">IFERROR(INDEX(DATA!$AR$133:$AR$368,MATCH(1,(DATA!$D$133:$D$368=B609)*(DATA!$E$133:$E$368=D609),0)),"n/a")</f>
        <v>2.24420759716917</v>
      </c>
      <c r="L609" s="77">
        <f t="array" ref="L609">IFERROR(INDEX(DATA!$AS$133:$AS$368,MATCH(1,(DATA!$D$133:$D$368=B609)*(DATA!$E$133:$E$368=D609),0)),"n/a")</f>
        <v>6.1224336469126901E-2</v>
      </c>
      <c r="R609" s="66"/>
      <c r="S609" s="66"/>
      <c r="T609" s="66"/>
      <c r="U609" s="66"/>
      <c r="V609" s="66"/>
      <c r="W609" s="66"/>
      <c r="X609" s="66"/>
      <c r="Y609" s="66"/>
    </row>
    <row r="610" spans="1:25" x14ac:dyDescent="0.2">
      <c r="A610" s="75" t="s">
        <v>19</v>
      </c>
      <c r="B610" s="66" t="s">
        <v>12</v>
      </c>
      <c r="C610" s="66" t="s">
        <v>26</v>
      </c>
      <c r="D610" s="66" t="s">
        <v>313</v>
      </c>
      <c r="E610" s="87">
        <f t="array" ref="E610">IFERROR(INDEX(DATA!$N$133:$N$368,MATCH(1,(DATA!$D$133:$D$368=B610)*(DATA!$E$133:$E$368=D610),0)),"n/a")</f>
        <v>2.2082185271410602</v>
      </c>
      <c r="F610" s="77">
        <f t="array" ref="F610">IFERROR(INDEX(DATA!$O$133:$O$368,MATCH(1,(DATA!$D$133:$D$368=B610)*(DATA!$E$133:$E$368=D610),0)),"n/a")</f>
        <v>5.3042539906641498E-2</v>
      </c>
      <c r="G610" s="87">
        <f t="array" ref="G610">IFERROR(INDEX(DATA!$X$133:$X$368,MATCH(1,(DATA!$D$133:$D$368=B610)*(DATA!$E$133:$E$368=D610),0)),"n/a")</f>
        <v>2.1878372415698699</v>
      </c>
      <c r="H610" s="77">
        <f t="array" ref="H610">IFERROR(INDEX(DATA!$Y$133:$Y$368,MATCH(1,(DATA!$D$133:$D$368=B610)*(DATA!$E$133:$E$368=D610),0)),"n/a")</f>
        <v>2.8685544038482998E-2</v>
      </c>
      <c r="I610" s="87">
        <f t="array" ref="I610">IFERROR(INDEX(DATA!$AH$133:$AH$368,MATCH(1,(DATA!$D$133:$D$368=B610)*(DATA!$E$133:$E$368=D610),0)),"n/a")</f>
        <v>2.1824540572034699</v>
      </c>
      <c r="J610" s="77">
        <f t="array" ref="J610">IFERROR(INDEX(DATA!$AI$133:$AI$368,MATCH(1,(DATA!$D$133:$D$368=B610)*(DATA!$E$133:$E$368=D610),0)),"n/a")</f>
        <v>1.5755411398257899E-2</v>
      </c>
      <c r="K610" s="87">
        <f t="array" ref="K610">IFERROR(INDEX(DATA!$AR$133:$AR$368,MATCH(1,(DATA!$D$133:$D$368=B610)*(DATA!$E$133:$E$368=D610),0)),"n/a")</f>
        <v>2.1431615306371801</v>
      </c>
      <c r="L610" s="77">
        <f t="array" ref="L610">IFERROR(INDEX(DATA!$AS$133:$AS$368,MATCH(1,(DATA!$D$133:$D$368=B610)*(DATA!$E$133:$E$368=D610),0)),"n/a")</f>
        <v>-2.5133974787066801E-2</v>
      </c>
      <c r="R610" s="66"/>
      <c r="S610" s="66"/>
      <c r="T610" s="66"/>
      <c r="U610" s="66"/>
      <c r="V610" s="66"/>
      <c r="W610" s="66"/>
      <c r="X610" s="66"/>
      <c r="Y610" s="66"/>
    </row>
    <row r="611" spans="1:25" x14ac:dyDescent="0.2">
      <c r="A611" s="75" t="s">
        <v>19</v>
      </c>
      <c r="B611" s="66" t="s">
        <v>12</v>
      </c>
      <c r="C611" s="66" t="s">
        <v>26</v>
      </c>
      <c r="D611" s="66" t="s">
        <v>314</v>
      </c>
      <c r="E611" s="87">
        <f t="array" ref="E611">IFERROR(INDEX(DATA!$N$133:$N$368,MATCH(1,(DATA!$D$133:$D$368=B611)*(DATA!$E$133:$E$368=D611),0)),"n/a")</f>
        <v>2.6496655912320599</v>
      </c>
      <c r="F611" s="77">
        <f t="array" ref="F611">IFERROR(INDEX(DATA!$O$133:$O$368,MATCH(1,(DATA!$D$133:$D$368=B611)*(DATA!$E$133:$E$368=D611),0)),"n/a")</f>
        <v>9.0172178431446991E-3</v>
      </c>
      <c r="G611" s="87">
        <f t="array" ref="G611">IFERROR(INDEX(DATA!$X$133:$X$368,MATCH(1,(DATA!$D$133:$D$368=B611)*(DATA!$E$133:$E$368=D611),0)),"n/a")</f>
        <v>2.7066149356135201</v>
      </c>
      <c r="H611" s="77">
        <f t="array" ref="H611">IFERROR(INDEX(DATA!$Y$133:$Y$368,MATCH(1,(DATA!$D$133:$D$368=B611)*(DATA!$E$133:$E$368=D611),0)),"n/a")</f>
        <v>4.8241049352469201E-2</v>
      </c>
      <c r="I611" s="87">
        <f t="array" ref="I611">IFERROR(INDEX(DATA!$AH$133:$AH$368,MATCH(1,(DATA!$D$133:$D$368=B611)*(DATA!$E$133:$E$368=D611),0)),"n/a")</f>
        <v>2.73870333289572</v>
      </c>
      <c r="J611" s="77">
        <f t="array" ref="J611">IFERROR(INDEX(DATA!$AI$133:$AI$368,MATCH(1,(DATA!$D$133:$D$368=B611)*(DATA!$E$133:$E$368=D611),0)),"n/a")</f>
        <v>8.2017276432319E-2</v>
      </c>
      <c r="K611" s="87">
        <f t="array" ref="K611">IFERROR(INDEX(DATA!$AR$133:$AR$368,MATCH(1,(DATA!$D$133:$D$368=B611)*(DATA!$E$133:$E$368=D611),0)),"n/a")</f>
        <v>2.66324475942276</v>
      </c>
      <c r="L611" s="77">
        <f t="array" ref="L611">IFERROR(INDEX(DATA!$AS$133:$AS$368,MATCH(1,(DATA!$D$133:$D$368=B611)*(DATA!$E$133:$E$368=D611),0)),"n/a")</f>
        <v>6.0111061096685701E-2</v>
      </c>
      <c r="R611" s="66"/>
      <c r="S611" s="66"/>
      <c r="T611" s="66"/>
      <c r="U611" s="66"/>
      <c r="V611" s="66"/>
      <c r="W611" s="66"/>
      <c r="X611" s="66"/>
      <c r="Y611" s="66"/>
    </row>
    <row r="612" spans="1:25" x14ac:dyDescent="0.2">
      <c r="A612" s="75" t="s">
        <v>19</v>
      </c>
      <c r="B612" s="66" t="s">
        <v>12</v>
      </c>
      <c r="C612" s="66" t="s">
        <v>26</v>
      </c>
      <c r="D612" s="66" t="s">
        <v>315</v>
      </c>
      <c r="E612" s="87">
        <f t="array" ref="E612">IFERROR(INDEX(DATA!$N$133:$N$368,MATCH(1,(DATA!$D$133:$D$368=B612)*(DATA!$E$133:$E$368=D612),0)),"n/a")</f>
        <v>2.0534595064077901</v>
      </c>
      <c r="F612" s="77">
        <f t="array" ref="F612">IFERROR(INDEX(DATA!$O$133:$O$368,MATCH(1,(DATA!$D$133:$D$368=B612)*(DATA!$E$133:$E$368=D612),0)),"n/a")</f>
        <v>3.9109860853520799E-2</v>
      </c>
      <c r="G612" s="87">
        <f t="array" ref="G612">IFERROR(INDEX(DATA!$X$133:$X$368,MATCH(1,(DATA!$D$133:$D$368=B612)*(DATA!$E$133:$E$368=D612),0)),"n/a")</f>
        <v>2.0695983695833</v>
      </c>
      <c r="H612" s="77">
        <f t="array" ref="H612">IFERROR(INDEX(DATA!$Y$133:$Y$368,MATCH(1,(DATA!$D$133:$D$368=B612)*(DATA!$E$133:$E$368=D612),0)),"n/a")</f>
        <v>4.3017228934382097E-2</v>
      </c>
      <c r="I612" s="87">
        <f t="array" ref="I612">IFERROR(INDEX(DATA!$AH$133:$AH$368,MATCH(1,(DATA!$D$133:$D$368=B612)*(DATA!$E$133:$E$368=D612),0)),"n/a")</f>
        <v>2.0585484868068198</v>
      </c>
      <c r="J612" s="77">
        <f t="array" ref="J612">IFERROR(INDEX(DATA!$AI$133:$AI$368,MATCH(1,(DATA!$D$133:$D$368=B612)*(DATA!$E$133:$E$368=D612),0)),"n/a")</f>
        <v>3.2371043040784503E-2</v>
      </c>
      <c r="K612" s="87">
        <f t="array" ref="K612">IFERROR(INDEX(DATA!$AR$133:$AR$368,MATCH(1,(DATA!$D$133:$D$368=B612)*(DATA!$E$133:$E$368=D612),0)),"n/a")</f>
        <v>2.0141707998006999</v>
      </c>
      <c r="L612" s="77">
        <f t="array" ref="L612">IFERROR(INDEX(DATA!$AS$133:$AS$368,MATCH(1,(DATA!$D$133:$D$368=B612)*(DATA!$E$133:$E$368=D612),0)),"n/a")</f>
        <v>-1.40740066765E-2</v>
      </c>
      <c r="R612" s="66"/>
      <c r="S612" s="66"/>
      <c r="T612" s="66"/>
      <c r="U612" s="66"/>
      <c r="V612" s="66"/>
      <c r="W612" s="66"/>
      <c r="X612" s="66"/>
      <c r="Y612" s="66"/>
    </row>
    <row r="613" spans="1:25" x14ac:dyDescent="0.2">
      <c r="A613" s="75" t="s">
        <v>19</v>
      </c>
      <c r="B613" s="66" t="s">
        <v>12</v>
      </c>
      <c r="C613" s="66" t="s">
        <v>26</v>
      </c>
      <c r="D613" s="66" t="s">
        <v>316</v>
      </c>
      <c r="E613" s="87">
        <f t="array" ref="E613">IFERROR(INDEX(DATA!$N$133:$N$368,MATCH(1,(DATA!$D$133:$D$368=B613)*(DATA!$E$133:$E$368=D613),0)),"n/a")</f>
        <v>2.1862760730370998</v>
      </c>
      <c r="F613" s="77">
        <f t="array" ref="F613">IFERROR(INDEX(DATA!$O$133:$O$368,MATCH(1,(DATA!$D$133:$D$368=B613)*(DATA!$E$133:$E$368=D613),0)),"n/a")</f>
        <v>-8.4684828830794596E-3</v>
      </c>
      <c r="G613" s="87">
        <f t="array" ref="G613">IFERROR(INDEX(DATA!$X$133:$X$368,MATCH(1,(DATA!$D$133:$D$368=B613)*(DATA!$E$133:$E$368=D613),0)),"n/a")</f>
        <v>2.18773528061261</v>
      </c>
      <c r="H613" s="77">
        <f t="array" ref="H613">IFERROR(INDEX(DATA!$Y$133:$Y$368,MATCH(1,(DATA!$D$133:$D$368=B613)*(DATA!$E$133:$E$368=D613),0)),"n/a")</f>
        <v>-1.27661224142853E-2</v>
      </c>
      <c r="I613" s="87">
        <f t="array" ref="I613">IFERROR(INDEX(DATA!$AH$133:$AH$368,MATCH(1,(DATA!$D$133:$D$368=B613)*(DATA!$E$133:$E$368=D613),0)),"n/a")</f>
        <v>2.1991930940123998</v>
      </c>
      <c r="J613" s="77">
        <f t="array" ref="J613">IFERROR(INDEX(DATA!$AI$133:$AI$368,MATCH(1,(DATA!$D$133:$D$368=B613)*(DATA!$E$133:$E$368=D613),0)),"n/a")</f>
        <v>-5.1624204349606396E-3</v>
      </c>
      <c r="K613" s="87">
        <f t="array" ref="K613">IFERROR(INDEX(DATA!$AR$133:$AR$368,MATCH(1,(DATA!$D$133:$D$368=B613)*(DATA!$E$133:$E$368=D613),0)),"n/a")</f>
        <v>2.19561405636553</v>
      </c>
      <c r="L613" s="77">
        <f t="array" ref="L613">IFERROR(INDEX(DATA!$AS$133:$AS$368,MATCH(1,(DATA!$D$133:$D$368=B613)*(DATA!$E$133:$E$368=D613),0)),"n/a")</f>
        <v>1.5582528920163601E-3</v>
      </c>
      <c r="R613" s="66"/>
      <c r="S613" s="66"/>
      <c r="T613" s="66"/>
      <c r="U613" s="66"/>
      <c r="V613" s="66"/>
      <c r="W613" s="66"/>
      <c r="X613" s="66"/>
      <c r="Y613" s="66"/>
    </row>
    <row r="614" spans="1:25" x14ac:dyDescent="0.2">
      <c r="A614" s="75" t="s">
        <v>19</v>
      </c>
      <c r="B614" s="66" t="s">
        <v>12</v>
      </c>
      <c r="C614" s="66" t="s">
        <v>26</v>
      </c>
      <c r="D614" s="66" t="s">
        <v>317</v>
      </c>
      <c r="E614" s="87">
        <f t="array" ref="E614">IFERROR(INDEX(DATA!$N$133:$N$368,MATCH(1,(DATA!$D$133:$D$368=B614)*(DATA!$E$133:$E$368=D614),0)),"n/a")</f>
        <v>2.4097959591646001</v>
      </c>
      <c r="F614" s="77">
        <f t="array" ref="F614">IFERROR(INDEX(DATA!$O$133:$O$368,MATCH(1,(DATA!$D$133:$D$368=B614)*(DATA!$E$133:$E$368=D614),0)),"n/a")</f>
        <v>0.10242526576786801</v>
      </c>
      <c r="G614" s="87">
        <f t="array" ref="G614">IFERROR(INDEX(DATA!$X$133:$X$368,MATCH(1,(DATA!$D$133:$D$368=B614)*(DATA!$E$133:$E$368=D614),0)),"n/a")</f>
        <v>2.3601325406729599</v>
      </c>
      <c r="H614" s="77">
        <f t="array" ref="H614">IFERROR(INDEX(DATA!$Y$133:$Y$368,MATCH(1,(DATA!$D$133:$D$368=B614)*(DATA!$E$133:$E$368=D614),0)),"n/a")</f>
        <v>0.11338870408295899</v>
      </c>
      <c r="I614" s="87">
        <f t="array" ref="I614">IFERROR(INDEX(DATA!$AH$133:$AH$368,MATCH(1,(DATA!$D$133:$D$368=B614)*(DATA!$E$133:$E$368=D614),0)),"n/a")</f>
        <v>2.32130902120837</v>
      </c>
      <c r="J614" s="77">
        <f t="array" ref="J614">IFERROR(INDEX(DATA!$AI$133:$AI$368,MATCH(1,(DATA!$D$133:$D$368=B614)*(DATA!$E$133:$E$368=D614),0)),"n/a")</f>
        <v>1.9393505812338601E-2</v>
      </c>
      <c r="K614" s="87">
        <f t="array" ref="K614">IFERROR(INDEX(DATA!$AR$133:$AR$368,MATCH(1,(DATA!$D$133:$D$368=B614)*(DATA!$E$133:$E$368=D614),0)),"n/a")</f>
        <v>2.33040929844144</v>
      </c>
      <c r="L614" s="77">
        <f t="array" ref="L614">IFERROR(INDEX(DATA!$AS$133:$AS$368,MATCH(1,(DATA!$D$133:$D$368=B614)*(DATA!$E$133:$E$368=D614),0)),"n/a")</f>
        <v>2.4219001730309501E-2</v>
      </c>
      <c r="R614" s="66"/>
      <c r="S614" s="66"/>
      <c r="T614" s="66"/>
      <c r="U614" s="66"/>
      <c r="V614" s="66"/>
      <c r="W614" s="66"/>
      <c r="X614" s="66"/>
      <c r="Y614" s="66"/>
    </row>
    <row r="615" spans="1:25" x14ac:dyDescent="0.2">
      <c r="A615" s="75" t="s">
        <v>19</v>
      </c>
      <c r="B615" s="66" t="s">
        <v>12</v>
      </c>
      <c r="C615" s="66" t="s">
        <v>26</v>
      </c>
      <c r="D615" s="66" t="s">
        <v>318</v>
      </c>
      <c r="E615" s="87">
        <f t="array" ref="E615">IFERROR(INDEX(DATA!$N$133:$N$368,MATCH(1,(DATA!$D$133:$D$368=B615)*(DATA!$E$133:$E$368=D615),0)),"n/a")</f>
        <v>2.3745182785934098</v>
      </c>
      <c r="F615" s="77">
        <f t="array" ref="F615">IFERROR(INDEX(DATA!$O$133:$O$368,MATCH(1,(DATA!$D$133:$D$368=B615)*(DATA!$E$133:$E$368=D615),0)),"n/a")</f>
        <v>5.7372246417551398E-2</v>
      </c>
      <c r="G615" s="87">
        <f t="array" ref="G615">IFERROR(INDEX(DATA!$X$133:$X$368,MATCH(1,(DATA!$D$133:$D$368=B615)*(DATA!$E$133:$E$368=D615),0)),"n/a")</f>
        <v>2.3053203316272701</v>
      </c>
      <c r="H615" s="77">
        <f t="array" ref="H615">IFERROR(INDEX(DATA!$Y$133:$Y$368,MATCH(1,(DATA!$D$133:$D$368=B615)*(DATA!$E$133:$E$368=D615),0)),"n/a")</f>
        <v>2.2960102257705998E-2</v>
      </c>
      <c r="I615" s="87">
        <f t="array" ref="I615">IFERROR(INDEX(DATA!$AH$133:$AH$368,MATCH(1,(DATA!$D$133:$D$368=B615)*(DATA!$E$133:$E$368=D615),0)),"n/a")</f>
        <v>2.3078411937187902</v>
      </c>
      <c r="J615" s="77">
        <f t="array" ref="J615">IFERROR(INDEX(DATA!$AI$133:$AI$368,MATCH(1,(DATA!$D$133:$D$368=B615)*(DATA!$E$133:$E$368=D615),0)),"n/a")</f>
        <v>1.8200091374348599E-2</v>
      </c>
      <c r="K615" s="87">
        <f t="array" ref="K615">IFERROR(INDEX(DATA!$AR$133:$AR$368,MATCH(1,(DATA!$D$133:$D$368=B615)*(DATA!$E$133:$E$368=D615),0)),"n/a")</f>
        <v>2.2760526962965399</v>
      </c>
      <c r="L615" s="77">
        <f t="array" ref="L615">IFERROR(INDEX(DATA!$AS$133:$AS$368,MATCH(1,(DATA!$D$133:$D$368=B615)*(DATA!$E$133:$E$368=D615),0)),"n/a")</f>
        <v>7.6696438896645498E-3</v>
      </c>
      <c r="R615" s="66"/>
      <c r="S615" s="66"/>
      <c r="T615" s="66"/>
      <c r="U615" s="66"/>
      <c r="V615" s="66"/>
      <c r="W615" s="66"/>
      <c r="X615" s="66"/>
      <c r="Y615" s="66"/>
    </row>
    <row r="616" spans="1:25" x14ac:dyDescent="0.2">
      <c r="A616" s="75" t="s">
        <v>19</v>
      </c>
      <c r="B616" s="66" t="s">
        <v>12</v>
      </c>
      <c r="C616" s="66" t="s">
        <v>26</v>
      </c>
      <c r="D616" s="66" t="s">
        <v>344</v>
      </c>
      <c r="E616" s="87">
        <f t="array" ref="E616">IFERROR(INDEX(DATA!$N$133:$N$368,MATCH(1,(DATA!$D$133:$D$368=B616)*(DATA!$E$133:$E$368=D616),0)),"n/a")</f>
        <v>2.2281657106881099</v>
      </c>
      <c r="F616" s="77">
        <f t="array" ref="F616">IFERROR(INDEX(DATA!$O$133:$O$368,MATCH(1,(DATA!$D$133:$D$368=B616)*(DATA!$E$133:$E$368=D616),0)),"n/a")</f>
        <v>0.13260680778520101</v>
      </c>
      <c r="G616" s="87">
        <f t="array" ref="G616">IFERROR(INDEX(DATA!$X$133:$X$368,MATCH(1,(DATA!$D$133:$D$368=B616)*(DATA!$E$133:$E$368=D616),0)),"n/a")</f>
        <v>2.1754505746653701</v>
      </c>
      <c r="H616" s="77">
        <f t="array" ref="H616">IFERROR(INDEX(DATA!$Y$133:$Y$368,MATCH(1,(DATA!$D$133:$D$368=B616)*(DATA!$E$133:$E$368=D616),0)),"n/a")</f>
        <v>3.5050065979658901E-2</v>
      </c>
      <c r="I616" s="87">
        <f t="array" ref="I616">IFERROR(INDEX(DATA!$AH$133:$AH$368,MATCH(1,(DATA!$D$133:$D$368=B616)*(DATA!$E$133:$E$368=D616),0)),"n/a")</f>
        <v>2.1738464909571702</v>
      </c>
      <c r="J616" s="77">
        <f t="array" ref="J616">IFERROR(INDEX(DATA!$AI$133:$AI$368,MATCH(1,(DATA!$D$133:$D$368=B616)*(DATA!$E$133:$E$368=D616),0)),"n/a")</f>
        <v>3.6840918697847502E-2</v>
      </c>
      <c r="K616" s="87">
        <f t="array" ref="K616">IFERROR(INDEX(DATA!$AR$133:$AR$368,MATCH(1,(DATA!$D$133:$D$368=B616)*(DATA!$E$133:$E$368=D616),0)),"n/a")</f>
        <v>2.1836432342535002</v>
      </c>
      <c r="L616" s="77">
        <f t="array" ref="L616">IFERROR(INDEX(DATA!$AS$133:$AS$368,MATCH(1,(DATA!$D$133:$D$368=B616)*(DATA!$E$133:$E$368=D616),0)),"n/a")</f>
        <v>5.39319273148684E-2</v>
      </c>
      <c r="R616" s="66"/>
      <c r="S616" s="66"/>
      <c r="T616" s="66"/>
      <c r="U616" s="66"/>
      <c r="V616" s="66"/>
      <c r="W616" s="66"/>
      <c r="X616" s="66"/>
      <c r="Y616" s="66"/>
    </row>
    <row r="617" spans="1:25" x14ac:dyDescent="0.2">
      <c r="A617" s="75" t="s">
        <v>19</v>
      </c>
      <c r="B617" s="66" t="s">
        <v>12</v>
      </c>
      <c r="C617" s="66" t="s">
        <v>26</v>
      </c>
      <c r="D617" s="66" t="s">
        <v>345</v>
      </c>
      <c r="E617" s="87">
        <f t="array" ref="E617">IFERROR(INDEX(DATA!$N$133:$N$368,MATCH(1,(DATA!$D$133:$D$368=B617)*(DATA!$E$133:$E$368=D617),0)),"n/a")</f>
        <v>2.2989256241029801</v>
      </c>
      <c r="F617" s="77">
        <f t="array" ref="F617">IFERROR(INDEX(DATA!$O$133:$O$368,MATCH(1,(DATA!$D$133:$D$368=B617)*(DATA!$E$133:$E$368=D617),0)),"n/a")</f>
        <v>1.87437634856382E-2</v>
      </c>
      <c r="G617" s="87">
        <f t="array" ref="G617">IFERROR(INDEX(DATA!$X$133:$X$368,MATCH(1,(DATA!$D$133:$D$368=B617)*(DATA!$E$133:$E$368=D617),0)),"n/a")</f>
        <v>2.31309044943908</v>
      </c>
      <c r="H617" s="77">
        <f t="array" ref="H617">IFERROR(INDEX(DATA!$Y$133:$Y$368,MATCH(1,(DATA!$D$133:$D$368=B617)*(DATA!$E$133:$E$368=D617),0)),"n/a")</f>
        <v>2.8728078459046701E-2</v>
      </c>
      <c r="I617" s="87">
        <f t="array" ref="I617">IFERROR(INDEX(DATA!$AH$133:$AH$368,MATCH(1,(DATA!$D$133:$D$368=B617)*(DATA!$E$133:$E$368=D617),0)),"n/a")</f>
        <v>2.3128921153866902</v>
      </c>
      <c r="J617" s="77">
        <f t="array" ref="J617">IFERROR(INDEX(DATA!$AI$133:$AI$368,MATCH(1,(DATA!$D$133:$D$368=B617)*(DATA!$E$133:$E$368=D617),0)),"n/a")</f>
        <v>2.2937576580469899E-2</v>
      </c>
      <c r="K617" s="87">
        <f t="array" ref="K617">IFERROR(INDEX(DATA!$AR$133:$AR$368,MATCH(1,(DATA!$D$133:$D$368=B617)*(DATA!$E$133:$E$368=D617),0)),"n/a")</f>
        <v>2.2840420150327101</v>
      </c>
      <c r="L617" s="77">
        <f t="array" ref="L617">IFERROR(INDEX(DATA!$AS$133:$AS$368,MATCH(1,(DATA!$D$133:$D$368=B617)*(DATA!$E$133:$E$368=D617),0)),"n/a")</f>
        <v>1.2518131732493901E-2</v>
      </c>
      <c r="R617" s="66"/>
      <c r="S617" s="66"/>
      <c r="T617" s="66"/>
      <c r="U617" s="66"/>
      <c r="V617" s="66"/>
      <c r="W617" s="66"/>
      <c r="X617" s="66"/>
      <c r="Y617" s="66"/>
    </row>
    <row r="618" spans="1:25" x14ac:dyDescent="0.2">
      <c r="A618" s="75"/>
      <c r="E618" s="80"/>
      <c r="F618" s="77"/>
      <c r="G618" s="81"/>
      <c r="H618" s="77"/>
      <c r="I618" s="81"/>
      <c r="J618" s="82"/>
      <c r="K618" s="81"/>
      <c r="L618" s="77"/>
      <c r="R618" s="66"/>
      <c r="S618" s="66"/>
      <c r="T618" s="66"/>
      <c r="U618" s="66"/>
      <c r="V618" s="66"/>
      <c r="W618" s="66"/>
      <c r="X618" s="66"/>
      <c r="Y618" s="66"/>
    </row>
    <row r="619" spans="1:25" x14ac:dyDescent="0.2">
      <c r="A619" s="75" t="s">
        <v>19</v>
      </c>
      <c r="B619" s="66" t="s">
        <v>11</v>
      </c>
      <c r="C619" s="66" t="s">
        <v>0</v>
      </c>
      <c r="D619" s="66" t="s">
        <v>271</v>
      </c>
      <c r="E619" s="76">
        <f t="array" ref="E619">IFERROR(INDEX(DATA!$F$133:$F$368,MATCH(1,(DATA!$D$133:$D$368=B619)*(DATA!$E$133:$E$368=D619),0)),"n/a")</f>
        <v>167629.92000000001</v>
      </c>
      <c r="F619" s="77">
        <f t="array" ref="F619">IFERROR(INDEX(DATA!$G$133:$G$368,MATCH(1,(DATA!$D$133:$D$368=B619)*(DATA!$E$133:$E$368=D619),0)),"n/a")</f>
        <v>0.11904096881503801</v>
      </c>
      <c r="G619" s="76">
        <f t="array" ref="G619">IFERROR(INDEX(DATA!$P$133:$P$368,MATCH(1,(DATA!$D$133:$D$368=B619)*(DATA!$E$133:$E$368=D619),0)),"n/a")</f>
        <v>517409.41</v>
      </c>
      <c r="H619" s="77">
        <f t="array" ref="H619">IFERROR(INDEX(DATA!$Q$133:$Q$368,MATCH(1,(DATA!$D$133:$D$368=B619)*(DATA!$E$133:$E$368=D619),0)),"n/a")</f>
        <v>0.110099745818815</v>
      </c>
      <c r="I619" s="76">
        <f t="array" ref="I619">IFERROR(INDEX(DATA!$Z$133:$Z$368,MATCH(1,(DATA!$D$133:$D$368=B619)*(DATA!$E$133:$E$368=D619),0)),"n/a")</f>
        <v>964744.88</v>
      </c>
      <c r="J619" s="77">
        <f t="array" ref="J619">IFERROR(INDEX(DATA!$AA$133:$AA$368,MATCH(1,(DATA!$D$133:$D$368=B619)*(DATA!$E$133:$E$368=D619),0)),"n/a")</f>
        <v>7.9779321147560006E-2</v>
      </c>
      <c r="K619" s="76">
        <f t="array" ref="K619">IFERROR(INDEX(DATA!$AJ$133:$AJ$368,MATCH(1,(DATA!$D$133:$D$368=B619)*(DATA!$E$133:$E$368=D619),0)),"n/a")</f>
        <v>1873413.74</v>
      </c>
      <c r="L619" s="77">
        <f t="array" ref="L619">IFERROR(INDEX(DATA!$AK$133:$AK$368,MATCH(1,(DATA!$D$133:$D$368=B619)*(DATA!$E$133:$E$368=D619),0)),"n/a")</f>
        <v>5.0423955433957099E-2</v>
      </c>
      <c r="R619" s="66"/>
      <c r="S619" s="66"/>
      <c r="T619" s="66"/>
      <c r="U619" s="66"/>
      <c r="V619" s="66"/>
      <c r="W619" s="66"/>
      <c r="X619" s="66"/>
      <c r="Y619" s="66"/>
    </row>
    <row r="620" spans="1:25" x14ac:dyDescent="0.2">
      <c r="A620" s="75" t="s">
        <v>19</v>
      </c>
      <c r="B620" s="66" t="s">
        <v>11</v>
      </c>
      <c r="C620" s="66" t="s">
        <v>0</v>
      </c>
      <c r="D620" s="66" t="s">
        <v>272</v>
      </c>
      <c r="E620" s="76">
        <f t="array" ref="E620">IFERROR(INDEX(DATA!$F$133:$F$368,MATCH(1,(DATA!$D$133:$D$368=B620)*(DATA!$E$133:$E$368=D620),0)),"n/a")</f>
        <v>537141.47</v>
      </c>
      <c r="F620" s="77">
        <f t="array" ref="F620">IFERROR(INDEX(DATA!$G$133:$G$368,MATCH(1,(DATA!$D$133:$D$368=B620)*(DATA!$E$133:$E$368=D620),0)),"n/a")</f>
        <v>0.169557325266253</v>
      </c>
      <c r="G620" s="76">
        <f t="array" ref="G620">IFERROR(INDEX(DATA!$P$133:$P$368,MATCH(1,(DATA!$D$133:$D$368=B620)*(DATA!$E$133:$E$368=D620),0)),"n/a")</f>
        <v>1719019.31</v>
      </c>
      <c r="H620" s="77">
        <f t="array" ref="H620">IFERROR(INDEX(DATA!$Q$133:$Q$368,MATCH(1,(DATA!$D$133:$D$368=B620)*(DATA!$E$133:$E$368=D620),0)),"n/a")</f>
        <v>0.131446644320309</v>
      </c>
      <c r="I620" s="76">
        <f t="array" ref="I620">IFERROR(INDEX(DATA!$Z$133:$Z$368,MATCH(1,(DATA!$D$133:$D$368=B620)*(DATA!$E$133:$E$368=D620),0)),"n/a")</f>
        <v>3149633.17</v>
      </c>
      <c r="J620" s="77">
        <f t="array" ref="J620">IFERROR(INDEX(DATA!$AA$133:$AA$368,MATCH(1,(DATA!$D$133:$D$368=B620)*(DATA!$E$133:$E$368=D620),0)),"n/a")</f>
        <v>0.110122807769337</v>
      </c>
      <c r="K620" s="76">
        <f t="array" ref="K620">IFERROR(INDEX(DATA!$AJ$133:$AJ$368,MATCH(1,(DATA!$D$133:$D$368=B620)*(DATA!$E$133:$E$368=D620),0)),"n/a")</f>
        <v>5985376.7699999996</v>
      </c>
      <c r="L620" s="77">
        <f t="array" ref="L620">IFERROR(INDEX(DATA!$AK$133:$AK$368,MATCH(1,(DATA!$D$133:$D$368=B620)*(DATA!$E$133:$E$368=D620),0)),"n/a")</f>
        <v>0.114591042568307</v>
      </c>
      <c r="R620" s="66"/>
      <c r="S620" s="66"/>
      <c r="T620" s="66"/>
      <c r="U620" s="66"/>
      <c r="V620" s="66"/>
      <c r="W620" s="66"/>
      <c r="X620" s="66"/>
      <c r="Y620" s="66"/>
    </row>
    <row r="621" spans="1:25" x14ac:dyDescent="0.2">
      <c r="A621" s="75" t="s">
        <v>19</v>
      </c>
      <c r="B621" s="66" t="s">
        <v>11</v>
      </c>
      <c r="C621" s="66" t="s">
        <v>0</v>
      </c>
      <c r="D621" s="66" t="s">
        <v>273</v>
      </c>
      <c r="E621" s="76">
        <f t="array" ref="E621">IFERROR(INDEX(DATA!$F$133:$F$368,MATCH(1,(DATA!$D$133:$D$368=B621)*(DATA!$E$133:$E$368=D621),0)),"n/a")</f>
        <v>851504.6</v>
      </c>
      <c r="F621" s="77">
        <f t="array" ref="F621">IFERROR(INDEX(DATA!$G$133:$G$368,MATCH(1,(DATA!$D$133:$D$368=B621)*(DATA!$E$133:$E$368=D621),0)),"n/a")</f>
        <v>0.15139692494169901</v>
      </c>
      <c r="G621" s="76">
        <f t="array" ref="G621">IFERROR(INDEX(DATA!$P$133:$P$368,MATCH(1,(DATA!$D$133:$D$368=B621)*(DATA!$E$133:$E$368=D621),0)),"n/a")</f>
        <v>2786532.69</v>
      </c>
      <c r="H621" s="77">
        <f t="array" ref="H621">IFERROR(INDEX(DATA!$Q$133:$Q$368,MATCH(1,(DATA!$D$133:$D$368=B621)*(DATA!$E$133:$E$368=D621),0)),"n/a")</f>
        <v>0.119887562759035</v>
      </c>
      <c r="I621" s="76">
        <f t="array" ref="I621">IFERROR(INDEX(DATA!$Z$133:$Z$368,MATCH(1,(DATA!$D$133:$D$368=B621)*(DATA!$E$133:$E$368=D621),0)),"n/a")</f>
        <v>5263247.3499999996</v>
      </c>
      <c r="J621" s="77">
        <f t="array" ref="J621">IFERROR(INDEX(DATA!$AA$133:$AA$368,MATCH(1,(DATA!$D$133:$D$368=B621)*(DATA!$E$133:$E$368=D621),0)),"n/a")</f>
        <v>9.2378876831132606E-2</v>
      </c>
      <c r="K621" s="76">
        <f t="array" ref="K621">IFERROR(INDEX(DATA!$AJ$133:$AJ$368,MATCH(1,(DATA!$D$133:$D$368=B621)*(DATA!$E$133:$E$368=D621),0)),"n/a")</f>
        <v>9765752.0500000007</v>
      </c>
      <c r="L621" s="77">
        <f t="array" ref="L621">IFERROR(INDEX(DATA!$AK$133:$AK$368,MATCH(1,(DATA!$D$133:$D$368=B621)*(DATA!$E$133:$E$368=D621),0)),"n/a")</f>
        <v>5.06851473829582E-2</v>
      </c>
      <c r="R621" s="66"/>
      <c r="S621" s="66"/>
      <c r="T621" s="66"/>
      <c r="U621" s="66"/>
      <c r="V621" s="66"/>
      <c r="W621" s="66"/>
      <c r="X621" s="66"/>
      <c r="Y621" s="66"/>
    </row>
    <row r="622" spans="1:25" x14ac:dyDescent="0.2">
      <c r="A622" s="75" t="s">
        <v>19</v>
      </c>
      <c r="B622" s="66" t="s">
        <v>11</v>
      </c>
      <c r="C622" s="66" t="s">
        <v>0</v>
      </c>
      <c r="D622" s="66" t="s">
        <v>274</v>
      </c>
      <c r="E622" s="76">
        <f t="array" ref="E622">IFERROR(INDEX(DATA!$F$133:$F$368,MATCH(1,(DATA!$D$133:$D$368=B622)*(DATA!$E$133:$E$368=D622),0)),"n/a")</f>
        <v>372652.36</v>
      </c>
      <c r="F622" s="77">
        <f t="array" ref="F622">IFERROR(INDEX(DATA!$G$133:$G$368,MATCH(1,(DATA!$D$133:$D$368=B622)*(DATA!$E$133:$E$368=D622),0)),"n/a")</f>
        <v>0.20655822162636001</v>
      </c>
      <c r="G622" s="76">
        <f t="array" ref="G622">IFERROR(INDEX(DATA!$P$133:$P$368,MATCH(1,(DATA!$D$133:$D$368=B622)*(DATA!$E$133:$E$368=D622),0)),"n/a")</f>
        <v>1149402.5</v>
      </c>
      <c r="H622" s="77">
        <f t="array" ref="H622">IFERROR(INDEX(DATA!$Q$133:$Q$368,MATCH(1,(DATA!$D$133:$D$368=B622)*(DATA!$E$133:$E$368=D622),0)),"n/a")</f>
        <v>0.11106232784141699</v>
      </c>
      <c r="I622" s="76">
        <f t="array" ref="I622">IFERROR(INDEX(DATA!$Z$133:$Z$368,MATCH(1,(DATA!$D$133:$D$368=B622)*(DATA!$E$133:$E$368=D622),0)),"n/a")</f>
        <v>2049474.69</v>
      </c>
      <c r="J622" s="77">
        <f t="array" ref="J622">IFERROR(INDEX(DATA!$AA$133:$AA$368,MATCH(1,(DATA!$D$133:$D$368=B622)*(DATA!$E$133:$E$368=D622),0)),"n/a")</f>
        <v>9.9626128937501501E-2</v>
      </c>
      <c r="K622" s="76">
        <f t="array" ref="K622">IFERROR(INDEX(DATA!$AJ$133:$AJ$368,MATCH(1,(DATA!$D$133:$D$368=B622)*(DATA!$E$133:$E$368=D622),0)),"n/a")</f>
        <v>3957647.91</v>
      </c>
      <c r="L622" s="77">
        <f t="array" ref="L622">IFERROR(INDEX(DATA!$AK$133:$AK$368,MATCH(1,(DATA!$D$133:$D$368=B622)*(DATA!$E$133:$E$368=D622),0)),"n/a")</f>
        <v>0.109249640381113</v>
      </c>
      <c r="R622" s="66"/>
      <c r="S622" s="66"/>
      <c r="T622" s="66"/>
      <c r="U622" s="66"/>
      <c r="V622" s="66"/>
      <c r="W622" s="66"/>
      <c r="X622" s="66"/>
      <c r="Y622" s="66"/>
    </row>
    <row r="623" spans="1:25" x14ac:dyDescent="0.2">
      <c r="A623" s="75" t="s">
        <v>19</v>
      </c>
      <c r="B623" s="66" t="s">
        <v>11</v>
      </c>
      <c r="C623" s="66" t="s">
        <v>0</v>
      </c>
      <c r="D623" s="66" t="s">
        <v>275</v>
      </c>
      <c r="E623" s="76">
        <f t="array" ref="E623">IFERROR(INDEX(DATA!$F$133:$F$368,MATCH(1,(DATA!$D$133:$D$368=B623)*(DATA!$E$133:$E$368=D623),0)),"n/a")</f>
        <v>727333.42</v>
      </c>
      <c r="F623" s="77">
        <f t="array" ref="F623">IFERROR(INDEX(DATA!$G$133:$G$368,MATCH(1,(DATA!$D$133:$D$368=B623)*(DATA!$E$133:$E$368=D623),0)),"n/a")</f>
        <v>0.154339091088215</v>
      </c>
      <c r="G623" s="76">
        <f t="array" ref="G623">IFERROR(INDEX(DATA!$P$133:$P$368,MATCH(1,(DATA!$D$133:$D$368=B623)*(DATA!$E$133:$E$368=D623),0)),"n/a")</f>
        <v>2355473.62</v>
      </c>
      <c r="H623" s="77">
        <f t="array" ref="H623">IFERROR(INDEX(DATA!$Q$133:$Q$368,MATCH(1,(DATA!$D$133:$D$368=B623)*(DATA!$E$133:$E$368=D623),0)),"n/a")</f>
        <v>7.6533263559363698E-2</v>
      </c>
      <c r="I623" s="76">
        <f t="array" ref="I623">IFERROR(INDEX(DATA!$Z$133:$Z$368,MATCH(1,(DATA!$D$133:$D$368=B623)*(DATA!$E$133:$E$368=D623),0)),"n/a")</f>
        <v>4493476.82</v>
      </c>
      <c r="J623" s="77">
        <f t="array" ref="J623">IFERROR(INDEX(DATA!$AA$133:$AA$368,MATCH(1,(DATA!$D$133:$D$368=B623)*(DATA!$E$133:$E$368=D623),0)),"n/a")</f>
        <v>4.05782451928638E-2</v>
      </c>
      <c r="K623" s="76">
        <f t="array" ref="K623">IFERROR(INDEX(DATA!$AJ$133:$AJ$368,MATCH(1,(DATA!$D$133:$D$368=B623)*(DATA!$E$133:$E$368=D623),0)),"n/a")</f>
        <v>8444020.5899999999</v>
      </c>
      <c r="L623" s="77">
        <f t="array" ref="L623">IFERROR(INDEX(DATA!$AK$133:$AK$368,MATCH(1,(DATA!$D$133:$D$368=B623)*(DATA!$E$133:$E$368=D623),0)),"n/a")</f>
        <v>1.4450892208165001E-2</v>
      </c>
      <c r="R623" s="66"/>
      <c r="S623" s="66"/>
      <c r="T623" s="66"/>
      <c r="U623" s="66"/>
      <c r="V623" s="66"/>
      <c r="W623" s="66"/>
      <c r="X623" s="66"/>
      <c r="Y623" s="66"/>
    </row>
    <row r="624" spans="1:25" x14ac:dyDescent="0.2">
      <c r="A624" s="75" t="s">
        <v>19</v>
      </c>
      <c r="B624" s="66" t="s">
        <v>11</v>
      </c>
      <c r="C624" s="66" t="s">
        <v>0</v>
      </c>
      <c r="D624" s="66" t="s">
        <v>276</v>
      </c>
      <c r="E624" s="76">
        <f t="array" ref="E624">IFERROR(INDEX(DATA!$F$133:$F$368,MATCH(1,(DATA!$D$133:$D$368=B624)*(DATA!$E$133:$E$368=D624),0)),"n/a")</f>
        <v>302571.21000000002</v>
      </c>
      <c r="F624" s="77">
        <f t="array" ref="F624">IFERROR(INDEX(DATA!$G$133:$G$368,MATCH(1,(DATA!$D$133:$D$368=B624)*(DATA!$E$133:$E$368=D624),0)),"n/a")</f>
        <v>-6.0385158871349799E-2</v>
      </c>
      <c r="G624" s="76">
        <f t="array" ref="G624">IFERROR(INDEX(DATA!$P$133:$P$368,MATCH(1,(DATA!$D$133:$D$368=B624)*(DATA!$E$133:$E$368=D624),0)),"n/a")</f>
        <v>1052415.97</v>
      </c>
      <c r="H624" s="77">
        <f t="array" ref="H624">IFERROR(INDEX(DATA!$Q$133:$Q$368,MATCH(1,(DATA!$D$133:$D$368=B624)*(DATA!$E$133:$E$368=D624),0)),"n/a")</f>
        <v>-4.9411300608347697E-2</v>
      </c>
      <c r="I624" s="76">
        <f t="array" ref="I624">IFERROR(INDEX(DATA!$Z$133:$Z$368,MATCH(1,(DATA!$D$133:$D$368=B624)*(DATA!$E$133:$E$368=D624),0)),"n/a")</f>
        <v>2033069.18</v>
      </c>
      <c r="J624" s="77">
        <f t="array" ref="J624">IFERROR(INDEX(DATA!$AA$133:$AA$368,MATCH(1,(DATA!$D$133:$D$368=B624)*(DATA!$E$133:$E$368=D624),0)),"n/a")</f>
        <v>-3.8157164265882899E-2</v>
      </c>
      <c r="K624" s="76">
        <f t="array" ref="K624">IFERROR(INDEX(DATA!$AJ$133:$AJ$368,MATCH(1,(DATA!$D$133:$D$368=B624)*(DATA!$E$133:$E$368=D624),0)),"n/a")</f>
        <v>4155689.97</v>
      </c>
      <c r="L624" s="77">
        <f t="array" ref="L624">IFERROR(INDEX(DATA!$AK$133:$AK$368,MATCH(1,(DATA!$D$133:$D$368=B624)*(DATA!$E$133:$E$368=D624),0)),"n/a")</f>
        <v>-5.1877177522736802E-2</v>
      </c>
      <c r="R624" s="66"/>
      <c r="S624" s="66"/>
      <c r="T624" s="66"/>
      <c r="U624" s="66"/>
      <c r="V624" s="66"/>
      <c r="W624" s="66"/>
      <c r="X624" s="66"/>
      <c r="Y624" s="66"/>
    </row>
    <row r="625" spans="1:25" x14ac:dyDescent="0.2">
      <c r="A625" s="75" t="s">
        <v>19</v>
      </c>
      <c r="B625" s="66" t="s">
        <v>11</v>
      </c>
      <c r="C625" s="66" t="s">
        <v>0</v>
      </c>
      <c r="D625" s="66" t="s">
        <v>277</v>
      </c>
      <c r="E625" s="76">
        <f t="array" ref="E625">IFERROR(INDEX(DATA!$F$133:$F$368,MATCH(1,(DATA!$D$133:$D$368=B625)*(DATA!$E$133:$E$368=D625),0)),"n/a")</f>
        <v>211183.26</v>
      </c>
      <c r="F625" s="77">
        <f t="array" ref="F625">IFERROR(INDEX(DATA!$G$133:$G$368,MATCH(1,(DATA!$D$133:$D$368=B625)*(DATA!$E$133:$E$368=D625),0)),"n/a")</f>
        <v>8.4960196220740899E-2</v>
      </c>
      <c r="G625" s="76">
        <f t="array" ref="G625">IFERROR(INDEX(DATA!$P$133:$P$368,MATCH(1,(DATA!$D$133:$D$368=B625)*(DATA!$E$133:$E$368=D625),0)),"n/a")</f>
        <v>679073.75</v>
      </c>
      <c r="H625" s="77">
        <f t="array" ref="H625">IFERROR(INDEX(DATA!$Q$133:$Q$368,MATCH(1,(DATA!$D$133:$D$368=B625)*(DATA!$E$133:$E$368=D625),0)),"n/a")</f>
        <v>7.7934536636904597E-2</v>
      </c>
      <c r="I625" s="76">
        <f t="array" ref="I625">IFERROR(INDEX(DATA!$Z$133:$Z$368,MATCH(1,(DATA!$D$133:$D$368=B625)*(DATA!$E$133:$E$368=D625),0)),"n/a")</f>
        <v>1269634.74</v>
      </c>
      <c r="J625" s="77">
        <f t="array" ref="J625">IFERROR(INDEX(DATA!$AA$133:$AA$368,MATCH(1,(DATA!$D$133:$D$368=B625)*(DATA!$E$133:$E$368=D625),0)),"n/a")</f>
        <v>0.11247577653784099</v>
      </c>
      <c r="K625" s="76">
        <f t="array" ref="K625">IFERROR(INDEX(DATA!$AJ$133:$AJ$368,MATCH(1,(DATA!$D$133:$D$368=B625)*(DATA!$E$133:$E$368=D625),0)),"n/a")</f>
        <v>2384964.77</v>
      </c>
      <c r="L625" s="77">
        <f t="array" ref="L625">IFERROR(INDEX(DATA!$AK$133:$AK$368,MATCH(1,(DATA!$D$133:$D$368=B625)*(DATA!$E$133:$E$368=D625),0)),"n/a")</f>
        <v>7.6158007002097197E-2</v>
      </c>
      <c r="R625" s="66"/>
      <c r="S625" s="66"/>
      <c r="T625" s="66"/>
      <c r="U625" s="66"/>
      <c r="V625" s="66"/>
      <c r="W625" s="66"/>
      <c r="X625" s="66"/>
      <c r="Y625" s="66"/>
    </row>
    <row r="626" spans="1:25" x14ac:dyDescent="0.2">
      <c r="A626" s="75" t="s">
        <v>19</v>
      </c>
      <c r="B626" s="66" t="s">
        <v>11</v>
      </c>
      <c r="C626" s="66" t="s">
        <v>0</v>
      </c>
      <c r="D626" s="66" t="s">
        <v>278</v>
      </c>
      <c r="E626" s="76">
        <f t="array" ref="E626">IFERROR(INDEX(DATA!$F$133:$F$368,MATCH(1,(DATA!$D$133:$D$368=B626)*(DATA!$E$133:$E$368=D626),0)),"n/a")</f>
        <v>537705.68000000005</v>
      </c>
      <c r="F626" s="77">
        <f t="array" ref="F626">IFERROR(INDEX(DATA!$G$133:$G$368,MATCH(1,(DATA!$D$133:$D$368=B626)*(DATA!$E$133:$E$368=D626),0)),"n/a")</f>
        <v>6.6120101988765695E-2</v>
      </c>
      <c r="G626" s="76">
        <f t="array" ref="G626">IFERROR(INDEX(DATA!$P$133:$P$368,MATCH(1,(DATA!$D$133:$D$368=B626)*(DATA!$E$133:$E$368=D626),0)),"n/a")</f>
        <v>1852927.75</v>
      </c>
      <c r="H626" s="77">
        <f t="array" ref="H626">IFERROR(INDEX(DATA!$Q$133:$Q$368,MATCH(1,(DATA!$D$133:$D$368=B626)*(DATA!$E$133:$E$368=D626),0)),"n/a")</f>
        <v>0.11473634470835101</v>
      </c>
      <c r="I626" s="76">
        <f t="array" ref="I626">IFERROR(INDEX(DATA!$Z$133:$Z$368,MATCH(1,(DATA!$D$133:$D$368=B626)*(DATA!$E$133:$E$368=D626),0)),"n/a")</f>
        <v>3469122.8</v>
      </c>
      <c r="J626" s="77">
        <f t="array" ref="J626">IFERROR(INDEX(DATA!$AA$133:$AA$368,MATCH(1,(DATA!$D$133:$D$368=B626)*(DATA!$E$133:$E$368=D626),0)),"n/a")</f>
        <v>0.10339997150854301</v>
      </c>
      <c r="K626" s="76">
        <f t="array" ref="K626">IFERROR(INDEX(DATA!$AJ$133:$AJ$368,MATCH(1,(DATA!$D$133:$D$368=B626)*(DATA!$E$133:$E$368=D626),0)),"n/a")</f>
        <v>6595218.0599999996</v>
      </c>
      <c r="L626" s="77">
        <f t="array" ref="L626">IFERROR(INDEX(DATA!$AK$133:$AK$368,MATCH(1,(DATA!$D$133:$D$368=B626)*(DATA!$E$133:$E$368=D626),0)),"n/a")</f>
        <v>0.12326227129886599</v>
      </c>
      <c r="R626" s="66"/>
      <c r="S626" s="66"/>
      <c r="T626" s="66"/>
      <c r="U626" s="66"/>
      <c r="V626" s="66"/>
      <c r="W626" s="66"/>
      <c r="X626" s="66"/>
      <c r="Y626" s="66"/>
    </row>
    <row r="627" spans="1:25" x14ac:dyDescent="0.2">
      <c r="A627" s="75" t="s">
        <v>19</v>
      </c>
      <c r="B627" s="66" t="s">
        <v>11</v>
      </c>
      <c r="C627" s="66" t="s">
        <v>0</v>
      </c>
      <c r="D627" s="66" t="s">
        <v>279</v>
      </c>
      <c r="E627" s="76">
        <f t="array" ref="E627">IFERROR(INDEX(DATA!$F$133:$F$368,MATCH(1,(DATA!$D$133:$D$368=B627)*(DATA!$E$133:$E$368=D627),0)),"n/a")</f>
        <v>268469.39</v>
      </c>
      <c r="F627" s="77">
        <f t="array" ref="F627">IFERROR(INDEX(DATA!$G$133:$G$368,MATCH(1,(DATA!$D$133:$D$368=B627)*(DATA!$E$133:$E$368=D627),0)),"n/a")</f>
        <v>0.12661225159511399</v>
      </c>
      <c r="G627" s="76">
        <f t="array" ref="G627">IFERROR(INDEX(DATA!$P$133:$P$368,MATCH(1,(DATA!$D$133:$D$368=B627)*(DATA!$E$133:$E$368=D627),0)),"n/a")</f>
        <v>926617.84</v>
      </c>
      <c r="H627" s="77">
        <f t="array" ref="H627">IFERROR(INDEX(DATA!$Q$133:$Q$368,MATCH(1,(DATA!$D$133:$D$368=B627)*(DATA!$E$133:$E$368=D627),0)),"n/a")</f>
        <v>0.17169069220689101</v>
      </c>
      <c r="I627" s="76">
        <f t="array" ref="I627">IFERROR(INDEX(DATA!$Z$133:$Z$368,MATCH(1,(DATA!$D$133:$D$368=B627)*(DATA!$E$133:$E$368=D627),0)),"n/a")</f>
        <v>1746789.75</v>
      </c>
      <c r="J627" s="77">
        <f t="array" ref="J627">IFERROR(INDEX(DATA!$AA$133:$AA$368,MATCH(1,(DATA!$D$133:$D$368=B627)*(DATA!$E$133:$E$368=D627),0)),"n/a")</f>
        <v>0.19262663609306099</v>
      </c>
      <c r="K627" s="76">
        <f t="array" ref="K627">IFERROR(INDEX(DATA!$AJ$133:$AJ$368,MATCH(1,(DATA!$D$133:$D$368=B627)*(DATA!$E$133:$E$368=D627),0)),"n/a")</f>
        <v>3411620.99</v>
      </c>
      <c r="L627" s="77">
        <f t="array" ref="L627">IFERROR(INDEX(DATA!$AK$133:$AK$368,MATCH(1,(DATA!$D$133:$D$368=B627)*(DATA!$E$133:$E$368=D627),0)),"n/a")</f>
        <v>0.27777955953528599</v>
      </c>
      <c r="R627" s="66"/>
      <c r="S627" s="66"/>
      <c r="T627" s="66"/>
      <c r="U627" s="66"/>
      <c r="V627" s="66"/>
      <c r="W627" s="66"/>
      <c r="X627" s="66"/>
      <c r="Y627" s="66"/>
    </row>
    <row r="628" spans="1:25" x14ac:dyDescent="0.2">
      <c r="A628" s="75" t="s">
        <v>19</v>
      </c>
      <c r="B628" s="66" t="s">
        <v>11</v>
      </c>
      <c r="C628" s="66" t="s">
        <v>0</v>
      </c>
      <c r="D628" s="66" t="s">
        <v>280</v>
      </c>
      <c r="E628" s="76">
        <f t="array" ref="E628">IFERROR(INDEX(DATA!$F$133:$F$368,MATCH(1,(DATA!$D$133:$D$368=B628)*(DATA!$E$133:$E$368=D628),0)),"n/a")</f>
        <v>155472.53</v>
      </c>
      <c r="F628" s="77">
        <f t="array" ref="F628">IFERROR(INDEX(DATA!$G$133:$G$368,MATCH(1,(DATA!$D$133:$D$368=B628)*(DATA!$E$133:$E$368=D628),0)),"n/a")</f>
        <v>6.5363185493041501E-2</v>
      </c>
      <c r="G628" s="76">
        <f t="array" ref="G628">IFERROR(INDEX(DATA!$P$133:$P$368,MATCH(1,(DATA!$D$133:$D$368=B628)*(DATA!$E$133:$E$368=D628),0)),"n/a")</f>
        <v>571393.01</v>
      </c>
      <c r="H628" s="77">
        <f t="array" ref="H628">IFERROR(INDEX(DATA!$Q$133:$Q$368,MATCH(1,(DATA!$D$133:$D$368=B628)*(DATA!$E$133:$E$368=D628),0)),"n/a")</f>
        <v>0.11620293278582899</v>
      </c>
      <c r="I628" s="76">
        <f t="array" ref="I628">IFERROR(INDEX(DATA!$Z$133:$Z$368,MATCH(1,(DATA!$D$133:$D$368=B628)*(DATA!$E$133:$E$368=D628),0)),"n/a")</f>
        <v>1110600.94</v>
      </c>
      <c r="J628" s="77">
        <f t="array" ref="J628">IFERROR(INDEX(DATA!$AA$133:$AA$368,MATCH(1,(DATA!$D$133:$D$368=B628)*(DATA!$E$133:$E$368=D628),0)),"n/a")</f>
        <v>0.100216960302629</v>
      </c>
      <c r="K628" s="76">
        <f t="array" ref="K628">IFERROR(INDEX(DATA!$AJ$133:$AJ$368,MATCH(1,(DATA!$D$133:$D$368=B628)*(DATA!$E$133:$E$368=D628),0)),"n/a")</f>
        <v>2281765.4700000002</v>
      </c>
      <c r="L628" s="77">
        <f t="array" ref="L628">IFERROR(INDEX(DATA!$AK$133:$AK$368,MATCH(1,(DATA!$D$133:$D$368=B628)*(DATA!$E$133:$E$368=D628),0)),"n/a")</f>
        <v>0.134956265769655</v>
      </c>
      <c r="R628" s="66"/>
      <c r="S628" s="66"/>
      <c r="T628" s="66"/>
      <c r="U628" s="66"/>
      <c r="V628" s="66"/>
      <c r="W628" s="66"/>
      <c r="X628" s="66"/>
      <c r="Y628" s="66"/>
    </row>
    <row r="629" spans="1:25" x14ac:dyDescent="0.2">
      <c r="A629" s="75" t="s">
        <v>19</v>
      </c>
      <c r="B629" s="66" t="s">
        <v>11</v>
      </c>
      <c r="C629" s="66" t="s">
        <v>0</v>
      </c>
      <c r="D629" s="66" t="s">
        <v>281</v>
      </c>
      <c r="E629" s="76">
        <f t="array" ref="E629">IFERROR(INDEX(DATA!$F$133:$F$368,MATCH(1,(DATA!$D$133:$D$368=B629)*(DATA!$E$133:$E$368=D629),0)),"n/a")</f>
        <v>191278.9</v>
      </c>
      <c r="F629" s="77">
        <f t="array" ref="F629">IFERROR(INDEX(DATA!$G$133:$G$368,MATCH(1,(DATA!$D$133:$D$368=B629)*(DATA!$E$133:$E$368=D629),0)),"n/a")</f>
        <v>4.6759694266484401E-2</v>
      </c>
      <c r="G629" s="76">
        <f t="array" ref="G629">IFERROR(INDEX(DATA!$P$133:$P$368,MATCH(1,(DATA!$D$133:$D$368=B629)*(DATA!$E$133:$E$368=D629),0)),"n/a")</f>
        <v>648308.97</v>
      </c>
      <c r="H629" s="77">
        <f t="array" ref="H629">IFERROR(INDEX(DATA!$Q$133:$Q$368,MATCH(1,(DATA!$D$133:$D$368=B629)*(DATA!$E$133:$E$368=D629),0)),"n/a")</f>
        <v>7.8477221214376405E-2</v>
      </c>
      <c r="I629" s="76">
        <f t="array" ref="I629">IFERROR(INDEX(DATA!$Z$133:$Z$368,MATCH(1,(DATA!$D$133:$D$368=B629)*(DATA!$E$133:$E$368=D629),0)),"n/a")</f>
        <v>1225623.4099999999</v>
      </c>
      <c r="J629" s="77">
        <f t="array" ref="J629">IFERROR(INDEX(DATA!$AA$133:$AA$368,MATCH(1,(DATA!$D$133:$D$368=B629)*(DATA!$E$133:$E$368=D629),0)),"n/a")</f>
        <v>0.100462139478596</v>
      </c>
      <c r="K629" s="76">
        <f t="array" ref="K629">IFERROR(INDEX(DATA!$AJ$133:$AJ$368,MATCH(1,(DATA!$D$133:$D$368=B629)*(DATA!$E$133:$E$368=D629),0)),"n/a")</f>
        <v>2451649.5</v>
      </c>
      <c r="L629" s="77">
        <f t="array" ref="L629">IFERROR(INDEX(DATA!$AK$133:$AK$368,MATCH(1,(DATA!$D$133:$D$368=B629)*(DATA!$E$133:$E$368=D629),0)),"n/a")</f>
        <v>0.16176162419828799</v>
      </c>
      <c r="R629" s="66"/>
      <c r="S629" s="66"/>
      <c r="T629" s="66"/>
      <c r="U629" s="66"/>
      <c r="V629" s="66"/>
      <c r="W629" s="66"/>
      <c r="X629" s="66"/>
      <c r="Y629" s="66"/>
    </row>
    <row r="630" spans="1:25" x14ac:dyDescent="0.2">
      <c r="A630" s="75" t="s">
        <v>19</v>
      </c>
      <c r="B630" s="66" t="s">
        <v>11</v>
      </c>
      <c r="C630" s="66" t="s">
        <v>0</v>
      </c>
      <c r="D630" s="66" t="s">
        <v>282</v>
      </c>
      <c r="E630" s="76">
        <f t="array" ref="E630">IFERROR(INDEX(DATA!$F$133:$F$368,MATCH(1,(DATA!$D$133:$D$368=B630)*(DATA!$E$133:$E$368=D630),0)),"n/a")</f>
        <v>488104.06</v>
      </c>
      <c r="F630" s="77">
        <f t="array" ref="F630">IFERROR(INDEX(DATA!$G$133:$G$368,MATCH(1,(DATA!$D$133:$D$368=B630)*(DATA!$E$133:$E$368=D630),0)),"n/a")</f>
        <v>0.105187702490112</v>
      </c>
      <c r="G630" s="76">
        <f t="array" ref="G630">IFERROR(INDEX(DATA!$P$133:$P$368,MATCH(1,(DATA!$D$133:$D$368=B630)*(DATA!$E$133:$E$368=D630),0)),"n/a")</f>
        <v>1648114.53</v>
      </c>
      <c r="H630" s="77">
        <f t="array" ref="H630">IFERROR(INDEX(DATA!$Q$133:$Q$368,MATCH(1,(DATA!$D$133:$D$368=B630)*(DATA!$E$133:$E$368=D630),0)),"n/a")</f>
        <v>0.13422066352349299</v>
      </c>
      <c r="I630" s="76">
        <f t="array" ref="I630">IFERROR(INDEX(DATA!$Z$133:$Z$368,MATCH(1,(DATA!$D$133:$D$368=B630)*(DATA!$E$133:$E$368=D630),0)),"n/a")</f>
        <v>3092511.05</v>
      </c>
      <c r="J630" s="77">
        <f t="array" ref="J630">IFERROR(INDEX(DATA!$AA$133:$AA$368,MATCH(1,(DATA!$D$133:$D$368=B630)*(DATA!$E$133:$E$368=D630),0)),"n/a")</f>
        <v>0.17612655245345399</v>
      </c>
      <c r="K630" s="76">
        <f t="array" ref="K630">IFERROR(INDEX(DATA!$AJ$133:$AJ$368,MATCH(1,(DATA!$D$133:$D$368=B630)*(DATA!$E$133:$E$368=D630),0)),"n/a")</f>
        <v>5853738.29</v>
      </c>
      <c r="L630" s="77">
        <f t="array" ref="L630">IFERROR(INDEX(DATA!$AK$133:$AK$368,MATCH(1,(DATA!$D$133:$D$368=B630)*(DATA!$E$133:$E$368=D630),0)),"n/a")</f>
        <v>0.20682830770262001</v>
      </c>
      <c r="R630" s="66"/>
      <c r="S630" s="66"/>
      <c r="T630" s="66"/>
      <c r="U630" s="66"/>
      <c r="V630" s="66"/>
      <c r="W630" s="66"/>
      <c r="X630" s="66"/>
      <c r="Y630" s="66"/>
    </row>
    <row r="631" spans="1:25" x14ac:dyDescent="0.2">
      <c r="A631" s="75" t="s">
        <v>19</v>
      </c>
      <c r="B631" s="66" t="s">
        <v>11</v>
      </c>
      <c r="C631" s="66" t="s">
        <v>0</v>
      </c>
      <c r="D631" s="66" t="s">
        <v>283</v>
      </c>
      <c r="E631" s="76">
        <f t="array" ref="E631">IFERROR(INDEX(DATA!$F$133:$F$368,MATCH(1,(DATA!$D$133:$D$368=B631)*(DATA!$E$133:$E$368=D631),0)),"n/a")</f>
        <v>442752.97</v>
      </c>
      <c r="F631" s="77">
        <f t="array" ref="F631">IFERROR(INDEX(DATA!$G$133:$G$368,MATCH(1,(DATA!$D$133:$D$368=B631)*(DATA!$E$133:$E$368=D631),0)),"n/a")</f>
        <v>0.28722997352525098</v>
      </c>
      <c r="G631" s="76">
        <f t="array" ref="G631">IFERROR(INDEX(DATA!$P$133:$P$368,MATCH(1,(DATA!$D$133:$D$368=B631)*(DATA!$E$133:$E$368=D631),0)),"n/a")</f>
        <v>1452570.74</v>
      </c>
      <c r="H631" s="77">
        <f t="array" ref="H631">IFERROR(INDEX(DATA!$Q$133:$Q$368,MATCH(1,(DATA!$D$133:$D$368=B631)*(DATA!$E$133:$E$368=D631),0)),"n/a")</f>
        <v>0.296790465543049</v>
      </c>
      <c r="I631" s="76">
        <f t="array" ref="I631">IFERROR(INDEX(DATA!$Z$133:$Z$368,MATCH(1,(DATA!$D$133:$D$368=B631)*(DATA!$E$133:$E$368=D631),0)),"n/a")</f>
        <v>2754899.76</v>
      </c>
      <c r="J631" s="77">
        <f t="array" ref="J631">IFERROR(INDEX(DATA!$AA$133:$AA$368,MATCH(1,(DATA!$D$133:$D$368=B631)*(DATA!$E$133:$E$368=D631),0)),"n/a")</f>
        <v>0.32582594971802797</v>
      </c>
      <c r="K631" s="76">
        <f t="array" ref="K631">IFERROR(INDEX(DATA!$AJ$133:$AJ$368,MATCH(1,(DATA!$D$133:$D$368=B631)*(DATA!$E$133:$E$368=D631),0)),"n/a")</f>
        <v>5060551.62</v>
      </c>
      <c r="L631" s="77">
        <f t="array" ref="L631">IFERROR(INDEX(DATA!$AK$133:$AK$368,MATCH(1,(DATA!$D$133:$D$368=B631)*(DATA!$E$133:$E$368=D631),0)),"n/a")</f>
        <v>0.334533933091194</v>
      </c>
      <c r="R631" s="66"/>
      <c r="S631" s="66"/>
      <c r="T631" s="66"/>
      <c r="U631" s="66"/>
      <c r="V631" s="66"/>
      <c r="W631" s="66"/>
      <c r="X631" s="66"/>
      <c r="Y631" s="66"/>
    </row>
    <row r="632" spans="1:25" x14ac:dyDescent="0.2">
      <c r="A632" s="75" t="s">
        <v>19</v>
      </c>
      <c r="B632" s="66" t="s">
        <v>11</v>
      </c>
      <c r="C632" s="66" t="s">
        <v>0</v>
      </c>
      <c r="D632" s="66" t="s">
        <v>284</v>
      </c>
      <c r="E632" s="76">
        <f t="array" ref="E632">IFERROR(INDEX(DATA!$F$133:$F$368,MATCH(1,(DATA!$D$133:$D$368=B632)*(DATA!$E$133:$E$368=D632),0)),"n/a")</f>
        <v>335037.93</v>
      </c>
      <c r="F632" s="77">
        <f t="array" ref="F632">IFERROR(INDEX(DATA!$G$133:$G$368,MATCH(1,(DATA!$D$133:$D$368=B632)*(DATA!$E$133:$E$368=D632),0)),"n/a")</f>
        <v>1.34794139352104E-2</v>
      </c>
      <c r="G632" s="76">
        <f t="array" ref="G632">IFERROR(INDEX(DATA!$P$133:$P$368,MATCH(1,(DATA!$D$133:$D$368=B632)*(DATA!$E$133:$E$368=D632),0)),"n/a")</f>
        <v>1188346.9099999999</v>
      </c>
      <c r="H632" s="77">
        <f t="array" ref="H632">IFERROR(INDEX(DATA!$Q$133:$Q$368,MATCH(1,(DATA!$D$133:$D$368=B632)*(DATA!$E$133:$E$368=D632),0)),"n/a")</f>
        <v>0.146449843159253</v>
      </c>
      <c r="I632" s="76">
        <f t="array" ref="I632">IFERROR(INDEX(DATA!$Z$133:$Z$368,MATCH(1,(DATA!$D$133:$D$368=B632)*(DATA!$E$133:$E$368=D632),0)),"n/a")</f>
        <v>2221052.4300000002</v>
      </c>
      <c r="J632" s="77">
        <f t="array" ref="J632">IFERROR(INDEX(DATA!$AA$133:$AA$368,MATCH(1,(DATA!$D$133:$D$368=B632)*(DATA!$E$133:$E$368=D632),0)),"n/a")</f>
        <v>0.13455334902256</v>
      </c>
      <c r="K632" s="76">
        <f t="array" ref="K632">IFERROR(INDEX(DATA!$AJ$133:$AJ$368,MATCH(1,(DATA!$D$133:$D$368=B632)*(DATA!$E$133:$E$368=D632),0)),"n/a")</f>
        <v>4267819.55</v>
      </c>
      <c r="L632" s="77">
        <f t="array" ref="L632">IFERROR(INDEX(DATA!$AK$133:$AK$368,MATCH(1,(DATA!$D$133:$D$368=B632)*(DATA!$E$133:$E$368=D632),0)),"n/a")</f>
        <v>0.14973393740846699</v>
      </c>
      <c r="R632" s="66"/>
      <c r="S632" s="66"/>
      <c r="T632" s="66"/>
      <c r="U632" s="66"/>
      <c r="V632" s="66"/>
      <c r="W632" s="66"/>
      <c r="X632" s="66"/>
      <c r="Y632" s="66"/>
    </row>
    <row r="633" spans="1:25" x14ac:dyDescent="0.2">
      <c r="A633" s="75" t="s">
        <v>19</v>
      </c>
      <c r="B633" s="66" t="s">
        <v>11</v>
      </c>
      <c r="C633" s="66" t="s">
        <v>0</v>
      </c>
      <c r="D633" s="66" t="s">
        <v>285</v>
      </c>
      <c r="E633" s="76">
        <f t="array" ref="E633">IFERROR(INDEX(DATA!$F$133:$F$368,MATCH(1,(DATA!$D$133:$D$368=B633)*(DATA!$E$133:$E$368=D633),0)),"n/a")</f>
        <v>172243.36</v>
      </c>
      <c r="F633" s="77">
        <f t="array" ref="F633">IFERROR(INDEX(DATA!$G$133:$G$368,MATCH(1,(DATA!$D$133:$D$368=B633)*(DATA!$E$133:$E$368=D633),0)),"n/a")</f>
        <v>-5.0531686922128401E-2</v>
      </c>
      <c r="G633" s="76">
        <f t="array" ref="G633">IFERROR(INDEX(DATA!$P$133:$P$368,MATCH(1,(DATA!$D$133:$D$368=B633)*(DATA!$E$133:$E$368=D633),0)),"n/a")</f>
        <v>668532.63</v>
      </c>
      <c r="H633" s="77">
        <f t="array" ref="H633">IFERROR(INDEX(DATA!$Q$133:$Q$368,MATCH(1,(DATA!$D$133:$D$368=B633)*(DATA!$E$133:$E$368=D633),0)),"n/a")</f>
        <v>0.20493863025296999</v>
      </c>
      <c r="I633" s="76">
        <f t="array" ref="I633">IFERROR(INDEX(DATA!$Z$133:$Z$368,MATCH(1,(DATA!$D$133:$D$368=B633)*(DATA!$E$133:$E$368=D633),0)),"n/a")</f>
        <v>1262153.01</v>
      </c>
      <c r="J633" s="77">
        <f t="array" ref="J633">IFERROR(INDEX(DATA!$AA$133:$AA$368,MATCH(1,(DATA!$D$133:$D$368=B633)*(DATA!$E$133:$E$368=D633),0)),"n/a")</f>
        <v>0.175346074408881</v>
      </c>
      <c r="K633" s="76">
        <f t="array" ref="K633">IFERROR(INDEX(DATA!$AJ$133:$AJ$368,MATCH(1,(DATA!$D$133:$D$368=B633)*(DATA!$E$133:$E$368=D633),0)),"n/a")</f>
        <v>2422932.33</v>
      </c>
      <c r="L633" s="77">
        <f t="array" ref="L633">IFERROR(INDEX(DATA!$AK$133:$AK$368,MATCH(1,(DATA!$D$133:$D$368=B633)*(DATA!$E$133:$E$368=D633),0)),"n/a")</f>
        <v>0.11211323793574</v>
      </c>
      <c r="R633" s="66"/>
      <c r="S633" s="66"/>
      <c r="T633" s="66"/>
      <c r="U633" s="66"/>
      <c r="V633" s="66"/>
      <c r="W633" s="66"/>
      <c r="X633" s="66"/>
      <c r="Y633" s="66"/>
    </row>
    <row r="634" spans="1:25" x14ac:dyDescent="0.2">
      <c r="A634" s="75" t="s">
        <v>19</v>
      </c>
      <c r="B634" s="66" t="s">
        <v>11</v>
      </c>
      <c r="C634" s="66" t="s">
        <v>0</v>
      </c>
      <c r="D634" s="66" t="s">
        <v>286</v>
      </c>
      <c r="E634" s="76">
        <f t="array" ref="E634">IFERROR(INDEX(DATA!$F$133:$F$368,MATCH(1,(DATA!$D$133:$D$368=B634)*(DATA!$E$133:$E$368=D634),0)),"n/a")</f>
        <v>440317.83</v>
      </c>
      <c r="F634" s="77">
        <f t="array" ref="F634">IFERROR(INDEX(DATA!$G$133:$G$368,MATCH(1,(DATA!$D$133:$D$368=B634)*(DATA!$E$133:$E$368=D634),0)),"n/a")</f>
        <v>0.108728553373298</v>
      </c>
      <c r="G634" s="76">
        <f t="array" ref="G634">IFERROR(INDEX(DATA!$P$133:$P$368,MATCH(1,(DATA!$D$133:$D$368=B634)*(DATA!$E$133:$E$368=D634),0)),"n/a")</f>
        <v>1437801.01</v>
      </c>
      <c r="H634" s="77">
        <f t="array" ref="H634">IFERROR(INDEX(DATA!$Q$133:$Q$368,MATCH(1,(DATA!$D$133:$D$368=B634)*(DATA!$E$133:$E$368=D634),0)),"n/a")</f>
        <v>5.5895606381664797E-2</v>
      </c>
      <c r="I634" s="76">
        <f t="array" ref="I634">IFERROR(INDEX(DATA!$Z$133:$Z$368,MATCH(1,(DATA!$D$133:$D$368=B634)*(DATA!$E$133:$E$368=D634),0)),"n/a")</f>
        <v>2698879.46</v>
      </c>
      <c r="J634" s="77">
        <f t="array" ref="J634">IFERROR(INDEX(DATA!$AA$133:$AA$368,MATCH(1,(DATA!$D$133:$D$368=B634)*(DATA!$E$133:$E$368=D634),0)),"n/a")</f>
        <v>-1.5410118150773099E-2</v>
      </c>
      <c r="K634" s="76">
        <f t="array" ref="K634">IFERROR(INDEX(DATA!$AJ$133:$AJ$368,MATCH(1,(DATA!$D$133:$D$368=B634)*(DATA!$E$133:$E$368=D634),0)),"n/a")</f>
        <v>5262636.4800000004</v>
      </c>
      <c r="L634" s="77">
        <f t="array" ref="L634">IFERROR(INDEX(DATA!$AK$133:$AK$368,MATCH(1,(DATA!$D$133:$D$368=B634)*(DATA!$E$133:$E$368=D634),0)),"n/a")</f>
        <v>-4.7676809148991299E-2</v>
      </c>
      <c r="R634" s="66"/>
      <c r="S634" s="66"/>
      <c r="T634" s="66"/>
      <c r="U634" s="66"/>
      <c r="V634" s="66"/>
      <c r="W634" s="66"/>
      <c r="X634" s="66"/>
      <c r="Y634" s="66"/>
    </row>
    <row r="635" spans="1:25" x14ac:dyDescent="0.2">
      <c r="A635" s="75" t="s">
        <v>19</v>
      </c>
      <c r="B635" s="66" t="s">
        <v>11</v>
      </c>
      <c r="C635" s="66" t="s">
        <v>0</v>
      </c>
      <c r="D635" s="66" t="s">
        <v>287</v>
      </c>
      <c r="E635" s="76">
        <f t="array" ref="E635">IFERROR(INDEX(DATA!$F$133:$F$368,MATCH(1,(DATA!$D$133:$D$368=B635)*(DATA!$E$133:$E$368=D635),0)),"n/a")</f>
        <v>496239.58</v>
      </c>
      <c r="F635" s="77">
        <f t="array" ref="F635">IFERROR(INDEX(DATA!$G$133:$G$368,MATCH(1,(DATA!$D$133:$D$368=B635)*(DATA!$E$133:$E$368=D635),0)),"n/a")</f>
        <v>9.3545703743885503E-2</v>
      </c>
      <c r="G635" s="76">
        <f t="array" ref="G635">IFERROR(INDEX(DATA!$P$133:$P$368,MATCH(1,(DATA!$D$133:$D$368=B635)*(DATA!$E$133:$E$368=D635),0)),"n/a")</f>
        <v>1496428.46</v>
      </c>
      <c r="H635" s="77">
        <f t="array" ref="H635">IFERROR(INDEX(DATA!$Q$133:$Q$368,MATCH(1,(DATA!$D$133:$D$368=B635)*(DATA!$E$133:$E$368=D635),0)),"n/a")</f>
        <v>7.6485943360090305E-2</v>
      </c>
      <c r="I635" s="76">
        <f t="array" ref="I635">IFERROR(INDEX(DATA!$Z$133:$Z$368,MATCH(1,(DATA!$D$133:$D$368=B635)*(DATA!$E$133:$E$368=D635),0)),"n/a")</f>
        <v>2791843.03</v>
      </c>
      <c r="J635" s="77">
        <f t="array" ref="J635">IFERROR(INDEX(DATA!$AA$133:$AA$368,MATCH(1,(DATA!$D$133:$D$368=B635)*(DATA!$E$133:$E$368=D635),0)),"n/a")</f>
        <v>-1.8672958376479899E-2</v>
      </c>
      <c r="K635" s="76">
        <f t="array" ref="K635">IFERROR(INDEX(DATA!$AJ$133:$AJ$368,MATCH(1,(DATA!$D$133:$D$368=B635)*(DATA!$E$133:$E$368=D635),0)),"n/a")</f>
        <v>5315620.4400000004</v>
      </c>
      <c r="L635" s="77">
        <f t="array" ref="L635">IFERROR(INDEX(DATA!$AK$133:$AK$368,MATCH(1,(DATA!$D$133:$D$368=B635)*(DATA!$E$133:$E$368=D635),0)),"n/a")</f>
        <v>-6.0644148339807101E-2</v>
      </c>
      <c r="R635" s="66"/>
      <c r="S635" s="66"/>
      <c r="T635" s="66"/>
      <c r="U635" s="66"/>
      <c r="V635" s="66"/>
      <c r="W635" s="66"/>
      <c r="X635" s="66"/>
      <c r="Y635" s="66"/>
    </row>
    <row r="636" spans="1:25" x14ac:dyDescent="0.2">
      <c r="A636" s="75" t="s">
        <v>19</v>
      </c>
      <c r="B636" s="66" t="s">
        <v>11</v>
      </c>
      <c r="C636" s="66" t="s">
        <v>0</v>
      </c>
      <c r="D636" s="66" t="s">
        <v>288</v>
      </c>
      <c r="E636" s="76">
        <f t="array" ref="E636">IFERROR(INDEX(DATA!$F$133:$F$368,MATCH(1,(DATA!$D$133:$D$368=B636)*(DATA!$E$133:$E$368=D636),0)),"n/a")</f>
        <v>378617.27</v>
      </c>
      <c r="F636" s="77">
        <f t="array" ref="F636">IFERROR(INDEX(DATA!$G$133:$G$368,MATCH(1,(DATA!$D$133:$D$368=B636)*(DATA!$E$133:$E$368=D636),0)),"n/a")</f>
        <v>0.14386860165602</v>
      </c>
      <c r="G636" s="76">
        <f t="array" ref="G636">IFERROR(INDEX(DATA!$P$133:$P$368,MATCH(1,(DATA!$D$133:$D$368=B636)*(DATA!$E$133:$E$368=D636),0)),"n/a")</f>
        <v>1280410.6499999999</v>
      </c>
      <c r="H636" s="77">
        <f t="array" ref="H636">IFERROR(INDEX(DATA!$Q$133:$Q$368,MATCH(1,(DATA!$D$133:$D$368=B636)*(DATA!$E$133:$E$368=D636),0)),"n/a")</f>
        <v>0.19255150484563199</v>
      </c>
      <c r="I636" s="76">
        <f t="array" ref="I636">IFERROR(INDEX(DATA!$Z$133:$Z$368,MATCH(1,(DATA!$D$133:$D$368=B636)*(DATA!$E$133:$E$368=D636),0)),"n/a")</f>
        <v>2367155.9</v>
      </c>
      <c r="J636" s="77">
        <f t="array" ref="J636">IFERROR(INDEX(DATA!$AA$133:$AA$368,MATCH(1,(DATA!$D$133:$D$368=B636)*(DATA!$E$133:$E$368=D636),0)),"n/a")</f>
        <v>0.22303246360217099</v>
      </c>
      <c r="K636" s="76">
        <f t="array" ref="K636">IFERROR(INDEX(DATA!$AJ$133:$AJ$368,MATCH(1,(DATA!$D$133:$D$368=B636)*(DATA!$E$133:$E$368=D636),0)),"n/a")</f>
        <v>4419978.22</v>
      </c>
      <c r="L636" s="77">
        <f t="array" ref="L636">IFERROR(INDEX(DATA!$AK$133:$AK$368,MATCH(1,(DATA!$D$133:$D$368=B636)*(DATA!$E$133:$E$368=D636),0)),"n/a")</f>
        <v>0.26770613670912202</v>
      </c>
      <c r="R636" s="66"/>
      <c r="S636" s="66"/>
      <c r="T636" s="66"/>
      <c r="U636" s="66"/>
      <c r="V636" s="66"/>
      <c r="W636" s="66"/>
      <c r="X636" s="66"/>
      <c r="Y636" s="66"/>
    </row>
    <row r="637" spans="1:25" x14ac:dyDescent="0.2">
      <c r="A637" s="75" t="s">
        <v>19</v>
      </c>
      <c r="B637" s="66" t="s">
        <v>11</v>
      </c>
      <c r="C637" s="66" t="s">
        <v>0</v>
      </c>
      <c r="D637" s="66" t="s">
        <v>289</v>
      </c>
      <c r="E637" s="76">
        <f t="array" ref="E637">IFERROR(INDEX(DATA!$F$133:$F$368,MATCH(1,(DATA!$D$133:$D$368=B637)*(DATA!$E$133:$E$368=D637),0)),"n/a")</f>
        <v>196177.58</v>
      </c>
      <c r="F637" s="77">
        <f t="array" ref="F637">IFERROR(INDEX(DATA!$G$133:$G$368,MATCH(1,(DATA!$D$133:$D$368=B637)*(DATA!$E$133:$E$368=D637),0)),"n/a")</f>
        <v>4.0669414694477997E-2</v>
      </c>
      <c r="G637" s="76">
        <f t="array" ref="G637">IFERROR(INDEX(DATA!$P$133:$P$368,MATCH(1,(DATA!$D$133:$D$368=B637)*(DATA!$E$133:$E$368=D637),0)),"n/a")</f>
        <v>675806.16</v>
      </c>
      <c r="H637" s="77">
        <f t="array" ref="H637">IFERROR(INDEX(DATA!$Q$133:$Q$368,MATCH(1,(DATA!$D$133:$D$368=B637)*(DATA!$E$133:$E$368=D637),0)),"n/a")</f>
        <v>0.119444723373617</v>
      </c>
      <c r="I637" s="76">
        <f t="array" ref="I637">IFERROR(INDEX(DATA!$Z$133:$Z$368,MATCH(1,(DATA!$D$133:$D$368=B637)*(DATA!$E$133:$E$368=D637),0)),"n/a")</f>
        <v>1254058.1499999999</v>
      </c>
      <c r="J637" s="77">
        <f t="array" ref="J637">IFERROR(INDEX(DATA!$AA$133:$AA$368,MATCH(1,(DATA!$D$133:$D$368=B637)*(DATA!$E$133:$E$368=D637),0)),"n/a")</f>
        <v>0.12264777144116</v>
      </c>
      <c r="K637" s="76">
        <f t="array" ref="K637">IFERROR(INDEX(DATA!$AJ$133:$AJ$368,MATCH(1,(DATA!$D$133:$D$368=B637)*(DATA!$E$133:$E$368=D637),0)),"n/a")</f>
        <v>2448866.69</v>
      </c>
      <c r="L637" s="77">
        <f t="array" ref="L637">IFERROR(INDEX(DATA!$AK$133:$AK$368,MATCH(1,(DATA!$D$133:$D$368=B637)*(DATA!$E$133:$E$368=D637),0)),"n/a")</f>
        <v>0.14541442259939499</v>
      </c>
      <c r="R637" s="66"/>
      <c r="S637" s="66"/>
      <c r="T637" s="66"/>
      <c r="U637" s="66"/>
      <c r="V637" s="66"/>
      <c r="W637" s="66"/>
      <c r="X637" s="66"/>
      <c r="Y637" s="66"/>
    </row>
    <row r="638" spans="1:25" x14ac:dyDescent="0.2">
      <c r="A638" s="75" t="s">
        <v>19</v>
      </c>
      <c r="B638" s="66" t="s">
        <v>11</v>
      </c>
      <c r="C638" s="66" t="s">
        <v>0</v>
      </c>
      <c r="D638" s="66" t="s">
        <v>290</v>
      </c>
      <c r="E638" s="76">
        <f t="array" ref="E638">IFERROR(INDEX(DATA!$F$133:$F$368,MATCH(1,(DATA!$D$133:$D$368=B638)*(DATA!$E$133:$E$368=D638),0)),"n/a")</f>
        <v>261895.88</v>
      </c>
      <c r="F638" s="77">
        <f t="array" ref="F638">IFERROR(INDEX(DATA!$G$133:$G$368,MATCH(1,(DATA!$D$133:$D$368=B638)*(DATA!$E$133:$E$368=D638),0)),"n/a")</f>
        <v>0.24407915413067399</v>
      </c>
      <c r="G638" s="76">
        <f t="array" ref="G638">IFERROR(INDEX(DATA!$P$133:$P$368,MATCH(1,(DATA!$D$133:$D$368=B638)*(DATA!$E$133:$E$368=D638),0)),"n/a")</f>
        <v>783037.19</v>
      </c>
      <c r="H638" s="77">
        <f t="array" ref="H638">IFERROR(INDEX(DATA!$Q$133:$Q$368,MATCH(1,(DATA!$D$133:$D$368=B638)*(DATA!$E$133:$E$368=D638),0)),"n/a")</f>
        <v>7.7750040069614307E-2</v>
      </c>
      <c r="I638" s="76">
        <f t="array" ref="I638">IFERROR(INDEX(DATA!$Z$133:$Z$368,MATCH(1,(DATA!$D$133:$D$368=B638)*(DATA!$E$133:$E$368=D638),0)),"n/a")</f>
        <v>1435139.69</v>
      </c>
      <c r="J638" s="77">
        <f t="array" ref="J638">IFERROR(INDEX(DATA!$AA$133:$AA$368,MATCH(1,(DATA!$D$133:$D$368=B638)*(DATA!$E$133:$E$368=D638),0)),"n/a")</f>
        <v>6.8429175899614295E-2</v>
      </c>
      <c r="K638" s="76">
        <f t="array" ref="K638">IFERROR(INDEX(DATA!$AJ$133:$AJ$368,MATCH(1,(DATA!$D$133:$D$368=B638)*(DATA!$E$133:$E$368=D638),0)),"n/a")</f>
        <v>2728515.35</v>
      </c>
      <c r="L638" s="77">
        <f t="array" ref="L638">IFERROR(INDEX(DATA!$AK$133:$AK$368,MATCH(1,(DATA!$D$133:$D$368=B638)*(DATA!$E$133:$E$368=D638),0)),"n/a")</f>
        <v>8.1993819500486703E-2</v>
      </c>
      <c r="R638" s="66"/>
      <c r="S638" s="66"/>
      <c r="T638" s="66"/>
      <c r="U638" s="66"/>
      <c r="V638" s="66"/>
      <c r="W638" s="66"/>
      <c r="X638" s="66"/>
      <c r="Y638" s="66"/>
    </row>
    <row r="639" spans="1:25" x14ac:dyDescent="0.2">
      <c r="A639" s="75" t="s">
        <v>19</v>
      </c>
      <c r="B639" s="66" t="s">
        <v>11</v>
      </c>
      <c r="C639" s="66" t="s">
        <v>0</v>
      </c>
      <c r="D639" s="66" t="s">
        <v>291</v>
      </c>
      <c r="E639" s="76">
        <f t="array" ref="E639">IFERROR(INDEX(DATA!$F$133:$F$368,MATCH(1,(DATA!$D$133:$D$368=B639)*(DATA!$E$133:$E$368=D639),0)),"n/a")</f>
        <v>197649.65</v>
      </c>
      <c r="F639" s="77">
        <f t="array" ref="F639">IFERROR(INDEX(DATA!$G$133:$G$368,MATCH(1,(DATA!$D$133:$D$368=B639)*(DATA!$E$133:$E$368=D639),0)),"n/a")</f>
        <v>0.35243896531016999</v>
      </c>
      <c r="G639" s="76">
        <f t="array" ref="G639">IFERROR(INDEX(DATA!$P$133:$P$368,MATCH(1,(DATA!$D$133:$D$368=B639)*(DATA!$E$133:$E$368=D639),0)),"n/a")</f>
        <v>666246.65</v>
      </c>
      <c r="H639" s="77">
        <f t="array" ref="H639">IFERROR(INDEX(DATA!$Q$133:$Q$368,MATCH(1,(DATA!$D$133:$D$368=B639)*(DATA!$E$133:$E$368=D639),0)),"n/a")</f>
        <v>0.29087034743041901</v>
      </c>
      <c r="I639" s="76">
        <f t="array" ref="I639">IFERROR(INDEX(DATA!$Z$133:$Z$368,MATCH(1,(DATA!$D$133:$D$368=B639)*(DATA!$E$133:$E$368=D639),0)),"n/a")</f>
        <v>1273193.8899999999</v>
      </c>
      <c r="J639" s="77">
        <f t="array" ref="J639">IFERROR(INDEX(DATA!$AA$133:$AA$368,MATCH(1,(DATA!$D$133:$D$368=B639)*(DATA!$E$133:$E$368=D639),0)),"n/a")</f>
        <v>0.25423690193881199</v>
      </c>
      <c r="K639" s="76">
        <f t="array" ref="K639">IFERROR(INDEX(DATA!$AJ$133:$AJ$368,MATCH(1,(DATA!$D$133:$D$368=B639)*(DATA!$E$133:$E$368=D639),0)),"n/a")</f>
        <v>2387915.81</v>
      </c>
      <c r="L639" s="77">
        <f t="array" ref="L639">IFERROR(INDEX(DATA!$AK$133:$AK$368,MATCH(1,(DATA!$D$133:$D$368=B639)*(DATA!$E$133:$E$368=D639),0)),"n/a")</f>
        <v>0.27889350709974298</v>
      </c>
      <c r="R639" s="66"/>
      <c r="S639" s="66"/>
      <c r="T639" s="66"/>
      <c r="U639" s="66"/>
      <c r="V639" s="66"/>
      <c r="W639" s="66"/>
      <c r="X639" s="66"/>
      <c r="Y639" s="66"/>
    </row>
    <row r="640" spans="1:25" x14ac:dyDescent="0.2">
      <c r="A640" s="75" t="s">
        <v>19</v>
      </c>
      <c r="B640" s="66" t="s">
        <v>11</v>
      </c>
      <c r="C640" s="66" t="s">
        <v>0</v>
      </c>
      <c r="D640" s="66" t="s">
        <v>292</v>
      </c>
      <c r="E640" s="76">
        <f t="array" ref="E640">IFERROR(INDEX(DATA!$F$133:$F$368,MATCH(1,(DATA!$D$133:$D$368=B640)*(DATA!$E$133:$E$368=D640),0)),"n/a")</f>
        <v>970755.15</v>
      </c>
      <c r="F640" s="77">
        <f t="array" ref="F640">IFERROR(INDEX(DATA!$G$133:$G$368,MATCH(1,(DATA!$D$133:$D$368=B640)*(DATA!$E$133:$E$368=D640),0)),"n/a")</f>
        <v>6.5261519465168394E-2</v>
      </c>
      <c r="G640" s="76">
        <f t="array" ref="G640">IFERROR(INDEX(DATA!$P$133:$P$368,MATCH(1,(DATA!$D$133:$D$368=B640)*(DATA!$E$133:$E$368=D640),0)),"n/a")</f>
        <v>3275828.77</v>
      </c>
      <c r="H640" s="77">
        <f t="array" ref="H640">IFERROR(INDEX(DATA!$Q$133:$Q$368,MATCH(1,(DATA!$D$133:$D$368=B640)*(DATA!$E$133:$E$368=D640),0)),"n/a")</f>
        <v>4.4626143423964801E-2</v>
      </c>
      <c r="I640" s="76">
        <f t="array" ref="I640">IFERROR(INDEX(DATA!$Z$133:$Z$368,MATCH(1,(DATA!$D$133:$D$368=B640)*(DATA!$E$133:$E$368=D640),0)),"n/a")</f>
        <v>6275055.1200000001</v>
      </c>
      <c r="J640" s="77">
        <f t="array" ref="J640">IFERROR(INDEX(DATA!$AA$133:$AA$368,MATCH(1,(DATA!$D$133:$D$368=B640)*(DATA!$E$133:$E$368=D640),0)),"n/a")</f>
        <v>3.1322682649381699E-2</v>
      </c>
      <c r="K640" s="76">
        <f t="array" ref="K640">IFERROR(INDEX(DATA!$AJ$133:$AJ$368,MATCH(1,(DATA!$D$133:$D$368=B640)*(DATA!$E$133:$E$368=D640),0)),"n/a")</f>
        <v>11895601.130000001</v>
      </c>
      <c r="L640" s="77">
        <f t="array" ref="L640">IFERROR(INDEX(DATA!$AK$133:$AK$368,MATCH(1,(DATA!$D$133:$D$368=B640)*(DATA!$E$133:$E$368=D640),0)),"n/a")</f>
        <v>4.7033178133097799E-2</v>
      </c>
      <c r="R640" s="66"/>
      <c r="S640" s="66"/>
      <c r="T640" s="66"/>
      <c r="U640" s="66"/>
      <c r="V640" s="66"/>
      <c r="W640" s="66"/>
      <c r="X640" s="66"/>
      <c r="Y640" s="66"/>
    </row>
    <row r="641" spans="1:25" x14ac:dyDescent="0.2">
      <c r="A641" s="75" t="s">
        <v>19</v>
      </c>
      <c r="B641" s="66" t="s">
        <v>11</v>
      </c>
      <c r="C641" s="66" t="s">
        <v>0</v>
      </c>
      <c r="D641" s="66" t="s">
        <v>293</v>
      </c>
      <c r="E641" s="76">
        <f t="array" ref="E641">IFERROR(INDEX(DATA!$F$133:$F$368,MATCH(1,(DATA!$D$133:$D$368=B641)*(DATA!$E$133:$E$368=D641),0)),"n/a")</f>
        <v>106367.37</v>
      </c>
      <c r="F641" s="77">
        <f t="array" ref="F641">IFERROR(INDEX(DATA!$G$133:$G$368,MATCH(1,(DATA!$D$133:$D$368=B641)*(DATA!$E$133:$E$368=D641),0)),"n/a")</f>
        <v>8.5021719332204801E-2</v>
      </c>
      <c r="G641" s="76">
        <f t="array" ref="G641">IFERROR(INDEX(DATA!$P$133:$P$368,MATCH(1,(DATA!$D$133:$D$368=B641)*(DATA!$E$133:$E$368=D641),0)),"n/a")</f>
        <v>360815.4</v>
      </c>
      <c r="H641" s="77">
        <f t="array" ref="H641">IFERROR(INDEX(DATA!$Q$133:$Q$368,MATCH(1,(DATA!$D$133:$D$368=B641)*(DATA!$E$133:$E$368=D641),0)),"n/a")</f>
        <v>0.19839801483611899</v>
      </c>
      <c r="I641" s="76">
        <f t="array" ref="I641">IFERROR(INDEX(DATA!$Z$133:$Z$368,MATCH(1,(DATA!$D$133:$D$368=B641)*(DATA!$E$133:$E$368=D641),0)),"n/a")</f>
        <v>641851.71</v>
      </c>
      <c r="J641" s="77">
        <f t="array" ref="J641">IFERROR(INDEX(DATA!$AA$133:$AA$368,MATCH(1,(DATA!$D$133:$D$368=B641)*(DATA!$E$133:$E$368=D641),0)),"n/a")</f>
        <v>0.179877958829988</v>
      </c>
      <c r="K641" s="76">
        <f t="array" ref="K641">IFERROR(INDEX(DATA!$AJ$133:$AJ$368,MATCH(1,(DATA!$D$133:$D$368=B641)*(DATA!$E$133:$E$368=D641),0)),"n/a")</f>
        <v>1195508.2</v>
      </c>
      <c r="L641" s="77">
        <f t="array" ref="L641">IFERROR(INDEX(DATA!$AK$133:$AK$368,MATCH(1,(DATA!$D$133:$D$368=B641)*(DATA!$E$133:$E$368=D641),0)),"n/a")</f>
        <v>0.214243442043619</v>
      </c>
      <c r="R641" s="66"/>
      <c r="S641" s="66"/>
      <c r="T641" s="66"/>
      <c r="U641" s="66"/>
      <c r="V641" s="66"/>
      <c r="W641" s="66"/>
      <c r="X641" s="66"/>
      <c r="Y641" s="66"/>
    </row>
    <row r="642" spans="1:25" x14ac:dyDescent="0.2">
      <c r="A642" s="75" t="s">
        <v>19</v>
      </c>
      <c r="B642" s="66" t="s">
        <v>11</v>
      </c>
      <c r="C642" s="66" t="s">
        <v>0</v>
      </c>
      <c r="D642" s="66" t="s">
        <v>294</v>
      </c>
      <c r="E642" s="76">
        <f t="array" ref="E642">IFERROR(INDEX(DATA!$F$133:$F$368,MATCH(1,(DATA!$D$133:$D$368=B642)*(DATA!$E$133:$E$368=D642),0)),"n/a")</f>
        <v>746953.64</v>
      </c>
      <c r="F642" s="77">
        <f t="array" ref="F642">IFERROR(INDEX(DATA!$G$133:$G$368,MATCH(1,(DATA!$D$133:$D$368=B642)*(DATA!$E$133:$E$368=D642),0)),"n/a")</f>
        <v>0.18939573402078599</v>
      </c>
      <c r="G642" s="76">
        <f t="array" ref="G642">IFERROR(INDEX(DATA!$P$133:$P$368,MATCH(1,(DATA!$D$133:$D$368=B642)*(DATA!$E$133:$E$368=D642),0)),"n/a")</f>
        <v>2269818.65</v>
      </c>
      <c r="H642" s="77">
        <f t="array" ref="H642">IFERROR(INDEX(DATA!$Q$133:$Q$368,MATCH(1,(DATA!$D$133:$D$368=B642)*(DATA!$E$133:$E$368=D642),0)),"n/a")</f>
        <v>5.3777914828340899E-2</v>
      </c>
      <c r="I642" s="76">
        <f t="array" ref="I642">IFERROR(INDEX(DATA!$Z$133:$Z$368,MATCH(1,(DATA!$D$133:$D$368=B642)*(DATA!$E$133:$E$368=D642),0)),"n/a")</f>
        <v>4324499.3600000003</v>
      </c>
      <c r="J642" s="77">
        <f t="array" ref="J642">IFERROR(INDEX(DATA!$AA$133:$AA$368,MATCH(1,(DATA!$D$133:$D$368=B642)*(DATA!$E$133:$E$368=D642),0)),"n/a")</f>
        <v>6.9320414124206295E-2</v>
      </c>
      <c r="K642" s="76">
        <f t="array" ref="K642">IFERROR(INDEX(DATA!$AJ$133:$AJ$368,MATCH(1,(DATA!$D$133:$D$368=B642)*(DATA!$E$133:$E$368=D642),0)),"n/a")</f>
        <v>8228871.1900000004</v>
      </c>
      <c r="L642" s="77">
        <f t="array" ref="L642">IFERROR(INDEX(DATA!$AK$133:$AK$368,MATCH(1,(DATA!$D$133:$D$368=B642)*(DATA!$E$133:$E$368=D642),0)),"n/a")</f>
        <v>9.5150264407801693E-2</v>
      </c>
      <c r="R642" s="66"/>
      <c r="S642" s="66"/>
      <c r="T642" s="66"/>
      <c r="U642" s="66"/>
      <c r="V642" s="66"/>
      <c r="W642" s="66"/>
      <c r="X642" s="66"/>
      <c r="Y642" s="66"/>
    </row>
    <row r="643" spans="1:25" x14ac:dyDescent="0.2">
      <c r="A643" s="75" t="s">
        <v>19</v>
      </c>
      <c r="B643" s="66" t="s">
        <v>11</v>
      </c>
      <c r="C643" s="66" t="s">
        <v>0</v>
      </c>
      <c r="D643" s="66" t="s">
        <v>295</v>
      </c>
      <c r="E643" s="76">
        <f t="array" ref="E643">IFERROR(INDEX(DATA!$F$133:$F$368,MATCH(1,(DATA!$D$133:$D$368=B643)*(DATA!$E$133:$E$368=D643),0)),"n/a")</f>
        <v>263695.14</v>
      </c>
      <c r="F643" s="77">
        <f t="array" ref="F643">IFERROR(INDEX(DATA!$G$133:$G$368,MATCH(1,(DATA!$D$133:$D$368=B643)*(DATA!$E$133:$E$368=D643),0)),"n/a")</f>
        <v>0.15101659729303099</v>
      </c>
      <c r="G643" s="76">
        <f t="array" ref="G643">IFERROR(INDEX(DATA!$P$133:$P$368,MATCH(1,(DATA!$D$133:$D$368=B643)*(DATA!$E$133:$E$368=D643),0)),"n/a")</f>
        <v>873371.51</v>
      </c>
      <c r="H643" s="77">
        <f t="array" ref="H643">IFERROR(INDEX(DATA!$Q$133:$Q$368,MATCH(1,(DATA!$D$133:$D$368=B643)*(DATA!$E$133:$E$368=D643),0)),"n/a")</f>
        <v>0.17397125128327501</v>
      </c>
      <c r="I643" s="76">
        <f t="array" ref="I643">IFERROR(INDEX(DATA!$Z$133:$Z$368,MATCH(1,(DATA!$D$133:$D$368=B643)*(DATA!$E$133:$E$368=D643),0)),"n/a")</f>
        <v>1667061.33</v>
      </c>
      <c r="J643" s="77">
        <f t="array" ref="J643">IFERROR(INDEX(DATA!$AA$133:$AA$368,MATCH(1,(DATA!$D$133:$D$368=B643)*(DATA!$E$133:$E$368=D643),0)),"n/a")</f>
        <v>0.16747712299987699</v>
      </c>
      <c r="K643" s="76">
        <f t="array" ref="K643">IFERROR(INDEX(DATA!$AJ$133:$AJ$368,MATCH(1,(DATA!$D$133:$D$368=B643)*(DATA!$E$133:$E$368=D643),0)),"n/a")</f>
        <v>3085093.53</v>
      </c>
      <c r="L643" s="77">
        <f t="array" ref="L643">IFERROR(INDEX(DATA!$AK$133:$AK$368,MATCH(1,(DATA!$D$133:$D$368=B643)*(DATA!$E$133:$E$368=D643),0)),"n/a")</f>
        <v>0.17278673872881201</v>
      </c>
      <c r="R643" s="66"/>
      <c r="S643" s="66"/>
      <c r="T643" s="66"/>
      <c r="U643" s="66"/>
      <c r="V643" s="66"/>
      <c r="W643" s="66"/>
      <c r="X643" s="66"/>
      <c r="Y643" s="66"/>
    </row>
    <row r="644" spans="1:25" x14ac:dyDescent="0.2">
      <c r="A644" s="75" t="s">
        <v>19</v>
      </c>
      <c r="B644" s="66" t="s">
        <v>11</v>
      </c>
      <c r="C644" s="66" t="s">
        <v>0</v>
      </c>
      <c r="D644" s="66" t="s">
        <v>296</v>
      </c>
      <c r="E644" s="76">
        <f t="array" ref="E644">IFERROR(INDEX(DATA!$F$133:$F$368,MATCH(1,(DATA!$D$133:$D$368=B644)*(DATA!$E$133:$E$368=D644),0)),"n/a")</f>
        <v>280286.03000000003</v>
      </c>
      <c r="F644" s="77">
        <f t="array" ref="F644">IFERROR(INDEX(DATA!$G$133:$G$368,MATCH(1,(DATA!$D$133:$D$368=B644)*(DATA!$E$133:$E$368=D644),0)),"n/a")</f>
        <v>2.1393781868901101E-2</v>
      </c>
      <c r="G644" s="76">
        <f t="array" ref="G644">IFERROR(INDEX(DATA!$P$133:$P$368,MATCH(1,(DATA!$D$133:$D$368=B644)*(DATA!$E$133:$E$368=D644),0)),"n/a")</f>
        <v>969712.12</v>
      </c>
      <c r="H644" s="77">
        <f t="array" ref="H644">IFERROR(INDEX(DATA!$Q$133:$Q$368,MATCH(1,(DATA!$D$133:$D$368=B644)*(DATA!$E$133:$E$368=D644),0)),"n/a")</f>
        <v>5.93146292700759E-2</v>
      </c>
      <c r="I644" s="76">
        <f t="array" ref="I644">IFERROR(INDEX(DATA!$Z$133:$Z$368,MATCH(1,(DATA!$D$133:$D$368=B644)*(DATA!$E$133:$E$368=D644),0)),"n/a")</f>
        <v>1891196.58</v>
      </c>
      <c r="J644" s="77">
        <f t="array" ref="J644">IFERROR(INDEX(DATA!$AA$133:$AA$368,MATCH(1,(DATA!$D$133:$D$368=B644)*(DATA!$E$133:$E$368=D644),0)),"n/a")</f>
        <v>3.24075678037375E-3</v>
      </c>
      <c r="K644" s="76">
        <f t="array" ref="K644">IFERROR(INDEX(DATA!$AJ$133:$AJ$368,MATCH(1,(DATA!$D$133:$D$368=B644)*(DATA!$E$133:$E$368=D644),0)),"n/a")</f>
        <v>3582680.14</v>
      </c>
      <c r="L644" s="77">
        <f t="array" ref="L644">IFERROR(INDEX(DATA!$AK$133:$AK$368,MATCH(1,(DATA!$D$133:$D$368=B644)*(DATA!$E$133:$E$368=D644),0)),"n/a")</f>
        <v>4.9837452309374197E-2</v>
      </c>
      <c r="R644" s="66"/>
      <c r="S644" s="66"/>
      <c r="T644" s="66"/>
      <c r="U644" s="66"/>
      <c r="V644" s="66"/>
      <c r="W644" s="66"/>
      <c r="X644" s="66"/>
      <c r="Y644" s="66"/>
    </row>
    <row r="645" spans="1:25" x14ac:dyDescent="0.2">
      <c r="A645" s="75" t="s">
        <v>19</v>
      </c>
      <c r="B645" s="66" t="s">
        <v>11</v>
      </c>
      <c r="C645" s="66" t="s">
        <v>0</v>
      </c>
      <c r="D645" s="66" t="s">
        <v>297</v>
      </c>
      <c r="E645" s="76">
        <f t="array" ref="E645">IFERROR(INDEX(DATA!$F$133:$F$368,MATCH(1,(DATA!$D$133:$D$368=B645)*(DATA!$E$133:$E$368=D645),0)),"n/a")</f>
        <v>180513.05</v>
      </c>
      <c r="F645" s="77">
        <f t="array" ref="F645">IFERROR(INDEX(DATA!$G$133:$G$368,MATCH(1,(DATA!$D$133:$D$368=B645)*(DATA!$E$133:$E$368=D645),0)),"n/a")</f>
        <v>0.19957904132719501</v>
      </c>
      <c r="G645" s="76">
        <f t="array" ref="G645">IFERROR(INDEX(DATA!$P$133:$P$368,MATCH(1,(DATA!$D$133:$D$368=B645)*(DATA!$E$133:$E$368=D645),0)),"n/a")</f>
        <v>570763.18000000005</v>
      </c>
      <c r="H645" s="77">
        <f t="array" ref="H645">IFERROR(INDEX(DATA!$Q$133:$Q$368,MATCH(1,(DATA!$D$133:$D$368=B645)*(DATA!$E$133:$E$368=D645),0)),"n/a")</f>
        <v>0.150239748159437</v>
      </c>
      <c r="I645" s="76">
        <f t="array" ref="I645">IFERROR(INDEX(DATA!$Z$133:$Z$368,MATCH(1,(DATA!$D$133:$D$368=B645)*(DATA!$E$133:$E$368=D645),0)),"n/a")</f>
        <v>1029507.25</v>
      </c>
      <c r="J645" s="77">
        <f t="array" ref="J645">IFERROR(INDEX(DATA!$AA$133:$AA$368,MATCH(1,(DATA!$D$133:$D$368=B645)*(DATA!$E$133:$E$368=D645),0)),"n/a")</f>
        <v>0.14658057999083399</v>
      </c>
      <c r="K645" s="76">
        <f t="array" ref="K645">IFERROR(INDEX(DATA!$AJ$133:$AJ$368,MATCH(1,(DATA!$D$133:$D$368=B645)*(DATA!$E$133:$E$368=D645),0)),"n/a")</f>
        <v>1952151.26</v>
      </c>
      <c r="L645" s="77">
        <f t="array" ref="L645">IFERROR(INDEX(DATA!$AK$133:$AK$368,MATCH(1,(DATA!$D$133:$D$368=B645)*(DATA!$E$133:$E$368=D645),0)),"n/a")</f>
        <v>0.15818268756055401</v>
      </c>
      <c r="R645" s="66"/>
      <c r="S645" s="66"/>
      <c r="T645" s="66"/>
      <c r="U645" s="66"/>
      <c r="V645" s="66"/>
      <c r="W645" s="66"/>
      <c r="X645" s="66"/>
      <c r="Y645" s="66"/>
    </row>
    <row r="646" spans="1:25" x14ac:dyDescent="0.2">
      <c r="A646" s="75" t="s">
        <v>19</v>
      </c>
      <c r="B646" s="66" t="s">
        <v>11</v>
      </c>
      <c r="C646" s="66" t="s">
        <v>0</v>
      </c>
      <c r="D646" s="66" t="s">
        <v>298</v>
      </c>
      <c r="E646" s="76">
        <f t="array" ref="E646">IFERROR(INDEX(DATA!$F$133:$F$368,MATCH(1,(DATA!$D$133:$D$368=B646)*(DATA!$E$133:$E$368=D646),0)),"n/a")</f>
        <v>290880.05</v>
      </c>
      <c r="F646" s="77">
        <f t="array" ref="F646">IFERROR(INDEX(DATA!$G$133:$G$368,MATCH(1,(DATA!$D$133:$D$368=B646)*(DATA!$E$133:$E$368=D646),0)),"n/a")</f>
        <v>0.162070865216902</v>
      </c>
      <c r="G646" s="76">
        <f t="array" ref="G646">IFERROR(INDEX(DATA!$P$133:$P$368,MATCH(1,(DATA!$D$133:$D$368=B646)*(DATA!$E$133:$E$368=D646),0)),"n/a")</f>
        <v>908477.71</v>
      </c>
      <c r="H646" s="77">
        <f t="array" ref="H646">IFERROR(INDEX(DATA!$Q$133:$Q$368,MATCH(1,(DATA!$D$133:$D$368=B646)*(DATA!$E$133:$E$368=D646),0)),"n/a")</f>
        <v>0.14610199319154599</v>
      </c>
      <c r="I646" s="76">
        <f t="array" ref="I646">IFERROR(INDEX(DATA!$Z$133:$Z$368,MATCH(1,(DATA!$D$133:$D$368=B646)*(DATA!$E$133:$E$368=D646),0)),"n/a")</f>
        <v>1636004.15</v>
      </c>
      <c r="J646" s="77">
        <f t="array" ref="J646">IFERROR(INDEX(DATA!$AA$133:$AA$368,MATCH(1,(DATA!$D$133:$D$368=B646)*(DATA!$E$133:$E$368=D646),0)),"n/a")</f>
        <v>0.143697693615015</v>
      </c>
      <c r="K646" s="76">
        <f t="array" ref="K646">IFERROR(INDEX(DATA!$AJ$133:$AJ$368,MATCH(1,(DATA!$D$133:$D$368=B646)*(DATA!$E$133:$E$368=D646),0)),"n/a")</f>
        <v>3082083.35</v>
      </c>
      <c r="L646" s="77">
        <f t="array" ref="L646">IFERROR(INDEX(DATA!$AK$133:$AK$368,MATCH(1,(DATA!$D$133:$D$368=B646)*(DATA!$E$133:$E$368=D646),0)),"n/a")</f>
        <v>0.15714131965717901</v>
      </c>
      <c r="R646" s="66"/>
      <c r="S646" s="66"/>
      <c r="T646" s="66"/>
      <c r="U646" s="66"/>
      <c r="V646" s="66"/>
      <c r="W646" s="66"/>
      <c r="X646" s="66"/>
      <c r="Y646" s="66"/>
    </row>
    <row r="647" spans="1:25" x14ac:dyDescent="0.2">
      <c r="A647" s="75" t="s">
        <v>19</v>
      </c>
      <c r="B647" s="66" t="s">
        <v>11</v>
      </c>
      <c r="C647" s="66" t="s">
        <v>0</v>
      </c>
      <c r="D647" s="66" t="s">
        <v>299</v>
      </c>
      <c r="E647" s="76">
        <f t="array" ref="E647">IFERROR(INDEX(DATA!$F$133:$F$368,MATCH(1,(DATA!$D$133:$D$368=B647)*(DATA!$E$133:$E$368=D647),0)),"n/a")</f>
        <v>1367948.41</v>
      </c>
      <c r="F647" s="77">
        <f t="array" ref="F647">IFERROR(INDEX(DATA!$G$133:$G$368,MATCH(1,(DATA!$D$133:$D$368=B647)*(DATA!$E$133:$E$368=D647),0)),"n/a")</f>
        <v>3.8957365445010397E-2</v>
      </c>
      <c r="G647" s="76">
        <f t="array" ref="G647">IFERROR(INDEX(DATA!$P$133:$P$368,MATCH(1,(DATA!$D$133:$D$368=B647)*(DATA!$E$133:$E$368=D647),0)),"n/a")</f>
        <v>4500452.63</v>
      </c>
      <c r="H647" s="77">
        <f t="array" ref="H647">IFERROR(INDEX(DATA!$Q$133:$Q$368,MATCH(1,(DATA!$D$133:$D$368=B647)*(DATA!$E$133:$E$368=D647),0)),"n/a")</f>
        <v>1.5386190098882899E-2</v>
      </c>
      <c r="I647" s="76">
        <f t="array" ref="I647">IFERROR(INDEX(DATA!$Z$133:$Z$368,MATCH(1,(DATA!$D$133:$D$368=B647)*(DATA!$E$133:$E$368=D647),0)),"n/a")</f>
        <v>8578586.4600000009</v>
      </c>
      <c r="J647" s="77">
        <f t="array" ref="J647">IFERROR(INDEX(DATA!$AA$133:$AA$368,MATCH(1,(DATA!$D$133:$D$368=B647)*(DATA!$E$133:$E$368=D647),0)),"n/a")</f>
        <v>-3.01967867743601E-2</v>
      </c>
      <c r="K647" s="76">
        <f t="array" ref="K647">IFERROR(INDEX(DATA!$AJ$133:$AJ$368,MATCH(1,(DATA!$D$133:$D$368=B647)*(DATA!$E$133:$E$368=D647),0)),"n/a")</f>
        <v>17053201.800000001</v>
      </c>
      <c r="L647" s="77">
        <f t="array" ref="L647">IFERROR(INDEX(DATA!$AK$133:$AK$368,MATCH(1,(DATA!$D$133:$D$368=B647)*(DATA!$E$133:$E$368=D647),0)),"n/a")</f>
        <v>-2.4024180911513201E-2</v>
      </c>
      <c r="R647" s="66"/>
      <c r="S647" s="66"/>
      <c r="T647" s="66"/>
      <c r="U647" s="66"/>
      <c r="V647" s="66"/>
      <c r="W647" s="66"/>
      <c r="X647" s="66"/>
      <c r="Y647" s="66"/>
    </row>
    <row r="648" spans="1:25" x14ac:dyDescent="0.2">
      <c r="A648" s="75" t="s">
        <v>19</v>
      </c>
      <c r="B648" s="66" t="s">
        <v>11</v>
      </c>
      <c r="C648" s="66" t="s">
        <v>0</v>
      </c>
      <c r="D648" s="66" t="s">
        <v>300</v>
      </c>
      <c r="E648" s="76">
        <f t="array" ref="E648">IFERROR(INDEX(DATA!$F$133:$F$368,MATCH(1,(DATA!$D$133:$D$368=B648)*(DATA!$E$133:$E$368=D648),0)),"n/a")</f>
        <v>532771.36</v>
      </c>
      <c r="F648" s="77">
        <f t="array" ref="F648">IFERROR(INDEX(DATA!$G$133:$G$368,MATCH(1,(DATA!$D$133:$D$368=B648)*(DATA!$E$133:$E$368=D648),0)),"n/a")</f>
        <v>0.13289351113119199</v>
      </c>
      <c r="G648" s="76">
        <f t="array" ref="G648">IFERROR(INDEX(DATA!$P$133:$P$368,MATCH(1,(DATA!$D$133:$D$368=B648)*(DATA!$E$133:$E$368=D648),0)),"n/a")</f>
        <v>1753178.13</v>
      </c>
      <c r="H648" s="77">
        <f t="array" ref="H648">IFERROR(INDEX(DATA!$Q$133:$Q$368,MATCH(1,(DATA!$D$133:$D$368=B648)*(DATA!$E$133:$E$368=D648),0)),"n/a")</f>
        <v>8.3226045329880705E-2</v>
      </c>
      <c r="I648" s="76">
        <f t="array" ref="I648">IFERROR(INDEX(DATA!$Z$133:$Z$368,MATCH(1,(DATA!$D$133:$D$368=B648)*(DATA!$E$133:$E$368=D648),0)),"n/a")</f>
        <v>3253740.94</v>
      </c>
      <c r="J648" s="77">
        <f t="array" ref="J648">IFERROR(INDEX(DATA!$AA$133:$AA$368,MATCH(1,(DATA!$D$133:$D$368=B648)*(DATA!$E$133:$E$368=D648),0)),"n/a")</f>
        <v>9.9245497749021097E-2</v>
      </c>
      <c r="K648" s="76">
        <f t="array" ref="K648">IFERROR(INDEX(DATA!$AJ$133:$AJ$368,MATCH(1,(DATA!$D$133:$D$368=B648)*(DATA!$E$133:$E$368=D648),0)),"n/a")</f>
        <v>6280918.8399999999</v>
      </c>
      <c r="L648" s="77">
        <f t="array" ref="L648">IFERROR(INDEX(DATA!$AK$133:$AK$368,MATCH(1,(DATA!$D$133:$D$368=B648)*(DATA!$E$133:$E$368=D648),0)),"n/a")</f>
        <v>8.0390862151712997E-2</v>
      </c>
      <c r="R648" s="66"/>
      <c r="S648" s="66"/>
      <c r="T648" s="66"/>
      <c r="U648" s="66"/>
      <c r="V648" s="66"/>
      <c r="W648" s="66"/>
      <c r="X648" s="66"/>
      <c r="Y648" s="66"/>
    </row>
    <row r="649" spans="1:25" x14ac:dyDescent="0.2">
      <c r="A649" s="75" t="s">
        <v>19</v>
      </c>
      <c r="B649" s="66" t="s">
        <v>11</v>
      </c>
      <c r="C649" s="66" t="s">
        <v>0</v>
      </c>
      <c r="D649" s="66" t="s">
        <v>301</v>
      </c>
      <c r="E649" s="76">
        <f t="array" ref="E649">IFERROR(INDEX(DATA!$F$133:$F$368,MATCH(1,(DATA!$D$133:$D$368=B649)*(DATA!$E$133:$E$368=D649),0)),"n/a")</f>
        <v>91802.13</v>
      </c>
      <c r="F649" s="77">
        <f t="array" ref="F649">IFERROR(INDEX(DATA!$G$133:$G$368,MATCH(1,(DATA!$D$133:$D$368=B649)*(DATA!$E$133:$E$368=D649),0)),"n/a")</f>
        <v>0.30880810267432601</v>
      </c>
      <c r="G649" s="76">
        <f t="array" ref="G649">IFERROR(INDEX(DATA!$P$133:$P$368,MATCH(1,(DATA!$D$133:$D$368=B649)*(DATA!$E$133:$E$368=D649),0)),"n/a")</f>
        <v>305425.96999999997</v>
      </c>
      <c r="H649" s="77">
        <f t="array" ref="H649">IFERROR(INDEX(DATA!$Q$133:$Q$368,MATCH(1,(DATA!$D$133:$D$368=B649)*(DATA!$E$133:$E$368=D649),0)),"n/a")</f>
        <v>0.22505946488144599</v>
      </c>
      <c r="I649" s="76">
        <f t="array" ref="I649">IFERROR(INDEX(DATA!$Z$133:$Z$368,MATCH(1,(DATA!$D$133:$D$368=B649)*(DATA!$E$133:$E$368=D649),0)),"n/a")</f>
        <v>555357.52</v>
      </c>
      <c r="J649" s="77">
        <f t="array" ref="J649">IFERROR(INDEX(DATA!$AA$133:$AA$368,MATCH(1,(DATA!$D$133:$D$368=B649)*(DATA!$E$133:$E$368=D649),0)),"n/a")</f>
        <v>0.25858974452821198</v>
      </c>
      <c r="K649" s="76">
        <f t="array" ref="K649">IFERROR(INDEX(DATA!$AJ$133:$AJ$368,MATCH(1,(DATA!$D$133:$D$368=B649)*(DATA!$E$133:$E$368=D649),0)),"n/a")</f>
        <v>1044116.59</v>
      </c>
      <c r="L649" s="77">
        <f t="array" ref="L649">IFERROR(INDEX(DATA!$AK$133:$AK$368,MATCH(1,(DATA!$D$133:$D$368=B649)*(DATA!$E$133:$E$368=D649),0)),"n/a")</f>
        <v>0.29452840388981699</v>
      </c>
      <c r="R649" s="66"/>
      <c r="S649" s="66"/>
      <c r="T649" s="66"/>
      <c r="U649" s="66"/>
      <c r="V649" s="66"/>
      <c r="W649" s="66"/>
      <c r="X649" s="66"/>
      <c r="Y649" s="66"/>
    </row>
    <row r="650" spans="1:25" x14ac:dyDescent="0.2">
      <c r="A650" s="75" t="s">
        <v>19</v>
      </c>
      <c r="B650" s="66" t="s">
        <v>11</v>
      </c>
      <c r="C650" s="66" t="s">
        <v>0</v>
      </c>
      <c r="D650" s="66" t="s">
        <v>302</v>
      </c>
      <c r="E650" s="76">
        <f t="array" ref="E650">IFERROR(INDEX(DATA!$F$133:$F$368,MATCH(1,(DATA!$D$133:$D$368=B650)*(DATA!$E$133:$E$368=D650),0)),"n/a")</f>
        <v>463538.57</v>
      </c>
      <c r="F650" s="77">
        <f t="array" ref="F650">IFERROR(INDEX(DATA!$G$133:$G$368,MATCH(1,(DATA!$D$133:$D$368=B650)*(DATA!$E$133:$E$368=D650),0)),"n/a")</f>
        <v>0.21864637766933701</v>
      </c>
      <c r="G650" s="76">
        <f t="array" ref="G650">IFERROR(INDEX(DATA!$P$133:$P$368,MATCH(1,(DATA!$D$133:$D$368=B650)*(DATA!$E$133:$E$368=D650),0)),"n/a")</f>
        <v>1416596.5</v>
      </c>
      <c r="H650" s="77">
        <f t="array" ref="H650">IFERROR(INDEX(DATA!$Q$133:$Q$368,MATCH(1,(DATA!$D$133:$D$368=B650)*(DATA!$E$133:$E$368=D650),0)),"n/a")</f>
        <v>6.8649727181333595E-2</v>
      </c>
      <c r="I650" s="76">
        <f t="array" ref="I650">IFERROR(INDEX(DATA!$Z$133:$Z$368,MATCH(1,(DATA!$D$133:$D$368=B650)*(DATA!$E$133:$E$368=D650),0)),"n/a")</f>
        <v>2644038.83</v>
      </c>
      <c r="J650" s="77">
        <f t="array" ref="J650">IFERROR(INDEX(DATA!$AA$133:$AA$368,MATCH(1,(DATA!$D$133:$D$368=B650)*(DATA!$E$133:$E$368=D650),0)),"n/a")</f>
        <v>6.4883103610194698E-2</v>
      </c>
      <c r="K650" s="76">
        <f t="array" ref="K650">IFERROR(INDEX(DATA!$AJ$133:$AJ$368,MATCH(1,(DATA!$D$133:$D$368=B650)*(DATA!$E$133:$E$368=D650),0)),"n/a")</f>
        <v>5069951.51</v>
      </c>
      <c r="L650" s="77">
        <f t="array" ref="L650">IFERROR(INDEX(DATA!$AK$133:$AK$368,MATCH(1,(DATA!$D$133:$D$368=B650)*(DATA!$E$133:$E$368=D650),0)),"n/a")</f>
        <v>8.5691566123777693E-2</v>
      </c>
      <c r="R650" s="66"/>
      <c r="S650" s="66"/>
      <c r="T650" s="66"/>
      <c r="U650" s="66"/>
      <c r="V650" s="66"/>
      <c r="W650" s="66"/>
      <c r="X650" s="66"/>
      <c r="Y650" s="66"/>
    </row>
    <row r="651" spans="1:25" x14ac:dyDescent="0.2">
      <c r="A651" s="75" t="s">
        <v>19</v>
      </c>
      <c r="B651" s="66" t="s">
        <v>11</v>
      </c>
      <c r="C651" s="66" t="s">
        <v>0</v>
      </c>
      <c r="D651" s="66" t="s">
        <v>303</v>
      </c>
      <c r="E651" s="76">
        <f t="array" ref="E651">IFERROR(INDEX(DATA!$F$133:$F$368,MATCH(1,(DATA!$D$133:$D$368=B651)*(DATA!$E$133:$E$368=D651),0)),"n/a")</f>
        <v>163199.87</v>
      </c>
      <c r="F651" s="77">
        <f t="array" ref="F651">IFERROR(INDEX(DATA!$G$133:$G$368,MATCH(1,(DATA!$D$133:$D$368=B651)*(DATA!$E$133:$E$368=D651),0)),"n/a")</f>
        <v>2.9159933031399899E-2</v>
      </c>
      <c r="G651" s="76">
        <f t="array" ref="G651">IFERROR(INDEX(DATA!$P$133:$P$368,MATCH(1,(DATA!$D$133:$D$368=B651)*(DATA!$E$133:$E$368=D651),0)),"n/a")</f>
        <v>562216.30000000005</v>
      </c>
      <c r="H651" s="77">
        <f t="array" ref="H651">IFERROR(INDEX(DATA!$Q$133:$Q$368,MATCH(1,(DATA!$D$133:$D$368=B651)*(DATA!$E$133:$E$368=D651),0)),"n/a")</f>
        <v>0.108771184838729</v>
      </c>
      <c r="I651" s="76">
        <f t="array" ref="I651">IFERROR(INDEX(DATA!$Z$133:$Z$368,MATCH(1,(DATA!$D$133:$D$368=B651)*(DATA!$E$133:$E$368=D651),0)),"n/a")</f>
        <v>1027674.8</v>
      </c>
      <c r="J651" s="77">
        <f t="array" ref="J651">IFERROR(INDEX(DATA!$AA$133:$AA$368,MATCH(1,(DATA!$D$133:$D$368=B651)*(DATA!$E$133:$E$368=D651),0)),"n/a")</f>
        <v>0.10872696542209299</v>
      </c>
      <c r="K651" s="76">
        <f t="array" ref="K651">IFERROR(INDEX(DATA!$AJ$133:$AJ$368,MATCH(1,(DATA!$D$133:$D$368=B651)*(DATA!$E$133:$E$368=D651),0)),"n/a")</f>
        <v>2000026.9</v>
      </c>
      <c r="L651" s="77">
        <f t="array" ref="L651">IFERROR(INDEX(DATA!$AK$133:$AK$368,MATCH(1,(DATA!$D$133:$D$368=B651)*(DATA!$E$133:$E$368=D651),0)),"n/a")</f>
        <v>0.156244789200014</v>
      </c>
      <c r="R651" s="66"/>
      <c r="S651" s="66"/>
      <c r="T651" s="66"/>
      <c r="U651" s="66"/>
      <c r="V651" s="66"/>
      <c r="W651" s="66"/>
      <c r="X651" s="66"/>
      <c r="Y651" s="66"/>
    </row>
    <row r="652" spans="1:25" x14ac:dyDescent="0.2">
      <c r="A652" s="75" t="s">
        <v>19</v>
      </c>
      <c r="B652" s="66" t="s">
        <v>11</v>
      </c>
      <c r="C652" s="66" t="s">
        <v>0</v>
      </c>
      <c r="D652" s="66" t="s">
        <v>304</v>
      </c>
      <c r="E652" s="76">
        <f t="array" ref="E652">IFERROR(INDEX(DATA!$F$133:$F$368,MATCH(1,(DATA!$D$133:$D$368=B652)*(DATA!$E$133:$E$368=D652),0)),"n/a")</f>
        <v>576575.98</v>
      </c>
      <c r="F652" s="77">
        <f t="array" ref="F652">IFERROR(INDEX(DATA!$G$133:$G$368,MATCH(1,(DATA!$D$133:$D$368=B652)*(DATA!$E$133:$E$368=D652),0)),"n/a")</f>
        <v>5.4098782311617098E-2</v>
      </c>
      <c r="G652" s="76">
        <f t="array" ref="G652">IFERROR(INDEX(DATA!$P$133:$P$368,MATCH(1,(DATA!$D$133:$D$368=B652)*(DATA!$E$133:$E$368=D652),0)),"n/a")</f>
        <v>1903910.69</v>
      </c>
      <c r="H652" s="77">
        <f t="array" ref="H652">IFERROR(INDEX(DATA!$Q$133:$Q$368,MATCH(1,(DATA!$D$133:$D$368=B652)*(DATA!$E$133:$E$368=D652),0)),"n/a")</f>
        <v>3.13030543033882E-2</v>
      </c>
      <c r="I652" s="76">
        <f t="array" ref="I652">IFERROR(INDEX(DATA!$Z$133:$Z$368,MATCH(1,(DATA!$D$133:$D$368=B652)*(DATA!$E$133:$E$368=D652),0)),"n/a")</f>
        <v>3617217.08</v>
      </c>
      <c r="J652" s="77">
        <f t="array" ref="J652">IFERROR(INDEX(DATA!$AA$133:$AA$368,MATCH(1,(DATA!$D$133:$D$368=B652)*(DATA!$E$133:$E$368=D652),0)),"n/a")</f>
        <v>-6.2174962029044999E-3</v>
      </c>
      <c r="K652" s="76">
        <f t="array" ref="K652">IFERROR(INDEX(DATA!$AJ$133:$AJ$368,MATCH(1,(DATA!$D$133:$D$368=B652)*(DATA!$E$133:$E$368=D652),0)),"n/a")</f>
        <v>6998745.5700000003</v>
      </c>
      <c r="L652" s="77">
        <f t="array" ref="L652">IFERROR(INDEX(DATA!$AK$133:$AK$368,MATCH(1,(DATA!$D$133:$D$368=B652)*(DATA!$E$133:$E$368=D652),0)),"n/a")</f>
        <v>-6.2376593595033104E-3</v>
      </c>
      <c r="R652" s="66"/>
      <c r="S652" s="66"/>
      <c r="T652" s="66"/>
      <c r="U652" s="66"/>
      <c r="V652" s="66"/>
      <c r="W652" s="66"/>
      <c r="X652" s="66"/>
      <c r="Y652" s="66"/>
    </row>
    <row r="653" spans="1:25" x14ac:dyDescent="0.2">
      <c r="A653" s="75" t="s">
        <v>19</v>
      </c>
      <c r="B653" s="66" t="s">
        <v>11</v>
      </c>
      <c r="C653" s="66" t="s">
        <v>0</v>
      </c>
      <c r="D653" s="66" t="s">
        <v>305</v>
      </c>
      <c r="E653" s="76">
        <f t="array" ref="E653">IFERROR(INDEX(DATA!$F$133:$F$368,MATCH(1,(DATA!$D$133:$D$368=B653)*(DATA!$E$133:$E$368=D653),0)),"n/a")</f>
        <v>355296.13</v>
      </c>
      <c r="F653" s="77">
        <f t="array" ref="F653">IFERROR(INDEX(DATA!$G$133:$G$368,MATCH(1,(DATA!$D$133:$D$368=B653)*(DATA!$E$133:$E$368=D653),0)),"n/a")</f>
        <v>5.4158181584922797E-2</v>
      </c>
      <c r="G653" s="76">
        <f t="array" ref="G653">IFERROR(INDEX(DATA!$P$133:$P$368,MATCH(1,(DATA!$D$133:$D$368=B653)*(DATA!$E$133:$E$368=D653),0)),"n/a")</f>
        <v>1253870.6000000001</v>
      </c>
      <c r="H653" s="77">
        <f t="array" ref="H653">IFERROR(INDEX(DATA!$Q$133:$Q$368,MATCH(1,(DATA!$D$133:$D$368=B653)*(DATA!$E$133:$E$368=D653),0)),"n/a")</f>
        <v>0.138875163148896</v>
      </c>
      <c r="I653" s="76">
        <f t="array" ref="I653">IFERROR(INDEX(DATA!$Z$133:$Z$368,MATCH(1,(DATA!$D$133:$D$368=B653)*(DATA!$E$133:$E$368=D653),0)),"n/a")</f>
        <v>2415802.83</v>
      </c>
      <c r="J653" s="77">
        <f t="array" ref="J653">IFERROR(INDEX(DATA!$AA$133:$AA$368,MATCH(1,(DATA!$D$133:$D$368=B653)*(DATA!$E$133:$E$368=D653),0)),"n/a")</f>
        <v>0.12357673915725</v>
      </c>
      <c r="K653" s="76">
        <f t="array" ref="K653">IFERROR(INDEX(DATA!$AJ$133:$AJ$368,MATCH(1,(DATA!$D$133:$D$368=B653)*(DATA!$E$133:$E$368=D653),0)),"n/a")</f>
        <v>4293839.5199999996</v>
      </c>
      <c r="L653" s="77">
        <f t="array" ref="L653">IFERROR(INDEX(DATA!$AK$133:$AK$368,MATCH(1,(DATA!$D$133:$D$368=B653)*(DATA!$E$133:$E$368=D653),0)),"n/a")</f>
        <v>0.122786381115119</v>
      </c>
      <c r="R653" s="66"/>
      <c r="S653" s="66"/>
      <c r="T653" s="66"/>
      <c r="U653" s="66"/>
      <c r="V653" s="66"/>
      <c r="W653" s="66"/>
      <c r="X653" s="66"/>
      <c r="Y653" s="66"/>
    </row>
    <row r="654" spans="1:25" x14ac:dyDescent="0.2">
      <c r="A654" s="75" t="s">
        <v>19</v>
      </c>
      <c r="B654" s="66" t="s">
        <v>11</v>
      </c>
      <c r="C654" s="66" t="s">
        <v>0</v>
      </c>
      <c r="D654" s="66" t="s">
        <v>306</v>
      </c>
      <c r="E654" s="76">
        <f t="array" ref="E654">IFERROR(INDEX(DATA!$F$133:$F$368,MATCH(1,(DATA!$D$133:$D$368=B654)*(DATA!$E$133:$E$368=D654),0)),"n/a")</f>
        <v>288009.09999999998</v>
      </c>
      <c r="F654" s="77">
        <f t="array" ref="F654">IFERROR(INDEX(DATA!$G$133:$G$368,MATCH(1,(DATA!$D$133:$D$368=B654)*(DATA!$E$133:$E$368=D654),0)),"n/a")</f>
        <v>2.46387595432036E-2</v>
      </c>
      <c r="G654" s="76">
        <f t="array" ref="G654">IFERROR(INDEX(DATA!$P$133:$P$368,MATCH(1,(DATA!$D$133:$D$368=B654)*(DATA!$E$133:$E$368=D654),0)),"n/a")</f>
        <v>1023373.54</v>
      </c>
      <c r="H654" s="77">
        <f t="array" ref="H654">IFERROR(INDEX(DATA!$Q$133:$Q$368,MATCH(1,(DATA!$D$133:$D$368=B654)*(DATA!$E$133:$E$368=D654),0)),"n/a")</f>
        <v>6.9185877484282496E-2</v>
      </c>
      <c r="I654" s="76">
        <f t="array" ref="I654">IFERROR(INDEX(DATA!$Z$133:$Z$368,MATCH(1,(DATA!$D$133:$D$368=B654)*(DATA!$E$133:$E$368=D654),0)),"n/a")</f>
        <v>1981961.59</v>
      </c>
      <c r="J654" s="77">
        <f t="array" ref="J654">IFERROR(INDEX(DATA!$AA$133:$AA$368,MATCH(1,(DATA!$D$133:$D$368=B654)*(DATA!$E$133:$E$368=D654),0)),"n/a")</f>
        <v>8.8212673557225105E-2</v>
      </c>
      <c r="K654" s="76">
        <f t="array" ref="K654">IFERROR(INDEX(DATA!$AJ$133:$AJ$368,MATCH(1,(DATA!$D$133:$D$368=B654)*(DATA!$E$133:$E$368=D654),0)),"n/a")</f>
        <v>4027304.46</v>
      </c>
      <c r="L654" s="77">
        <f t="array" ref="L654">IFERROR(INDEX(DATA!$AK$133:$AK$368,MATCH(1,(DATA!$D$133:$D$368=B654)*(DATA!$E$133:$E$368=D654),0)),"n/a")</f>
        <v>0.119719508196649</v>
      </c>
      <c r="R654" s="66"/>
      <c r="S654" s="66"/>
      <c r="T654" s="66"/>
      <c r="U654" s="66"/>
      <c r="V654" s="66"/>
      <c r="W654" s="66"/>
      <c r="X654" s="66"/>
      <c r="Y654" s="66"/>
    </row>
    <row r="655" spans="1:25" x14ac:dyDescent="0.2">
      <c r="A655" s="75" t="s">
        <v>19</v>
      </c>
      <c r="B655" s="66" t="s">
        <v>11</v>
      </c>
      <c r="C655" s="66" t="s">
        <v>0</v>
      </c>
      <c r="D655" s="66" t="s">
        <v>307</v>
      </c>
      <c r="E655" s="76">
        <f t="array" ref="E655">IFERROR(INDEX(DATA!$F$133:$F$368,MATCH(1,(DATA!$D$133:$D$368=B655)*(DATA!$E$133:$E$368=D655),0)),"n/a")</f>
        <v>380191.64</v>
      </c>
      <c r="F655" s="77">
        <f t="array" ref="F655">IFERROR(INDEX(DATA!$G$133:$G$368,MATCH(1,(DATA!$D$133:$D$368=B655)*(DATA!$E$133:$E$368=D655),0)),"n/a")</f>
        <v>5.8444692403974999E-2</v>
      </c>
      <c r="G655" s="76">
        <f t="array" ref="G655">IFERROR(INDEX(DATA!$P$133:$P$368,MATCH(1,(DATA!$D$133:$D$368=B655)*(DATA!$E$133:$E$368=D655),0)),"n/a")</f>
        <v>1307577.02</v>
      </c>
      <c r="H655" s="77">
        <f t="array" ref="H655">IFERROR(INDEX(DATA!$Q$133:$Q$368,MATCH(1,(DATA!$D$133:$D$368=B655)*(DATA!$E$133:$E$368=D655),0)),"n/a")</f>
        <v>9.3083944863495693E-2</v>
      </c>
      <c r="I655" s="76">
        <f t="array" ref="I655">IFERROR(INDEX(DATA!$Z$133:$Z$368,MATCH(1,(DATA!$D$133:$D$368=B655)*(DATA!$E$133:$E$368=D655),0)),"n/a")</f>
        <v>2515406.29</v>
      </c>
      <c r="J655" s="77">
        <f t="array" ref="J655">IFERROR(INDEX(DATA!$AA$133:$AA$368,MATCH(1,(DATA!$D$133:$D$368=B655)*(DATA!$E$133:$E$368=D655),0)),"n/a")</f>
        <v>9.7240088207169298E-2</v>
      </c>
      <c r="K655" s="76">
        <f t="array" ref="K655">IFERROR(INDEX(DATA!$AJ$133:$AJ$368,MATCH(1,(DATA!$D$133:$D$368=B655)*(DATA!$E$133:$E$368=D655),0)),"n/a")</f>
        <v>4858670.95</v>
      </c>
      <c r="L655" s="77">
        <f t="array" ref="L655">IFERROR(INDEX(DATA!$AK$133:$AK$368,MATCH(1,(DATA!$D$133:$D$368=B655)*(DATA!$E$133:$E$368=D655),0)),"n/a")</f>
        <v>9.9384677141054104E-2</v>
      </c>
      <c r="R655" s="66"/>
      <c r="S655" s="66"/>
      <c r="T655" s="66"/>
      <c r="U655" s="66"/>
      <c r="V655" s="66"/>
      <c r="W655" s="66"/>
      <c r="X655" s="66"/>
      <c r="Y655" s="66"/>
    </row>
    <row r="656" spans="1:25" x14ac:dyDescent="0.2">
      <c r="A656" s="75" t="s">
        <v>19</v>
      </c>
      <c r="B656" s="66" t="s">
        <v>11</v>
      </c>
      <c r="C656" s="66" t="s">
        <v>0</v>
      </c>
      <c r="D656" s="66" t="s">
        <v>308</v>
      </c>
      <c r="E656" s="76">
        <f t="array" ref="E656">IFERROR(INDEX(DATA!$F$133:$F$368,MATCH(1,(DATA!$D$133:$D$368=B656)*(DATA!$E$133:$E$368=D656),0)),"n/a")</f>
        <v>284856.67</v>
      </c>
      <c r="F656" s="77">
        <f t="array" ref="F656">IFERROR(INDEX(DATA!$G$133:$G$368,MATCH(1,(DATA!$D$133:$D$368=B656)*(DATA!$E$133:$E$368=D656),0)),"n/a")</f>
        <v>4.7187937030352498E-2</v>
      </c>
      <c r="G656" s="76">
        <f t="array" ref="G656">IFERROR(INDEX(DATA!$P$133:$P$368,MATCH(1,(DATA!$D$133:$D$368=B656)*(DATA!$E$133:$E$368=D656),0)),"n/a")</f>
        <v>923640.84</v>
      </c>
      <c r="H656" s="77">
        <f t="array" ref="H656">IFERROR(INDEX(DATA!$Q$133:$Q$368,MATCH(1,(DATA!$D$133:$D$368=B656)*(DATA!$E$133:$E$368=D656),0)),"n/a")</f>
        <v>5.47200684199406E-2</v>
      </c>
      <c r="I656" s="76">
        <f t="array" ref="I656">IFERROR(INDEX(DATA!$Z$133:$Z$368,MATCH(1,(DATA!$D$133:$D$368=B656)*(DATA!$E$133:$E$368=D656),0)),"n/a")</f>
        <v>1716531.3</v>
      </c>
      <c r="J656" s="77">
        <f t="array" ref="J656">IFERROR(INDEX(DATA!$AA$133:$AA$368,MATCH(1,(DATA!$D$133:$D$368=B656)*(DATA!$E$133:$E$368=D656),0)),"n/a")</f>
        <v>6.2542789934924001E-2</v>
      </c>
      <c r="K656" s="76">
        <f t="array" ref="K656">IFERROR(INDEX(DATA!$AJ$133:$AJ$368,MATCH(1,(DATA!$D$133:$D$368=B656)*(DATA!$E$133:$E$368=D656),0)),"n/a")</f>
        <v>3248155.89</v>
      </c>
      <c r="L656" s="77">
        <f t="array" ref="L656">IFERROR(INDEX(DATA!$AK$133:$AK$368,MATCH(1,(DATA!$D$133:$D$368=B656)*(DATA!$E$133:$E$368=D656),0)),"n/a")</f>
        <v>5.84220887745351E-2</v>
      </c>
      <c r="R656" s="66"/>
      <c r="S656" s="66"/>
      <c r="T656" s="66"/>
      <c r="U656" s="66"/>
      <c r="V656" s="66"/>
      <c r="W656" s="66"/>
      <c r="X656" s="66"/>
      <c r="Y656" s="66"/>
    </row>
    <row r="657" spans="1:25" x14ac:dyDescent="0.2">
      <c r="A657" s="75" t="s">
        <v>19</v>
      </c>
      <c r="B657" s="66" t="s">
        <v>11</v>
      </c>
      <c r="C657" s="66" t="s">
        <v>0</v>
      </c>
      <c r="D657" s="66" t="s">
        <v>309</v>
      </c>
      <c r="E657" s="76">
        <f t="array" ref="E657">IFERROR(INDEX(DATA!$F$133:$F$368,MATCH(1,(DATA!$D$133:$D$368=B657)*(DATA!$E$133:$E$368=D657),0)),"n/a")</f>
        <v>275724.25</v>
      </c>
      <c r="F657" s="77">
        <f t="array" ref="F657">IFERROR(INDEX(DATA!$G$133:$G$368,MATCH(1,(DATA!$D$133:$D$368=B657)*(DATA!$E$133:$E$368=D657),0)),"n/a")</f>
        <v>0.119146015293569</v>
      </c>
      <c r="G657" s="76">
        <f t="array" ref="G657">IFERROR(INDEX(DATA!$P$133:$P$368,MATCH(1,(DATA!$D$133:$D$368=B657)*(DATA!$E$133:$E$368=D657),0)),"n/a")</f>
        <v>894221.63</v>
      </c>
      <c r="H657" s="77">
        <f t="array" ref="H657">IFERROR(INDEX(DATA!$Q$133:$Q$368,MATCH(1,(DATA!$D$133:$D$368=B657)*(DATA!$E$133:$E$368=D657),0)),"n/a")</f>
        <v>0.122974669609554</v>
      </c>
      <c r="I657" s="76">
        <f t="array" ref="I657">IFERROR(INDEX(DATA!$Z$133:$Z$368,MATCH(1,(DATA!$D$133:$D$368=B657)*(DATA!$E$133:$E$368=D657),0)),"n/a")</f>
        <v>1663142.08</v>
      </c>
      <c r="J657" s="77">
        <f t="array" ref="J657">IFERROR(INDEX(DATA!$AA$133:$AA$368,MATCH(1,(DATA!$D$133:$D$368=B657)*(DATA!$E$133:$E$368=D657),0)),"n/a")</f>
        <v>0.119242412855999</v>
      </c>
      <c r="K657" s="76">
        <f t="array" ref="K657">IFERROR(INDEX(DATA!$AJ$133:$AJ$368,MATCH(1,(DATA!$D$133:$D$368=B657)*(DATA!$E$133:$E$368=D657),0)),"n/a")</f>
        <v>3134887.73</v>
      </c>
      <c r="L657" s="77">
        <f t="array" ref="L657">IFERROR(INDEX(DATA!$AK$133:$AK$368,MATCH(1,(DATA!$D$133:$D$368=B657)*(DATA!$E$133:$E$368=D657),0)),"n/a")</f>
        <v>0.12144702841452901</v>
      </c>
      <c r="R657" s="66"/>
      <c r="S657" s="66"/>
      <c r="T657" s="66"/>
      <c r="U657" s="66"/>
      <c r="V657" s="66"/>
      <c r="W657" s="66"/>
      <c r="X657" s="66"/>
      <c r="Y657" s="66"/>
    </row>
    <row r="658" spans="1:25" x14ac:dyDescent="0.2">
      <c r="A658" s="75" t="s">
        <v>19</v>
      </c>
      <c r="B658" s="66" t="s">
        <v>11</v>
      </c>
      <c r="C658" s="66" t="s">
        <v>0</v>
      </c>
      <c r="D658" s="66" t="s">
        <v>310</v>
      </c>
      <c r="E658" s="76">
        <f t="array" ref="E658">IFERROR(INDEX(DATA!$F$133:$F$368,MATCH(1,(DATA!$D$133:$D$368=B658)*(DATA!$E$133:$E$368=D658),0)),"n/a")</f>
        <v>166593.51999999999</v>
      </c>
      <c r="F658" s="77">
        <f t="array" ref="F658">IFERROR(INDEX(DATA!$G$133:$G$368,MATCH(1,(DATA!$D$133:$D$368=B658)*(DATA!$E$133:$E$368=D658),0)),"n/a")</f>
        <v>0.154095953025221</v>
      </c>
      <c r="G658" s="76">
        <f t="array" ref="G658">IFERROR(INDEX(DATA!$P$133:$P$368,MATCH(1,(DATA!$D$133:$D$368=B658)*(DATA!$E$133:$E$368=D658),0)),"n/a")</f>
        <v>531887.68999999994</v>
      </c>
      <c r="H658" s="77">
        <f t="array" ref="H658">IFERROR(INDEX(DATA!$Q$133:$Q$368,MATCH(1,(DATA!$D$133:$D$368=B658)*(DATA!$E$133:$E$368=D658),0)),"n/a")</f>
        <v>0.167222249372941</v>
      </c>
      <c r="I658" s="76">
        <f t="array" ref="I658">IFERROR(INDEX(DATA!$Z$133:$Z$368,MATCH(1,(DATA!$D$133:$D$368=B658)*(DATA!$E$133:$E$368=D658),0)),"n/a")</f>
        <v>964211.91</v>
      </c>
      <c r="J658" s="77">
        <f t="array" ref="J658">IFERROR(INDEX(DATA!$AA$133:$AA$368,MATCH(1,(DATA!$D$133:$D$368=B658)*(DATA!$E$133:$E$368=D658),0)),"n/a")</f>
        <v>0.146604923590583</v>
      </c>
      <c r="K658" s="76">
        <f t="array" ref="K658">IFERROR(INDEX(DATA!$AJ$133:$AJ$368,MATCH(1,(DATA!$D$133:$D$368=B658)*(DATA!$E$133:$E$368=D658),0)),"n/a")</f>
        <v>1848890.4</v>
      </c>
      <c r="L658" s="77">
        <f t="array" ref="L658">IFERROR(INDEX(DATA!$AK$133:$AK$368,MATCH(1,(DATA!$D$133:$D$368=B658)*(DATA!$E$133:$E$368=D658),0)),"n/a")</f>
        <v>0.13328011565953199</v>
      </c>
      <c r="R658" s="66"/>
      <c r="S658" s="66"/>
      <c r="T658" s="66"/>
      <c r="U658" s="66"/>
      <c r="V658" s="66"/>
      <c r="W658" s="66"/>
      <c r="X658" s="66"/>
      <c r="Y658" s="66"/>
    </row>
    <row r="659" spans="1:25" x14ac:dyDescent="0.2">
      <c r="A659" s="75" t="s">
        <v>19</v>
      </c>
      <c r="B659" s="66" t="s">
        <v>11</v>
      </c>
      <c r="C659" s="66" t="s">
        <v>0</v>
      </c>
      <c r="D659" s="66" t="s">
        <v>311</v>
      </c>
      <c r="E659" s="76">
        <f t="array" ref="E659">IFERROR(INDEX(DATA!$F$133:$F$368,MATCH(1,(DATA!$D$133:$D$368=B659)*(DATA!$E$133:$E$368=D659),0)),"n/a")</f>
        <v>240866.67</v>
      </c>
      <c r="F659" s="77">
        <f t="array" ref="F659">IFERROR(INDEX(DATA!$G$133:$G$368,MATCH(1,(DATA!$D$133:$D$368=B659)*(DATA!$E$133:$E$368=D659),0)),"n/a")</f>
        <v>-0.192285165406269</v>
      </c>
      <c r="G659" s="76">
        <f t="array" ref="G659">IFERROR(INDEX(DATA!$P$133:$P$368,MATCH(1,(DATA!$D$133:$D$368=B659)*(DATA!$E$133:$E$368=D659),0)),"n/a")</f>
        <v>824568.13</v>
      </c>
      <c r="H659" s="77">
        <f t="array" ref="H659">IFERROR(INDEX(DATA!$Q$133:$Q$368,MATCH(1,(DATA!$D$133:$D$368=B659)*(DATA!$E$133:$E$368=D659),0)),"n/a")</f>
        <v>-0.18304504868267801</v>
      </c>
      <c r="I659" s="76">
        <f t="array" ref="I659">IFERROR(INDEX(DATA!$Z$133:$Z$368,MATCH(1,(DATA!$D$133:$D$368=B659)*(DATA!$E$133:$E$368=D659),0)),"n/a")</f>
        <v>1604585.82</v>
      </c>
      <c r="J659" s="77">
        <f t="array" ref="J659">IFERROR(INDEX(DATA!$AA$133:$AA$368,MATCH(1,(DATA!$D$133:$D$368=B659)*(DATA!$E$133:$E$368=D659),0)),"n/a")</f>
        <v>-0.179952491508133</v>
      </c>
      <c r="K659" s="76">
        <f t="array" ref="K659">IFERROR(INDEX(DATA!$AJ$133:$AJ$368,MATCH(1,(DATA!$D$133:$D$368=B659)*(DATA!$E$133:$E$368=D659),0)),"n/a")</f>
        <v>3407362.7</v>
      </c>
      <c r="L659" s="77">
        <f t="array" ref="L659">IFERROR(INDEX(DATA!$AK$133:$AK$368,MATCH(1,(DATA!$D$133:$D$368=B659)*(DATA!$E$133:$E$368=D659),0)),"n/a")</f>
        <v>-9.0316428780811905E-2</v>
      </c>
      <c r="R659" s="66"/>
      <c r="S659" s="66"/>
      <c r="T659" s="66"/>
      <c r="U659" s="66"/>
      <c r="V659" s="66"/>
      <c r="W659" s="66"/>
      <c r="X659" s="66"/>
      <c r="Y659" s="66"/>
    </row>
    <row r="660" spans="1:25" x14ac:dyDescent="0.2">
      <c r="A660" s="75" t="s">
        <v>19</v>
      </c>
      <c r="B660" s="66" t="s">
        <v>11</v>
      </c>
      <c r="C660" s="66" t="s">
        <v>0</v>
      </c>
      <c r="D660" s="66" t="s">
        <v>312</v>
      </c>
      <c r="E660" s="76">
        <f t="array" ref="E660">IFERROR(INDEX(DATA!$F$133:$F$368,MATCH(1,(DATA!$D$133:$D$368=B660)*(DATA!$E$133:$E$368=D660),0)),"n/a")</f>
        <v>112510.63</v>
      </c>
      <c r="F660" s="77">
        <f t="array" ref="F660">IFERROR(INDEX(DATA!$G$133:$G$368,MATCH(1,(DATA!$D$133:$D$368=B660)*(DATA!$E$133:$E$368=D660),0)),"n/a")</f>
        <v>0.106906760426421</v>
      </c>
      <c r="G660" s="76">
        <f t="array" ref="G660">IFERROR(INDEX(DATA!$P$133:$P$368,MATCH(1,(DATA!$D$133:$D$368=B660)*(DATA!$E$133:$E$368=D660),0)),"n/a")</f>
        <v>403853.42</v>
      </c>
      <c r="H660" s="77">
        <f t="array" ref="H660">IFERROR(INDEX(DATA!$Q$133:$Q$368,MATCH(1,(DATA!$D$133:$D$368=B660)*(DATA!$E$133:$E$368=D660),0)),"n/a")</f>
        <v>0.20234931439577</v>
      </c>
      <c r="I660" s="76">
        <f t="array" ref="I660">IFERROR(INDEX(DATA!$Z$133:$Z$368,MATCH(1,(DATA!$D$133:$D$368=B660)*(DATA!$E$133:$E$368=D660),0)),"n/a")</f>
        <v>746525.43</v>
      </c>
      <c r="J660" s="77">
        <f t="array" ref="J660">IFERROR(INDEX(DATA!$AA$133:$AA$368,MATCH(1,(DATA!$D$133:$D$368=B660)*(DATA!$E$133:$E$368=D660),0)),"n/a")</f>
        <v>0.228411837557259</v>
      </c>
      <c r="K660" s="76">
        <f t="array" ref="K660">IFERROR(INDEX(DATA!$AJ$133:$AJ$368,MATCH(1,(DATA!$D$133:$D$368=B660)*(DATA!$E$133:$E$368=D660),0)),"n/a")</f>
        <v>1379044.42</v>
      </c>
      <c r="L660" s="77">
        <f t="array" ref="L660">IFERROR(INDEX(DATA!$AK$133:$AK$368,MATCH(1,(DATA!$D$133:$D$368=B660)*(DATA!$E$133:$E$368=D660),0)),"n/a")</f>
        <v>0.274257569056368</v>
      </c>
      <c r="R660" s="66"/>
      <c r="S660" s="66"/>
      <c r="T660" s="66"/>
      <c r="U660" s="66"/>
      <c r="V660" s="66"/>
      <c r="W660" s="66"/>
      <c r="X660" s="66"/>
      <c r="Y660" s="66"/>
    </row>
    <row r="661" spans="1:25" x14ac:dyDescent="0.2">
      <c r="A661" s="75" t="s">
        <v>19</v>
      </c>
      <c r="B661" s="66" t="s">
        <v>11</v>
      </c>
      <c r="C661" s="66" t="s">
        <v>0</v>
      </c>
      <c r="D661" s="66" t="s">
        <v>313</v>
      </c>
      <c r="E661" s="76">
        <f t="array" ref="E661">IFERROR(INDEX(DATA!$F$133:$F$368,MATCH(1,(DATA!$D$133:$D$368=B661)*(DATA!$E$133:$E$368=D661),0)),"n/a")</f>
        <v>267895.42</v>
      </c>
      <c r="F661" s="77">
        <f t="array" ref="F661">IFERROR(INDEX(DATA!$G$133:$G$368,MATCH(1,(DATA!$D$133:$D$368=B661)*(DATA!$E$133:$E$368=D661),0)),"n/a")</f>
        <v>3.9381394933427599E-2</v>
      </c>
      <c r="G661" s="76">
        <f t="array" ref="G661">IFERROR(INDEX(DATA!$P$133:$P$368,MATCH(1,(DATA!$D$133:$D$368=B661)*(DATA!$E$133:$E$368=D661),0)),"n/a")</f>
        <v>901152.84</v>
      </c>
      <c r="H661" s="77">
        <f t="array" ref="H661">IFERROR(INDEX(DATA!$Q$133:$Q$368,MATCH(1,(DATA!$D$133:$D$368=B661)*(DATA!$E$133:$E$368=D661),0)),"n/a")</f>
        <v>2.7586215625758699E-2</v>
      </c>
      <c r="I661" s="76">
        <f t="array" ref="I661">IFERROR(INDEX(DATA!$Z$133:$Z$368,MATCH(1,(DATA!$D$133:$D$368=B661)*(DATA!$E$133:$E$368=D661),0)),"n/a")</f>
        <v>1736926.27</v>
      </c>
      <c r="J661" s="77">
        <f t="array" ref="J661">IFERROR(INDEX(DATA!$AA$133:$AA$368,MATCH(1,(DATA!$D$133:$D$368=B661)*(DATA!$E$133:$E$368=D661),0)),"n/a")</f>
        <v>2.3540841702612999E-2</v>
      </c>
      <c r="K661" s="76">
        <f t="array" ref="K661">IFERROR(INDEX(DATA!$AJ$133:$AJ$368,MATCH(1,(DATA!$D$133:$D$368=B661)*(DATA!$E$133:$E$368=D661),0)),"n/a")</f>
        <v>3307551.78</v>
      </c>
      <c r="L661" s="77">
        <f t="array" ref="L661">IFERROR(INDEX(DATA!$AK$133:$AK$368,MATCH(1,(DATA!$D$133:$D$368=B661)*(DATA!$E$133:$E$368=D661),0)),"n/a")</f>
        <v>1.03316099580866E-2</v>
      </c>
      <c r="R661" s="66"/>
      <c r="S661" s="66"/>
      <c r="T661" s="66"/>
      <c r="U661" s="66"/>
      <c r="V661" s="66"/>
      <c r="W661" s="66"/>
      <c r="X661" s="66"/>
      <c r="Y661" s="66"/>
    </row>
    <row r="662" spans="1:25" x14ac:dyDescent="0.2">
      <c r="A662" s="75" t="s">
        <v>19</v>
      </c>
      <c r="B662" s="66" t="s">
        <v>11</v>
      </c>
      <c r="C662" s="66" t="s">
        <v>0</v>
      </c>
      <c r="D662" s="66" t="s">
        <v>314</v>
      </c>
      <c r="E662" s="76">
        <f t="array" ref="E662">IFERROR(INDEX(DATA!$F$133:$F$368,MATCH(1,(DATA!$D$133:$D$368=B662)*(DATA!$E$133:$E$368=D662),0)),"n/a")</f>
        <v>577892.54</v>
      </c>
      <c r="F662" s="77">
        <f t="array" ref="F662">IFERROR(INDEX(DATA!$G$133:$G$368,MATCH(1,(DATA!$D$133:$D$368=B662)*(DATA!$E$133:$E$368=D662),0)),"n/a")</f>
        <v>-1.3921428470389E-2</v>
      </c>
      <c r="G662" s="76">
        <f t="array" ref="G662">IFERROR(INDEX(DATA!$P$133:$P$368,MATCH(1,(DATA!$D$133:$D$368=B662)*(DATA!$E$133:$E$368=D662),0)),"n/a")</f>
        <v>1984632.38</v>
      </c>
      <c r="H662" s="77">
        <f t="array" ref="H662">IFERROR(INDEX(DATA!$Q$133:$Q$368,MATCH(1,(DATA!$D$133:$D$368=B662)*(DATA!$E$133:$E$368=D662),0)),"n/a")</f>
        <v>1.2388595966741399E-2</v>
      </c>
      <c r="I662" s="76">
        <f t="array" ref="I662">IFERROR(INDEX(DATA!$Z$133:$Z$368,MATCH(1,(DATA!$D$133:$D$368=B662)*(DATA!$E$133:$E$368=D662),0)),"n/a")</f>
        <v>3823100.82</v>
      </c>
      <c r="J662" s="77">
        <f t="array" ref="J662">IFERROR(INDEX(DATA!$AA$133:$AA$368,MATCH(1,(DATA!$D$133:$D$368=B662)*(DATA!$E$133:$E$368=D662),0)),"n/a")</f>
        <v>-2.8963571369570999E-2</v>
      </c>
      <c r="K662" s="76">
        <f t="array" ref="K662">IFERROR(INDEX(DATA!$AJ$133:$AJ$368,MATCH(1,(DATA!$D$133:$D$368=B662)*(DATA!$E$133:$E$368=D662),0)),"n/a")</f>
        <v>7519168.7599999998</v>
      </c>
      <c r="L662" s="77">
        <f t="array" ref="L662">IFERROR(INDEX(DATA!$AK$133:$AK$368,MATCH(1,(DATA!$D$133:$D$368=B662)*(DATA!$E$133:$E$368=D662),0)),"n/a")</f>
        <v>-4.91198161217309E-2</v>
      </c>
      <c r="R662" s="66"/>
      <c r="S662" s="66"/>
      <c r="T662" s="66"/>
      <c r="U662" s="66"/>
      <c r="V662" s="66"/>
      <c r="W662" s="66"/>
      <c r="X662" s="66"/>
      <c r="Y662" s="66"/>
    </row>
    <row r="663" spans="1:25" x14ac:dyDescent="0.2">
      <c r="A663" s="75" t="s">
        <v>19</v>
      </c>
      <c r="B663" s="66" t="s">
        <v>11</v>
      </c>
      <c r="C663" s="66" t="s">
        <v>0</v>
      </c>
      <c r="D663" s="66" t="s">
        <v>315</v>
      </c>
      <c r="E663" s="76">
        <f t="array" ref="E663">IFERROR(INDEX(DATA!$F$133:$F$368,MATCH(1,(DATA!$D$133:$D$368=B663)*(DATA!$E$133:$E$368=D663),0)),"n/a")</f>
        <v>487209.97</v>
      </c>
      <c r="F663" s="77">
        <f t="array" ref="F663">IFERROR(INDEX(DATA!$G$133:$G$368,MATCH(1,(DATA!$D$133:$D$368=B663)*(DATA!$E$133:$E$368=D663),0)),"n/a")</f>
        <v>7.1649428061714204E-2</v>
      </c>
      <c r="G663" s="76">
        <f t="array" ref="G663">IFERROR(INDEX(DATA!$P$133:$P$368,MATCH(1,(DATA!$D$133:$D$368=B663)*(DATA!$E$133:$E$368=D663),0)),"n/a")</f>
        <v>1653873.4</v>
      </c>
      <c r="H663" s="77">
        <f t="array" ref="H663">IFERROR(INDEX(DATA!$Q$133:$Q$368,MATCH(1,(DATA!$D$133:$D$368=B663)*(DATA!$E$133:$E$368=D663),0)),"n/a")</f>
        <v>0.114825548397297</v>
      </c>
      <c r="I663" s="76">
        <f t="array" ref="I663">IFERROR(INDEX(DATA!$Z$133:$Z$368,MATCH(1,(DATA!$D$133:$D$368=B663)*(DATA!$E$133:$E$368=D663),0)),"n/a")</f>
        <v>3207613.47</v>
      </c>
      <c r="J663" s="77">
        <f t="array" ref="J663">IFERROR(INDEX(DATA!$AA$133:$AA$368,MATCH(1,(DATA!$D$133:$D$368=B663)*(DATA!$E$133:$E$368=D663),0)),"n/a")</f>
        <v>0.149367897251729</v>
      </c>
      <c r="K663" s="76">
        <f t="array" ref="K663">IFERROR(INDEX(DATA!$AJ$133:$AJ$368,MATCH(1,(DATA!$D$133:$D$368=B663)*(DATA!$E$133:$E$368=D663),0)),"n/a")</f>
        <v>6005421.1799999997</v>
      </c>
      <c r="L663" s="77">
        <f t="array" ref="L663">IFERROR(INDEX(DATA!$AK$133:$AK$368,MATCH(1,(DATA!$D$133:$D$368=B663)*(DATA!$E$133:$E$368=D663),0)),"n/a")</f>
        <v>0.154097796338802</v>
      </c>
      <c r="R663" s="66"/>
      <c r="S663" s="66"/>
      <c r="T663" s="66"/>
      <c r="U663" s="66"/>
      <c r="V663" s="66"/>
      <c r="W663" s="66"/>
      <c r="X663" s="66"/>
      <c r="Y663" s="66"/>
    </row>
    <row r="664" spans="1:25" x14ac:dyDescent="0.2">
      <c r="A664" s="75" t="s">
        <v>19</v>
      </c>
      <c r="B664" s="66" t="s">
        <v>11</v>
      </c>
      <c r="C664" s="66" t="s">
        <v>0</v>
      </c>
      <c r="D664" s="66" t="s">
        <v>316</v>
      </c>
      <c r="E664" s="76">
        <f t="array" ref="E664">IFERROR(INDEX(DATA!$F$133:$F$368,MATCH(1,(DATA!$D$133:$D$368=B664)*(DATA!$E$133:$E$368=D664),0)),"n/a")</f>
        <v>496007.83</v>
      </c>
      <c r="F664" s="77">
        <f t="array" ref="F664">IFERROR(INDEX(DATA!$G$133:$G$368,MATCH(1,(DATA!$D$133:$D$368=B664)*(DATA!$E$133:$E$368=D664),0)),"n/a")</f>
        <v>0.121885127200087</v>
      </c>
      <c r="G664" s="76">
        <f t="array" ref="G664">IFERROR(INDEX(DATA!$P$133:$P$368,MATCH(1,(DATA!$D$133:$D$368=B664)*(DATA!$E$133:$E$368=D664),0)),"n/a")</f>
        <v>1507973.96</v>
      </c>
      <c r="H664" s="77">
        <f t="array" ref="H664">IFERROR(INDEX(DATA!$Q$133:$Q$368,MATCH(1,(DATA!$D$133:$D$368=B664)*(DATA!$E$133:$E$368=D664),0)),"n/a")</f>
        <v>4.2320699927948E-2</v>
      </c>
      <c r="I664" s="76">
        <f t="array" ref="I664">IFERROR(INDEX(DATA!$Z$133:$Z$368,MATCH(1,(DATA!$D$133:$D$368=B664)*(DATA!$E$133:$E$368=D664),0)),"n/a")</f>
        <v>2761155.4</v>
      </c>
      <c r="J664" s="77">
        <f t="array" ref="J664">IFERROR(INDEX(DATA!$AA$133:$AA$368,MATCH(1,(DATA!$D$133:$D$368=B664)*(DATA!$E$133:$E$368=D664),0)),"n/a")</f>
        <v>7.0965744336628306E-2</v>
      </c>
      <c r="K664" s="76">
        <f t="array" ref="K664">IFERROR(INDEX(DATA!$AJ$133:$AJ$368,MATCH(1,(DATA!$D$133:$D$368=B664)*(DATA!$E$133:$E$368=D664),0)),"n/a")</f>
        <v>5359378.76</v>
      </c>
      <c r="L664" s="77">
        <f t="array" ref="L664">IFERROR(INDEX(DATA!$AK$133:$AK$368,MATCH(1,(DATA!$D$133:$D$368=B664)*(DATA!$E$133:$E$368=D664),0)),"n/a")</f>
        <v>7.86227986321614E-2</v>
      </c>
      <c r="R664" s="66"/>
      <c r="S664" s="66"/>
      <c r="T664" s="66"/>
      <c r="U664" s="66"/>
      <c r="V664" s="66"/>
      <c r="W664" s="66"/>
      <c r="X664" s="66"/>
      <c r="Y664" s="66"/>
    </row>
    <row r="665" spans="1:25" x14ac:dyDescent="0.2">
      <c r="A665" s="75" t="s">
        <v>19</v>
      </c>
      <c r="B665" s="66" t="s">
        <v>11</v>
      </c>
      <c r="C665" s="66" t="s">
        <v>0</v>
      </c>
      <c r="D665" s="66" t="s">
        <v>317</v>
      </c>
      <c r="E665" s="76">
        <f t="array" ref="E665">IFERROR(INDEX(DATA!$F$133:$F$368,MATCH(1,(DATA!$D$133:$D$368=B665)*(DATA!$E$133:$E$368=D665),0)),"n/a")</f>
        <v>247038.37</v>
      </c>
      <c r="F665" s="77">
        <f t="array" ref="F665">IFERROR(INDEX(DATA!$G$133:$G$368,MATCH(1,(DATA!$D$133:$D$368=B665)*(DATA!$E$133:$E$368=D665),0)),"n/a")</f>
        <v>0.15381263704067499</v>
      </c>
      <c r="G665" s="76">
        <f t="array" ref="G665">IFERROR(INDEX(DATA!$P$133:$P$368,MATCH(1,(DATA!$D$133:$D$368=B665)*(DATA!$E$133:$E$368=D665),0)),"n/a")</f>
        <v>865784.86</v>
      </c>
      <c r="H665" s="77">
        <f t="array" ref="H665">IFERROR(INDEX(DATA!$Q$133:$Q$368,MATCH(1,(DATA!$D$133:$D$368=B665)*(DATA!$E$133:$E$368=D665),0)),"n/a")</f>
        <v>0.153880644566494</v>
      </c>
      <c r="I665" s="76">
        <f t="array" ref="I665">IFERROR(INDEX(DATA!$Z$133:$Z$368,MATCH(1,(DATA!$D$133:$D$368=B665)*(DATA!$E$133:$E$368=D665),0)),"n/a")</f>
        <v>1625266.3</v>
      </c>
      <c r="J665" s="77">
        <f t="array" ref="J665">IFERROR(INDEX(DATA!$AA$133:$AA$368,MATCH(1,(DATA!$D$133:$D$368=B665)*(DATA!$E$133:$E$368=D665),0)),"n/a")</f>
        <v>0.14362929334642599</v>
      </c>
      <c r="K665" s="76">
        <f t="array" ref="K665">IFERROR(INDEX(DATA!$AJ$133:$AJ$368,MATCH(1,(DATA!$D$133:$D$368=B665)*(DATA!$E$133:$E$368=D665),0)),"n/a")</f>
        <v>3069630.1</v>
      </c>
      <c r="L665" s="77">
        <f t="array" ref="L665">IFERROR(INDEX(DATA!$AK$133:$AK$368,MATCH(1,(DATA!$D$133:$D$368=B665)*(DATA!$E$133:$E$368=D665),0)),"n/a")</f>
        <v>0.13839185740350299</v>
      </c>
      <c r="R665" s="66"/>
      <c r="S665" s="66"/>
      <c r="T665" s="66"/>
      <c r="U665" s="66"/>
      <c r="V665" s="66"/>
      <c r="W665" s="66"/>
      <c r="X665" s="66"/>
      <c r="Y665" s="66"/>
    </row>
    <row r="666" spans="1:25" x14ac:dyDescent="0.2">
      <c r="A666" s="75" t="s">
        <v>19</v>
      </c>
      <c r="B666" s="66" t="s">
        <v>11</v>
      </c>
      <c r="C666" s="66" t="s">
        <v>0</v>
      </c>
      <c r="D666" s="66" t="s">
        <v>318</v>
      </c>
      <c r="E666" s="76">
        <f t="array" ref="E666">IFERROR(INDEX(DATA!$F$133:$F$368,MATCH(1,(DATA!$D$133:$D$368=B666)*(DATA!$E$133:$E$368=D666),0)),"n/a")</f>
        <v>609284.17000000004</v>
      </c>
      <c r="F666" s="77">
        <f t="array" ref="F666">IFERROR(INDEX(DATA!$G$133:$G$368,MATCH(1,(DATA!$D$133:$D$368=B666)*(DATA!$E$133:$E$368=D666),0)),"n/a")</f>
        <v>0.21315451665398</v>
      </c>
      <c r="G666" s="76">
        <f t="array" ref="G666">IFERROR(INDEX(DATA!$P$133:$P$368,MATCH(1,(DATA!$D$133:$D$368=B666)*(DATA!$E$133:$E$368=D666),0)),"n/a")</f>
        <v>1845035.18</v>
      </c>
      <c r="H666" s="77">
        <f t="array" ref="H666">IFERROR(INDEX(DATA!$Q$133:$Q$368,MATCH(1,(DATA!$D$133:$D$368=B666)*(DATA!$E$133:$E$368=D666),0)),"n/a")</f>
        <v>5.95961506392634E-2</v>
      </c>
      <c r="I666" s="76">
        <f t="array" ref="I666">IFERROR(INDEX(DATA!$Z$133:$Z$368,MATCH(1,(DATA!$D$133:$D$368=B666)*(DATA!$E$133:$E$368=D666),0)),"n/a")</f>
        <v>3435175.56</v>
      </c>
      <c r="J666" s="77">
        <f t="array" ref="J666">IFERROR(INDEX(DATA!$AA$133:$AA$368,MATCH(1,(DATA!$D$133:$D$368=B666)*(DATA!$E$133:$E$368=D666),0)),"n/a")</f>
        <v>5.6198676959695999E-2</v>
      </c>
      <c r="K666" s="76">
        <f t="array" ref="K666">IFERROR(INDEX(DATA!$AJ$133:$AJ$368,MATCH(1,(DATA!$D$133:$D$368=B666)*(DATA!$E$133:$E$368=D666),0)),"n/a")</f>
        <v>6457032.0700000003</v>
      </c>
      <c r="L666" s="77">
        <f t="array" ref="L666">IFERROR(INDEX(DATA!$AK$133:$AK$368,MATCH(1,(DATA!$D$133:$D$368=B666)*(DATA!$E$133:$E$368=D666),0)),"n/a")</f>
        <v>5.9710754461140401E-2</v>
      </c>
      <c r="R666" s="66"/>
      <c r="S666" s="66"/>
      <c r="T666" s="66"/>
      <c r="U666" s="66"/>
      <c r="V666" s="66"/>
      <c r="W666" s="66"/>
      <c r="X666" s="66"/>
      <c r="Y666" s="66"/>
    </row>
    <row r="667" spans="1:25" x14ac:dyDescent="0.2">
      <c r="A667" s="75" t="s">
        <v>19</v>
      </c>
      <c r="B667" s="66" t="s">
        <v>11</v>
      </c>
      <c r="C667" s="66" t="s">
        <v>0</v>
      </c>
      <c r="D667" s="66" t="s">
        <v>344</v>
      </c>
      <c r="E667" s="76">
        <f t="array" ref="E667">IFERROR(INDEX(DATA!$F$133:$F$368,MATCH(1,(DATA!$D$133:$D$368=B667)*(DATA!$E$133:$E$368=D667),0)),"n/a")</f>
        <v>129692.93</v>
      </c>
      <c r="F667" s="77">
        <f t="array" ref="F667">IFERROR(INDEX(DATA!$G$133:$G$368,MATCH(1,(DATA!$D$133:$D$368=B667)*(DATA!$E$133:$E$368=D667),0)),"n/a")</f>
        <v>3.3295191481550301E-2</v>
      </c>
      <c r="G667" s="76">
        <f t="array" ref="G667">IFERROR(INDEX(DATA!$P$133:$P$368,MATCH(1,(DATA!$D$133:$D$368=B667)*(DATA!$E$133:$E$368=D667),0)),"n/a")</f>
        <v>449403.13</v>
      </c>
      <c r="H667" s="77">
        <f t="array" ref="H667">IFERROR(INDEX(DATA!$Q$133:$Q$368,MATCH(1,(DATA!$D$133:$D$368=B667)*(DATA!$E$133:$E$368=D667),0)),"n/a")</f>
        <v>0.142873792847964</v>
      </c>
      <c r="I667" s="76">
        <f t="array" ref="I667">IFERROR(INDEX(DATA!$Z$133:$Z$368,MATCH(1,(DATA!$D$133:$D$368=B667)*(DATA!$E$133:$E$368=D667),0)),"n/a")</f>
        <v>828378.37</v>
      </c>
      <c r="J667" s="77">
        <f t="array" ref="J667">IFERROR(INDEX(DATA!$AA$133:$AA$368,MATCH(1,(DATA!$D$133:$D$368=B667)*(DATA!$E$133:$E$368=D667),0)),"n/a")</f>
        <v>0.14175205324672999</v>
      </c>
      <c r="K667" s="76">
        <f t="array" ref="K667">IFERROR(INDEX(DATA!$AJ$133:$AJ$368,MATCH(1,(DATA!$D$133:$D$368=B667)*(DATA!$E$133:$E$368=D667),0)),"n/a")</f>
        <v>1653708.41</v>
      </c>
      <c r="L667" s="77">
        <f t="array" ref="L667">IFERROR(INDEX(DATA!$AK$133:$AK$368,MATCH(1,(DATA!$D$133:$D$368=B667)*(DATA!$E$133:$E$368=D667),0)),"n/a")</f>
        <v>0.18638054826744699</v>
      </c>
      <c r="R667" s="66"/>
      <c r="S667" s="66"/>
      <c r="T667" s="66"/>
      <c r="U667" s="66"/>
      <c r="V667" s="66"/>
      <c r="W667" s="66"/>
      <c r="X667" s="66"/>
      <c r="Y667" s="66"/>
    </row>
    <row r="668" spans="1:25" x14ac:dyDescent="0.2">
      <c r="A668" s="75" t="s">
        <v>19</v>
      </c>
      <c r="B668" s="66" t="s">
        <v>11</v>
      </c>
      <c r="C668" s="66" t="s">
        <v>0</v>
      </c>
      <c r="D668" s="66" t="s">
        <v>345</v>
      </c>
      <c r="E668" s="76">
        <f t="array" ref="E668">IFERROR(INDEX(DATA!$F$133:$F$368,MATCH(1,(DATA!$D$133:$D$368=B668)*(DATA!$E$133:$E$368=D668),0)),"n/a")</f>
        <v>307693.3</v>
      </c>
      <c r="F668" s="77">
        <f t="array" ref="F668">IFERROR(INDEX(DATA!$G$133:$G$368,MATCH(1,(DATA!$D$133:$D$368=B668)*(DATA!$E$133:$E$368=D668),0)),"n/a")</f>
        <v>0.116866610228042</v>
      </c>
      <c r="G668" s="76">
        <f t="array" ref="G668">IFERROR(INDEX(DATA!$P$133:$P$368,MATCH(1,(DATA!$D$133:$D$368=B668)*(DATA!$E$133:$E$368=D668),0)),"n/a")</f>
        <v>1053182.45</v>
      </c>
      <c r="H668" s="77">
        <f t="array" ref="H668">IFERROR(INDEX(DATA!$Q$133:$Q$368,MATCH(1,(DATA!$D$133:$D$368=B668)*(DATA!$E$133:$E$368=D668),0)),"n/a")</f>
        <v>0.16864704524552601</v>
      </c>
      <c r="I668" s="76">
        <f t="array" ref="I668">IFERROR(INDEX(DATA!$Z$133:$Z$368,MATCH(1,(DATA!$D$133:$D$368=B668)*(DATA!$E$133:$E$368=D668),0)),"n/a")</f>
        <v>1996855.12</v>
      </c>
      <c r="J668" s="77">
        <f t="array" ref="J668">IFERROR(INDEX(DATA!$AA$133:$AA$368,MATCH(1,(DATA!$D$133:$D$368=B668)*(DATA!$E$133:$E$368=D668),0)),"n/a")</f>
        <v>0.15181468736148901</v>
      </c>
      <c r="K668" s="76">
        <f t="array" ref="K668">IFERROR(INDEX(DATA!$AJ$133:$AJ$368,MATCH(1,(DATA!$D$133:$D$368=B668)*(DATA!$E$133:$E$368=D668),0)),"n/a")</f>
        <v>3700108.21</v>
      </c>
      <c r="L668" s="77">
        <f t="array" ref="L668">IFERROR(INDEX(DATA!$AK$133:$AK$368,MATCH(1,(DATA!$D$133:$D$368=B668)*(DATA!$E$133:$E$368=D668),0)),"n/a")</f>
        <v>0.13152366970797999</v>
      </c>
      <c r="R668" s="66"/>
      <c r="S668" s="66"/>
      <c r="T668" s="66"/>
      <c r="U668" s="66"/>
      <c r="V668" s="66"/>
      <c r="W668" s="66"/>
      <c r="X668" s="66"/>
      <c r="Y668" s="66"/>
    </row>
    <row r="669" spans="1:25" x14ac:dyDescent="0.2">
      <c r="A669" s="75"/>
      <c r="E669" s="80"/>
      <c r="F669" s="77"/>
      <c r="G669" s="81"/>
      <c r="H669" s="77"/>
      <c r="I669" s="81"/>
      <c r="J669" s="82"/>
      <c r="K669" s="81"/>
      <c r="L669" s="77"/>
      <c r="R669" s="66"/>
      <c r="S669" s="66"/>
      <c r="T669" s="66"/>
      <c r="U669" s="66"/>
      <c r="V669" s="66"/>
      <c r="W669" s="66"/>
      <c r="X669" s="66"/>
      <c r="Y669" s="66"/>
    </row>
    <row r="670" spans="1:25" x14ac:dyDescent="0.2">
      <c r="A670" s="75" t="s">
        <v>19</v>
      </c>
      <c r="B670" s="66" t="s">
        <v>11</v>
      </c>
      <c r="C670" s="66" t="s">
        <v>9</v>
      </c>
      <c r="D670" s="66" t="s">
        <v>271</v>
      </c>
      <c r="E670" s="86">
        <f t="array" ref="E670">IFERROR(INDEX(DATA!$H$133:$H$368,MATCH(1,(DATA!$D$133:$D$368=B670)*(DATA!$E$133:$E$368=D670),0)),"n/a")</f>
        <v>33537.39</v>
      </c>
      <c r="F670" s="77">
        <f t="array" ref="F670">IFERROR(INDEX(DATA!$I$133:$I$368,MATCH(1,(DATA!$D$133:$D$368=B670)*(DATA!$E$133:$E$368=D670),0)),"n/a")</f>
        <v>2.2656314082987999E-2</v>
      </c>
      <c r="G670" s="86">
        <f t="array" ref="G670">IFERROR(INDEX(DATA!$R$133:$R$368,MATCH(1,(DATA!$D$133:$D$368=B670)*(DATA!$E$133:$E$368=D670),0)),"n/a")</f>
        <v>110268.85</v>
      </c>
      <c r="H670" s="77">
        <f t="array" ref="H670">IFERROR(INDEX(DATA!$S$133:$S$368,MATCH(1,(DATA!$D$133:$D$368=B670)*(DATA!$E$133:$E$368=D670),0)),"n/a")</f>
        <v>9.4145629752022203E-2</v>
      </c>
      <c r="I670" s="86">
        <f t="array" ref="I670">IFERROR(INDEX(DATA!$AB$133:$AB$368,MATCH(1,(DATA!$D$133:$D$368=B670)*(DATA!$E$133:$E$368=D670),0)),"n/a")</f>
        <v>211653.89</v>
      </c>
      <c r="J670" s="77">
        <f t="array" ref="J670">IFERROR(INDEX(DATA!$AC$133:$AC$368,MATCH(1,(DATA!$D$133:$D$368=B670)*(DATA!$E$133:$E$368=D670),0)),"n/a")</f>
        <v>0.114055148848244</v>
      </c>
      <c r="K670" s="86">
        <f t="array" ref="K670">IFERROR(INDEX(DATA!$AL$133:$AL$368,MATCH(1,(DATA!$D$133:$D$368=B670)*(DATA!$E$133:$E$368=D670),0)),"n/a")</f>
        <v>409918.33</v>
      </c>
      <c r="L670" s="77">
        <f t="array" ref="L670">IFERROR(INDEX(DATA!$AM$133:$AM$368,MATCH(1,(DATA!$D$133:$D$368=B670)*(DATA!$E$133:$E$368=D670),0)),"n/a")</f>
        <v>9.0520718049311305E-2</v>
      </c>
      <c r="R670" s="66"/>
      <c r="S670" s="66"/>
      <c r="T670" s="66"/>
      <c r="U670" s="66"/>
      <c r="V670" s="66"/>
      <c r="W670" s="66"/>
      <c r="X670" s="66"/>
      <c r="Y670" s="66"/>
    </row>
    <row r="671" spans="1:25" x14ac:dyDescent="0.2">
      <c r="A671" s="75" t="s">
        <v>19</v>
      </c>
      <c r="B671" s="66" t="s">
        <v>11</v>
      </c>
      <c r="C671" s="66" t="s">
        <v>9</v>
      </c>
      <c r="D671" s="66" t="s">
        <v>272</v>
      </c>
      <c r="E671" s="86">
        <f t="array" ref="E671">IFERROR(INDEX(DATA!$H$133:$H$368,MATCH(1,(DATA!$D$133:$D$368=B671)*(DATA!$E$133:$E$368=D671),0)),"n/a")</f>
        <v>116016.33</v>
      </c>
      <c r="F671" s="77">
        <f t="array" ref="F671">IFERROR(INDEX(DATA!$I$133:$I$368,MATCH(1,(DATA!$D$133:$D$368=B671)*(DATA!$E$133:$E$368=D671),0)),"n/a")</f>
        <v>0.224187188172977</v>
      </c>
      <c r="G671" s="86">
        <f t="array" ref="G671">IFERROR(INDEX(DATA!$R$133:$R$368,MATCH(1,(DATA!$D$133:$D$368=B671)*(DATA!$E$133:$E$368=D671),0)),"n/a")</f>
        <v>367127.37</v>
      </c>
      <c r="H671" s="77">
        <f t="array" ref="H671">IFERROR(INDEX(DATA!$S$133:$S$368,MATCH(1,(DATA!$D$133:$D$368=B671)*(DATA!$E$133:$E$368=D671),0)),"n/a")</f>
        <v>0.15839258648676</v>
      </c>
      <c r="I671" s="86">
        <f t="array" ref="I671">IFERROR(INDEX(DATA!$AB$133:$AB$368,MATCH(1,(DATA!$D$133:$D$368=B671)*(DATA!$E$133:$E$368=D671),0)),"n/a")</f>
        <v>673303.55</v>
      </c>
      <c r="J671" s="77">
        <f t="array" ref="J671">IFERROR(INDEX(DATA!$AC$133:$AC$368,MATCH(1,(DATA!$D$133:$D$368=B671)*(DATA!$E$133:$E$368=D671),0)),"n/a")</f>
        <v>0.12853615419064801</v>
      </c>
      <c r="K671" s="86">
        <f t="array" ref="K671">IFERROR(INDEX(DATA!$AL$133:$AL$368,MATCH(1,(DATA!$D$133:$D$368=B671)*(DATA!$E$133:$E$368=D671),0)),"n/a")</f>
        <v>1256900.8999999999</v>
      </c>
      <c r="L671" s="77">
        <f t="array" ref="L671">IFERROR(INDEX(DATA!$AM$133:$AM$368,MATCH(1,(DATA!$D$133:$D$368=B671)*(DATA!$E$133:$E$368=D671),0)),"n/a")</f>
        <v>0.116005506167802</v>
      </c>
      <c r="R671" s="66"/>
      <c r="S671" s="66"/>
      <c r="T671" s="66"/>
      <c r="U671" s="66"/>
      <c r="V671" s="66"/>
      <c r="W671" s="66"/>
      <c r="X671" s="66"/>
      <c r="Y671" s="66"/>
    </row>
    <row r="672" spans="1:25" x14ac:dyDescent="0.2">
      <c r="A672" s="75" t="s">
        <v>19</v>
      </c>
      <c r="B672" s="66" t="s">
        <v>11</v>
      </c>
      <c r="C672" s="66" t="s">
        <v>9</v>
      </c>
      <c r="D672" s="66" t="s">
        <v>273</v>
      </c>
      <c r="E672" s="86">
        <f t="array" ref="E672">IFERROR(INDEX(DATA!$H$133:$H$368,MATCH(1,(DATA!$D$133:$D$368=B672)*(DATA!$E$133:$E$368=D672),0)),"n/a")</f>
        <v>190775.71</v>
      </c>
      <c r="F672" s="77">
        <f t="array" ref="F672">IFERROR(INDEX(DATA!$I$133:$I$368,MATCH(1,(DATA!$D$133:$D$368=B672)*(DATA!$E$133:$E$368=D672),0)),"n/a")</f>
        <v>0.190872473217095</v>
      </c>
      <c r="G672" s="86">
        <f t="array" ref="G672">IFERROR(INDEX(DATA!$R$133:$R$368,MATCH(1,(DATA!$D$133:$D$368=B672)*(DATA!$E$133:$E$368=D672),0)),"n/a")</f>
        <v>616152.69999999995</v>
      </c>
      <c r="H672" s="77">
        <f t="array" ref="H672">IFERROR(INDEX(DATA!$S$133:$S$368,MATCH(1,(DATA!$D$133:$D$368=B672)*(DATA!$E$133:$E$368=D672),0)),"n/a")</f>
        <v>0.12798043014246299</v>
      </c>
      <c r="I672" s="86">
        <f t="array" ref="I672">IFERROR(INDEX(DATA!$AB$133:$AB$368,MATCH(1,(DATA!$D$133:$D$368=B672)*(DATA!$E$133:$E$368=D672),0)),"n/a")</f>
        <v>1170843.33</v>
      </c>
      <c r="J672" s="77">
        <f t="array" ref="J672">IFERROR(INDEX(DATA!$AC$133:$AC$368,MATCH(1,(DATA!$D$133:$D$368=B672)*(DATA!$E$133:$E$368=D672),0)),"n/a")</f>
        <v>8.3495187624336997E-2</v>
      </c>
      <c r="K672" s="86">
        <f t="array" ref="K672">IFERROR(INDEX(DATA!$AL$133:$AL$368,MATCH(1,(DATA!$D$133:$D$368=B672)*(DATA!$E$133:$E$368=D672),0)),"n/a")</f>
        <v>2139760.14</v>
      </c>
      <c r="L672" s="77">
        <f t="array" ref="L672">IFERROR(INDEX(DATA!$AM$133:$AM$368,MATCH(1,(DATA!$D$133:$D$368=B672)*(DATA!$E$133:$E$368=D672),0)),"n/a")</f>
        <v>3.07873663599364E-2</v>
      </c>
      <c r="R672" s="66"/>
      <c r="S672" s="66"/>
      <c r="T672" s="66"/>
      <c r="U672" s="66"/>
      <c r="V672" s="66"/>
      <c r="W672" s="66"/>
      <c r="X672" s="66"/>
      <c r="Y672" s="66"/>
    </row>
    <row r="673" spans="1:25" x14ac:dyDescent="0.2">
      <c r="A673" s="75" t="s">
        <v>19</v>
      </c>
      <c r="B673" s="66" t="s">
        <v>11</v>
      </c>
      <c r="C673" s="66" t="s">
        <v>9</v>
      </c>
      <c r="D673" s="66" t="s">
        <v>274</v>
      </c>
      <c r="E673" s="86">
        <f t="array" ref="E673">IFERROR(INDEX(DATA!$H$133:$H$368,MATCH(1,(DATA!$D$133:$D$368=B673)*(DATA!$E$133:$E$368=D673),0)),"n/a")</f>
        <v>84420.92</v>
      </c>
      <c r="F673" s="77">
        <f t="array" ref="F673">IFERROR(INDEX(DATA!$I$133:$I$368,MATCH(1,(DATA!$D$133:$D$368=B673)*(DATA!$E$133:$E$368=D673),0)),"n/a")</f>
        <v>0.259359991932546</v>
      </c>
      <c r="G673" s="86">
        <f t="array" ref="G673">IFERROR(INDEX(DATA!$R$133:$R$368,MATCH(1,(DATA!$D$133:$D$368=B673)*(DATA!$E$133:$E$368=D673),0)),"n/a")</f>
        <v>254533.49</v>
      </c>
      <c r="H673" s="77">
        <f t="array" ref="H673">IFERROR(INDEX(DATA!$S$133:$S$368,MATCH(1,(DATA!$D$133:$D$368=B673)*(DATA!$E$133:$E$368=D673),0)),"n/a")</f>
        <v>0.124314241985699</v>
      </c>
      <c r="I673" s="86">
        <f t="array" ref="I673">IFERROR(INDEX(DATA!$AB$133:$AB$368,MATCH(1,(DATA!$D$133:$D$368=B673)*(DATA!$E$133:$E$368=D673),0)),"n/a")</f>
        <v>455355.43</v>
      </c>
      <c r="J673" s="77">
        <f t="array" ref="J673">IFERROR(INDEX(DATA!$AC$133:$AC$368,MATCH(1,(DATA!$D$133:$D$368=B673)*(DATA!$E$133:$E$368=D673),0)),"n/a")</f>
        <v>9.9120516143832604E-2</v>
      </c>
      <c r="K673" s="86">
        <f t="array" ref="K673">IFERROR(INDEX(DATA!$AL$133:$AL$368,MATCH(1,(DATA!$D$133:$D$368=B673)*(DATA!$E$133:$E$368=D673),0)),"n/a")</f>
        <v>871611.89</v>
      </c>
      <c r="L673" s="77">
        <f t="array" ref="L673">IFERROR(INDEX(DATA!$AM$133:$AM$368,MATCH(1,(DATA!$D$133:$D$368=B673)*(DATA!$E$133:$E$368=D673),0)),"n/a")</f>
        <v>0.12461855132603999</v>
      </c>
      <c r="R673" s="66"/>
      <c r="S673" s="66"/>
      <c r="T673" s="66"/>
      <c r="U673" s="66"/>
      <c r="V673" s="66"/>
      <c r="W673" s="66"/>
      <c r="X673" s="66"/>
      <c r="Y673" s="66"/>
    </row>
    <row r="674" spans="1:25" x14ac:dyDescent="0.2">
      <c r="A674" s="75" t="s">
        <v>19</v>
      </c>
      <c r="B674" s="66" t="s">
        <v>11</v>
      </c>
      <c r="C674" s="66" t="s">
        <v>9</v>
      </c>
      <c r="D674" s="66" t="s">
        <v>275</v>
      </c>
      <c r="E674" s="86">
        <f t="array" ref="E674">IFERROR(INDEX(DATA!$H$133:$H$368,MATCH(1,(DATA!$D$133:$D$368=B674)*(DATA!$E$133:$E$368=D674),0)),"n/a")</f>
        <v>184666.53</v>
      </c>
      <c r="F674" s="77">
        <f t="array" ref="F674">IFERROR(INDEX(DATA!$I$133:$I$368,MATCH(1,(DATA!$D$133:$D$368=B674)*(DATA!$E$133:$E$368=D674),0)),"n/a")</f>
        <v>0.17802569212143901</v>
      </c>
      <c r="G674" s="86">
        <f t="array" ref="G674">IFERROR(INDEX(DATA!$R$133:$R$368,MATCH(1,(DATA!$D$133:$D$368=B674)*(DATA!$E$133:$E$368=D674),0)),"n/a")</f>
        <v>594865.16</v>
      </c>
      <c r="H674" s="77">
        <f t="array" ref="H674">IFERROR(INDEX(DATA!$S$133:$S$368,MATCH(1,(DATA!$D$133:$D$368=B674)*(DATA!$E$133:$E$368=D674),0)),"n/a")</f>
        <v>8.9192154947601396E-2</v>
      </c>
      <c r="I674" s="86">
        <f t="array" ref="I674">IFERROR(INDEX(DATA!$AB$133:$AB$368,MATCH(1,(DATA!$D$133:$D$368=B674)*(DATA!$E$133:$E$368=D674),0)),"n/a")</f>
        <v>1158604.51</v>
      </c>
      <c r="J674" s="77">
        <f t="array" ref="J674">IFERROR(INDEX(DATA!$AC$133:$AC$368,MATCH(1,(DATA!$D$133:$D$368=B674)*(DATA!$E$133:$E$368=D674),0)),"n/a")</f>
        <v>7.48491374025997E-2</v>
      </c>
      <c r="K674" s="86">
        <f t="array" ref="K674">IFERROR(INDEX(DATA!$AL$133:$AL$368,MATCH(1,(DATA!$D$133:$D$368=B674)*(DATA!$E$133:$E$368=D674),0)),"n/a")</f>
        <v>2105894.17</v>
      </c>
      <c r="L674" s="77">
        <f t="array" ref="L674">IFERROR(INDEX(DATA!$AM$133:$AM$368,MATCH(1,(DATA!$D$133:$D$368=B674)*(DATA!$E$133:$E$368=D674),0)),"n/a")</f>
        <v>4.4512764545264899E-2</v>
      </c>
      <c r="R674" s="66"/>
      <c r="S674" s="66"/>
      <c r="T674" s="66"/>
      <c r="U674" s="66"/>
      <c r="V674" s="66"/>
      <c r="W674" s="66"/>
      <c r="X674" s="66"/>
      <c r="Y674" s="66"/>
    </row>
    <row r="675" spans="1:25" x14ac:dyDescent="0.2">
      <c r="A675" s="75" t="s">
        <v>19</v>
      </c>
      <c r="B675" s="66" t="s">
        <v>11</v>
      </c>
      <c r="C675" s="66" t="s">
        <v>9</v>
      </c>
      <c r="D675" s="66" t="s">
        <v>276</v>
      </c>
      <c r="E675" s="86">
        <f t="array" ref="E675">IFERROR(INDEX(DATA!$H$133:$H$368,MATCH(1,(DATA!$D$133:$D$368=B675)*(DATA!$E$133:$E$368=D675),0)),"n/a")</f>
        <v>69786.86</v>
      </c>
      <c r="F675" s="77">
        <f t="array" ref="F675">IFERROR(INDEX(DATA!$I$133:$I$368,MATCH(1,(DATA!$D$133:$D$368=B675)*(DATA!$E$133:$E$368=D675),0)),"n/a")</f>
        <v>-6.2946157866101096E-2</v>
      </c>
      <c r="G675" s="86">
        <f t="array" ref="G675">IFERROR(INDEX(DATA!$R$133:$R$368,MATCH(1,(DATA!$D$133:$D$368=B675)*(DATA!$E$133:$E$368=D675),0)),"n/a")</f>
        <v>244944.72</v>
      </c>
      <c r="H675" s="77">
        <f t="array" ref="H675">IFERROR(INDEX(DATA!$S$133:$S$368,MATCH(1,(DATA!$D$133:$D$368=B675)*(DATA!$E$133:$E$368=D675),0)),"n/a")</f>
        <v>-4.5769979911457002E-2</v>
      </c>
      <c r="I675" s="86">
        <f t="array" ref="I675">IFERROR(INDEX(DATA!$AB$133:$AB$368,MATCH(1,(DATA!$D$133:$D$368=B675)*(DATA!$E$133:$E$368=D675),0)),"n/a")</f>
        <v>472552.79</v>
      </c>
      <c r="J675" s="77">
        <f t="array" ref="J675">IFERROR(INDEX(DATA!$AC$133:$AC$368,MATCH(1,(DATA!$D$133:$D$368=B675)*(DATA!$E$133:$E$368=D675),0)),"n/a")</f>
        <v>-3.9418764680513703E-2</v>
      </c>
      <c r="K675" s="86">
        <f t="array" ref="K675">IFERROR(INDEX(DATA!$AL$133:$AL$368,MATCH(1,(DATA!$D$133:$D$368=B675)*(DATA!$E$133:$E$368=D675),0)),"n/a")</f>
        <v>945688.24</v>
      </c>
      <c r="L675" s="77">
        <f t="array" ref="L675">IFERROR(INDEX(DATA!$AM$133:$AM$368,MATCH(1,(DATA!$D$133:$D$368=B675)*(DATA!$E$133:$E$368=D675),0)),"n/a")</f>
        <v>-6.3048254120246297E-2</v>
      </c>
      <c r="R675" s="66"/>
      <c r="S675" s="66"/>
      <c r="T675" s="66"/>
      <c r="U675" s="66"/>
      <c r="V675" s="66"/>
      <c r="W675" s="66"/>
      <c r="X675" s="66"/>
      <c r="Y675" s="66"/>
    </row>
    <row r="676" spans="1:25" x14ac:dyDescent="0.2">
      <c r="A676" s="75" t="s">
        <v>19</v>
      </c>
      <c r="B676" s="66" t="s">
        <v>11</v>
      </c>
      <c r="C676" s="66" t="s">
        <v>9</v>
      </c>
      <c r="D676" s="66" t="s">
        <v>277</v>
      </c>
      <c r="E676" s="86">
        <f t="array" ref="E676">IFERROR(INDEX(DATA!$H$133:$H$368,MATCH(1,(DATA!$D$133:$D$368=B676)*(DATA!$E$133:$E$368=D676),0)),"n/a")</f>
        <v>45227.71</v>
      </c>
      <c r="F676" s="77">
        <f t="array" ref="F676">IFERROR(INDEX(DATA!$I$133:$I$368,MATCH(1,(DATA!$D$133:$D$368=B676)*(DATA!$E$133:$E$368=D676),0)),"n/a")</f>
        <v>0.169495439176435</v>
      </c>
      <c r="G676" s="86">
        <f t="array" ref="G676">IFERROR(INDEX(DATA!$R$133:$R$368,MATCH(1,(DATA!$D$133:$D$368=B676)*(DATA!$E$133:$E$368=D676),0)),"n/a")</f>
        <v>142929.51999999999</v>
      </c>
      <c r="H676" s="77">
        <f t="array" ref="H676">IFERROR(INDEX(DATA!$S$133:$S$368,MATCH(1,(DATA!$D$133:$D$368=B676)*(DATA!$E$133:$E$368=D676),0)),"n/a")</f>
        <v>0.14635505509548599</v>
      </c>
      <c r="I676" s="86">
        <f t="array" ref="I676">IFERROR(INDEX(DATA!$AB$133:$AB$368,MATCH(1,(DATA!$D$133:$D$368=B676)*(DATA!$E$133:$E$368=D676),0)),"n/a")</f>
        <v>267035.46999999997</v>
      </c>
      <c r="J676" s="77">
        <f t="array" ref="J676">IFERROR(INDEX(DATA!$AC$133:$AC$368,MATCH(1,(DATA!$D$133:$D$368=B676)*(DATA!$E$133:$E$368=D676),0)),"n/a")</f>
        <v>0.18886588444636601</v>
      </c>
      <c r="K676" s="86">
        <f t="array" ref="K676">IFERROR(INDEX(DATA!$AL$133:$AL$368,MATCH(1,(DATA!$D$133:$D$368=B676)*(DATA!$E$133:$E$368=D676),0)),"n/a")</f>
        <v>487748.47</v>
      </c>
      <c r="L676" s="77">
        <f t="array" ref="L676">IFERROR(INDEX(DATA!$AM$133:$AM$368,MATCH(1,(DATA!$D$133:$D$368=B676)*(DATA!$E$133:$E$368=D676),0)),"n/a")</f>
        <v>0.138675252534567</v>
      </c>
      <c r="R676" s="66"/>
      <c r="S676" s="66"/>
      <c r="T676" s="66"/>
      <c r="U676" s="66"/>
      <c r="V676" s="66"/>
      <c r="W676" s="66"/>
      <c r="X676" s="66"/>
      <c r="Y676" s="66"/>
    </row>
    <row r="677" spans="1:25" x14ac:dyDescent="0.2">
      <c r="A677" s="75" t="s">
        <v>19</v>
      </c>
      <c r="B677" s="66" t="s">
        <v>11</v>
      </c>
      <c r="C677" s="66" t="s">
        <v>9</v>
      </c>
      <c r="D677" s="66" t="s">
        <v>278</v>
      </c>
      <c r="E677" s="86">
        <f t="array" ref="E677">IFERROR(INDEX(DATA!$H$133:$H$368,MATCH(1,(DATA!$D$133:$D$368=B677)*(DATA!$E$133:$E$368=D677),0)),"n/a")</f>
        <v>123624.52</v>
      </c>
      <c r="F677" s="77">
        <f t="array" ref="F677">IFERROR(INDEX(DATA!$I$133:$I$368,MATCH(1,(DATA!$D$133:$D$368=B677)*(DATA!$E$133:$E$368=D677),0)),"n/a")</f>
        <v>5.0889606476548402E-2</v>
      </c>
      <c r="G677" s="86">
        <f t="array" ref="G677">IFERROR(INDEX(DATA!$R$133:$R$368,MATCH(1,(DATA!$D$133:$D$368=B677)*(DATA!$E$133:$E$368=D677),0)),"n/a")</f>
        <v>428885.95</v>
      </c>
      <c r="H677" s="77">
        <f t="array" ref="H677">IFERROR(INDEX(DATA!$S$133:$S$368,MATCH(1,(DATA!$D$133:$D$368=B677)*(DATA!$E$133:$E$368=D677),0)),"n/a")</f>
        <v>0.159903523371726</v>
      </c>
      <c r="I677" s="86">
        <f t="array" ref="I677">IFERROR(INDEX(DATA!$AB$133:$AB$368,MATCH(1,(DATA!$D$133:$D$368=B677)*(DATA!$E$133:$E$368=D677),0)),"n/a")</f>
        <v>793667.23</v>
      </c>
      <c r="J677" s="77">
        <f t="array" ref="J677">IFERROR(INDEX(DATA!$AC$133:$AC$368,MATCH(1,(DATA!$D$133:$D$368=B677)*(DATA!$E$133:$E$368=D677),0)),"n/a")</f>
        <v>0.13410043146179601</v>
      </c>
      <c r="K677" s="86">
        <f t="array" ref="K677">IFERROR(INDEX(DATA!$AL$133:$AL$368,MATCH(1,(DATA!$D$133:$D$368=B677)*(DATA!$E$133:$E$368=D677),0)),"n/a")</f>
        <v>1464851.49</v>
      </c>
      <c r="L677" s="77">
        <f t="array" ref="L677">IFERROR(INDEX(DATA!$AM$133:$AM$368,MATCH(1,(DATA!$D$133:$D$368=B677)*(DATA!$E$133:$E$368=D677),0)),"n/a")</f>
        <v>0.136978057669182</v>
      </c>
      <c r="R677" s="66"/>
      <c r="S677" s="66"/>
      <c r="T677" s="66"/>
      <c r="U677" s="66"/>
      <c r="V677" s="66"/>
      <c r="W677" s="66"/>
      <c r="X677" s="66"/>
      <c r="Y677" s="66"/>
    </row>
    <row r="678" spans="1:25" x14ac:dyDescent="0.2">
      <c r="A678" s="75" t="s">
        <v>19</v>
      </c>
      <c r="B678" s="66" t="s">
        <v>11</v>
      </c>
      <c r="C678" s="66" t="s">
        <v>9</v>
      </c>
      <c r="D678" s="66" t="s">
        <v>279</v>
      </c>
      <c r="E678" s="86">
        <f t="array" ref="E678">IFERROR(INDEX(DATA!$H$133:$H$368,MATCH(1,(DATA!$D$133:$D$368=B678)*(DATA!$E$133:$E$368=D678),0)),"n/a")</f>
        <v>59316.99</v>
      </c>
      <c r="F678" s="77">
        <f t="array" ref="F678">IFERROR(INDEX(DATA!$I$133:$I$368,MATCH(1,(DATA!$D$133:$D$368=B678)*(DATA!$E$133:$E$368=D678),0)),"n/a")</f>
        <v>-0.11755383388164201</v>
      </c>
      <c r="G678" s="86">
        <f t="array" ref="G678">IFERROR(INDEX(DATA!$R$133:$R$368,MATCH(1,(DATA!$D$133:$D$368=B678)*(DATA!$E$133:$E$368=D678),0)),"n/a")</f>
        <v>215077.32</v>
      </c>
      <c r="H678" s="77">
        <f t="array" ref="H678">IFERROR(INDEX(DATA!$S$133:$S$368,MATCH(1,(DATA!$D$133:$D$368=B678)*(DATA!$E$133:$E$368=D678),0)),"n/a")</f>
        <v>7.6779737624538699E-2</v>
      </c>
      <c r="I678" s="86">
        <f t="array" ref="I678">IFERROR(INDEX(DATA!$AB$133:$AB$368,MATCH(1,(DATA!$D$133:$D$368=B678)*(DATA!$E$133:$E$368=D678),0)),"n/a")</f>
        <v>407170.43</v>
      </c>
      <c r="J678" s="77">
        <f t="array" ref="J678">IFERROR(INDEX(DATA!$AC$133:$AC$368,MATCH(1,(DATA!$D$133:$D$368=B678)*(DATA!$E$133:$E$368=D678),0)),"n/a")</f>
        <v>0.12877847014736599</v>
      </c>
      <c r="K678" s="86">
        <f t="array" ref="K678">IFERROR(INDEX(DATA!$AL$133:$AL$368,MATCH(1,(DATA!$D$133:$D$368=B678)*(DATA!$E$133:$E$368=D678),0)),"n/a")</f>
        <v>780357.21</v>
      </c>
      <c r="L678" s="77">
        <f t="array" ref="L678">IFERROR(INDEX(DATA!$AM$133:$AM$368,MATCH(1,(DATA!$D$133:$D$368=B678)*(DATA!$E$133:$E$368=D678),0)),"n/a")</f>
        <v>0.170116585629701</v>
      </c>
      <c r="R678" s="66"/>
      <c r="S678" s="66"/>
      <c r="T678" s="66"/>
      <c r="U678" s="66"/>
      <c r="V678" s="66"/>
      <c r="W678" s="66"/>
      <c r="X678" s="66"/>
      <c r="Y678" s="66"/>
    </row>
    <row r="679" spans="1:25" x14ac:dyDescent="0.2">
      <c r="A679" s="75" t="s">
        <v>19</v>
      </c>
      <c r="B679" s="66" t="s">
        <v>11</v>
      </c>
      <c r="C679" s="66" t="s">
        <v>9</v>
      </c>
      <c r="D679" s="66" t="s">
        <v>280</v>
      </c>
      <c r="E679" s="86">
        <f t="array" ref="E679">IFERROR(INDEX(DATA!$H$133:$H$368,MATCH(1,(DATA!$D$133:$D$368=B679)*(DATA!$E$133:$E$368=D679),0)),"n/a")</f>
        <v>29326.17</v>
      </c>
      <c r="F679" s="77">
        <f t="array" ref="F679">IFERROR(INDEX(DATA!$I$133:$I$368,MATCH(1,(DATA!$D$133:$D$368=B679)*(DATA!$E$133:$E$368=D679),0)),"n/a")</f>
        <v>9.1044749465939503E-2</v>
      </c>
      <c r="G679" s="86">
        <f t="array" ref="G679">IFERROR(INDEX(DATA!$R$133:$R$368,MATCH(1,(DATA!$D$133:$D$368=B679)*(DATA!$E$133:$E$368=D679),0)),"n/a")</f>
        <v>109683.17</v>
      </c>
      <c r="H679" s="77">
        <f t="array" ref="H679">IFERROR(INDEX(DATA!$S$133:$S$368,MATCH(1,(DATA!$D$133:$D$368=B679)*(DATA!$E$133:$E$368=D679),0)),"n/a")</f>
        <v>0.14739126668836999</v>
      </c>
      <c r="I679" s="86">
        <f t="array" ref="I679">IFERROR(INDEX(DATA!$AB$133:$AB$368,MATCH(1,(DATA!$D$133:$D$368=B679)*(DATA!$E$133:$E$368=D679),0)),"n/a")</f>
        <v>211678.19</v>
      </c>
      <c r="J679" s="77">
        <f t="array" ref="J679">IFERROR(INDEX(DATA!$AC$133:$AC$368,MATCH(1,(DATA!$D$133:$D$368=B679)*(DATA!$E$133:$E$368=D679),0)),"n/a")</f>
        <v>0.138573570484401</v>
      </c>
      <c r="K679" s="86">
        <f t="array" ref="K679">IFERROR(INDEX(DATA!$AL$133:$AL$368,MATCH(1,(DATA!$D$133:$D$368=B679)*(DATA!$E$133:$E$368=D679),0)),"n/a")</f>
        <v>423739.37</v>
      </c>
      <c r="L679" s="77">
        <f t="array" ref="L679">IFERROR(INDEX(DATA!$AM$133:$AM$368,MATCH(1,(DATA!$D$133:$D$368=B679)*(DATA!$E$133:$E$368=D679),0)),"n/a")</f>
        <v>0.17822053844374899</v>
      </c>
      <c r="R679" s="66"/>
      <c r="S679" s="66"/>
      <c r="T679" s="66"/>
      <c r="U679" s="66"/>
      <c r="V679" s="66"/>
      <c r="W679" s="66"/>
      <c r="X679" s="66"/>
      <c r="Y679" s="66"/>
    </row>
    <row r="680" spans="1:25" x14ac:dyDescent="0.2">
      <c r="A680" s="75" t="s">
        <v>19</v>
      </c>
      <c r="B680" s="66" t="s">
        <v>11</v>
      </c>
      <c r="C680" s="66" t="s">
        <v>9</v>
      </c>
      <c r="D680" s="66" t="s">
        <v>281</v>
      </c>
      <c r="E680" s="86">
        <f t="array" ref="E680">IFERROR(INDEX(DATA!$H$133:$H$368,MATCH(1,(DATA!$D$133:$D$368=B680)*(DATA!$E$133:$E$368=D680),0)),"n/a")</f>
        <v>39873.370000000003</v>
      </c>
      <c r="F680" s="77">
        <f t="array" ref="F680">IFERROR(INDEX(DATA!$I$133:$I$368,MATCH(1,(DATA!$D$133:$D$368=B680)*(DATA!$E$133:$E$368=D680),0)),"n/a")</f>
        <v>-9.5593186969568006E-2</v>
      </c>
      <c r="G680" s="86">
        <f t="array" ref="G680">IFERROR(INDEX(DATA!$R$133:$R$368,MATCH(1,(DATA!$D$133:$D$368=B680)*(DATA!$E$133:$E$368=D680),0)),"n/a")</f>
        <v>142058.99</v>
      </c>
      <c r="H680" s="77">
        <f t="array" ref="H680">IFERROR(INDEX(DATA!$S$133:$S$368,MATCH(1,(DATA!$D$133:$D$368=B680)*(DATA!$E$133:$E$368=D680),0)),"n/a")</f>
        <v>4.6702601795793698E-2</v>
      </c>
      <c r="I680" s="86">
        <f t="array" ref="I680">IFERROR(INDEX(DATA!$AB$133:$AB$368,MATCH(1,(DATA!$D$133:$D$368=B680)*(DATA!$E$133:$E$368=D680),0)),"n/a")</f>
        <v>268664.44</v>
      </c>
      <c r="J680" s="77">
        <f t="array" ref="J680">IFERROR(INDEX(DATA!$AC$133:$AC$368,MATCH(1,(DATA!$D$133:$D$368=B680)*(DATA!$E$133:$E$368=D680),0)),"n/a")</f>
        <v>5.94821195333671E-2</v>
      </c>
      <c r="K680" s="86">
        <f t="array" ref="K680">IFERROR(INDEX(DATA!$AL$133:$AL$368,MATCH(1,(DATA!$D$133:$D$368=B680)*(DATA!$E$133:$E$368=D680),0)),"n/a")</f>
        <v>528439.09</v>
      </c>
      <c r="L680" s="77">
        <f t="array" ref="L680">IFERROR(INDEX(DATA!$AM$133:$AM$368,MATCH(1,(DATA!$D$133:$D$368=B680)*(DATA!$E$133:$E$368=D680),0)),"n/a")</f>
        <v>0.101837743583208</v>
      </c>
      <c r="R680" s="66"/>
      <c r="S680" s="66"/>
      <c r="T680" s="66"/>
      <c r="U680" s="66"/>
      <c r="V680" s="66"/>
      <c r="W680" s="66"/>
      <c r="X680" s="66"/>
      <c r="Y680" s="66"/>
    </row>
    <row r="681" spans="1:25" x14ac:dyDescent="0.2">
      <c r="A681" s="75" t="s">
        <v>19</v>
      </c>
      <c r="B681" s="66" t="s">
        <v>11</v>
      </c>
      <c r="C681" s="66" t="s">
        <v>9</v>
      </c>
      <c r="D681" s="66" t="s">
        <v>282</v>
      </c>
      <c r="E681" s="86">
        <f t="array" ref="E681">IFERROR(INDEX(DATA!$H$133:$H$368,MATCH(1,(DATA!$D$133:$D$368=B681)*(DATA!$E$133:$E$368=D681),0)),"n/a")</f>
        <v>96260.68</v>
      </c>
      <c r="F681" s="77">
        <f t="array" ref="F681">IFERROR(INDEX(DATA!$I$133:$I$368,MATCH(1,(DATA!$D$133:$D$368=B681)*(DATA!$E$133:$E$368=D681),0)),"n/a")</f>
        <v>8.2349263746840706E-2</v>
      </c>
      <c r="G681" s="86">
        <f t="array" ref="G681">IFERROR(INDEX(DATA!$R$133:$R$368,MATCH(1,(DATA!$D$133:$D$368=B681)*(DATA!$E$133:$E$368=D681),0)),"n/a")</f>
        <v>323274.11</v>
      </c>
      <c r="H681" s="77">
        <f t="array" ref="H681">IFERROR(INDEX(DATA!$S$133:$S$368,MATCH(1,(DATA!$D$133:$D$368=B681)*(DATA!$E$133:$E$368=D681),0)),"n/a")</f>
        <v>9.67415008703221E-2</v>
      </c>
      <c r="I681" s="86">
        <f t="array" ref="I681">IFERROR(INDEX(DATA!$AB$133:$AB$368,MATCH(1,(DATA!$D$133:$D$368=B681)*(DATA!$E$133:$E$368=D681),0)),"n/a")</f>
        <v>610741.82999999996</v>
      </c>
      <c r="J681" s="77">
        <f t="array" ref="J681">IFERROR(INDEX(DATA!$AC$133:$AC$368,MATCH(1,(DATA!$D$133:$D$368=B681)*(DATA!$E$133:$E$368=D681),0)),"n/a")</f>
        <v>0.14215110089784699</v>
      </c>
      <c r="K681" s="86">
        <f t="array" ref="K681">IFERROR(INDEX(DATA!$AL$133:$AL$368,MATCH(1,(DATA!$D$133:$D$368=B681)*(DATA!$E$133:$E$368=D681),0)),"n/a")</f>
        <v>1169041.6100000001</v>
      </c>
      <c r="L681" s="77">
        <f t="array" ref="L681">IFERROR(INDEX(DATA!$AM$133:$AM$368,MATCH(1,(DATA!$D$133:$D$368=B681)*(DATA!$E$133:$E$368=D681),0)),"n/a")</f>
        <v>0.22835758517697299</v>
      </c>
      <c r="R681" s="66"/>
      <c r="S681" s="66"/>
      <c r="T681" s="66"/>
      <c r="U681" s="66"/>
      <c r="V681" s="66"/>
      <c r="W681" s="66"/>
      <c r="X681" s="66"/>
      <c r="Y681" s="66"/>
    </row>
    <row r="682" spans="1:25" x14ac:dyDescent="0.2">
      <c r="A682" s="75" t="s">
        <v>19</v>
      </c>
      <c r="B682" s="66" t="s">
        <v>11</v>
      </c>
      <c r="C682" s="66" t="s">
        <v>9</v>
      </c>
      <c r="D682" s="66" t="s">
        <v>283</v>
      </c>
      <c r="E682" s="86">
        <f t="array" ref="E682">IFERROR(INDEX(DATA!$H$133:$H$368,MATCH(1,(DATA!$D$133:$D$368=B682)*(DATA!$E$133:$E$368=D682),0)),"n/a")</f>
        <v>86583.66</v>
      </c>
      <c r="F682" s="77">
        <f t="array" ref="F682">IFERROR(INDEX(DATA!$I$133:$I$368,MATCH(1,(DATA!$D$133:$D$368=B682)*(DATA!$E$133:$E$368=D682),0)),"n/a")</f>
        <v>0.13719183804488</v>
      </c>
      <c r="G682" s="86">
        <f t="array" ref="G682">IFERROR(INDEX(DATA!$R$133:$R$368,MATCH(1,(DATA!$D$133:$D$368=B682)*(DATA!$E$133:$E$368=D682),0)),"n/a")</f>
        <v>282324.56</v>
      </c>
      <c r="H682" s="77">
        <f t="array" ref="H682">IFERROR(INDEX(DATA!$S$133:$S$368,MATCH(1,(DATA!$D$133:$D$368=B682)*(DATA!$E$133:$E$368=D682),0)),"n/a")</f>
        <v>0.14888638522443301</v>
      </c>
      <c r="I682" s="86">
        <f t="array" ref="I682">IFERROR(INDEX(DATA!$AB$133:$AB$368,MATCH(1,(DATA!$D$133:$D$368=B682)*(DATA!$E$133:$E$368=D682),0)),"n/a")</f>
        <v>542969.02</v>
      </c>
      <c r="J682" s="77">
        <f t="array" ref="J682">IFERROR(INDEX(DATA!$AC$133:$AC$368,MATCH(1,(DATA!$D$133:$D$368=B682)*(DATA!$E$133:$E$368=D682),0)),"n/a")</f>
        <v>0.179741812570091</v>
      </c>
      <c r="K682" s="86">
        <f t="array" ref="K682">IFERROR(INDEX(DATA!$AL$133:$AL$368,MATCH(1,(DATA!$D$133:$D$368=B682)*(DATA!$E$133:$E$368=D682),0)),"n/a")</f>
        <v>1039084.8</v>
      </c>
      <c r="L682" s="77">
        <f t="array" ref="L682">IFERROR(INDEX(DATA!$AM$133:$AM$368,MATCH(1,(DATA!$D$133:$D$368=B682)*(DATA!$E$133:$E$368=D682),0)),"n/a")</f>
        <v>0.22015012469527201</v>
      </c>
      <c r="R682" s="66"/>
      <c r="S682" s="66"/>
      <c r="T682" s="66"/>
      <c r="U682" s="66"/>
      <c r="V682" s="66"/>
      <c r="W682" s="66"/>
      <c r="X682" s="66"/>
      <c r="Y682" s="66"/>
    </row>
    <row r="683" spans="1:25" x14ac:dyDescent="0.2">
      <c r="A683" s="75" t="s">
        <v>19</v>
      </c>
      <c r="B683" s="66" t="s">
        <v>11</v>
      </c>
      <c r="C683" s="66" t="s">
        <v>9</v>
      </c>
      <c r="D683" s="66" t="s">
        <v>284</v>
      </c>
      <c r="E683" s="86">
        <f t="array" ref="E683">IFERROR(INDEX(DATA!$H$133:$H$368,MATCH(1,(DATA!$D$133:$D$368=B683)*(DATA!$E$133:$E$368=D683),0)),"n/a")</f>
        <v>78335.759999999995</v>
      </c>
      <c r="F683" s="77">
        <f t="array" ref="F683">IFERROR(INDEX(DATA!$I$133:$I$368,MATCH(1,(DATA!$D$133:$D$368=B683)*(DATA!$E$133:$E$368=D683),0)),"n/a")</f>
        <v>-0.202902755079582</v>
      </c>
      <c r="G683" s="86">
        <f t="array" ref="G683">IFERROR(INDEX(DATA!$R$133:$R$368,MATCH(1,(DATA!$D$133:$D$368=B683)*(DATA!$E$133:$E$368=D683),0)),"n/a")</f>
        <v>308601.40999999997</v>
      </c>
      <c r="H683" s="77">
        <f t="array" ref="H683">IFERROR(INDEX(DATA!$S$133:$S$368,MATCH(1,(DATA!$D$133:$D$368=B683)*(DATA!$E$133:$E$368=D683),0)),"n/a")</f>
        <v>0.14557696092664901</v>
      </c>
      <c r="I683" s="86">
        <f t="array" ref="I683">IFERROR(INDEX(DATA!$AB$133:$AB$368,MATCH(1,(DATA!$D$133:$D$368=B683)*(DATA!$E$133:$E$368=D683),0)),"n/a")</f>
        <v>574558.66</v>
      </c>
      <c r="J683" s="77">
        <f t="array" ref="J683">IFERROR(INDEX(DATA!$AC$133:$AC$368,MATCH(1,(DATA!$D$133:$D$368=B683)*(DATA!$E$133:$E$368=D683),0)),"n/a")</f>
        <v>0.11627405905421399</v>
      </c>
      <c r="K683" s="86">
        <f t="array" ref="K683">IFERROR(INDEX(DATA!$AL$133:$AL$368,MATCH(1,(DATA!$D$133:$D$368=B683)*(DATA!$E$133:$E$368=D683),0)),"n/a")</f>
        <v>1069355.6499999999</v>
      </c>
      <c r="L683" s="77">
        <f t="array" ref="L683">IFERROR(INDEX(DATA!$AM$133:$AM$368,MATCH(1,(DATA!$D$133:$D$368=B683)*(DATA!$E$133:$E$368=D683),0)),"n/a")</f>
        <v>7.3282694784774796E-2</v>
      </c>
      <c r="R683" s="66"/>
      <c r="S683" s="66"/>
      <c r="T683" s="66"/>
      <c r="U683" s="66"/>
      <c r="V683" s="66"/>
      <c r="W683" s="66"/>
      <c r="X683" s="66"/>
      <c r="Y683" s="66"/>
    </row>
    <row r="684" spans="1:25" x14ac:dyDescent="0.2">
      <c r="A684" s="75" t="s">
        <v>19</v>
      </c>
      <c r="B684" s="66" t="s">
        <v>11</v>
      </c>
      <c r="C684" s="66" t="s">
        <v>9</v>
      </c>
      <c r="D684" s="66" t="s">
        <v>285</v>
      </c>
      <c r="E684" s="86">
        <f t="array" ref="E684">IFERROR(INDEX(DATA!$H$133:$H$368,MATCH(1,(DATA!$D$133:$D$368=B684)*(DATA!$E$133:$E$368=D684),0)),"n/a")</f>
        <v>48640.34</v>
      </c>
      <c r="F684" s="77">
        <f t="array" ref="F684">IFERROR(INDEX(DATA!$I$133:$I$368,MATCH(1,(DATA!$D$133:$D$368=B684)*(DATA!$E$133:$E$368=D684),0)),"n/a")</f>
        <v>-0.23611474720113601</v>
      </c>
      <c r="G684" s="86">
        <f t="array" ref="G684">IFERROR(INDEX(DATA!$R$133:$R$368,MATCH(1,(DATA!$D$133:$D$368=B684)*(DATA!$E$133:$E$368=D684),0)),"n/a")</f>
        <v>211757.81</v>
      </c>
      <c r="H684" s="77">
        <f t="array" ref="H684">IFERROR(INDEX(DATA!$S$133:$S$368,MATCH(1,(DATA!$D$133:$D$368=B684)*(DATA!$E$133:$E$368=D684),0)),"n/a")</f>
        <v>0.29004700410655399</v>
      </c>
      <c r="I684" s="86">
        <f t="array" ref="I684">IFERROR(INDEX(DATA!$AB$133:$AB$368,MATCH(1,(DATA!$D$133:$D$368=B684)*(DATA!$E$133:$E$368=D684),0)),"n/a")</f>
        <v>405904</v>
      </c>
      <c r="J684" s="77">
        <f t="array" ref="J684">IFERROR(INDEX(DATA!$AC$133:$AC$368,MATCH(1,(DATA!$D$133:$D$368=B684)*(DATA!$E$133:$E$368=D684),0)),"n/a")</f>
        <v>0.25764303410657702</v>
      </c>
      <c r="K684" s="86">
        <f t="array" ref="K684">IFERROR(INDEX(DATA!$AL$133:$AL$368,MATCH(1,(DATA!$D$133:$D$368=B684)*(DATA!$E$133:$E$368=D684),0)),"n/a")</f>
        <v>763469.82</v>
      </c>
      <c r="L684" s="77">
        <f t="array" ref="L684">IFERROR(INDEX(DATA!$AM$133:$AM$368,MATCH(1,(DATA!$D$133:$D$368=B684)*(DATA!$E$133:$E$368=D684),0)),"n/a")</f>
        <v>0.118937892359137</v>
      </c>
      <c r="R684" s="66"/>
      <c r="S684" s="66"/>
      <c r="T684" s="66"/>
      <c r="U684" s="66"/>
      <c r="V684" s="66"/>
      <c r="W684" s="66"/>
      <c r="X684" s="66"/>
      <c r="Y684" s="66"/>
    </row>
    <row r="685" spans="1:25" x14ac:dyDescent="0.2">
      <c r="A685" s="75" t="s">
        <v>19</v>
      </c>
      <c r="B685" s="66" t="s">
        <v>11</v>
      </c>
      <c r="C685" s="66" t="s">
        <v>9</v>
      </c>
      <c r="D685" s="66" t="s">
        <v>286</v>
      </c>
      <c r="E685" s="86">
        <f t="array" ref="E685">IFERROR(INDEX(DATA!$H$133:$H$368,MATCH(1,(DATA!$D$133:$D$368=B685)*(DATA!$E$133:$E$368=D685),0)),"n/a")</f>
        <v>108509</v>
      </c>
      <c r="F685" s="77">
        <f t="array" ref="F685">IFERROR(INDEX(DATA!$I$133:$I$368,MATCH(1,(DATA!$D$133:$D$368=B685)*(DATA!$E$133:$E$368=D685),0)),"n/a")</f>
        <v>0.14025328757146099</v>
      </c>
      <c r="G685" s="86">
        <f t="array" ref="G685">IFERROR(INDEX(DATA!$R$133:$R$368,MATCH(1,(DATA!$D$133:$D$368=B685)*(DATA!$E$133:$E$368=D685),0)),"n/a")</f>
        <v>350462.28</v>
      </c>
      <c r="H685" s="77">
        <f t="array" ref="H685">IFERROR(INDEX(DATA!$S$133:$S$368,MATCH(1,(DATA!$D$133:$D$368=B685)*(DATA!$E$133:$E$368=D685),0)),"n/a")</f>
        <v>6.92509220802877E-2</v>
      </c>
      <c r="I685" s="86">
        <f t="array" ref="I685">IFERROR(INDEX(DATA!$AB$133:$AB$368,MATCH(1,(DATA!$D$133:$D$368=B685)*(DATA!$E$133:$E$368=D685),0)),"n/a")</f>
        <v>662779.86</v>
      </c>
      <c r="J685" s="77">
        <f t="array" ref="J685">IFERROR(INDEX(DATA!$AC$133:$AC$368,MATCH(1,(DATA!$D$133:$D$368=B685)*(DATA!$E$133:$E$368=D685),0)),"n/a")</f>
        <v>-3.4146865171804301E-3</v>
      </c>
      <c r="K685" s="86">
        <f t="array" ref="K685">IFERROR(INDEX(DATA!$AL$133:$AL$368,MATCH(1,(DATA!$D$133:$D$368=B685)*(DATA!$E$133:$E$368=D685),0)),"n/a")</f>
        <v>1262736.53</v>
      </c>
      <c r="L685" s="77">
        <f t="array" ref="L685">IFERROR(INDEX(DATA!$AM$133:$AM$368,MATCH(1,(DATA!$D$133:$D$368=B685)*(DATA!$E$133:$E$368=D685),0)),"n/a")</f>
        <v>-4.0329329503800498E-2</v>
      </c>
      <c r="R685" s="66"/>
      <c r="S685" s="66"/>
      <c r="T685" s="66"/>
      <c r="U685" s="66"/>
      <c r="V685" s="66"/>
      <c r="W685" s="66"/>
      <c r="X685" s="66"/>
      <c r="Y685" s="66"/>
    </row>
    <row r="686" spans="1:25" x14ac:dyDescent="0.2">
      <c r="A686" s="75" t="s">
        <v>19</v>
      </c>
      <c r="B686" s="66" t="s">
        <v>11</v>
      </c>
      <c r="C686" s="66" t="s">
        <v>9</v>
      </c>
      <c r="D686" s="66" t="s">
        <v>287</v>
      </c>
      <c r="E686" s="86">
        <f t="array" ref="E686">IFERROR(INDEX(DATA!$H$133:$H$368,MATCH(1,(DATA!$D$133:$D$368=B686)*(DATA!$E$133:$E$368=D686),0)),"n/a")</f>
        <v>122235.82</v>
      </c>
      <c r="F686" s="77">
        <f t="array" ref="F686">IFERROR(INDEX(DATA!$I$133:$I$368,MATCH(1,(DATA!$D$133:$D$368=B686)*(DATA!$E$133:$E$368=D686),0)),"n/a")</f>
        <v>0.113585709174925</v>
      </c>
      <c r="G686" s="86">
        <f t="array" ref="G686">IFERROR(INDEX(DATA!$R$133:$R$368,MATCH(1,(DATA!$D$133:$D$368=B686)*(DATA!$E$133:$E$368=D686),0)),"n/a")</f>
        <v>370126.48</v>
      </c>
      <c r="H686" s="77">
        <f t="array" ref="H686">IFERROR(INDEX(DATA!$S$133:$S$368,MATCH(1,(DATA!$D$133:$D$368=B686)*(DATA!$E$133:$E$368=D686),0)),"n/a")</f>
        <v>0.116052939761395</v>
      </c>
      <c r="I686" s="86">
        <f t="array" ref="I686">IFERROR(INDEX(DATA!$AB$133:$AB$368,MATCH(1,(DATA!$D$133:$D$368=B686)*(DATA!$E$133:$E$368=D686),0)),"n/a")</f>
        <v>695061.55</v>
      </c>
      <c r="J686" s="77">
        <f t="array" ref="J686">IFERROR(INDEX(DATA!$AC$133:$AC$368,MATCH(1,(DATA!$D$133:$D$368=B686)*(DATA!$E$133:$E$368=D686),0)),"n/a")</f>
        <v>1.7719996314276398E-2</v>
      </c>
      <c r="K686" s="86">
        <f t="array" ref="K686">IFERROR(INDEX(DATA!$AL$133:$AL$368,MATCH(1,(DATA!$D$133:$D$368=B686)*(DATA!$E$133:$E$368=D686),0)),"n/a")</f>
        <v>1285703.71</v>
      </c>
      <c r="L686" s="77">
        <f t="array" ref="L686">IFERROR(INDEX(DATA!$AM$133:$AM$368,MATCH(1,(DATA!$D$133:$D$368=B686)*(DATA!$E$133:$E$368=D686),0)),"n/a")</f>
        <v>-4.3300566168433197E-2</v>
      </c>
      <c r="R686" s="66"/>
      <c r="S686" s="66"/>
      <c r="T686" s="66"/>
      <c r="U686" s="66"/>
      <c r="V686" s="66"/>
      <c r="W686" s="66"/>
      <c r="X686" s="66"/>
      <c r="Y686" s="66"/>
    </row>
    <row r="687" spans="1:25" x14ac:dyDescent="0.2">
      <c r="A687" s="75" t="s">
        <v>19</v>
      </c>
      <c r="B687" s="66" t="s">
        <v>11</v>
      </c>
      <c r="C687" s="66" t="s">
        <v>9</v>
      </c>
      <c r="D687" s="66" t="s">
        <v>288</v>
      </c>
      <c r="E687" s="86">
        <f t="array" ref="E687">IFERROR(INDEX(DATA!$H$133:$H$368,MATCH(1,(DATA!$D$133:$D$368=B687)*(DATA!$E$133:$E$368=D687),0)),"n/a")</f>
        <v>72348.84</v>
      </c>
      <c r="F687" s="77">
        <f t="array" ref="F687">IFERROR(INDEX(DATA!$I$133:$I$368,MATCH(1,(DATA!$D$133:$D$368=B687)*(DATA!$E$133:$E$368=D687),0)),"n/a")</f>
        <v>0.12518878513277501</v>
      </c>
      <c r="G687" s="86">
        <f t="array" ref="G687">IFERROR(INDEX(DATA!$R$133:$R$368,MATCH(1,(DATA!$D$133:$D$368=B687)*(DATA!$E$133:$E$368=D687),0)),"n/a")</f>
        <v>243970.4</v>
      </c>
      <c r="H687" s="77">
        <f t="array" ref="H687">IFERROR(INDEX(DATA!$S$133:$S$368,MATCH(1,(DATA!$D$133:$D$368=B687)*(DATA!$E$133:$E$368=D687),0)),"n/a")</f>
        <v>0.15529465458441699</v>
      </c>
      <c r="I687" s="86">
        <f t="array" ref="I687">IFERROR(INDEX(DATA!$AB$133:$AB$368,MATCH(1,(DATA!$D$133:$D$368=B687)*(DATA!$E$133:$E$368=D687),0)),"n/a")</f>
        <v>455669.53</v>
      </c>
      <c r="J687" s="77">
        <f t="array" ref="J687">IFERROR(INDEX(DATA!$AC$133:$AC$368,MATCH(1,(DATA!$D$133:$D$368=B687)*(DATA!$E$133:$E$368=D687),0)),"n/a")</f>
        <v>0.196782286752925</v>
      </c>
      <c r="K687" s="86">
        <f t="array" ref="K687">IFERROR(INDEX(DATA!$AL$133:$AL$368,MATCH(1,(DATA!$D$133:$D$368=B687)*(DATA!$E$133:$E$368=D687),0)),"n/a")</f>
        <v>858608.86</v>
      </c>
      <c r="L687" s="77">
        <f t="array" ref="L687">IFERROR(INDEX(DATA!$AM$133:$AM$368,MATCH(1,(DATA!$D$133:$D$368=B687)*(DATA!$E$133:$E$368=D687),0)),"n/a")</f>
        <v>0.263319596799512</v>
      </c>
      <c r="R687" s="66"/>
      <c r="S687" s="66"/>
      <c r="T687" s="66"/>
      <c r="U687" s="66"/>
      <c r="V687" s="66"/>
      <c r="W687" s="66"/>
      <c r="X687" s="66"/>
      <c r="Y687" s="66"/>
    </row>
    <row r="688" spans="1:25" x14ac:dyDescent="0.2">
      <c r="A688" s="75" t="s">
        <v>19</v>
      </c>
      <c r="B688" s="66" t="s">
        <v>11</v>
      </c>
      <c r="C688" s="66" t="s">
        <v>9</v>
      </c>
      <c r="D688" s="66" t="s">
        <v>289</v>
      </c>
      <c r="E688" s="86">
        <f t="array" ref="E688">IFERROR(INDEX(DATA!$H$133:$H$368,MATCH(1,(DATA!$D$133:$D$368=B688)*(DATA!$E$133:$E$368=D688),0)),"n/a")</f>
        <v>45870.52</v>
      </c>
      <c r="F688" s="77">
        <f t="array" ref="F688">IFERROR(INDEX(DATA!$I$133:$I$368,MATCH(1,(DATA!$D$133:$D$368=B688)*(DATA!$E$133:$E$368=D688),0)),"n/a")</f>
        <v>-2.0003495217149898E-2</v>
      </c>
      <c r="G688" s="86">
        <f t="array" ref="G688">IFERROR(INDEX(DATA!$R$133:$R$368,MATCH(1,(DATA!$D$133:$D$368=B688)*(DATA!$E$133:$E$368=D688),0)),"n/a")</f>
        <v>159371.38</v>
      </c>
      <c r="H688" s="77">
        <f t="array" ref="H688">IFERROR(INDEX(DATA!$S$133:$S$368,MATCH(1,(DATA!$D$133:$D$368=B688)*(DATA!$E$133:$E$368=D688),0)),"n/a")</f>
        <v>0.112711683587948</v>
      </c>
      <c r="I688" s="86">
        <f t="array" ref="I688">IFERROR(INDEX(DATA!$AB$133:$AB$368,MATCH(1,(DATA!$D$133:$D$368=B688)*(DATA!$E$133:$E$368=D688),0)),"n/a")</f>
        <v>295464.86</v>
      </c>
      <c r="J688" s="77">
        <f t="array" ref="J688">IFERROR(INDEX(DATA!$AC$133:$AC$368,MATCH(1,(DATA!$D$133:$D$368=B688)*(DATA!$E$133:$E$368=D688),0)),"n/a")</f>
        <v>9.8846754271470494E-2</v>
      </c>
      <c r="K688" s="86">
        <f t="array" ref="K688">IFERROR(INDEX(DATA!$AL$133:$AL$368,MATCH(1,(DATA!$D$133:$D$368=B688)*(DATA!$E$133:$E$368=D688),0)),"n/a")</f>
        <v>564495.35999999999</v>
      </c>
      <c r="L688" s="77">
        <f t="array" ref="L688">IFERROR(INDEX(DATA!$AM$133:$AM$368,MATCH(1,(DATA!$D$133:$D$368=B688)*(DATA!$E$133:$E$368=D688),0)),"n/a")</f>
        <v>9.8256666151743097E-2</v>
      </c>
      <c r="R688" s="66"/>
      <c r="S688" s="66"/>
      <c r="T688" s="66"/>
      <c r="U688" s="66"/>
      <c r="V688" s="66"/>
      <c r="W688" s="66"/>
      <c r="X688" s="66"/>
      <c r="Y688" s="66"/>
    </row>
    <row r="689" spans="1:25" x14ac:dyDescent="0.2">
      <c r="A689" s="75" t="s">
        <v>19</v>
      </c>
      <c r="B689" s="66" t="s">
        <v>11</v>
      </c>
      <c r="C689" s="66" t="s">
        <v>9</v>
      </c>
      <c r="D689" s="66" t="s">
        <v>290</v>
      </c>
      <c r="E689" s="86">
        <f t="array" ref="E689">IFERROR(INDEX(DATA!$H$133:$H$368,MATCH(1,(DATA!$D$133:$D$368=B689)*(DATA!$E$133:$E$368=D689),0)),"n/a")</f>
        <v>60456.59</v>
      </c>
      <c r="F689" s="77">
        <f t="array" ref="F689">IFERROR(INDEX(DATA!$I$133:$I$368,MATCH(1,(DATA!$D$133:$D$368=B689)*(DATA!$E$133:$E$368=D689),0)),"n/a")</f>
        <v>0.315883077868715</v>
      </c>
      <c r="G689" s="86">
        <f t="array" ref="G689">IFERROR(INDEX(DATA!$R$133:$R$368,MATCH(1,(DATA!$D$133:$D$368=B689)*(DATA!$E$133:$E$368=D689),0)),"n/a")</f>
        <v>175405.66</v>
      </c>
      <c r="H689" s="77">
        <f t="array" ref="H689">IFERROR(INDEX(DATA!$S$133:$S$368,MATCH(1,(DATA!$D$133:$D$368=B689)*(DATA!$E$133:$E$368=D689),0)),"n/a")</f>
        <v>8.5415414493095601E-2</v>
      </c>
      <c r="I689" s="86">
        <f t="array" ref="I689">IFERROR(INDEX(DATA!$AB$133:$AB$368,MATCH(1,(DATA!$D$133:$D$368=B689)*(DATA!$E$133:$E$368=D689),0)),"n/a")</f>
        <v>322098.7</v>
      </c>
      <c r="J689" s="77">
        <f t="array" ref="J689">IFERROR(INDEX(DATA!$AC$133:$AC$368,MATCH(1,(DATA!$D$133:$D$368=B689)*(DATA!$E$133:$E$368=D689),0)),"n/a")</f>
        <v>5.2483385579220401E-2</v>
      </c>
      <c r="K689" s="86">
        <f t="array" ref="K689">IFERROR(INDEX(DATA!$AL$133:$AL$368,MATCH(1,(DATA!$D$133:$D$368=B689)*(DATA!$E$133:$E$368=D689),0)),"n/a")</f>
        <v>606368.09</v>
      </c>
      <c r="L689" s="77">
        <f t="array" ref="L689">IFERROR(INDEX(DATA!$AM$133:$AM$368,MATCH(1,(DATA!$D$133:$D$368=B689)*(DATA!$E$133:$E$368=D689),0)),"n/a")</f>
        <v>8.6038475331650099E-2</v>
      </c>
      <c r="R689" s="66"/>
      <c r="S689" s="66"/>
      <c r="T689" s="66"/>
      <c r="U689" s="66"/>
      <c r="V689" s="66"/>
      <c r="W689" s="66"/>
      <c r="X689" s="66"/>
      <c r="Y689" s="66"/>
    </row>
    <row r="690" spans="1:25" x14ac:dyDescent="0.2">
      <c r="A690" s="75" t="s">
        <v>19</v>
      </c>
      <c r="B690" s="66" t="s">
        <v>11</v>
      </c>
      <c r="C690" s="66" t="s">
        <v>9</v>
      </c>
      <c r="D690" s="66" t="s">
        <v>291</v>
      </c>
      <c r="E690" s="86">
        <f t="array" ref="E690">IFERROR(INDEX(DATA!$H$133:$H$368,MATCH(1,(DATA!$D$133:$D$368=B690)*(DATA!$E$133:$E$368=D690),0)),"n/a")</f>
        <v>38316.53</v>
      </c>
      <c r="F690" s="77">
        <f t="array" ref="F690">IFERROR(INDEX(DATA!$I$133:$I$368,MATCH(1,(DATA!$D$133:$D$368=B690)*(DATA!$E$133:$E$368=D690),0)),"n/a")</f>
        <v>0.456924993887737</v>
      </c>
      <c r="G690" s="86">
        <f t="array" ref="G690">IFERROR(INDEX(DATA!$R$133:$R$368,MATCH(1,(DATA!$D$133:$D$368=B690)*(DATA!$E$133:$E$368=D690),0)),"n/a")</f>
        <v>123454.87</v>
      </c>
      <c r="H690" s="77">
        <f t="array" ref="H690">IFERROR(INDEX(DATA!$S$133:$S$368,MATCH(1,(DATA!$D$133:$D$368=B690)*(DATA!$E$133:$E$368=D690),0)),"n/a")</f>
        <v>0.32336998496595198</v>
      </c>
      <c r="I690" s="86">
        <f t="array" ref="I690">IFERROR(INDEX(DATA!$AB$133:$AB$368,MATCH(1,(DATA!$D$133:$D$368=B690)*(DATA!$E$133:$E$368=D690),0)),"n/a")</f>
        <v>233224.61</v>
      </c>
      <c r="J690" s="77">
        <f t="array" ref="J690">IFERROR(INDEX(DATA!$AC$133:$AC$368,MATCH(1,(DATA!$D$133:$D$368=B690)*(DATA!$E$133:$E$368=D690),0)),"n/a")</f>
        <v>0.26455952481002398</v>
      </c>
      <c r="K690" s="86">
        <f t="array" ref="K690">IFERROR(INDEX(DATA!$AL$133:$AL$368,MATCH(1,(DATA!$D$133:$D$368=B690)*(DATA!$E$133:$E$368=D690),0)),"n/a")</f>
        <v>441126.58</v>
      </c>
      <c r="L690" s="77">
        <f t="array" ref="L690">IFERROR(INDEX(DATA!$AM$133:$AM$368,MATCH(1,(DATA!$D$133:$D$368=B690)*(DATA!$E$133:$E$368=D690),0)),"n/a")</f>
        <v>0.31531761903272498</v>
      </c>
      <c r="R690" s="66"/>
      <c r="S690" s="66"/>
      <c r="T690" s="66"/>
      <c r="U690" s="66"/>
      <c r="V690" s="66"/>
      <c r="W690" s="66"/>
      <c r="X690" s="66"/>
      <c r="Y690" s="66"/>
    </row>
    <row r="691" spans="1:25" x14ac:dyDescent="0.2">
      <c r="A691" s="75" t="s">
        <v>19</v>
      </c>
      <c r="B691" s="66" t="s">
        <v>11</v>
      </c>
      <c r="C691" s="66" t="s">
        <v>9</v>
      </c>
      <c r="D691" s="66" t="s">
        <v>292</v>
      </c>
      <c r="E691" s="86">
        <f t="array" ref="E691">IFERROR(INDEX(DATA!$H$133:$H$368,MATCH(1,(DATA!$D$133:$D$368=B691)*(DATA!$E$133:$E$368=D691),0)),"n/a")</f>
        <v>179599.76</v>
      </c>
      <c r="F691" s="77">
        <f t="array" ref="F691">IFERROR(INDEX(DATA!$I$133:$I$368,MATCH(1,(DATA!$D$133:$D$368=B691)*(DATA!$E$133:$E$368=D691),0)),"n/a")</f>
        <v>1.8446014226211999E-3</v>
      </c>
      <c r="G691" s="86">
        <f t="array" ref="G691">IFERROR(INDEX(DATA!$R$133:$R$368,MATCH(1,(DATA!$D$133:$D$368=B691)*(DATA!$E$133:$E$368=D691),0)),"n/a")</f>
        <v>605739.81000000006</v>
      </c>
      <c r="H691" s="77">
        <f t="array" ref="H691">IFERROR(INDEX(DATA!$S$133:$S$368,MATCH(1,(DATA!$D$133:$D$368=B691)*(DATA!$E$133:$E$368=D691),0)),"n/a")</f>
        <v>5.6759762920454001E-3</v>
      </c>
      <c r="I691" s="86">
        <f t="array" ref="I691">IFERROR(INDEX(DATA!$AB$133:$AB$368,MATCH(1,(DATA!$D$133:$D$368=B691)*(DATA!$E$133:$E$368=D691),0)),"n/a")</f>
        <v>1159846.06</v>
      </c>
      <c r="J691" s="77">
        <f t="array" ref="J691">IFERROR(INDEX(DATA!$AC$133:$AC$368,MATCH(1,(DATA!$D$133:$D$368=B691)*(DATA!$E$133:$E$368=D691),0)),"n/a")</f>
        <v>-3.0256085800000401E-3</v>
      </c>
      <c r="K691" s="86">
        <f t="array" ref="K691">IFERROR(INDEX(DATA!$AL$133:$AL$368,MATCH(1,(DATA!$D$133:$D$368=B691)*(DATA!$E$133:$E$368=D691),0)),"n/a")</f>
        <v>2234859.2799999998</v>
      </c>
      <c r="L691" s="77">
        <f t="array" ref="L691">IFERROR(INDEX(DATA!$AM$133:$AM$368,MATCH(1,(DATA!$D$133:$D$368=B691)*(DATA!$E$133:$E$368=D691),0)),"n/a")</f>
        <v>3.63579822185294E-2</v>
      </c>
      <c r="R691" s="66"/>
      <c r="S691" s="66"/>
      <c r="T691" s="66"/>
      <c r="U691" s="66"/>
      <c r="V691" s="66"/>
      <c r="W691" s="66"/>
      <c r="X691" s="66"/>
      <c r="Y691" s="66"/>
    </row>
    <row r="692" spans="1:25" x14ac:dyDescent="0.2">
      <c r="A692" s="75" t="s">
        <v>19</v>
      </c>
      <c r="B692" s="66" t="s">
        <v>11</v>
      </c>
      <c r="C692" s="66" t="s">
        <v>9</v>
      </c>
      <c r="D692" s="66" t="s">
        <v>293</v>
      </c>
      <c r="E692" s="86">
        <f t="array" ref="E692">IFERROR(INDEX(DATA!$H$133:$H$368,MATCH(1,(DATA!$D$133:$D$368=B692)*(DATA!$E$133:$E$368=D692),0)),"n/a")</f>
        <v>22044.44</v>
      </c>
      <c r="F692" s="77">
        <f t="array" ref="F692">IFERROR(INDEX(DATA!$I$133:$I$368,MATCH(1,(DATA!$D$133:$D$368=B692)*(DATA!$E$133:$E$368=D692),0)),"n/a")</f>
        <v>8.2940248868889399E-2</v>
      </c>
      <c r="G692" s="86">
        <f t="array" ref="G692">IFERROR(INDEX(DATA!$R$133:$R$368,MATCH(1,(DATA!$D$133:$D$368=B692)*(DATA!$E$133:$E$368=D692),0)),"n/a")</f>
        <v>80102.759999999995</v>
      </c>
      <c r="H692" s="77">
        <f t="array" ref="H692">IFERROR(INDEX(DATA!$S$133:$S$368,MATCH(1,(DATA!$D$133:$D$368=B692)*(DATA!$E$133:$E$368=D692),0)),"n/a")</f>
        <v>0.39905925676359</v>
      </c>
      <c r="I692" s="86">
        <f t="array" ref="I692">IFERROR(INDEX(DATA!$AB$133:$AB$368,MATCH(1,(DATA!$D$133:$D$368=B692)*(DATA!$E$133:$E$368=D692),0)),"n/a")</f>
        <v>142693.45000000001</v>
      </c>
      <c r="J692" s="77">
        <f t="array" ref="J692">IFERROR(INDEX(DATA!$AC$133:$AC$368,MATCH(1,(DATA!$D$133:$D$368=B692)*(DATA!$E$133:$E$368=D692),0)),"n/a")</f>
        <v>0.36686213915985</v>
      </c>
      <c r="K692" s="86">
        <f t="array" ref="K692">IFERROR(INDEX(DATA!$AL$133:$AL$368,MATCH(1,(DATA!$D$133:$D$368=B692)*(DATA!$E$133:$E$368=D692),0)),"n/a")</f>
        <v>258988.74</v>
      </c>
      <c r="L692" s="77">
        <f t="array" ref="L692">IFERROR(INDEX(DATA!$AM$133:$AM$368,MATCH(1,(DATA!$D$133:$D$368=B692)*(DATA!$E$133:$E$368=D692),0)),"n/a")</f>
        <v>0.254410194274449</v>
      </c>
      <c r="R692" s="66"/>
      <c r="S692" s="66"/>
      <c r="T692" s="66"/>
      <c r="U692" s="66"/>
      <c r="V692" s="66"/>
      <c r="W692" s="66"/>
      <c r="X692" s="66"/>
      <c r="Y692" s="66"/>
    </row>
    <row r="693" spans="1:25" x14ac:dyDescent="0.2">
      <c r="A693" s="75" t="s">
        <v>19</v>
      </c>
      <c r="B693" s="66" t="s">
        <v>11</v>
      </c>
      <c r="C693" s="66" t="s">
        <v>9</v>
      </c>
      <c r="D693" s="66" t="s">
        <v>294</v>
      </c>
      <c r="E693" s="86">
        <f t="array" ref="E693">IFERROR(INDEX(DATA!$H$133:$H$368,MATCH(1,(DATA!$D$133:$D$368=B693)*(DATA!$E$133:$E$368=D693),0)),"n/a")</f>
        <v>166699.53</v>
      </c>
      <c r="F693" s="77">
        <f t="array" ref="F693">IFERROR(INDEX(DATA!$I$133:$I$368,MATCH(1,(DATA!$D$133:$D$368=B693)*(DATA!$E$133:$E$368=D693),0)),"n/a")</f>
        <v>0.29530344336450398</v>
      </c>
      <c r="G693" s="86">
        <f t="array" ref="G693">IFERROR(INDEX(DATA!$R$133:$R$368,MATCH(1,(DATA!$D$133:$D$368=B693)*(DATA!$E$133:$E$368=D693),0)),"n/a")</f>
        <v>489430.19</v>
      </c>
      <c r="H693" s="77">
        <f t="array" ref="H693">IFERROR(INDEX(DATA!$S$133:$S$368,MATCH(1,(DATA!$D$133:$D$368=B693)*(DATA!$E$133:$E$368=D693),0)),"n/a")</f>
        <v>8.69410116589108E-2</v>
      </c>
      <c r="I693" s="86">
        <f t="array" ref="I693">IFERROR(INDEX(DATA!$AB$133:$AB$368,MATCH(1,(DATA!$D$133:$D$368=B693)*(DATA!$E$133:$E$368=D693),0)),"n/a")</f>
        <v>937106.08</v>
      </c>
      <c r="J693" s="77">
        <f t="array" ref="J693">IFERROR(INDEX(DATA!$AC$133:$AC$368,MATCH(1,(DATA!$D$133:$D$368=B693)*(DATA!$E$133:$E$368=D693),0)),"n/a")</f>
        <v>8.2214134546464507E-2</v>
      </c>
      <c r="K693" s="86">
        <f t="array" ref="K693">IFERROR(INDEX(DATA!$AL$133:$AL$368,MATCH(1,(DATA!$D$133:$D$368=B693)*(DATA!$E$133:$E$368=D693),0)),"n/a")</f>
        <v>1758454.27</v>
      </c>
      <c r="L693" s="77">
        <f t="array" ref="L693">IFERROR(INDEX(DATA!$AM$133:$AM$368,MATCH(1,(DATA!$D$133:$D$368=B693)*(DATA!$E$133:$E$368=D693),0)),"n/a")</f>
        <v>0.104352299969404</v>
      </c>
      <c r="R693" s="66"/>
      <c r="S693" s="66"/>
      <c r="T693" s="66"/>
      <c r="U693" s="66"/>
      <c r="V693" s="66"/>
      <c r="W693" s="66"/>
      <c r="X693" s="66"/>
      <c r="Y693" s="66"/>
    </row>
    <row r="694" spans="1:25" x14ac:dyDescent="0.2">
      <c r="A694" s="75" t="s">
        <v>19</v>
      </c>
      <c r="B694" s="66" t="s">
        <v>11</v>
      </c>
      <c r="C694" s="66" t="s">
        <v>9</v>
      </c>
      <c r="D694" s="66" t="s">
        <v>295</v>
      </c>
      <c r="E694" s="86">
        <f t="array" ref="E694">IFERROR(INDEX(DATA!$H$133:$H$368,MATCH(1,(DATA!$D$133:$D$368=B694)*(DATA!$E$133:$E$368=D694),0)),"n/a")</f>
        <v>64773.95</v>
      </c>
      <c r="F694" s="77">
        <f t="array" ref="F694">IFERROR(INDEX(DATA!$I$133:$I$368,MATCH(1,(DATA!$D$133:$D$368=B694)*(DATA!$E$133:$E$368=D694),0)),"n/a")</f>
        <v>0.117733064279278</v>
      </c>
      <c r="G694" s="86">
        <f t="array" ref="G694">IFERROR(INDEX(DATA!$R$133:$R$368,MATCH(1,(DATA!$D$133:$D$368=B694)*(DATA!$E$133:$E$368=D694),0)),"n/a")</f>
        <v>212222.04</v>
      </c>
      <c r="H694" s="77">
        <f t="array" ref="H694">IFERROR(INDEX(DATA!$S$133:$S$368,MATCH(1,(DATA!$D$133:$D$368=B694)*(DATA!$E$133:$E$368=D694),0)),"n/a")</f>
        <v>0.131550521229645</v>
      </c>
      <c r="I694" s="86">
        <f t="array" ref="I694">IFERROR(INDEX(DATA!$AB$133:$AB$368,MATCH(1,(DATA!$D$133:$D$368=B694)*(DATA!$E$133:$E$368=D694),0)),"n/a")</f>
        <v>415429.78</v>
      </c>
      <c r="J694" s="77">
        <f t="array" ref="J694">IFERROR(INDEX(DATA!$AC$133:$AC$368,MATCH(1,(DATA!$D$133:$D$368=B694)*(DATA!$E$133:$E$368=D694),0)),"n/a")</f>
        <v>0.16024735683513899</v>
      </c>
      <c r="K694" s="86">
        <f t="array" ref="K694">IFERROR(INDEX(DATA!$AL$133:$AL$368,MATCH(1,(DATA!$D$133:$D$368=B694)*(DATA!$E$133:$E$368=D694),0)),"n/a")</f>
        <v>757546.94</v>
      </c>
      <c r="L694" s="77">
        <f t="array" ref="L694">IFERROR(INDEX(DATA!$AM$133:$AM$368,MATCH(1,(DATA!$D$133:$D$368=B694)*(DATA!$E$133:$E$368=D694),0)),"n/a")</f>
        <v>0.165306291124207</v>
      </c>
      <c r="R694" s="66"/>
      <c r="S694" s="66"/>
      <c r="T694" s="66"/>
      <c r="U694" s="66"/>
      <c r="V694" s="66"/>
      <c r="W694" s="66"/>
      <c r="X694" s="66"/>
      <c r="Y694" s="66"/>
    </row>
    <row r="695" spans="1:25" x14ac:dyDescent="0.2">
      <c r="A695" s="75" t="s">
        <v>19</v>
      </c>
      <c r="B695" s="66" t="s">
        <v>11</v>
      </c>
      <c r="C695" s="66" t="s">
        <v>9</v>
      </c>
      <c r="D695" s="66" t="s">
        <v>296</v>
      </c>
      <c r="E695" s="86">
        <f t="array" ref="E695">IFERROR(INDEX(DATA!$H$133:$H$368,MATCH(1,(DATA!$D$133:$D$368=B695)*(DATA!$E$133:$E$368=D695),0)),"n/a")</f>
        <v>64993.34</v>
      </c>
      <c r="F695" s="77">
        <f t="array" ref="F695">IFERROR(INDEX(DATA!$I$133:$I$368,MATCH(1,(DATA!$D$133:$D$368=B695)*(DATA!$E$133:$E$368=D695),0)),"n/a")</f>
        <v>-2.2199106980724401E-2</v>
      </c>
      <c r="G695" s="86">
        <f t="array" ref="G695">IFERROR(INDEX(DATA!$R$133:$R$368,MATCH(1,(DATA!$D$133:$D$368=B695)*(DATA!$E$133:$E$368=D695),0)),"n/a")</f>
        <v>226245.2</v>
      </c>
      <c r="H695" s="77">
        <f t="array" ref="H695">IFERROR(INDEX(DATA!$S$133:$S$368,MATCH(1,(DATA!$D$133:$D$368=B695)*(DATA!$E$133:$E$368=D695),0)),"n/a")</f>
        <v>2.5215024438246299E-2</v>
      </c>
      <c r="I695" s="86">
        <f t="array" ref="I695">IFERROR(INDEX(DATA!$AB$133:$AB$368,MATCH(1,(DATA!$D$133:$D$368=B695)*(DATA!$E$133:$E$368=D695),0)),"n/a")</f>
        <v>450001.78</v>
      </c>
      <c r="J695" s="77">
        <f t="array" ref="J695">IFERROR(INDEX(DATA!$AC$133:$AC$368,MATCH(1,(DATA!$D$133:$D$368=B695)*(DATA!$E$133:$E$368=D695),0)),"n/a")</f>
        <v>-4.3165585260232398E-2</v>
      </c>
      <c r="K695" s="86">
        <f t="array" ref="K695">IFERROR(INDEX(DATA!$AL$133:$AL$368,MATCH(1,(DATA!$D$133:$D$368=B695)*(DATA!$E$133:$E$368=D695),0)),"n/a")</f>
        <v>843555.37</v>
      </c>
      <c r="L695" s="77">
        <f t="array" ref="L695">IFERROR(INDEX(DATA!$AM$133:$AM$368,MATCH(1,(DATA!$D$133:$D$368=B695)*(DATA!$E$133:$E$368=D695),0)),"n/a")</f>
        <v>1.6300106601497801E-2</v>
      </c>
      <c r="R695" s="66"/>
      <c r="S695" s="66"/>
      <c r="T695" s="66"/>
      <c r="U695" s="66"/>
      <c r="V695" s="66"/>
      <c r="W695" s="66"/>
      <c r="X695" s="66"/>
      <c r="Y695" s="66"/>
    </row>
    <row r="696" spans="1:25" x14ac:dyDescent="0.2">
      <c r="A696" s="75" t="s">
        <v>19</v>
      </c>
      <c r="B696" s="66" t="s">
        <v>11</v>
      </c>
      <c r="C696" s="66" t="s">
        <v>9</v>
      </c>
      <c r="D696" s="66" t="s">
        <v>297</v>
      </c>
      <c r="E696" s="86">
        <f t="array" ref="E696">IFERROR(INDEX(DATA!$H$133:$H$368,MATCH(1,(DATA!$D$133:$D$368=B696)*(DATA!$E$133:$E$368=D696),0)),"n/a")</f>
        <v>37553.49</v>
      </c>
      <c r="F696" s="77">
        <f t="array" ref="F696">IFERROR(INDEX(DATA!$I$133:$I$368,MATCH(1,(DATA!$D$133:$D$368=B696)*(DATA!$E$133:$E$368=D696),0)),"n/a")</f>
        <v>0.34427253514471701</v>
      </c>
      <c r="G696" s="86">
        <f t="array" ref="G696">IFERROR(INDEX(DATA!$R$133:$R$368,MATCH(1,(DATA!$D$133:$D$368=B696)*(DATA!$E$133:$E$368=D696),0)),"n/a")</f>
        <v>119110.49</v>
      </c>
      <c r="H696" s="77">
        <f t="array" ref="H696">IFERROR(INDEX(DATA!$S$133:$S$368,MATCH(1,(DATA!$D$133:$D$368=B696)*(DATA!$E$133:$E$368=D696),0)),"n/a")</f>
        <v>0.28800694316258901</v>
      </c>
      <c r="I696" s="86">
        <f t="array" ref="I696">IFERROR(INDEX(DATA!$AB$133:$AB$368,MATCH(1,(DATA!$D$133:$D$368=B696)*(DATA!$E$133:$E$368=D696),0)),"n/a")</f>
        <v>215645.84</v>
      </c>
      <c r="J696" s="77">
        <f t="array" ref="J696">IFERROR(INDEX(DATA!$AC$133:$AC$368,MATCH(1,(DATA!$D$133:$D$368=B696)*(DATA!$E$133:$E$368=D696),0)),"n/a")</f>
        <v>0.27934498171773903</v>
      </c>
      <c r="K696" s="86">
        <f t="array" ref="K696">IFERROR(INDEX(DATA!$AL$133:$AL$368,MATCH(1,(DATA!$D$133:$D$368=B696)*(DATA!$E$133:$E$368=D696),0)),"n/a")</f>
        <v>400442.63</v>
      </c>
      <c r="L696" s="77">
        <f t="array" ref="L696">IFERROR(INDEX(DATA!$AM$133:$AM$368,MATCH(1,(DATA!$D$133:$D$368=B696)*(DATA!$E$133:$E$368=D696),0)),"n/a")</f>
        <v>0.207916421806084</v>
      </c>
      <c r="R696" s="66"/>
      <c r="S696" s="66"/>
      <c r="T696" s="66"/>
      <c r="U696" s="66"/>
      <c r="V696" s="66"/>
      <c r="W696" s="66"/>
      <c r="X696" s="66"/>
      <c r="Y696" s="66"/>
    </row>
    <row r="697" spans="1:25" x14ac:dyDescent="0.2">
      <c r="A697" s="75" t="s">
        <v>19</v>
      </c>
      <c r="B697" s="66" t="s">
        <v>11</v>
      </c>
      <c r="C697" s="66" t="s">
        <v>9</v>
      </c>
      <c r="D697" s="66" t="s">
        <v>298</v>
      </c>
      <c r="E697" s="86">
        <f t="array" ref="E697">IFERROR(INDEX(DATA!$H$133:$H$368,MATCH(1,(DATA!$D$133:$D$368=B697)*(DATA!$E$133:$E$368=D697),0)),"n/a")</f>
        <v>67763.83</v>
      </c>
      <c r="F697" s="77">
        <f t="array" ref="F697">IFERROR(INDEX(DATA!$I$133:$I$368,MATCH(1,(DATA!$D$133:$D$368=B697)*(DATA!$E$133:$E$368=D697),0)),"n/a")</f>
        <v>0.25110023578657098</v>
      </c>
      <c r="G697" s="86">
        <f t="array" ref="G697">IFERROR(INDEX(DATA!$R$133:$R$368,MATCH(1,(DATA!$D$133:$D$368=B697)*(DATA!$E$133:$E$368=D697),0)),"n/a")</f>
        <v>207104.7</v>
      </c>
      <c r="H697" s="77">
        <f t="array" ref="H697">IFERROR(INDEX(DATA!$S$133:$S$368,MATCH(1,(DATA!$D$133:$D$368=B697)*(DATA!$E$133:$E$368=D697),0)),"n/a")</f>
        <v>0.20066632860163999</v>
      </c>
      <c r="I697" s="86">
        <f t="array" ref="I697">IFERROR(INDEX(DATA!$AB$133:$AB$368,MATCH(1,(DATA!$D$133:$D$368=B697)*(DATA!$E$133:$E$368=D697),0)),"n/a")</f>
        <v>371963.53</v>
      </c>
      <c r="J697" s="77">
        <f t="array" ref="J697">IFERROR(INDEX(DATA!$AC$133:$AC$368,MATCH(1,(DATA!$D$133:$D$368=B697)*(DATA!$E$133:$E$368=D697),0)),"n/a")</f>
        <v>0.190960600057095</v>
      </c>
      <c r="K697" s="86">
        <f t="array" ref="K697">IFERROR(INDEX(DATA!$AL$133:$AL$368,MATCH(1,(DATA!$D$133:$D$368=B697)*(DATA!$E$133:$E$368=D697),0)),"n/a")</f>
        <v>685789.3</v>
      </c>
      <c r="L697" s="77">
        <f t="array" ref="L697">IFERROR(INDEX(DATA!$AM$133:$AM$368,MATCH(1,(DATA!$D$133:$D$368=B697)*(DATA!$E$133:$E$368=D697),0)),"n/a")</f>
        <v>0.24794791888881601</v>
      </c>
      <c r="R697" s="66"/>
      <c r="S697" s="66"/>
      <c r="T697" s="66"/>
      <c r="U697" s="66"/>
      <c r="V697" s="66"/>
      <c r="W697" s="66"/>
      <c r="X697" s="66"/>
      <c r="Y697" s="66"/>
    </row>
    <row r="698" spans="1:25" x14ac:dyDescent="0.2">
      <c r="A698" s="75" t="s">
        <v>19</v>
      </c>
      <c r="B698" s="66" t="s">
        <v>11</v>
      </c>
      <c r="C698" s="66" t="s">
        <v>9</v>
      </c>
      <c r="D698" s="66" t="s">
        <v>299</v>
      </c>
      <c r="E698" s="86">
        <f t="array" ref="E698">IFERROR(INDEX(DATA!$H$133:$H$368,MATCH(1,(DATA!$D$133:$D$368=B698)*(DATA!$E$133:$E$368=D698),0)),"n/a")</f>
        <v>390685.7</v>
      </c>
      <c r="F698" s="77">
        <f t="array" ref="F698">IFERROR(INDEX(DATA!$I$133:$I$368,MATCH(1,(DATA!$D$133:$D$368=B698)*(DATA!$E$133:$E$368=D698),0)),"n/a")</f>
        <v>6.6598098306378403E-2</v>
      </c>
      <c r="G698" s="86">
        <f t="array" ref="G698">IFERROR(INDEX(DATA!$R$133:$R$368,MATCH(1,(DATA!$D$133:$D$368=B698)*(DATA!$E$133:$E$368=D698),0)),"n/a")</f>
        <v>1261544.3600000001</v>
      </c>
      <c r="H698" s="77">
        <f t="array" ref="H698">IFERROR(INDEX(DATA!$S$133:$S$368,MATCH(1,(DATA!$D$133:$D$368=B698)*(DATA!$E$133:$E$368=D698),0)),"n/a")</f>
        <v>8.7932588806565001E-2</v>
      </c>
      <c r="I698" s="86">
        <f t="array" ref="I698">IFERROR(INDEX(DATA!$AB$133:$AB$368,MATCH(1,(DATA!$D$133:$D$368=B698)*(DATA!$E$133:$E$368=D698),0)),"n/a")</f>
        <v>2401160.7799999998</v>
      </c>
      <c r="J698" s="77">
        <f t="array" ref="J698">IFERROR(INDEX(DATA!$AC$133:$AC$368,MATCH(1,(DATA!$D$133:$D$368=B698)*(DATA!$E$133:$E$368=D698),0)),"n/a")</f>
        <v>8.2638967561447702E-2</v>
      </c>
      <c r="K698" s="86">
        <f t="array" ref="K698">IFERROR(INDEX(DATA!$AL$133:$AL$368,MATCH(1,(DATA!$D$133:$D$368=B698)*(DATA!$E$133:$E$368=D698),0)),"n/a")</f>
        <v>4828810.41</v>
      </c>
      <c r="L698" s="77">
        <f t="array" ref="L698">IFERROR(INDEX(DATA!$AM$133:$AM$368,MATCH(1,(DATA!$D$133:$D$368=B698)*(DATA!$E$133:$E$368=D698),0)),"n/a")</f>
        <v>0.103207087461525</v>
      </c>
      <c r="R698" s="66"/>
      <c r="S698" s="66"/>
      <c r="T698" s="66"/>
      <c r="U698" s="66"/>
      <c r="V698" s="66"/>
      <c r="W698" s="66"/>
      <c r="X698" s="66"/>
      <c r="Y698" s="66"/>
    </row>
    <row r="699" spans="1:25" x14ac:dyDescent="0.2">
      <c r="A699" s="75" t="s">
        <v>19</v>
      </c>
      <c r="B699" s="66" t="s">
        <v>11</v>
      </c>
      <c r="C699" s="66" t="s">
        <v>9</v>
      </c>
      <c r="D699" s="66" t="s">
        <v>300</v>
      </c>
      <c r="E699" s="86">
        <f t="array" ref="E699">IFERROR(INDEX(DATA!$H$133:$H$368,MATCH(1,(DATA!$D$133:$D$368=B699)*(DATA!$E$133:$E$368=D699),0)),"n/a")</f>
        <v>122296.96000000001</v>
      </c>
      <c r="F699" s="77">
        <f t="array" ref="F699">IFERROR(INDEX(DATA!$I$133:$I$368,MATCH(1,(DATA!$D$133:$D$368=B699)*(DATA!$E$133:$E$368=D699),0)),"n/a")</f>
        <v>0.11578821174664999</v>
      </c>
      <c r="G699" s="86">
        <f t="array" ref="G699">IFERROR(INDEX(DATA!$R$133:$R$368,MATCH(1,(DATA!$D$133:$D$368=B699)*(DATA!$E$133:$E$368=D699),0)),"n/a")</f>
        <v>405619.7</v>
      </c>
      <c r="H699" s="77">
        <f t="array" ref="H699">IFERROR(INDEX(DATA!$S$133:$S$368,MATCH(1,(DATA!$D$133:$D$368=B699)*(DATA!$E$133:$E$368=D699),0)),"n/a")</f>
        <v>7.1604427244420302E-2</v>
      </c>
      <c r="I699" s="86">
        <f t="array" ref="I699">IFERROR(INDEX(DATA!$AB$133:$AB$368,MATCH(1,(DATA!$D$133:$D$368=B699)*(DATA!$E$133:$E$368=D699),0)),"n/a")</f>
        <v>768266.07</v>
      </c>
      <c r="J699" s="77">
        <f t="array" ref="J699">IFERROR(INDEX(DATA!$AC$133:$AC$368,MATCH(1,(DATA!$D$133:$D$368=B699)*(DATA!$E$133:$E$368=D699),0)),"n/a")</f>
        <v>0.116508611883507</v>
      </c>
      <c r="K699" s="86">
        <f t="array" ref="K699">IFERROR(INDEX(DATA!$AL$133:$AL$368,MATCH(1,(DATA!$D$133:$D$368=B699)*(DATA!$E$133:$E$368=D699),0)),"n/a")</f>
        <v>1453672.93</v>
      </c>
      <c r="L699" s="77">
        <f t="array" ref="L699">IFERROR(INDEX(DATA!$AM$133:$AM$368,MATCH(1,(DATA!$D$133:$D$368=B699)*(DATA!$E$133:$E$368=D699),0)),"n/a")</f>
        <v>0.10447043588258401</v>
      </c>
      <c r="R699" s="66"/>
      <c r="S699" s="66"/>
      <c r="T699" s="66"/>
      <c r="U699" s="66"/>
      <c r="V699" s="66"/>
      <c r="W699" s="66"/>
      <c r="X699" s="66"/>
      <c r="Y699" s="66"/>
    </row>
    <row r="700" spans="1:25" x14ac:dyDescent="0.2">
      <c r="A700" s="75" t="s">
        <v>19</v>
      </c>
      <c r="B700" s="66" t="s">
        <v>11</v>
      </c>
      <c r="C700" s="66" t="s">
        <v>9</v>
      </c>
      <c r="D700" s="66" t="s">
        <v>301</v>
      </c>
      <c r="E700" s="86">
        <f t="array" ref="E700">IFERROR(INDEX(DATA!$H$133:$H$368,MATCH(1,(DATA!$D$133:$D$368=B700)*(DATA!$E$133:$E$368=D700),0)),"n/a")</f>
        <v>17920.849999999999</v>
      </c>
      <c r="F700" s="77">
        <f t="array" ref="F700">IFERROR(INDEX(DATA!$I$133:$I$368,MATCH(1,(DATA!$D$133:$D$368=B700)*(DATA!$E$133:$E$368=D700),0)),"n/a")</f>
        <v>0.28425564361303002</v>
      </c>
      <c r="G700" s="86">
        <f t="array" ref="G700">IFERROR(INDEX(DATA!$R$133:$R$368,MATCH(1,(DATA!$D$133:$D$368=B700)*(DATA!$E$133:$E$368=D700),0)),"n/a")</f>
        <v>59612.82</v>
      </c>
      <c r="H700" s="77">
        <f t="array" ref="H700">IFERROR(INDEX(DATA!$S$133:$S$368,MATCH(1,(DATA!$D$133:$D$368=B700)*(DATA!$E$133:$E$368=D700),0)),"n/a")</f>
        <v>0.20340522738861899</v>
      </c>
      <c r="I700" s="86">
        <f t="array" ref="I700">IFERROR(INDEX(DATA!$AB$133:$AB$368,MATCH(1,(DATA!$D$133:$D$368=B700)*(DATA!$E$133:$E$368=D700),0)),"n/a")</f>
        <v>108161.19</v>
      </c>
      <c r="J700" s="77">
        <f t="array" ref="J700">IFERROR(INDEX(DATA!$AC$133:$AC$368,MATCH(1,(DATA!$D$133:$D$368=B700)*(DATA!$E$133:$E$368=D700),0)),"n/a")</f>
        <v>0.233840416088025</v>
      </c>
      <c r="K700" s="86">
        <f t="array" ref="K700">IFERROR(INDEX(DATA!$AL$133:$AL$368,MATCH(1,(DATA!$D$133:$D$368=B700)*(DATA!$E$133:$E$368=D700),0)),"n/a")</f>
        <v>198517.99</v>
      </c>
      <c r="L700" s="77">
        <f t="array" ref="L700">IFERROR(INDEX(DATA!$AM$133:$AM$368,MATCH(1,(DATA!$D$133:$D$368=B700)*(DATA!$E$133:$E$368=D700),0)),"n/a")</f>
        <v>0.246831952081776</v>
      </c>
      <c r="R700" s="66"/>
      <c r="S700" s="66"/>
      <c r="T700" s="66"/>
      <c r="U700" s="66"/>
      <c r="V700" s="66"/>
      <c r="W700" s="66"/>
      <c r="X700" s="66"/>
      <c r="Y700" s="66"/>
    </row>
    <row r="701" spans="1:25" x14ac:dyDescent="0.2">
      <c r="A701" s="75" t="s">
        <v>19</v>
      </c>
      <c r="B701" s="66" t="s">
        <v>11</v>
      </c>
      <c r="C701" s="66" t="s">
        <v>9</v>
      </c>
      <c r="D701" s="66" t="s">
        <v>302</v>
      </c>
      <c r="E701" s="86">
        <f t="array" ref="E701">IFERROR(INDEX(DATA!$H$133:$H$368,MATCH(1,(DATA!$D$133:$D$368=B701)*(DATA!$E$133:$E$368=D701),0)),"n/a")</f>
        <v>104265.3</v>
      </c>
      <c r="F701" s="77">
        <f t="array" ref="F701">IFERROR(INDEX(DATA!$I$133:$I$368,MATCH(1,(DATA!$D$133:$D$368=B701)*(DATA!$E$133:$E$368=D701),0)),"n/a")</f>
        <v>0.29261773771657201</v>
      </c>
      <c r="G701" s="86">
        <f t="array" ref="G701">IFERROR(INDEX(DATA!$R$133:$R$368,MATCH(1,(DATA!$D$133:$D$368=B701)*(DATA!$E$133:$E$368=D701),0)),"n/a")</f>
        <v>310160.01</v>
      </c>
      <c r="H701" s="77">
        <f t="array" ref="H701">IFERROR(INDEX(DATA!$S$133:$S$368,MATCH(1,(DATA!$D$133:$D$368=B701)*(DATA!$E$133:$E$368=D701),0)),"n/a")</f>
        <v>8.0029087241038993E-2</v>
      </c>
      <c r="I701" s="86">
        <f t="array" ref="I701">IFERROR(INDEX(DATA!$AB$133:$AB$368,MATCH(1,(DATA!$D$133:$D$368=B701)*(DATA!$E$133:$E$368=D701),0)),"n/a")</f>
        <v>582023.86</v>
      </c>
      <c r="J701" s="77">
        <f t="array" ref="J701">IFERROR(INDEX(DATA!$AC$133:$AC$368,MATCH(1,(DATA!$D$133:$D$368=B701)*(DATA!$E$133:$E$368=D701),0)),"n/a")</f>
        <v>5.69331280763756E-2</v>
      </c>
      <c r="K701" s="86">
        <f t="array" ref="K701">IFERROR(INDEX(DATA!$AL$133:$AL$368,MATCH(1,(DATA!$D$133:$D$368=B701)*(DATA!$E$133:$E$368=D701),0)),"n/a")</f>
        <v>1107705.56</v>
      </c>
      <c r="L701" s="77">
        <f t="array" ref="L701">IFERROR(INDEX(DATA!$AM$133:$AM$368,MATCH(1,(DATA!$D$133:$D$368=B701)*(DATA!$E$133:$E$368=D701),0)),"n/a")</f>
        <v>9.5580800152140294E-2</v>
      </c>
      <c r="R701" s="66"/>
      <c r="S701" s="66"/>
      <c r="T701" s="66"/>
      <c r="U701" s="66"/>
      <c r="V701" s="66"/>
      <c r="W701" s="66"/>
      <c r="X701" s="66"/>
      <c r="Y701" s="66"/>
    </row>
    <row r="702" spans="1:25" x14ac:dyDescent="0.2">
      <c r="A702" s="75" t="s">
        <v>19</v>
      </c>
      <c r="B702" s="66" t="s">
        <v>11</v>
      </c>
      <c r="C702" s="66" t="s">
        <v>9</v>
      </c>
      <c r="D702" s="66" t="s">
        <v>303</v>
      </c>
      <c r="E702" s="86">
        <f t="array" ref="E702">IFERROR(INDEX(DATA!$H$133:$H$368,MATCH(1,(DATA!$D$133:$D$368=B702)*(DATA!$E$133:$E$368=D702),0)),"n/a")</f>
        <v>36579.46</v>
      </c>
      <c r="F702" s="77">
        <f t="array" ref="F702">IFERROR(INDEX(DATA!$I$133:$I$368,MATCH(1,(DATA!$D$133:$D$368=B702)*(DATA!$E$133:$E$368=D702),0)),"n/a")</f>
        <v>-9.00253816514269E-2</v>
      </c>
      <c r="G702" s="86">
        <f t="array" ref="G702">IFERROR(INDEX(DATA!$R$133:$R$368,MATCH(1,(DATA!$D$133:$D$368=B702)*(DATA!$E$133:$E$368=D702),0)),"n/a")</f>
        <v>133207.23000000001</v>
      </c>
      <c r="H702" s="77">
        <f t="array" ref="H702">IFERROR(INDEX(DATA!$S$133:$S$368,MATCH(1,(DATA!$D$133:$D$368=B702)*(DATA!$E$133:$E$368=D702),0)),"n/a")</f>
        <v>0.12475137757678199</v>
      </c>
      <c r="I702" s="86">
        <f t="array" ref="I702">IFERROR(INDEX(DATA!$AB$133:$AB$368,MATCH(1,(DATA!$D$133:$D$368=B702)*(DATA!$E$133:$E$368=D702),0)),"n/a")</f>
        <v>243439.49</v>
      </c>
      <c r="J702" s="77">
        <f t="array" ref="J702">IFERROR(INDEX(DATA!$AC$133:$AC$368,MATCH(1,(DATA!$D$133:$D$368=B702)*(DATA!$E$133:$E$368=D702),0)),"n/a")</f>
        <v>0.10631327463734699</v>
      </c>
      <c r="K702" s="86">
        <f t="array" ref="K702">IFERROR(INDEX(DATA!$AL$133:$AL$368,MATCH(1,(DATA!$D$133:$D$368=B702)*(DATA!$E$133:$E$368=D702),0)),"n/a")</f>
        <v>460428.37</v>
      </c>
      <c r="L702" s="77">
        <f t="array" ref="L702">IFERROR(INDEX(DATA!$AM$133:$AM$368,MATCH(1,(DATA!$D$133:$D$368=B702)*(DATA!$E$133:$E$368=D702),0)),"n/a")</f>
        <v>0.116450195204284</v>
      </c>
      <c r="R702" s="66"/>
      <c r="S702" s="66"/>
      <c r="T702" s="66"/>
      <c r="U702" s="66"/>
      <c r="V702" s="66"/>
      <c r="W702" s="66"/>
      <c r="X702" s="66"/>
      <c r="Y702" s="66"/>
    </row>
    <row r="703" spans="1:25" x14ac:dyDescent="0.2">
      <c r="A703" s="75" t="s">
        <v>19</v>
      </c>
      <c r="B703" s="66" t="s">
        <v>11</v>
      </c>
      <c r="C703" s="66" t="s">
        <v>9</v>
      </c>
      <c r="D703" s="66" t="s">
        <v>304</v>
      </c>
      <c r="E703" s="86">
        <f t="array" ref="E703">IFERROR(INDEX(DATA!$H$133:$H$368,MATCH(1,(DATA!$D$133:$D$368=B703)*(DATA!$E$133:$E$368=D703),0)),"n/a")</f>
        <v>151472.31</v>
      </c>
      <c r="F703" s="77">
        <f t="array" ref="F703">IFERROR(INDEX(DATA!$I$133:$I$368,MATCH(1,(DATA!$D$133:$D$368=B703)*(DATA!$E$133:$E$368=D703),0)),"n/a")</f>
        <v>8.4716444464431995E-2</v>
      </c>
      <c r="G703" s="86">
        <f t="array" ref="G703">IFERROR(INDEX(DATA!$R$133:$R$368,MATCH(1,(DATA!$D$133:$D$368=B703)*(DATA!$E$133:$E$368=D703),0)),"n/a")</f>
        <v>493854.68</v>
      </c>
      <c r="H703" s="77">
        <f t="array" ref="H703">IFERROR(INDEX(DATA!$S$133:$S$368,MATCH(1,(DATA!$D$133:$D$368=B703)*(DATA!$E$133:$E$368=D703),0)),"n/a")</f>
        <v>7.4047343062368001E-2</v>
      </c>
      <c r="I703" s="86">
        <f t="array" ref="I703">IFERROR(INDEX(DATA!$AB$133:$AB$368,MATCH(1,(DATA!$D$133:$D$368=B703)*(DATA!$E$133:$E$368=D703),0)),"n/a")</f>
        <v>930629.03</v>
      </c>
      <c r="J703" s="77">
        <f t="array" ref="J703">IFERROR(INDEX(DATA!$AC$133:$AC$368,MATCH(1,(DATA!$D$133:$D$368=B703)*(DATA!$E$133:$E$368=D703),0)),"n/a")</f>
        <v>4.2933519320704501E-2</v>
      </c>
      <c r="K703" s="86">
        <f t="array" ref="K703">IFERROR(INDEX(DATA!$AL$133:$AL$368,MATCH(1,(DATA!$D$133:$D$368=B703)*(DATA!$E$133:$E$368=D703),0)),"n/a")</f>
        <v>1770661.85</v>
      </c>
      <c r="L703" s="77">
        <f t="array" ref="L703">IFERROR(INDEX(DATA!$AM$133:$AM$368,MATCH(1,(DATA!$D$133:$D$368=B703)*(DATA!$E$133:$E$368=D703),0)),"n/a")</f>
        <v>3.9739906867197597E-2</v>
      </c>
      <c r="R703" s="66"/>
      <c r="S703" s="66"/>
      <c r="T703" s="66"/>
      <c r="U703" s="66"/>
      <c r="V703" s="66"/>
      <c r="W703" s="66"/>
      <c r="X703" s="66"/>
      <c r="Y703" s="66"/>
    </row>
    <row r="704" spans="1:25" x14ac:dyDescent="0.2">
      <c r="A704" s="75" t="s">
        <v>19</v>
      </c>
      <c r="B704" s="66" t="s">
        <v>11</v>
      </c>
      <c r="C704" s="66" t="s">
        <v>9</v>
      </c>
      <c r="D704" s="66" t="s">
        <v>305</v>
      </c>
      <c r="E704" s="86">
        <f t="array" ref="E704">IFERROR(INDEX(DATA!$H$133:$H$368,MATCH(1,(DATA!$D$133:$D$368=B704)*(DATA!$E$133:$E$368=D704),0)),"n/a")</f>
        <v>78224.960000000006</v>
      </c>
      <c r="F704" s="77">
        <f t="array" ref="F704">IFERROR(INDEX(DATA!$I$133:$I$368,MATCH(1,(DATA!$D$133:$D$368=B704)*(DATA!$E$133:$E$368=D704),0)),"n/a")</f>
        <v>-5.3320616539408103E-2</v>
      </c>
      <c r="G704" s="86">
        <f t="array" ref="G704">IFERROR(INDEX(DATA!$R$133:$R$368,MATCH(1,(DATA!$D$133:$D$368=B704)*(DATA!$E$133:$E$368=D704),0)),"n/a")</f>
        <v>268466.83</v>
      </c>
      <c r="H704" s="77">
        <f t="array" ref="H704">IFERROR(INDEX(DATA!$S$133:$S$368,MATCH(1,(DATA!$D$133:$D$368=B704)*(DATA!$E$133:$E$368=D704),0)),"n/a")</f>
        <v>6.52707541813808E-3</v>
      </c>
      <c r="I704" s="86">
        <f t="array" ref="I704">IFERROR(INDEX(DATA!$AB$133:$AB$368,MATCH(1,(DATA!$D$133:$D$368=B704)*(DATA!$E$133:$E$368=D704),0)),"n/a")</f>
        <v>516693.71</v>
      </c>
      <c r="J704" s="77">
        <f t="array" ref="J704">IFERROR(INDEX(DATA!$AC$133:$AC$368,MATCH(1,(DATA!$D$133:$D$368=B704)*(DATA!$E$133:$E$368=D704),0)),"n/a")</f>
        <v>2.2064923454080301E-2</v>
      </c>
      <c r="K704" s="86">
        <f t="array" ref="K704">IFERROR(INDEX(DATA!$AL$133:$AL$368,MATCH(1,(DATA!$D$133:$D$368=B704)*(DATA!$E$133:$E$368=D704),0)),"n/a")</f>
        <v>967716.18</v>
      </c>
      <c r="L704" s="77">
        <f t="array" ref="L704">IFERROR(INDEX(DATA!$AM$133:$AM$368,MATCH(1,(DATA!$D$133:$D$368=B704)*(DATA!$E$133:$E$368=D704),0)),"n/a")</f>
        <v>6.7376976133752806E-2</v>
      </c>
      <c r="R704" s="66"/>
      <c r="S704" s="66"/>
      <c r="T704" s="66"/>
      <c r="U704" s="66"/>
      <c r="V704" s="66"/>
      <c r="W704" s="66"/>
      <c r="X704" s="66"/>
      <c r="Y704" s="66"/>
    </row>
    <row r="705" spans="1:25" x14ac:dyDescent="0.2">
      <c r="A705" s="75" t="s">
        <v>19</v>
      </c>
      <c r="B705" s="66" t="s">
        <v>11</v>
      </c>
      <c r="C705" s="66" t="s">
        <v>9</v>
      </c>
      <c r="D705" s="66" t="s">
        <v>306</v>
      </c>
      <c r="E705" s="86">
        <f t="array" ref="E705">IFERROR(INDEX(DATA!$H$133:$H$368,MATCH(1,(DATA!$D$133:$D$368=B705)*(DATA!$E$133:$E$368=D705),0)),"n/a")</f>
        <v>55296.61</v>
      </c>
      <c r="F705" s="77">
        <f t="array" ref="F705">IFERROR(INDEX(DATA!$I$133:$I$368,MATCH(1,(DATA!$D$133:$D$368=B705)*(DATA!$E$133:$E$368=D705),0)),"n/a")</f>
        <v>4.4398535939239099E-2</v>
      </c>
      <c r="G705" s="86">
        <f t="array" ref="G705">IFERROR(INDEX(DATA!$R$133:$R$368,MATCH(1,(DATA!$D$133:$D$368=B705)*(DATA!$E$133:$E$368=D705),0)),"n/a")</f>
        <v>199321.94</v>
      </c>
      <c r="H705" s="77">
        <f t="array" ref="H705">IFERROR(INDEX(DATA!$S$133:$S$368,MATCH(1,(DATA!$D$133:$D$368=B705)*(DATA!$E$133:$E$368=D705),0)),"n/a")</f>
        <v>9.7063408018634403E-2</v>
      </c>
      <c r="I705" s="86">
        <f t="array" ref="I705">IFERROR(INDEX(DATA!$AB$133:$AB$368,MATCH(1,(DATA!$D$133:$D$368=B705)*(DATA!$E$133:$E$368=D705),0)),"n/a")</f>
        <v>383979.19</v>
      </c>
      <c r="J705" s="77">
        <f t="array" ref="J705">IFERROR(INDEX(DATA!$AC$133:$AC$368,MATCH(1,(DATA!$D$133:$D$368=B705)*(DATA!$E$133:$E$368=D705),0)),"n/a")</f>
        <v>0.12784213630987001</v>
      </c>
      <c r="K705" s="86">
        <f t="array" ref="K705">IFERROR(INDEX(DATA!$AL$133:$AL$368,MATCH(1,(DATA!$D$133:$D$368=B705)*(DATA!$E$133:$E$368=D705),0)),"n/a")</f>
        <v>763216.07</v>
      </c>
      <c r="L705" s="77">
        <f t="array" ref="L705">IFERROR(INDEX(DATA!$AM$133:$AM$368,MATCH(1,(DATA!$D$133:$D$368=B705)*(DATA!$E$133:$E$368=D705),0)),"n/a")</f>
        <v>0.15551327880420701</v>
      </c>
      <c r="R705" s="66"/>
      <c r="S705" s="66"/>
      <c r="T705" s="66"/>
      <c r="U705" s="66"/>
      <c r="V705" s="66"/>
      <c r="W705" s="66"/>
      <c r="X705" s="66"/>
      <c r="Y705" s="66"/>
    </row>
    <row r="706" spans="1:25" x14ac:dyDescent="0.2">
      <c r="A706" s="75" t="s">
        <v>19</v>
      </c>
      <c r="B706" s="66" t="s">
        <v>11</v>
      </c>
      <c r="C706" s="66" t="s">
        <v>9</v>
      </c>
      <c r="D706" s="66" t="s">
        <v>307</v>
      </c>
      <c r="E706" s="86">
        <f t="array" ref="E706">IFERROR(INDEX(DATA!$H$133:$H$368,MATCH(1,(DATA!$D$133:$D$368=B706)*(DATA!$E$133:$E$368=D706),0)),"n/a")</f>
        <v>94415.96</v>
      </c>
      <c r="F706" s="77">
        <f t="array" ref="F706">IFERROR(INDEX(DATA!$I$133:$I$368,MATCH(1,(DATA!$D$133:$D$368=B706)*(DATA!$E$133:$E$368=D706),0)),"n/a")</f>
        <v>3.1830750658937597E-2</v>
      </c>
      <c r="G706" s="86">
        <f t="array" ref="G706">IFERROR(INDEX(DATA!$R$133:$R$368,MATCH(1,(DATA!$D$133:$D$368=B706)*(DATA!$E$133:$E$368=D706),0)),"n/a")</f>
        <v>323789.33</v>
      </c>
      <c r="H706" s="77">
        <f t="array" ref="H706">IFERROR(INDEX(DATA!$S$133:$S$368,MATCH(1,(DATA!$D$133:$D$368=B706)*(DATA!$E$133:$E$368=D706),0)),"n/a")</f>
        <v>7.6726579485740701E-2</v>
      </c>
      <c r="I706" s="86">
        <f t="array" ref="I706">IFERROR(INDEX(DATA!$AB$133:$AB$368,MATCH(1,(DATA!$D$133:$D$368=B706)*(DATA!$E$133:$E$368=D706),0)),"n/a")</f>
        <v>622282.4</v>
      </c>
      <c r="J706" s="77">
        <f t="array" ref="J706">IFERROR(INDEX(DATA!$AC$133:$AC$368,MATCH(1,(DATA!$D$133:$D$368=B706)*(DATA!$E$133:$E$368=D706),0)),"n/a")</f>
        <v>6.9011496811144601E-2</v>
      </c>
      <c r="K706" s="86">
        <f t="array" ref="K706">IFERROR(INDEX(DATA!$AL$133:$AL$368,MATCH(1,(DATA!$D$133:$D$368=B706)*(DATA!$E$133:$E$368=D706),0)),"n/a")</f>
        <v>1214326.97</v>
      </c>
      <c r="L706" s="77">
        <f t="array" ref="L706">IFERROR(INDEX(DATA!$AM$133:$AM$368,MATCH(1,(DATA!$D$133:$D$368=B706)*(DATA!$E$133:$E$368=D706),0)),"n/a")</f>
        <v>0.14015087476820701</v>
      </c>
      <c r="R706" s="66"/>
      <c r="S706" s="66"/>
      <c r="T706" s="66"/>
      <c r="U706" s="66"/>
      <c r="V706" s="66"/>
      <c r="W706" s="66"/>
      <c r="X706" s="66"/>
      <c r="Y706" s="66"/>
    </row>
    <row r="707" spans="1:25" x14ac:dyDescent="0.2">
      <c r="A707" s="75" t="s">
        <v>19</v>
      </c>
      <c r="B707" s="66" t="s">
        <v>11</v>
      </c>
      <c r="C707" s="66" t="s">
        <v>9</v>
      </c>
      <c r="D707" s="66" t="s">
        <v>308</v>
      </c>
      <c r="E707" s="86">
        <f t="array" ref="E707">IFERROR(INDEX(DATA!$H$133:$H$368,MATCH(1,(DATA!$D$133:$D$368=B707)*(DATA!$E$133:$E$368=D707),0)),"n/a")</f>
        <v>59961.88</v>
      </c>
      <c r="F707" s="77">
        <f t="array" ref="F707">IFERROR(INDEX(DATA!$I$133:$I$368,MATCH(1,(DATA!$D$133:$D$368=B707)*(DATA!$E$133:$E$368=D707),0)),"n/a")</f>
        <v>0.112467576464442</v>
      </c>
      <c r="G707" s="86">
        <f t="array" ref="G707">IFERROR(INDEX(DATA!$R$133:$R$368,MATCH(1,(DATA!$D$133:$D$368=B707)*(DATA!$E$133:$E$368=D707),0)),"n/a")</f>
        <v>192085.14</v>
      </c>
      <c r="H707" s="77">
        <f t="array" ref="H707">IFERROR(INDEX(DATA!$S$133:$S$368,MATCH(1,(DATA!$D$133:$D$368=B707)*(DATA!$E$133:$E$368=D707),0)),"n/a")</f>
        <v>0.106909383439504</v>
      </c>
      <c r="I707" s="86">
        <f t="array" ref="I707">IFERROR(INDEX(DATA!$AB$133:$AB$368,MATCH(1,(DATA!$D$133:$D$368=B707)*(DATA!$E$133:$E$368=D707),0)),"n/a")</f>
        <v>356913.14</v>
      </c>
      <c r="J707" s="77">
        <f t="array" ref="J707">IFERROR(INDEX(DATA!$AC$133:$AC$368,MATCH(1,(DATA!$D$133:$D$368=B707)*(DATA!$E$133:$E$368=D707),0)),"n/a")</f>
        <v>0.11854396447717901</v>
      </c>
      <c r="K707" s="86">
        <f t="array" ref="K707">IFERROR(INDEX(DATA!$AL$133:$AL$368,MATCH(1,(DATA!$D$133:$D$368=B707)*(DATA!$E$133:$E$368=D707),0)),"n/a")</f>
        <v>656725.07999999996</v>
      </c>
      <c r="L707" s="77">
        <f t="array" ref="L707">IFERROR(INDEX(DATA!$AM$133:$AM$368,MATCH(1,(DATA!$D$133:$D$368=B707)*(DATA!$E$133:$E$368=D707),0)),"n/a")</f>
        <v>0.10224008356228401</v>
      </c>
      <c r="R707" s="66"/>
      <c r="S707" s="66"/>
      <c r="T707" s="66"/>
      <c r="U707" s="66"/>
      <c r="V707" s="66"/>
      <c r="W707" s="66"/>
      <c r="X707" s="66"/>
      <c r="Y707" s="66"/>
    </row>
    <row r="708" spans="1:25" x14ac:dyDescent="0.2">
      <c r="A708" s="75" t="s">
        <v>19</v>
      </c>
      <c r="B708" s="66" t="s">
        <v>11</v>
      </c>
      <c r="C708" s="66" t="s">
        <v>9</v>
      </c>
      <c r="D708" s="66" t="s">
        <v>309</v>
      </c>
      <c r="E708" s="86">
        <f t="array" ref="E708">IFERROR(INDEX(DATA!$H$133:$H$368,MATCH(1,(DATA!$D$133:$D$368=B708)*(DATA!$E$133:$E$368=D708),0)),"n/a")</f>
        <v>58338.79</v>
      </c>
      <c r="F708" s="77">
        <f t="array" ref="F708">IFERROR(INDEX(DATA!$I$133:$I$368,MATCH(1,(DATA!$D$133:$D$368=B708)*(DATA!$E$133:$E$368=D708),0)),"n/a")</f>
        <v>0.14554315757435901</v>
      </c>
      <c r="G708" s="86">
        <f t="array" ref="G708">IFERROR(INDEX(DATA!$R$133:$R$368,MATCH(1,(DATA!$D$133:$D$368=B708)*(DATA!$E$133:$E$368=D708),0)),"n/a")</f>
        <v>188284.92</v>
      </c>
      <c r="H708" s="77">
        <f t="array" ref="H708">IFERROR(INDEX(DATA!$S$133:$S$368,MATCH(1,(DATA!$D$133:$D$368=B708)*(DATA!$E$133:$E$368=D708),0)),"n/a")</f>
        <v>0.13323390009396999</v>
      </c>
      <c r="I708" s="86">
        <f t="array" ref="I708">IFERROR(INDEX(DATA!$AB$133:$AB$368,MATCH(1,(DATA!$D$133:$D$368=B708)*(DATA!$E$133:$E$368=D708),0)),"n/a")</f>
        <v>351647.77</v>
      </c>
      <c r="J708" s="77">
        <f t="array" ref="J708">IFERROR(INDEX(DATA!$AC$133:$AC$368,MATCH(1,(DATA!$D$133:$D$368=B708)*(DATA!$E$133:$E$368=D708),0)),"n/a")</f>
        <v>0.127894343101701</v>
      </c>
      <c r="K708" s="86">
        <f t="array" ref="K708">IFERROR(INDEX(DATA!$AL$133:$AL$368,MATCH(1,(DATA!$D$133:$D$368=B708)*(DATA!$E$133:$E$368=D708),0)),"n/a")</f>
        <v>640915.96</v>
      </c>
      <c r="L708" s="77">
        <f t="array" ref="L708">IFERROR(INDEX(DATA!$AM$133:$AM$368,MATCH(1,(DATA!$D$133:$D$368=B708)*(DATA!$E$133:$E$368=D708),0)),"n/a")</f>
        <v>0.118772817950276</v>
      </c>
      <c r="R708" s="66"/>
      <c r="S708" s="66"/>
      <c r="T708" s="66"/>
      <c r="U708" s="66"/>
      <c r="V708" s="66"/>
      <c r="W708" s="66"/>
      <c r="X708" s="66"/>
      <c r="Y708" s="66"/>
    </row>
    <row r="709" spans="1:25" x14ac:dyDescent="0.2">
      <c r="A709" s="75" t="s">
        <v>19</v>
      </c>
      <c r="B709" s="66" t="s">
        <v>11</v>
      </c>
      <c r="C709" s="66" t="s">
        <v>9</v>
      </c>
      <c r="D709" s="66" t="s">
        <v>310</v>
      </c>
      <c r="E709" s="86">
        <f t="array" ref="E709">IFERROR(INDEX(DATA!$H$133:$H$368,MATCH(1,(DATA!$D$133:$D$368=B709)*(DATA!$E$133:$E$368=D709),0)),"n/a")</f>
        <v>31980.78</v>
      </c>
      <c r="F709" s="77">
        <f t="array" ref="F709">IFERROR(INDEX(DATA!$I$133:$I$368,MATCH(1,(DATA!$D$133:$D$368=B709)*(DATA!$E$133:$E$368=D709),0)),"n/a")</f>
        <v>0.15176325683910299</v>
      </c>
      <c r="G709" s="86">
        <f t="array" ref="G709">IFERROR(INDEX(DATA!$R$133:$R$368,MATCH(1,(DATA!$D$133:$D$368=B709)*(DATA!$E$133:$E$368=D709),0)),"n/a")</f>
        <v>102952.89</v>
      </c>
      <c r="H709" s="77">
        <f t="array" ref="H709">IFERROR(INDEX(DATA!$S$133:$S$368,MATCH(1,(DATA!$D$133:$D$368=B709)*(DATA!$E$133:$E$368=D709),0)),"n/a")</f>
        <v>0.17502482091789101</v>
      </c>
      <c r="I709" s="86">
        <f t="array" ref="I709">IFERROR(INDEX(DATA!$AB$133:$AB$368,MATCH(1,(DATA!$D$133:$D$368=B709)*(DATA!$E$133:$E$368=D709),0)),"n/a")</f>
        <v>188276.96</v>
      </c>
      <c r="J709" s="77">
        <f t="array" ref="J709">IFERROR(INDEX(DATA!$AC$133:$AC$368,MATCH(1,(DATA!$D$133:$D$368=B709)*(DATA!$E$133:$E$368=D709),0)),"n/a")</f>
        <v>0.160016396247495</v>
      </c>
      <c r="K709" s="86">
        <f t="array" ref="K709">IFERROR(INDEX(DATA!$AL$133:$AL$368,MATCH(1,(DATA!$D$133:$D$368=B709)*(DATA!$E$133:$E$368=D709),0)),"n/a")</f>
        <v>346985.19</v>
      </c>
      <c r="L709" s="77">
        <f t="array" ref="L709">IFERROR(INDEX(DATA!$AM$133:$AM$368,MATCH(1,(DATA!$D$133:$D$368=B709)*(DATA!$E$133:$E$368=D709),0)),"n/a")</f>
        <v>0.12974135567716299</v>
      </c>
      <c r="R709" s="66"/>
      <c r="S709" s="66"/>
      <c r="T709" s="66"/>
      <c r="U709" s="66"/>
      <c r="V709" s="66"/>
      <c r="W709" s="66"/>
      <c r="X709" s="66"/>
      <c r="Y709" s="66"/>
    </row>
    <row r="710" spans="1:25" x14ac:dyDescent="0.2">
      <c r="A710" s="75" t="s">
        <v>19</v>
      </c>
      <c r="B710" s="66" t="s">
        <v>11</v>
      </c>
      <c r="C710" s="66" t="s">
        <v>9</v>
      </c>
      <c r="D710" s="66" t="s">
        <v>311</v>
      </c>
      <c r="E710" s="86">
        <f t="array" ref="E710">IFERROR(INDEX(DATA!$H$133:$H$368,MATCH(1,(DATA!$D$133:$D$368=B710)*(DATA!$E$133:$E$368=D710),0)),"n/a")</f>
        <v>46806.31</v>
      </c>
      <c r="F710" s="77">
        <f t="array" ref="F710">IFERROR(INDEX(DATA!$I$133:$I$368,MATCH(1,(DATA!$D$133:$D$368=B710)*(DATA!$E$133:$E$368=D710),0)),"n/a")</f>
        <v>-0.19505766685899001</v>
      </c>
      <c r="G710" s="86">
        <f t="array" ref="G710">IFERROR(INDEX(DATA!$R$133:$R$368,MATCH(1,(DATA!$D$133:$D$368=B710)*(DATA!$E$133:$E$368=D710),0)),"n/a")</f>
        <v>158861.70000000001</v>
      </c>
      <c r="H710" s="77">
        <f t="array" ref="H710">IFERROR(INDEX(DATA!$S$133:$S$368,MATCH(1,(DATA!$D$133:$D$368=B710)*(DATA!$E$133:$E$368=D710),0)),"n/a")</f>
        <v>-0.18401523182662</v>
      </c>
      <c r="I710" s="86">
        <f t="array" ref="I710">IFERROR(INDEX(DATA!$AB$133:$AB$368,MATCH(1,(DATA!$D$133:$D$368=B710)*(DATA!$E$133:$E$368=D710),0)),"n/a")</f>
        <v>306295.84999999998</v>
      </c>
      <c r="J710" s="77">
        <f t="array" ref="J710">IFERROR(INDEX(DATA!$AC$133:$AC$368,MATCH(1,(DATA!$D$133:$D$368=B710)*(DATA!$E$133:$E$368=D710),0)),"n/a")</f>
        <v>-0.21675835082311201</v>
      </c>
      <c r="K710" s="86">
        <f t="array" ref="K710">IFERROR(INDEX(DATA!$AL$133:$AL$368,MATCH(1,(DATA!$D$133:$D$368=B710)*(DATA!$E$133:$E$368=D710),0)),"n/a")</f>
        <v>648461</v>
      </c>
      <c r="L710" s="77">
        <f t="array" ref="L710">IFERROR(INDEX(DATA!$AM$133:$AM$368,MATCH(1,(DATA!$D$133:$D$368=B710)*(DATA!$E$133:$E$368=D710),0)),"n/a")</f>
        <v>-0.14288252842893301</v>
      </c>
      <c r="R710" s="66"/>
      <c r="S710" s="66"/>
      <c r="T710" s="66"/>
      <c r="U710" s="66"/>
      <c r="V710" s="66"/>
      <c r="W710" s="66"/>
      <c r="X710" s="66"/>
      <c r="Y710" s="66"/>
    </row>
    <row r="711" spans="1:25" x14ac:dyDescent="0.2">
      <c r="A711" s="75" t="s">
        <v>19</v>
      </c>
      <c r="B711" s="66" t="s">
        <v>11</v>
      </c>
      <c r="C711" s="66" t="s">
        <v>9</v>
      </c>
      <c r="D711" s="66" t="s">
        <v>312</v>
      </c>
      <c r="E711" s="86">
        <f t="array" ref="E711">IFERROR(INDEX(DATA!$H$133:$H$368,MATCH(1,(DATA!$D$133:$D$368=B711)*(DATA!$E$133:$E$368=D711),0)),"n/a")</f>
        <v>23333.09</v>
      </c>
      <c r="F711" s="77">
        <f t="array" ref="F711">IFERROR(INDEX(DATA!$I$133:$I$368,MATCH(1,(DATA!$D$133:$D$368=B711)*(DATA!$E$133:$E$368=D711),0)),"n/a")</f>
        <v>0.10231824669100301</v>
      </c>
      <c r="G711" s="86">
        <f t="array" ref="G711">IFERROR(INDEX(DATA!$R$133:$R$368,MATCH(1,(DATA!$D$133:$D$368=B711)*(DATA!$E$133:$E$368=D711),0)),"n/a")</f>
        <v>82946.05</v>
      </c>
      <c r="H711" s="77">
        <f t="array" ref="H711">IFERROR(INDEX(DATA!$S$133:$S$368,MATCH(1,(DATA!$D$133:$D$368=B711)*(DATA!$E$133:$E$368=D711),0)),"n/a")</f>
        <v>0.18023258874825501</v>
      </c>
      <c r="I711" s="86">
        <f t="array" ref="I711">IFERROR(INDEX(DATA!$AB$133:$AB$368,MATCH(1,(DATA!$D$133:$D$368=B711)*(DATA!$E$133:$E$368=D711),0)),"n/a")</f>
        <v>155261.88</v>
      </c>
      <c r="J711" s="77">
        <f t="array" ref="J711">IFERROR(INDEX(DATA!$AC$133:$AC$368,MATCH(1,(DATA!$D$133:$D$368=B711)*(DATA!$E$133:$E$368=D711),0)),"n/a")</f>
        <v>0.213346303879004</v>
      </c>
      <c r="K711" s="86">
        <f t="array" ref="K711">IFERROR(INDEX(DATA!$AL$133:$AL$368,MATCH(1,(DATA!$D$133:$D$368=B711)*(DATA!$E$133:$E$368=D711),0)),"n/a")</f>
        <v>283697.26</v>
      </c>
      <c r="L711" s="77">
        <f t="array" ref="L711">IFERROR(INDEX(DATA!$AM$133:$AM$368,MATCH(1,(DATA!$D$133:$D$368=B711)*(DATA!$E$133:$E$368=D711),0)),"n/a")</f>
        <v>0.262884191822432</v>
      </c>
      <c r="R711" s="66"/>
      <c r="S711" s="66"/>
      <c r="T711" s="66"/>
      <c r="U711" s="66"/>
      <c r="V711" s="66"/>
      <c r="W711" s="66"/>
      <c r="X711" s="66"/>
      <c r="Y711" s="66"/>
    </row>
    <row r="712" spans="1:25" x14ac:dyDescent="0.2">
      <c r="A712" s="75" t="s">
        <v>19</v>
      </c>
      <c r="B712" s="66" t="s">
        <v>11</v>
      </c>
      <c r="C712" s="66" t="s">
        <v>9</v>
      </c>
      <c r="D712" s="66" t="s">
        <v>313</v>
      </c>
      <c r="E712" s="86">
        <f t="array" ref="E712">IFERROR(INDEX(DATA!$H$133:$H$368,MATCH(1,(DATA!$D$133:$D$368=B712)*(DATA!$E$133:$E$368=D712),0)),"n/a")</f>
        <v>51480.91</v>
      </c>
      <c r="F712" s="77">
        <f t="array" ref="F712">IFERROR(INDEX(DATA!$I$133:$I$368,MATCH(1,(DATA!$D$133:$D$368=B712)*(DATA!$E$133:$E$368=D712),0)),"n/a")</f>
        <v>-4.3002769257137599E-2</v>
      </c>
      <c r="G712" s="86">
        <f t="array" ref="G712">IFERROR(INDEX(DATA!$R$133:$R$368,MATCH(1,(DATA!$D$133:$D$368=B712)*(DATA!$E$133:$E$368=D712),0)),"n/a")</f>
        <v>173027.09</v>
      </c>
      <c r="H712" s="77">
        <f t="array" ref="H712">IFERROR(INDEX(DATA!$S$133:$S$368,MATCH(1,(DATA!$D$133:$D$368=B712)*(DATA!$E$133:$E$368=D712),0)),"n/a")</f>
        <v>-1.7360521114922398E-2</v>
      </c>
      <c r="I712" s="86">
        <f t="array" ref="I712">IFERROR(INDEX(DATA!$AB$133:$AB$368,MATCH(1,(DATA!$D$133:$D$368=B712)*(DATA!$E$133:$E$368=D712),0)),"n/a")</f>
        <v>333517.46000000002</v>
      </c>
      <c r="J712" s="77">
        <f t="array" ref="J712">IFERROR(INDEX(DATA!$AC$133:$AC$368,MATCH(1,(DATA!$D$133:$D$368=B712)*(DATA!$E$133:$E$368=D712),0)),"n/a")</f>
        <v>-1.10420639464976E-2</v>
      </c>
      <c r="K712" s="86">
        <f t="array" ref="K712">IFERROR(INDEX(DATA!$AL$133:$AL$368,MATCH(1,(DATA!$D$133:$D$368=B712)*(DATA!$E$133:$E$368=D712),0)),"n/a")</f>
        <v>652860.42000000004</v>
      </c>
      <c r="L712" s="77">
        <f t="array" ref="L712">IFERROR(INDEX(DATA!$AM$133:$AM$368,MATCH(1,(DATA!$D$133:$D$368=B712)*(DATA!$E$133:$E$368=D712),0)),"n/a")</f>
        <v>8.7041505045078894E-3</v>
      </c>
      <c r="R712" s="66"/>
      <c r="S712" s="66"/>
      <c r="T712" s="66"/>
      <c r="U712" s="66"/>
      <c r="V712" s="66"/>
      <c r="W712" s="66"/>
      <c r="X712" s="66"/>
      <c r="Y712" s="66"/>
    </row>
    <row r="713" spans="1:25" x14ac:dyDescent="0.2">
      <c r="A713" s="75" t="s">
        <v>19</v>
      </c>
      <c r="B713" s="66" t="s">
        <v>11</v>
      </c>
      <c r="C713" s="66" t="s">
        <v>9</v>
      </c>
      <c r="D713" s="66" t="s">
        <v>314</v>
      </c>
      <c r="E713" s="86">
        <f t="array" ref="E713">IFERROR(INDEX(DATA!$H$133:$H$368,MATCH(1,(DATA!$D$133:$D$368=B713)*(DATA!$E$133:$E$368=D713),0)),"n/a")</f>
        <v>105205.54</v>
      </c>
      <c r="F713" s="77">
        <f t="array" ref="F713">IFERROR(INDEX(DATA!$I$133:$I$368,MATCH(1,(DATA!$D$133:$D$368=B713)*(DATA!$E$133:$E$368=D713),0)),"n/a")</f>
        <v>4.9132935295441098E-2</v>
      </c>
      <c r="G713" s="86">
        <f t="array" ref="G713">IFERROR(INDEX(DATA!$R$133:$R$368,MATCH(1,(DATA!$D$133:$D$368=B713)*(DATA!$E$133:$E$368=D713),0)),"n/a")</f>
        <v>350484.36</v>
      </c>
      <c r="H713" s="77">
        <f t="array" ref="H713">IFERROR(INDEX(DATA!$S$133:$S$368,MATCH(1,(DATA!$D$133:$D$368=B713)*(DATA!$E$133:$E$368=D713),0)),"n/a")</f>
        <v>7.7494163671504093E-2</v>
      </c>
      <c r="I713" s="86">
        <f t="array" ref="I713">IFERROR(INDEX(DATA!$AB$133:$AB$368,MATCH(1,(DATA!$D$133:$D$368=B713)*(DATA!$E$133:$E$368=D713),0)),"n/a")</f>
        <v>657911.86</v>
      </c>
      <c r="J713" s="77">
        <f t="array" ref="J713">IFERROR(INDEX(DATA!$AC$133:$AC$368,MATCH(1,(DATA!$D$133:$D$368=B713)*(DATA!$E$133:$E$368=D713),0)),"n/a")</f>
        <v>-5.0121687339249897E-2</v>
      </c>
      <c r="K713" s="86">
        <f t="array" ref="K713">IFERROR(INDEX(DATA!$AL$133:$AL$368,MATCH(1,(DATA!$D$133:$D$368=B713)*(DATA!$E$133:$E$368=D713),0)),"n/a")</f>
        <v>1290454.81</v>
      </c>
      <c r="L713" s="77">
        <f t="array" ref="L713">IFERROR(INDEX(DATA!$AM$133:$AM$368,MATCH(1,(DATA!$D$133:$D$368=B713)*(DATA!$E$133:$E$368=D713),0)),"n/a")</f>
        <v>-0.114323143348343</v>
      </c>
      <c r="R713" s="66"/>
      <c r="S713" s="66"/>
      <c r="T713" s="66"/>
      <c r="U713" s="66"/>
      <c r="V713" s="66"/>
      <c r="W713" s="66"/>
      <c r="X713" s="66"/>
      <c r="Y713" s="66"/>
    </row>
    <row r="714" spans="1:25" x14ac:dyDescent="0.2">
      <c r="A714" s="75" t="s">
        <v>19</v>
      </c>
      <c r="B714" s="66" t="s">
        <v>11</v>
      </c>
      <c r="C714" s="66" t="s">
        <v>9</v>
      </c>
      <c r="D714" s="66" t="s">
        <v>315</v>
      </c>
      <c r="E714" s="86">
        <f t="array" ref="E714">IFERROR(INDEX(DATA!$H$133:$H$368,MATCH(1,(DATA!$D$133:$D$368=B714)*(DATA!$E$133:$E$368=D714),0)),"n/a")</f>
        <v>106394.12</v>
      </c>
      <c r="F714" s="77">
        <f t="array" ref="F714">IFERROR(INDEX(DATA!$I$133:$I$368,MATCH(1,(DATA!$D$133:$D$368=B714)*(DATA!$E$133:$E$368=D714),0)),"n/a")</f>
        <v>4.175820904817E-2</v>
      </c>
      <c r="G714" s="86">
        <f t="array" ref="G714">IFERROR(INDEX(DATA!$R$133:$R$368,MATCH(1,(DATA!$D$133:$D$368=B714)*(DATA!$E$133:$E$368=D714),0)),"n/a")</f>
        <v>360733.8</v>
      </c>
      <c r="H714" s="77">
        <f t="array" ref="H714">IFERROR(INDEX(DATA!$S$133:$S$368,MATCH(1,(DATA!$D$133:$D$368=B714)*(DATA!$E$133:$E$368=D714),0)),"n/a")</f>
        <v>8.5683360245645296E-2</v>
      </c>
      <c r="I714" s="86">
        <f t="array" ref="I714">IFERROR(INDEX(DATA!$AB$133:$AB$368,MATCH(1,(DATA!$D$133:$D$368=B714)*(DATA!$E$133:$E$368=D714),0)),"n/a")</f>
        <v>702162.68</v>
      </c>
      <c r="J714" s="77">
        <f t="array" ref="J714">IFERROR(INDEX(DATA!$AC$133:$AC$368,MATCH(1,(DATA!$D$133:$D$368=B714)*(DATA!$E$133:$E$368=D714),0)),"n/a")</f>
        <v>0.10805591734808</v>
      </c>
      <c r="K714" s="86">
        <f t="array" ref="K714">IFERROR(INDEX(DATA!$AL$133:$AL$368,MATCH(1,(DATA!$D$133:$D$368=B714)*(DATA!$E$133:$E$368=D714),0)),"n/a")</f>
        <v>1326814.1000000001</v>
      </c>
      <c r="L714" s="77">
        <f t="array" ref="L714">IFERROR(INDEX(DATA!$AM$133:$AM$368,MATCH(1,(DATA!$D$133:$D$368=B714)*(DATA!$E$133:$E$368=D714),0)),"n/a")</f>
        <v>0.14679937383414399</v>
      </c>
      <c r="R714" s="66"/>
      <c r="S714" s="66"/>
      <c r="T714" s="66"/>
      <c r="U714" s="66"/>
      <c r="V714" s="66"/>
      <c r="W714" s="66"/>
      <c r="X714" s="66"/>
      <c r="Y714" s="66"/>
    </row>
    <row r="715" spans="1:25" x14ac:dyDescent="0.2">
      <c r="A715" s="75" t="s">
        <v>19</v>
      </c>
      <c r="B715" s="66" t="s">
        <v>11</v>
      </c>
      <c r="C715" s="66" t="s">
        <v>9</v>
      </c>
      <c r="D715" s="66" t="s">
        <v>316</v>
      </c>
      <c r="E715" s="86">
        <f t="array" ref="E715">IFERROR(INDEX(DATA!$H$133:$H$368,MATCH(1,(DATA!$D$133:$D$368=B715)*(DATA!$E$133:$E$368=D715),0)),"n/a")</f>
        <v>112425.61</v>
      </c>
      <c r="F715" s="77">
        <f t="array" ref="F715">IFERROR(INDEX(DATA!$I$133:$I$368,MATCH(1,(DATA!$D$133:$D$368=B715)*(DATA!$E$133:$E$368=D715),0)),"n/a")</f>
        <v>0.26105100361392802</v>
      </c>
      <c r="G715" s="86">
        <f t="array" ref="G715">IFERROR(INDEX(DATA!$R$133:$R$368,MATCH(1,(DATA!$D$133:$D$368=B715)*(DATA!$E$133:$E$368=D715),0)),"n/a")</f>
        <v>324667.33</v>
      </c>
      <c r="H715" s="77">
        <f t="array" ref="H715">IFERROR(INDEX(DATA!$S$133:$S$368,MATCH(1,(DATA!$D$133:$D$368=B715)*(DATA!$E$133:$E$368=D715),0)),"n/a")</f>
        <v>9.2692353231130495E-2</v>
      </c>
      <c r="I715" s="86">
        <f t="array" ref="I715">IFERROR(INDEX(DATA!$AB$133:$AB$368,MATCH(1,(DATA!$D$133:$D$368=B715)*(DATA!$E$133:$E$368=D715),0)),"n/a")</f>
        <v>589219.6</v>
      </c>
      <c r="J715" s="77">
        <f t="array" ref="J715">IFERROR(INDEX(DATA!$AC$133:$AC$368,MATCH(1,(DATA!$D$133:$D$368=B715)*(DATA!$E$133:$E$368=D715),0)),"n/a")</f>
        <v>0.106191634116421</v>
      </c>
      <c r="K715" s="86">
        <f t="array" ref="K715">IFERROR(INDEX(DATA!$AL$133:$AL$368,MATCH(1,(DATA!$D$133:$D$368=B715)*(DATA!$E$133:$E$368=D715),0)),"n/a")</f>
        <v>1114996.73</v>
      </c>
      <c r="L715" s="77">
        <f t="array" ref="L715">IFERROR(INDEX(DATA!$AM$133:$AM$368,MATCH(1,(DATA!$D$133:$D$368=B715)*(DATA!$E$133:$E$368=D715),0)),"n/a")</f>
        <v>0.10970101481709001</v>
      </c>
      <c r="R715" s="66"/>
      <c r="S715" s="66"/>
      <c r="T715" s="66"/>
      <c r="U715" s="66"/>
      <c r="V715" s="66"/>
      <c r="W715" s="66"/>
      <c r="X715" s="66"/>
      <c r="Y715" s="66"/>
    </row>
    <row r="716" spans="1:25" x14ac:dyDescent="0.2">
      <c r="A716" s="75" t="s">
        <v>19</v>
      </c>
      <c r="B716" s="66" t="s">
        <v>11</v>
      </c>
      <c r="C716" s="66" t="s">
        <v>9</v>
      </c>
      <c r="D716" s="66" t="s">
        <v>317</v>
      </c>
      <c r="E716" s="86">
        <f t="array" ref="E716">IFERROR(INDEX(DATA!$H$133:$H$368,MATCH(1,(DATA!$D$133:$D$368=B716)*(DATA!$E$133:$E$368=D716),0)),"n/a")</f>
        <v>47045.47</v>
      </c>
      <c r="F716" s="77">
        <f t="array" ref="F716">IFERROR(INDEX(DATA!$I$133:$I$368,MATCH(1,(DATA!$D$133:$D$368=B716)*(DATA!$E$133:$E$368=D716),0)),"n/a")</f>
        <v>0.15053588831512801</v>
      </c>
      <c r="G716" s="86">
        <f t="array" ref="G716">IFERROR(INDEX(DATA!$R$133:$R$368,MATCH(1,(DATA!$D$133:$D$368=B716)*(DATA!$E$133:$E$368=D716),0)),"n/a")</f>
        <v>169441.18</v>
      </c>
      <c r="H716" s="77">
        <f t="array" ref="H716">IFERROR(INDEX(DATA!$S$133:$S$368,MATCH(1,(DATA!$D$133:$D$368=B716)*(DATA!$E$133:$E$368=D716),0)),"n/a")</f>
        <v>0.16612956762730099</v>
      </c>
      <c r="I716" s="86">
        <f t="array" ref="I716">IFERROR(INDEX(DATA!$AB$133:$AB$368,MATCH(1,(DATA!$D$133:$D$368=B716)*(DATA!$E$133:$E$368=D716),0)),"n/a")</f>
        <v>318662.5</v>
      </c>
      <c r="J716" s="77">
        <f t="array" ref="J716">IFERROR(INDEX(DATA!$AC$133:$AC$368,MATCH(1,(DATA!$D$133:$D$368=B716)*(DATA!$E$133:$E$368=D716),0)),"n/a")</f>
        <v>0.170374457756649</v>
      </c>
      <c r="K716" s="86">
        <f t="array" ref="K716">IFERROR(INDEX(DATA!$AL$133:$AL$368,MATCH(1,(DATA!$D$133:$D$368=B716)*(DATA!$E$133:$E$368=D716),0)),"n/a")</f>
        <v>592695.67000000004</v>
      </c>
      <c r="L716" s="77">
        <f t="array" ref="L716">IFERROR(INDEX(DATA!$AM$133:$AM$368,MATCH(1,(DATA!$D$133:$D$368=B716)*(DATA!$E$133:$E$368=D716),0)),"n/a")</f>
        <v>0.14948013232131499</v>
      </c>
      <c r="R716" s="66"/>
      <c r="S716" s="66"/>
      <c r="T716" s="66"/>
      <c r="U716" s="66"/>
      <c r="V716" s="66"/>
      <c r="W716" s="66"/>
      <c r="X716" s="66"/>
      <c r="Y716" s="66"/>
    </row>
    <row r="717" spans="1:25" x14ac:dyDescent="0.2">
      <c r="A717" s="75" t="s">
        <v>19</v>
      </c>
      <c r="B717" s="66" t="s">
        <v>11</v>
      </c>
      <c r="C717" s="66" t="s">
        <v>9</v>
      </c>
      <c r="D717" s="66" t="s">
        <v>318</v>
      </c>
      <c r="E717" s="86">
        <f t="array" ref="E717">IFERROR(INDEX(DATA!$H$133:$H$368,MATCH(1,(DATA!$D$133:$D$368=B717)*(DATA!$E$133:$E$368=D717),0)),"n/a")</f>
        <v>138332.65</v>
      </c>
      <c r="F717" s="77">
        <f t="array" ref="F717">IFERROR(INDEX(DATA!$I$133:$I$368,MATCH(1,(DATA!$D$133:$D$368=B717)*(DATA!$E$133:$E$368=D717),0)),"n/a")</f>
        <v>0.29648131047353699</v>
      </c>
      <c r="G717" s="86">
        <f t="array" ref="G717">IFERROR(INDEX(DATA!$R$133:$R$368,MATCH(1,(DATA!$D$133:$D$368=B717)*(DATA!$E$133:$E$368=D717),0)),"n/a")</f>
        <v>406317.62</v>
      </c>
      <c r="H717" s="77">
        <f t="array" ref="H717">IFERROR(INDEX(DATA!$S$133:$S$368,MATCH(1,(DATA!$D$133:$D$368=B717)*(DATA!$E$133:$E$368=D717),0)),"n/a")</f>
        <v>7.2923752836338299E-2</v>
      </c>
      <c r="I717" s="86">
        <f t="array" ref="I717">IFERROR(INDEX(DATA!$AB$133:$AB$368,MATCH(1,(DATA!$D$133:$D$368=B717)*(DATA!$E$133:$E$368=D717),0)),"n/a")</f>
        <v>758380.6</v>
      </c>
      <c r="J717" s="77">
        <f t="array" ref="J717">IFERROR(INDEX(DATA!$AC$133:$AC$368,MATCH(1,(DATA!$D$133:$D$368=B717)*(DATA!$E$133:$E$368=D717),0)),"n/a")</f>
        <v>4.7757190317486799E-2</v>
      </c>
      <c r="K717" s="86">
        <f t="array" ref="K717">IFERROR(INDEX(DATA!$AL$133:$AL$368,MATCH(1,(DATA!$D$133:$D$368=B717)*(DATA!$E$133:$E$368=D717),0)),"n/a")</f>
        <v>1406750.43</v>
      </c>
      <c r="L717" s="77">
        <f t="array" ref="L717">IFERROR(INDEX(DATA!$AM$133:$AM$368,MATCH(1,(DATA!$D$133:$D$368=B717)*(DATA!$E$133:$E$368=D717),0)),"n/a")</f>
        <v>6.0734730212656698E-2</v>
      </c>
      <c r="R717" s="66"/>
      <c r="S717" s="66"/>
      <c r="T717" s="66"/>
      <c r="U717" s="66"/>
      <c r="V717" s="66"/>
      <c r="W717" s="66"/>
      <c r="X717" s="66"/>
      <c r="Y717" s="66"/>
    </row>
    <row r="718" spans="1:25" x14ac:dyDescent="0.2">
      <c r="A718" s="75" t="s">
        <v>19</v>
      </c>
      <c r="B718" s="66" t="s">
        <v>11</v>
      </c>
      <c r="C718" s="66" t="s">
        <v>9</v>
      </c>
      <c r="D718" s="66" t="s">
        <v>344</v>
      </c>
      <c r="E718" s="86">
        <f t="array" ref="E718">IFERROR(INDEX(DATA!$H$133:$H$368,MATCH(1,(DATA!$D$133:$D$368=B718)*(DATA!$E$133:$E$368=D718),0)),"n/a")</f>
        <v>29541.69</v>
      </c>
      <c r="F718" s="77">
        <f t="array" ref="F718">IFERROR(INDEX(DATA!$I$133:$I$368,MATCH(1,(DATA!$D$133:$D$368=B718)*(DATA!$E$133:$E$368=D718),0)),"n/a")</f>
        <v>-0.193457771438899</v>
      </c>
      <c r="G718" s="86">
        <f t="array" ref="G718">IFERROR(INDEX(DATA!$R$133:$R$368,MATCH(1,(DATA!$D$133:$D$368=B718)*(DATA!$E$133:$E$368=D718),0)),"n/a")</f>
        <v>111878.87</v>
      </c>
      <c r="H718" s="77">
        <f t="array" ref="H718">IFERROR(INDEX(DATA!$S$133:$S$368,MATCH(1,(DATA!$D$133:$D$368=B718)*(DATA!$E$133:$E$368=D718),0)),"n/a")</f>
        <v>0.108679757966858</v>
      </c>
      <c r="I718" s="86">
        <f t="array" ref="I718">IFERROR(INDEX(DATA!$AB$133:$AB$368,MATCH(1,(DATA!$D$133:$D$368=B718)*(DATA!$E$133:$E$368=D718),0)),"n/a")</f>
        <v>207078.36</v>
      </c>
      <c r="J718" s="77">
        <f t="array" ref="J718">IFERROR(INDEX(DATA!$AC$133:$AC$368,MATCH(1,(DATA!$D$133:$D$368=B718)*(DATA!$E$133:$E$368=D718),0)),"n/a")</f>
        <v>9.7868359409150299E-2</v>
      </c>
      <c r="K718" s="86">
        <f t="array" ref="K718">IFERROR(INDEX(DATA!$AL$133:$AL$368,MATCH(1,(DATA!$D$133:$D$368=B718)*(DATA!$E$133:$E$368=D718),0)),"n/a")</f>
        <v>405838.85</v>
      </c>
      <c r="L718" s="77">
        <f t="array" ref="L718">IFERROR(INDEX(DATA!$AM$133:$AM$368,MATCH(1,(DATA!$D$133:$D$368=B718)*(DATA!$E$133:$E$368=D718),0)),"n/a")</f>
        <v>0.109789757632048</v>
      </c>
      <c r="R718" s="66"/>
      <c r="S718" s="66"/>
      <c r="T718" s="66"/>
      <c r="U718" s="66"/>
      <c r="V718" s="66"/>
      <c r="W718" s="66"/>
      <c r="X718" s="66"/>
      <c r="Y718" s="66"/>
    </row>
    <row r="719" spans="1:25" x14ac:dyDescent="0.2">
      <c r="A719" s="75" t="s">
        <v>19</v>
      </c>
      <c r="B719" s="66" t="s">
        <v>11</v>
      </c>
      <c r="C719" s="66" t="s">
        <v>9</v>
      </c>
      <c r="D719" s="66" t="s">
        <v>345</v>
      </c>
      <c r="E719" s="86">
        <f t="array" ref="E719">IFERROR(INDEX(DATA!$H$133:$H$368,MATCH(1,(DATA!$D$133:$D$368=B719)*(DATA!$E$133:$E$368=D719),0)),"n/a")</f>
        <v>128716.39</v>
      </c>
      <c r="F719" s="77">
        <f t="array" ref="F719">IFERROR(INDEX(DATA!$I$133:$I$368,MATCH(1,(DATA!$D$133:$D$368=B719)*(DATA!$E$133:$E$368=D719),0)),"n/a")</f>
        <v>5.05826644917668E-2</v>
      </c>
      <c r="G719" s="86">
        <f t="array" ref="G719">IFERROR(INDEX(DATA!$R$133:$R$368,MATCH(1,(DATA!$D$133:$D$368=B719)*(DATA!$E$133:$E$368=D719),0)),"n/a")</f>
        <v>427306.6</v>
      </c>
      <c r="H719" s="77">
        <f t="array" ref="H719">IFERROR(INDEX(DATA!$S$133:$S$368,MATCH(1,(DATA!$D$133:$D$368=B719)*(DATA!$E$133:$E$368=D719),0)),"n/a")</f>
        <v>8.0525712524012305E-2</v>
      </c>
      <c r="I719" s="86">
        <f t="array" ref="I719">IFERROR(INDEX(DATA!$AB$133:$AB$368,MATCH(1,(DATA!$D$133:$D$368=B719)*(DATA!$E$133:$E$368=D719),0)),"n/a")</f>
        <v>804693.45</v>
      </c>
      <c r="J719" s="77">
        <f t="array" ref="J719">IFERROR(INDEX(DATA!$AC$133:$AC$368,MATCH(1,(DATA!$D$133:$D$368=B719)*(DATA!$E$133:$E$368=D719),0)),"n/a")</f>
        <v>5.59939337398635E-2</v>
      </c>
      <c r="K719" s="86">
        <f t="array" ref="K719">IFERROR(INDEX(DATA!$AL$133:$AL$368,MATCH(1,(DATA!$D$133:$D$368=B719)*(DATA!$E$133:$E$368=D719),0)),"n/a")</f>
        <v>1562567.79</v>
      </c>
      <c r="L719" s="77">
        <f t="array" ref="L719">IFERROR(INDEX(DATA!$AM$133:$AM$368,MATCH(1,(DATA!$D$133:$D$368=B719)*(DATA!$E$133:$E$368=D719),0)),"n/a")</f>
        <v>9.73706608668643E-2</v>
      </c>
      <c r="R719" s="66"/>
      <c r="S719" s="66"/>
      <c r="T719" s="66"/>
      <c r="U719" s="66"/>
      <c r="V719" s="66"/>
      <c r="W719" s="66"/>
      <c r="X719" s="66"/>
      <c r="Y719" s="66"/>
    </row>
    <row r="720" spans="1:25" x14ac:dyDescent="0.2">
      <c r="A720" s="75"/>
      <c r="E720" s="86"/>
      <c r="F720" s="77"/>
      <c r="G720" s="86"/>
      <c r="H720" s="77"/>
      <c r="I720" s="86"/>
      <c r="J720" s="82"/>
      <c r="K720" s="86"/>
      <c r="L720" s="77"/>
      <c r="R720" s="66"/>
      <c r="S720" s="66"/>
      <c r="T720" s="66"/>
      <c r="U720" s="66"/>
      <c r="V720" s="66"/>
      <c r="W720" s="66"/>
      <c r="X720" s="66"/>
      <c r="Y720" s="66"/>
    </row>
    <row r="721" spans="1:25" x14ac:dyDescent="0.2">
      <c r="A721" s="75" t="s">
        <v>19</v>
      </c>
      <c r="B721" s="66" t="s">
        <v>11</v>
      </c>
      <c r="C721" s="66" t="s">
        <v>25</v>
      </c>
      <c r="D721" s="66" t="s">
        <v>271</v>
      </c>
      <c r="E721" s="86">
        <f t="array" ref="E721">IFERROR(INDEX(DATA!$J$133:$J$368,MATCH(1,(DATA!$D$133:$D$368=B721)*(DATA!$E$133:$E$368=D721),0)),"n/a")</f>
        <v>56581.99</v>
      </c>
      <c r="F721" s="77">
        <f t="array" ref="F721">IFERROR(INDEX(DATA!$K$133:$K$368,MATCH(1,(DATA!$D$133:$D$368=B721)*(DATA!$E$133:$E$368=D721),0)),"n/a")</f>
        <v>2.6989004271347299E-2</v>
      </c>
      <c r="G721" s="86">
        <f t="array" ref="G721">IFERROR(INDEX(DATA!$T$133:$T$368,MATCH(1,(DATA!$D$133:$D$368=B721)*(DATA!$E$133:$E$368=D721),0)),"n/a")</f>
        <v>185732.58</v>
      </c>
      <c r="H721" s="77">
        <f t="array" ref="H721">IFERROR(INDEX(DATA!$U$133:$U$368,MATCH(1,(DATA!$D$133:$D$368=B721)*(DATA!$E$133:$E$368=D721),0)),"n/a")</f>
        <v>8.0796646568461597E-2</v>
      </c>
      <c r="I721" s="86">
        <f t="array" ref="I721">IFERROR(INDEX(DATA!$AD$133:$AD$368,MATCH(1,(DATA!$D$133:$D$368=B721)*(DATA!$E$133:$E$368=D721),0)),"n/a")</f>
        <v>357169.82</v>
      </c>
      <c r="J721" s="77">
        <f t="array" ref="J721">IFERROR(INDEX(DATA!$AE$133:$AE$368,MATCH(1,(DATA!$D$133:$D$368=B721)*(DATA!$E$133:$E$368=D721),0)),"n/a")</f>
        <v>0.107329544346545</v>
      </c>
      <c r="K721" s="86">
        <f t="array" ref="K721">IFERROR(INDEX(DATA!$AN$133:$AN$368,MATCH(1,(DATA!$D$133:$D$368=B721)*(DATA!$E$133:$E$368=D721),0)),"n/a")</f>
        <v>681037.05</v>
      </c>
      <c r="L721" s="77">
        <f t="array" ref="L721">IFERROR(INDEX(DATA!$AO$133:$AO$368,MATCH(1,(DATA!$D$133:$D$368=B721)*(DATA!$E$133:$E$368=D721),0)),"n/a")</f>
        <v>7.50309129552994E-2</v>
      </c>
      <c r="R721" s="66"/>
      <c r="S721" s="66"/>
      <c r="T721" s="66"/>
      <c r="U721" s="66"/>
      <c r="V721" s="66"/>
      <c r="W721" s="66"/>
      <c r="X721" s="66"/>
      <c r="Y721" s="66"/>
    </row>
    <row r="722" spans="1:25" x14ac:dyDescent="0.2">
      <c r="A722" s="75" t="s">
        <v>19</v>
      </c>
      <c r="B722" s="66" t="s">
        <v>11</v>
      </c>
      <c r="C722" s="66" t="s">
        <v>25</v>
      </c>
      <c r="D722" s="66" t="s">
        <v>272</v>
      </c>
      <c r="E722" s="86">
        <f t="array" ref="E722">IFERROR(INDEX(DATA!$J$133:$J$368,MATCH(1,(DATA!$D$133:$D$368=B722)*(DATA!$E$133:$E$368=D722),0)),"n/a")</f>
        <v>222447.33</v>
      </c>
      <c r="F722" s="77">
        <f t="array" ref="F722">IFERROR(INDEX(DATA!$K$133:$K$368,MATCH(1,(DATA!$D$133:$D$368=B722)*(DATA!$E$133:$E$368=D722),0)),"n/a")</f>
        <v>0.198522155145962</v>
      </c>
      <c r="G722" s="86">
        <f t="array" ref="G722">IFERROR(INDEX(DATA!$T$133:$T$368,MATCH(1,(DATA!$D$133:$D$368=B722)*(DATA!$E$133:$E$368=D722),0)),"n/a")</f>
        <v>699732.75</v>
      </c>
      <c r="H722" s="77">
        <f t="array" ref="H722">IFERROR(INDEX(DATA!$U$133:$U$368,MATCH(1,(DATA!$D$133:$D$368=B722)*(DATA!$E$133:$E$368=D722),0)),"n/a")</f>
        <v>0.12308308584904699</v>
      </c>
      <c r="I722" s="86">
        <f t="array" ref="I722">IFERROR(INDEX(DATA!$AD$133:$AD$368,MATCH(1,(DATA!$D$133:$D$368=B722)*(DATA!$E$133:$E$368=D722),0)),"n/a")</f>
        <v>1290705.7</v>
      </c>
      <c r="J722" s="77">
        <f t="array" ref="J722">IFERROR(INDEX(DATA!$AE$133:$AE$368,MATCH(1,(DATA!$D$133:$D$368=B722)*(DATA!$E$133:$E$368=D722),0)),"n/a")</f>
        <v>9.9032282804629695E-2</v>
      </c>
      <c r="K722" s="86">
        <f t="array" ref="K722">IFERROR(INDEX(DATA!$AN$133:$AN$368,MATCH(1,(DATA!$D$133:$D$368=B722)*(DATA!$E$133:$E$368=D722),0)),"n/a")</f>
        <v>2443378.2799999998</v>
      </c>
      <c r="L722" s="77">
        <f t="array" ref="L722">IFERROR(INDEX(DATA!$AO$133:$AO$368,MATCH(1,(DATA!$D$133:$D$368=B722)*(DATA!$E$133:$E$368=D722),0)),"n/a")</f>
        <v>8.9550770531812401E-2</v>
      </c>
      <c r="R722" s="66"/>
      <c r="S722" s="66"/>
      <c r="T722" s="66"/>
      <c r="U722" s="66"/>
      <c r="V722" s="66"/>
      <c r="W722" s="66"/>
      <c r="X722" s="66"/>
      <c r="Y722" s="66"/>
    </row>
    <row r="723" spans="1:25" x14ac:dyDescent="0.2">
      <c r="A723" s="75" t="s">
        <v>19</v>
      </c>
      <c r="B723" s="66" t="s">
        <v>11</v>
      </c>
      <c r="C723" s="66" t="s">
        <v>25</v>
      </c>
      <c r="D723" s="66" t="s">
        <v>273</v>
      </c>
      <c r="E723" s="86">
        <f t="array" ref="E723">IFERROR(INDEX(DATA!$J$133:$J$368,MATCH(1,(DATA!$D$133:$D$368=B723)*(DATA!$E$133:$E$368=D723),0)),"n/a")</f>
        <v>344669.37</v>
      </c>
      <c r="F723" s="77">
        <f t="array" ref="F723">IFERROR(INDEX(DATA!$K$133:$K$368,MATCH(1,(DATA!$D$133:$D$368=B723)*(DATA!$E$133:$E$368=D723),0)),"n/a")</f>
        <v>0.118057368284657</v>
      </c>
      <c r="G723" s="86">
        <f t="array" ref="G723">IFERROR(INDEX(DATA!$T$133:$T$368,MATCH(1,(DATA!$D$133:$D$368=B723)*(DATA!$E$133:$E$368=D723),0)),"n/a")</f>
        <v>1118912.3400000001</v>
      </c>
      <c r="H723" s="77">
        <f t="array" ref="H723">IFERROR(INDEX(DATA!$U$133:$U$368,MATCH(1,(DATA!$D$133:$D$368=B723)*(DATA!$E$133:$E$368=D723),0)),"n/a")</f>
        <v>6.4197913253504393E-2</v>
      </c>
      <c r="I723" s="86">
        <f t="array" ref="I723">IFERROR(INDEX(DATA!$AD$133:$AD$368,MATCH(1,(DATA!$D$133:$D$368=B723)*(DATA!$E$133:$E$368=D723),0)),"n/a")</f>
        <v>2128884.2599999998</v>
      </c>
      <c r="J723" s="77">
        <f t="array" ref="J723">IFERROR(INDEX(DATA!$AE$133:$AE$368,MATCH(1,(DATA!$D$133:$D$368=B723)*(DATA!$E$133:$E$368=D723),0)),"n/a")</f>
        <v>2.15909461064538E-2</v>
      </c>
      <c r="K723" s="86">
        <f t="array" ref="K723">IFERROR(INDEX(DATA!$AN$133:$AN$368,MATCH(1,(DATA!$D$133:$D$368=B723)*(DATA!$E$133:$E$368=D723),0)),"n/a")</f>
        <v>3978936.11</v>
      </c>
      <c r="L723" s="77">
        <f t="array" ref="L723">IFERROR(INDEX(DATA!$AO$133:$AO$368,MATCH(1,(DATA!$D$133:$D$368=B723)*(DATA!$E$133:$E$368=D723),0)),"n/a")</f>
        <v>-1.0627040759023499E-2</v>
      </c>
      <c r="R723" s="66"/>
      <c r="S723" s="66"/>
      <c r="T723" s="66"/>
      <c r="U723" s="66"/>
      <c r="V723" s="66"/>
      <c r="W723" s="66"/>
      <c r="X723" s="66"/>
      <c r="Y723" s="66"/>
    </row>
    <row r="724" spans="1:25" x14ac:dyDescent="0.2">
      <c r="A724" s="75" t="s">
        <v>19</v>
      </c>
      <c r="B724" s="66" t="s">
        <v>11</v>
      </c>
      <c r="C724" s="66" t="s">
        <v>25</v>
      </c>
      <c r="D724" s="66" t="s">
        <v>274</v>
      </c>
      <c r="E724" s="86">
        <f t="array" ref="E724">IFERROR(INDEX(DATA!$J$133:$J$368,MATCH(1,(DATA!$D$133:$D$368=B724)*(DATA!$E$133:$E$368=D724),0)),"n/a")</f>
        <v>153473.79</v>
      </c>
      <c r="F724" s="77">
        <f t="array" ref="F724">IFERROR(INDEX(DATA!$K$133:$K$368,MATCH(1,(DATA!$D$133:$D$368=B724)*(DATA!$E$133:$E$368=D724),0)),"n/a")</f>
        <v>0.27399337128074702</v>
      </c>
      <c r="G724" s="86">
        <f t="array" ref="G724">IFERROR(INDEX(DATA!$T$133:$T$368,MATCH(1,(DATA!$D$133:$D$368=B724)*(DATA!$E$133:$E$368=D724),0)),"n/a")</f>
        <v>462245.33</v>
      </c>
      <c r="H724" s="77">
        <f t="array" ref="H724">IFERROR(INDEX(DATA!$U$133:$U$368,MATCH(1,(DATA!$D$133:$D$368=B724)*(DATA!$E$133:$E$368=D724),0)),"n/a")</f>
        <v>0.119535563759726</v>
      </c>
      <c r="I724" s="86">
        <f t="array" ref="I724">IFERROR(INDEX(DATA!$AD$133:$AD$368,MATCH(1,(DATA!$D$133:$D$368=B724)*(DATA!$E$133:$E$368=D724),0)),"n/a")</f>
        <v>826405.07</v>
      </c>
      <c r="J724" s="77">
        <f t="array" ref="J724">IFERROR(INDEX(DATA!$AE$133:$AE$368,MATCH(1,(DATA!$D$133:$D$368=B724)*(DATA!$E$133:$E$368=D724),0)),"n/a")</f>
        <v>9.36398931129723E-2</v>
      </c>
      <c r="K724" s="86">
        <f t="array" ref="K724">IFERROR(INDEX(DATA!$AN$133:$AN$368,MATCH(1,(DATA!$D$133:$D$368=B724)*(DATA!$E$133:$E$368=D724),0)),"n/a")</f>
        <v>1582809.57</v>
      </c>
      <c r="L724" s="77">
        <f t="array" ref="L724">IFERROR(INDEX(DATA!$AO$133:$AO$368,MATCH(1,(DATA!$D$133:$D$368=B724)*(DATA!$E$133:$E$368=D724),0)),"n/a")</f>
        <v>9.0247561708582502E-2</v>
      </c>
      <c r="R724" s="66"/>
      <c r="S724" s="66"/>
      <c r="T724" s="66"/>
      <c r="U724" s="66"/>
      <c r="V724" s="66"/>
      <c r="W724" s="66"/>
      <c r="X724" s="66"/>
      <c r="Y724" s="66"/>
    </row>
    <row r="725" spans="1:25" x14ac:dyDescent="0.2">
      <c r="A725" s="75" t="s">
        <v>19</v>
      </c>
      <c r="B725" s="66" t="s">
        <v>11</v>
      </c>
      <c r="C725" s="66" t="s">
        <v>25</v>
      </c>
      <c r="D725" s="66" t="s">
        <v>275</v>
      </c>
      <c r="E725" s="86">
        <f t="array" ref="E725">IFERROR(INDEX(DATA!$J$133:$J$368,MATCH(1,(DATA!$D$133:$D$368=B725)*(DATA!$E$133:$E$368=D725),0)),"n/a")</f>
        <v>288221.59000000003</v>
      </c>
      <c r="F725" s="77">
        <f t="array" ref="F725">IFERROR(INDEX(DATA!$K$133:$K$368,MATCH(1,(DATA!$D$133:$D$368=B725)*(DATA!$E$133:$E$368=D725),0)),"n/a")</f>
        <v>0.17600506729635801</v>
      </c>
      <c r="G725" s="86">
        <f t="array" ref="G725">IFERROR(INDEX(DATA!$T$133:$T$368,MATCH(1,(DATA!$D$133:$D$368=B725)*(DATA!$E$133:$E$368=D725),0)),"n/a")</f>
        <v>929525.05</v>
      </c>
      <c r="H725" s="77">
        <f t="array" ref="H725">IFERROR(INDEX(DATA!$U$133:$U$368,MATCH(1,(DATA!$D$133:$D$368=B725)*(DATA!$E$133:$E$368=D725),0)),"n/a")</f>
        <v>7.2858791418995303E-2</v>
      </c>
      <c r="I725" s="86">
        <f t="array" ref="I725">IFERROR(INDEX(DATA!$AD$133:$AD$368,MATCH(1,(DATA!$D$133:$D$368=B725)*(DATA!$E$133:$E$368=D725),0)),"n/a")</f>
        <v>1810081.6</v>
      </c>
      <c r="J725" s="77">
        <f t="array" ref="J725">IFERROR(INDEX(DATA!$AE$133:$AE$368,MATCH(1,(DATA!$D$133:$D$368=B725)*(DATA!$E$133:$E$368=D725),0)),"n/a")</f>
        <v>4.04892686532893E-2</v>
      </c>
      <c r="K725" s="86">
        <f t="array" ref="K725">IFERROR(INDEX(DATA!$AN$133:$AN$368,MATCH(1,(DATA!$D$133:$D$368=B725)*(DATA!$E$133:$E$368=D725),0)),"n/a")</f>
        <v>3315633.32</v>
      </c>
      <c r="L725" s="77">
        <f t="array" ref="L725">IFERROR(INDEX(DATA!$AO$133:$AO$368,MATCH(1,(DATA!$D$133:$D$368=B725)*(DATA!$E$133:$E$368=D725),0)),"n/a")</f>
        <v>2.48379523876192E-3</v>
      </c>
      <c r="R725" s="66"/>
      <c r="S725" s="66"/>
      <c r="T725" s="66"/>
      <c r="U725" s="66"/>
      <c r="V725" s="66"/>
      <c r="W725" s="66"/>
      <c r="X725" s="66"/>
      <c r="Y725" s="66"/>
    </row>
    <row r="726" spans="1:25" x14ac:dyDescent="0.2">
      <c r="A726" s="75" t="s">
        <v>19</v>
      </c>
      <c r="B726" s="66" t="s">
        <v>11</v>
      </c>
      <c r="C726" s="66" t="s">
        <v>25</v>
      </c>
      <c r="D726" s="66" t="s">
        <v>276</v>
      </c>
      <c r="E726" s="86">
        <f t="array" ref="E726">IFERROR(INDEX(DATA!$J$133:$J$368,MATCH(1,(DATA!$D$133:$D$368=B726)*(DATA!$E$133:$E$368=D726),0)),"n/a")</f>
        <v>132585</v>
      </c>
      <c r="F726" s="77">
        <f t="array" ref="F726">IFERROR(INDEX(DATA!$K$133:$K$368,MATCH(1,(DATA!$D$133:$D$368=B726)*(DATA!$E$133:$E$368=D726),0)),"n/a")</f>
        <v>-6.4302929147861801E-2</v>
      </c>
      <c r="G726" s="86">
        <f t="array" ref="G726">IFERROR(INDEX(DATA!$T$133:$T$368,MATCH(1,(DATA!$D$133:$D$368=B726)*(DATA!$E$133:$E$368=D726),0)),"n/a")</f>
        <v>464072.45</v>
      </c>
      <c r="H726" s="77">
        <f t="array" ref="H726">IFERROR(INDEX(DATA!$U$133:$U$368,MATCH(1,(DATA!$D$133:$D$368=B726)*(DATA!$E$133:$E$368=D726),0)),"n/a")</f>
        <v>-4.3937363528686699E-2</v>
      </c>
      <c r="I726" s="86">
        <f t="array" ref="I726">IFERROR(INDEX(DATA!$AD$133:$AD$368,MATCH(1,(DATA!$D$133:$D$368=B726)*(DATA!$E$133:$E$368=D726),0)),"n/a")</f>
        <v>896116.42</v>
      </c>
      <c r="J726" s="77">
        <f t="array" ref="J726">IFERROR(INDEX(DATA!$AE$133:$AE$368,MATCH(1,(DATA!$D$133:$D$368=B726)*(DATA!$E$133:$E$368=D726),0)),"n/a")</f>
        <v>-3.5569184024255802E-2</v>
      </c>
      <c r="K726" s="86">
        <f t="array" ref="K726">IFERROR(INDEX(DATA!$AN$133:$AN$368,MATCH(1,(DATA!$D$133:$D$368=B726)*(DATA!$E$133:$E$368=D726),0)),"n/a")</f>
        <v>1789973.97</v>
      </c>
      <c r="L726" s="77">
        <f t="array" ref="L726">IFERROR(INDEX(DATA!$AO$133:$AO$368,MATCH(1,(DATA!$D$133:$D$368=B726)*(DATA!$E$133:$E$368=D726),0)),"n/a")</f>
        <v>-4.6583098548787699E-2</v>
      </c>
      <c r="R726" s="66"/>
      <c r="S726" s="66"/>
      <c r="T726" s="66"/>
      <c r="U726" s="66"/>
      <c r="V726" s="66"/>
      <c r="W726" s="66"/>
      <c r="X726" s="66"/>
      <c r="Y726" s="66"/>
    </row>
    <row r="727" spans="1:25" x14ac:dyDescent="0.2">
      <c r="A727" s="75" t="s">
        <v>19</v>
      </c>
      <c r="B727" s="66" t="s">
        <v>11</v>
      </c>
      <c r="C727" s="66" t="s">
        <v>25</v>
      </c>
      <c r="D727" s="66" t="s">
        <v>277</v>
      </c>
      <c r="E727" s="86">
        <f t="array" ref="E727">IFERROR(INDEX(DATA!$J$133:$J$368,MATCH(1,(DATA!$D$133:$D$368=B727)*(DATA!$E$133:$E$368=D727),0)),"n/a")</f>
        <v>82376.52</v>
      </c>
      <c r="F727" s="77">
        <f t="array" ref="F727">IFERROR(INDEX(DATA!$K$133:$K$368,MATCH(1,(DATA!$D$133:$D$368=B727)*(DATA!$E$133:$E$368=D727),0)),"n/a")</f>
        <v>0.14153845642182</v>
      </c>
      <c r="G727" s="86">
        <f t="array" ref="G727">IFERROR(INDEX(DATA!$T$133:$T$368,MATCH(1,(DATA!$D$133:$D$368=B727)*(DATA!$E$133:$E$368=D727),0)),"n/a")</f>
        <v>259695.37</v>
      </c>
      <c r="H727" s="77">
        <f t="array" ref="H727">IFERROR(INDEX(DATA!$U$133:$U$368,MATCH(1,(DATA!$D$133:$D$368=B727)*(DATA!$E$133:$E$368=D727),0)),"n/a")</f>
        <v>0.115558212171185</v>
      </c>
      <c r="I727" s="86">
        <f t="array" ref="I727">IFERROR(INDEX(DATA!$AD$133:$AD$368,MATCH(1,(DATA!$D$133:$D$368=B727)*(DATA!$E$133:$E$368=D727),0)),"n/a")</f>
        <v>488109.39</v>
      </c>
      <c r="J727" s="77">
        <f t="array" ref="J727">IFERROR(INDEX(DATA!$AE$133:$AE$368,MATCH(1,(DATA!$D$133:$D$368=B727)*(DATA!$E$133:$E$368=D727),0)),"n/a")</f>
        <v>0.161928761782692</v>
      </c>
      <c r="K727" s="86">
        <f t="array" ref="K727">IFERROR(INDEX(DATA!$AN$133:$AN$368,MATCH(1,(DATA!$D$133:$D$368=B727)*(DATA!$E$133:$E$368=D727),0)),"n/a")</f>
        <v>909185.18</v>
      </c>
      <c r="L727" s="77">
        <f t="array" ref="L727">IFERROR(INDEX(DATA!$AO$133:$AO$368,MATCH(1,(DATA!$D$133:$D$368=B727)*(DATA!$E$133:$E$368=D727),0)),"n/a")</f>
        <v>0.113066002890468</v>
      </c>
      <c r="R727" s="66"/>
      <c r="S727" s="66"/>
      <c r="T727" s="66"/>
      <c r="U727" s="66"/>
      <c r="V727" s="66"/>
      <c r="W727" s="66"/>
      <c r="X727" s="66"/>
      <c r="Y727" s="66"/>
    </row>
    <row r="728" spans="1:25" x14ac:dyDescent="0.2">
      <c r="A728" s="75" t="s">
        <v>19</v>
      </c>
      <c r="B728" s="66" t="s">
        <v>11</v>
      </c>
      <c r="C728" s="66" t="s">
        <v>25</v>
      </c>
      <c r="D728" s="66" t="s">
        <v>278</v>
      </c>
      <c r="E728" s="86">
        <f t="array" ref="E728">IFERROR(INDEX(DATA!$J$133:$J$368,MATCH(1,(DATA!$D$133:$D$368=B728)*(DATA!$E$133:$E$368=D728),0)),"n/a")</f>
        <v>227376.52</v>
      </c>
      <c r="F728" s="77">
        <f t="array" ref="F728">IFERROR(INDEX(DATA!$K$133:$K$368,MATCH(1,(DATA!$D$133:$D$368=B728)*(DATA!$E$133:$E$368=D728),0)),"n/a")</f>
        <v>5.4717423203052999E-2</v>
      </c>
      <c r="G728" s="86">
        <f t="array" ref="G728">IFERROR(INDEX(DATA!$T$133:$T$368,MATCH(1,(DATA!$D$133:$D$368=B728)*(DATA!$E$133:$E$368=D728),0)),"n/a")</f>
        <v>788297.11</v>
      </c>
      <c r="H728" s="77">
        <f t="array" ref="H728">IFERROR(INDEX(DATA!$U$133:$U$368,MATCH(1,(DATA!$D$133:$D$368=B728)*(DATA!$E$133:$E$368=D728),0)),"n/a")</f>
        <v>0.156258129626003</v>
      </c>
      <c r="I728" s="86">
        <f t="array" ref="I728">IFERROR(INDEX(DATA!$AD$133:$AD$368,MATCH(1,(DATA!$D$133:$D$368=B728)*(DATA!$E$133:$E$368=D728),0)),"n/a")</f>
        <v>1463731.67</v>
      </c>
      <c r="J728" s="77">
        <f t="array" ref="J728">IFERROR(INDEX(DATA!$AE$133:$AE$368,MATCH(1,(DATA!$D$133:$D$368=B728)*(DATA!$E$133:$E$368=D728),0)),"n/a")</f>
        <v>0.131995323754794</v>
      </c>
      <c r="K728" s="86">
        <f t="array" ref="K728">IFERROR(INDEX(DATA!$AN$133:$AN$368,MATCH(1,(DATA!$D$133:$D$368=B728)*(DATA!$E$133:$E$368=D728),0)),"n/a")</f>
        <v>2746327.76</v>
      </c>
      <c r="L728" s="77">
        <f t="array" ref="L728">IFERROR(INDEX(DATA!$AO$133:$AO$368,MATCH(1,(DATA!$D$133:$D$368=B728)*(DATA!$E$133:$E$368=D728),0)),"n/a")</f>
        <v>0.12780239409868899</v>
      </c>
      <c r="R728" s="66"/>
      <c r="S728" s="66"/>
      <c r="T728" s="66"/>
      <c r="U728" s="66"/>
      <c r="V728" s="66"/>
      <c r="W728" s="66"/>
      <c r="X728" s="66"/>
      <c r="Y728" s="66"/>
    </row>
    <row r="729" spans="1:25" x14ac:dyDescent="0.2">
      <c r="A729" s="75" t="s">
        <v>19</v>
      </c>
      <c r="B729" s="66" t="s">
        <v>11</v>
      </c>
      <c r="C729" s="66" t="s">
        <v>25</v>
      </c>
      <c r="D729" s="66" t="s">
        <v>279</v>
      </c>
      <c r="E729" s="86">
        <f t="array" ref="E729">IFERROR(INDEX(DATA!$J$133:$J$368,MATCH(1,(DATA!$D$133:$D$368=B729)*(DATA!$E$133:$E$368=D729),0)),"n/a")</f>
        <v>104357.35</v>
      </c>
      <c r="F729" s="77">
        <f t="array" ref="F729">IFERROR(INDEX(DATA!$K$133:$K$368,MATCH(1,(DATA!$D$133:$D$368=B729)*(DATA!$E$133:$E$368=D729),0)),"n/a")</f>
        <v>-0.106294710485144</v>
      </c>
      <c r="G729" s="86">
        <f t="array" ref="G729">IFERROR(INDEX(DATA!$T$133:$T$368,MATCH(1,(DATA!$D$133:$D$368=B729)*(DATA!$E$133:$E$368=D729),0)),"n/a")</f>
        <v>373055.76</v>
      </c>
      <c r="H729" s="77">
        <f t="array" ref="H729">IFERROR(INDEX(DATA!$U$133:$U$368,MATCH(1,(DATA!$D$133:$D$368=B729)*(DATA!$E$133:$E$368=D729),0)),"n/a")</f>
        <v>6.8784541577440406E-2</v>
      </c>
      <c r="I729" s="86">
        <f t="array" ref="I729">IFERROR(INDEX(DATA!$AD$133:$AD$368,MATCH(1,(DATA!$D$133:$D$368=B729)*(DATA!$E$133:$E$368=D729),0)),"n/a")</f>
        <v>706061.63</v>
      </c>
      <c r="J729" s="77">
        <f t="array" ref="J729">IFERROR(INDEX(DATA!$AE$133:$AE$368,MATCH(1,(DATA!$D$133:$D$368=B729)*(DATA!$E$133:$E$368=D729),0)),"n/a")</f>
        <v>0.12245783901277101</v>
      </c>
      <c r="K729" s="86">
        <f t="array" ref="K729">IFERROR(INDEX(DATA!$AN$133:$AN$368,MATCH(1,(DATA!$D$133:$D$368=B729)*(DATA!$E$133:$E$368=D729),0)),"n/a")</f>
        <v>1370823.77</v>
      </c>
      <c r="L729" s="77">
        <f t="array" ref="L729">IFERROR(INDEX(DATA!$AO$133:$AO$368,MATCH(1,(DATA!$D$133:$D$368=B729)*(DATA!$E$133:$E$368=D729),0)),"n/a")</f>
        <v>0.15481216957837901</v>
      </c>
      <c r="R729" s="66"/>
      <c r="S729" s="66"/>
      <c r="T729" s="66"/>
      <c r="U729" s="66"/>
      <c r="V729" s="66"/>
      <c r="W729" s="66"/>
      <c r="X729" s="66"/>
      <c r="Y729" s="66"/>
    </row>
    <row r="730" spans="1:25" x14ac:dyDescent="0.2">
      <c r="A730" s="75" t="s">
        <v>19</v>
      </c>
      <c r="B730" s="66" t="s">
        <v>11</v>
      </c>
      <c r="C730" s="66" t="s">
        <v>25</v>
      </c>
      <c r="D730" s="66" t="s">
        <v>280</v>
      </c>
      <c r="E730" s="86">
        <f t="array" ref="E730">IFERROR(INDEX(DATA!$J$133:$J$368,MATCH(1,(DATA!$D$133:$D$368=B730)*(DATA!$E$133:$E$368=D730),0)),"n/a")</f>
        <v>54862.92</v>
      </c>
      <c r="F730" s="77">
        <f t="array" ref="F730">IFERROR(INDEX(DATA!$K$133:$K$368,MATCH(1,(DATA!$D$133:$D$368=B730)*(DATA!$E$133:$E$368=D730),0)),"n/a")</f>
        <v>8.8376593967270697E-2</v>
      </c>
      <c r="G730" s="86">
        <f t="array" ref="G730">IFERROR(INDEX(DATA!$T$133:$T$368,MATCH(1,(DATA!$D$133:$D$368=B730)*(DATA!$E$133:$E$368=D730),0)),"n/a")</f>
        <v>203080.44</v>
      </c>
      <c r="H730" s="77">
        <f t="array" ref="H730">IFERROR(INDEX(DATA!$U$133:$U$368,MATCH(1,(DATA!$D$133:$D$368=B730)*(DATA!$E$133:$E$368=D730),0)),"n/a")</f>
        <v>0.137396633116115</v>
      </c>
      <c r="I730" s="86">
        <f t="array" ref="I730">IFERROR(INDEX(DATA!$AD$133:$AD$368,MATCH(1,(DATA!$D$133:$D$368=B730)*(DATA!$E$133:$E$368=D730),0)),"n/a")</f>
        <v>394514.33</v>
      </c>
      <c r="J730" s="77">
        <f t="array" ref="J730">IFERROR(INDEX(DATA!$AE$133:$AE$368,MATCH(1,(DATA!$D$133:$D$368=B730)*(DATA!$E$133:$E$368=D730),0)),"n/a")</f>
        <v>0.134526944611358</v>
      </c>
      <c r="K730" s="86">
        <f t="array" ref="K730">IFERROR(INDEX(DATA!$AN$133:$AN$368,MATCH(1,(DATA!$D$133:$D$368=B730)*(DATA!$E$133:$E$368=D730),0)),"n/a")</f>
        <v>797689.13</v>
      </c>
      <c r="L730" s="77">
        <f t="array" ref="L730">IFERROR(INDEX(DATA!$AO$133:$AO$368,MATCH(1,(DATA!$D$133:$D$368=B730)*(DATA!$E$133:$E$368=D730),0)),"n/a")</f>
        <v>0.14736894158972499</v>
      </c>
      <c r="R730" s="66"/>
      <c r="S730" s="66"/>
      <c r="T730" s="66"/>
      <c r="U730" s="66"/>
      <c r="V730" s="66"/>
      <c r="W730" s="66"/>
      <c r="X730" s="66"/>
      <c r="Y730" s="66"/>
    </row>
    <row r="731" spans="1:25" x14ac:dyDescent="0.2">
      <c r="A731" s="75" t="s">
        <v>19</v>
      </c>
      <c r="B731" s="66" t="s">
        <v>11</v>
      </c>
      <c r="C731" s="66" t="s">
        <v>25</v>
      </c>
      <c r="D731" s="66" t="s">
        <v>281</v>
      </c>
      <c r="E731" s="86">
        <f t="array" ref="E731">IFERROR(INDEX(DATA!$J$133:$J$368,MATCH(1,(DATA!$D$133:$D$368=B731)*(DATA!$E$133:$E$368=D731),0)),"n/a")</f>
        <v>73939.47</v>
      </c>
      <c r="F731" s="77">
        <f t="array" ref="F731">IFERROR(INDEX(DATA!$K$133:$K$368,MATCH(1,(DATA!$D$133:$D$368=B731)*(DATA!$E$133:$E$368=D731),0)),"n/a")</f>
        <v>-6.7458168375834501E-2</v>
      </c>
      <c r="G731" s="86">
        <f t="array" ref="G731">IFERROR(INDEX(DATA!$T$133:$T$368,MATCH(1,(DATA!$D$133:$D$368=B731)*(DATA!$E$133:$E$368=D731),0)),"n/a")</f>
        <v>261368.51</v>
      </c>
      <c r="H731" s="77">
        <f t="array" ref="H731">IFERROR(INDEX(DATA!$U$133:$U$368,MATCH(1,(DATA!$D$133:$D$368=B731)*(DATA!$E$133:$E$368=D731),0)),"n/a")</f>
        <v>5.2800308901596801E-2</v>
      </c>
      <c r="I731" s="86">
        <f t="array" ref="I731">IFERROR(INDEX(DATA!$AD$133:$AD$368,MATCH(1,(DATA!$D$133:$D$368=B731)*(DATA!$E$133:$E$368=D731),0)),"n/a")</f>
        <v>496606.55</v>
      </c>
      <c r="J731" s="77">
        <f t="array" ref="J731">IFERROR(INDEX(DATA!$AE$133:$AE$368,MATCH(1,(DATA!$D$133:$D$368=B731)*(DATA!$E$133:$E$368=D731),0)),"n/a")</f>
        <v>6.9783334249221896E-2</v>
      </c>
      <c r="K731" s="86">
        <f t="array" ref="K731">IFERROR(INDEX(DATA!$AN$133:$AN$368,MATCH(1,(DATA!$D$133:$D$368=B731)*(DATA!$E$133:$E$368=D731),0)),"n/a")</f>
        <v>985728.9</v>
      </c>
      <c r="L731" s="77">
        <f t="array" ref="L731">IFERROR(INDEX(DATA!$AO$133:$AO$368,MATCH(1,(DATA!$D$133:$D$368=B731)*(DATA!$E$133:$E$368=D731),0)),"n/a")</f>
        <v>0.104096490074092</v>
      </c>
      <c r="R731" s="66"/>
      <c r="S731" s="66"/>
      <c r="T731" s="66"/>
      <c r="U731" s="66"/>
      <c r="V731" s="66"/>
      <c r="W731" s="66"/>
      <c r="X731" s="66"/>
      <c r="Y731" s="66"/>
    </row>
    <row r="732" spans="1:25" x14ac:dyDescent="0.2">
      <c r="A732" s="75" t="s">
        <v>19</v>
      </c>
      <c r="B732" s="66" t="s">
        <v>11</v>
      </c>
      <c r="C732" s="66" t="s">
        <v>25</v>
      </c>
      <c r="D732" s="66" t="s">
        <v>282</v>
      </c>
      <c r="E732" s="86">
        <f t="array" ref="E732">IFERROR(INDEX(DATA!$J$133:$J$368,MATCH(1,(DATA!$D$133:$D$368=B732)*(DATA!$E$133:$E$368=D732),0)),"n/a")</f>
        <v>164796.51999999999</v>
      </c>
      <c r="F732" s="77">
        <f t="array" ref="F732">IFERROR(INDEX(DATA!$K$133:$K$368,MATCH(1,(DATA!$D$133:$D$368=B732)*(DATA!$E$133:$E$368=D732),0)),"n/a")</f>
        <v>0.104538239981684</v>
      </c>
      <c r="G732" s="86">
        <f t="array" ref="G732">IFERROR(INDEX(DATA!$T$133:$T$368,MATCH(1,(DATA!$D$133:$D$368=B732)*(DATA!$E$133:$E$368=D732),0)),"n/a")</f>
        <v>550709.32999999996</v>
      </c>
      <c r="H732" s="77">
        <f t="array" ref="H732">IFERROR(INDEX(DATA!$U$133:$U$368,MATCH(1,(DATA!$D$133:$D$368=B732)*(DATA!$E$133:$E$368=D732),0)),"n/a")</f>
        <v>0.107444954613926</v>
      </c>
      <c r="I732" s="86">
        <f t="array" ref="I732">IFERROR(INDEX(DATA!$AD$133:$AD$368,MATCH(1,(DATA!$D$133:$D$368=B732)*(DATA!$E$133:$E$368=D732),0)),"n/a")</f>
        <v>1031113.92</v>
      </c>
      <c r="J732" s="77">
        <f t="array" ref="J732">IFERROR(INDEX(DATA!$AE$133:$AE$368,MATCH(1,(DATA!$D$133:$D$368=B732)*(DATA!$E$133:$E$368=D732),0)),"n/a")</f>
        <v>0.133509126928333</v>
      </c>
      <c r="K732" s="86">
        <f t="array" ref="K732">IFERROR(INDEX(DATA!$AN$133:$AN$368,MATCH(1,(DATA!$D$133:$D$368=B732)*(DATA!$E$133:$E$368=D732),0)),"n/a")</f>
        <v>1961270.2</v>
      </c>
      <c r="L732" s="77">
        <f t="array" ref="L732">IFERROR(INDEX(DATA!$AO$133:$AO$368,MATCH(1,(DATA!$D$133:$D$368=B732)*(DATA!$E$133:$E$368=D732),0)),"n/a")</f>
        <v>0.15620522809013401</v>
      </c>
      <c r="R732" s="66"/>
      <c r="S732" s="66"/>
      <c r="T732" s="66"/>
      <c r="U732" s="66"/>
      <c r="V732" s="66"/>
      <c r="W732" s="66"/>
      <c r="X732" s="66"/>
      <c r="Y732" s="66"/>
    </row>
    <row r="733" spans="1:25" x14ac:dyDescent="0.2">
      <c r="A733" s="75" t="s">
        <v>19</v>
      </c>
      <c r="B733" s="66" t="s">
        <v>11</v>
      </c>
      <c r="C733" s="66" t="s">
        <v>25</v>
      </c>
      <c r="D733" s="66" t="s">
        <v>283</v>
      </c>
      <c r="E733" s="86">
        <f t="array" ref="E733">IFERROR(INDEX(DATA!$J$133:$J$368,MATCH(1,(DATA!$D$133:$D$368=B733)*(DATA!$E$133:$E$368=D733),0)),"n/a")</f>
        <v>155355.71</v>
      </c>
      <c r="F733" s="77">
        <f t="array" ref="F733">IFERROR(INDEX(DATA!$K$133:$K$368,MATCH(1,(DATA!$D$133:$D$368=B733)*(DATA!$E$133:$E$368=D733),0)),"n/a")</f>
        <v>0.212718360318285</v>
      </c>
      <c r="G733" s="86">
        <f t="array" ref="G733">IFERROR(INDEX(DATA!$T$133:$T$368,MATCH(1,(DATA!$D$133:$D$368=B733)*(DATA!$E$133:$E$368=D733),0)),"n/a")</f>
        <v>509420.44</v>
      </c>
      <c r="H733" s="77">
        <f t="array" ref="H733">IFERROR(INDEX(DATA!$U$133:$U$368,MATCH(1,(DATA!$D$133:$D$368=B733)*(DATA!$E$133:$E$368=D733),0)),"n/a")</f>
        <v>0.226490505974447</v>
      </c>
      <c r="I733" s="86">
        <f t="array" ref="I733">IFERROR(INDEX(DATA!$AD$133:$AD$368,MATCH(1,(DATA!$D$133:$D$368=B733)*(DATA!$E$133:$E$368=D733),0)),"n/a")</f>
        <v>969446.75</v>
      </c>
      <c r="J733" s="77">
        <f t="array" ref="J733">IFERROR(INDEX(DATA!$AE$133:$AE$368,MATCH(1,(DATA!$D$133:$D$368=B733)*(DATA!$E$133:$E$368=D733),0)),"n/a")</f>
        <v>0.25680127918413698</v>
      </c>
      <c r="K733" s="86">
        <f t="array" ref="K733">IFERROR(INDEX(DATA!$AN$133:$AN$368,MATCH(1,(DATA!$D$133:$D$368=B733)*(DATA!$E$133:$E$368=D733),0)),"n/a")</f>
        <v>1795708.81</v>
      </c>
      <c r="L733" s="77">
        <f t="array" ref="L733">IFERROR(INDEX(DATA!$AO$133:$AO$368,MATCH(1,(DATA!$D$133:$D$368=B733)*(DATA!$E$133:$E$368=D733),0)),"n/a")</f>
        <v>0.27354204176262598</v>
      </c>
      <c r="R733" s="66"/>
      <c r="S733" s="66"/>
      <c r="T733" s="66"/>
      <c r="U733" s="66"/>
      <c r="V733" s="66"/>
      <c r="W733" s="66"/>
      <c r="X733" s="66"/>
      <c r="Y733" s="66"/>
    </row>
    <row r="734" spans="1:25" x14ac:dyDescent="0.2">
      <c r="A734" s="75" t="s">
        <v>19</v>
      </c>
      <c r="B734" s="66" t="s">
        <v>11</v>
      </c>
      <c r="C734" s="66" t="s">
        <v>25</v>
      </c>
      <c r="D734" s="66" t="s">
        <v>284</v>
      </c>
      <c r="E734" s="86">
        <f t="array" ref="E734">IFERROR(INDEX(DATA!$J$133:$J$368,MATCH(1,(DATA!$D$133:$D$368=B734)*(DATA!$E$133:$E$368=D734),0)),"n/a")</f>
        <v>138993.62</v>
      </c>
      <c r="F734" s="77">
        <f t="array" ref="F734">IFERROR(INDEX(DATA!$K$133:$K$368,MATCH(1,(DATA!$D$133:$D$368=B734)*(DATA!$E$133:$E$368=D734),0)),"n/a")</f>
        <v>-0.166848419933425</v>
      </c>
      <c r="G734" s="86">
        <f t="array" ref="G734">IFERROR(INDEX(DATA!$T$133:$T$368,MATCH(1,(DATA!$D$133:$D$368=B734)*(DATA!$E$133:$E$368=D734),0)),"n/a")</f>
        <v>540948.18000000005</v>
      </c>
      <c r="H734" s="77">
        <f t="array" ref="H734">IFERROR(INDEX(DATA!$U$133:$U$368,MATCH(1,(DATA!$D$133:$D$368=B734)*(DATA!$E$133:$E$368=D734),0)),"n/a")</f>
        <v>0.15647559781245701</v>
      </c>
      <c r="I734" s="86">
        <f t="array" ref="I734">IFERROR(INDEX(DATA!$AD$133:$AD$368,MATCH(1,(DATA!$D$133:$D$368=B734)*(DATA!$E$133:$E$368=D734),0)),"n/a")</f>
        <v>1011090.71</v>
      </c>
      <c r="J734" s="77">
        <f t="array" ref="J734">IFERROR(INDEX(DATA!$AE$133:$AE$368,MATCH(1,(DATA!$D$133:$D$368=B734)*(DATA!$E$133:$E$368=D734),0)),"n/a")</f>
        <v>0.126318423470343</v>
      </c>
      <c r="K734" s="86">
        <f t="array" ref="K734">IFERROR(INDEX(DATA!$AN$133:$AN$368,MATCH(1,(DATA!$D$133:$D$368=B734)*(DATA!$E$133:$E$368=D734),0)),"n/a")</f>
        <v>1898500</v>
      </c>
      <c r="L734" s="77">
        <f t="array" ref="L734">IFERROR(INDEX(DATA!$AO$133:$AO$368,MATCH(1,(DATA!$D$133:$D$368=B734)*(DATA!$E$133:$E$368=D734),0)),"n/a")</f>
        <v>7.6336036476027602E-2</v>
      </c>
      <c r="R734" s="66"/>
      <c r="S734" s="66"/>
      <c r="T734" s="66"/>
      <c r="U734" s="66"/>
      <c r="V734" s="66"/>
      <c r="W734" s="66"/>
      <c r="X734" s="66"/>
      <c r="Y734" s="66"/>
    </row>
    <row r="735" spans="1:25" x14ac:dyDescent="0.2">
      <c r="A735" s="75" t="s">
        <v>19</v>
      </c>
      <c r="B735" s="66" t="s">
        <v>11</v>
      </c>
      <c r="C735" s="66" t="s">
        <v>25</v>
      </c>
      <c r="D735" s="66" t="s">
        <v>285</v>
      </c>
      <c r="E735" s="86">
        <f t="array" ref="E735">IFERROR(INDEX(DATA!$J$133:$J$368,MATCH(1,(DATA!$D$133:$D$368=B735)*(DATA!$E$133:$E$368=D735),0)),"n/a")</f>
        <v>84796.11</v>
      </c>
      <c r="F735" s="77">
        <f t="array" ref="F735">IFERROR(INDEX(DATA!$K$133:$K$368,MATCH(1,(DATA!$D$133:$D$368=B735)*(DATA!$E$133:$E$368=D735),0)),"n/a")</f>
        <v>-0.20981302554387299</v>
      </c>
      <c r="G735" s="86">
        <f t="array" ref="G735">IFERROR(INDEX(DATA!$T$133:$T$368,MATCH(1,(DATA!$D$133:$D$368=B735)*(DATA!$E$133:$E$368=D735),0)),"n/a")</f>
        <v>366987.84</v>
      </c>
      <c r="H735" s="77">
        <f t="array" ref="H735">IFERROR(INDEX(DATA!$U$133:$U$368,MATCH(1,(DATA!$D$133:$D$368=B735)*(DATA!$E$133:$E$368=D735),0)),"n/a")</f>
        <v>0.28804627826350598</v>
      </c>
      <c r="I735" s="86">
        <f t="array" ref="I735">IFERROR(INDEX(DATA!$AD$133:$AD$368,MATCH(1,(DATA!$D$133:$D$368=B735)*(DATA!$E$133:$E$368=D735),0)),"n/a")</f>
        <v>711166.19</v>
      </c>
      <c r="J735" s="77">
        <f t="array" ref="J735">IFERROR(INDEX(DATA!$AE$133:$AE$368,MATCH(1,(DATA!$D$133:$D$368=B735)*(DATA!$E$133:$E$368=D735),0)),"n/a")</f>
        <v>0.26116196027722</v>
      </c>
      <c r="K735" s="86">
        <f t="array" ref="K735">IFERROR(INDEX(DATA!$AN$133:$AN$368,MATCH(1,(DATA!$D$133:$D$368=B735)*(DATA!$E$133:$E$368=D735),0)),"n/a")</f>
        <v>1340028.1599999999</v>
      </c>
      <c r="L735" s="77">
        <f t="array" ref="L735">IFERROR(INDEX(DATA!$AO$133:$AO$368,MATCH(1,(DATA!$D$133:$D$368=B735)*(DATA!$E$133:$E$368=D735),0)),"n/a")</f>
        <v>0.113444359517014</v>
      </c>
      <c r="R735" s="66"/>
      <c r="S735" s="66"/>
      <c r="T735" s="66"/>
      <c r="U735" s="66"/>
      <c r="V735" s="66"/>
      <c r="W735" s="66"/>
      <c r="X735" s="66"/>
      <c r="Y735" s="66"/>
    </row>
    <row r="736" spans="1:25" x14ac:dyDescent="0.2">
      <c r="A736" s="75" t="s">
        <v>19</v>
      </c>
      <c r="B736" s="66" t="s">
        <v>11</v>
      </c>
      <c r="C736" s="66" t="s">
        <v>25</v>
      </c>
      <c r="D736" s="66" t="s">
        <v>286</v>
      </c>
      <c r="E736" s="86">
        <f t="array" ref="E736">IFERROR(INDEX(DATA!$J$133:$J$368,MATCH(1,(DATA!$D$133:$D$368=B736)*(DATA!$E$133:$E$368=D736),0)),"n/a")</f>
        <v>186491.61</v>
      </c>
      <c r="F736" s="77">
        <f t="array" ref="F736">IFERROR(INDEX(DATA!$K$133:$K$368,MATCH(1,(DATA!$D$133:$D$368=B736)*(DATA!$E$133:$E$368=D736),0)),"n/a")</f>
        <v>8.0905692502518195E-2</v>
      </c>
      <c r="G736" s="86">
        <f t="array" ref="G736">IFERROR(INDEX(DATA!$T$133:$T$368,MATCH(1,(DATA!$D$133:$D$368=B736)*(DATA!$E$133:$E$368=D736),0)),"n/a")</f>
        <v>600531.92000000004</v>
      </c>
      <c r="H736" s="77">
        <f t="array" ref="H736">IFERROR(INDEX(DATA!$U$133:$U$368,MATCH(1,(DATA!$D$133:$D$368=B736)*(DATA!$E$133:$E$368=D736),0)),"n/a")</f>
        <v>7.3518180366745596E-3</v>
      </c>
      <c r="I736" s="86">
        <f t="array" ref="I736">IFERROR(INDEX(DATA!$AD$133:$AD$368,MATCH(1,(DATA!$D$133:$D$368=B736)*(DATA!$E$133:$E$368=D736),0)),"n/a")</f>
        <v>1136282.9099999999</v>
      </c>
      <c r="J736" s="77">
        <f t="array" ref="J736">IFERROR(INDEX(DATA!$AE$133:$AE$368,MATCH(1,(DATA!$D$133:$D$368=B736)*(DATA!$E$133:$E$368=D736),0)),"n/a")</f>
        <v>-6.6798236707513906E-2</v>
      </c>
      <c r="K736" s="86">
        <f t="array" ref="K736">IFERROR(INDEX(DATA!$AN$133:$AN$368,MATCH(1,(DATA!$D$133:$D$368=B736)*(DATA!$E$133:$E$368=D736),0)),"n/a")</f>
        <v>2211497.7799999998</v>
      </c>
      <c r="L736" s="77">
        <f t="array" ref="L736">IFERROR(INDEX(DATA!$AO$133:$AO$368,MATCH(1,(DATA!$D$133:$D$368=B736)*(DATA!$E$133:$E$368=D736),0)),"n/a")</f>
        <v>-8.4090613551561402E-2</v>
      </c>
      <c r="R736" s="66"/>
      <c r="S736" s="66"/>
      <c r="T736" s="66"/>
      <c r="U736" s="66"/>
      <c r="V736" s="66"/>
      <c r="W736" s="66"/>
      <c r="X736" s="66"/>
      <c r="Y736" s="66"/>
    </row>
    <row r="737" spans="1:25" x14ac:dyDescent="0.2">
      <c r="A737" s="75" t="s">
        <v>19</v>
      </c>
      <c r="B737" s="66" t="s">
        <v>11</v>
      </c>
      <c r="C737" s="66" t="s">
        <v>25</v>
      </c>
      <c r="D737" s="66" t="s">
        <v>287</v>
      </c>
      <c r="E737" s="86">
        <f t="array" ref="E737">IFERROR(INDEX(DATA!$J$133:$J$368,MATCH(1,(DATA!$D$133:$D$368=B737)*(DATA!$E$133:$E$368=D737),0)),"n/a")</f>
        <v>200262.83</v>
      </c>
      <c r="F737" s="77">
        <f t="array" ref="F737">IFERROR(INDEX(DATA!$K$133:$K$368,MATCH(1,(DATA!$D$133:$D$368=B737)*(DATA!$E$133:$E$368=D737),0)),"n/a")</f>
        <v>3.5232133283659199E-2</v>
      </c>
      <c r="G737" s="86">
        <f t="array" ref="G737">IFERROR(INDEX(DATA!$T$133:$T$368,MATCH(1,(DATA!$D$133:$D$368=B737)*(DATA!$E$133:$E$368=D737),0)),"n/a")</f>
        <v>604030.06999999995</v>
      </c>
      <c r="H737" s="77">
        <f t="array" ref="H737">IFERROR(INDEX(DATA!$U$133:$U$368,MATCH(1,(DATA!$D$133:$D$368=B737)*(DATA!$E$133:$E$368=D737),0)),"n/a")</f>
        <v>1.9965557950629102E-2</v>
      </c>
      <c r="I737" s="86">
        <f t="array" ref="I737">IFERROR(INDEX(DATA!$AD$133:$AD$368,MATCH(1,(DATA!$D$133:$D$368=B737)*(DATA!$E$133:$E$368=D737),0)),"n/a")</f>
        <v>1135130.7</v>
      </c>
      <c r="J737" s="77">
        <f t="array" ref="J737">IFERROR(INDEX(DATA!$AE$133:$AE$368,MATCH(1,(DATA!$D$133:$D$368=B737)*(DATA!$E$133:$E$368=D737),0)),"n/a")</f>
        <v>-8.1260307770525203E-2</v>
      </c>
      <c r="K737" s="86">
        <f t="array" ref="K737">IFERROR(INDEX(DATA!$AN$133:$AN$368,MATCH(1,(DATA!$D$133:$D$368=B737)*(DATA!$E$133:$E$368=D737),0)),"n/a")</f>
        <v>2146381.12</v>
      </c>
      <c r="L737" s="77">
        <f t="array" ref="L737">IFERROR(INDEX(DATA!$AO$133:$AO$368,MATCH(1,(DATA!$D$133:$D$368=B737)*(DATA!$E$133:$E$368=D737),0)),"n/a")</f>
        <v>-0.11337273368162699</v>
      </c>
      <c r="R737" s="66"/>
      <c r="S737" s="66"/>
      <c r="T737" s="66"/>
      <c r="U737" s="66"/>
      <c r="V737" s="66"/>
      <c r="W737" s="66"/>
      <c r="X737" s="66"/>
      <c r="Y737" s="66"/>
    </row>
    <row r="738" spans="1:25" x14ac:dyDescent="0.2">
      <c r="A738" s="75" t="s">
        <v>19</v>
      </c>
      <c r="B738" s="66" t="s">
        <v>11</v>
      </c>
      <c r="C738" s="66" t="s">
        <v>25</v>
      </c>
      <c r="D738" s="66" t="s">
        <v>288</v>
      </c>
      <c r="E738" s="86">
        <f t="array" ref="E738">IFERROR(INDEX(DATA!$J$133:$J$368,MATCH(1,(DATA!$D$133:$D$368=B738)*(DATA!$E$133:$E$368=D738),0)),"n/a")</f>
        <v>127309.7</v>
      </c>
      <c r="F738" s="77">
        <f t="array" ref="F738">IFERROR(INDEX(DATA!$K$133:$K$368,MATCH(1,(DATA!$D$133:$D$368=B738)*(DATA!$E$133:$E$368=D738),0)),"n/a")</f>
        <v>0.14804773711150801</v>
      </c>
      <c r="G738" s="86">
        <f t="array" ref="G738">IFERROR(INDEX(DATA!$T$133:$T$368,MATCH(1,(DATA!$D$133:$D$368=B738)*(DATA!$E$133:$E$368=D738),0)),"n/a")</f>
        <v>426455.74</v>
      </c>
      <c r="H738" s="77">
        <f t="array" ref="H738">IFERROR(INDEX(DATA!$U$133:$U$368,MATCH(1,(DATA!$D$133:$D$368=B738)*(DATA!$E$133:$E$368=D738),0)),"n/a")</f>
        <v>0.16528376074266099</v>
      </c>
      <c r="I738" s="86">
        <f t="array" ref="I738">IFERROR(INDEX(DATA!$AD$133:$AD$368,MATCH(1,(DATA!$D$133:$D$368=B738)*(DATA!$E$133:$E$368=D738),0)),"n/a")</f>
        <v>791615.66</v>
      </c>
      <c r="J738" s="77">
        <f t="array" ref="J738">IFERROR(INDEX(DATA!$AE$133:$AE$368,MATCH(1,(DATA!$D$133:$D$368=B738)*(DATA!$E$133:$E$368=D738),0)),"n/a")</f>
        <v>0.18276399125644499</v>
      </c>
      <c r="K738" s="86">
        <f t="array" ref="K738">IFERROR(INDEX(DATA!$AN$133:$AN$368,MATCH(1,(DATA!$D$133:$D$368=B738)*(DATA!$E$133:$E$368=D738),0)),"n/a")</f>
        <v>1483365.49</v>
      </c>
      <c r="L738" s="77">
        <f t="array" ref="L738">IFERROR(INDEX(DATA!$AO$133:$AO$368,MATCH(1,(DATA!$D$133:$D$368=B738)*(DATA!$E$133:$E$368=D738),0)),"n/a")</f>
        <v>0.21428507753076301</v>
      </c>
      <c r="R738" s="66"/>
      <c r="S738" s="66"/>
      <c r="T738" s="66"/>
      <c r="U738" s="66"/>
      <c r="V738" s="66"/>
      <c r="W738" s="66"/>
      <c r="X738" s="66"/>
      <c r="Y738" s="66"/>
    </row>
    <row r="739" spans="1:25" x14ac:dyDescent="0.2">
      <c r="A739" s="75" t="s">
        <v>19</v>
      </c>
      <c r="B739" s="66" t="s">
        <v>11</v>
      </c>
      <c r="C739" s="66" t="s">
        <v>25</v>
      </c>
      <c r="D739" s="66" t="s">
        <v>289</v>
      </c>
      <c r="E739" s="86">
        <f t="array" ref="E739">IFERROR(INDEX(DATA!$J$133:$J$368,MATCH(1,(DATA!$D$133:$D$368=B739)*(DATA!$E$133:$E$368=D739),0)),"n/a")</f>
        <v>77933.52</v>
      </c>
      <c r="F739" s="77">
        <f t="array" ref="F739">IFERROR(INDEX(DATA!$K$133:$K$368,MATCH(1,(DATA!$D$133:$D$368=B739)*(DATA!$E$133:$E$368=D739),0)),"n/a")</f>
        <v>-1.6918878089318801E-2</v>
      </c>
      <c r="G739" s="86">
        <f t="array" ref="G739">IFERROR(INDEX(DATA!$T$133:$T$368,MATCH(1,(DATA!$D$133:$D$368=B739)*(DATA!$E$133:$E$368=D739),0)),"n/a")</f>
        <v>270776.96000000002</v>
      </c>
      <c r="H739" s="77">
        <f t="array" ref="H739">IFERROR(INDEX(DATA!$U$133:$U$368,MATCH(1,(DATA!$D$133:$D$368=B739)*(DATA!$E$133:$E$368=D739),0)),"n/a")</f>
        <v>0.103570509239236</v>
      </c>
      <c r="I739" s="86">
        <f t="array" ref="I739">IFERROR(INDEX(DATA!$AD$133:$AD$368,MATCH(1,(DATA!$D$133:$D$368=B739)*(DATA!$E$133:$E$368=D739),0)),"n/a")</f>
        <v>502466.21</v>
      </c>
      <c r="J739" s="77">
        <f t="array" ref="J739">IFERROR(INDEX(DATA!$AE$133:$AE$368,MATCH(1,(DATA!$D$133:$D$368=B739)*(DATA!$E$133:$E$368=D739),0)),"n/a")</f>
        <v>8.8124806195188005E-2</v>
      </c>
      <c r="K739" s="86">
        <f t="array" ref="K739">IFERROR(INDEX(DATA!$AN$133:$AN$368,MATCH(1,(DATA!$D$133:$D$368=B739)*(DATA!$E$133:$E$368=D739),0)),"n/a")</f>
        <v>972495.45</v>
      </c>
      <c r="L739" s="77">
        <f t="array" ref="L739">IFERROR(INDEX(DATA!$AO$133:$AO$368,MATCH(1,(DATA!$D$133:$D$368=B739)*(DATA!$E$133:$E$368=D739),0)),"n/a")</f>
        <v>7.2225171911851405E-2</v>
      </c>
      <c r="R739" s="66"/>
      <c r="S739" s="66"/>
      <c r="T739" s="66"/>
      <c r="U739" s="66"/>
      <c r="V739" s="66"/>
      <c r="W739" s="66"/>
      <c r="X739" s="66"/>
      <c r="Y739" s="66"/>
    </row>
    <row r="740" spans="1:25" x14ac:dyDescent="0.2">
      <c r="A740" s="75" t="s">
        <v>19</v>
      </c>
      <c r="B740" s="66" t="s">
        <v>11</v>
      </c>
      <c r="C740" s="66" t="s">
        <v>25</v>
      </c>
      <c r="D740" s="66" t="s">
        <v>290</v>
      </c>
      <c r="E740" s="86">
        <f t="array" ref="E740">IFERROR(INDEX(DATA!$J$133:$J$368,MATCH(1,(DATA!$D$133:$D$368=B740)*(DATA!$E$133:$E$368=D740),0)),"n/a")</f>
        <v>114099.94</v>
      </c>
      <c r="F740" s="77">
        <f t="array" ref="F740">IFERROR(INDEX(DATA!$K$133:$K$368,MATCH(1,(DATA!$D$133:$D$368=B740)*(DATA!$E$133:$E$368=D740),0)),"n/a")</f>
        <v>0.34512176187701299</v>
      </c>
      <c r="G740" s="86">
        <f t="array" ref="G740">IFERROR(INDEX(DATA!$T$133:$T$368,MATCH(1,(DATA!$D$133:$D$368=B740)*(DATA!$E$133:$E$368=D740),0)),"n/a")</f>
        <v>329797.42</v>
      </c>
      <c r="H740" s="77">
        <f t="array" ref="H740">IFERROR(INDEX(DATA!$U$133:$U$368,MATCH(1,(DATA!$D$133:$D$368=B740)*(DATA!$E$133:$E$368=D740),0)),"n/a")</f>
        <v>9.5029116613710302E-2</v>
      </c>
      <c r="I740" s="86">
        <f t="array" ref="I740">IFERROR(INDEX(DATA!$AD$133:$AD$368,MATCH(1,(DATA!$D$133:$D$368=B740)*(DATA!$E$133:$E$368=D740),0)),"n/a")</f>
        <v>605699.72</v>
      </c>
      <c r="J740" s="77">
        <f t="array" ref="J740">IFERROR(INDEX(DATA!$AE$133:$AE$368,MATCH(1,(DATA!$D$133:$D$368=B740)*(DATA!$E$133:$E$368=D740),0)),"n/a")</f>
        <v>6.1992047978007198E-2</v>
      </c>
      <c r="K740" s="86">
        <f t="array" ref="K740">IFERROR(INDEX(DATA!$AN$133:$AN$368,MATCH(1,(DATA!$D$133:$D$368=B740)*(DATA!$E$133:$E$368=D740),0)),"n/a")</f>
        <v>1139164.44</v>
      </c>
      <c r="L740" s="77">
        <f t="array" ref="L740">IFERROR(INDEX(DATA!$AO$133:$AO$368,MATCH(1,(DATA!$D$133:$D$368=B740)*(DATA!$E$133:$E$368=D740),0)),"n/a")</f>
        <v>6.0889933210181699E-2</v>
      </c>
      <c r="R740" s="66"/>
      <c r="S740" s="66"/>
      <c r="T740" s="66"/>
      <c r="U740" s="66"/>
      <c r="V740" s="66"/>
      <c r="W740" s="66"/>
      <c r="X740" s="66"/>
      <c r="Y740" s="66"/>
    </row>
    <row r="741" spans="1:25" x14ac:dyDescent="0.2">
      <c r="A741" s="75" t="s">
        <v>19</v>
      </c>
      <c r="B741" s="66" t="s">
        <v>11</v>
      </c>
      <c r="C741" s="66" t="s">
        <v>25</v>
      </c>
      <c r="D741" s="66" t="s">
        <v>291</v>
      </c>
      <c r="E741" s="86">
        <f t="array" ref="E741">IFERROR(INDEX(DATA!$J$133:$J$368,MATCH(1,(DATA!$D$133:$D$368=B741)*(DATA!$E$133:$E$368=D741),0)),"n/a")</f>
        <v>67553.7</v>
      </c>
      <c r="F741" s="77">
        <f t="array" ref="F741">IFERROR(INDEX(DATA!$K$133:$K$368,MATCH(1,(DATA!$D$133:$D$368=B741)*(DATA!$E$133:$E$368=D741),0)),"n/a")</f>
        <v>0.412900845518892</v>
      </c>
      <c r="G741" s="86">
        <f t="array" ref="G741">IFERROR(INDEX(DATA!$T$133:$T$368,MATCH(1,(DATA!$D$133:$D$368=B741)*(DATA!$E$133:$E$368=D741),0)),"n/a")</f>
        <v>228282.67</v>
      </c>
      <c r="H741" s="77">
        <f t="array" ref="H741">IFERROR(INDEX(DATA!$U$133:$U$368,MATCH(1,(DATA!$D$133:$D$368=B741)*(DATA!$E$133:$E$368=D741),0)),"n/a")</f>
        <v>0.33144651736730601</v>
      </c>
      <c r="I741" s="86">
        <f t="array" ref="I741">IFERROR(INDEX(DATA!$AD$133:$AD$368,MATCH(1,(DATA!$D$133:$D$368=B741)*(DATA!$E$133:$E$368=D741),0)),"n/a")</f>
        <v>437158.54</v>
      </c>
      <c r="J741" s="77">
        <f t="array" ref="J741">IFERROR(INDEX(DATA!$AE$133:$AE$368,MATCH(1,(DATA!$D$133:$D$368=B741)*(DATA!$E$133:$E$368=D741),0)),"n/a")</f>
        <v>0.27468456510632999</v>
      </c>
      <c r="K741" s="86">
        <f t="array" ref="K741">IFERROR(INDEX(DATA!$AN$133:$AN$368,MATCH(1,(DATA!$D$133:$D$368=B741)*(DATA!$E$133:$E$368=D741),0)),"n/a")</f>
        <v>847138.98</v>
      </c>
      <c r="L741" s="77">
        <f t="array" ref="L741">IFERROR(INDEX(DATA!$AO$133:$AO$368,MATCH(1,(DATA!$D$133:$D$368=B741)*(DATA!$E$133:$E$368=D741),0)),"n/a")</f>
        <v>0.33691849621249398</v>
      </c>
      <c r="R741" s="66"/>
      <c r="S741" s="66"/>
      <c r="T741" s="66"/>
      <c r="U741" s="66"/>
      <c r="V741" s="66"/>
      <c r="W741" s="66"/>
      <c r="X741" s="66"/>
      <c r="Y741" s="66"/>
    </row>
    <row r="742" spans="1:25" x14ac:dyDescent="0.2">
      <c r="A742" s="75" t="s">
        <v>19</v>
      </c>
      <c r="B742" s="66" t="s">
        <v>11</v>
      </c>
      <c r="C742" s="66" t="s">
        <v>25</v>
      </c>
      <c r="D742" s="66" t="s">
        <v>292</v>
      </c>
      <c r="E742" s="86">
        <f t="array" ref="E742">IFERROR(INDEX(DATA!$J$133:$J$368,MATCH(1,(DATA!$D$133:$D$368=B742)*(DATA!$E$133:$E$368=D742),0)),"n/a")</f>
        <v>358011.88</v>
      </c>
      <c r="F742" s="77">
        <f t="array" ref="F742">IFERROR(INDEX(DATA!$K$133:$K$368,MATCH(1,(DATA!$D$133:$D$368=B742)*(DATA!$E$133:$E$368=D742),0)),"n/a")</f>
        <v>7.2529087331135696E-3</v>
      </c>
      <c r="G742" s="86">
        <f t="array" ref="G742">IFERROR(INDEX(DATA!$T$133:$T$368,MATCH(1,(DATA!$D$133:$D$368=B742)*(DATA!$E$133:$E$368=D742),0)),"n/a")</f>
        <v>1206703.99</v>
      </c>
      <c r="H742" s="77">
        <f t="array" ref="H742">IFERROR(INDEX(DATA!$U$133:$U$368,MATCH(1,(DATA!$D$133:$D$368=B742)*(DATA!$E$133:$E$368=D742),0)),"n/a")</f>
        <v>6.3932741559587399E-3</v>
      </c>
      <c r="I742" s="86">
        <f t="array" ref="I742">IFERROR(INDEX(DATA!$AD$133:$AD$368,MATCH(1,(DATA!$D$133:$D$368=B742)*(DATA!$E$133:$E$368=D742),0)),"n/a")</f>
        <v>2313662.7200000002</v>
      </c>
      <c r="J742" s="77">
        <f t="array" ref="J742">IFERROR(INDEX(DATA!$AE$133:$AE$368,MATCH(1,(DATA!$D$133:$D$368=B742)*(DATA!$E$133:$E$368=D742),0)),"n/a")</f>
        <v>-2.8102739323926E-3</v>
      </c>
      <c r="K742" s="86">
        <f t="array" ref="K742">IFERROR(INDEX(DATA!$AN$133:$AN$368,MATCH(1,(DATA!$D$133:$D$368=B742)*(DATA!$E$133:$E$368=D742),0)),"n/a")</f>
        <v>4494590.95</v>
      </c>
      <c r="L742" s="77">
        <f t="array" ref="L742">IFERROR(INDEX(DATA!$AO$133:$AO$368,MATCH(1,(DATA!$D$133:$D$368=B742)*(DATA!$E$133:$E$368=D742),0)),"n/a")</f>
        <v>3.7070308090752201E-2</v>
      </c>
      <c r="R742" s="66"/>
      <c r="S742" s="66"/>
      <c r="T742" s="66"/>
      <c r="U742" s="66"/>
      <c r="V742" s="66"/>
      <c r="W742" s="66"/>
      <c r="X742" s="66"/>
      <c r="Y742" s="66"/>
    </row>
    <row r="743" spans="1:25" x14ac:dyDescent="0.2">
      <c r="A743" s="75" t="s">
        <v>19</v>
      </c>
      <c r="B743" s="66" t="s">
        <v>11</v>
      </c>
      <c r="C743" s="66" t="s">
        <v>25</v>
      </c>
      <c r="D743" s="66" t="s">
        <v>293</v>
      </c>
      <c r="E743" s="86">
        <f t="array" ref="E743">IFERROR(INDEX(DATA!$J$133:$J$368,MATCH(1,(DATA!$D$133:$D$368=B743)*(DATA!$E$133:$E$368=D743),0)),"n/a")</f>
        <v>37573.57</v>
      </c>
      <c r="F743" s="77">
        <f t="array" ref="F743">IFERROR(INDEX(DATA!$K$133:$K$368,MATCH(1,(DATA!$D$133:$D$368=B743)*(DATA!$E$133:$E$368=D743),0)),"n/a")</f>
        <v>0.10378208470729899</v>
      </c>
      <c r="G743" s="86">
        <f t="array" ref="G743">IFERROR(INDEX(DATA!$T$133:$T$368,MATCH(1,(DATA!$D$133:$D$368=B743)*(DATA!$E$133:$E$368=D743),0)),"n/a")</f>
        <v>134635.24</v>
      </c>
      <c r="H743" s="77">
        <f t="array" ref="H743">IFERROR(INDEX(DATA!$U$133:$U$368,MATCH(1,(DATA!$D$133:$D$368=B743)*(DATA!$E$133:$E$368=D743),0)),"n/a")</f>
        <v>0.385796320675383</v>
      </c>
      <c r="I743" s="86">
        <f t="array" ref="I743">IFERROR(INDEX(DATA!$AD$133:$AD$368,MATCH(1,(DATA!$D$133:$D$368=B743)*(DATA!$E$133:$E$368=D743),0)),"n/a")</f>
        <v>241908.38</v>
      </c>
      <c r="J743" s="77">
        <f t="array" ref="J743">IFERROR(INDEX(DATA!$AE$133:$AE$368,MATCH(1,(DATA!$D$133:$D$368=B743)*(DATA!$E$133:$E$368=D743),0)),"n/a")</f>
        <v>0.34814713097868499</v>
      </c>
      <c r="K743" s="86">
        <f t="array" ref="K743">IFERROR(INDEX(DATA!$AN$133:$AN$368,MATCH(1,(DATA!$D$133:$D$368=B743)*(DATA!$E$133:$E$368=D743),0)),"n/a")</f>
        <v>446138.68</v>
      </c>
      <c r="L743" s="77">
        <f t="array" ref="L743">IFERROR(INDEX(DATA!$AO$133:$AO$368,MATCH(1,(DATA!$D$133:$D$368=B743)*(DATA!$E$133:$E$368=D743),0)),"n/a")</f>
        <v>0.20874700406560001</v>
      </c>
      <c r="R743" s="66"/>
      <c r="S743" s="66"/>
      <c r="T743" s="66"/>
      <c r="U743" s="66"/>
      <c r="V743" s="66"/>
      <c r="W743" s="66"/>
      <c r="X743" s="66"/>
      <c r="Y743" s="66"/>
    </row>
    <row r="744" spans="1:25" x14ac:dyDescent="0.2">
      <c r="A744" s="75" t="s">
        <v>19</v>
      </c>
      <c r="B744" s="66" t="s">
        <v>11</v>
      </c>
      <c r="C744" s="66" t="s">
        <v>25</v>
      </c>
      <c r="D744" s="66" t="s">
        <v>294</v>
      </c>
      <c r="E744" s="86">
        <f t="array" ref="E744">IFERROR(INDEX(DATA!$J$133:$J$368,MATCH(1,(DATA!$D$133:$D$368=B744)*(DATA!$E$133:$E$368=D744),0)),"n/a")</f>
        <v>318681</v>
      </c>
      <c r="F744" s="77">
        <f t="array" ref="F744">IFERROR(INDEX(DATA!$K$133:$K$368,MATCH(1,(DATA!$D$133:$D$368=B744)*(DATA!$E$133:$E$368=D744),0)),"n/a")</f>
        <v>0.27811642774718398</v>
      </c>
      <c r="G744" s="86">
        <f t="array" ref="G744">IFERROR(INDEX(DATA!$T$133:$T$368,MATCH(1,(DATA!$D$133:$D$368=B744)*(DATA!$E$133:$E$368=D744),0)),"n/a")</f>
        <v>937374.02</v>
      </c>
      <c r="H744" s="77">
        <f t="array" ref="H744">IFERROR(INDEX(DATA!$U$133:$U$368,MATCH(1,(DATA!$D$133:$D$368=B744)*(DATA!$E$133:$E$368=D744),0)),"n/a")</f>
        <v>6.6081313346677703E-2</v>
      </c>
      <c r="I744" s="86">
        <f t="array" ref="I744">IFERROR(INDEX(DATA!$AD$133:$AD$368,MATCH(1,(DATA!$D$133:$D$368=B744)*(DATA!$E$133:$E$368=D744),0)),"n/a")</f>
        <v>1799834.07</v>
      </c>
      <c r="J744" s="77">
        <f t="array" ref="J744">IFERROR(INDEX(DATA!$AE$133:$AE$368,MATCH(1,(DATA!$D$133:$D$368=B744)*(DATA!$E$133:$E$368=D744),0)),"n/a")</f>
        <v>6.5018976571168202E-2</v>
      </c>
      <c r="K744" s="86">
        <f t="array" ref="K744">IFERROR(INDEX(DATA!$AN$133:$AN$368,MATCH(1,(DATA!$D$133:$D$368=B744)*(DATA!$E$133:$E$368=D744),0)),"n/a")</f>
        <v>3397037.09</v>
      </c>
      <c r="L744" s="77">
        <f t="array" ref="L744">IFERROR(INDEX(DATA!$AO$133:$AO$368,MATCH(1,(DATA!$D$133:$D$368=B744)*(DATA!$E$133:$E$368=D744),0)),"n/a")</f>
        <v>7.9364414386904295E-2</v>
      </c>
      <c r="R744" s="66"/>
      <c r="S744" s="66"/>
      <c r="T744" s="66"/>
      <c r="U744" s="66"/>
      <c r="V744" s="66"/>
      <c r="W744" s="66"/>
      <c r="X744" s="66"/>
      <c r="Y744" s="66"/>
    </row>
    <row r="745" spans="1:25" x14ac:dyDescent="0.2">
      <c r="A745" s="75" t="s">
        <v>19</v>
      </c>
      <c r="B745" s="66" t="s">
        <v>11</v>
      </c>
      <c r="C745" s="66" t="s">
        <v>25</v>
      </c>
      <c r="D745" s="66" t="s">
        <v>295</v>
      </c>
      <c r="E745" s="86">
        <f t="array" ref="E745">IFERROR(INDEX(DATA!$J$133:$J$368,MATCH(1,(DATA!$D$133:$D$368=B745)*(DATA!$E$133:$E$368=D745),0)),"n/a")</f>
        <v>124223.64</v>
      </c>
      <c r="F745" s="77">
        <f t="array" ref="F745">IFERROR(INDEX(DATA!$K$133:$K$368,MATCH(1,(DATA!$D$133:$D$368=B745)*(DATA!$E$133:$E$368=D745),0)),"n/a")</f>
        <v>0.10217263251214601</v>
      </c>
      <c r="G745" s="86">
        <f t="array" ref="G745">IFERROR(INDEX(DATA!$T$133:$T$368,MATCH(1,(DATA!$D$133:$D$368=B745)*(DATA!$E$133:$E$368=D745),0)),"n/a")</f>
        <v>405361.91</v>
      </c>
      <c r="H745" s="77">
        <f t="array" ref="H745">IFERROR(INDEX(DATA!$U$133:$U$368,MATCH(1,(DATA!$D$133:$D$368=B745)*(DATA!$E$133:$E$368=D745),0)),"n/a")</f>
        <v>0.124892786589618</v>
      </c>
      <c r="I745" s="86">
        <f t="array" ref="I745">IFERROR(INDEX(DATA!$AD$133:$AD$368,MATCH(1,(DATA!$D$133:$D$368=B745)*(DATA!$E$133:$E$368=D745),0)),"n/a")</f>
        <v>799240.19</v>
      </c>
      <c r="J745" s="77">
        <f t="array" ref="J745">IFERROR(INDEX(DATA!$AE$133:$AE$368,MATCH(1,(DATA!$D$133:$D$368=B745)*(DATA!$E$133:$E$368=D745),0)),"n/a")</f>
        <v>0.16069499130255899</v>
      </c>
      <c r="K745" s="86">
        <f t="array" ref="K745">IFERROR(INDEX(DATA!$AN$133:$AN$368,MATCH(1,(DATA!$D$133:$D$368=B745)*(DATA!$E$133:$E$368=D745),0)),"n/a")</f>
        <v>1471918.14</v>
      </c>
      <c r="L745" s="77">
        <f t="array" ref="L745">IFERROR(INDEX(DATA!$AO$133:$AO$368,MATCH(1,(DATA!$D$133:$D$368=B745)*(DATA!$E$133:$E$368=D745),0)),"n/a")</f>
        <v>0.15876080706888401</v>
      </c>
      <c r="R745" s="66"/>
      <c r="S745" s="66"/>
      <c r="T745" s="66"/>
      <c r="U745" s="66"/>
      <c r="V745" s="66"/>
      <c r="W745" s="66"/>
      <c r="X745" s="66"/>
      <c r="Y745" s="66"/>
    </row>
    <row r="746" spans="1:25" x14ac:dyDescent="0.2">
      <c r="A746" s="75" t="s">
        <v>19</v>
      </c>
      <c r="B746" s="66" t="s">
        <v>11</v>
      </c>
      <c r="C746" s="66" t="s">
        <v>25</v>
      </c>
      <c r="D746" s="66" t="s">
        <v>296</v>
      </c>
      <c r="E746" s="86">
        <f t="array" ref="E746">IFERROR(INDEX(DATA!$J$133:$J$368,MATCH(1,(DATA!$D$133:$D$368=B746)*(DATA!$E$133:$E$368=D746),0)),"n/a")</f>
        <v>118755.39</v>
      </c>
      <c r="F746" s="77">
        <f t="array" ref="F746">IFERROR(INDEX(DATA!$K$133:$K$368,MATCH(1,(DATA!$D$133:$D$368=B746)*(DATA!$E$133:$E$368=D746),0)),"n/a")</f>
        <v>-3.3280504680378797E-2</v>
      </c>
      <c r="G746" s="86">
        <f t="array" ref="G746">IFERROR(INDEX(DATA!$T$133:$T$368,MATCH(1,(DATA!$D$133:$D$368=B746)*(DATA!$E$133:$E$368=D746),0)),"n/a")</f>
        <v>412410</v>
      </c>
      <c r="H746" s="77">
        <f t="array" ref="H746">IFERROR(INDEX(DATA!$U$133:$U$368,MATCH(1,(DATA!$D$133:$D$368=B746)*(DATA!$E$133:$E$368=D746),0)),"n/a")</f>
        <v>2.1820213606286401E-2</v>
      </c>
      <c r="I746" s="86">
        <f t="array" ref="I746">IFERROR(INDEX(DATA!$AD$133:$AD$368,MATCH(1,(DATA!$D$133:$D$368=B746)*(DATA!$E$133:$E$368=D746),0)),"n/a")</f>
        <v>827924.26</v>
      </c>
      <c r="J746" s="77">
        <f t="array" ref="J746">IFERROR(INDEX(DATA!$AE$133:$AE$368,MATCH(1,(DATA!$D$133:$D$368=B746)*(DATA!$E$133:$E$368=D746),0)),"n/a")</f>
        <v>-5.0124817903857297E-2</v>
      </c>
      <c r="K746" s="86">
        <f t="array" ref="K746">IFERROR(INDEX(DATA!$AN$133:$AN$368,MATCH(1,(DATA!$D$133:$D$368=B746)*(DATA!$E$133:$E$368=D746),0)),"n/a")</f>
        <v>1578670.78</v>
      </c>
      <c r="L746" s="77">
        <f t="array" ref="L746">IFERROR(INDEX(DATA!$AO$133:$AO$368,MATCH(1,(DATA!$D$133:$D$368=B746)*(DATA!$E$133:$E$368=D746),0)),"n/a")</f>
        <v>3.4613797356735998E-3</v>
      </c>
      <c r="R746" s="66"/>
      <c r="S746" s="66"/>
      <c r="T746" s="66"/>
      <c r="U746" s="66"/>
      <c r="V746" s="66"/>
      <c r="W746" s="66"/>
      <c r="X746" s="66"/>
      <c r="Y746" s="66"/>
    </row>
    <row r="747" spans="1:25" x14ac:dyDescent="0.2">
      <c r="A747" s="75" t="s">
        <v>19</v>
      </c>
      <c r="B747" s="66" t="s">
        <v>11</v>
      </c>
      <c r="C747" s="66" t="s">
        <v>25</v>
      </c>
      <c r="D747" s="66" t="s">
        <v>297</v>
      </c>
      <c r="E747" s="86">
        <f t="array" ref="E747">IFERROR(INDEX(DATA!$J$133:$J$368,MATCH(1,(DATA!$D$133:$D$368=B747)*(DATA!$E$133:$E$368=D747),0)),"n/a")</f>
        <v>68331.81</v>
      </c>
      <c r="F747" s="77">
        <f t="array" ref="F747">IFERROR(INDEX(DATA!$K$133:$K$368,MATCH(1,(DATA!$D$133:$D$368=B747)*(DATA!$E$133:$E$368=D747),0)),"n/a")</f>
        <v>0.357214687085192</v>
      </c>
      <c r="G747" s="86">
        <f t="array" ref="G747">IFERROR(INDEX(DATA!$T$133:$T$368,MATCH(1,(DATA!$D$133:$D$368=B747)*(DATA!$E$133:$E$368=D747),0)),"n/a")</f>
        <v>213260.73</v>
      </c>
      <c r="H747" s="77">
        <f t="array" ref="H747">IFERROR(INDEX(DATA!$U$133:$U$368,MATCH(1,(DATA!$D$133:$D$368=B747)*(DATA!$E$133:$E$368=D747),0)),"n/a")</f>
        <v>0.26540898363726001</v>
      </c>
      <c r="I747" s="86">
        <f t="array" ref="I747">IFERROR(INDEX(DATA!$AD$133:$AD$368,MATCH(1,(DATA!$D$133:$D$368=B747)*(DATA!$E$133:$E$368=D747),0)),"n/a")</f>
        <v>388463.33</v>
      </c>
      <c r="J747" s="77">
        <f t="array" ref="J747">IFERROR(INDEX(DATA!$AE$133:$AE$368,MATCH(1,(DATA!$D$133:$D$368=B747)*(DATA!$E$133:$E$368=D747),0)),"n/a")</f>
        <v>0.25345476353255503</v>
      </c>
      <c r="K747" s="86">
        <f t="array" ref="K747">IFERROR(INDEX(DATA!$AN$133:$AN$368,MATCH(1,(DATA!$D$133:$D$368=B747)*(DATA!$E$133:$E$368=D747),0)),"n/a")</f>
        <v>732670.33</v>
      </c>
      <c r="L747" s="77">
        <f t="array" ref="L747">IFERROR(INDEX(DATA!$AO$133:$AO$368,MATCH(1,(DATA!$D$133:$D$368=B747)*(DATA!$E$133:$E$368=D747),0)),"n/a")</f>
        <v>0.16578021405176999</v>
      </c>
      <c r="R747" s="66"/>
      <c r="S747" s="66"/>
      <c r="T747" s="66"/>
      <c r="U747" s="66"/>
      <c r="V747" s="66"/>
      <c r="W747" s="66"/>
      <c r="X747" s="66"/>
      <c r="Y747" s="66"/>
    </row>
    <row r="748" spans="1:25" x14ac:dyDescent="0.2">
      <c r="A748" s="75" t="s">
        <v>19</v>
      </c>
      <c r="B748" s="66" t="s">
        <v>11</v>
      </c>
      <c r="C748" s="66" t="s">
        <v>25</v>
      </c>
      <c r="D748" s="66" t="s">
        <v>298</v>
      </c>
      <c r="E748" s="86">
        <f t="array" ref="E748">IFERROR(INDEX(DATA!$J$133:$J$368,MATCH(1,(DATA!$D$133:$D$368=B748)*(DATA!$E$133:$E$368=D748),0)),"n/a")</f>
        <v>105965.99</v>
      </c>
      <c r="F748" s="77">
        <f t="array" ref="F748">IFERROR(INDEX(DATA!$K$133:$K$368,MATCH(1,(DATA!$D$133:$D$368=B748)*(DATA!$E$133:$E$368=D748),0)),"n/a")</f>
        <v>0.20995659429032301</v>
      </c>
      <c r="G748" s="86">
        <f t="array" ref="G748">IFERROR(INDEX(DATA!$T$133:$T$368,MATCH(1,(DATA!$D$133:$D$368=B748)*(DATA!$E$133:$E$368=D748),0)),"n/a")</f>
        <v>325697.67</v>
      </c>
      <c r="H748" s="77">
        <f t="array" ref="H748">IFERROR(INDEX(DATA!$U$133:$U$368,MATCH(1,(DATA!$D$133:$D$368=B748)*(DATA!$E$133:$E$368=D748),0)),"n/a")</f>
        <v>0.15690171760107699</v>
      </c>
      <c r="I748" s="86">
        <f t="array" ref="I748">IFERROR(INDEX(DATA!$AD$133:$AD$368,MATCH(1,(DATA!$D$133:$D$368=B748)*(DATA!$E$133:$E$368=D748),0)),"n/a")</f>
        <v>583152.03</v>
      </c>
      <c r="J748" s="77">
        <f t="array" ref="J748">IFERROR(INDEX(DATA!$AE$133:$AE$368,MATCH(1,(DATA!$D$133:$D$368=B748)*(DATA!$E$133:$E$368=D748),0)),"n/a")</f>
        <v>0.14148205332792199</v>
      </c>
      <c r="K748" s="86">
        <f t="array" ref="K748">IFERROR(INDEX(DATA!$AN$133:$AN$368,MATCH(1,(DATA!$D$133:$D$368=B748)*(DATA!$E$133:$E$368=D748),0)),"n/a")</f>
        <v>1103903.69</v>
      </c>
      <c r="L748" s="77">
        <f t="array" ref="L748">IFERROR(INDEX(DATA!$AO$133:$AO$368,MATCH(1,(DATA!$D$133:$D$368=B748)*(DATA!$E$133:$E$368=D748),0)),"n/a")</f>
        <v>0.15022441179409199</v>
      </c>
      <c r="R748" s="66"/>
      <c r="S748" s="66"/>
      <c r="T748" s="66"/>
      <c r="U748" s="66"/>
      <c r="V748" s="66"/>
      <c r="W748" s="66"/>
      <c r="X748" s="66"/>
      <c r="Y748" s="66"/>
    </row>
    <row r="749" spans="1:25" x14ac:dyDescent="0.2">
      <c r="A749" s="75" t="s">
        <v>19</v>
      </c>
      <c r="B749" s="66" t="s">
        <v>11</v>
      </c>
      <c r="C749" s="66" t="s">
        <v>25</v>
      </c>
      <c r="D749" s="66" t="s">
        <v>299</v>
      </c>
      <c r="E749" s="86">
        <f t="array" ref="E749">IFERROR(INDEX(DATA!$J$133:$J$368,MATCH(1,(DATA!$D$133:$D$368=B749)*(DATA!$E$133:$E$368=D749),0)),"n/a")</f>
        <v>508735.76</v>
      </c>
      <c r="F749" s="77">
        <f t="array" ref="F749">IFERROR(INDEX(DATA!$K$133:$K$368,MATCH(1,(DATA!$D$133:$D$368=B749)*(DATA!$E$133:$E$368=D749),0)),"n/a")</f>
        <v>2.3847695338350801E-2</v>
      </c>
      <c r="G749" s="86">
        <f t="array" ref="G749">IFERROR(INDEX(DATA!$T$133:$T$368,MATCH(1,(DATA!$D$133:$D$368=B749)*(DATA!$E$133:$E$368=D749),0)),"n/a")</f>
        <v>1646973.54</v>
      </c>
      <c r="H749" s="77">
        <f t="array" ref="H749">IFERROR(INDEX(DATA!$U$133:$U$368,MATCH(1,(DATA!$D$133:$D$368=B749)*(DATA!$E$133:$E$368=D749),0)),"n/a")</f>
        <v>-1.1848332829659899E-2</v>
      </c>
      <c r="I749" s="86">
        <f t="array" ref="I749">IFERROR(INDEX(DATA!$AD$133:$AD$368,MATCH(1,(DATA!$D$133:$D$368=B749)*(DATA!$E$133:$E$368=D749),0)),"n/a")</f>
        <v>3147690.15</v>
      </c>
      <c r="J749" s="77">
        <f t="array" ref="J749">IFERROR(INDEX(DATA!$AE$133:$AE$368,MATCH(1,(DATA!$D$133:$D$368=B749)*(DATA!$E$133:$E$368=D749),0)),"n/a")</f>
        <v>-6.2270204910971599E-2</v>
      </c>
      <c r="K749" s="86">
        <f t="array" ref="K749">IFERROR(INDEX(DATA!$AN$133:$AN$368,MATCH(1,(DATA!$D$133:$D$368=B749)*(DATA!$E$133:$E$368=D749),0)),"n/a")</f>
        <v>6177004.2599999998</v>
      </c>
      <c r="L749" s="77">
        <f t="array" ref="L749">IFERROR(INDEX(DATA!$AO$133:$AO$368,MATCH(1,(DATA!$D$133:$D$368=B749)*(DATA!$E$133:$E$368=D749),0)),"n/a")</f>
        <v>-5.8841981506052098E-2</v>
      </c>
      <c r="R749" s="66"/>
      <c r="S749" s="66"/>
      <c r="T749" s="66"/>
      <c r="U749" s="66"/>
      <c r="V749" s="66"/>
      <c r="W749" s="66"/>
      <c r="X749" s="66"/>
      <c r="Y749" s="66"/>
    </row>
    <row r="750" spans="1:25" x14ac:dyDescent="0.2">
      <c r="A750" s="75" t="s">
        <v>19</v>
      </c>
      <c r="B750" s="66" t="s">
        <v>11</v>
      </c>
      <c r="C750" s="66" t="s">
        <v>25</v>
      </c>
      <c r="D750" s="66" t="s">
        <v>300</v>
      </c>
      <c r="E750" s="86">
        <f t="array" ref="E750">IFERROR(INDEX(DATA!$J$133:$J$368,MATCH(1,(DATA!$D$133:$D$368=B750)*(DATA!$E$133:$E$368=D750),0)),"n/a")</f>
        <v>198526.11</v>
      </c>
      <c r="F750" s="77">
        <f t="array" ref="F750">IFERROR(INDEX(DATA!$K$133:$K$368,MATCH(1,(DATA!$D$133:$D$368=B750)*(DATA!$E$133:$E$368=D750),0)),"n/a")</f>
        <v>0.14999327183117001</v>
      </c>
      <c r="G750" s="86">
        <f t="array" ref="G750">IFERROR(INDEX(DATA!$T$133:$T$368,MATCH(1,(DATA!$D$133:$D$368=B750)*(DATA!$E$133:$E$368=D750),0)),"n/a")</f>
        <v>664572.32999999996</v>
      </c>
      <c r="H750" s="77">
        <f t="array" ref="H750">IFERROR(INDEX(DATA!$U$133:$U$368,MATCH(1,(DATA!$D$133:$D$368=B750)*(DATA!$E$133:$E$368=D750),0)),"n/a")</f>
        <v>0.105030726321079</v>
      </c>
      <c r="I750" s="86">
        <f t="array" ref="I750">IFERROR(INDEX(DATA!$AD$133:$AD$368,MATCH(1,(DATA!$D$133:$D$368=B750)*(DATA!$E$133:$E$368=D750),0)),"n/a")</f>
        <v>1260937.1200000001</v>
      </c>
      <c r="J750" s="77">
        <f t="array" ref="J750">IFERROR(INDEX(DATA!$AE$133:$AE$368,MATCH(1,(DATA!$D$133:$D$368=B750)*(DATA!$E$133:$E$368=D750),0)),"n/a")</f>
        <v>0.14910340085134</v>
      </c>
      <c r="K750" s="86">
        <f t="array" ref="K750">IFERROR(INDEX(DATA!$AN$133:$AN$368,MATCH(1,(DATA!$D$133:$D$368=B750)*(DATA!$E$133:$E$368=D750),0)),"n/a")</f>
        <v>2366997.0299999998</v>
      </c>
      <c r="L750" s="77">
        <f t="array" ref="L750">IFERROR(INDEX(DATA!$AO$133:$AO$368,MATCH(1,(DATA!$D$133:$D$368=B750)*(DATA!$E$133:$E$368=D750),0)),"n/a")</f>
        <v>0.11195862215911501</v>
      </c>
      <c r="R750" s="66"/>
      <c r="S750" s="66"/>
      <c r="T750" s="66"/>
      <c r="U750" s="66"/>
      <c r="V750" s="66"/>
      <c r="W750" s="66"/>
      <c r="X750" s="66"/>
      <c r="Y750" s="66"/>
    </row>
    <row r="751" spans="1:25" x14ac:dyDescent="0.2">
      <c r="A751" s="75" t="s">
        <v>19</v>
      </c>
      <c r="B751" s="66" t="s">
        <v>11</v>
      </c>
      <c r="C751" s="66" t="s">
        <v>25</v>
      </c>
      <c r="D751" s="66" t="s">
        <v>301</v>
      </c>
      <c r="E751" s="86">
        <f t="array" ref="E751">IFERROR(INDEX(DATA!$J$133:$J$368,MATCH(1,(DATA!$D$133:$D$368=B751)*(DATA!$E$133:$E$368=D751),0)),"n/a")</f>
        <v>31748.62</v>
      </c>
      <c r="F751" s="77">
        <f t="array" ref="F751">IFERROR(INDEX(DATA!$K$133:$K$368,MATCH(1,(DATA!$D$133:$D$368=B751)*(DATA!$E$133:$E$368=D751),0)),"n/a")</f>
        <v>0.30951250607867098</v>
      </c>
      <c r="G751" s="86">
        <f t="array" ref="G751">IFERROR(INDEX(DATA!$T$133:$T$368,MATCH(1,(DATA!$D$133:$D$368=B751)*(DATA!$E$133:$E$368=D751),0)),"n/a")</f>
        <v>104908.11</v>
      </c>
      <c r="H751" s="77">
        <f t="array" ref="H751">IFERROR(INDEX(DATA!$U$133:$U$368,MATCH(1,(DATA!$D$133:$D$368=B751)*(DATA!$E$133:$E$368=D751),0)),"n/a")</f>
        <v>0.215311814593666</v>
      </c>
      <c r="I751" s="86">
        <f t="array" ref="I751">IFERROR(INDEX(DATA!$AD$133:$AD$368,MATCH(1,(DATA!$D$133:$D$368=B751)*(DATA!$E$133:$E$368=D751),0)),"n/a")</f>
        <v>190990.71</v>
      </c>
      <c r="J751" s="77">
        <f t="array" ref="J751">IFERROR(INDEX(DATA!$AE$133:$AE$368,MATCH(1,(DATA!$D$133:$D$368=B751)*(DATA!$E$133:$E$368=D751),0)),"n/a")</f>
        <v>0.25539053779931398</v>
      </c>
      <c r="K751" s="86">
        <f t="array" ref="K751">IFERROR(INDEX(DATA!$AN$133:$AN$368,MATCH(1,(DATA!$D$133:$D$368=B751)*(DATA!$E$133:$E$368=D751),0)),"n/a")</f>
        <v>359100.45</v>
      </c>
      <c r="L751" s="77">
        <f t="array" ref="L751">IFERROR(INDEX(DATA!$AO$133:$AO$368,MATCH(1,(DATA!$D$133:$D$368=B751)*(DATA!$E$133:$E$368=D751),0)),"n/a")</f>
        <v>0.267763897116164</v>
      </c>
      <c r="R751" s="66"/>
      <c r="S751" s="66"/>
      <c r="T751" s="66"/>
      <c r="U751" s="66"/>
      <c r="V751" s="66"/>
      <c r="W751" s="66"/>
      <c r="X751" s="66"/>
      <c r="Y751" s="66"/>
    </row>
    <row r="752" spans="1:25" x14ac:dyDescent="0.2">
      <c r="A752" s="75" t="s">
        <v>19</v>
      </c>
      <c r="B752" s="66" t="s">
        <v>11</v>
      </c>
      <c r="C752" s="66" t="s">
        <v>25</v>
      </c>
      <c r="D752" s="66" t="s">
        <v>302</v>
      </c>
      <c r="E752" s="86">
        <f t="array" ref="E752">IFERROR(INDEX(DATA!$J$133:$J$368,MATCH(1,(DATA!$D$133:$D$368=B752)*(DATA!$E$133:$E$368=D752),0)),"n/a")</f>
        <v>196504.11</v>
      </c>
      <c r="F752" s="77">
        <f t="array" ref="F752">IFERROR(INDEX(DATA!$K$133:$K$368,MATCH(1,(DATA!$D$133:$D$368=B752)*(DATA!$E$133:$E$368=D752),0)),"n/a")</f>
        <v>0.29816537065347498</v>
      </c>
      <c r="G752" s="86">
        <f t="array" ref="G752">IFERROR(INDEX(DATA!$T$133:$T$368,MATCH(1,(DATA!$D$133:$D$368=B752)*(DATA!$E$133:$E$368=D752),0)),"n/a")</f>
        <v>580970.79</v>
      </c>
      <c r="H752" s="77">
        <f t="array" ref="H752">IFERROR(INDEX(DATA!$U$133:$U$368,MATCH(1,(DATA!$D$133:$D$368=B752)*(DATA!$E$133:$E$368=D752),0)),"n/a")</f>
        <v>7.1713050839550596E-2</v>
      </c>
      <c r="I752" s="86">
        <f t="array" ref="I752">IFERROR(INDEX(DATA!$AD$133:$AD$368,MATCH(1,(DATA!$D$133:$D$368=B752)*(DATA!$E$133:$E$368=D752),0)),"n/a")</f>
        <v>1090868.44</v>
      </c>
      <c r="J752" s="77">
        <f t="array" ref="J752">IFERROR(INDEX(DATA!$AE$133:$AE$368,MATCH(1,(DATA!$D$133:$D$368=B752)*(DATA!$E$133:$E$368=D752),0)),"n/a")</f>
        <v>5.0443386791397198E-2</v>
      </c>
      <c r="K752" s="86">
        <f t="array" ref="K752">IFERROR(INDEX(DATA!$AN$133:$AN$368,MATCH(1,(DATA!$D$133:$D$368=B752)*(DATA!$E$133:$E$368=D752),0)),"n/a")</f>
        <v>2074204.77</v>
      </c>
      <c r="L752" s="77">
        <f t="array" ref="L752">IFERROR(INDEX(DATA!$AO$133:$AO$368,MATCH(1,(DATA!$D$133:$D$368=B752)*(DATA!$E$133:$E$368=D752),0)),"n/a")</f>
        <v>6.2626759459217293E-2</v>
      </c>
      <c r="R752" s="66"/>
      <c r="S752" s="66"/>
      <c r="T752" s="66"/>
      <c r="U752" s="66"/>
      <c r="V752" s="66"/>
      <c r="W752" s="66"/>
      <c r="X752" s="66"/>
      <c r="Y752" s="66"/>
    </row>
    <row r="753" spans="1:25" x14ac:dyDescent="0.2">
      <c r="A753" s="75" t="s">
        <v>19</v>
      </c>
      <c r="B753" s="66" t="s">
        <v>11</v>
      </c>
      <c r="C753" s="66" t="s">
        <v>25</v>
      </c>
      <c r="D753" s="66" t="s">
        <v>303</v>
      </c>
      <c r="E753" s="86">
        <f t="array" ref="E753">IFERROR(INDEX(DATA!$J$133:$J$368,MATCH(1,(DATA!$D$133:$D$368=B753)*(DATA!$E$133:$E$368=D753),0)),"n/a")</f>
        <v>59557.43</v>
      </c>
      <c r="F753" s="77">
        <f t="array" ref="F753">IFERROR(INDEX(DATA!$K$133:$K$368,MATCH(1,(DATA!$D$133:$D$368=B753)*(DATA!$E$133:$E$368=D753),0)),"n/a")</f>
        <v>-9.6190238008449197E-2</v>
      </c>
      <c r="G753" s="86">
        <f t="array" ref="G753">IFERROR(INDEX(DATA!$T$133:$T$368,MATCH(1,(DATA!$D$133:$D$368=B753)*(DATA!$E$133:$E$368=D753),0)),"n/a")</f>
        <v>215136.41</v>
      </c>
      <c r="H753" s="77">
        <f t="array" ref="H753">IFERROR(INDEX(DATA!$U$133:$U$368,MATCH(1,(DATA!$D$133:$D$368=B753)*(DATA!$E$133:$E$368=D753),0)),"n/a")</f>
        <v>0.103154909551992</v>
      </c>
      <c r="I753" s="86">
        <f t="array" ref="I753">IFERROR(INDEX(DATA!$AD$133:$AD$368,MATCH(1,(DATA!$D$133:$D$368=B753)*(DATA!$E$133:$E$368=D753),0)),"n/a")</f>
        <v>393775.16</v>
      </c>
      <c r="J753" s="77">
        <f t="array" ref="J753">IFERROR(INDEX(DATA!$AE$133:$AE$368,MATCH(1,(DATA!$D$133:$D$368=B753)*(DATA!$E$133:$E$368=D753),0)),"n/a")</f>
        <v>8.39153414773047E-2</v>
      </c>
      <c r="K753" s="86">
        <f t="array" ref="K753">IFERROR(INDEX(DATA!$AN$133:$AN$368,MATCH(1,(DATA!$D$133:$D$368=B753)*(DATA!$E$133:$E$368=D753),0)),"n/a")</f>
        <v>761150.64</v>
      </c>
      <c r="L753" s="77">
        <f t="array" ref="L753">IFERROR(INDEX(DATA!$AO$133:$AO$368,MATCH(1,(DATA!$D$133:$D$368=B753)*(DATA!$E$133:$E$368=D753),0)),"n/a")</f>
        <v>8.7198239001723701E-2</v>
      </c>
      <c r="R753" s="66"/>
      <c r="S753" s="66"/>
      <c r="T753" s="66"/>
      <c r="U753" s="66"/>
      <c r="V753" s="66"/>
      <c r="W753" s="66"/>
      <c r="X753" s="66"/>
      <c r="Y753" s="66"/>
    </row>
    <row r="754" spans="1:25" x14ac:dyDescent="0.2">
      <c r="A754" s="75" t="s">
        <v>19</v>
      </c>
      <c r="B754" s="66" t="s">
        <v>11</v>
      </c>
      <c r="C754" s="66" t="s">
        <v>25</v>
      </c>
      <c r="D754" s="66" t="s">
        <v>304</v>
      </c>
      <c r="E754" s="86">
        <f t="array" ref="E754">IFERROR(INDEX(DATA!$J$133:$J$368,MATCH(1,(DATA!$D$133:$D$368=B754)*(DATA!$E$133:$E$368=D754),0)),"n/a")</f>
        <v>229950.58</v>
      </c>
      <c r="F754" s="77">
        <f t="array" ref="F754">IFERROR(INDEX(DATA!$K$133:$K$368,MATCH(1,(DATA!$D$133:$D$368=B754)*(DATA!$E$133:$E$368=D754),0)),"n/a")</f>
        <v>2.96097925293369E-2</v>
      </c>
      <c r="G754" s="86">
        <f t="array" ref="G754">IFERROR(INDEX(DATA!$T$133:$T$368,MATCH(1,(DATA!$D$133:$D$368=B754)*(DATA!$E$133:$E$368=D754),0)),"n/a")</f>
        <v>750885.16</v>
      </c>
      <c r="H754" s="77">
        <f t="array" ref="H754">IFERROR(INDEX(DATA!$U$133:$U$368,MATCH(1,(DATA!$D$133:$D$368=B754)*(DATA!$E$133:$E$368=D754),0)),"n/a")</f>
        <v>-2.1331967344644701E-3</v>
      </c>
      <c r="I754" s="86">
        <f t="array" ref="I754">IFERROR(INDEX(DATA!$AD$133:$AD$368,MATCH(1,(DATA!$D$133:$D$368=B754)*(DATA!$E$133:$E$368=D754),0)),"n/a")</f>
        <v>1432535.62</v>
      </c>
      <c r="J754" s="77">
        <f t="array" ref="J754">IFERROR(INDEX(DATA!$AE$133:$AE$368,MATCH(1,(DATA!$D$133:$D$368=B754)*(DATA!$E$133:$E$368=D754),0)),"n/a")</f>
        <v>-4.2193551027887397E-2</v>
      </c>
      <c r="K754" s="86">
        <f t="array" ref="K754">IFERROR(INDEX(DATA!$AN$133:$AN$368,MATCH(1,(DATA!$D$133:$D$368=B754)*(DATA!$E$133:$E$368=D754),0)),"n/a")</f>
        <v>2751272.28</v>
      </c>
      <c r="L754" s="77">
        <f t="array" ref="L754">IFERROR(INDEX(DATA!$AO$133:$AO$368,MATCH(1,(DATA!$D$133:$D$368=B754)*(DATA!$E$133:$E$368=D754),0)),"n/a")</f>
        <v>-3.2735383305045503E-2</v>
      </c>
      <c r="R754" s="66"/>
      <c r="S754" s="66"/>
      <c r="T754" s="66"/>
      <c r="U754" s="66"/>
      <c r="V754" s="66"/>
      <c r="W754" s="66"/>
      <c r="X754" s="66"/>
      <c r="Y754" s="66"/>
    </row>
    <row r="755" spans="1:25" x14ac:dyDescent="0.2">
      <c r="A755" s="75" t="s">
        <v>19</v>
      </c>
      <c r="B755" s="66" t="s">
        <v>11</v>
      </c>
      <c r="C755" s="66" t="s">
        <v>25</v>
      </c>
      <c r="D755" s="66" t="s">
        <v>305</v>
      </c>
      <c r="E755" s="86">
        <f t="array" ref="E755">IFERROR(INDEX(DATA!$J$133:$J$368,MATCH(1,(DATA!$D$133:$D$368=B755)*(DATA!$E$133:$E$368=D755),0)),"n/a")</f>
        <v>112195.19</v>
      </c>
      <c r="F755" s="77">
        <f t="array" ref="F755">IFERROR(INDEX(DATA!$K$133:$K$368,MATCH(1,(DATA!$D$133:$D$368=B755)*(DATA!$E$133:$E$368=D755),0)),"n/a")</f>
        <v>-7.9327161169048602E-2</v>
      </c>
      <c r="G755" s="86">
        <f t="array" ref="G755">IFERROR(INDEX(DATA!$T$133:$T$368,MATCH(1,(DATA!$D$133:$D$368=B755)*(DATA!$E$133:$E$368=D755),0)),"n/a")</f>
        <v>388661.32</v>
      </c>
      <c r="H755" s="77">
        <f t="array" ref="H755">IFERROR(INDEX(DATA!$U$133:$U$368,MATCH(1,(DATA!$D$133:$D$368=B755)*(DATA!$E$133:$E$368=D755),0)),"n/a")</f>
        <v>-9.5818413998990399E-3</v>
      </c>
      <c r="I755" s="86">
        <f t="array" ref="I755">IFERROR(INDEX(DATA!$AD$133:$AD$368,MATCH(1,(DATA!$D$133:$D$368=B755)*(DATA!$E$133:$E$368=D755),0)),"n/a")</f>
        <v>748300.49</v>
      </c>
      <c r="J755" s="77">
        <f t="array" ref="J755">IFERROR(INDEX(DATA!$AE$133:$AE$368,MATCH(1,(DATA!$D$133:$D$368=B755)*(DATA!$E$133:$E$368=D755),0)),"n/a")</f>
        <v>5.3323691392104097E-3</v>
      </c>
      <c r="K755" s="86">
        <f t="array" ref="K755">IFERROR(INDEX(DATA!$AN$133:$AN$368,MATCH(1,(DATA!$D$133:$D$368=B755)*(DATA!$E$133:$E$368=D755),0)),"n/a")</f>
        <v>1407831.27</v>
      </c>
      <c r="L755" s="77">
        <f t="array" ref="L755">IFERROR(INDEX(DATA!$AO$133:$AO$368,MATCH(1,(DATA!$D$133:$D$368=B755)*(DATA!$E$133:$E$368=D755),0)),"n/a")</f>
        <v>2.6614817279893201E-2</v>
      </c>
      <c r="R755" s="66"/>
      <c r="S755" s="66"/>
      <c r="T755" s="66"/>
      <c r="U755" s="66"/>
      <c r="V755" s="66"/>
      <c r="W755" s="66"/>
      <c r="X755" s="66"/>
      <c r="Y755" s="66"/>
    </row>
    <row r="756" spans="1:25" x14ac:dyDescent="0.2">
      <c r="A756" s="75" t="s">
        <v>19</v>
      </c>
      <c r="B756" s="66" t="s">
        <v>11</v>
      </c>
      <c r="C756" s="66" t="s">
        <v>25</v>
      </c>
      <c r="D756" s="66" t="s">
        <v>306</v>
      </c>
      <c r="E756" s="86">
        <f t="array" ref="E756">IFERROR(INDEX(DATA!$J$133:$J$368,MATCH(1,(DATA!$D$133:$D$368=B756)*(DATA!$E$133:$E$368=D756),0)),"n/a")</f>
        <v>99888.76</v>
      </c>
      <c r="F756" s="77">
        <f t="array" ref="F756">IFERROR(INDEX(DATA!$K$133:$K$368,MATCH(1,(DATA!$D$133:$D$368=B756)*(DATA!$E$133:$E$368=D756),0)),"n/a")</f>
        <v>1.1753461720624201E-2</v>
      </c>
      <c r="G756" s="86">
        <f t="array" ref="G756">IFERROR(INDEX(DATA!$T$133:$T$368,MATCH(1,(DATA!$D$133:$D$368=B756)*(DATA!$E$133:$E$368=D756),0)),"n/a")</f>
        <v>358578.27</v>
      </c>
      <c r="H756" s="77">
        <f t="array" ref="H756">IFERROR(INDEX(DATA!$U$133:$U$368,MATCH(1,(DATA!$D$133:$D$368=B756)*(DATA!$E$133:$E$368=D756),0)),"n/a")</f>
        <v>6.1430442639765298E-2</v>
      </c>
      <c r="I756" s="86">
        <f t="array" ref="I756">IFERROR(INDEX(DATA!$AD$133:$AD$368,MATCH(1,(DATA!$D$133:$D$368=B756)*(DATA!$E$133:$E$368=D756),0)),"n/a")</f>
        <v>696020.46</v>
      </c>
      <c r="J756" s="77">
        <f t="array" ref="J756">IFERROR(INDEX(DATA!$AE$133:$AE$368,MATCH(1,(DATA!$D$133:$D$368=B756)*(DATA!$E$133:$E$368=D756),0)),"n/a")</f>
        <v>9.7916387890597006E-2</v>
      </c>
      <c r="K756" s="86">
        <f t="array" ref="K756">IFERROR(INDEX(DATA!$AN$133:$AN$368,MATCH(1,(DATA!$D$133:$D$368=B756)*(DATA!$E$133:$E$368=D756),0)),"n/a")</f>
        <v>1401207.34</v>
      </c>
      <c r="L756" s="77">
        <f t="array" ref="L756">IFERROR(INDEX(DATA!$AO$133:$AO$368,MATCH(1,(DATA!$D$133:$D$368=B756)*(DATA!$E$133:$E$368=D756),0)),"n/a")</f>
        <v>0.123495300331203</v>
      </c>
      <c r="R756" s="66"/>
      <c r="S756" s="66"/>
      <c r="T756" s="66"/>
      <c r="U756" s="66"/>
      <c r="V756" s="66"/>
      <c r="W756" s="66"/>
      <c r="X756" s="66"/>
      <c r="Y756" s="66"/>
    </row>
    <row r="757" spans="1:25" x14ac:dyDescent="0.2">
      <c r="A757" s="75" t="s">
        <v>19</v>
      </c>
      <c r="B757" s="66" t="s">
        <v>11</v>
      </c>
      <c r="C757" s="66" t="s">
        <v>25</v>
      </c>
      <c r="D757" s="66" t="s">
        <v>307</v>
      </c>
      <c r="E757" s="86">
        <f t="array" ref="E757">IFERROR(INDEX(DATA!$J$133:$J$368,MATCH(1,(DATA!$D$133:$D$368=B757)*(DATA!$E$133:$E$368=D757),0)),"n/a")</f>
        <v>195220.14</v>
      </c>
      <c r="F757" s="77">
        <f t="array" ref="F757">IFERROR(INDEX(DATA!$K$133:$K$368,MATCH(1,(DATA!$D$133:$D$368=B757)*(DATA!$E$133:$E$368=D757),0)),"n/a")</f>
        <v>1.8402916672144099E-2</v>
      </c>
      <c r="G757" s="86">
        <f t="array" ref="G757">IFERROR(INDEX(DATA!$T$133:$T$368,MATCH(1,(DATA!$D$133:$D$368=B757)*(DATA!$E$133:$E$368=D757),0)),"n/a")</f>
        <v>672033.85</v>
      </c>
      <c r="H757" s="77">
        <f t="array" ref="H757">IFERROR(INDEX(DATA!$U$133:$U$368,MATCH(1,(DATA!$D$133:$D$368=B757)*(DATA!$E$133:$E$368=D757),0)),"n/a")</f>
        <v>6.8924060127067394E-2</v>
      </c>
      <c r="I757" s="86">
        <f t="array" ref="I757">IFERROR(INDEX(DATA!$AD$133:$AD$368,MATCH(1,(DATA!$D$133:$D$368=B757)*(DATA!$E$133:$E$368=D757),0)),"n/a")</f>
        <v>1291972.58</v>
      </c>
      <c r="J757" s="77">
        <f t="array" ref="J757">IFERROR(INDEX(DATA!$AE$133:$AE$368,MATCH(1,(DATA!$D$133:$D$368=B757)*(DATA!$E$133:$E$368=D757),0)),"n/a")</f>
        <v>5.8396713349588097E-2</v>
      </c>
      <c r="K757" s="86">
        <f t="array" ref="K757">IFERROR(INDEX(DATA!$AN$133:$AN$368,MATCH(1,(DATA!$D$133:$D$368=B757)*(DATA!$E$133:$E$368=D757),0)),"n/a")</f>
        <v>2521885.38</v>
      </c>
      <c r="L757" s="77">
        <f t="array" ref="L757">IFERROR(INDEX(DATA!$AO$133:$AO$368,MATCH(1,(DATA!$D$133:$D$368=B757)*(DATA!$E$133:$E$368=D757),0)),"n/a")</f>
        <v>0.14865220238905499</v>
      </c>
      <c r="R757" s="66"/>
      <c r="S757" s="66"/>
      <c r="T757" s="66"/>
      <c r="U757" s="66"/>
      <c r="V757" s="66"/>
      <c r="W757" s="66"/>
      <c r="X757" s="66"/>
      <c r="Y757" s="66"/>
    </row>
    <row r="758" spans="1:25" x14ac:dyDescent="0.2">
      <c r="A758" s="75" t="s">
        <v>19</v>
      </c>
      <c r="B758" s="66" t="s">
        <v>11</v>
      </c>
      <c r="C758" s="66" t="s">
        <v>25</v>
      </c>
      <c r="D758" s="66" t="s">
        <v>308</v>
      </c>
      <c r="E758" s="86">
        <f t="array" ref="E758">IFERROR(INDEX(DATA!$J$133:$J$368,MATCH(1,(DATA!$D$133:$D$368=B758)*(DATA!$E$133:$E$368=D758),0)),"n/a")</f>
        <v>108529.78</v>
      </c>
      <c r="F758" s="77">
        <f t="array" ref="F758">IFERROR(INDEX(DATA!$K$133:$K$368,MATCH(1,(DATA!$D$133:$D$368=B758)*(DATA!$E$133:$E$368=D758),0)),"n/a")</f>
        <v>8.3145805912812301E-2</v>
      </c>
      <c r="G758" s="86">
        <f t="array" ref="G758">IFERROR(INDEX(DATA!$T$133:$T$368,MATCH(1,(DATA!$D$133:$D$368=B758)*(DATA!$E$133:$E$368=D758),0)),"n/a")</f>
        <v>347076.44</v>
      </c>
      <c r="H758" s="77">
        <f t="array" ref="H758">IFERROR(INDEX(DATA!$U$133:$U$368,MATCH(1,(DATA!$D$133:$D$368=B758)*(DATA!$E$133:$E$368=D758),0)),"n/a")</f>
        <v>8.1393316735057203E-2</v>
      </c>
      <c r="I758" s="86">
        <f t="array" ref="I758">IFERROR(INDEX(DATA!$AD$133:$AD$368,MATCH(1,(DATA!$D$133:$D$368=B758)*(DATA!$E$133:$E$368=D758),0)),"n/a")</f>
        <v>647472.01</v>
      </c>
      <c r="J758" s="77">
        <f t="array" ref="J758">IFERROR(INDEX(DATA!$AE$133:$AE$368,MATCH(1,(DATA!$D$133:$D$368=B758)*(DATA!$E$133:$E$368=D758),0)),"n/a")</f>
        <v>0.10499581414610799</v>
      </c>
      <c r="K758" s="86">
        <f t="array" ref="K758">IFERROR(INDEX(DATA!$AN$133:$AN$368,MATCH(1,(DATA!$D$133:$D$368=B758)*(DATA!$E$133:$E$368=D758),0)),"n/a")</f>
        <v>1210494.8700000001</v>
      </c>
      <c r="L758" s="77">
        <f t="array" ref="L758">IFERROR(INDEX(DATA!$AO$133:$AO$368,MATCH(1,(DATA!$D$133:$D$368=B758)*(DATA!$E$133:$E$368=D758),0)),"n/a")</f>
        <v>8.4001780797254705E-2</v>
      </c>
      <c r="R758" s="66"/>
      <c r="S758" s="66"/>
      <c r="T758" s="66"/>
      <c r="U758" s="66"/>
      <c r="V758" s="66"/>
      <c r="W758" s="66"/>
      <c r="X758" s="66"/>
      <c r="Y758" s="66"/>
    </row>
    <row r="759" spans="1:25" x14ac:dyDescent="0.2">
      <c r="A759" s="75" t="s">
        <v>19</v>
      </c>
      <c r="B759" s="66" t="s">
        <v>11</v>
      </c>
      <c r="C759" s="66" t="s">
        <v>25</v>
      </c>
      <c r="D759" s="66" t="s">
        <v>309</v>
      </c>
      <c r="E759" s="86">
        <f t="array" ref="E759">IFERROR(INDEX(DATA!$J$133:$J$368,MATCH(1,(DATA!$D$133:$D$368=B759)*(DATA!$E$133:$E$368=D759),0)),"n/a")</f>
        <v>106005.45</v>
      </c>
      <c r="F759" s="77">
        <f t="array" ref="F759">IFERROR(INDEX(DATA!$K$133:$K$368,MATCH(1,(DATA!$D$133:$D$368=B759)*(DATA!$E$133:$E$368=D759),0)),"n/a")</f>
        <v>0.104835700617425</v>
      </c>
      <c r="G759" s="86">
        <f t="array" ref="G759">IFERROR(INDEX(DATA!$T$133:$T$368,MATCH(1,(DATA!$D$133:$D$368=B759)*(DATA!$E$133:$E$368=D759),0)),"n/a")</f>
        <v>341855.75</v>
      </c>
      <c r="H759" s="77">
        <f t="array" ref="H759">IFERROR(INDEX(DATA!$U$133:$U$368,MATCH(1,(DATA!$D$133:$D$368=B759)*(DATA!$E$133:$E$368=D759),0)),"n/a")</f>
        <v>9.6792939627705701E-2</v>
      </c>
      <c r="I759" s="86">
        <f t="array" ref="I759">IFERROR(INDEX(DATA!$AD$133:$AD$368,MATCH(1,(DATA!$D$133:$D$368=B759)*(DATA!$E$133:$E$368=D759),0)),"n/a")</f>
        <v>641614.07999999996</v>
      </c>
      <c r="J759" s="77">
        <f t="array" ref="J759">IFERROR(INDEX(DATA!$AE$133:$AE$368,MATCH(1,(DATA!$D$133:$D$368=B759)*(DATA!$E$133:$E$368=D759),0)),"n/a")</f>
        <v>9.5442386987604905E-2</v>
      </c>
      <c r="K759" s="86">
        <f t="array" ref="K759">IFERROR(INDEX(DATA!$AN$133:$AN$368,MATCH(1,(DATA!$D$133:$D$368=B759)*(DATA!$E$133:$E$368=D759),0)),"n/a")</f>
        <v>1198188.6499999999</v>
      </c>
      <c r="L759" s="77">
        <f t="array" ref="L759">IFERROR(INDEX(DATA!$AO$133:$AO$368,MATCH(1,(DATA!$D$133:$D$368=B759)*(DATA!$E$133:$E$368=D759),0)),"n/a")</f>
        <v>9.19801590921345E-2</v>
      </c>
      <c r="R759" s="66"/>
      <c r="S759" s="66"/>
      <c r="T759" s="66"/>
      <c r="U759" s="66"/>
      <c r="V759" s="66"/>
      <c r="W759" s="66"/>
      <c r="X759" s="66"/>
      <c r="Y759" s="66"/>
    </row>
    <row r="760" spans="1:25" x14ac:dyDescent="0.2">
      <c r="A760" s="75" t="s">
        <v>19</v>
      </c>
      <c r="B760" s="66" t="s">
        <v>11</v>
      </c>
      <c r="C760" s="66" t="s">
        <v>25</v>
      </c>
      <c r="D760" s="66" t="s">
        <v>310</v>
      </c>
      <c r="E760" s="86">
        <f t="array" ref="E760">IFERROR(INDEX(DATA!$J$133:$J$368,MATCH(1,(DATA!$D$133:$D$368=B760)*(DATA!$E$133:$E$368=D760),0)),"n/a")</f>
        <v>56125.16</v>
      </c>
      <c r="F760" s="77">
        <f t="array" ref="F760">IFERROR(INDEX(DATA!$K$133:$K$368,MATCH(1,(DATA!$D$133:$D$368=B760)*(DATA!$E$133:$E$368=D760),0)),"n/a")</f>
        <v>0.14966448328336299</v>
      </c>
      <c r="G760" s="86">
        <f t="array" ref="G760">IFERROR(INDEX(DATA!$T$133:$T$368,MATCH(1,(DATA!$D$133:$D$368=B760)*(DATA!$E$133:$E$368=D760),0)),"n/a")</f>
        <v>179964.31</v>
      </c>
      <c r="H760" s="77">
        <f t="array" ref="H760">IFERROR(INDEX(DATA!$U$133:$U$368,MATCH(1,(DATA!$D$133:$D$368=B760)*(DATA!$E$133:$E$368=D760),0)),"n/a")</f>
        <v>0.17193661925742201</v>
      </c>
      <c r="I760" s="86">
        <f t="array" ref="I760">IFERROR(INDEX(DATA!$AD$133:$AD$368,MATCH(1,(DATA!$D$133:$D$368=B760)*(DATA!$E$133:$E$368=D760),0)),"n/a")</f>
        <v>329957.28000000003</v>
      </c>
      <c r="J760" s="77">
        <f t="array" ref="J760">IFERROR(INDEX(DATA!$AE$133:$AE$368,MATCH(1,(DATA!$D$133:$D$368=B760)*(DATA!$E$133:$E$368=D760),0)),"n/a")</f>
        <v>0.16430593071546301</v>
      </c>
      <c r="K760" s="86">
        <f t="array" ref="K760">IFERROR(INDEX(DATA!$AN$133:$AN$368,MATCH(1,(DATA!$D$133:$D$368=B760)*(DATA!$E$133:$E$368=D760),0)),"n/a")</f>
        <v>620190.56999999995</v>
      </c>
      <c r="L760" s="77">
        <f t="array" ref="L760">IFERROR(INDEX(DATA!$AO$133:$AO$368,MATCH(1,(DATA!$D$133:$D$368=B760)*(DATA!$E$133:$E$368=D760),0)),"n/a")</f>
        <v>0.117046937595914</v>
      </c>
      <c r="R760" s="66"/>
      <c r="S760" s="66"/>
      <c r="T760" s="66"/>
      <c r="U760" s="66"/>
      <c r="V760" s="66"/>
      <c r="W760" s="66"/>
      <c r="X760" s="66"/>
      <c r="Y760" s="66"/>
    </row>
    <row r="761" spans="1:25" x14ac:dyDescent="0.2">
      <c r="A761" s="75" t="s">
        <v>19</v>
      </c>
      <c r="B761" s="66" t="s">
        <v>11</v>
      </c>
      <c r="C761" s="66" t="s">
        <v>25</v>
      </c>
      <c r="D761" s="66" t="s">
        <v>311</v>
      </c>
      <c r="E761" s="86">
        <f t="array" ref="E761">IFERROR(INDEX(DATA!$J$133:$J$368,MATCH(1,(DATA!$D$133:$D$368=B761)*(DATA!$E$133:$E$368=D761),0)),"n/a")</f>
        <v>86003.08</v>
      </c>
      <c r="F761" s="77">
        <f t="array" ref="F761">IFERROR(INDEX(DATA!$K$133:$K$368,MATCH(1,(DATA!$D$133:$D$368=B761)*(DATA!$E$133:$E$368=D761),0)),"n/a")</f>
        <v>-0.21506545754568901</v>
      </c>
      <c r="G761" s="86">
        <f t="array" ref="G761">IFERROR(INDEX(DATA!$T$133:$T$368,MATCH(1,(DATA!$D$133:$D$368=B761)*(DATA!$E$133:$E$368=D761),0)),"n/a")</f>
        <v>291164.13</v>
      </c>
      <c r="H761" s="77">
        <f t="array" ref="H761">IFERROR(INDEX(DATA!$U$133:$U$368,MATCH(1,(DATA!$D$133:$D$368=B761)*(DATA!$E$133:$E$368=D761),0)),"n/a")</f>
        <v>-0.20371692861052701</v>
      </c>
      <c r="I761" s="86">
        <f t="array" ref="I761">IFERROR(INDEX(DATA!$AD$133:$AD$368,MATCH(1,(DATA!$D$133:$D$368=B761)*(DATA!$E$133:$E$368=D761),0)),"n/a")</f>
        <v>564094.36</v>
      </c>
      <c r="J761" s="77">
        <f t="array" ref="J761">IFERROR(INDEX(DATA!$AE$133:$AE$368,MATCH(1,(DATA!$D$133:$D$368=B761)*(DATA!$E$133:$E$368=D761),0)),"n/a")</f>
        <v>-0.22988085601189201</v>
      </c>
      <c r="K761" s="86">
        <f t="array" ref="K761">IFERROR(INDEX(DATA!$AN$133:$AN$368,MATCH(1,(DATA!$D$133:$D$368=B761)*(DATA!$E$133:$E$368=D761),0)),"n/a")</f>
        <v>1215796.47</v>
      </c>
      <c r="L761" s="77">
        <f t="array" ref="L761">IFERROR(INDEX(DATA!$AO$133:$AO$368,MATCH(1,(DATA!$D$133:$D$368=B761)*(DATA!$E$133:$E$368=D761),0)),"n/a")</f>
        <v>-0.14789342214144</v>
      </c>
      <c r="R761" s="66"/>
      <c r="S761" s="66"/>
      <c r="T761" s="66"/>
      <c r="U761" s="66"/>
      <c r="V761" s="66"/>
      <c r="W761" s="66"/>
      <c r="X761" s="66"/>
      <c r="Y761" s="66"/>
    </row>
    <row r="762" spans="1:25" x14ac:dyDescent="0.2">
      <c r="A762" s="75" t="s">
        <v>19</v>
      </c>
      <c r="B762" s="66" t="s">
        <v>11</v>
      </c>
      <c r="C762" s="66" t="s">
        <v>25</v>
      </c>
      <c r="D762" s="66" t="s">
        <v>312</v>
      </c>
      <c r="E762" s="86">
        <f t="array" ref="E762">IFERROR(INDEX(DATA!$J$133:$J$368,MATCH(1,(DATA!$D$133:$D$368=B762)*(DATA!$E$133:$E$368=D762),0)),"n/a")</f>
        <v>41083.64</v>
      </c>
      <c r="F762" s="77">
        <f t="array" ref="F762">IFERROR(INDEX(DATA!$K$133:$K$368,MATCH(1,(DATA!$D$133:$D$368=B762)*(DATA!$E$133:$E$368=D762),0)),"n/a")</f>
        <v>0.122767338017311</v>
      </c>
      <c r="G762" s="86">
        <f t="array" ref="G762">IFERROR(INDEX(DATA!$T$133:$T$368,MATCH(1,(DATA!$D$133:$D$368=B762)*(DATA!$E$133:$E$368=D762),0)),"n/a")</f>
        <v>144962.76999999999</v>
      </c>
      <c r="H762" s="77">
        <f t="array" ref="H762">IFERROR(INDEX(DATA!$U$133:$U$368,MATCH(1,(DATA!$D$133:$D$368=B762)*(DATA!$E$133:$E$368=D762),0)),"n/a")</f>
        <v>0.20706196024748599</v>
      </c>
      <c r="I762" s="86">
        <f t="array" ref="I762">IFERROR(INDEX(DATA!$AD$133:$AD$368,MATCH(1,(DATA!$D$133:$D$368=B762)*(DATA!$E$133:$E$368=D762),0)),"n/a")</f>
        <v>271122.09000000003</v>
      </c>
      <c r="J762" s="77">
        <f t="array" ref="J762">IFERROR(INDEX(DATA!$AE$133:$AE$368,MATCH(1,(DATA!$D$133:$D$368=B762)*(DATA!$E$133:$E$368=D762),0)),"n/a")</f>
        <v>0.24855813876378799</v>
      </c>
      <c r="K762" s="86">
        <f t="array" ref="K762">IFERROR(INDEX(DATA!$AN$133:$AN$368,MATCH(1,(DATA!$D$133:$D$368=B762)*(DATA!$E$133:$E$368=D762),0)),"n/a")</f>
        <v>497512.82</v>
      </c>
      <c r="L762" s="77">
        <f t="array" ref="L762">IFERROR(INDEX(DATA!$AO$133:$AO$368,MATCH(1,(DATA!$D$133:$D$368=B762)*(DATA!$E$133:$E$368=D762),0)),"n/a")</f>
        <v>0.27341042672816301</v>
      </c>
      <c r="R762" s="66"/>
      <c r="S762" s="66"/>
      <c r="T762" s="66"/>
      <c r="U762" s="66"/>
      <c r="V762" s="66"/>
      <c r="W762" s="66"/>
      <c r="X762" s="66"/>
      <c r="Y762" s="66"/>
    </row>
    <row r="763" spans="1:25" x14ac:dyDescent="0.2">
      <c r="A763" s="75" t="s">
        <v>19</v>
      </c>
      <c r="B763" s="66" t="s">
        <v>11</v>
      </c>
      <c r="C763" s="66" t="s">
        <v>25</v>
      </c>
      <c r="D763" s="66" t="s">
        <v>313</v>
      </c>
      <c r="E763" s="86">
        <f t="array" ref="E763">IFERROR(INDEX(DATA!$J$133:$J$368,MATCH(1,(DATA!$D$133:$D$368=B763)*(DATA!$E$133:$E$368=D763),0)),"n/a")</f>
        <v>101371.5</v>
      </c>
      <c r="F763" s="77">
        <f t="array" ref="F763">IFERROR(INDEX(DATA!$K$133:$K$368,MATCH(1,(DATA!$D$133:$D$368=B763)*(DATA!$E$133:$E$368=D763),0)),"n/a")</f>
        <v>-4.3377475850522297E-2</v>
      </c>
      <c r="G763" s="86">
        <f t="array" ref="G763">IFERROR(INDEX(DATA!$T$133:$T$368,MATCH(1,(DATA!$D$133:$D$368=B763)*(DATA!$E$133:$E$368=D763),0)),"n/a")</f>
        <v>340574.68</v>
      </c>
      <c r="H763" s="77">
        <f t="array" ref="H763">IFERROR(INDEX(DATA!$U$133:$U$368,MATCH(1,(DATA!$D$133:$D$368=B763)*(DATA!$E$133:$E$368=D763),0)),"n/a")</f>
        <v>-1.7917503897046601E-2</v>
      </c>
      <c r="I763" s="86">
        <f t="array" ref="I763">IFERROR(INDEX(DATA!$AD$133:$AD$368,MATCH(1,(DATA!$D$133:$D$368=B763)*(DATA!$E$133:$E$368=D763),0)),"n/a")</f>
        <v>655295.67000000004</v>
      </c>
      <c r="J763" s="77">
        <f t="array" ref="J763">IFERROR(INDEX(DATA!$AE$133:$AE$368,MATCH(1,(DATA!$D$133:$D$368=B763)*(DATA!$E$133:$E$368=D763),0)),"n/a")</f>
        <v>-1.40279635734717E-2</v>
      </c>
      <c r="K763" s="86">
        <f t="array" ref="K763">IFERROR(INDEX(DATA!$AN$133:$AN$368,MATCH(1,(DATA!$D$133:$D$368=B763)*(DATA!$E$133:$E$368=D763),0)),"n/a")</f>
        <v>1285641.58</v>
      </c>
      <c r="L763" s="77">
        <f t="array" ref="L763">IFERROR(INDEX(DATA!$AO$133:$AO$368,MATCH(1,(DATA!$D$133:$D$368=B763)*(DATA!$E$133:$E$368=D763),0)),"n/a")</f>
        <v>6.7145358981141904E-3</v>
      </c>
      <c r="R763" s="66"/>
      <c r="S763" s="66"/>
      <c r="T763" s="66"/>
      <c r="U763" s="66"/>
      <c r="V763" s="66"/>
      <c r="W763" s="66"/>
      <c r="X763" s="66"/>
      <c r="Y763" s="66"/>
    </row>
    <row r="764" spans="1:25" x14ac:dyDescent="0.2">
      <c r="A764" s="75" t="s">
        <v>19</v>
      </c>
      <c r="B764" s="66" t="s">
        <v>11</v>
      </c>
      <c r="C764" s="66" t="s">
        <v>25</v>
      </c>
      <c r="D764" s="66" t="s">
        <v>314</v>
      </c>
      <c r="E764" s="86">
        <f t="array" ref="E764">IFERROR(INDEX(DATA!$J$133:$J$368,MATCH(1,(DATA!$D$133:$D$368=B764)*(DATA!$E$133:$E$368=D764),0)),"n/a")</f>
        <v>198824.13</v>
      </c>
      <c r="F764" s="77">
        <f t="array" ref="F764">IFERROR(INDEX(DATA!$K$133:$K$368,MATCH(1,(DATA!$D$133:$D$368=B764)*(DATA!$E$133:$E$368=D764),0)),"n/a")</f>
        <v>3.5623305759476198E-2</v>
      </c>
      <c r="G764" s="86">
        <f t="array" ref="G764">IFERROR(INDEX(DATA!$T$133:$T$368,MATCH(1,(DATA!$D$133:$D$368=B764)*(DATA!$E$133:$E$368=D764),0)),"n/a")</f>
        <v>660225.12</v>
      </c>
      <c r="H764" s="77">
        <f t="array" ref="H764">IFERROR(INDEX(DATA!$U$133:$U$368,MATCH(1,(DATA!$D$133:$D$368=B764)*(DATA!$E$133:$E$368=D764),0)),"n/a")</f>
        <v>6.7171855200407596E-2</v>
      </c>
      <c r="I764" s="86">
        <f t="array" ref="I764">IFERROR(INDEX(DATA!$AD$133:$AD$368,MATCH(1,(DATA!$D$133:$D$368=B764)*(DATA!$E$133:$E$368=D764),0)),"n/a")</f>
        <v>1238758.33</v>
      </c>
      <c r="J764" s="77">
        <f t="array" ref="J764">IFERROR(INDEX(DATA!$AE$133:$AE$368,MATCH(1,(DATA!$D$133:$D$368=B764)*(DATA!$E$133:$E$368=D764),0)),"n/a")</f>
        <v>-4.6426460329648402E-2</v>
      </c>
      <c r="K764" s="86">
        <f t="array" ref="K764">IFERROR(INDEX(DATA!$AN$133:$AN$368,MATCH(1,(DATA!$D$133:$D$368=B764)*(DATA!$E$133:$E$368=D764),0)),"n/a")</f>
        <v>2439331.5099999998</v>
      </c>
      <c r="L764" s="77">
        <f t="array" ref="L764">IFERROR(INDEX(DATA!$AO$133:$AO$368,MATCH(1,(DATA!$D$133:$D$368=B764)*(DATA!$E$133:$E$368=D764),0)),"n/a")</f>
        <v>-0.104860805781835</v>
      </c>
      <c r="R764" s="66"/>
      <c r="S764" s="66"/>
      <c r="T764" s="66"/>
      <c r="U764" s="66"/>
      <c r="V764" s="66"/>
      <c r="W764" s="66"/>
      <c r="X764" s="66"/>
      <c r="Y764" s="66"/>
    </row>
    <row r="765" spans="1:25" x14ac:dyDescent="0.2">
      <c r="A765" s="75" t="s">
        <v>19</v>
      </c>
      <c r="B765" s="66" t="s">
        <v>11</v>
      </c>
      <c r="C765" s="66" t="s">
        <v>25</v>
      </c>
      <c r="D765" s="66" t="s">
        <v>315</v>
      </c>
      <c r="E765" s="86">
        <f t="array" ref="E765">IFERROR(INDEX(DATA!$J$133:$J$368,MATCH(1,(DATA!$D$133:$D$368=B765)*(DATA!$E$133:$E$368=D765),0)),"n/a")</f>
        <v>215671.49</v>
      </c>
      <c r="F765" s="77">
        <f t="array" ref="F765">IFERROR(INDEX(DATA!$K$133:$K$368,MATCH(1,(DATA!$D$133:$D$368=B765)*(DATA!$E$133:$E$368=D765),0)),"n/a")</f>
        <v>4.4764914743276402E-2</v>
      </c>
      <c r="G765" s="86">
        <f t="array" ref="G765">IFERROR(INDEX(DATA!$T$133:$T$368,MATCH(1,(DATA!$D$133:$D$368=B765)*(DATA!$E$133:$E$368=D765),0)),"n/a")</f>
        <v>727420.49</v>
      </c>
      <c r="H765" s="77">
        <f t="array" ref="H765">IFERROR(INDEX(DATA!$U$133:$U$368,MATCH(1,(DATA!$D$133:$D$368=B765)*(DATA!$E$133:$E$368=D765),0)),"n/a")</f>
        <v>8.1239464473640596E-2</v>
      </c>
      <c r="I765" s="86">
        <f t="array" ref="I765">IFERROR(INDEX(DATA!$AD$133:$AD$368,MATCH(1,(DATA!$D$133:$D$368=B765)*(DATA!$E$133:$E$368=D765),0)),"n/a")</f>
        <v>1413644.26</v>
      </c>
      <c r="J765" s="77">
        <f t="array" ref="J765">IFERROR(INDEX(DATA!$AE$133:$AE$368,MATCH(1,(DATA!$D$133:$D$368=B765)*(DATA!$E$133:$E$368=D765),0)),"n/a")</f>
        <v>9.6320803327958504E-2</v>
      </c>
      <c r="K765" s="86">
        <f t="array" ref="K765">IFERROR(INDEX(DATA!$AN$133:$AN$368,MATCH(1,(DATA!$D$133:$D$368=B765)*(DATA!$E$133:$E$368=D765),0)),"n/a")</f>
        <v>2688735.57</v>
      </c>
      <c r="L765" s="77">
        <f t="array" ref="L765">IFERROR(INDEX(DATA!$AO$133:$AO$368,MATCH(1,(DATA!$D$133:$D$368=B765)*(DATA!$E$133:$E$368=D765),0)),"n/a")</f>
        <v>0.132174902458845</v>
      </c>
      <c r="R765" s="66"/>
      <c r="S765" s="66"/>
      <c r="T765" s="66"/>
      <c r="U765" s="66"/>
      <c r="V765" s="66"/>
      <c r="W765" s="66"/>
      <c r="X765" s="66"/>
      <c r="Y765" s="66"/>
    </row>
    <row r="766" spans="1:25" x14ac:dyDescent="0.2">
      <c r="A766" s="75" t="s">
        <v>19</v>
      </c>
      <c r="B766" s="66" t="s">
        <v>11</v>
      </c>
      <c r="C766" s="66" t="s">
        <v>25</v>
      </c>
      <c r="D766" s="66" t="s">
        <v>316</v>
      </c>
      <c r="E766" s="86">
        <f t="array" ref="E766">IFERROR(INDEX(DATA!$J$133:$J$368,MATCH(1,(DATA!$D$133:$D$368=B766)*(DATA!$E$133:$E$368=D766),0)),"n/a")</f>
        <v>214791.04000000001</v>
      </c>
      <c r="F766" s="77">
        <f t="array" ref="F766">IFERROR(INDEX(DATA!$K$133:$K$368,MATCH(1,(DATA!$D$133:$D$368=B766)*(DATA!$E$133:$E$368=D766),0)),"n/a")</f>
        <v>0.23559357446130899</v>
      </c>
      <c r="G766" s="86">
        <f t="array" ref="G766">IFERROR(INDEX(DATA!$T$133:$T$368,MATCH(1,(DATA!$D$133:$D$368=B766)*(DATA!$E$133:$E$368=D766),0)),"n/a")</f>
        <v>616945.35</v>
      </c>
      <c r="H766" s="77">
        <f t="array" ref="H766">IFERROR(INDEX(DATA!$U$133:$U$368,MATCH(1,(DATA!$D$133:$D$368=B766)*(DATA!$E$133:$E$368=D766),0)),"n/a")</f>
        <v>6.4476497744990494E-2</v>
      </c>
      <c r="I766" s="86">
        <f t="array" ref="I766">IFERROR(INDEX(DATA!$AD$133:$AD$368,MATCH(1,(DATA!$D$133:$D$368=B766)*(DATA!$E$133:$E$368=D766),0)),"n/a")</f>
        <v>1123257.32</v>
      </c>
      <c r="J766" s="77">
        <f t="array" ref="J766">IFERROR(INDEX(DATA!$AE$133:$AE$368,MATCH(1,(DATA!$D$133:$D$368=B766)*(DATA!$E$133:$E$368=D766),0)),"n/a")</f>
        <v>8.3329019013074504E-2</v>
      </c>
      <c r="K766" s="86">
        <f t="array" ref="K766">IFERROR(INDEX(DATA!$AN$133:$AN$368,MATCH(1,(DATA!$D$133:$D$368=B766)*(DATA!$E$133:$E$368=D766),0)),"n/a")</f>
        <v>2153494.9900000002</v>
      </c>
      <c r="L766" s="77">
        <f t="array" ref="L766">IFERROR(INDEX(DATA!$AO$133:$AO$368,MATCH(1,(DATA!$D$133:$D$368=B766)*(DATA!$E$133:$E$368=D766),0)),"n/a")</f>
        <v>7.6996313458298299E-2</v>
      </c>
      <c r="R766" s="66"/>
      <c r="S766" s="66"/>
      <c r="T766" s="66"/>
      <c r="U766" s="66"/>
      <c r="V766" s="66"/>
      <c r="W766" s="66"/>
      <c r="X766" s="66"/>
      <c r="Y766" s="66"/>
    </row>
    <row r="767" spans="1:25" x14ac:dyDescent="0.2">
      <c r="A767" s="75" t="s">
        <v>19</v>
      </c>
      <c r="B767" s="66" t="s">
        <v>11</v>
      </c>
      <c r="C767" s="66" t="s">
        <v>25</v>
      </c>
      <c r="D767" s="66" t="s">
        <v>317</v>
      </c>
      <c r="E767" s="86">
        <f t="array" ref="E767">IFERROR(INDEX(DATA!$J$133:$J$368,MATCH(1,(DATA!$D$133:$D$368=B767)*(DATA!$E$133:$E$368=D767),0)),"n/a")</f>
        <v>77784.259999999995</v>
      </c>
      <c r="F767" s="77">
        <f t="array" ref="F767">IFERROR(INDEX(DATA!$K$133:$K$368,MATCH(1,(DATA!$D$133:$D$368=B767)*(DATA!$E$133:$E$368=D767),0)),"n/a")</f>
        <v>0.10253182893748</v>
      </c>
      <c r="G767" s="86">
        <f t="array" ref="G767">IFERROR(INDEX(DATA!$T$133:$T$368,MATCH(1,(DATA!$D$133:$D$368=B767)*(DATA!$E$133:$E$368=D767),0)),"n/a")</f>
        <v>282625.42</v>
      </c>
      <c r="H767" s="77">
        <f t="array" ref="H767">IFERROR(INDEX(DATA!$U$133:$U$368,MATCH(1,(DATA!$D$133:$D$368=B767)*(DATA!$E$133:$E$368=D767),0)),"n/a")</f>
        <v>0.127841282868319</v>
      </c>
      <c r="I767" s="86">
        <f t="array" ref="I767">IFERROR(INDEX(DATA!$AD$133:$AD$368,MATCH(1,(DATA!$D$133:$D$368=B767)*(DATA!$E$133:$E$368=D767),0)),"n/a")</f>
        <v>535564.81000000006</v>
      </c>
      <c r="J767" s="77">
        <f t="array" ref="J767">IFERROR(INDEX(DATA!$AE$133:$AE$368,MATCH(1,(DATA!$D$133:$D$368=B767)*(DATA!$E$133:$E$368=D767),0)),"n/a")</f>
        <v>0.136821317284222</v>
      </c>
      <c r="K767" s="86">
        <f t="array" ref="K767">IFERROR(INDEX(DATA!$AN$133:$AN$368,MATCH(1,(DATA!$D$133:$D$368=B767)*(DATA!$E$133:$E$368=D767),0)),"n/a")</f>
        <v>1019589.8</v>
      </c>
      <c r="L767" s="77">
        <f t="array" ref="L767">IFERROR(INDEX(DATA!$AO$133:$AO$368,MATCH(1,(DATA!$D$133:$D$368=B767)*(DATA!$E$133:$E$368=D767),0)),"n/a")</f>
        <v>0.11392372259989</v>
      </c>
      <c r="R767" s="66"/>
      <c r="S767" s="66"/>
      <c r="T767" s="66"/>
      <c r="U767" s="66"/>
      <c r="V767" s="66"/>
      <c r="W767" s="66"/>
      <c r="X767" s="66"/>
      <c r="Y767" s="66"/>
    </row>
    <row r="768" spans="1:25" x14ac:dyDescent="0.2">
      <c r="A768" s="75" t="s">
        <v>19</v>
      </c>
      <c r="B768" s="66" t="s">
        <v>11</v>
      </c>
      <c r="C768" s="66" t="s">
        <v>25</v>
      </c>
      <c r="D768" s="66" t="s">
        <v>318</v>
      </c>
      <c r="E768" s="86">
        <f t="array" ref="E768">IFERROR(INDEX(DATA!$J$133:$J$368,MATCH(1,(DATA!$D$133:$D$368=B768)*(DATA!$E$133:$E$368=D768),0)),"n/a")</f>
        <v>261773.31</v>
      </c>
      <c r="F768" s="77">
        <f t="array" ref="F768">IFERROR(INDEX(DATA!$K$133:$K$368,MATCH(1,(DATA!$D$133:$D$368=B768)*(DATA!$E$133:$E$368=D768),0)),"n/a")</f>
        <v>0.28982791606217301</v>
      </c>
      <c r="G768" s="86">
        <f t="array" ref="G768">IFERROR(INDEX(DATA!$T$133:$T$368,MATCH(1,(DATA!$D$133:$D$368=B768)*(DATA!$E$133:$E$368=D768),0)),"n/a")</f>
        <v>767905.74</v>
      </c>
      <c r="H768" s="77">
        <f t="array" ref="H768">IFERROR(INDEX(DATA!$U$133:$U$368,MATCH(1,(DATA!$D$133:$D$368=B768)*(DATA!$E$133:$E$368=D768),0)),"n/a")</f>
        <v>5.9491470798686601E-2</v>
      </c>
      <c r="I768" s="86">
        <f t="array" ref="I768">IFERROR(INDEX(DATA!$AD$133:$AD$368,MATCH(1,(DATA!$D$133:$D$368=B768)*(DATA!$E$133:$E$368=D768),0)),"n/a")</f>
        <v>1436572.49</v>
      </c>
      <c r="J768" s="77">
        <f t="array" ref="J768">IFERROR(INDEX(DATA!$AE$133:$AE$368,MATCH(1,(DATA!$D$133:$D$368=B768)*(DATA!$E$133:$E$368=D768),0)),"n/a")</f>
        <v>3.5746475611546299E-2</v>
      </c>
      <c r="K768" s="86">
        <f t="array" ref="K768">IFERROR(INDEX(DATA!$AN$133:$AN$368,MATCH(1,(DATA!$D$133:$D$368=B768)*(DATA!$E$133:$E$368=D768),0)),"n/a")</f>
        <v>2681459.37</v>
      </c>
      <c r="L768" s="77">
        <f t="array" ref="L768">IFERROR(INDEX(DATA!$AO$133:$AO$368,MATCH(1,(DATA!$D$133:$D$368=B768)*(DATA!$E$133:$E$368=D768),0)),"n/a")</f>
        <v>3.0549663588365701E-2</v>
      </c>
      <c r="R768" s="66"/>
      <c r="S768" s="66"/>
      <c r="T768" s="66"/>
      <c r="U768" s="66"/>
      <c r="V768" s="66"/>
      <c r="W768" s="66"/>
      <c r="X768" s="66"/>
      <c r="Y768" s="66"/>
    </row>
    <row r="769" spans="1:25" x14ac:dyDescent="0.2">
      <c r="A769" s="75" t="s">
        <v>19</v>
      </c>
      <c r="B769" s="66" t="s">
        <v>11</v>
      </c>
      <c r="C769" s="66" t="s">
        <v>25</v>
      </c>
      <c r="D769" s="66" t="s">
        <v>344</v>
      </c>
      <c r="E769" s="86">
        <f t="array" ref="E769">IFERROR(INDEX(DATA!$J$133:$J$368,MATCH(1,(DATA!$D$133:$D$368=B769)*(DATA!$E$133:$E$368=D769),0)),"n/a")</f>
        <v>51446.11</v>
      </c>
      <c r="F769" s="77">
        <f t="array" ref="F769">IFERROR(INDEX(DATA!$K$133:$K$368,MATCH(1,(DATA!$D$133:$D$368=B769)*(DATA!$E$133:$E$368=D769),0)),"n/a")</f>
        <v>-0.161754917709718</v>
      </c>
      <c r="G769" s="86">
        <f t="array" ref="G769">IFERROR(INDEX(DATA!$T$133:$T$368,MATCH(1,(DATA!$D$133:$D$368=B769)*(DATA!$E$133:$E$368=D769),0)),"n/a")</f>
        <v>192442.11</v>
      </c>
      <c r="H769" s="77">
        <f t="array" ref="H769">IFERROR(INDEX(DATA!$U$133:$U$368,MATCH(1,(DATA!$D$133:$D$368=B769)*(DATA!$E$133:$E$368=D769),0)),"n/a")</f>
        <v>0.117711620321405</v>
      </c>
      <c r="I769" s="86">
        <f t="array" ref="I769">IFERROR(INDEX(DATA!$AD$133:$AD$368,MATCH(1,(DATA!$D$133:$D$368=B769)*(DATA!$E$133:$E$368=D769),0)),"n/a")</f>
        <v>356456.22</v>
      </c>
      <c r="J769" s="77">
        <f t="array" ref="J769">IFERROR(INDEX(DATA!$AE$133:$AE$368,MATCH(1,(DATA!$D$133:$D$368=B769)*(DATA!$E$133:$E$368=D769),0)),"n/a")</f>
        <v>0.104973228929625</v>
      </c>
      <c r="K769" s="86">
        <f t="array" ref="K769">IFERROR(INDEX(DATA!$AN$133:$AN$368,MATCH(1,(DATA!$D$133:$D$368=B769)*(DATA!$E$133:$E$368=D769),0)),"n/a")</f>
        <v>701109.79</v>
      </c>
      <c r="L769" s="77">
        <f t="array" ref="L769">IFERROR(INDEX(DATA!$AO$133:$AO$368,MATCH(1,(DATA!$D$133:$D$368=B769)*(DATA!$E$133:$E$368=D769),0)),"n/a")</f>
        <v>9.5761805371383499E-2</v>
      </c>
      <c r="R769" s="66"/>
      <c r="S769" s="66"/>
      <c r="T769" s="66"/>
      <c r="U769" s="66"/>
      <c r="V769" s="66"/>
      <c r="W769" s="66"/>
      <c r="X769" s="66"/>
      <c r="Y769" s="66"/>
    </row>
    <row r="770" spans="1:25" x14ac:dyDescent="0.2">
      <c r="A770" s="75" t="s">
        <v>19</v>
      </c>
      <c r="B770" s="66" t="s">
        <v>11</v>
      </c>
      <c r="C770" s="66" t="s">
        <v>25</v>
      </c>
      <c r="D770" s="66" t="s">
        <v>345</v>
      </c>
      <c r="E770" s="86">
        <f t="array" ref="E770">IFERROR(INDEX(DATA!$J$133:$J$368,MATCH(1,(DATA!$D$133:$D$368=B770)*(DATA!$E$133:$E$368=D770),0)),"n/a")</f>
        <v>110617.67</v>
      </c>
      <c r="F770" s="77">
        <f t="array" ref="F770">IFERROR(INDEX(DATA!$K$133:$K$368,MATCH(1,(DATA!$D$133:$D$368=B770)*(DATA!$E$133:$E$368=D770),0)),"n/a")</f>
        <v>8.7225169350533996E-2</v>
      </c>
      <c r="G770" s="86">
        <f t="array" ref="G770">IFERROR(INDEX(DATA!$T$133:$T$368,MATCH(1,(DATA!$D$133:$D$368=B770)*(DATA!$E$133:$E$368=D770),0)),"n/a")</f>
        <v>379628.96</v>
      </c>
      <c r="H770" s="77">
        <f t="array" ref="H770">IFERROR(INDEX(DATA!$U$133:$U$368,MATCH(1,(DATA!$D$133:$D$368=B770)*(DATA!$E$133:$E$368=D770),0)),"n/a")</f>
        <v>0.138415826299394</v>
      </c>
      <c r="I770" s="86">
        <f t="array" ref="I770">IFERROR(INDEX(DATA!$AD$133:$AD$368,MATCH(1,(DATA!$D$133:$D$368=B770)*(DATA!$E$133:$E$368=D770),0)),"n/a")</f>
        <v>717158.29</v>
      </c>
      <c r="J770" s="77">
        <f t="array" ref="J770">IFERROR(INDEX(DATA!$AE$133:$AE$368,MATCH(1,(DATA!$D$133:$D$368=B770)*(DATA!$E$133:$E$368=D770),0)),"n/a")</f>
        <v>0.115679115509343</v>
      </c>
      <c r="K770" s="86">
        <f t="array" ref="K770">IFERROR(INDEX(DATA!$AN$133:$AN$368,MATCH(1,(DATA!$D$133:$D$368=B770)*(DATA!$E$133:$E$368=D770),0)),"n/a")</f>
        <v>1345678.4</v>
      </c>
      <c r="L770" s="77">
        <f t="array" ref="L770">IFERROR(INDEX(DATA!$AO$133:$AO$368,MATCH(1,(DATA!$D$133:$D$368=B770)*(DATA!$E$133:$E$368=D770),0)),"n/a")</f>
        <v>6.9788741434755594E-2</v>
      </c>
      <c r="R770" s="66"/>
      <c r="S770" s="66"/>
      <c r="T770" s="66"/>
      <c r="U770" s="66"/>
      <c r="V770" s="66"/>
      <c r="W770" s="66"/>
      <c r="X770" s="66"/>
      <c r="Y770" s="66"/>
    </row>
    <row r="771" spans="1:25" x14ac:dyDescent="0.2">
      <c r="A771" s="75"/>
      <c r="E771" s="80"/>
      <c r="F771" s="77"/>
      <c r="G771" s="81"/>
      <c r="H771" s="77"/>
      <c r="I771" s="81"/>
      <c r="J771" s="82"/>
      <c r="K771" s="81"/>
      <c r="L771" s="77"/>
      <c r="R771" s="66"/>
      <c r="S771" s="66"/>
      <c r="T771" s="66"/>
      <c r="U771" s="66"/>
      <c r="V771" s="66"/>
      <c r="W771" s="66"/>
      <c r="X771" s="66"/>
      <c r="Y771" s="66"/>
    </row>
    <row r="772" spans="1:25" x14ac:dyDescent="0.2">
      <c r="A772" s="75" t="s">
        <v>19</v>
      </c>
      <c r="B772" s="66" t="s">
        <v>11</v>
      </c>
      <c r="C772" s="66" t="s">
        <v>10</v>
      </c>
      <c r="D772" s="66" t="s">
        <v>271</v>
      </c>
      <c r="E772" s="87">
        <f t="array" ref="E772">IFERROR(INDEX(DATA!$L$133:$L$368,MATCH(1,(DATA!$D$133:$D$368=B772)*(DATA!$E$133:$E$368=D772),0)),"n/a")</f>
        <v>4.9982995098903</v>
      </c>
      <c r="F772" s="77">
        <f t="array" ref="F772">IFERROR(INDEX(DATA!$M$133:$M$368,MATCH(1,(DATA!$D$133:$D$368=B772)*(DATA!$E$133:$E$368=D772),0)),"n/a")</f>
        <v>9.4249312701381496E-2</v>
      </c>
      <c r="G772" s="87">
        <f t="array" ref="G772">IFERROR(INDEX(DATA!$V$133:$V$368,MATCH(1,(DATA!$D$133:$D$368=B772)*(DATA!$E$133:$E$368=D772),0)),"n/a")</f>
        <v>4.6922536146881004</v>
      </c>
      <c r="H772" s="77">
        <f t="array" ref="H772">IFERROR(INDEX(DATA!$W$133:$W$368,MATCH(1,(DATA!$D$133:$D$368=B772)*(DATA!$E$133:$E$368=D772),0)),"n/a")</f>
        <v>1.4581346059398601E-2</v>
      </c>
      <c r="I772" s="87">
        <f t="array" ref="I772">IFERROR(INDEX(DATA!$AF$133:$AF$368,MATCH(1,(DATA!$D$133:$D$368=B772)*(DATA!$E$133:$E$368=D772),0)),"n/a")</f>
        <v>4.5581249652439704</v>
      </c>
      <c r="J772" s="77">
        <f t="array" ref="J772">IFERROR(INDEX(DATA!$AG$133:$AG$368,MATCH(1,(DATA!$D$133:$D$368=B772)*(DATA!$E$133:$E$368=D772),0)),"n/a")</f>
        <v>-3.0766724372774199E-2</v>
      </c>
      <c r="K772" s="87">
        <f t="array" ref="K772">IFERROR(INDEX(DATA!$AP$133:$AP$368,MATCH(1,(DATA!$D$133:$D$368=B772)*(DATA!$E$133:$E$368=D772),0)),"n/a")</f>
        <v>4.5702121688483697</v>
      </c>
      <c r="L772" s="77">
        <f t="array" ref="L772">IFERROR(INDEX(DATA!$AQ$133:$AQ$368,MATCH(1,(DATA!$D$133:$D$368=B772)*(DATA!$E$133:$E$368=D772),0)),"n/a")</f>
        <v>-3.6768455611808998E-2</v>
      </c>
      <c r="R772" s="66"/>
      <c r="S772" s="66"/>
      <c r="T772" s="66"/>
      <c r="U772" s="66"/>
      <c r="V772" s="66"/>
      <c r="W772" s="66"/>
      <c r="X772" s="66"/>
      <c r="Y772" s="66"/>
    </row>
    <row r="773" spans="1:25" x14ac:dyDescent="0.2">
      <c r="A773" s="75" t="s">
        <v>19</v>
      </c>
      <c r="B773" s="66" t="s">
        <v>11</v>
      </c>
      <c r="C773" s="66" t="s">
        <v>10</v>
      </c>
      <c r="D773" s="66" t="s">
        <v>272</v>
      </c>
      <c r="E773" s="87">
        <f t="array" ref="E773">IFERROR(INDEX(DATA!$L$133:$L$368,MATCH(1,(DATA!$D$133:$D$368=B773)*(DATA!$E$133:$E$368=D773),0)),"n/a")</f>
        <v>4.6298781387068502</v>
      </c>
      <c r="F773" s="77">
        <f t="array" ref="F773">IFERROR(INDEX(DATA!$M$133:$M$368,MATCH(1,(DATA!$D$133:$D$368=B773)*(DATA!$E$133:$E$368=D773),0)),"n/a")</f>
        <v>-4.46254163043934E-2</v>
      </c>
      <c r="G773" s="87">
        <f t="array" ref="G773">IFERROR(INDEX(DATA!$V$133:$V$368,MATCH(1,(DATA!$D$133:$D$368=B773)*(DATA!$E$133:$E$368=D773),0)),"n/a")</f>
        <v>4.6823512777050604</v>
      </c>
      <c r="H773" s="77">
        <f t="array" ref="H773">IFERROR(INDEX(DATA!$W$133:$W$368,MATCH(1,(DATA!$D$133:$D$368=B773)*(DATA!$E$133:$E$368=D773),0)),"n/a")</f>
        <v>-2.32614939708598E-2</v>
      </c>
      <c r="I773" s="87">
        <f t="array" ref="I773">IFERROR(INDEX(DATA!$AF$133:$AF$368,MATCH(1,(DATA!$D$133:$D$368=B773)*(DATA!$E$133:$E$368=D773),0)),"n/a")</f>
        <v>4.6778799398874398</v>
      </c>
      <c r="J773" s="77">
        <f t="array" ref="J773">IFERROR(INDEX(DATA!$AG$133:$AG$368,MATCH(1,(DATA!$D$133:$D$368=B773)*(DATA!$E$133:$E$368=D773),0)),"n/a")</f>
        <v>-1.6316133384770799E-2</v>
      </c>
      <c r="K773" s="87">
        <f t="array" ref="K773">IFERROR(INDEX(DATA!$AP$133:$AP$368,MATCH(1,(DATA!$D$133:$D$368=B773)*(DATA!$E$133:$E$368=D773),0)),"n/a")</f>
        <v>4.7620116828621901</v>
      </c>
      <c r="L773" s="77">
        <f t="array" ref="L773">IFERROR(INDEX(DATA!$AQ$133:$AQ$368,MATCH(1,(DATA!$D$133:$D$368=B773)*(DATA!$E$133:$E$368=D773),0)),"n/a")</f>
        <v>-1.26743424801919E-3</v>
      </c>
      <c r="R773" s="66"/>
      <c r="S773" s="66"/>
      <c r="T773" s="66"/>
      <c r="U773" s="66"/>
      <c r="V773" s="66"/>
      <c r="W773" s="66"/>
      <c r="X773" s="66"/>
      <c r="Y773" s="66"/>
    </row>
    <row r="774" spans="1:25" x14ac:dyDescent="0.2">
      <c r="A774" s="75" t="s">
        <v>19</v>
      </c>
      <c r="B774" s="66" t="s">
        <v>11</v>
      </c>
      <c r="C774" s="66" t="s">
        <v>10</v>
      </c>
      <c r="D774" s="66" t="s">
        <v>273</v>
      </c>
      <c r="E774" s="87">
        <f t="array" ref="E774">IFERROR(INDEX(DATA!$L$133:$L$368,MATCH(1,(DATA!$D$133:$D$368=B774)*(DATA!$E$133:$E$368=D774),0)),"n/a")</f>
        <v>4.463380584457</v>
      </c>
      <c r="F774" s="77">
        <f t="array" ref="F774">IFERROR(INDEX(DATA!$M$133:$M$368,MATCH(1,(DATA!$D$133:$D$368=B774)*(DATA!$E$133:$E$368=D774),0)),"n/a")</f>
        <v>-3.31484261860173E-2</v>
      </c>
      <c r="G774" s="87">
        <f t="array" ref="G774">IFERROR(INDEX(DATA!$V$133:$V$368,MATCH(1,(DATA!$D$133:$D$368=B774)*(DATA!$E$133:$E$368=D774),0)),"n/a")</f>
        <v>4.5224709556575799</v>
      </c>
      <c r="H774" s="77">
        <f t="array" ref="H774">IFERROR(INDEX(DATA!$W$133:$W$368,MATCH(1,(DATA!$D$133:$D$368=B774)*(DATA!$E$133:$E$368=D774),0)),"n/a")</f>
        <v>-7.1746522964111596E-3</v>
      </c>
      <c r="I774" s="87">
        <f t="array" ref="I774">IFERROR(INDEX(DATA!$AF$133:$AF$368,MATCH(1,(DATA!$D$133:$D$368=B774)*(DATA!$E$133:$E$368=D774),0)),"n/a")</f>
        <v>4.4952618468604202</v>
      </c>
      <c r="J774" s="77">
        <f t="array" ref="J774">IFERROR(INDEX(DATA!$AG$133:$AG$368,MATCH(1,(DATA!$D$133:$D$368=B774)*(DATA!$E$133:$E$368=D774),0)),"n/a")</f>
        <v>8.1991035200386E-3</v>
      </c>
      <c r="K774" s="87">
        <f t="array" ref="K774">IFERROR(INDEX(DATA!$AP$133:$AP$368,MATCH(1,(DATA!$D$133:$D$368=B774)*(DATA!$E$133:$E$368=D774),0)),"n/a")</f>
        <v>4.5639470833399098</v>
      </c>
      <c r="L774" s="77">
        <f t="array" ref="L774">IFERROR(INDEX(DATA!$AQ$133:$AQ$368,MATCH(1,(DATA!$D$133:$D$368=B774)*(DATA!$E$133:$E$368=D774),0)),"n/a")</f>
        <v>1.9303477780570601E-2</v>
      </c>
      <c r="R774" s="66"/>
      <c r="S774" s="66"/>
      <c r="T774" s="66"/>
      <c r="U774" s="66"/>
      <c r="V774" s="66"/>
      <c r="W774" s="66"/>
      <c r="X774" s="66"/>
      <c r="Y774" s="66"/>
    </row>
    <row r="775" spans="1:25" x14ac:dyDescent="0.2">
      <c r="A775" s="75" t="s">
        <v>19</v>
      </c>
      <c r="B775" s="66" t="s">
        <v>11</v>
      </c>
      <c r="C775" s="66" t="s">
        <v>10</v>
      </c>
      <c r="D775" s="66" t="s">
        <v>274</v>
      </c>
      <c r="E775" s="87">
        <f t="array" ref="E775">IFERROR(INDEX(DATA!$L$133:$L$368,MATCH(1,(DATA!$D$133:$D$368=B775)*(DATA!$E$133:$E$368=D775),0)),"n/a")</f>
        <v>4.4142181819387902</v>
      </c>
      <c r="F775" s="77">
        <f t="array" ref="F775">IFERROR(INDEX(DATA!$M$133:$M$368,MATCH(1,(DATA!$D$133:$D$368=B775)*(DATA!$E$133:$E$368=D775),0)),"n/a")</f>
        <v>-4.1927463667604498E-2</v>
      </c>
      <c r="G775" s="87">
        <f t="array" ref="G775">IFERROR(INDEX(DATA!$V$133:$V$368,MATCH(1,(DATA!$D$133:$D$368=B775)*(DATA!$E$133:$E$368=D775),0)),"n/a")</f>
        <v>4.5157220764937502</v>
      </c>
      <c r="H775" s="77">
        <f t="array" ref="H775">IFERROR(INDEX(DATA!$W$133:$W$368,MATCH(1,(DATA!$D$133:$D$368=B775)*(DATA!$E$133:$E$368=D775),0)),"n/a")</f>
        <v>-1.17866639498203E-2</v>
      </c>
      <c r="I775" s="87">
        <f t="array" ref="I775">IFERROR(INDEX(DATA!$AF$133:$AF$368,MATCH(1,(DATA!$D$133:$D$368=B775)*(DATA!$E$133:$E$368=D775),0)),"n/a")</f>
        <v>4.5008240925116398</v>
      </c>
      <c r="J775" s="77">
        <f t="array" ref="J775">IFERROR(INDEX(DATA!$AG$133:$AG$368,MATCH(1,(DATA!$D$133:$D$368=B775)*(DATA!$E$133:$E$368=D775),0)),"n/a")</f>
        <v>4.6001579102777202E-4</v>
      </c>
      <c r="K775" s="87">
        <f t="array" ref="K775">IFERROR(INDEX(DATA!$AP$133:$AP$368,MATCH(1,(DATA!$D$133:$D$368=B775)*(DATA!$E$133:$E$368=D775),0)),"n/a")</f>
        <v>4.5406079878052203</v>
      </c>
      <c r="L775" s="77">
        <f t="array" ref="L775">IFERROR(INDEX(DATA!$AQ$133:$AQ$368,MATCH(1,(DATA!$D$133:$D$368=B775)*(DATA!$E$133:$E$368=D775),0)),"n/a")</f>
        <v>-1.36658878041853E-2</v>
      </c>
      <c r="R775" s="66"/>
      <c r="S775" s="66"/>
      <c r="T775" s="66"/>
      <c r="U775" s="66"/>
      <c r="V775" s="66"/>
      <c r="W775" s="66"/>
      <c r="X775" s="66"/>
      <c r="Y775" s="66"/>
    </row>
    <row r="776" spans="1:25" x14ac:dyDescent="0.2">
      <c r="A776" s="75" t="s">
        <v>19</v>
      </c>
      <c r="B776" s="66" t="s">
        <v>11</v>
      </c>
      <c r="C776" s="66" t="s">
        <v>10</v>
      </c>
      <c r="D776" s="66" t="s">
        <v>275</v>
      </c>
      <c r="E776" s="87">
        <f t="array" ref="E776">IFERROR(INDEX(DATA!$L$133:$L$368,MATCH(1,(DATA!$D$133:$D$368=B776)*(DATA!$E$133:$E$368=D776),0)),"n/a")</f>
        <v>3.9386315430305601</v>
      </c>
      <c r="F776" s="77">
        <f t="array" ref="F776">IFERROR(INDEX(DATA!$M$133:$M$368,MATCH(1,(DATA!$D$133:$D$368=B776)*(DATA!$E$133:$E$368=D776),0)),"n/a")</f>
        <v>-2.01070326323428E-2</v>
      </c>
      <c r="G776" s="87">
        <f t="array" ref="G776">IFERROR(INDEX(DATA!$V$133:$V$368,MATCH(1,(DATA!$D$133:$D$368=B776)*(DATA!$E$133:$E$368=D776),0)),"n/a")</f>
        <v>3.9596765424957798</v>
      </c>
      <c r="H776" s="77">
        <f t="array" ref="H776">IFERROR(INDEX(DATA!$W$133:$W$368,MATCH(1,(DATA!$D$133:$D$368=B776)*(DATA!$E$133:$E$368=D776),0)),"n/a")</f>
        <v>-1.16222755835464E-2</v>
      </c>
      <c r="I776" s="87">
        <f t="array" ref="I776">IFERROR(INDEX(DATA!$AF$133:$AF$368,MATCH(1,(DATA!$D$133:$D$368=B776)*(DATA!$E$133:$E$368=D776),0)),"n/a")</f>
        <v>3.8783526054114899</v>
      </c>
      <c r="J776" s="77">
        <f t="array" ref="J776">IFERROR(INDEX(DATA!$AG$133:$AG$368,MATCH(1,(DATA!$D$133:$D$368=B776)*(DATA!$E$133:$E$368=D776),0)),"n/a")</f>
        <v>-3.1884374296984902E-2</v>
      </c>
      <c r="K776" s="87">
        <f t="array" ref="K776">IFERROR(INDEX(DATA!$AP$133:$AP$368,MATCH(1,(DATA!$D$133:$D$368=B776)*(DATA!$E$133:$E$368=D776),0)),"n/a")</f>
        <v>4.0097079474796198</v>
      </c>
      <c r="L776" s="77">
        <f t="array" ref="L776">IFERROR(INDEX(DATA!$AQ$133:$AQ$368,MATCH(1,(DATA!$D$133:$D$368=B776)*(DATA!$E$133:$E$368=D776),0)),"n/a")</f>
        <v>-2.8780761095042899E-2</v>
      </c>
      <c r="R776" s="66"/>
      <c r="S776" s="66"/>
      <c r="T776" s="66"/>
      <c r="U776" s="66"/>
      <c r="V776" s="66"/>
      <c r="W776" s="66"/>
      <c r="X776" s="66"/>
      <c r="Y776" s="66"/>
    </row>
    <row r="777" spans="1:25" x14ac:dyDescent="0.2">
      <c r="A777" s="75" t="s">
        <v>19</v>
      </c>
      <c r="B777" s="66" t="s">
        <v>11</v>
      </c>
      <c r="C777" s="66" t="s">
        <v>10</v>
      </c>
      <c r="D777" s="66" t="s">
        <v>276</v>
      </c>
      <c r="E777" s="87">
        <f t="array" ref="E777">IFERROR(INDEX(DATA!$L$133:$L$368,MATCH(1,(DATA!$D$133:$D$368=B777)*(DATA!$E$133:$E$368=D777),0)),"n/a")</f>
        <v>4.3356472837436701</v>
      </c>
      <c r="F777" s="77">
        <f t="array" ref="F777">IFERROR(INDEX(DATA!$M$133:$M$368,MATCH(1,(DATA!$D$133:$D$368=B777)*(DATA!$E$133:$E$368=D777),0)),"n/a")</f>
        <v>2.7330329161443E-3</v>
      </c>
      <c r="G777" s="87">
        <f t="array" ref="G777">IFERROR(INDEX(DATA!$V$133:$V$368,MATCH(1,(DATA!$D$133:$D$368=B777)*(DATA!$E$133:$E$368=D777),0)),"n/a")</f>
        <v>4.2965448285637704</v>
      </c>
      <c r="H777" s="77">
        <f t="array" ref="H777">IFERROR(INDEX(DATA!$W$133:$W$368,MATCH(1,(DATA!$D$133:$D$368=B777)*(DATA!$E$133:$E$368=D777),0)),"n/a")</f>
        <v>-3.8159779300937198E-3</v>
      </c>
      <c r="I777" s="87">
        <f t="array" ref="I777">IFERROR(INDEX(DATA!$AF$133:$AF$368,MATCH(1,(DATA!$D$133:$D$368=B777)*(DATA!$E$133:$E$368=D777),0)),"n/a")</f>
        <v>4.3023112401896899</v>
      </c>
      <c r="J777" s="77">
        <f t="array" ref="J777">IFERROR(INDEX(DATA!$AG$133:$AG$368,MATCH(1,(DATA!$D$133:$D$368=B777)*(DATA!$E$133:$E$368=D777),0)),"n/a")</f>
        <v>1.3133719130077901E-3</v>
      </c>
      <c r="K777" s="87">
        <f t="array" ref="K777">IFERROR(INDEX(DATA!$AP$133:$AP$368,MATCH(1,(DATA!$D$133:$D$368=B777)*(DATA!$E$133:$E$368=D777),0)),"n/a")</f>
        <v>4.3943551312428299</v>
      </c>
      <c r="L777" s="77">
        <f t="array" ref="L777">IFERROR(INDEX(DATA!$AQ$133:$AQ$368,MATCH(1,(DATA!$D$133:$D$368=B777)*(DATA!$E$133:$E$368=D777),0)),"n/a")</f>
        <v>1.1922787535894199E-2</v>
      </c>
      <c r="R777" s="66"/>
      <c r="S777" s="66"/>
      <c r="T777" s="66"/>
      <c r="U777" s="66"/>
      <c r="V777" s="66"/>
      <c r="W777" s="66"/>
      <c r="X777" s="66"/>
      <c r="Y777" s="66"/>
    </row>
    <row r="778" spans="1:25" x14ac:dyDescent="0.2">
      <c r="A778" s="75" t="s">
        <v>19</v>
      </c>
      <c r="B778" s="66" t="s">
        <v>11</v>
      </c>
      <c r="C778" s="66" t="s">
        <v>10</v>
      </c>
      <c r="D778" s="66" t="s">
        <v>277</v>
      </c>
      <c r="E778" s="87">
        <f t="array" ref="E778">IFERROR(INDEX(DATA!$L$133:$L$368,MATCH(1,(DATA!$D$133:$D$368=B778)*(DATA!$E$133:$E$368=D778),0)),"n/a")</f>
        <v>4.6693334683538001</v>
      </c>
      <c r="F778" s="77">
        <f t="array" ref="F778">IFERROR(INDEX(DATA!$M$133:$M$368,MATCH(1,(DATA!$D$133:$D$368=B778)*(DATA!$E$133:$E$368=D778),0)),"n/a")</f>
        <v>-7.2283516569525405E-2</v>
      </c>
      <c r="G778" s="87">
        <f t="array" ref="G778">IFERROR(INDEX(DATA!$V$133:$V$368,MATCH(1,(DATA!$D$133:$D$368=B778)*(DATA!$E$133:$E$368=D778),0)),"n/a")</f>
        <v>4.7511091480612304</v>
      </c>
      <c r="H778" s="77">
        <f t="array" ref="H778">IFERROR(INDEX(DATA!$W$133:$W$368,MATCH(1,(DATA!$D$133:$D$368=B778)*(DATA!$E$133:$E$368=D778),0)),"n/a")</f>
        <v>-5.9685276524455502E-2</v>
      </c>
      <c r="I778" s="87">
        <f t="array" ref="I778">IFERROR(INDEX(DATA!$AF$133:$AF$368,MATCH(1,(DATA!$D$133:$D$368=B778)*(DATA!$E$133:$E$368=D778),0)),"n/a")</f>
        <v>4.7545546664643501</v>
      </c>
      <c r="J778" s="77">
        <f t="array" ref="J778">IFERROR(INDEX(DATA!$AG$133:$AG$368,MATCH(1,(DATA!$D$133:$D$368=B778)*(DATA!$E$133:$E$368=D778),0)),"n/a")</f>
        <v>-6.4254605088696598E-2</v>
      </c>
      <c r="K778" s="87">
        <f t="array" ref="K778">IFERROR(INDEX(DATA!$AP$133:$AP$368,MATCH(1,(DATA!$D$133:$D$368=B778)*(DATA!$E$133:$E$368=D778),0)),"n/a")</f>
        <v>4.8897432112908499</v>
      </c>
      <c r="L778" s="77">
        <f t="array" ref="L778">IFERROR(INDEX(DATA!$AQ$133:$AQ$368,MATCH(1,(DATA!$D$133:$D$368=B778)*(DATA!$E$133:$E$368=D778),0)),"n/a")</f>
        <v>-5.4903490168345399E-2</v>
      </c>
      <c r="R778" s="66"/>
      <c r="S778" s="66"/>
      <c r="T778" s="66"/>
      <c r="U778" s="66"/>
      <c r="V778" s="66"/>
      <c r="W778" s="66"/>
      <c r="X778" s="66"/>
      <c r="Y778" s="66"/>
    </row>
    <row r="779" spans="1:25" x14ac:dyDescent="0.2">
      <c r="A779" s="75" t="s">
        <v>19</v>
      </c>
      <c r="B779" s="66" t="s">
        <v>11</v>
      </c>
      <c r="C779" s="66" t="s">
        <v>10</v>
      </c>
      <c r="D779" s="66" t="s">
        <v>278</v>
      </c>
      <c r="E779" s="87">
        <f t="array" ref="E779">IFERROR(INDEX(DATA!$L$133:$L$368,MATCH(1,(DATA!$D$133:$D$368=B779)*(DATA!$E$133:$E$368=D779),0)),"n/a")</f>
        <v>4.3495067159815903</v>
      </c>
      <c r="F779" s="77">
        <f t="array" ref="F779">IFERROR(INDEX(DATA!$M$133:$M$368,MATCH(1,(DATA!$D$133:$D$368=B779)*(DATA!$E$133:$E$368=D779),0)),"n/a")</f>
        <v>1.44929547483894E-2</v>
      </c>
      <c r="G779" s="87">
        <f t="array" ref="G779">IFERROR(INDEX(DATA!$V$133:$V$368,MATCH(1,(DATA!$D$133:$D$368=B779)*(DATA!$E$133:$E$368=D779),0)),"n/a")</f>
        <v>4.3203274670107499</v>
      </c>
      <c r="H779" s="77">
        <f t="array" ref="H779">IFERROR(INDEX(DATA!$W$133:$W$368,MATCH(1,(DATA!$D$133:$D$368=B779)*(DATA!$E$133:$E$368=D779),0)),"n/a")</f>
        <v>-3.8940461644671097E-2</v>
      </c>
      <c r="I779" s="87">
        <f t="array" ref="I779">IFERROR(INDEX(DATA!$AF$133:$AF$368,MATCH(1,(DATA!$D$133:$D$368=B779)*(DATA!$E$133:$E$368=D779),0)),"n/a")</f>
        <v>4.3710042053771101</v>
      </c>
      <c r="J779" s="77">
        <f t="array" ref="J779">IFERROR(INDEX(DATA!$AG$133:$AG$368,MATCH(1,(DATA!$D$133:$D$368=B779)*(DATA!$E$133:$E$368=D779),0)),"n/a")</f>
        <v>-2.7070318555193301E-2</v>
      </c>
      <c r="K779" s="87">
        <f t="array" ref="K779">IFERROR(INDEX(DATA!$AP$133:$AP$368,MATCH(1,(DATA!$D$133:$D$368=B779)*(DATA!$E$133:$E$368=D779),0)),"n/a")</f>
        <v>4.5023117394651404</v>
      </c>
      <c r="L779" s="77">
        <f t="array" ref="L779">IFERROR(INDEX(DATA!$AQ$133:$AQ$368,MATCH(1,(DATA!$D$133:$D$368=B779)*(DATA!$E$133:$E$368=D779),0)),"n/a")</f>
        <v>-1.2063369453614199E-2</v>
      </c>
      <c r="R779" s="66"/>
      <c r="S779" s="66"/>
      <c r="T779" s="66"/>
      <c r="U779" s="66"/>
      <c r="V779" s="66"/>
      <c r="W779" s="66"/>
      <c r="X779" s="66"/>
      <c r="Y779" s="66"/>
    </row>
    <row r="780" spans="1:25" x14ac:dyDescent="0.2">
      <c r="A780" s="75" t="s">
        <v>19</v>
      </c>
      <c r="B780" s="66" t="s">
        <v>11</v>
      </c>
      <c r="C780" s="66" t="s">
        <v>10</v>
      </c>
      <c r="D780" s="66" t="s">
        <v>279</v>
      </c>
      <c r="E780" s="87">
        <f t="array" ref="E780">IFERROR(INDEX(DATA!$L$133:$L$368,MATCH(1,(DATA!$D$133:$D$368=B780)*(DATA!$E$133:$E$368=D780),0)),"n/a")</f>
        <v>4.5260116873765899</v>
      </c>
      <c r="F780" s="77">
        <f t="array" ref="F780">IFERROR(INDEX(DATA!$M$133:$M$368,MATCH(1,(DATA!$D$133:$D$368=B780)*(DATA!$E$133:$E$368=D780),0)),"n/a")</f>
        <v>0.27669232963046098</v>
      </c>
      <c r="G780" s="87">
        <f t="array" ref="G780">IFERROR(INDEX(DATA!$V$133:$V$368,MATCH(1,(DATA!$D$133:$D$368=B780)*(DATA!$E$133:$E$368=D780),0)),"n/a")</f>
        <v>4.3083010333214098</v>
      </c>
      <c r="H780" s="77">
        <f t="array" ref="H780">IFERROR(INDEX(DATA!$W$133:$W$368,MATCH(1,(DATA!$D$133:$D$368=B780)*(DATA!$E$133:$E$368=D780),0)),"n/a")</f>
        <v>8.8143332629692095E-2</v>
      </c>
      <c r="I780" s="87">
        <f t="array" ref="I780">IFERROR(INDEX(DATA!$AF$133:$AF$368,MATCH(1,(DATA!$D$133:$D$368=B780)*(DATA!$E$133:$E$368=D780),0)),"n/a")</f>
        <v>4.2900702538737896</v>
      </c>
      <c r="J780" s="77">
        <f t="array" ref="J780">IFERROR(INDEX(DATA!$AG$133:$AG$368,MATCH(1,(DATA!$D$133:$D$368=B780)*(DATA!$E$133:$E$368=D780),0)),"n/a")</f>
        <v>5.65639473415534E-2</v>
      </c>
      <c r="K780" s="87">
        <f t="array" ref="K780">IFERROR(INDEX(DATA!$AP$133:$AP$368,MATCH(1,(DATA!$D$133:$D$368=B780)*(DATA!$E$133:$E$368=D780),0)),"n/a")</f>
        <v>4.3718709153722104</v>
      </c>
      <c r="L780" s="77">
        <f t="array" ref="L780">IFERROR(INDEX(DATA!$AQ$133:$AQ$368,MATCH(1,(DATA!$D$133:$D$368=B780)*(DATA!$E$133:$E$368=D780),0)),"n/a")</f>
        <v>9.2010467356675299E-2</v>
      </c>
      <c r="R780" s="66"/>
      <c r="S780" s="66"/>
      <c r="T780" s="66"/>
      <c r="U780" s="66"/>
      <c r="V780" s="66"/>
      <c r="W780" s="66"/>
      <c r="X780" s="66"/>
      <c r="Y780" s="66"/>
    </row>
    <row r="781" spans="1:25" x14ac:dyDescent="0.2">
      <c r="A781" s="75" t="s">
        <v>19</v>
      </c>
      <c r="B781" s="66" t="s">
        <v>11</v>
      </c>
      <c r="C781" s="66" t="s">
        <v>10</v>
      </c>
      <c r="D781" s="66" t="s">
        <v>280</v>
      </c>
      <c r="E781" s="87">
        <f t="array" ref="E781">IFERROR(INDEX(DATA!$L$133:$L$368,MATCH(1,(DATA!$D$133:$D$368=B781)*(DATA!$E$133:$E$368=D781),0)),"n/a")</f>
        <v>5.3014945354268903</v>
      </c>
      <c r="F781" s="77">
        <f t="array" ref="F781">IFERROR(INDEX(DATA!$M$133:$M$368,MATCH(1,(DATA!$D$133:$D$368=B781)*(DATA!$E$133:$E$368=D781),0)),"n/a")</f>
        <v>-2.35385065419811E-2</v>
      </c>
      <c r="G781" s="87">
        <f t="array" ref="G781">IFERROR(INDEX(DATA!$V$133:$V$368,MATCH(1,(DATA!$D$133:$D$368=B781)*(DATA!$E$133:$E$368=D781),0)),"n/a")</f>
        <v>5.2094866514160696</v>
      </c>
      <c r="H781" s="77">
        <f t="array" ref="H781">IFERROR(INDEX(DATA!$W$133:$W$368,MATCH(1,(DATA!$D$133:$D$368=B781)*(DATA!$E$133:$E$368=D781),0)),"n/a")</f>
        <v>-2.71819516219238E-2</v>
      </c>
      <c r="I781" s="87">
        <f t="array" ref="I781">IFERROR(INDEX(DATA!$AF$133:$AF$368,MATCH(1,(DATA!$D$133:$D$368=B781)*(DATA!$E$133:$E$368=D781),0)),"n/a")</f>
        <v>5.2466479423317098</v>
      </c>
      <c r="J781" s="77">
        <f t="array" ref="J781">IFERROR(INDEX(DATA!$AG$133:$AG$368,MATCH(1,(DATA!$D$133:$D$368=B781)*(DATA!$E$133:$E$368=D781),0)),"n/a")</f>
        <v>-3.3688301903454197E-2</v>
      </c>
      <c r="K781" s="87">
        <f t="array" ref="K781">IFERROR(INDEX(DATA!$AP$133:$AP$368,MATCH(1,(DATA!$D$133:$D$368=B781)*(DATA!$E$133:$E$368=D781),0)),"n/a")</f>
        <v>5.3848323557945497</v>
      </c>
      <c r="L781" s="77">
        <f t="array" ref="L781">IFERROR(INDEX(DATA!$AQ$133:$AQ$368,MATCH(1,(DATA!$D$133:$D$368=B781)*(DATA!$E$133:$E$368=D781),0)),"n/a")</f>
        <v>-3.6720012308765503E-2</v>
      </c>
      <c r="R781" s="66"/>
      <c r="S781" s="66"/>
      <c r="T781" s="66"/>
      <c r="U781" s="66"/>
      <c r="V781" s="66"/>
      <c r="W781" s="66"/>
      <c r="X781" s="66"/>
      <c r="Y781" s="66"/>
    </row>
    <row r="782" spans="1:25" x14ac:dyDescent="0.2">
      <c r="A782" s="75" t="s">
        <v>19</v>
      </c>
      <c r="B782" s="66" t="s">
        <v>11</v>
      </c>
      <c r="C782" s="66" t="s">
        <v>10</v>
      </c>
      <c r="D782" s="66" t="s">
        <v>281</v>
      </c>
      <c r="E782" s="87">
        <f t="array" ref="E782">IFERROR(INDEX(DATA!$L$133:$L$368,MATCH(1,(DATA!$D$133:$D$368=B782)*(DATA!$E$133:$E$368=D782),0)),"n/a")</f>
        <v>4.79715910644122</v>
      </c>
      <c r="F782" s="77">
        <f t="array" ref="F782">IFERROR(INDEX(DATA!$M$133:$M$368,MATCH(1,(DATA!$D$133:$D$368=B782)*(DATA!$E$133:$E$368=D782),0)),"n/a")</f>
        <v>0.15739916947227001</v>
      </c>
      <c r="G782" s="87">
        <f t="array" ref="G782">IFERROR(INDEX(DATA!$V$133:$V$368,MATCH(1,(DATA!$D$133:$D$368=B782)*(DATA!$E$133:$E$368=D782),0)),"n/a")</f>
        <v>4.5636602794374399</v>
      </c>
      <c r="H782" s="77">
        <f t="array" ref="H782">IFERROR(INDEX(DATA!$W$133:$W$368,MATCH(1,(DATA!$D$133:$D$368=B782)*(DATA!$E$133:$E$368=D782),0)),"n/a")</f>
        <v>3.0356874401638E-2</v>
      </c>
      <c r="I782" s="87">
        <f t="array" ref="I782">IFERROR(INDEX(DATA!$AF$133:$AF$368,MATCH(1,(DATA!$D$133:$D$368=B782)*(DATA!$E$133:$E$368=D782),0)),"n/a")</f>
        <v>4.5619115428897103</v>
      </c>
      <c r="J782" s="77">
        <f t="array" ref="J782">IFERROR(INDEX(DATA!$AG$133:$AG$368,MATCH(1,(DATA!$D$133:$D$368=B782)*(DATA!$E$133:$E$368=D782),0)),"n/a")</f>
        <v>3.8679293580978699E-2</v>
      </c>
      <c r="K782" s="87">
        <f t="array" ref="K782">IFERROR(INDEX(DATA!$AP$133:$AP$368,MATCH(1,(DATA!$D$133:$D$368=B782)*(DATA!$E$133:$E$368=D782),0)),"n/a")</f>
        <v>4.6394173829948899</v>
      </c>
      <c r="L782" s="77">
        <f t="array" ref="L782">IFERROR(INDEX(DATA!$AQ$133:$AQ$368,MATCH(1,(DATA!$D$133:$D$368=B782)*(DATA!$E$133:$E$368=D782),0)),"n/a")</f>
        <v>5.4385394731719099E-2</v>
      </c>
      <c r="R782" s="66"/>
      <c r="S782" s="66"/>
      <c r="T782" s="66"/>
      <c r="U782" s="66"/>
      <c r="V782" s="66"/>
      <c r="W782" s="66"/>
      <c r="X782" s="66"/>
      <c r="Y782" s="66"/>
    </row>
    <row r="783" spans="1:25" x14ac:dyDescent="0.2">
      <c r="A783" s="75" t="s">
        <v>19</v>
      </c>
      <c r="B783" s="66" t="s">
        <v>11</v>
      </c>
      <c r="C783" s="66" t="s">
        <v>10</v>
      </c>
      <c r="D783" s="66" t="s">
        <v>282</v>
      </c>
      <c r="E783" s="87">
        <f t="array" ref="E783">IFERROR(INDEX(DATA!$L$133:$L$368,MATCH(1,(DATA!$D$133:$D$368=B783)*(DATA!$E$133:$E$368=D783),0)),"n/a")</f>
        <v>5.0706483685758297</v>
      </c>
      <c r="F783" s="77">
        <f t="array" ref="F783">IFERROR(INDEX(DATA!$M$133:$M$368,MATCH(1,(DATA!$D$133:$D$368=B783)*(DATA!$E$133:$E$368=D783),0)),"n/a")</f>
        <v>2.1100803140207802E-2</v>
      </c>
      <c r="G783" s="87">
        <f t="array" ref="G783">IFERROR(INDEX(DATA!$V$133:$V$368,MATCH(1,(DATA!$D$133:$D$368=B783)*(DATA!$E$133:$E$368=D783),0)),"n/a")</f>
        <v>5.0981952436586999</v>
      </c>
      <c r="H783" s="77">
        <f t="array" ref="H783">IFERROR(INDEX(DATA!$W$133:$W$368,MATCH(1,(DATA!$D$133:$D$368=B783)*(DATA!$E$133:$E$368=D783),0)),"n/a")</f>
        <v>3.4173196348846802E-2</v>
      </c>
      <c r="I783" s="87">
        <f t="array" ref="I783">IFERROR(INDEX(DATA!$AF$133:$AF$368,MATCH(1,(DATA!$D$133:$D$368=B783)*(DATA!$E$133:$E$368=D783),0)),"n/a")</f>
        <v>5.0635324094306799</v>
      </c>
      <c r="J783" s="77">
        <f t="array" ref="J783">IFERROR(INDEX(DATA!$AG$133:$AG$368,MATCH(1,(DATA!$D$133:$D$368=B783)*(DATA!$E$133:$E$368=D783),0)),"n/a")</f>
        <v>2.97468973491328E-2</v>
      </c>
      <c r="K783" s="87">
        <f t="array" ref="K783">IFERROR(INDEX(DATA!$AP$133:$AP$368,MATCH(1,(DATA!$D$133:$D$368=B783)*(DATA!$E$133:$E$368=D783),0)),"n/a")</f>
        <v>5.0072967804798703</v>
      </c>
      <c r="L783" s="77">
        <f t="array" ref="L783">IFERROR(INDEX(DATA!$AQ$133:$AQ$368,MATCH(1,(DATA!$D$133:$D$368=B783)*(DATA!$E$133:$E$368=D783),0)),"n/a")</f>
        <v>-1.7526881206380698E-2</v>
      </c>
      <c r="R783" s="66"/>
      <c r="S783" s="66"/>
      <c r="T783" s="66"/>
      <c r="U783" s="66"/>
      <c r="V783" s="66"/>
      <c r="W783" s="66"/>
      <c r="X783" s="66"/>
      <c r="Y783" s="66"/>
    </row>
    <row r="784" spans="1:25" x14ac:dyDescent="0.2">
      <c r="A784" s="75" t="s">
        <v>19</v>
      </c>
      <c r="B784" s="66" t="s">
        <v>11</v>
      </c>
      <c r="C784" s="66" t="s">
        <v>10</v>
      </c>
      <c r="D784" s="66" t="s">
        <v>283</v>
      </c>
      <c r="E784" s="87">
        <f t="array" ref="E784">IFERROR(INDEX(DATA!$L$133:$L$368,MATCH(1,(DATA!$D$133:$D$368=B784)*(DATA!$E$133:$E$368=D784),0)),"n/a")</f>
        <v>5.1135857504753197</v>
      </c>
      <c r="F784" s="77">
        <f t="array" ref="F784">IFERROR(INDEX(DATA!$M$133:$M$368,MATCH(1,(DATA!$D$133:$D$368=B784)*(DATA!$E$133:$E$368=D784),0)),"n/a")</f>
        <v>0.131937400938724</v>
      </c>
      <c r="G784" s="87">
        <f t="array" ref="G784">IFERROR(INDEX(DATA!$V$133:$V$368,MATCH(1,(DATA!$D$133:$D$368=B784)*(DATA!$E$133:$E$368=D784),0)),"n/a")</f>
        <v>5.1450385329565398</v>
      </c>
      <c r="H784" s="77">
        <f t="array" ref="H784">IFERROR(INDEX(DATA!$W$133:$W$368,MATCH(1,(DATA!$D$133:$D$368=B784)*(DATA!$E$133:$E$368=D784),0)),"n/a")</f>
        <v>0.12873690751389899</v>
      </c>
      <c r="I784" s="87">
        <f t="array" ref="I784">IFERROR(INDEX(DATA!$AF$133:$AF$368,MATCH(1,(DATA!$D$133:$D$368=B784)*(DATA!$E$133:$E$368=D784),0)),"n/a")</f>
        <v>5.0737696968419996</v>
      </c>
      <c r="J784" s="77">
        <f t="array" ref="J784">IFERROR(INDEX(DATA!$AG$133:$AG$368,MATCH(1,(DATA!$D$133:$D$368=B784)*(DATA!$E$133:$E$368=D784),0)),"n/a")</f>
        <v>0.12382720998053801</v>
      </c>
      <c r="K784" s="87">
        <f t="array" ref="K784">IFERROR(INDEX(DATA!$AP$133:$AP$368,MATCH(1,(DATA!$D$133:$D$368=B784)*(DATA!$E$133:$E$368=D784),0)),"n/a")</f>
        <v>4.8702007959311899</v>
      </c>
      <c r="L784" s="77">
        <f t="array" ref="L784">IFERROR(INDEX(DATA!$AQ$133:$AQ$368,MATCH(1,(DATA!$D$133:$D$368=B784)*(DATA!$E$133:$E$368=D784),0)),"n/a")</f>
        <v>9.3745684306255794E-2</v>
      </c>
      <c r="R784" s="66"/>
      <c r="S784" s="66"/>
      <c r="T784" s="66"/>
      <c r="U784" s="66"/>
      <c r="V784" s="66"/>
      <c r="W784" s="66"/>
      <c r="X784" s="66"/>
      <c r="Y784" s="66"/>
    </row>
    <row r="785" spans="1:25" x14ac:dyDescent="0.2">
      <c r="A785" s="75" t="s">
        <v>19</v>
      </c>
      <c r="B785" s="66" t="s">
        <v>11</v>
      </c>
      <c r="C785" s="66" t="s">
        <v>10</v>
      </c>
      <c r="D785" s="66" t="s">
        <v>284</v>
      </c>
      <c r="E785" s="87">
        <f t="array" ref="E785">IFERROR(INDEX(DATA!$L$133:$L$368,MATCH(1,(DATA!$D$133:$D$368=B785)*(DATA!$E$133:$E$368=D785),0)),"n/a")</f>
        <v>4.2769474630743396</v>
      </c>
      <c r="F785" s="77">
        <f t="array" ref="F785">IFERROR(INDEX(DATA!$M$133:$M$368,MATCH(1,(DATA!$D$133:$D$368=B785)*(DATA!$E$133:$E$368=D785),0)),"n/a")</f>
        <v>0.27146269842696102</v>
      </c>
      <c r="G785" s="87">
        <f t="array" ref="G785">IFERROR(INDEX(DATA!$V$133:$V$368,MATCH(1,(DATA!$D$133:$D$368=B785)*(DATA!$E$133:$E$368=D785),0)),"n/a")</f>
        <v>3.8507500986466701</v>
      </c>
      <c r="H785" s="77">
        <f t="array" ref="H785">IFERROR(INDEX(DATA!$W$133:$W$368,MATCH(1,(DATA!$D$133:$D$368=B785)*(DATA!$E$133:$E$368=D785),0)),"n/a")</f>
        <v>7.6195861332409298E-4</v>
      </c>
      <c r="I785" s="87">
        <f t="array" ref="I785">IFERROR(INDEX(DATA!$AF$133:$AF$368,MATCH(1,(DATA!$D$133:$D$368=B785)*(DATA!$E$133:$E$368=D785),0)),"n/a")</f>
        <v>3.8656669625343398</v>
      </c>
      <c r="J785" s="77">
        <f t="array" ref="J785">IFERROR(INDEX(DATA!$AG$133:$AG$368,MATCH(1,(DATA!$D$133:$D$368=B785)*(DATA!$E$133:$E$368=D785),0)),"n/a")</f>
        <v>1.63752707680349E-2</v>
      </c>
      <c r="K785" s="87">
        <f t="array" ref="K785">IFERROR(INDEX(DATA!$AP$133:$AP$368,MATCH(1,(DATA!$D$133:$D$368=B785)*(DATA!$E$133:$E$368=D785),0)),"n/a")</f>
        <v>3.9910197790604101</v>
      </c>
      <c r="L785" s="77">
        <f t="array" ref="L785">IFERROR(INDEX(DATA!$AQ$133:$AQ$368,MATCH(1,(DATA!$D$133:$D$368=B785)*(DATA!$E$133:$E$368=D785),0)),"n/a")</f>
        <v>7.12312264002571E-2</v>
      </c>
      <c r="R785" s="66"/>
      <c r="S785" s="66"/>
      <c r="T785" s="66"/>
      <c r="U785" s="66"/>
      <c r="V785" s="66"/>
      <c r="W785" s="66"/>
      <c r="X785" s="66"/>
      <c r="Y785" s="66"/>
    </row>
    <row r="786" spans="1:25" x14ac:dyDescent="0.2">
      <c r="A786" s="75" t="s">
        <v>19</v>
      </c>
      <c r="B786" s="66" t="s">
        <v>11</v>
      </c>
      <c r="C786" s="66" t="s">
        <v>10</v>
      </c>
      <c r="D786" s="66" t="s">
        <v>285</v>
      </c>
      <c r="E786" s="87">
        <f t="array" ref="E786">IFERROR(INDEX(DATA!$L$133:$L$368,MATCH(1,(DATA!$D$133:$D$368=B786)*(DATA!$E$133:$E$368=D786),0)),"n/a")</f>
        <v>3.5411627468064601</v>
      </c>
      <c r="F786" s="77">
        <f t="array" ref="F786">IFERROR(INDEX(DATA!$M$133:$M$368,MATCH(1,(DATA!$D$133:$D$368=B786)*(DATA!$E$133:$E$368=D786),0)),"n/a")</f>
        <v>0.242946253509979</v>
      </c>
      <c r="G786" s="87">
        <f t="array" ref="G786">IFERROR(INDEX(DATA!$V$133:$V$368,MATCH(1,(DATA!$D$133:$D$368=B786)*(DATA!$E$133:$E$368=D786),0)),"n/a")</f>
        <v>3.1570624478974398</v>
      </c>
      <c r="H786" s="77">
        <f t="array" ref="H786">IFERROR(INDEX(DATA!$W$133:$W$368,MATCH(1,(DATA!$D$133:$D$368=B786)*(DATA!$E$133:$E$368=D786),0)),"n/a")</f>
        <v>-6.5973079727066106E-2</v>
      </c>
      <c r="I786" s="87">
        <f t="array" ref="I786">IFERROR(INDEX(DATA!$AF$133:$AF$368,MATCH(1,(DATA!$D$133:$D$368=B786)*(DATA!$E$133:$E$368=D786),0)),"n/a")</f>
        <v>3.1094865041980402</v>
      </c>
      <c r="J786" s="77">
        <f t="array" ref="J786">IFERROR(INDEX(DATA!$AG$133:$AG$368,MATCH(1,(DATA!$D$133:$D$368=B786)*(DATA!$E$133:$E$368=D786),0)),"n/a")</f>
        <v>-6.54374551966245E-2</v>
      </c>
      <c r="K786" s="87">
        <f t="array" ref="K786">IFERROR(INDEX(DATA!$AP$133:$AP$368,MATCH(1,(DATA!$D$133:$D$368=B786)*(DATA!$E$133:$E$368=D786),0)),"n/a")</f>
        <v>3.1735797100663401</v>
      </c>
      <c r="L786" s="77">
        <f t="array" ref="L786">IFERROR(INDEX(DATA!$AQ$133:$AQ$368,MATCH(1,(DATA!$D$133:$D$368=B786)*(DATA!$E$133:$E$368=D786),0)),"n/a")</f>
        <v>-6.0992254083091701E-3</v>
      </c>
      <c r="R786" s="66"/>
      <c r="S786" s="66"/>
      <c r="T786" s="66"/>
      <c r="U786" s="66"/>
      <c r="V786" s="66"/>
      <c r="W786" s="66"/>
      <c r="X786" s="66"/>
      <c r="Y786" s="66"/>
    </row>
    <row r="787" spans="1:25" x14ac:dyDescent="0.2">
      <c r="A787" s="75" t="s">
        <v>19</v>
      </c>
      <c r="B787" s="66" t="s">
        <v>11</v>
      </c>
      <c r="C787" s="66" t="s">
        <v>10</v>
      </c>
      <c r="D787" s="66" t="s">
        <v>286</v>
      </c>
      <c r="E787" s="87">
        <f t="array" ref="E787">IFERROR(INDEX(DATA!$L$133:$L$368,MATCH(1,(DATA!$D$133:$D$368=B787)*(DATA!$E$133:$E$368=D787),0)),"n/a")</f>
        <v>4.0578922485692397</v>
      </c>
      <c r="F787" s="77">
        <f t="array" ref="F787">IFERROR(INDEX(DATA!$M$133:$M$368,MATCH(1,(DATA!$D$133:$D$368=B787)*(DATA!$E$133:$E$368=D787),0)),"n/a")</f>
        <v>-2.7647132914920498E-2</v>
      </c>
      <c r="G787" s="87">
        <f t="array" ref="G787">IFERROR(INDEX(DATA!$V$133:$V$368,MATCH(1,(DATA!$D$133:$D$368=B787)*(DATA!$E$133:$E$368=D787),0)),"n/a")</f>
        <v>4.1025841925128104</v>
      </c>
      <c r="H787" s="77">
        <f t="array" ref="H787">IFERROR(INDEX(DATA!$W$133:$W$368,MATCH(1,(DATA!$D$133:$D$368=B787)*(DATA!$E$133:$E$368=D787),0)),"n/a")</f>
        <v>-1.24903476095577E-2</v>
      </c>
      <c r="I787" s="87">
        <f t="array" ref="I787">IFERROR(INDEX(DATA!$AF$133:$AF$368,MATCH(1,(DATA!$D$133:$D$368=B787)*(DATA!$E$133:$E$368=D787),0)),"n/a")</f>
        <v>4.0720601558411902</v>
      </c>
      <c r="J787" s="77">
        <f t="array" ref="J787">IFERROR(INDEX(DATA!$AG$133:$AG$368,MATCH(1,(DATA!$D$133:$D$368=B787)*(DATA!$E$133:$E$368=D787),0)),"n/a")</f>
        <v>-1.2036532619241201E-2</v>
      </c>
      <c r="K787" s="87">
        <f t="array" ref="K787">IFERROR(INDEX(DATA!$AP$133:$AP$368,MATCH(1,(DATA!$D$133:$D$368=B787)*(DATA!$E$133:$E$368=D787),0)),"n/a")</f>
        <v>4.1676441244635596</v>
      </c>
      <c r="L787" s="77">
        <f t="array" ref="L787">IFERROR(INDEX(DATA!$AQ$133:$AQ$368,MATCH(1,(DATA!$D$133:$D$368=B787)*(DATA!$E$133:$E$368=D787),0)),"n/a")</f>
        <v>-7.6562511193468104E-3</v>
      </c>
      <c r="R787" s="66"/>
      <c r="S787" s="66"/>
      <c r="T787" s="66"/>
      <c r="U787" s="66"/>
      <c r="V787" s="66"/>
      <c r="W787" s="66"/>
      <c r="X787" s="66"/>
      <c r="Y787" s="66"/>
    </row>
    <row r="788" spans="1:25" x14ac:dyDescent="0.2">
      <c r="A788" s="75" t="s">
        <v>19</v>
      </c>
      <c r="B788" s="66" t="s">
        <v>11</v>
      </c>
      <c r="C788" s="66" t="s">
        <v>10</v>
      </c>
      <c r="D788" s="66" t="s">
        <v>287</v>
      </c>
      <c r="E788" s="87">
        <f t="array" ref="E788">IFERROR(INDEX(DATA!$L$133:$L$368,MATCH(1,(DATA!$D$133:$D$368=B788)*(DATA!$E$133:$E$368=D788),0)),"n/a")</f>
        <v>4.0596903591762201</v>
      </c>
      <c r="F788" s="77">
        <f t="array" ref="F788">IFERROR(INDEX(DATA!$M$133:$M$368,MATCH(1,(DATA!$D$133:$D$368=B788)*(DATA!$E$133:$E$368=D788),0)),"n/a")</f>
        <v>-1.7995925473834599E-2</v>
      </c>
      <c r="G788" s="87">
        <f t="array" ref="G788">IFERROR(INDEX(DATA!$V$133:$V$368,MATCH(1,(DATA!$D$133:$D$368=B788)*(DATA!$E$133:$E$368=D788),0)),"n/a")</f>
        <v>4.0430191863062603</v>
      </c>
      <c r="H788" s="77">
        <f t="array" ref="H788">IFERROR(INDEX(DATA!$W$133:$W$368,MATCH(1,(DATA!$D$133:$D$368=B788)*(DATA!$E$133:$E$368=D788),0)),"n/a")</f>
        <v>-3.5452616082677503E-2</v>
      </c>
      <c r="I788" s="87">
        <f t="array" ref="I788">IFERROR(INDEX(DATA!$AF$133:$AF$368,MATCH(1,(DATA!$D$133:$D$368=B788)*(DATA!$E$133:$E$368=D788),0)),"n/a")</f>
        <v>4.0166846087227803</v>
      </c>
      <c r="J788" s="77">
        <f t="array" ref="J788">IFERROR(INDEX(DATA!$AG$133:$AG$368,MATCH(1,(DATA!$D$133:$D$368=B788)*(DATA!$E$133:$E$368=D788),0)),"n/a")</f>
        <v>-3.5759300026092997E-2</v>
      </c>
      <c r="K788" s="87">
        <f t="array" ref="K788">IFERROR(INDEX(DATA!$AP$133:$AP$368,MATCH(1,(DATA!$D$133:$D$368=B788)*(DATA!$E$133:$E$368=D788),0)),"n/a")</f>
        <v>4.13440546111514</v>
      </c>
      <c r="L788" s="77">
        <f t="array" ref="L788">IFERROR(INDEX(DATA!$AQ$133:$AQ$368,MATCH(1,(DATA!$D$133:$D$368=B788)*(DATA!$E$133:$E$368=D788),0)),"n/a")</f>
        <v>-1.81285590416972E-2</v>
      </c>
      <c r="R788" s="66"/>
      <c r="S788" s="66"/>
      <c r="T788" s="66"/>
      <c r="U788" s="66"/>
      <c r="V788" s="66"/>
      <c r="W788" s="66"/>
      <c r="X788" s="66"/>
      <c r="Y788" s="66"/>
    </row>
    <row r="789" spans="1:25" x14ac:dyDescent="0.2">
      <c r="A789" s="75" t="s">
        <v>19</v>
      </c>
      <c r="B789" s="66" t="s">
        <v>11</v>
      </c>
      <c r="C789" s="66" t="s">
        <v>10</v>
      </c>
      <c r="D789" s="66" t="s">
        <v>288</v>
      </c>
      <c r="E789" s="87">
        <f t="array" ref="E789">IFERROR(INDEX(DATA!$L$133:$L$368,MATCH(1,(DATA!$D$133:$D$368=B789)*(DATA!$E$133:$E$368=D789),0)),"n/a")</f>
        <v>5.2332182520134403</v>
      </c>
      <c r="F789" s="77">
        <f t="array" ref="F789">IFERROR(INDEX(DATA!$M$133:$M$368,MATCH(1,(DATA!$D$133:$D$368=B789)*(DATA!$E$133:$E$368=D789),0)),"n/a")</f>
        <v>1.6601495473527201E-2</v>
      </c>
      <c r="G789" s="87">
        <f t="array" ref="G789">IFERROR(INDEX(DATA!$V$133:$V$368,MATCH(1,(DATA!$D$133:$D$368=B789)*(DATA!$E$133:$E$368=D789),0)),"n/a")</f>
        <v>5.2482213006167999</v>
      </c>
      <c r="H789" s="77">
        <f t="array" ref="H789">IFERROR(INDEX(DATA!$W$133:$W$368,MATCH(1,(DATA!$D$133:$D$368=B789)*(DATA!$E$133:$E$368=D789),0)),"n/a")</f>
        <v>3.2248786154573002E-2</v>
      </c>
      <c r="I789" s="87">
        <f t="array" ref="I789">IFERROR(INDEX(DATA!$AF$133:$AF$368,MATCH(1,(DATA!$D$133:$D$368=B789)*(DATA!$E$133:$E$368=D789),0)),"n/a")</f>
        <v>5.1948961783773404</v>
      </c>
      <c r="J789" s="77">
        <f t="array" ref="J789">IFERROR(INDEX(DATA!$AG$133:$AG$368,MATCH(1,(DATA!$D$133:$D$368=B789)*(DATA!$E$133:$E$368=D789),0)),"n/a")</f>
        <v>2.1933961706993198E-2</v>
      </c>
      <c r="K789" s="87">
        <f t="array" ref="K789">IFERROR(INDEX(DATA!$AP$133:$AP$368,MATCH(1,(DATA!$D$133:$D$368=B789)*(DATA!$E$133:$E$368=D789),0)),"n/a")</f>
        <v>5.1478367227657102</v>
      </c>
      <c r="L789" s="77">
        <f t="array" ref="L789">IFERROR(INDEX(DATA!$AQ$133:$AQ$368,MATCH(1,(DATA!$D$133:$D$368=B789)*(DATA!$E$133:$E$368=D789),0)),"n/a")</f>
        <v>3.4722329335535899E-3</v>
      </c>
      <c r="R789" s="66"/>
      <c r="S789" s="66"/>
      <c r="T789" s="66"/>
      <c r="U789" s="66"/>
      <c r="V789" s="66"/>
      <c r="W789" s="66"/>
      <c r="X789" s="66"/>
      <c r="Y789" s="66"/>
    </row>
    <row r="790" spans="1:25" x14ac:dyDescent="0.2">
      <c r="A790" s="75" t="s">
        <v>19</v>
      </c>
      <c r="B790" s="66" t="s">
        <v>11</v>
      </c>
      <c r="C790" s="66" t="s">
        <v>10</v>
      </c>
      <c r="D790" s="66" t="s">
        <v>289</v>
      </c>
      <c r="E790" s="87">
        <f t="array" ref="E790">IFERROR(INDEX(DATA!$L$133:$L$368,MATCH(1,(DATA!$D$133:$D$368=B790)*(DATA!$E$133:$E$368=D790),0)),"n/a")</f>
        <v>4.2767681726738704</v>
      </c>
      <c r="F790" s="77">
        <f t="array" ref="F790">IFERROR(INDEX(DATA!$M$133:$M$368,MATCH(1,(DATA!$D$133:$D$368=B790)*(DATA!$E$133:$E$368=D790),0)),"n/a")</f>
        <v>6.1911353372706E-2</v>
      </c>
      <c r="G790" s="87">
        <f t="array" ref="G790">IFERROR(INDEX(DATA!$V$133:$V$368,MATCH(1,(DATA!$D$133:$D$368=B790)*(DATA!$E$133:$E$368=D790),0)),"n/a")</f>
        <v>4.2404486928581502</v>
      </c>
      <c r="H790" s="77">
        <f t="array" ref="H790">IFERROR(INDEX(DATA!$W$133:$W$368,MATCH(1,(DATA!$D$133:$D$368=B790)*(DATA!$E$133:$E$368=D790),0)),"n/a")</f>
        <v>6.05101922176086E-3</v>
      </c>
      <c r="I790" s="87">
        <f t="array" ref="I790">IFERROR(INDEX(DATA!$AF$133:$AF$368,MATCH(1,(DATA!$D$133:$D$368=B790)*(DATA!$E$133:$E$368=D790),0)),"n/a")</f>
        <v>4.2443563339477999</v>
      </c>
      <c r="J790" s="77">
        <f t="array" ref="J790">IFERROR(INDEX(DATA!$AG$133:$AG$368,MATCH(1,(DATA!$D$133:$D$368=B790)*(DATA!$E$133:$E$368=D790),0)),"n/a")</f>
        <v>2.1659996789514999E-2</v>
      </c>
      <c r="K790" s="87">
        <f t="array" ref="K790">IFERROR(INDEX(DATA!$AP$133:$AP$368,MATCH(1,(DATA!$D$133:$D$368=B790)*(DATA!$E$133:$E$368=D790),0)),"n/a")</f>
        <v>4.3381520266171902</v>
      </c>
      <c r="L790" s="77">
        <f t="array" ref="L790">IFERROR(INDEX(DATA!$AQ$133:$AQ$368,MATCH(1,(DATA!$D$133:$D$368=B790)*(DATA!$E$133:$E$368=D790),0)),"n/a")</f>
        <v>4.2938739095380499E-2</v>
      </c>
      <c r="R790" s="66"/>
      <c r="S790" s="66"/>
      <c r="T790" s="66"/>
      <c r="U790" s="66"/>
      <c r="V790" s="66"/>
      <c r="W790" s="66"/>
      <c r="X790" s="66"/>
      <c r="Y790" s="66"/>
    </row>
    <row r="791" spans="1:25" x14ac:dyDescent="0.2">
      <c r="A791" s="75" t="s">
        <v>19</v>
      </c>
      <c r="B791" s="66" t="s">
        <v>11</v>
      </c>
      <c r="C791" s="66" t="s">
        <v>10</v>
      </c>
      <c r="D791" s="66" t="s">
        <v>290</v>
      </c>
      <c r="E791" s="87">
        <f t="array" ref="E791">IFERROR(INDEX(DATA!$L$133:$L$368,MATCH(1,(DATA!$D$133:$D$368=B791)*(DATA!$E$133:$E$368=D791),0)),"n/a")</f>
        <v>4.3319657956229403</v>
      </c>
      <c r="F791" s="77">
        <f t="array" ref="F791">IFERROR(INDEX(DATA!$M$133:$M$368,MATCH(1,(DATA!$D$133:$D$368=B791)*(DATA!$E$133:$E$368=D791),0)),"n/a")</f>
        <v>-5.4567100182137403E-2</v>
      </c>
      <c r="G791" s="87">
        <f t="array" ref="G791">IFERROR(INDEX(DATA!$V$133:$V$368,MATCH(1,(DATA!$D$133:$D$368=B791)*(DATA!$E$133:$E$368=D791),0)),"n/a")</f>
        <v>4.4641500736065201</v>
      </c>
      <c r="H791" s="77">
        <f t="array" ref="H791">IFERROR(INDEX(DATA!$W$133:$W$368,MATCH(1,(DATA!$D$133:$D$368=B791)*(DATA!$E$133:$E$368=D791),0)),"n/a")</f>
        <v>-7.0621573280871403E-3</v>
      </c>
      <c r="I791" s="87">
        <f t="array" ref="I791">IFERROR(INDEX(DATA!$AF$133:$AF$368,MATCH(1,(DATA!$D$133:$D$368=B791)*(DATA!$E$133:$E$368=D791),0)),"n/a")</f>
        <v>4.4555898238645497</v>
      </c>
      <c r="J791" s="77">
        <f t="array" ref="J791">IFERROR(INDEX(DATA!$AG$133:$AG$368,MATCH(1,(DATA!$D$133:$D$368=B791)*(DATA!$E$133:$E$368=D791),0)),"n/a")</f>
        <v>1.5150633766649199E-2</v>
      </c>
      <c r="K791" s="87">
        <f t="array" ref="K791">IFERROR(INDEX(DATA!$AP$133:$AP$368,MATCH(1,(DATA!$D$133:$D$368=B791)*(DATA!$E$133:$E$368=D791),0)),"n/a")</f>
        <v>4.49976737727079</v>
      </c>
      <c r="L791" s="77">
        <f t="array" ref="L791">IFERROR(INDEX(DATA!$AQ$133:$AQ$368,MATCH(1,(DATA!$D$133:$D$368=B791)*(DATA!$E$133:$E$368=D791),0)),"n/a")</f>
        <v>-3.7242288584002901E-3</v>
      </c>
      <c r="R791" s="66"/>
      <c r="S791" s="66"/>
      <c r="T791" s="66"/>
      <c r="U791" s="66"/>
      <c r="V791" s="66"/>
      <c r="W791" s="66"/>
      <c r="X791" s="66"/>
      <c r="Y791" s="66"/>
    </row>
    <row r="792" spans="1:25" x14ac:dyDescent="0.2">
      <c r="A792" s="75" t="s">
        <v>19</v>
      </c>
      <c r="B792" s="66" t="s">
        <v>11</v>
      </c>
      <c r="C792" s="66" t="s">
        <v>10</v>
      </c>
      <c r="D792" s="66" t="s">
        <v>291</v>
      </c>
      <c r="E792" s="87">
        <f t="array" ref="E792">IFERROR(INDEX(DATA!$L$133:$L$368,MATCH(1,(DATA!$D$133:$D$368=B792)*(DATA!$E$133:$E$368=D792),0)),"n/a")</f>
        <v>5.1583389727618902</v>
      </c>
      <c r="F792" s="77">
        <f t="array" ref="F792">IFERROR(INDEX(DATA!$M$133:$M$368,MATCH(1,(DATA!$D$133:$D$368=B792)*(DATA!$E$133:$E$368=D792),0)),"n/a")</f>
        <v>-7.1716820712060994E-2</v>
      </c>
      <c r="G792" s="87">
        <f t="array" ref="G792">IFERROR(INDEX(DATA!$V$133:$V$368,MATCH(1,(DATA!$D$133:$D$368=B792)*(DATA!$E$133:$E$368=D792),0)),"n/a")</f>
        <v>5.39668179959203</v>
      </c>
      <c r="H792" s="77">
        <f t="array" ref="H792">IFERROR(INDEX(DATA!$W$133:$W$368,MATCH(1,(DATA!$D$133:$D$368=B792)*(DATA!$E$133:$E$368=D792),0)),"n/a")</f>
        <v>-2.4558239876031E-2</v>
      </c>
      <c r="I792" s="87">
        <f t="array" ref="I792">IFERROR(INDEX(DATA!$AF$133:$AF$368,MATCH(1,(DATA!$D$133:$D$368=B792)*(DATA!$E$133:$E$368=D792),0)),"n/a")</f>
        <v>5.4590889443442503</v>
      </c>
      <c r="J792" s="77">
        <f t="array" ref="J792">IFERROR(INDEX(DATA!$AG$133:$AG$368,MATCH(1,(DATA!$D$133:$D$368=B792)*(DATA!$E$133:$E$368=D792),0)),"n/a")</f>
        <v>-8.1630185599707895E-3</v>
      </c>
      <c r="K792" s="87">
        <f t="array" ref="K792">IFERROR(INDEX(DATA!$AP$133:$AP$368,MATCH(1,(DATA!$D$133:$D$368=B792)*(DATA!$E$133:$E$368=D792),0)),"n/a")</f>
        <v>5.4132213252713104</v>
      </c>
      <c r="L792" s="77">
        <f t="array" ref="L792">IFERROR(INDEX(DATA!$AQ$133:$AQ$368,MATCH(1,(DATA!$D$133:$D$368=B792)*(DATA!$E$133:$E$368=D792),0)),"n/a")</f>
        <v>-2.76922557760369E-2</v>
      </c>
      <c r="R792" s="66"/>
      <c r="S792" s="66"/>
      <c r="T792" s="66"/>
      <c r="U792" s="66"/>
      <c r="V792" s="66"/>
      <c r="W792" s="66"/>
      <c r="X792" s="66"/>
      <c r="Y792" s="66"/>
    </row>
    <row r="793" spans="1:25" x14ac:dyDescent="0.2">
      <c r="A793" s="75" t="s">
        <v>19</v>
      </c>
      <c r="B793" s="66" t="s">
        <v>11</v>
      </c>
      <c r="C793" s="66" t="s">
        <v>10</v>
      </c>
      <c r="D793" s="66" t="s">
        <v>292</v>
      </c>
      <c r="E793" s="87">
        <f t="array" ref="E793">IFERROR(INDEX(DATA!$L$133:$L$368,MATCH(1,(DATA!$D$133:$D$368=B793)*(DATA!$E$133:$E$368=D793),0)),"n/a")</f>
        <v>5.4051027128321296</v>
      </c>
      <c r="F793" s="77">
        <f t="array" ref="F793">IFERROR(INDEX(DATA!$M$133:$M$368,MATCH(1,(DATA!$D$133:$D$368=B793)*(DATA!$E$133:$E$368=D793),0)),"n/a")</f>
        <v>6.3300154487527294E-2</v>
      </c>
      <c r="G793" s="87">
        <f t="array" ref="G793">IFERROR(INDEX(DATA!$V$133:$V$368,MATCH(1,(DATA!$D$133:$D$368=B793)*(DATA!$E$133:$E$368=D793),0)),"n/a")</f>
        <v>5.4079799873150201</v>
      </c>
      <c r="H793" s="77">
        <f t="array" ref="H793">IFERROR(INDEX(DATA!$W$133:$W$368,MATCH(1,(DATA!$D$133:$D$368=B793)*(DATA!$E$133:$E$368=D793),0)),"n/a")</f>
        <v>3.8730334670546498E-2</v>
      </c>
      <c r="I793" s="87">
        <f t="array" ref="I793">IFERROR(INDEX(DATA!$AF$133:$AF$368,MATCH(1,(DATA!$D$133:$D$368=B793)*(DATA!$E$133:$E$368=D793),0)),"n/a")</f>
        <v>5.4102482531173104</v>
      </c>
      <c r="J793" s="77">
        <f t="array" ref="J793">IFERROR(INDEX(DATA!$AG$133:$AG$368,MATCH(1,(DATA!$D$133:$D$368=B793)*(DATA!$E$133:$E$368=D793),0)),"n/a")</f>
        <v>3.4452531103090003E-2</v>
      </c>
      <c r="K793" s="87">
        <f t="array" ref="K793">IFERROR(INDEX(DATA!$AP$133:$AP$368,MATCH(1,(DATA!$D$133:$D$368=B793)*(DATA!$E$133:$E$368=D793),0)),"n/a")</f>
        <v>5.3227517439039804</v>
      </c>
      <c r="L793" s="77">
        <f t="array" ref="L793">IFERROR(INDEX(DATA!$AQ$133:$AQ$368,MATCH(1,(DATA!$D$133:$D$368=B793)*(DATA!$E$133:$E$368=D793),0)),"n/a")</f>
        <v>1.0300683834861799E-2</v>
      </c>
      <c r="R793" s="66"/>
      <c r="S793" s="66"/>
      <c r="T793" s="66"/>
      <c r="U793" s="66"/>
      <c r="V793" s="66"/>
      <c r="W793" s="66"/>
      <c r="X793" s="66"/>
      <c r="Y793" s="66"/>
    </row>
    <row r="794" spans="1:25" x14ac:dyDescent="0.2">
      <c r="A794" s="75" t="s">
        <v>19</v>
      </c>
      <c r="B794" s="66" t="s">
        <v>11</v>
      </c>
      <c r="C794" s="66" t="s">
        <v>10</v>
      </c>
      <c r="D794" s="66" t="s">
        <v>293</v>
      </c>
      <c r="E794" s="87">
        <f t="array" ref="E794">IFERROR(INDEX(DATA!$L$133:$L$368,MATCH(1,(DATA!$D$133:$D$368=B794)*(DATA!$E$133:$E$368=D794),0)),"n/a")</f>
        <v>4.8251336845027604</v>
      </c>
      <c r="F794" s="77">
        <f t="array" ref="F794">IFERROR(INDEX(DATA!$M$133:$M$368,MATCH(1,(DATA!$D$133:$D$368=B794)*(DATA!$E$133:$E$368=D794),0)),"n/a")</f>
        <v>1.9220547629377499E-3</v>
      </c>
      <c r="G794" s="87">
        <f t="array" ref="G794">IFERROR(INDEX(DATA!$V$133:$V$368,MATCH(1,(DATA!$D$133:$D$368=B794)*(DATA!$E$133:$E$368=D794),0)),"n/a")</f>
        <v>4.5044065897354804</v>
      </c>
      <c r="H794" s="77">
        <f t="array" ref="H794">IFERROR(INDEX(DATA!$W$133:$W$368,MATCH(1,(DATA!$D$133:$D$368=B794)*(DATA!$E$133:$E$368=D794),0)),"n/a")</f>
        <v>-0.14342583486539101</v>
      </c>
      <c r="I794" s="87">
        <f t="array" ref="I794">IFERROR(INDEX(DATA!$AF$133:$AF$368,MATCH(1,(DATA!$D$133:$D$368=B794)*(DATA!$E$133:$E$368=D794),0)),"n/a")</f>
        <v>4.4981161363748603</v>
      </c>
      <c r="J794" s="77">
        <f t="array" ref="J794">IFERROR(INDEX(DATA!$AG$133:$AG$368,MATCH(1,(DATA!$D$133:$D$368=B794)*(DATA!$E$133:$E$368=D794),0)),"n/a")</f>
        <v>-0.13679812687239401</v>
      </c>
      <c r="K794" s="87">
        <f t="array" ref="K794">IFERROR(INDEX(DATA!$AP$133:$AP$368,MATCH(1,(DATA!$D$133:$D$368=B794)*(DATA!$E$133:$E$368=D794),0)),"n/a")</f>
        <v>4.6160624589316104</v>
      </c>
      <c r="L794" s="77">
        <f t="array" ref="L794">IFERROR(INDEX(DATA!$AQ$133:$AQ$368,MATCH(1,(DATA!$D$133:$D$368=B794)*(DATA!$E$133:$E$368=D794),0)),"n/a")</f>
        <v>-3.2020428735484302E-2</v>
      </c>
      <c r="R794" s="66"/>
      <c r="S794" s="66"/>
      <c r="T794" s="66"/>
      <c r="U794" s="66"/>
      <c r="V794" s="66"/>
      <c r="W794" s="66"/>
      <c r="X794" s="66"/>
      <c r="Y794" s="66"/>
    </row>
    <row r="795" spans="1:25" x14ac:dyDescent="0.2">
      <c r="A795" s="75" t="s">
        <v>19</v>
      </c>
      <c r="B795" s="66" t="s">
        <v>11</v>
      </c>
      <c r="C795" s="66" t="s">
        <v>10</v>
      </c>
      <c r="D795" s="66" t="s">
        <v>294</v>
      </c>
      <c r="E795" s="87">
        <f t="array" ref="E795">IFERROR(INDEX(DATA!$L$133:$L$368,MATCH(1,(DATA!$D$133:$D$368=B795)*(DATA!$E$133:$E$368=D795),0)),"n/a")</f>
        <v>4.4808383083023697</v>
      </c>
      <c r="F795" s="77">
        <f t="array" ref="F795">IFERROR(INDEX(DATA!$M$133:$M$368,MATCH(1,(DATA!$D$133:$D$368=B795)*(DATA!$E$133:$E$368=D795),0)),"n/a")</f>
        <v>-8.1762856330117095E-2</v>
      </c>
      <c r="G795" s="87">
        <f t="array" ref="G795">IFERROR(INDEX(DATA!$V$133:$V$368,MATCH(1,(DATA!$D$133:$D$368=B795)*(DATA!$E$133:$E$368=D795),0)),"n/a")</f>
        <v>4.6376760085028703</v>
      </c>
      <c r="H795" s="77">
        <f t="array" ref="H795">IFERROR(INDEX(DATA!$W$133:$W$368,MATCH(1,(DATA!$D$133:$D$368=B795)*(DATA!$E$133:$E$368=D795),0)),"n/a")</f>
        <v>-3.0510484446580902E-2</v>
      </c>
      <c r="I795" s="87">
        <f t="array" ref="I795">IFERROR(INDEX(DATA!$AF$133:$AF$368,MATCH(1,(DATA!$D$133:$D$368=B795)*(DATA!$E$133:$E$368=D795),0)),"n/a")</f>
        <v>4.6147383442437997</v>
      </c>
      <c r="J795" s="77">
        <f t="array" ref="J795">IFERROR(INDEX(DATA!$AG$133:$AG$368,MATCH(1,(DATA!$D$133:$D$368=B795)*(DATA!$E$133:$E$368=D795),0)),"n/a")</f>
        <v>-1.1914204417281801E-2</v>
      </c>
      <c r="K795" s="87">
        <f t="array" ref="K795">IFERROR(INDEX(DATA!$AP$133:$AP$368,MATCH(1,(DATA!$D$133:$D$368=B795)*(DATA!$E$133:$E$368=D795),0)),"n/a")</f>
        <v>4.6796048838961299</v>
      </c>
      <c r="L795" s="77">
        <f t="array" ref="L795">IFERROR(INDEX(DATA!$AQ$133:$AQ$368,MATCH(1,(DATA!$D$133:$D$368=B795)*(DATA!$E$133:$E$368=D795),0)),"n/a")</f>
        <v>-8.3325181301812604E-3</v>
      </c>
      <c r="R795" s="66"/>
      <c r="S795" s="66"/>
      <c r="T795" s="66"/>
      <c r="U795" s="66"/>
      <c r="V795" s="66"/>
      <c r="W795" s="66"/>
      <c r="X795" s="66"/>
      <c r="Y795" s="66"/>
    </row>
    <row r="796" spans="1:25" x14ac:dyDescent="0.2">
      <c r="A796" s="75" t="s">
        <v>19</v>
      </c>
      <c r="B796" s="66" t="s">
        <v>11</v>
      </c>
      <c r="C796" s="66" t="s">
        <v>10</v>
      </c>
      <c r="D796" s="66" t="s">
        <v>295</v>
      </c>
      <c r="E796" s="87">
        <f t="array" ref="E796">IFERROR(INDEX(DATA!$L$133:$L$368,MATCH(1,(DATA!$D$133:$D$368=B796)*(DATA!$E$133:$E$368=D796),0)),"n/a")</f>
        <v>4.0710060139917399</v>
      </c>
      <c r="F796" s="77">
        <f t="array" ref="F796">IFERROR(INDEX(DATA!$M$133:$M$368,MATCH(1,(DATA!$D$133:$D$368=B796)*(DATA!$E$133:$E$368=D796),0)),"n/a")</f>
        <v>2.9777711760915902E-2</v>
      </c>
      <c r="G796" s="87">
        <f t="array" ref="G796">IFERROR(INDEX(DATA!$V$133:$V$368,MATCH(1,(DATA!$D$133:$D$368=B796)*(DATA!$E$133:$E$368=D796),0)),"n/a")</f>
        <v>4.1153666697389202</v>
      </c>
      <c r="H796" s="77">
        <f t="array" ref="H796">IFERROR(INDEX(DATA!$W$133:$W$368,MATCH(1,(DATA!$D$133:$D$368=B796)*(DATA!$E$133:$E$368=D796),0)),"n/a")</f>
        <v>3.7489028777550198E-2</v>
      </c>
      <c r="I796" s="87">
        <f t="array" ref="I796">IFERROR(INDEX(DATA!$AF$133:$AF$368,MATCH(1,(DATA!$D$133:$D$368=B796)*(DATA!$E$133:$E$368=D796),0)),"n/a")</f>
        <v>4.0128594777196804</v>
      </c>
      <c r="J796" s="77">
        <f t="array" ref="J796">IFERROR(INDEX(DATA!$AG$133:$AG$368,MATCH(1,(DATA!$D$133:$D$368=B796)*(DATA!$E$133:$E$368=D796),0)),"n/a")</f>
        <v>6.23122829985051E-3</v>
      </c>
      <c r="K796" s="87">
        <f t="array" ref="K796">IFERROR(INDEX(DATA!$AP$133:$AP$368,MATCH(1,(DATA!$D$133:$D$368=B796)*(DATA!$E$133:$E$368=D796),0)),"n/a")</f>
        <v>4.0724783734193402</v>
      </c>
      <c r="L796" s="77">
        <f t="array" ref="L796">IFERROR(INDEX(DATA!$AQ$133:$AQ$368,MATCH(1,(DATA!$D$133:$D$368=B796)*(DATA!$E$133:$E$368=D796),0)),"n/a")</f>
        <v>6.4192973654925599E-3</v>
      </c>
      <c r="R796" s="66"/>
      <c r="S796" s="66"/>
      <c r="T796" s="66"/>
      <c r="U796" s="66"/>
      <c r="V796" s="66"/>
      <c r="W796" s="66"/>
      <c r="X796" s="66"/>
      <c r="Y796" s="66"/>
    </row>
    <row r="797" spans="1:25" x14ac:dyDescent="0.2">
      <c r="A797" s="75" t="s">
        <v>19</v>
      </c>
      <c r="B797" s="66" t="s">
        <v>11</v>
      </c>
      <c r="C797" s="66" t="s">
        <v>10</v>
      </c>
      <c r="D797" s="66" t="s">
        <v>296</v>
      </c>
      <c r="E797" s="87">
        <f t="array" ref="E797">IFERROR(INDEX(DATA!$L$133:$L$368,MATCH(1,(DATA!$D$133:$D$368=B797)*(DATA!$E$133:$E$368=D797),0)),"n/a")</f>
        <v>4.3125346381644603</v>
      </c>
      <c r="F797" s="77">
        <f t="array" ref="F797">IFERROR(INDEX(DATA!$M$133:$M$368,MATCH(1,(DATA!$D$133:$D$368=B797)*(DATA!$E$133:$E$368=D797),0)),"n/a")</f>
        <v>4.4582582365023597E-2</v>
      </c>
      <c r="G797" s="87">
        <f t="array" ref="G797">IFERROR(INDEX(DATA!$V$133:$V$368,MATCH(1,(DATA!$D$133:$D$368=B797)*(DATA!$E$133:$E$368=D797),0)),"n/a")</f>
        <v>4.2861113517546396</v>
      </c>
      <c r="H797" s="77">
        <f t="array" ref="H797">IFERROR(INDEX(DATA!$W$133:$W$368,MATCH(1,(DATA!$D$133:$D$368=B797)*(DATA!$E$133:$E$368=D797),0)),"n/a")</f>
        <v>3.3260929677180702E-2</v>
      </c>
      <c r="I797" s="87">
        <f t="array" ref="I797">IFERROR(INDEX(DATA!$AF$133:$AF$368,MATCH(1,(DATA!$D$133:$D$368=B797)*(DATA!$E$133:$E$368=D797),0)),"n/a")</f>
        <v>4.2026424428810003</v>
      </c>
      <c r="J797" s="77">
        <f t="array" ref="J797">IFERROR(INDEX(DATA!$AG$133:$AG$368,MATCH(1,(DATA!$D$133:$D$368=B797)*(DATA!$E$133:$E$368=D797),0)),"n/a")</f>
        <v>4.8499867193037199E-2</v>
      </c>
      <c r="K797" s="87">
        <f t="array" ref="K797">IFERROR(INDEX(DATA!$AP$133:$AP$368,MATCH(1,(DATA!$D$133:$D$368=B797)*(DATA!$E$133:$E$368=D797),0)),"n/a")</f>
        <v>4.2471191191634503</v>
      </c>
      <c r="L797" s="77">
        <f t="array" ref="L797">IFERROR(INDEX(DATA!$AQ$133:$AQ$368,MATCH(1,(DATA!$D$133:$D$368=B797)*(DATA!$E$133:$E$368=D797),0)),"n/a")</f>
        <v>3.29994511365597E-2</v>
      </c>
      <c r="R797" s="66"/>
      <c r="S797" s="66"/>
      <c r="T797" s="66"/>
      <c r="U797" s="66"/>
      <c r="V797" s="66"/>
      <c r="W797" s="66"/>
      <c r="X797" s="66"/>
      <c r="Y797" s="66"/>
    </row>
    <row r="798" spans="1:25" x14ac:dyDescent="0.2">
      <c r="A798" s="75" t="s">
        <v>19</v>
      </c>
      <c r="B798" s="66" t="s">
        <v>11</v>
      </c>
      <c r="C798" s="66" t="s">
        <v>10</v>
      </c>
      <c r="D798" s="66" t="s">
        <v>297</v>
      </c>
      <c r="E798" s="87">
        <f t="array" ref="E798">IFERROR(INDEX(DATA!$L$133:$L$368,MATCH(1,(DATA!$D$133:$D$368=B798)*(DATA!$E$133:$E$368=D798),0)),"n/a")</f>
        <v>4.8068248783268901</v>
      </c>
      <c r="F798" s="77">
        <f t="array" ref="F798">IFERROR(INDEX(DATA!$M$133:$M$368,MATCH(1,(DATA!$D$133:$D$368=B798)*(DATA!$E$133:$E$368=D798),0)),"n/a")</f>
        <v>-0.107637023025204</v>
      </c>
      <c r="G798" s="87">
        <f t="array" ref="G798">IFERROR(INDEX(DATA!$V$133:$V$368,MATCH(1,(DATA!$D$133:$D$368=B798)*(DATA!$E$133:$E$368=D798),0)),"n/a")</f>
        <v>4.7918800434789599</v>
      </c>
      <c r="H798" s="77">
        <f t="array" ref="H798">IFERROR(INDEX(DATA!$W$133:$W$368,MATCH(1,(DATA!$D$133:$D$368=B798)*(DATA!$E$133:$E$368=D798),0)),"n/a")</f>
        <v>-0.106961531329075</v>
      </c>
      <c r="I798" s="87">
        <f t="array" ref="I798">IFERROR(INDEX(DATA!$AF$133:$AF$368,MATCH(1,(DATA!$D$133:$D$368=B798)*(DATA!$E$133:$E$368=D798),0)),"n/a")</f>
        <v>4.7740649668920101</v>
      </c>
      <c r="J798" s="77">
        <f t="array" ref="J798">IFERROR(INDEX(DATA!$AG$133:$AG$368,MATCH(1,(DATA!$D$133:$D$368=B798)*(DATA!$E$133:$E$368=D798),0)),"n/a")</f>
        <v>-0.10377529409514399</v>
      </c>
      <c r="K798" s="87">
        <f t="array" ref="K798">IFERROR(INDEX(DATA!$AP$133:$AP$368,MATCH(1,(DATA!$D$133:$D$368=B798)*(DATA!$E$133:$E$368=D798),0)),"n/a")</f>
        <v>4.8749836150062196</v>
      </c>
      <c r="L798" s="77">
        <f t="array" ref="L798">IFERROR(INDEX(DATA!$AQ$133:$AQ$368,MATCH(1,(DATA!$D$133:$D$368=B798)*(DATA!$E$133:$E$368=D798),0)),"n/a")</f>
        <v>-4.1173158463371301E-2</v>
      </c>
      <c r="R798" s="66"/>
      <c r="S798" s="66"/>
      <c r="T798" s="66"/>
      <c r="U798" s="66"/>
      <c r="V798" s="66"/>
      <c r="W798" s="66"/>
      <c r="X798" s="66"/>
      <c r="Y798" s="66"/>
    </row>
    <row r="799" spans="1:25" x14ac:dyDescent="0.2">
      <c r="A799" s="75" t="s">
        <v>19</v>
      </c>
      <c r="B799" s="66" t="s">
        <v>11</v>
      </c>
      <c r="C799" s="66" t="s">
        <v>10</v>
      </c>
      <c r="D799" s="66" t="s">
        <v>298</v>
      </c>
      <c r="E799" s="87">
        <f t="array" ref="E799">IFERROR(INDEX(DATA!$L$133:$L$368,MATCH(1,(DATA!$D$133:$D$368=B799)*(DATA!$E$133:$E$368=D799),0)),"n/a")</f>
        <v>4.2925562206268504</v>
      </c>
      <c r="F799" s="77">
        <f t="array" ref="F799">IFERROR(INDEX(DATA!$M$133:$M$368,MATCH(1,(DATA!$D$133:$D$368=B799)*(DATA!$E$133:$E$368=D799),0)),"n/a")</f>
        <v>-7.1160861474617407E-2</v>
      </c>
      <c r="G799" s="87">
        <f t="array" ref="G799">IFERROR(INDEX(DATA!$V$133:$V$368,MATCH(1,(DATA!$D$133:$D$368=B799)*(DATA!$E$133:$E$368=D799),0)),"n/a")</f>
        <v>4.3865624971330899</v>
      </c>
      <c r="H799" s="77">
        <f t="array" ref="H799">IFERROR(INDEX(DATA!$W$133:$W$368,MATCH(1,(DATA!$D$133:$D$368=B799)*(DATA!$E$133:$E$368=D799),0)),"n/a")</f>
        <v>-4.5445045063971498E-2</v>
      </c>
      <c r="I799" s="87">
        <f t="array" ref="I799">IFERROR(INDEX(DATA!$AF$133:$AF$368,MATCH(1,(DATA!$D$133:$D$368=B799)*(DATA!$E$133:$E$368=D799),0)),"n/a")</f>
        <v>4.39829181640469</v>
      </c>
      <c r="J799" s="77">
        <f t="array" ref="J799">IFERROR(INDEX(DATA!$AG$133:$AG$368,MATCH(1,(DATA!$D$133:$D$368=B799)*(DATA!$E$133:$E$368=D799),0)),"n/a")</f>
        <v>-3.9684693548900099E-2</v>
      </c>
      <c r="K799" s="87">
        <f t="array" ref="K799">IFERROR(INDEX(DATA!$AP$133:$AP$368,MATCH(1,(DATA!$D$133:$D$368=B799)*(DATA!$E$133:$E$368=D799),0)),"n/a")</f>
        <v>4.4942132372144004</v>
      </c>
      <c r="L799" s="77">
        <f t="array" ref="L799">IFERROR(INDEX(DATA!$AQ$133:$AQ$368,MATCH(1,(DATA!$D$133:$D$368=B799)*(DATA!$E$133:$E$368=D799),0)),"n/a")</f>
        <v>-7.27647346954131E-2</v>
      </c>
      <c r="R799" s="66"/>
      <c r="S799" s="66"/>
      <c r="T799" s="66"/>
      <c r="U799" s="66"/>
      <c r="V799" s="66"/>
      <c r="W799" s="66"/>
      <c r="X799" s="66"/>
      <c r="Y799" s="66"/>
    </row>
    <row r="800" spans="1:25" x14ac:dyDescent="0.2">
      <c r="A800" s="75" t="s">
        <v>19</v>
      </c>
      <c r="B800" s="66" t="s">
        <v>11</v>
      </c>
      <c r="C800" s="66" t="s">
        <v>10</v>
      </c>
      <c r="D800" s="66" t="s">
        <v>299</v>
      </c>
      <c r="E800" s="87">
        <f t="array" ref="E800">IFERROR(INDEX(DATA!$L$133:$L$368,MATCH(1,(DATA!$D$133:$D$368=B800)*(DATA!$E$133:$E$368=D800),0)),"n/a")</f>
        <v>3.5014038394545799</v>
      </c>
      <c r="F800" s="77">
        <f t="array" ref="F800">IFERROR(INDEX(DATA!$M$133:$M$368,MATCH(1,(DATA!$D$133:$D$368=B800)*(DATA!$E$133:$E$368=D800),0)),"n/a")</f>
        <v>-2.5914852937819699E-2</v>
      </c>
      <c r="G800" s="87">
        <f t="array" ref="G800">IFERROR(INDEX(DATA!$V$133:$V$368,MATCH(1,(DATA!$D$133:$D$368=B800)*(DATA!$E$133:$E$368=D800),0)),"n/a")</f>
        <v>3.56741528296318</v>
      </c>
      <c r="H800" s="77">
        <f t="array" ref="H800">IFERROR(INDEX(DATA!$W$133:$W$368,MATCH(1,(DATA!$D$133:$D$368=B800)*(DATA!$E$133:$E$368=D800),0)),"n/a")</f>
        <v>-6.6682806870656905E-2</v>
      </c>
      <c r="I800" s="87">
        <f t="array" ref="I800">IFERROR(INDEX(DATA!$AF$133:$AF$368,MATCH(1,(DATA!$D$133:$D$368=B800)*(DATA!$E$133:$E$368=D800),0)),"n/a")</f>
        <v>3.5726830670622598</v>
      </c>
      <c r="J800" s="77">
        <f t="array" ref="J800">IFERROR(INDEX(DATA!$AG$133:$AG$368,MATCH(1,(DATA!$D$133:$D$368=B800)*(DATA!$E$133:$E$368=D800),0)),"n/a")</f>
        <v>-0.10422288289692801</v>
      </c>
      <c r="K800" s="87">
        <f t="array" ref="K800">IFERROR(INDEX(DATA!$AP$133:$AP$368,MATCH(1,(DATA!$D$133:$D$368=B800)*(DATA!$E$133:$E$368=D800),0)),"n/a")</f>
        <v>3.5315533955701501</v>
      </c>
      <c r="L800" s="77">
        <f t="array" ref="L800">IFERROR(INDEX(DATA!$AQ$133:$AQ$368,MATCH(1,(DATA!$D$133:$D$368=B800)*(DATA!$E$133:$E$368=D800),0)),"n/a")</f>
        <v>-0.11532854512908999</v>
      </c>
      <c r="R800" s="66"/>
      <c r="S800" s="66"/>
      <c r="T800" s="66"/>
      <c r="U800" s="66"/>
      <c r="V800" s="66"/>
      <c r="W800" s="66"/>
      <c r="X800" s="66"/>
      <c r="Y800" s="66"/>
    </row>
    <row r="801" spans="1:25" x14ac:dyDescent="0.2">
      <c r="A801" s="75" t="s">
        <v>19</v>
      </c>
      <c r="B801" s="66" t="s">
        <v>11</v>
      </c>
      <c r="C801" s="66" t="s">
        <v>10</v>
      </c>
      <c r="D801" s="66" t="s">
        <v>300</v>
      </c>
      <c r="E801" s="87">
        <f t="array" ref="E801">IFERROR(INDEX(DATA!$L$133:$L$368,MATCH(1,(DATA!$D$133:$D$368=B801)*(DATA!$E$133:$E$368=D801),0)),"n/a")</f>
        <v>4.3563745165865102</v>
      </c>
      <c r="F801" s="77">
        <f t="array" ref="F801">IFERROR(INDEX(DATA!$M$133:$M$368,MATCH(1,(DATA!$D$133:$D$368=B801)*(DATA!$E$133:$E$368=D801),0)),"n/a")</f>
        <v>1.5330238484744E-2</v>
      </c>
      <c r="G801" s="87">
        <f t="array" ref="G801">IFERROR(INDEX(DATA!$V$133:$V$368,MATCH(1,(DATA!$D$133:$D$368=B801)*(DATA!$E$133:$E$368=D801),0)),"n/a")</f>
        <v>4.3222213566057102</v>
      </c>
      <c r="H801" s="77">
        <f t="array" ref="H801">IFERROR(INDEX(DATA!$W$133:$W$368,MATCH(1,(DATA!$D$133:$D$368=B801)*(DATA!$E$133:$E$368=D801),0)),"n/a")</f>
        <v>1.08450635234355E-2</v>
      </c>
      <c r="I801" s="87">
        <f t="array" ref="I801">IFERROR(INDEX(DATA!$AF$133:$AF$368,MATCH(1,(DATA!$D$133:$D$368=B801)*(DATA!$E$133:$E$368=D801),0)),"n/a")</f>
        <v>4.2351745925731201</v>
      </c>
      <c r="J801" s="77">
        <f t="array" ref="J801">IFERROR(INDEX(DATA!$AG$133:$AG$368,MATCH(1,(DATA!$D$133:$D$368=B801)*(DATA!$E$133:$E$368=D801),0)),"n/a")</f>
        <v>-1.5461693667874201E-2</v>
      </c>
      <c r="K801" s="87">
        <f t="array" ref="K801">IFERROR(INDEX(DATA!$AP$133:$AP$368,MATCH(1,(DATA!$D$133:$D$368=B801)*(DATA!$E$133:$E$368=D801),0)),"n/a")</f>
        <v>4.3207235344198098</v>
      </c>
      <c r="L801" s="77">
        <f t="array" ref="L801">IFERROR(INDEX(DATA!$AQ$133:$AQ$368,MATCH(1,(DATA!$D$133:$D$368=B801)*(DATA!$E$133:$E$368=D801),0)),"n/a")</f>
        <v>-2.1801917868112999E-2</v>
      </c>
      <c r="R801" s="66"/>
      <c r="S801" s="66"/>
      <c r="T801" s="66"/>
      <c r="U801" s="66"/>
      <c r="V801" s="66"/>
      <c r="W801" s="66"/>
      <c r="X801" s="66"/>
      <c r="Y801" s="66"/>
    </row>
    <row r="802" spans="1:25" x14ac:dyDescent="0.2">
      <c r="A802" s="75" t="s">
        <v>19</v>
      </c>
      <c r="B802" s="66" t="s">
        <v>11</v>
      </c>
      <c r="C802" s="66" t="s">
        <v>10</v>
      </c>
      <c r="D802" s="66" t="s">
        <v>301</v>
      </c>
      <c r="E802" s="87">
        <f t="array" ref="E802">IFERROR(INDEX(DATA!$L$133:$L$368,MATCH(1,(DATA!$D$133:$D$368=B802)*(DATA!$E$133:$E$368=D802),0)),"n/a")</f>
        <v>5.1226437362067099</v>
      </c>
      <c r="F802" s="77">
        <f t="array" ref="F802">IFERROR(INDEX(DATA!$M$133:$M$368,MATCH(1,(DATA!$D$133:$D$368=B802)*(DATA!$E$133:$E$368=D802),0)),"n/a")</f>
        <v>1.91180464601441E-2</v>
      </c>
      <c r="G802" s="87">
        <f t="array" ref="G802">IFERROR(INDEX(DATA!$V$133:$V$368,MATCH(1,(DATA!$D$133:$D$368=B802)*(DATA!$E$133:$E$368=D802),0)),"n/a")</f>
        <v>5.1234947449223203</v>
      </c>
      <c r="H802" s="77">
        <f t="array" ref="H802">IFERROR(INDEX(DATA!$W$133:$W$368,MATCH(1,(DATA!$D$133:$D$368=B802)*(DATA!$E$133:$E$368=D802),0)),"n/a")</f>
        <v>1.7994136139674301E-2</v>
      </c>
      <c r="I802" s="87">
        <f t="array" ref="I802">IFERROR(INDEX(DATA!$AF$133:$AF$368,MATCH(1,(DATA!$D$133:$D$368=B802)*(DATA!$E$133:$E$368=D802),0)),"n/a")</f>
        <v>5.1345359643324899</v>
      </c>
      <c r="J802" s="77">
        <f t="array" ref="J802">IFERROR(INDEX(DATA!$AG$133:$AG$368,MATCH(1,(DATA!$D$133:$D$368=B802)*(DATA!$E$133:$E$368=D802),0)),"n/a")</f>
        <v>2.00587759304044E-2</v>
      </c>
      <c r="K802" s="87">
        <f t="array" ref="K802">IFERROR(INDEX(DATA!$AP$133:$AP$368,MATCH(1,(DATA!$D$133:$D$368=B802)*(DATA!$E$133:$E$368=D802),0)),"n/a")</f>
        <v>5.2595565268417204</v>
      </c>
      <c r="L802" s="77">
        <f t="array" ref="L802">IFERROR(INDEX(DATA!$AQ$133:$AQ$368,MATCH(1,(DATA!$D$133:$D$368=B802)*(DATA!$E$133:$E$368=D802),0)),"n/a")</f>
        <v>3.8254114139764102E-2</v>
      </c>
      <c r="R802" s="66"/>
      <c r="S802" s="66"/>
      <c r="T802" s="66"/>
      <c r="U802" s="66"/>
      <c r="V802" s="66"/>
      <c r="W802" s="66"/>
      <c r="X802" s="66"/>
      <c r="Y802" s="66"/>
    </row>
    <row r="803" spans="1:25" x14ac:dyDescent="0.2">
      <c r="A803" s="75" t="s">
        <v>19</v>
      </c>
      <c r="B803" s="66" t="s">
        <v>11</v>
      </c>
      <c r="C803" s="66" t="s">
        <v>10</v>
      </c>
      <c r="D803" s="66" t="s">
        <v>302</v>
      </c>
      <c r="E803" s="87">
        <f t="array" ref="E803">IFERROR(INDEX(DATA!$L$133:$L$368,MATCH(1,(DATA!$D$133:$D$368=B803)*(DATA!$E$133:$E$368=D803),0)),"n/a")</f>
        <v>4.4457606701366599</v>
      </c>
      <c r="F803" s="77">
        <f t="array" ref="F803">IFERROR(INDEX(DATA!$M$133:$M$368,MATCH(1,(DATA!$D$133:$D$368=B803)*(DATA!$E$133:$E$368=D803),0)),"n/a")</f>
        <v>-5.7226013452288498E-2</v>
      </c>
      <c r="G803" s="87">
        <f t="array" ref="G803">IFERROR(INDEX(DATA!$V$133:$V$368,MATCH(1,(DATA!$D$133:$D$368=B803)*(DATA!$E$133:$E$368=D803),0)),"n/a")</f>
        <v>4.5673086611004399</v>
      </c>
      <c r="H803" s="77">
        <f t="array" ref="H803">IFERROR(INDEX(DATA!$W$133:$W$368,MATCH(1,(DATA!$D$133:$D$368=B803)*(DATA!$E$133:$E$368=D803),0)),"n/a")</f>
        <v>-1.05361607332025E-2</v>
      </c>
      <c r="I803" s="87">
        <f t="array" ref="I803">IFERROR(INDEX(DATA!$AF$133:$AF$368,MATCH(1,(DATA!$D$133:$D$368=B803)*(DATA!$E$133:$E$368=D803),0)),"n/a")</f>
        <v>4.5428358040166898</v>
      </c>
      <c r="J803" s="77">
        <f t="array" ref="J803">IFERROR(INDEX(DATA!$AG$133:$AG$368,MATCH(1,(DATA!$D$133:$D$368=B803)*(DATA!$E$133:$E$368=D803),0)),"n/a")</f>
        <v>7.5217393822144003E-3</v>
      </c>
      <c r="K803" s="87">
        <f t="array" ref="K803">IFERROR(INDEX(DATA!$AP$133:$AP$368,MATCH(1,(DATA!$D$133:$D$368=B803)*(DATA!$E$133:$E$368=D803),0)),"n/a")</f>
        <v>4.57698479910131</v>
      </c>
      <c r="L803" s="77">
        <f t="array" ref="L803">IFERROR(INDEX(DATA!$AQ$133:$AQ$368,MATCH(1,(DATA!$D$133:$D$368=B803)*(DATA!$E$133:$E$368=D803),0)),"n/a")</f>
        <v>-9.0264762096865202E-3</v>
      </c>
      <c r="R803" s="66"/>
      <c r="S803" s="66"/>
      <c r="T803" s="66"/>
      <c r="U803" s="66"/>
      <c r="V803" s="66"/>
      <c r="W803" s="66"/>
      <c r="X803" s="66"/>
      <c r="Y803" s="66"/>
    </row>
    <row r="804" spans="1:25" x14ac:dyDescent="0.2">
      <c r="A804" s="75" t="s">
        <v>19</v>
      </c>
      <c r="B804" s="66" t="s">
        <v>11</v>
      </c>
      <c r="C804" s="66" t="s">
        <v>10</v>
      </c>
      <c r="D804" s="66" t="s">
        <v>303</v>
      </c>
      <c r="E804" s="87">
        <f t="array" ref="E804">IFERROR(INDEX(DATA!$L$133:$L$368,MATCH(1,(DATA!$D$133:$D$368=B804)*(DATA!$E$133:$E$368=D804),0)),"n/a")</f>
        <v>4.4615166544284701</v>
      </c>
      <c r="F804" s="77">
        <f t="array" ref="F804">IFERROR(INDEX(DATA!$M$133:$M$368,MATCH(1,(DATA!$D$133:$D$368=B804)*(DATA!$E$133:$E$368=D804),0)),"n/a")</f>
        <v>0.130976526465238</v>
      </c>
      <c r="G804" s="87">
        <f t="array" ref="G804">IFERROR(INDEX(DATA!$V$133:$V$368,MATCH(1,(DATA!$D$133:$D$368=B804)*(DATA!$E$133:$E$368=D804),0)),"n/a")</f>
        <v>4.2206140012069904</v>
      </c>
      <c r="H804" s="77">
        <f t="array" ref="H804">IFERROR(INDEX(DATA!$W$133:$W$368,MATCH(1,(DATA!$D$133:$D$368=B804)*(DATA!$E$133:$E$368=D804),0)),"n/a")</f>
        <v>-1.4207755648614101E-2</v>
      </c>
      <c r="I804" s="87">
        <f t="array" ref="I804">IFERROR(INDEX(DATA!$AF$133:$AF$368,MATCH(1,(DATA!$D$133:$D$368=B804)*(DATA!$E$133:$E$368=D804),0)),"n/a")</f>
        <v>4.2214794321167899</v>
      </c>
      <c r="J804" s="77">
        <f t="array" ref="J804">IFERROR(INDEX(DATA!$AG$133:$AG$368,MATCH(1,(DATA!$D$133:$D$368=B804)*(DATA!$E$133:$E$368=D804),0)),"n/a")</f>
        <v>2.1817425860120002E-3</v>
      </c>
      <c r="K804" s="87">
        <f t="array" ref="K804">IFERROR(INDEX(DATA!$AP$133:$AP$368,MATCH(1,(DATA!$D$133:$D$368=B804)*(DATA!$E$133:$E$368=D804),0)),"n/a")</f>
        <v>4.3438394119806301</v>
      </c>
      <c r="L804" s="77">
        <f t="array" ref="L804">IFERROR(INDEX(DATA!$AQ$133:$AQ$368,MATCH(1,(DATA!$D$133:$D$368=B804)*(DATA!$E$133:$E$368=D804),0)),"n/a")</f>
        <v>3.56438595887828E-2</v>
      </c>
      <c r="R804" s="66"/>
      <c r="S804" s="66"/>
      <c r="T804" s="66"/>
      <c r="U804" s="66"/>
      <c r="V804" s="66"/>
      <c r="W804" s="66"/>
      <c r="X804" s="66"/>
      <c r="Y804" s="66"/>
    </row>
    <row r="805" spans="1:25" x14ac:dyDescent="0.2">
      <c r="A805" s="75" t="s">
        <v>19</v>
      </c>
      <c r="B805" s="66" t="s">
        <v>11</v>
      </c>
      <c r="C805" s="66" t="s">
        <v>10</v>
      </c>
      <c r="D805" s="66" t="s">
        <v>304</v>
      </c>
      <c r="E805" s="87">
        <f t="array" ref="E805">IFERROR(INDEX(DATA!$L$133:$L$368,MATCH(1,(DATA!$D$133:$D$368=B805)*(DATA!$E$133:$E$368=D805),0)),"n/a")</f>
        <v>3.8064777648139101</v>
      </c>
      <c r="F805" s="77">
        <f t="array" ref="F805">IFERROR(INDEX(DATA!$M$133:$M$368,MATCH(1,(DATA!$D$133:$D$368=B805)*(DATA!$E$133:$E$368=D805),0)),"n/a")</f>
        <v>-2.8226420194018501E-2</v>
      </c>
      <c r="G805" s="87">
        <f t="array" ref="G805">IFERROR(INDEX(DATA!$V$133:$V$368,MATCH(1,(DATA!$D$133:$D$368=B805)*(DATA!$E$133:$E$368=D805),0)),"n/a")</f>
        <v>3.85520430827951</v>
      </c>
      <c r="H805" s="77">
        <f t="array" ref="H805">IFERROR(INDEX(DATA!$W$133:$W$368,MATCH(1,(DATA!$D$133:$D$368=B805)*(DATA!$E$133:$E$368=D805),0)),"n/a")</f>
        <v>-3.9797397233072997E-2</v>
      </c>
      <c r="I805" s="87">
        <f t="array" ref="I805">IFERROR(INDEX(DATA!$AF$133:$AF$368,MATCH(1,(DATA!$D$133:$D$368=B805)*(DATA!$E$133:$E$368=D805),0)),"n/a")</f>
        <v>3.88685175660166</v>
      </c>
      <c r="J805" s="77">
        <f t="array" ref="J805">IFERROR(INDEX(DATA!$AG$133:$AG$368,MATCH(1,(DATA!$D$133:$D$368=B805)*(DATA!$E$133:$E$368=D805),0)),"n/a")</f>
        <v>-4.7127659254467699E-2</v>
      </c>
      <c r="K805" s="87">
        <f t="array" ref="K805">IFERROR(INDEX(DATA!$AP$133:$AP$368,MATCH(1,(DATA!$D$133:$D$368=B805)*(DATA!$E$133:$E$368=D805),0)),"n/a")</f>
        <v>3.9526155544606101</v>
      </c>
      <c r="L805" s="77">
        <f t="array" ref="L805">IFERROR(INDEX(DATA!$AQ$133:$AQ$368,MATCH(1,(DATA!$D$133:$D$368=B805)*(DATA!$E$133:$E$368=D805),0)),"n/a")</f>
        <v>-4.4220257319192602E-2</v>
      </c>
      <c r="R805" s="66"/>
      <c r="S805" s="66"/>
      <c r="T805" s="66"/>
      <c r="U805" s="66"/>
      <c r="V805" s="66"/>
      <c r="W805" s="66"/>
      <c r="X805" s="66"/>
      <c r="Y805" s="66"/>
    </row>
    <row r="806" spans="1:25" x14ac:dyDescent="0.2">
      <c r="A806" s="75" t="s">
        <v>19</v>
      </c>
      <c r="B806" s="66" t="s">
        <v>11</v>
      </c>
      <c r="C806" s="66" t="s">
        <v>10</v>
      </c>
      <c r="D806" s="66" t="s">
        <v>305</v>
      </c>
      <c r="E806" s="87">
        <f t="array" ref="E806">IFERROR(INDEX(DATA!$L$133:$L$368,MATCH(1,(DATA!$D$133:$D$368=B806)*(DATA!$E$133:$E$368=D806),0)),"n/a")</f>
        <v>4.5419790563012103</v>
      </c>
      <c r="F806" s="77">
        <f t="array" ref="F806">IFERROR(INDEX(DATA!$M$133:$M$368,MATCH(1,(DATA!$D$133:$D$368=B806)*(DATA!$E$133:$E$368=D806),0)),"n/a")</f>
        <v>0.11353241657322399</v>
      </c>
      <c r="G806" s="87">
        <f t="array" ref="G806">IFERROR(INDEX(DATA!$V$133:$V$368,MATCH(1,(DATA!$D$133:$D$368=B806)*(DATA!$E$133:$E$368=D806),0)),"n/a")</f>
        <v>4.6704861080975997</v>
      </c>
      <c r="H806" s="77">
        <f t="array" ref="H806">IFERROR(INDEX(DATA!$W$133:$W$368,MATCH(1,(DATA!$D$133:$D$368=B806)*(DATA!$E$133:$E$368=D806),0)),"n/a")</f>
        <v>0.13148984360482999</v>
      </c>
      <c r="I806" s="87">
        <f t="array" ref="I806">IFERROR(INDEX(DATA!$AF$133:$AF$368,MATCH(1,(DATA!$D$133:$D$368=B806)*(DATA!$E$133:$E$368=D806),0)),"n/a")</f>
        <v>4.6755026880431698</v>
      </c>
      <c r="J806" s="77">
        <f t="array" ref="J806">IFERROR(INDEX(DATA!$AG$133:$AG$368,MATCH(1,(DATA!$D$133:$D$368=B806)*(DATA!$E$133:$E$368=D806),0)),"n/a")</f>
        <v>9.9320320435329096E-2</v>
      </c>
      <c r="K806" s="87">
        <f t="array" ref="K806">IFERROR(INDEX(DATA!$AP$133:$AP$368,MATCH(1,(DATA!$D$133:$D$368=B806)*(DATA!$E$133:$E$368=D806),0)),"n/a")</f>
        <v>4.4370855925959596</v>
      </c>
      <c r="L806" s="77">
        <f t="array" ref="L806">IFERROR(INDEX(DATA!$AQ$133:$AQ$368,MATCH(1,(DATA!$D$133:$D$368=B806)*(DATA!$E$133:$E$368=D806),0)),"n/a")</f>
        <v>5.1911748351618103E-2</v>
      </c>
      <c r="R806" s="66"/>
      <c r="S806" s="66"/>
      <c r="T806" s="66"/>
      <c r="U806" s="66"/>
      <c r="V806" s="66"/>
      <c r="W806" s="66"/>
      <c r="X806" s="66"/>
      <c r="Y806" s="66"/>
    </row>
    <row r="807" spans="1:25" x14ac:dyDescent="0.2">
      <c r="A807" s="75" t="s">
        <v>19</v>
      </c>
      <c r="B807" s="66" t="s">
        <v>11</v>
      </c>
      <c r="C807" s="66" t="s">
        <v>10</v>
      </c>
      <c r="D807" s="66" t="s">
        <v>306</v>
      </c>
      <c r="E807" s="87">
        <f t="array" ref="E807">IFERROR(INDEX(DATA!$L$133:$L$368,MATCH(1,(DATA!$D$133:$D$368=B807)*(DATA!$E$133:$E$368=D807),0)),"n/a")</f>
        <v>5.2084404450833404</v>
      </c>
      <c r="F807" s="77">
        <f t="array" ref="F807">IFERROR(INDEX(DATA!$M$133:$M$368,MATCH(1,(DATA!$D$133:$D$368=B807)*(DATA!$E$133:$E$368=D807),0)),"n/a")</f>
        <v>-1.8919766464690901E-2</v>
      </c>
      <c r="G807" s="87">
        <f t="array" ref="G807">IFERROR(INDEX(DATA!$V$133:$V$368,MATCH(1,(DATA!$D$133:$D$368=B807)*(DATA!$E$133:$E$368=D807),0)),"n/a")</f>
        <v>5.13427443060207</v>
      </c>
      <c r="H807" s="77">
        <f t="array" ref="H807">IFERROR(INDEX(DATA!$W$133:$W$368,MATCH(1,(DATA!$D$133:$D$368=B807)*(DATA!$E$133:$E$368=D807),0)),"n/a")</f>
        <v>-2.5411047648285501E-2</v>
      </c>
      <c r="I807" s="87">
        <f t="array" ref="I807">IFERROR(INDEX(DATA!$AF$133:$AF$368,MATCH(1,(DATA!$D$133:$D$368=B807)*(DATA!$E$133:$E$368=D807),0)),"n/a")</f>
        <v>5.1616380304359701</v>
      </c>
      <c r="J807" s="77">
        <f t="array" ref="J807">IFERROR(INDEX(DATA!$AG$133:$AG$368,MATCH(1,(DATA!$D$133:$D$368=B807)*(DATA!$E$133:$E$368=D807),0)),"n/a")</f>
        <v>-3.51374199250142E-2</v>
      </c>
      <c r="K807" s="87">
        <f t="array" ref="K807">IFERROR(INDEX(DATA!$AP$133:$AP$368,MATCH(1,(DATA!$D$133:$D$368=B807)*(DATA!$E$133:$E$368=D807),0)),"n/a")</f>
        <v>5.2767553230371602</v>
      </c>
      <c r="L807" s="77">
        <f t="array" ref="L807">IFERROR(INDEX(DATA!$AQ$133:$AQ$368,MATCH(1,(DATA!$D$133:$D$368=B807)*(DATA!$E$133:$E$368=D807),0)),"n/a")</f>
        <v>-3.0976511706208701E-2</v>
      </c>
      <c r="R807" s="66"/>
      <c r="S807" s="66"/>
      <c r="T807" s="66"/>
      <c r="U807" s="66"/>
      <c r="V807" s="66"/>
      <c r="W807" s="66"/>
      <c r="X807" s="66"/>
      <c r="Y807" s="66"/>
    </row>
    <row r="808" spans="1:25" x14ac:dyDescent="0.2">
      <c r="A808" s="75" t="s">
        <v>19</v>
      </c>
      <c r="B808" s="66" t="s">
        <v>11</v>
      </c>
      <c r="C808" s="66" t="s">
        <v>10</v>
      </c>
      <c r="D808" s="66" t="s">
        <v>307</v>
      </c>
      <c r="E808" s="87">
        <f t="array" ref="E808">IFERROR(INDEX(DATA!$L$133:$L$368,MATCH(1,(DATA!$D$133:$D$368=B808)*(DATA!$E$133:$E$368=D808),0)),"n/a")</f>
        <v>4.0267730159180699</v>
      </c>
      <c r="F808" s="77">
        <f t="array" ref="F808">IFERROR(INDEX(DATA!$M$133:$M$368,MATCH(1,(DATA!$D$133:$D$368=B808)*(DATA!$E$133:$E$368=D808),0)),"n/a")</f>
        <v>2.57929333158965E-2</v>
      </c>
      <c r="G808" s="87">
        <f t="array" ref="G808">IFERROR(INDEX(DATA!$V$133:$V$368,MATCH(1,(DATA!$D$133:$D$368=B808)*(DATA!$E$133:$E$368=D808),0)),"n/a")</f>
        <v>4.0383573479706696</v>
      </c>
      <c r="H808" s="77">
        <f t="array" ref="H808">IFERROR(INDEX(DATA!$W$133:$W$368,MATCH(1,(DATA!$D$133:$D$368=B808)*(DATA!$E$133:$E$368=D808),0)),"n/a")</f>
        <v>1.51917540528883E-2</v>
      </c>
      <c r="I808" s="87">
        <f t="array" ref="I808">IFERROR(INDEX(DATA!$AF$133:$AF$368,MATCH(1,(DATA!$D$133:$D$368=B808)*(DATA!$E$133:$E$368=D808),0)),"n/a")</f>
        <v>4.0422263107553702</v>
      </c>
      <c r="J808" s="77">
        <f t="array" ref="J808">IFERROR(INDEX(DATA!$AG$133:$AG$368,MATCH(1,(DATA!$D$133:$D$368=B808)*(DATA!$E$133:$E$368=D808),0)),"n/a")</f>
        <v>2.6406256134971801E-2</v>
      </c>
      <c r="K808" s="87">
        <f t="array" ref="K808">IFERROR(INDEX(DATA!$AP$133:$AP$368,MATCH(1,(DATA!$D$133:$D$368=B808)*(DATA!$E$133:$E$368=D808),0)),"n/a")</f>
        <v>4.0011224900983597</v>
      </c>
      <c r="L808" s="77">
        <f t="array" ref="L808">IFERROR(INDEX(DATA!$AQ$133:$AQ$368,MATCH(1,(DATA!$D$133:$D$368=B808)*(DATA!$E$133:$E$368=D808),0)),"n/a")</f>
        <v>-3.5755090426467503E-2</v>
      </c>
      <c r="R808" s="66"/>
      <c r="S808" s="66"/>
      <c r="T808" s="66"/>
      <c r="U808" s="66"/>
      <c r="V808" s="66"/>
      <c r="W808" s="66"/>
      <c r="X808" s="66"/>
      <c r="Y808" s="66"/>
    </row>
    <row r="809" spans="1:25" x14ac:dyDescent="0.2">
      <c r="A809" s="75" t="s">
        <v>19</v>
      </c>
      <c r="B809" s="66" t="s">
        <v>11</v>
      </c>
      <c r="C809" s="66" t="s">
        <v>10</v>
      </c>
      <c r="D809" s="66" t="s">
        <v>308</v>
      </c>
      <c r="E809" s="87">
        <f t="array" ref="E809">IFERROR(INDEX(DATA!$L$133:$L$368,MATCH(1,(DATA!$D$133:$D$368=B809)*(DATA!$E$133:$E$368=D809),0)),"n/a")</f>
        <v>4.7506293998787203</v>
      </c>
      <c r="F809" s="77">
        <f t="array" ref="F809">IFERROR(INDEX(DATA!$M$133:$M$368,MATCH(1,(DATA!$D$133:$D$368=B809)*(DATA!$E$133:$E$368=D809),0)),"n/a")</f>
        <v>-5.8680037796297803E-2</v>
      </c>
      <c r="G809" s="87">
        <f t="array" ref="G809">IFERROR(INDEX(DATA!$V$133:$V$368,MATCH(1,(DATA!$D$133:$D$368=B809)*(DATA!$E$133:$E$368=D809),0)),"n/a")</f>
        <v>4.8084971070640901</v>
      </c>
      <c r="H809" s="77">
        <f t="array" ref="H809">IFERROR(INDEX(DATA!$W$133:$W$368,MATCH(1,(DATA!$D$133:$D$368=B809)*(DATA!$E$133:$E$368=D809),0)),"n/a")</f>
        <v>-4.7148678835294999E-2</v>
      </c>
      <c r="I809" s="87">
        <f t="array" ref="I809">IFERROR(INDEX(DATA!$AF$133:$AF$368,MATCH(1,(DATA!$D$133:$D$368=B809)*(DATA!$E$133:$E$368=D809),0)),"n/a")</f>
        <v>4.8093810723808001</v>
      </c>
      <c r="J809" s="77">
        <f t="array" ref="J809">IFERROR(INDEX(DATA!$AG$133:$AG$368,MATCH(1,(DATA!$D$133:$D$368=B809)*(DATA!$E$133:$E$368=D809),0)),"n/a")</f>
        <v>-5.0066136263522298E-2</v>
      </c>
      <c r="K809" s="87">
        <f t="array" ref="K809">IFERROR(INDEX(DATA!$AP$133:$AP$368,MATCH(1,(DATA!$D$133:$D$368=B809)*(DATA!$E$133:$E$368=D809),0)),"n/a")</f>
        <v>4.9459903221603803</v>
      </c>
      <c r="L809" s="77">
        <f t="array" ref="L809">IFERROR(INDEX(DATA!$AQ$133:$AQ$368,MATCH(1,(DATA!$D$133:$D$368=B809)*(DATA!$E$133:$E$368=D809),0)),"n/a")</f>
        <v>-3.9753584941436097E-2</v>
      </c>
      <c r="R809" s="66"/>
      <c r="S809" s="66"/>
      <c r="T809" s="66"/>
      <c r="U809" s="66"/>
      <c r="V809" s="66"/>
      <c r="W809" s="66"/>
      <c r="X809" s="66"/>
      <c r="Y809" s="66"/>
    </row>
    <row r="810" spans="1:25" x14ac:dyDescent="0.2">
      <c r="A810" s="75" t="s">
        <v>19</v>
      </c>
      <c r="B810" s="66" t="s">
        <v>11</v>
      </c>
      <c r="C810" s="66" t="s">
        <v>10</v>
      </c>
      <c r="D810" s="66" t="s">
        <v>309</v>
      </c>
      <c r="E810" s="87">
        <f t="array" ref="E810">IFERROR(INDEX(DATA!$L$133:$L$368,MATCH(1,(DATA!$D$133:$D$368=B810)*(DATA!$E$133:$E$368=D810),0)),"n/a")</f>
        <v>4.7262593207709704</v>
      </c>
      <c r="F810" s="77">
        <f t="array" ref="F810">IFERROR(INDEX(DATA!$M$133:$M$368,MATCH(1,(DATA!$D$133:$D$368=B810)*(DATA!$E$133:$E$368=D810),0)),"n/a")</f>
        <v>-2.3043341585388101E-2</v>
      </c>
      <c r="G810" s="87">
        <f t="array" ref="G810">IFERROR(INDEX(DATA!$V$133:$V$368,MATCH(1,(DATA!$D$133:$D$368=B810)*(DATA!$E$133:$E$368=D810),0)),"n/a")</f>
        <v>4.74930031571302</v>
      </c>
      <c r="H810" s="77">
        <f t="array" ref="H810">IFERROR(INDEX(DATA!$W$133:$W$368,MATCH(1,(DATA!$D$133:$D$368=B810)*(DATA!$E$133:$E$368=D810),0)),"n/a")</f>
        <v>-9.0530564639523994E-3</v>
      </c>
      <c r="I810" s="87">
        <f t="array" ref="I810">IFERROR(INDEX(DATA!$AF$133:$AF$368,MATCH(1,(DATA!$D$133:$D$368=B810)*(DATA!$E$133:$E$368=D810),0)),"n/a")</f>
        <v>4.7295681130012603</v>
      </c>
      <c r="J810" s="77">
        <f t="array" ref="J810">IFERROR(INDEX(DATA!$AG$133:$AG$368,MATCH(1,(DATA!$D$133:$D$368=B810)*(DATA!$E$133:$E$368=D810),0)),"n/a")</f>
        <v>-7.6708694379203097E-3</v>
      </c>
      <c r="K810" s="87">
        <f t="array" ref="K810">IFERROR(INDEX(DATA!$AP$133:$AP$368,MATCH(1,(DATA!$D$133:$D$368=B810)*(DATA!$E$133:$E$368=D810),0)),"n/a")</f>
        <v>4.8912617654270898</v>
      </c>
      <c r="L810" s="77">
        <f t="array" ref="L810">IFERROR(INDEX(DATA!$AQ$133:$AQ$368,MATCH(1,(DATA!$D$133:$D$368=B810)*(DATA!$E$133:$E$368=D810),0)),"n/a")</f>
        <v>2.3903069696958701E-3</v>
      </c>
      <c r="R810" s="66"/>
      <c r="S810" s="66"/>
      <c r="T810" s="66"/>
      <c r="U810" s="66"/>
      <c r="V810" s="66"/>
      <c r="W810" s="66"/>
      <c r="X810" s="66"/>
      <c r="Y810" s="66"/>
    </row>
    <row r="811" spans="1:25" x14ac:dyDescent="0.2">
      <c r="A811" s="75" t="s">
        <v>19</v>
      </c>
      <c r="B811" s="66" t="s">
        <v>11</v>
      </c>
      <c r="C811" s="66" t="s">
        <v>10</v>
      </c>
      <c r="D811" s="66" t="s">
        <v>310</v>
      </c>
      <c r="E811" s="87">
        <f t="array" ref="E811">IFERROR(INDEX(DATA!$L$133:$L$368,MATCH(1,(DATA!$D$133:$D$368=B811)*(DATA!$E$133:$E$368=D811),0)),"n/a")</f>
        <v>5.2091762614920603</v>
      </c>
      <c r="F811" s="77">
        <f t="array" ref="F811">IFERROR(INDEX(DATA!$M$133:$M$368,MATCH(1,(DATA!$D$133:$D$368=B811)*(DATA!$E$133:$E$368=D811),0)),"n/a")</f>
        <v>2.0253261008861801E-3</v>
      </c>
      <c r="G811" s="87">
        <f t="array" ref="G811">IFERROR(INDEX(DATA!$V$133:$V$368,MATCH(1,(DATA!$D$133:$D$368=B811)*(DATA!$E$133:$E$368=D811),0)),"n/a")</f>
        <v>5.1663211202716104</v>
      </c>
      <c r="H811" s="77">
        <f t="array" ref="H811">IFERROR(INDEX(DATA!$W$133:$W$368,MATCH(1,(DATA!$D$133:$D$368=B811)*(DATA!$E$133:$E$368=D811),0)),"n/a")</f>
        <v>-6.6403461493303303E-3</v>
      </c>
      <c r="I811" s="87">
        <f t="array" ref="I811">IFERROR(INDEX(DATA!$AF$133:$AF$368,MATCH(1,(DATA!$D$133:$D$368=B811)*(DATA!$E$133:$E$368=D811),0)),"n/a")</f>
        <v>5.1212421849173699</v>
      </c>
      <c r="J811" s="77">
        <f t="array" ref="J811">IFERROR(INDEX(DATA!$AG$133:$AG$368,MATCH(1,(DATA!$D$133:$D$368=B811)*(DATA!$E$133:$E$368=D811),0)),"n/a")</f>
        <v>-1.1561450941811E-2</v>
      </c>
      <c r="K811" s="87">
        <f t="array" ref="K811">IFERROR(INDEX(DATA!$AP$133:$AP$368,MATCH(1,(DATA!$D$133:$D$368=B811)*(DATA!$E$133:$E$368=D811),0)),"n/a")</f>
        <v>5.3284418277333403</v>
      </c>
      <c r="L811" s="77">
        <f t="array" ref="L811">IFERROR(INDEX(DATA!$AQ$133:$AQ$368,MATCH(1,(DATA!$D$133:$D$368=B811)*(DATA!$E$133:$E$368=D811),0)),"n/a")</f>
        <v>3.13236296483746E-3</v>
      </c>
      <c r="R811" s="66"/>
      <c r="S811" s="66"/>
      <c r="T811" s="66"/>
      <c r="U811" s="66"/>
      <c r="V811" s="66"/>
      <c r="W811" s="66"/>
      <c r="X811" s="66"/>
      <c r="Y811" s="66"/>
    </row>
    <row r="812" spans="1:25" x14ac:dyDescent="0.2">
      <c r="A812" s="75" t="s">
        <v>19</v>
      </c>
      <c r="B812" s="66" t="s">
        <v>11</v>
      </c>
      <c r="C812" s="66" t="s">
        <v>10</v>
      </c>
      <c r="D812" s="66" t="s">
        <v>311</v>
      </c>
      <c r="E812" s="87">
        <f t="array" ref="E812">IFERROR(INDEX(DATA!$L$133:$L$368,MATCH(1,(DATA!$D$133:$D$368=B812)*(DATA!$E$133:$E$368=D812),0)),"n/a")</f>
        <v>5.1460298835776603</v>
      </c>
      <c r="F812" s="77">
        <f t="array" ref="F812">IFERROR(INDEX(DATA!$M$133:$M$368,MATCH(1,(DATA!$D$133:$D$368=B812)*(DATA!$E$133:$E$368=D812),0)),"n/a")</f>
        <v>3.4443479222938701E-3</v>
      </c>
      <c r="G812" s="87">
        <f t="array" ref="G812">IFERROR(INDEX(DATA!$V$133:$V$368,MATCH(1,(DATA!$D$133:$D$368=B812)*(DATA!$E$133:$E$368=D812),0)),"n/a")</f>
        <v>5.1904778181273397</v>
      </c>
      <c r="H812" s="77">
        <f t="array" ref="H812">IFERROR(INDEX(DATA!$W$133:$W$368,MATCH(1,(DATA!$D$133:$D$368=B812)*(DATA!$E$133:$E$368=D812),0)),"n/a")</f>
        <v>1.1889721251957101E-3</v>
      </c>
      <c r="I812" s="87">
        <f t="array" ref="I812">IFERROR(INDEX(DATA!$AF$133:$AF$368,MATCH(1,(DATA!$D$133:$D$368=B812)*(DATA!$E$133:$E$368=D812),0)),"n/a")</f>
        <v>5.2386795968668904</v>
      </c>
      <c r="J812" s="77">
        <f t="array" ref="J812">IFERROR(INDEX(DATA!$AG$133:$AG$368,MATCH(1,(DATA!$D$133:$D$368=B812)*(DATA!$E$133:$E$368=D812),0)),"n/a")</f>
        <v>4.6991703459153801E-2</v>
      </c>
      <c r="K812" s="87">
        <f t="array" ref="K812">IFERROR(INDEX(DATA!$AP$133:$AP$368,MATCH(1,(DATA!$D$133:$D$368=B812)*(DATA!$E$133:$E$368=D812),0)),"n/a")</f>
        <v>5.2545375897702398</v>
      </c>
      <c r="L812" s="77">
        <f t="array" ref="L812">IFERROR(INDEX(DATA!$AQ$133:$AQ$368,MATCH(1,(DATA!$D$133:$D$368=B812)*(DATA!$E$133:$E$368=D812),0)),"n/a")</f>
        <v>6.1328932604498898E-2</v>
      </c>
      <c r="R812" s="66"/>
      <c r="S812" s="66"/>
      <c r="T812" s="66"/>
      <c r="U812" s="66"/>
      <c r="V812" s="66"/>
      <c r="W812" s="66"/>
      <c r="X812" s="66"/>
      <c r="Y812" s="66"/>
    </row>
    <row r="813" spans="1:25" x14ac:dyDescent="0.2">
      <c r="A813" s="75" t="s">
        <v>19</v>
      </c>
      <c r="B813" s="66" t="s">
        <v>11</v>
      </c>
      <c r="C813" s="66" t="s">
        <v>10</v>
      </c>
      <c r="D813" s="66" t="s">
        <v>312</v>
      </c>
      <c r="E813" s="87">
        <f t="array" ref="E813">IFERROR(INDEX(DATA!$L$133:$L$368,MATCH(1,(DATA!$D$133:$D$368=B813)*(DATA!$E$133:$E$368=D813),0)),"n/a")</f>
        <v>4.8219344287447603</v>
      </c>
      <c r="F813" s="77">
        <f t="array" ref="F813">IFERROR(INDEX(DATA!$M$133:$M$368,MATCH(1,(DATA!$D$133:$D$368=B813)*(DATA!$E$133:$E$368=D813),0)),"n/a")</f>
        <v>4.1626034488606301E-3</v>
      </c>
      <c r="G813" s="87">
        <f t="array" ref="G813">IFERROR(INDEX(DATA!$V$133:$V$368,MATCH(1,(DATA!$D$133:$D$368=B813)*(DATA!$E$133:$E$368=D813),0)),"n/a")</f>
        <v>4.8688686200247</v>
      </c>
      <c r="H813" s="77">
        <f t="array" ref="H813">IFERROR(INDEX(DATA!$W$133:$W$368,MATCH(1,(DATA!$D$133:$D$368=B813)*(DATA!$E$133:$E$368=D813),0)),"n/a")</f>
        <v>1.8739294151309701E-2</v>
      </c>
      <c r="I813" s="87">
        <f t="array" ref="I813">IFERROR(INDEX(DATA!$AF$133:$AF$368,MATCH(1,(DATA!$D$133:$D$368=B813)*(DATA!$E$133:$E$368=D813),0)),"n/a")</f>
        <v>4.8081694618151003</v>
      </c>
      <c r="J813" s="77">
        <f t="array" ref="J813">IFERROR(INDEX(DATA!$AG$133:$AG$368,MATCH(1,(DATA!$D$133:$D$368=B813)*(DATA!$E$133:$E$368=D813),0)),"n/a")</f>
        <v>1.24165159032432E-2</v>
      </c>
      <c r="K813" s="87">
        <f t="array" ref="K813">IFERROR(INDEX(DATA!$AP$133:$AP$368,MATCH(1,(DATA!$D$133:$D$368=B813)*(DATA!$E$133:$E$368=D813),0)),"n/a")</f>
        <v>4.8609719388900698</v>
      </c>
      <c r="L813" s="77">
        <f t="array" ref="L813">IFERROR(INDEX(DATA!$AQ$133:$AQ$368,MATCH(1,(DATA!$D$133:$D$368=B813)*(DATA!$E$133:$E$368=D813),0)),"n/a")</f>
        <v>9.0058750498122498E-3</v>
      </c>
      <c r="R813" s="66"/>
      <c r="S813" s="66"/>
      <c r="T813" s="66"/>
      <c r="U813" s="66"/>
      <c r="V813" s="66"/>
      <c r="W813" s="66"/>
      <c r="X813" s="66"/>
      <c r="Y813" s="66"/>
    </row>
    <row r="814" spans="1:25" x14ac:dyDescent="0.2">
      <c r="A814" s="75" t="s">
        <v>19</v>
      </c>
      <c r="B814" s="66" t="s">
        <v>11</v>
      </c>
      <c r="C814" s="66" t="s">
        <v>10</v>
      </c>
      <c r="D814" s="66" t="s">
        <v>313</v>
      </c>
      <c r="E814" s="87">
        <f t="array" ref="E814">IFERROR(INDEX(DATA!$L$133:$L$368,MATCH(1,(DATA!$D$133:$D$368=B814)*(DATA!$E$133:$E$368=D814),0)),"n/a")</f>
        <v>5.2037817513326798</v>
      </c>
      <c r="F814" s="77">
        <f t="array" ref="F814">IFERROR(INDEX(DATA!$M$133:$M$368,MATCH(1,(DATA!$D$133:$D$368=B814)*(DATA!$E$133:$E$368=D814),0)),"n/a")</f>
        <v>8.6086105104625193E-2</v>
      </c>
      <c r="G814" s="87">
        <f t="array" ref="G814">IFERROR(INDEX(DATA!$V$133:$V$368,MATCH(1,(DATA!$D$133:$D$368=B814)*(DATA!$E$133:$E$368=D814),0)),"n/a")</f>
        <v>5.20816041002597</v>
      </c>
      <c r="H814" s="77">
        <f t="array" ref="H814">IFERROR(INDEX(DATA!$W$133:$W$368,MATCH(1,(DATA!$D$133:$D$368=B814)*(DATA!$E$133:$E$368=D814),0)),"n/a")</f>
        <v>4.5740821233519503E-2</v>
      </c>
      <c r="I814" s="87">
        <f t="array" ref="I814">IFERROR(INDEX(DATA!$AF$133:$AF$368,MATCH(1,(DATA!$D$133:$D$368=B814)*(DATA!$E$133:$E$368=D814),0)),"n/a")</f>
        <v>5.2079020690550903</v>
      </c>
      <c r="J814" s="77">
        <f t="array" ref="J814">IFERROR(INDEX(DATA!$AG$133:$AG$368,MATCH(1,(DATA!$D$133:$D$368=B814)*(DATA!$E$133:$E$368=D814),0)),"n/a")</f>
        <v>3.4969035980555202E-2</v>
      </c>
      <c r="K814" s="87">
        <f t="array" ref="K814">IFERROR(INDEX(DATA!$AP$133:$AP$368,MATCH(1,(DATA!$D$133:$D$368=B814)*(DATA!$E$133:$E$368=D814),0)),"n/a")</f>
        <v>5.06624644208022</v>
      </c>
      <c r="L814" s="77">
        <f t="array" ref="L814">IFERROR(INDEX(DATA!$AQ$133:$AQ$368,MATCH(1,(DATA!$D$133:$D$368=B814)*(DATA!$E$133:$E$368=D814),0)),"n/a")</f>
        <v>1.6134160375613699E-3</v>
      </c>
      <c r="R814" s="66"/>
      <c r="S814" s="66"/>
      <c r="T814" s="66"/>
      <c r="U814" s="66"/>
      <c r="V814" s="66"/>
      <c r="W814" s="66"/>
      <c r="X814" s="66"/>
      <c r="Y814" s="66"/>
    </row>
    <row r="815" spans="1:25" x14ac:dyDescent="0.2">
      <c r="A815" s="75" t="s">
        <v>19</v>
      </c>
      <c r="B815" s="66" t="s">
        <v>11</v>
      </c>
      <c r="C815" s="66" t="s">
        <v>10</v>
      </c>
      <c r="D815" s="66" t="s">
        <v>314</v>
      </c>
      <c r="E815" s="87">
        <f t="array" ref="E815">IFERROR(INDEX(DATA!$L$133:$L$368,MATCH(1,(DATA!$D$133:$D$368=B815)*(DATA!$E$133:$E$368=D815),0)),"n/a")</f>
        <v>5.4929858256513899</v>
      </c>
      <c r="F815" s="77">
        <f t="array" ref="F815">IFERROR(INDEX(DATA!$M$133:$M$368,MATCH(1,(DATA!$D$133:$D$368=B815)*(DATA!$E$133:$E$368=D815),0)),"n/a")</f>
        <v>-6.0101405307682799E-2</v>
      </c>
      <c r="G815" s="87">
        <f t="array" ref="G815">IFERROR(INDEX(DATA!$V$133:$V$368,MATCH(1,(DATA!$D$133:$D$368=B815)*(DATA!$E$133:$E$368=D815),0)),"n/a")</f>
        <v>5.6625419177049698</v>
      </c>
      <c r="H815" s="77">
        <f t="array" ref="H815">IFERROR(INDEX(DATA!$W$133:$W$368,MATCH(1,(DATA!$D$133:$D$368=B815)*(DATA!$E$133:$E$368=D815),0)),"n/a")</f>
        <v>-6.0423127938734097E-2</v>
      </c>
      <c r="I815" s="87">
        <f t="array" ref="I815">IFERROR(INDEX(DATA!$AF$133:$AF$368,MATCH(1,(DATA!$D$133:$D$368=B815)*(DATA!$E$133:$E$368=D815),0)),"n/a")</f>
        <v>5.8109620033297498</v>
      </c>
      <c r="J815" s="77">
        <f t="array" ref="J815">IFERROR(INDEX(DATA!$AG$133:$AG$368,MATCH(1,(DATA!$D$133:$D$368=B815)*(DATA!$E$133:$E$368=D815),0)),"n/a")</f>
        <v>2.2274554211488402E-2</v>
      </c>
      <c r="K815" s="87">
        <f t="array" ref="K815">IFERROR(INDEX(DATA!$AP$133:$AP$368,MATCH(1,(DATA!$D$133:$D$368=B815)*(DATA!$E$133:$E$368=D815),0)),"n/a")</f>
        <v>5.8267586758811003</v>
      </c>
      <c r="L815" s="77">
        <f t="array" ref="L815">IFERROR(INDEX(DATA!$AQ$133:$AQ$368,MATCH(1,(DATA!$D$133:$D$368=B815)*(DATA!$E$133:$E$368=D815),0)),"n/a")</f>
        <v>7.3619770841835006E-2</v>
      </c>
      <c r="R815" s="66"/>
      <c r="S815" s="66"/>
      <c r="T815" s="66"/>
      <c r="U815" s="66"/>
      <c r="V815" s="66"/>
      <c r="W815" s="66"/>
      <c r="X815" s="66"/>
      <c r="Y815" s="66"/>
    </row>
    <row r="816" spans="1:25" x14ac:dyDescent="0.2">
      <c r="A816" s="75" t="s">
        <v>19</v>
      </c>
      <c r="B816" s="66" t="s">
        <v>11</v>
      </c>
      <c r="C816" s="66" t="s">
        <v>10</v>
      </c>
      <c r="D816" s="66" t="s">
        <v>315</v>
      </c>
      <c r="E816" s="87">
        <f t="array" ref="E816">IFERROR(INDEX(DATA!$L$133:$L$368,MATCH(1,(DATA!$D$133:$D$368=B816)*(DATA!$E$133:$E$368=D816),0)),"n/a")</f>
        <v>4.5792941376835499</v>
      </c>
      <c r="F816" s="77">
        <f t="array" ref="F816">IFERROR(INDEX(DATA!$M$133:$M$368,MATCH(1,(DATA!$D$133:$D$368=B816)*(DATA!$E$133:$E$368=D816),0)),"n/a")</f>
        <v>2.86930486881934E-2</v>
      </c>
      <c r="G816" s="87">
        <f t="array" ref="G816">IFERROR(INDEX(DATA!$V$133:$V$368,MATCH(1,(DATA!$D$133:$D$368=B816)*(DATA!$E$133:$E$368=D816),0)),"n/a")</f>
        <v>4.5847475340542001</v>
      </c>
      <c r="H816" s="77">
        <f t="array" ref="H816">IFERROR(INDEX(DATA!$W$133:$W$368,MATCH(1,(DATA!$D$133:$D$368=B816)*(DATA!$E$133:$E$368=D816),0)),"n/a")</f>
        <v>2.6842253661379101E-2</v>
      </c>
      <c r="I816" s="87">
        <f t="array" ref="I816">IFERROR(INDEX(DATA!$AF$133:$AF$368,MATCH(1,(DATA!$D$133:$D$368=B816)*(DATA!$E$133:$E$368=D816),0)),"n/a")</f>
        <v>4.5681913342361096</v>
      </c>
      <c r="J816" s="77">
        <f t="array" ref="J816">IFERROR(INDEX(DATA!$AG$133:$AG$368,MATCH(1,(DATA!$D$133:$D$368=B816)*(DATA!$E$133:$E$368=D816),0)),"n/a")</f>
        <v>3.7283298845170898E-2</v>
      </c>
      <c r="K816" s="87">
        <f t="array" ref="K816">IFERROR(INDEX(DATA!$AP$133:$AP$368,MATCH(1,(DATA!$D$133:$D$368=B816)*(DATA!$E$133:$E$368=D816),0)),"n/a")</f>
        <v>4.5261963827487204</v>
      </c>
      <c r="L816" s="77">
        <f t="array" ref="L816">IFERROR(INDEX(DATA!$AQ$133:$AQ$368,MATCH(1,(DATA!$D$133:$D$368=B816)*(DATA!$E$133:$E$368=D816),0)),"n/a")</f>
        <v>6.3641668030012298E-3</v>
      </c>
      <c r="R816" s="66"/>
      <c r="S816" s="66"/>
      <c r="T816" s="66"/>
      <c r="U816" s="66"/>
      <c r="V816" s="66"/>
      <c r="W816" s="66"/>
      <c r="X816" s="66"/>
      <c r="Y816" s="66"/>
    </row>
    <row r="817" spans="1:25" x14ac:dyDescent="0.2">
      <c r="A817" s="75" t="s">
        <v>19</v>
      </c>
      <c r="B817" s="66" t="s">
        <v>11</v>
      </c>
      <c r="C817" s="66" t="s">
        <v>10</v>
      </c>
      <c r="D817" s="66" t="s">
        <v>316</v>
      </c>
      <c r="E817" s="87">
        <f t="array" ref="E817">IFERROR(INDEX(DATA!$L$133:$L$368,MATCH(1,(DATA!$D$133:$D$368=B817)*(DATA!$E$133:$E$368=D817),0)),"n/a")</f>
        <v>4.4118758172626302</v>
      </c>
      <c r="F817" s="77">
        <f t="array" ref="F817">IFERROR(INDEX(DATA!$M$133:$M$368,MATCH(1,(DATA!$D$133:$D$368=B817)*(DATA!$E$133:$E$368=D817),0)),"n/a")</f>
        <v>-0.11035705615000301</v>
      </c>
      <c r="G817" s="87">
        <f t="array" ref="G817">IFERROR(INDEX(DATA!$V$133:$V$368,MATCH(1,(DATA!$D$133:$D$368=B817)*(DATA!$E$133:$E$368=D817),0)),"n/a")</f>
        <v>4.6446741653987802</v>
      </c>
      <c r="H817" s="77">
        <f t="array" ref="H817">IFERROR(INDEX(DATA!$W$133:$W$368,MATCH(1,(DATA!$D$133:$D$368=B817)*(DATA!$E$133:$E$368=D817),0)),"n/a")</f>
        <v>-4.6098660024691901E-2</v>
      </c>
      <c r="I817" s="87">
        <f t="array" ref="I817">IFERROR(INDEX(DATA!$AF$133:$AF$368,MATCH(1,(DATA!$D$133:$D$368=B817)*(DATA!$E$133:$E$368=D817),0)),"n/a")</f>
        <v>4.6861227970013202</v>
      </c>
      <c r="J817" s="77">
        <f t="array" ref="J817">IFERROR(INDEX(DATA!$AG$133:$AG$368,MATCH(1,(DATA!$D$133:$D$368=B817)*(DATA!$E$133:$E$368=D817),0)),"n/a")</f>
        <v>-3.1844292339030002E-2</v>
      </c>
      <c r="K817" s="87">
        <f t="array" ref="K817">IFERROR(INDEX(DATA!$AP$133:$AP$368,MATCH(1,(DATA!$D$133:$D$368=B817)*(DATA!$E$133:$E$368=D817),0)),"n/a")</f>
        <v>4.8066318185525096</v>
      </c>
      <c r="L817" s="77">
        <f t="array" ref="L817">IFERROR(INDEX(DATA!$AQ$133:$AQ$368,MATCH(1,(DATA!$D$133:$D$368=B817)*(DATA!$E$133:$E$368=D817),0)),"n/a")</f>
        <v>-2.80059365270123E-2</v>
      </c>
      <c r="R817" s="66"/>
      <c r="S817" s="66"/>
      <c r="T817" s="66"/>
      <c r="U817" s="66"/>
      <c r="V817" s="66"/>
      <c r="W817" s="66"/>
      <c r="X817" s="66"/>
      <c r="Y817" s="66"/>
    </row>
    <row r="818" spans="1:25" x14ac:dyDescent="0.2">
      <c r="A818" s="75" t="s">
        <v>19</v>
      </c>
      <c r="B818" s="66" t="s">
        <v>11</v>
      </c>
      <c r="C818" s="66" t="s">
        <v>10</v>
      </c>
      <c r="D818" s="66" t="s">
        <v>317</v>
      </c>
      <c r="E818" s="87">
        <f t="array" ref="E818">IFERROR(INDEX(DATA!$L$133:$L$368,MATCH(1,(DATA!$D$133:$D$368=B818)*(DATA!$E$133:$E$368=D818),0)),"n/a")</f>
        <v>5.25105541511223</v>
      </c>
      <c r="F818" s="77">
        <f t="array" ref="F818">IFERROR(INDEX(DATA!$M$133:$M$368,MATCH(1,(DATA!$D$133:$D$368=B818)*(DATA!$E$133:$E$368=D818),0)),"n/a")</f>
        <v>2.8480195696859202E-3</v>
      </c>
      <c r="G818" s="87">
        <f t="array" ref="G818">IFERROR(INDEX(DATA!$V$133:$V$368,MATCH(1,(DATA!$D$133:$D$368=B818)*(DATA!$E$133:$E$368=D818),0)),"n/a")</f>
        <v>5.1096484337514596</v>
      </c>
      <c r="H818" s="77">
        <f t="array" ref="H818">IFERROR(INDEX(DATA!$W$133:$W$368,MATCH(1,(DATA!$D$133:$D$368=B818)*(DATA!$E$133:$E$368=D818),0)),"n/a")</f>
        <v>-1.0503912601864699E-2</v>
      </c>
      <c r="I818" s="87">
        <f t="array" ref="I818">IFERROR(INDEX(DATA!$AF$133:$AF$368,MATCH(1,(DATA!$D$133:$D$368=B818)*(DATA!$E$133:$E$368=D818),0)),"n/a")</f>
        <v>5.1002747420860599</v>
      </c>
      <c r="J818" s="77">
        <f t="array" ref="J818">IFERROR(INDEX(DATA!$AG$133:$AG$368,MATCH(1,(DATA!$D$133:$D$368=B818)*(DATA!$E$133:$E$368=D818),0)),"n/a")</f>
        <v>-2.2851801176084301E-2</v>
      </c>
      <c r="K818" s="87">
        <f t="array" ref="K818">IFERROR(INDEX(DATA!$AP$133:$AP$368,MATCH(1,(DATA!$D$133:$D$368=B818)*(DATA!$E$133:$E$368=D818),0)),"n/a")</f>
        <v>5.1790999249243699</v>
      </c>
      <c r="L818" s="77">
        <f t="array" ref="L818">IFERROR(INDEX(DATA!$AQ$133:$AQ$368,MATCH(1,(DATA!$D$133:$D$368=B818)*(DATA!$E$133:$E$368=D818),0)),"n/a")</f>
        <v>-9.6463389022827702E-3</v>
      </c>
      <c r="R818" s="66"/>
      <c r="S818" s="66"/>
      <c r="T818" s="66"/>
      <c r="U818" s="66"/>
      <c r="V818" s="66"/>
      <c r="W818" s="66"/>
      <c r="X818" s="66"/>
      <c r="Y818" s="66"/>
    </row>
    <row r="819" spans="1:25" x14ac:dyDescent="0.2">
      <c r="A819" s="75" t="s">
        <v>19</v>
      </c>
      <c r="B819" s="66" t="s">
        <v>11</v>
      </c>
      <c r="C819" s="66" t="s">
        <v>10</v>
      </c>
      <c r="D819" s="66" t="s">
        <v>318</v>
      </c>
      <c r="E819" s="87">
        <f t="array" ref="E819">IFERROR(INDEX(DATA!$L$133:$L$368,MATCH(1,(DATA!$D$133:$D$368=B819)*(DATA!$E$133:$E$368=D819),0)),"n/a")</f>
        <v>4.4044856366158003</v>
      </c>
      <c r="F819" s="77">
        <f t="array" ref="F819">IFERROR(INDEX(DATA!$M$133:$M$368,MATCH(1,(DATA!$D$133:$D$368=B819)*(DATA!$E$133:$E$368=D819),0)),"n/a")</f>
        <v>-6.4271496354329896E-2</v>
      </c>
      <c r="G819" s="87">
        <f t="array" ref="G819">IFERROR(INDEX(DATA!$V$133:$V$368,MATCH(1,(DATA!$D$133:$D$368=B819)*(DATA!$E$133:$E$368=D819),0)),"n/a")</f>
        <v>4.5408692342704704</v>
      </c>
      <c r="H819" s="77">
        <f t="array" ref="H819">IFERROR(INDEX(DATA!$W$133:$W$368,MATCH(1,(DATA!$D$133:$D$368=B819)*(DATA!$E$133:$E$368=D819),0)),"n/a")</f>
        <v>-1.24217607838792E-2</v>
      </c>
      <c r="I819" s="87">
        <f t="array" ref="I819">IFERROR(INDEX(DATA!$AF$133:$AF$368,MATCH(1,(DATA!$D$133:$D$368=B819)*(DATA!$E$133:$E$368=D819),0)),"n/a")</f>
        <v>4.5296195076720096</v>
      </c>
      <c r="J819" s="77">
        <f t="array" ref="J819">IFERROR(INDEX(DATA!$AG$133:$AG$368,MATCH(1,(DATA!$D$133:$D$368=B819)*(DATA!$E$133:$E$368=D819),0)),"n/a")</f>
        <v>8.0567203167095005E-3</v>
      </c>
      <c r="K819" s="87">
        <f t="array" ref="K819">IFERROR(INDEX(DATA!$AP$133:$AP$368,MATCH(1,(DATA!$D$133:$D$368=B819)*(DATA!$E$133:$E$368=D819),0)),"n/a")</f>
        <v>4.5900338342174898</v>
      </c>
      <c r="L819" s="77">
        <f t="array" ref="L819">IFERROR(INDEX(DATA!$AQ$133:$AQ$368,MATCH(1,(DATA!$D$133:$D$368=B819)*(DATA!$E$133:$E$368=D819),0)),"n/a")</f>
        <v>-9.6534573852505702E-4</v>
      </c>
      <c r="R819" s="66"/>
      <c r="S819" s="66"/>
      <c r="T819" s="66"/>
      <c r="U819" s="66"/>
      <c r="V819" s="66"/>
      <c r="W819" s="66"/>
      <c r="X819" s="66"/>
      <c r="Y819" s="66"/>
    </row>
    <row r="820" spans="1:25" x14ac:dyDescent="0.2">
      <c r="A820" s="75" t="s">
        <v>19</v>
      </c>
      <c r="B820" s="66" t="s">
        <v>11</v>
      </c>
      <c r="C820" s="66" t="s">
        <v>10</v>
      </c>
      <c r="D820" s="66" t="s">
        <v>344</v>
      </c>
      <c r="E820" s="87">
        <f t="array" ref="E820">IFERROR(INDEX(DATA!$L$133:$L$368,MATCH(1,(DATA!$D$133:$D$368=B820)*(DATA!$E$133:$E$368=D820),0)),"n/a")</f>
        <v>4.3901662362579801</v>
      </c>
      <c r="F820" s="77">
        <f t="array" ref="F820">IFERROR(INDEX(DATA!$M$133:$M$368,MATCH(1,(DATA!$D$133:$D$368=B820)*(DATA!$E$133:$E$368=D820),0)),"n/a")</f>
        <v>0.28114208393649098</v>
      </c>
      <c r="G820" s="87">
        <f t="array" ref="G820">IFERROR(INDEX(DATA!$V$133:$V$368,MATCH(1,(DATA!$D$133:$D$368=B820)*(DATA!$E$133:$E$368=D820),0)),"n/a")</f>
        <v>4.01687226551359</v>
      </c>
      <c r="H820" s="77">
        <f t="array" ref="H820">IFERROR(INDEX(DATA!$W$133:$W$368,MATCH(1,(DATA!$D$133:$D$368=B820)*(DATA!$E$133:$E$368=D820),0)),"n/a")</f>
        <v>3.08421206713579E-2</v>
      </c>
      <c r="I820" s="87">
        <f t="array" ref="I820">IFERROR(INDEX(DATA!$AF$133:$AF$368,MATCH(1,(DATA!$D$133:$D$368=B820)*(DATA!$E$133:$E$368=D820),0)),"n/a")</f>
        <v>4.0003135528019396</v>
      </c>
      <c r="J820" s="77">
        <f t="array" ref="J820">IFERROR(INDEX(DATA!$AG$133:$AG$368,MATCH(1,(DATA!$D$133:$D$368=B820)*(DATA!$E$133:$E$368=D820),0)),"n/a")</f>
        <v>3.9971726538504802E-2</v>
      </c>
      <c r="K820" s="87">
        <f t="array" ref="K820">IFERROR(INDEX(DATA!$AP$133:$AP$368,MATCH(1,(DATA!$D$133:$D$368=B820)*(DATA!$E$133:$E$368=D820),0)),"n/a")</f>
        <v>4.0747907944249304</v>
      </c>
      <c r="L820" s="77">
        <f t="array" ref="L820">IFERROR(INDEX(DATA!$AQ$133:$AQ$368,MATCH(1,(DATA!$D$133:$D$368=B820)*(DATA!$E$133:$E$368=D820),0)),"n/a")</f>
        <v>6.9013784015109395E-2</v>
      </c>
      <c r="R820" s="66"/>
      <c r="S820" s="66"/>
      <c r="T820" s="66"/>
      <c r="U820" s="66"/>
      <c r="V820" s="66"/>
      <c r="W820" s="66"/>
      <c r="X820" s="66"/>
      <c r="Y820" s="66"/>
    </row>
    <row r="821" spans="1:25" x14ac:dyDescent="0.2">
      <c r="A821" s="75" t="s">
        <v>19</v>
      </c>
      <c r="B821" s="66" t="s">
        <v>11</v>
      </c>
      <c r="C821" s="66" t="s">
        <v>10</v>
      </c>
      <c r="D821" s="66" t="s">
        <v>345</v>
      </c>
      <c r="E821" s="87">
        <f t="array" ref="E821">IFERROR(INDEX(DATA!$L$133:$L$368,MATCH(1,(DATA!$D$133:$D$368=B821)*(DATA!$E$133:$E$368=D821),0)),"n/a")</f>
        <v>2.39047490377876</v>
      </c>
      <c r="F821" s="77">
        <f t="array" ref="F821">IFERROR(INDEX(DATA!$M$133:$M$368,MATCH(1,(DATA!$D$133:$D$368=B821)*(DATA!$E$133:$E$368=D821),0)),"n/a")</f>
        <v>6.3092556137256395E-2</v>
      </c>
      <c r="G821" s="87">
        <f t="array" ref="G821">IFERROR(INDEX(DATA!$V$133:$V$368,MATCH(1,(DATA!$D$133:$D$368=B821)*(DATA!$E$133:$E$368=D821),0)),"n/a")</f>
        <v>2.4646997027427102</v>
      </c>
      <c r="H821" s="77">
        <f t="array" ref="H821">IFERROR(INDEX(DATA!$W$133:$W$368,MATCH(1,(DATA!$D$133:$D$368=B821)*(DATA!$E$133:$E$368=D821),0)),"n/a")</f>
        <v>8.1554128421127206E-2</v>
      </c>
      <c r="I821" s="87">
        <f t="array" ref="I821">IFERROR(INDEX(DATA!$AF$133:$AF$368,MATCH(1,(DATA!$D$133:$D$368=B821)*(DATA!$E$133:$E$368=D821),0)),"n/a")</f>
        <v>2.48151034409439</v>
      </c>
      <c r="J821" s="77">
        <f t="array" ref="J821">IFERROR(INDEX(DATA!$AG$133:$AG$368,MATCH(1,(DATA!$D$133:$D$368=B821)*(DATA!$E$133:$E$368=D821),0)),"n/a")</f>
        <v>9.0739871281523998E-2</v>
      </c>
      <c r="K821" s="87">
        <f t="array" ref="K821">IFERROR(INDEX(DATA!$AP$133:$AP$368,MATCH(1,(DATA!$D$133:$D$368=B821)*(DATA!$E$133:$E$368=D821),0)),"n/a")</f>
        <v>2.3679665187518002</v>
      </c>
      <c r="L821" s="77">
        <f t="array" ref="L821">IFERROR(INDEX(DATA!$AQ$133:$AQ$368,MATCH(1,(DATA!$D$133:$D$368=B821)*(DATA!$E$133:$E$368=D821),0)),"n/a")</f>
        <v>3.11225824227306E-2</v>
      </c>
      <c r="R821" s="66"/>
      <c r="S821" s="66"/>
      <c r="T821" s="66"/>
      <c r="U821" s="66"/>
      <c r="V821" s="66"/>
      <c r="W821" s="66"/>
      <c r="X821" s="66"/>
      <c r="Y821" s="66"/>
    </row>
    <row r="822" spans="1:25" x14ac:dyDescent="0.2">
      <c r="A822" s="75"/>
      <c r="E822" s="80"/>
      <c r="F822" s="77"/>
      <c r="G822" s="81"/>
      <c r="H822" s="77"/>
      <c r="I822" s="81"/>
      <c r="J822" s="82"/>
      <c r="K822" s="81"/>
      <c r="L822" s="77"/>
      <c r="R822" s="66"/>
      <c r="S822" s="66"/>
      <c r="T822" s="66"/>
      <c r="U822" s="66"/>
      <c r="V822" s="66"/>
      <c r="W822" s="66"/>
      <c r="X822" s="66"/>
      <c r="Y822" s="66"/>
    </row>
    <row r="823" spans="1:25" x14ac:dyDescent="0.2">
      <c r="A823" s="75" t="s">
        <v>19</v>
      </c>
      <c r="B823" s="66" t="s">
        <v>11</v>
      </c>
      <c r="C823" s="66" t="s">
        <v>26</v>
      </c>
      <c r="D823" s="66" t="s">
        <v>271</v>
      </c>
      <c r="E823" s="87">
        <f t="array" ref="E823">IFERROR(INDEX(DATA!$N$133:$N$368,MATCH(1,(DATA!$D$133:$D$368=B823)*(DATA!$E$133:$E$368=D823),0)),"n/a")</f>
        <v>2.96260205765121</v>
      </c>
      <c r="F823" s="77">
        <f t="array" ref="F823">IFERROR(INDEX(DATA!$O$133:$O$368,MATCH(1,(DATA!$D$133:$D$368=B823)*(DATA!$E$133:$E$368=D823),0)),"n/a")</f>
        <v>8.9632862826025603E-2</v>
      </c>
      <c r="G823" s="87">
        <f t="array" ref="G823">IFERROR(INDEX(DATA!$X$133:$X$368,MATCH(1,(DATA!$D$133:$D$368=B823)*(DATA!$E$133:$E$368=D823),0)),"n/a")</f>
        <v>2.7857762488412101</v>
      </c>
      <c r="H823" s="77">
        <f t="array" ref="H823">IFERROR(INDEX(DATA!$Y$133:$Y$368,MATCH(1,(DATA!$D$133:$D$368=B823)*(DATA!$E$133:$E$368=D823),0)),"n/a")</f>
        <v>2.7112500157537401E-2</v>
      </c>
      <c r="I823" s="87">
        <f t="array" ref="I823">IFERROR(INDEX(DATA!$AH$133:$AH$368,MATCH(1,(DATA!$D$133:$D$368=B823)*(DATA!$E$133:$E$368=D823),0)),"n/a")</f>
        <v>2.7010817431327201</v>
      </c>
      <c r="J823" s="77">
        <f t="array" ref="J823">IFERROR(INDEX(DATA!$AI$133:$AI$368,MATCH(1,(DATA!$D$133:$D$368=B823)*(DATA!$E$133:$E$368=D823),0)),"n/a")</f>
        <v>-2.4879877304495101E-2</v>
      </c>
      <c r="K823" s="87">
        <f t="array" ref="K823">IFERROR(INDEX(DATA!$AR$133:$AR$368,MATCH(1,(DATA!$D$133:$D$368=B823)*(DATA!$E$133:$E$368=D823),0)),"n/a")</f>
        <v>2.75082499549768</v>
      </c>
      <c r="L823" s="77">
        <f t="array" ref="L823">IFERROR(INDEX(DATA!$AS$133:$AS$368,MATCH(1,(DATA!$D$133:$D$368=B823)*(DATA!$E$133:$E$368=D823),0)),"n/a")</f>
        <v>-2.2889534826209701E-2</v>
      </c>
      <c r="R823" s="66"/>
      <c r="S823" s="66"/>
      <c r="T823" s="66"/>
      <c r="U823" s="66"/>
      <c r="V823" s="66"/>
      <c r="W823" s="66"/>
      <c r="X823" s="66"/>
      <c r="Y823" s="66"/>
    </row>
    <row r="824" spans="1:25" x14ac:dyDescent="0.2">
      <c r="A824" s="75" t="s">
        <v>19</v>
      </c>
      <c r="B824" s="66" t="s">
        <v>11</v>
      </c>
      <c r="C824" s="66" t="s">
        <v>26</v>
      </c>
      <c r="D824" s="66" t="s">
        <v>272</v>
      </c>
      <c r="E824" s="87">
        <f t="array" ref="E824">IFERROR(INDEX(DATA!$N$133:$N$368,MATCH(1,(DATA!$D$133:$D$368=B824)*(DATA!$E$133:$E$368=D824),0)),"n/a")</f>
        <v>2.4146905696732799</v>
      </c>
      <c r="F824" s="77">
        <f t="array" ref="F824">IFERROR(INDEX(DATA!$O$133:$O$368,MATCH(1,(DATA!$D$133:$D$368=B824)*(DATA!$E$133:$E$368=D824),0)),"n/a")</f>
        <v>-2.4167120945863201E-2</v>
      </c>
      <c r="G824" s="87">
        <f t="array" ref="G824">IFERROR(INDEX(DATA!$X$133:$X$368,MATCH(1,(DATA!$D$133:$D$368=B824)*(DATA!$E$133:$E$368=D824),0)),"n/a")</f>
        <v>2.45667979667952</v>
      </c>
      <c r="H824" s="77">
        <f t="array" ref="H824">IFERROR(INDEX(DATA!$Y$133:$Y$368,MATCH(1,(DATA!$D$133:$D$368=B824)*(DATA!$E$133:$E$368=D824),0)),"n/a")</f>
        <v>7.4469632537824898E-3</v>
      </c>
      <c r="I824" s="87">
        <f t="array" ref="I824">IFERROR(INDEX(DATA!$AH$133:$AH$368,MATCH(1,(DATA!$D$133:$D$368=B824)*(DATA!$E$133:$E$368=D824),0)),"n/a")</f>
        <v>2.4402411564464299</v>
      </c>
      <c r="J824" s="77">
        <f t="array" ref="J824">IFERROR(INDEX(DATA!$AI$133:$AI$368,MATCH(1,(DATA!$D$133:$D$368=B824)*(DATA!$E$133:$E$368=D824),0)),"n/a")</f>
        <v>1.0091173060362901E-2</v>
      </c>
      <c r="K824" s="87">
        <f t="array" ref="K824">IFERROR(INDEX(DATA!$AR$133:$AR$368,MATCH(1,(DATA!$D$133:$D$368=B824)*(DATA!$E$133:$E$368=D824),0)),"n/a")</f>
        <v>2.4496316509779201</v>
      </c>
      <c r="L824" s="77">
        <f t="array" ref="L824">IFERROR(INDEX(DATA!$AS$133:$AS$368,MATCH(1,(DATA!$D$133:$D$368=B824)*(DATA!$E$133:$E$368=D824),0)),"n/a")</f>
        <v>2.29821984562242E-2</v>
      </c>
      <c r="R824" s="66"/>
      <c r="S824" s="66"/>
      <c r="T824" s="66"/>
      <c r="U824" s="66"/>
      <c r="V824" s="66"/>
      <c r="W824" s="66"/>
      <c r="X824" s="66"/>
      <c r="Y824" s="66"/>
    </row>
    <row r="825" spans="1:25" x14ac:dyDescent="0.2">
      <c r="A825" s="75" t="s">
        <v>19</v>
      </c>
      <c r="B825" s="66" t="s">
        <v>11</v>
      </c>
      <c r="C825" s="66" t="s">
        <v>26</v>
      </c>
      <c r="D825" s="66" t="s">
        <v>273</v>
      </c>
      <c r="E825" s="87">
        <f t="array" ref="E825">IFERROR(INDEX(DATA!$N$133:$N$368,MATCH(1,(DATA!$D$133:$D$368=B825)*(DATA!$E$133:$E$368=D825),0)),"n/a")</f>
        <v>2.47049687066768</v>
      </c>
      <c r="F825" s="77">
        <f t="array" ref="F825">IFERROR(INDEX(DATA!$O$133:$O$368,MATCH(1,(DATA!$D$133:$D$368=B825)*(DATA!$E$133:$E$368=D825),0)),"n/a")</f>
        <v>2.9819182452320601E-2</v>
      </c>
      <c r="G825" s="87">
        <f t="array" ref="G825">IFERROR(INDEX(DATA!$X$133:$X$368,MATCH(1,(DATA!$D$133:$D$368=B825)*(DATA!$E$133:$E$368=D825),0)),"n/a")</f>
        <v>2.4903941000418301</v>
      </c>
      <c r="H825" s="77">
        <f t="array" ref="H825">IFERROR(INDEX(DATA!$Y$133:$Y$368,MATCH(1,(DATA!$D$133:$D$368=B825)*(DATA!$E$133:$E$368=D825),0)),"n/a")</f>
        <v>5.2330162286518503E-2</v>
      </c>
      <c r="I825" s="87">
        <f t="array" ref="I825">IFERROR(INDEX(DATA!$AH$133:$AH$368,MATCH(1,(DATA!$D$133:$D$368=B825)*(DATA!$E$133:$E$368=D825),0)),"n/a")</f>
        <v>2.4723031913439999</v>
      </c>
      <c r="J825" s="77">
        <f t="array" ref="J825">IFERROR(INDEX(DATA!$AI$133:$AI$368,MATCH(1,(DATA!$D$133:$D$368=B825)*(DATA!$E$133:$E$368=D825),0)),"n/a")</f>
        <v>6.9291854038517106E-2</v>
      </c>
      <c r="K825" s="87">
        <f t="array" ref="K825">IFERROR(INDEX(DATA!$AR$133:$AR$368,MATCH(1,(DATA!$D$133:$D$368=B825)*(DATA!$E$133:$E$368=D825),0)),"n/a")</f>
        <v>2.4543626185543399</v>
      </c>
      <c r="L825" s="77">
        <f t="array" ref="L825">IFERROR(INDEX(DATA!$AS$133:$AS$368,MATCH(1,(DATA!$D$133:$D$368=B825)*(DATA!$E$133:$E$368=D825),0)),"n/a")</f>
        <v>6.1970753869217403E-2</v>
      </c>
      <c r="R825" s="66"/>
      <c r="S825" s="66"/>
      <c r="T825" s="66"/>
      <c r="U825" s="66"/>
      <c r="V825" s="66"/>
      <c r="W825" s="66"/>
      <c r="X825" s="66"/>
      <c r="Y825" s="66"/>
    </row>
    <row r="826" spans="1:25" x14ac:dyDescent="0.2">
      <c r="A826" s="75" t="s">
        <v>19</v>
      </c>
      <c r="B826" s="66" t="s">
        <v>11</v>
      </c>
      <c r="C826" s="66" t="s">
        <v>26</v>
      </c>
      <c r="D826" s="66" t="s">
        <v>274</v>
      </c>
      <c r="E826" s="87">
        <f t="array" ref="E826">IFERROR(INDEX(DATA!$N$133:$N$368,MATCH(1,(DATA!$D$133:$D$368=B826)*(DATA!$E$133:$E$368=D826),0)),"n/a")</f>
        <v>2.4281172700563398</v>
      </c>
      <c r="F826" s="77">
        <f t="array" ref="F826">IFERROR(INDEX(DATA!$O$133:$O$368,MATCH(1,(DATA!$D$133:$D$368=B826)*(DATA!$E$133:$E$368=D826),0)),"n/a")</f>
        <v>-5.2932104023896399E-2</v>
      </c>
      <c r="G826" s="87">
        <f t="array" ref="G826">IFERROR(INDEX(DATA!$X$133:$X$368,MATCH(1,(DATA!$D$133:$D$368=B826)*(DATA!$E$133:$E$368=D826),0)),"n/a")</f>
        <v>2.4865637907039502</v>
      </c>
      <c r="H826" s="77">
        <f t="array" ref="H826">IFERROR(INDEX(DATA!$Y$133:$Y$368,MATCH(1,(DATA!$D$133:$D$368=B826)*(DATA!$E$133:$E$368=D826),0)),"n/a")</f>
        <v>-7.5685276936215701E-3</v>
      </c>
      <c r="I826" s="87">
        <f t="array" ref="I826">IFERROR(INDEX(DATA!$AH$133:$AH$368,MATCH(1,(DATA!$D$133:$D$368=B826)*(DATA!$E$133:$E$368=D826),0)),"n/a")</f>
        <v>2.47998804024762</v>
      </c>
      <c r="J826" s="77">
        <f t="array" ref="J826">IFERROR(INDEX(DATA!$AI$133:$AI$368,MATCH(1,(DATA!$D$133:$D$368=B826)*(DATA!$E$133:$E$368=D826),0)),"n/a")</f>
        <v>5.4736809275398503E-3</v>
      </c>
      <c r="K826" s="87">
        <f t="array" ref="K826">IFERROR(INDEX(DATA!$AR$133:$AR$368,MATCH(1,(DATA!$D$133:$D$368=B826)*(DATA!$E$133:$E$368=D826),0)),"n/a")</f>
        <v>2.50039422619867</v>
      </c>
      <c r="L826" s="77">
        <f t="array" ref="L826">IFERROR(INDEX(DATA!$AS$133:$AS$368,MATCH(1,(DATA!$D$133:$D$368=B826)*(DATA!$E$133:$E$368=D826),0)),"n/a")</f>
        <v>1.7429141178496699E-2</v>
      </c>
      <c r="R826" s="66"/>
      <c r="S826" s="66"/>
      <c r="T826" s="66"/>
      <c r="U826" s="66"/>
      <c r="V826" s="66"/>
      <c r="W826" s="66"/>
      <c r="X826" s="66"/>
      <c r="Y826" s="66"/>
    </row>
    <row r="827" spans="1:25" x14ac:dyDescent="0.2">
      <c r="A827" s="75" t="s">
        <v>19</v>
      </c>
      <c r="B827" s="66" t="s">
        <v>11</v>
      </c>
      <c r="C827" s="66" t="s">
        <v>26</v>
      </c>
      <c r="D827" s="66" t="s">
        <v>275</v>
      </c>
      <c r="E827" s="87">
        <f t="array" ref="E827">IFERROR(INDEX(DATA!$N$133:$N$368,MATCH(1,(DATA!$D$133:$D$368=B827)*(DATA!$E$133:$E$368=D827),0)),"n/a")</f>
        <v>2.5235216418034501</v>
      </c>
      <c r="F827" s="77">
        <f t="array" ref="F827">IFERROR(INDEX(DATA!$O$133:$O$368,MATCH(1,(DATA!$D$133:$D$368=B827)*(DATA!$E$133:$E$368=D827),0)),"n/a")</f>
        <v>-1.8423369771656501E-2</v>
      </c>
      <c r="G827" s="87">
        <f t="array" ref="G827">IFERROR(INDEX(DATA!$X$133:$X$368,MATCH(1,(DATA!$D$133:$D$368=B827)*(DATA!$E$133:$E$368=D827),0)),"n/a")</f>
        <v>2.5340614758042301</v>
      </c>
      <c r="H827" s="77">
        <f t="array" ref="H827">IFERROR(INDEX(DATA!$Y$133:$Y$368,MATCH(1,(DATA!$D$133:$D$368=B827)*(DATA!$E$133:$E$368=D827),0)),"n/a")</f>
        <v>3.4249354805662999E-3</v>
      </c>
      <c r="I827" s="87">
        <f t="array" ref="I827">IFERROR(INDEX(DATA!$AH$133:$AH$368,MATCH(1,(DATA!$D$133:$D$368=B827)*(DATA!$E$133:$E$368=D827),0)),"n/a")</f>
        <v>2.4824719614850501</v>
      </c>
      <c r="J827" s="77">
        <f t="array" ref="J827">IFERROR(INDEX(DATA!$AI$133:$AI$368,MATCH(1,(DATA!$D$133:$D$368=B827)*(DATA!$E$133:$E$368=D827),0)),"n/a")</f>
        <v>8.5514134797064795E-5</v>
      </c>
      <c r="K827" s="87">
        <f t="array" ref="K827">IFERROR(INDEX(DATA!$AR$133:$AR$368,MATCH(1,(DATA!$D$133:$D$368=B827)*(DATA!$E$133:$E$368=D827),0)),"n/a")</f>
        <v>2.5467293198754599</v>
      </c>
      <c r="L827" s="77">
        <f t="array" ref="L827">IFERROR(INDEX(DATA!$AS$133:$AS$368,MATCH(1,(DATA!$D$133:$D$368=B827)*(DATA!$E$133:$E$368=D827),0)),"n/a")</f>
        <v>1.1937446795888399E-2</v>
      </c>
      <c r="R827" s="66"/>
      <c r="S827" s="66"/>
      <c r="T827" s="66"/>
      <c r="U827" s="66"/>
      <c r="V827" s="66"/>
      <c r="W827" s="66"/>
      <c r="X827" s="66"/>
      <c r="Y827" s="66"/>
    </row>
    <row r="828" spans="1:25" x14ac:dyDescent="0.2">
      <c r="A828" s="75" t="s">
        <v>19</v>
      </c>
      <c r="B828" s="66" t="s">
        <v>11</v>
      </c>
      <c r="C828" s="66" t="s">
        <v>26</v>
      </c>
      <c r="D828" s="66" t="s">
        <v>276</v>
      </c>
      <c r="E828" s="87">
        <f t="array" ref="E828">IFERROR(INDEX(DATA!$N$133:$N$368,MATCH(1,(DATA!$D$133:$D$368=B828)*(DATA!$E$133:$E$368=D828),0)),"n/a")</f>
        <v>2.2820923181355401</v>
      </c>
      <c r="F828" s="77">
        <f t="array" ref="F828">IFERROR(INDEX(DATA!$O$133:$O$368,MATCH(1,(DATA!$D$133:$D$368=B828)*(DATA!$E$133:$E$368=D828),0)),"n/a")</f>
        <v>4.1870070972265597E-3</v>
      </c>
      <c r="G828" s="87">
        <f t="array" ref="G828">IFERROR(INDEX(DATA!$X$133:$X$368,MATCH(1,(DATA!$D$133:$D$368=B828)*(DATA!$E$133:$E$368=D828),0)),"n/a")</f>
        <v>2.2677837695385699</v>
      </c>
      <c r="H828" s="77">
        <f t="array" ref="H828">IFERROR(INDEX(DATA!$Y$133:$Y$368,MATCH(1,(DATA!$D$133:$D$368=B828)*(DATA!$E$133:$E$368=D828),0)),"n/a")</f>
        <v>-5.7255004754339098E-3</v>
      </c>
      <c r="I828" s="87">
        <f t="array" ref="I828">IFERROR(INDEX(DATA!$AH$133:$AH$368,MATCH(1,(DATA!$D$133:$D$368=B828)*(DATA!$E$133:$E$368=D828),0)),"n/a")</f>
        <v>2.2687556377998299</v>
      </c>
      <c r="J828" s="77">
        <f t="array" ref="J828">IFERROR(INDEX(DATA!$AI$133:$AI$368,MATCH(1,(DATA!$D$133:$D$368=B828)*(DATA!$E$133:$E$368=D828),0)),"n/a")</f>
        <v>-2.6834275707052699E-3</v>
      </c>
      <c r="K828" s="87">
        <f t="array" ref="K828">IFERROR(INDEX(DATA!$AR$133:$AR$368,MATCH(1,(DATA!$D$133:$D$368=B828)*(DATA!$E$133:$E$368=D828),0)),"n/a")</f>
        <v>2.3216482695555598</v>
      </c>
      <c r="L828" s="77">
        <f t="array" ref="L828">IFERROR(INDEX(DATA!$AS$133:$AS$368,MATCH(1,(DATA!$D$133:$D$368=B828)*(DATA!$E$133:$E$368=D828),0)),"n/a")</f>
        <v>-5.5527429458097598E-3</v>
      </c>
      <c r="R828" s="66"/>
      <c r="S828" s="66"/>
      <c r="T828" s="66"/>
      <c r="U828" s="66"/>
      <c r="V828" s="66"/>
      <c r="W828" s="66"/>
      <c r="X828" s="66"/>
      <c r="Y828" s="66"/>
    </row>
    <row r="829" spans="1:25" x14ac:dyDescent="0.2">
      <c r="A829" s="75" t="s">
        <v>19</v>
      </c>
      <c r="B829" s="66" t="s">
        <v>11</v>
      </c>
      <c r="C829" s="66" t="s">
        <v>26</v>
      </c>
      <c r="D829" s="66" t="s">
        <v>277</v>
      </c>
      <c r="E829" s="87">
        <f t="array" ref="E829">IFERROR(INDEX(DATA!$N$133:$N$368,MATCH(1,(DATA!$D$133:$D$368=B829)*(DATA!$E$133:$E$368=D829),0)),"n/a")</f>
        <v>2.56363415206178</v>
      </c>
      <c r="F829" s="77">
        <f t="array" ref="F829">IFERROR(INDEX(DATA!$O$133:$O$368,MATCH(1,(DATA!$D$133:$D$368=B829)*(DATA!$E$133:$E$368=D829),0)),"n/a")</f>
        <v>-4.9563166166495101E-2</v>
      </c>
      <c r="G829" s="87">
        <f t="array" ref="G829">IFERROR(INDEX(DATA!$X$133:$X$368,MATCH(1,(DATA!$D$133:$D$368=B829)*(DATA!$E$133:$E$368=D829),0)),"n/a")</f>
        <v>2.6148858564555799</v>
      </c>
      <c r="H829" s="77">
        <f t="array" ref="H829">IFERROR(INDEX(DATA!$Y$133:$Y$368,MATCH(1,(DATA!$D$133:$D$368=B829)*(DATA!$E$133:$E$368=D829),0)),"n/a")</f>
        <v>-3.3726322054547099E-2</v>
      </c>
      <c r="I829" s="87">
        <f t="array" ref="I829">IFERROR(INDEX(DATA!$AH$133:$AH$368,MATCH(1,(DATA!$D$133:$D$368=B829)*(DATA!$E$133:$E$368=D829),0)),"n/a")</f>
        <v>2.60112746448086</v>
      </c>
      <c r="J829" s="77">
        <f t="array" ref="J829">IFERROR(INDEX(DATA!$AI$133:$AI$368,MATCH(1,(DATA!$D$133:$D$368=B829)*(DATA!$E$133:$E$368=D829),0)),"n/a")</f>
        <v>-4.2561116370832798E-2</v>
      </c>
      <c r="K829" s="87">
        <f t="array" ref="K829">IFERROR(INDEX(DATA!$AR$133:$AR$368,MATCH(1,(DATA!$D$133:$D$368=B829)*(DATA!$E$133:$E$368=D829),0)),"n/a")</f>
        <v>2.62318922752348</v>
      </c>
      <c r="L829" s="77">
        <f t="array" ref="L829">IFERROR(INDEX(DATA!$AS$133:$AS$368,MATCH(1,(DATA!$D$133:$D$368=B829)*(DATA!$E$133:$E$368=D829),0)),"n/a")</f>
        <v>-3.3158856521110801E-2</v>
      </c>
      <c r="R829" s="66"/>
      <c r="S829" s="66"/>
      <c r="T829" s="66"/>
      <c r="U829" s="66"/>
      <c r="V829" s="66"/>
      <c r="W829" s="66"/>
      <c r="X829" s="66"/>
      <c r="Y829" s="66"/>
    </row>
    <row r="830" spans="1:25" x14ac:dyDescent="0.2">
      <c r="A830" s="75" t="s">
        <v>19</v>
      </c>
      <c r="B830" s="66" t="s">
        <v>11</v>
      </c>
      <c r="C830" s="66" t="s">
        <v>26</v>
      </c>
      <c r="D830" s="66" t="s">
        <v>278</v>
      </c>
      <c r="E830" s="87">
        <f t="array" ref="E830">IFERROR(INDEX(DATA!$N$133:$N$368,MATCH(1,(DATA!$D$133:$D$368=B830)*(DATA!$E$133:$E$368=D830),0)),"n/a")</f>
        <v>2.36482500479821</v>
      </c>
      <c r="F830" s="77">
        <f t="array" ref="F830">IFERROR(INDEX(DATA!$O$133:$O$368,MATCH(1,(DATA!$D$133:$D$368=B830)*(DATA!$E$133:$E$368=D830),0)),"n/a")</f>
        <v>1.08111220454519E-2</v>
      </c>
      <c r="G830" s="87">
        <f t="array" ref="G830">IFERROR(INDEX(DATA!$X$133:$X$368,MATCH(1,(DATA!$D$133:$D$368=B830)*(DATA!$E$133:$E$368=D830),0)),"n/a")</f>
        <v>2.3505448979763499</v>
      </c>
      <c r="H830" s="77">
        <f t="array" ref="H830">IFERROR(INDEX(DATA!$Y$133:$Y$368,MATCH(1,(DATA!$D$133:$D$368=B830)*(DATA!$E$133:$E$368=D830),0)),"n/a")</f>
        <v>-3.5910480414163802E-2</v>
      </c>
      <c r="I830" s="87">
        <f t="array" ref="I830">IFERROR(INDEX(DATA!$AH$133:$AH$368,MATCH(1,(DATA!$D$133:$D$368=B830)*(DATA!$E$133:$E$368=D830),0)),"n/a")</f>
        <v>2.3700537954473599</v>
      </c>
      <c r="J830" s="77">
        <f t="array" ref="J830">IFERROR(INDEX(DATA!$AI$133:$AI$368,MATCH(1,(DATA!$D$133:$D$368=B830)*(DATA!$E$133:$E$368=D830),0)),"n/a")</f>
        <v>-2.5261016230527199E-2</v>
      </c>
      <c r="K830" s="87">
        <f t="array" ref="K830">IFERROR(INDEX(DATA!$AR$133:$AR$368,MATCH(1,(DATA!$D$133:$D$368=B830)*(DATA!$E$133:$E$368=D830),0)),"n/a")</f>
        <v>2.4014679369515601</v>
      </c>
      <c r="L830" s="77">
        <f t="array" ref="L830">IFERROR(INDEX(DATA!$AS$133:$AS$368,MATCH(1,(DATA!$D$133:$D$368=B830)*(DATA!$E$133:$E$368=D830),0)),"n/a")</f>
        <v>-4.0256367813890402E-3</v>
      </c>
      <c r="R830" s="66"/>
      <c r="S830" s="66"/>
      <c r="T830" s="66"/>
      <c r="U830" s="66"/>
      <c r="V830" s="66"/>
      <c r="W830" s="66"/>
      <c r="X830" s="66"/>
      <c r="Y830" s="66"/>
    </row>
    <row r="831" spans="1:25" x14ac:dyDescent="0.2">
      <c r="A831" s="75" t="s">
        <v>19</v>
      </c>
      <c r="B831" s="66" t="s">
        <v>11</v>
      </c>
      <c r="C831" s="66" t="s">
        <v>26</v>
      </c>
      <c r="D831" s="66" t="s">
        <v>279</v>
      </c>
      <c r="E831" s="87">
        <f t="array" ref="E831">IFERROR(INDEX(DATA!$N$133:$N$368,MATCH(1,(DATA!$D$133:$D$368=B831)*(DATA!$E$133:$E$368=D831),0)),"n/a")</f>
        <v>2.5725968511082402</v>
      </c>
      <c r="F831" s="77">
        <f t="array" ref="F831">IFERROR(INDEX(DATA!$O$133:$O$368,MATCH(1,(DATA!$D$133:$D$368=B831)*(DATA!$E$133:$E$368=D831),0)),"n/a")</f>
        <v>0.26060823944176298</v>
      </c>
      <c r="G831" s="87">
        <f t="array" ref="G831">IFERROR(INDEX(DATA!$X$133:$X$368,MATCH(1,(DATA!$D$133:$D$368=B831)*(DATA!$E$133:$E$368=D831),0)),"n/a")</f>
        <v>2.4838588204615801</v>
      </c>
      <c r="H831" s="77">
        <f t="array" ref="H831">IFERROR(INDEX(DATA!$Y$133:$Y$368,MATCH(1,(DATA!$D$133:$D$368=B831)*(DATA!$E$133:$E$368=D831),0)),"n/a")</f>
        <v>9.6283344889671801E-2</v>
      </c>
      <c r="I831" s="87">
        <f t="array" ref="I831">IFERROR(INDEX(DATA!$AH$133:$AH$368,MATCH(1,(DATA!$D$133:$D$368=B831)*(DATA!$E$133:$E$368=D831),0)),"n/a")</f>
        <v>2.4739904787065101</v>
      </c>
      <c r="J831" s="77">
        <f t="array" ref="J831">IFERROR(INDEX(DATA!$AI$133:$AI$368,MATCH(1,(DATA!$D$133:$D$368=B831)*(DATA!$E$133:$E$368=D831),0)),"n/a")</f>
        <v>6.2513525801561595E-2</v>
      </c>
      <c r="K831" s="87">
        <f t="array" ref="K831">IFERROR(INDEX(DATA!$AR$133:$AR$368,MATCH(1,(DATA!$D$133:$D$368=B831)*(DATA!$E$133:$E$368=D831),0)),"n/a")</f>
        <v>2.4887378411887302</v>
      </c>
      <c r="L831" s="77">
        <f t="array" ref="L831">IFERROR(INDEX(DATA!$AS$133:$AS$368,MATCH(1,(DATA!$D$133:$D$368=B831)*(DATA!$E$133:$E$368=D831),0)),"n/a")</f>
        <v>0.10648258928705499</v>
      </c>
      <c r="R831" s="66"/>
      <c r="S831" s="66"/>
      <c r="T831" s="66"/>
      <c r="U831" s="66"/>
      <c r="V831" s="66"/>
      <c r="W831" s="66"/>
      <c r="X831" s="66"/>
      <c r="Y831" s="66"/>
    </row>
    <row r="832" spans="1:25" x14ac:dyDescent="0.2">
      <c r="A832" s="75" t="s">
        <v>19</v>
      </c>
      <c r="B832" s="66" t="s">
        <v>11</v>
      </c>
      <c r="C832" s="66" t="s">
        <v>26</v>
      </c>
      <c r="D832" s="66" t="s">
        <v>280</v>
      </c>
      <c r="E832" s="87">
        <f t="array" ref="E832">IFERROR(INDEX(DATA!$N$133:$N$368,MATCH(1,(DATA!$D$133:$D$368=B832)*(DATA!$E$133:$E$368=D832),0)),"n/a")</f>
        <v>2.8338362230810898</v>
      </c>
      <c r="F832" s="77">
        <f t="array" ref="F832">IFERROR(INDEX(DATA!$O$133:$O$368,MATCH(1,(DATA!$D$133:$D$368=B832)*(DATA!$E$133:$E$368=D832),0)),"n/a")</f>
        <v>-2.1144710940853999E-2</v>
      </c>
      <c r="G832" s="87">
        <f t="array" ref="G832">IFERROR(INDEX(DATA!$X$133:$X$368,MATCH(1,(DATA!$D$133:$D$368=B832)*(DATA!$E$133:$E$368=D832),0)),"n/a")</f>
        <v>2.8136289738194402</v>
      </c>
      <c r="H832" s="77">
        <f t="array" ref="H832">IFERROR(INDEX(DATA!$Y$133:$Y$368,MATCH(1,(DATA!$D$133:$D$368=B832)*(DATA!$E$133:$E$368=D832),0)),"n/a")</f>
        <v>-1.86335177309453E-2</v>
      </c>
      <c r="I832" s="87">
        <f t="array" ref="I832">IFERROR(INDEX(DATA!$AH$133:$AH$368,MATCH(1,(DATA!$D$133:$D$368=B832)*(DATA!$E$133:$E$368=D832),0)),"n/a")</f>
        <v>2.8151092509111102</v>
      </c>
      <c r="J832" s="77">
        <f t="array" ref="J832">IFERROR(INDEX(DATA!$AI$133:$AI$368,MATCH(1,(DATA!$D$133:$D$368=B832)*(DATA!$E$133:$E$368=D832),0)),"n/a")</f>
        <v>-3.0241665455096399E-2</v>
      </c>
      <c r="K832" s="87">
        <f t="array" ref="K832">IFERROR(INDEX(DATA!$AR$133:$AR$368,MATCH(1,(DATA!$D$133:$D$368=B832)*(DATA!$E$133:$E$368=D832),0)),"n/a")</f>
        <v>2.8604695540981</v>
      </c>
      <c r="L832" s="77">
        <f t="array" ref="L832">IFERROR(INDEX(DATA!$AS$133:$AS$368,MATCH(1,(DATA!$D$133:$D$368=B832)*(DATA!$E$133:$E$368=D832),0)),"n/a")</f>
        <v>-1.0818382274555701E-2</v>
      </c>
      <c r="R832" s="66"/>
      <c r="S832" s="66"/>
      <c r="T832" s="66"/>
      <c r="U832" s="66"/>
      <c r="V832" s="66"/>
      <c r="W832" s="66"/>
      <c r="X832" s="66"/>
      <c r="Y832" s="66"/>
    </row>
    <row r="833" spans="1:25" x14ac:dyDescent="0.2">
      <c r="A833" s="75" t="s">
        <v>19</v>
      </c>
      <c r="B833" s="66" t="s">
        <v>11</v>
      </c>
      <c r="C833" s="66" t="s">
        <v>26</v>
      </c>
      <c r="D833" s="66" t="s">
        <v>281</v>
      </c>
      <c r="E833" s="87">
        <f t="array" ref="E833">IFERROR(INDEX(DATA!$N$133:$N$368,MATCH(1,(DATA!$D$133:$D$368=B833)*(DATA!$E$133:$E$368=D833),0)),"n/a")</f>
        <v>2.5869660683258902</v>
      </c>
      <c r="F833" s="77">
        <f t="array" ref="F833">IFERROR(INDEX(DATA!$O$133:$O$368,MATCH(1,(DATA!$D$133:$D$368=B833)*(DATA!$E$133:$E$368=D833),0)),"n/a")</f>
        <v>0.122480149167562</v>
      </c>
      <c r="G833" s="87">
        <f t="array" ref="G833">IFERROR(INDEX(DATA!$X$133:$X$368,MATCH(1,(DATA!$D$133:$D$368=B833)*(DATA!$E$133:$E$368=D833),0)),"n/a")</f>
        <v>2.4804402412517099</v>
      </c>
      <c r="H833" s="77">
        <f t="array" ref="H833">IFERROR(INDEX(DATA!$Y$133:$Y$368,MATCH(1,(DATA!$D$133:$D$368=B833)*(DATA!$E$133:$E$368=D833),0)),"n/a")</f>
        <v>2.4389157274819599E-2</v>
      </c>
      <c r="I833" s="87">
        <f t="array" ref="I833">IFERROR(INDEX(DATA!$AH$133:$AH$368,MATCH(1,(DATA!$D$133:$D$368=B833)*(DATA!$E$133:$E$368=D833),0)),"n/a")</f>
        <v>2.46799686794304</v>
      </c>
      <c r="J833" s="77">
        <f t="array" ref="J833">IFERROR(INDEX(DATA!$AI$133:$AI$368,MATCH(1,(DATA!$D$133:$D$368=B833)*(DATA!$E$133:$E$368=D833),0)),"n/a")</f>
        <v>2.8677587551786201E-2</v>
      </c>
      <c r="K833" s="87">
        <f t="array" ref="K833">IFERROR(INDEX(DATA!$AR$133:$AR$368,MATCH(1,(DATA!$D$133:$D$368=B833)*(DATA!$E$133:$E$368=D833),0)),"n/a")</f>
        <v>2.4871437775639902</v>
      </c>
      <c r="L833" s="77">
        <f t="array" ref="L833">IFERROR(INDEX(DATA!$AS$133:$AS$368,MATCH(1,(DATA!$D$133:$D$368=B833)*(DATA!$E$133:$E$368=D833),0)),"n/a")</f>
        <v>5.2228346564462097E-2</v>
      </c>
      <c r="R833" s="66"/>
      <c r="S833" s="66"/>
      <c r="T833" s="66"/>
      <c r="U833" s="66"/>
      <c r="V833" s="66"/>
      <c r="W833" s="66"/>
      <c r="X833" s="66"/>
      <c r="Y833" s="66"/>
    </row>
    <row r="834" spans="1:25" x14ac:dyDescent="0.2">
      <c r="A834" s="75" t="s">
        <v>19</v>
      </c>
      <c r="B834" s="66" t="s">
        <v>11</v>
      </c>
      <c r="C834" s="66" t="s">
        <v>26</v>
      </c>
      <c r="D834" s="66" t="s">
        <v>282</v>
      </c>
      <c r="E834" s="87">
        <f t="array" ref="E834">IFERROR(INDEX(DATA!$N$133:$N$368,MATCH(1,(DATA!$D$133:$D$368=B834)*(DATA!$E$133:$E$368=D834),0)),"n/a")</f>
        <v>2.9618590246930001</v>
      </c>
      <c r="F834" s="77">
        <f t="array" ref="F834">IFERROR(INDEX(DATA!$O$133:$O$368,MATCH(1,(DATA!$D$133:$D$368=B834)*(DATA!$E$133:$E$368=D834),0)),"n/a")</f>
        <v>5.8799458897765896E-4</v>
      </c>
      <c r="G834" s="87">
        <f t="array" ref="G834">IFERROR(INDEX(DATA!$X$133:$X$368,MATCH(1,(DATA!$D$133:$D$368=B834)*(DATA!$E$133:$E$368=D834),0)),"n/a")</f>
        <v>2.99271219901068</v>
      </c>
      <c r="H834" s="77">
        <f t="array" ref="H834">IFERROR(INDEX(DATA!$Y$133:$Y$368,MATCH(1,(DATA!$D$133:$D$368=B834)*(DATA!$E$133:$E$368=D834),0)),"n/a")</f>
        <v>2.4177914033569801E-2</v>
      </c>
      <c r="I834" s="87">
        <f t="array" ref="I834">IFERROR(INDEX(DATA!$AH$133:$AH$368,MATCH(1,(DATA!$D$133:$D$368=B834)*(DATA!$E$133:$E$368=D834),0)),"n/a")</f>
        <v>2.9991943567205501</v>
      </c>
      <c r="J834" s="77">
        <f t="array" ref="J834">IFERROR(INDEX(DATA!$AI$133:$AI$368,MATCH(1,(DATA!$D$133:$D$368=B834)*(DATA!$E$133:$E$368=D834),0)),"n/a")</f>
        <v>3.7597778890946301E-2</v>
      </c>
      <c r="K834" s="87">
        <f t="array" ref="K834">IFERROR(INDEX(DATA!$AR$133:$AR$368,MATCH(1,(DATA!$D$133:$D$368=B834)*(DATA!$E$133:$E$368=D834),0)),"n/a")</f>
        <v>2.9846669214675301</v>
      </c>
      <c r="L834" s="77">
        <f t="array" ref="L834">IFERROR(INDEX(DATA!$AS$133:$AS$368,MATCH(1,(DATA!$D$133:$D$368=B834)*(DATA!$E$133:$E$368=D834),0)),"n/a")</f>
        <v>4.3783818289861297E-2</v>
      </c>
      <c r="R834" s="66"/>
      <c r="S834" s="66"/>
      <c r="T834" s="66"/>
      <c r="U834" s="66"/>
      <c r="V834" s="66"/>
      <c r="W834" s="66"/>
      <c r="X834" s="66"/>
      <c r="Y834" s="66"/>
    </row>
    <row r="835" spans="1:25" x14ac:dyDescent="0.2">
      <c r="A835" s="75" t="s">
        <v>19</v>
      </c>
      <c r="B835" s="66" t="s">
        <v>11</v>
      </c>
      <c r="C835" s="66" t="s">
        <v>26</v>
      </c>
      <c r="D835" s="66" t="s">
        <v>283</v>
      </c>
      <c r="E835" s="87">
        <f t="array" ref="E835">IFERROR(INDEX(DATA!$N$133:$N$368,MATCH(1,(DATA!$D$133:$D$368=B835)*(DATA!$E$133:$E$368=D835),0)),"n/a")</f>
        <v>2.84993045958851</v>
      </c>
      <c r="F835" s="77">
        <f t="array" ref="F835">IFERROR(INDEX(DATA!$O$133:$O$368,MATCH(1,(DATA!$D$133:$D$368=B835)*(DATA!$E$133:$E$368=D835),0)),"n/a")</f>
        <v>6.1441811755377801E-2</v>
      </c>
      <c r="G835" s="87">
        <f t="array" ref="G835">IFERROR(INDEX(DATA!$X$133:$X$368,MATCH(1,(DATA!$D$133:$D$368=B835)*(DATA!$E$133:$E$368=D835),0)),"n/a")</f>
        <v>2.85141825090489</v>
      </c>
      <c r="H835" s="77">
        <f t="array" ref="H835">IFERROR(INDEX(DATA!$Y$133:$Y$368,MATCH(1,(DATA!$D$133:$D$368=B835)*(DATA!$E$133:$E$368=D835),0)),"n/a")</f>
        <v>5.7317981041156797E-2</v>
      </c>
      <c r="I835" s="87">
        <f t="array" ref="I835">IFERROR(INDEX(DATA!$AH$133:$AH$368,MATCH(1,(DATA!$D$133:$D$368=B835)*(DATA!$E$133:$E$368=D835),0)),"n/a")</f>
        <v>2.8417236532073602</v>
      </c>
      <c r="J835" s="77">
        <f t="array" ref="J835">IFERROR(INDEX(DATA!$AI$133:$AI$368,MATCH(1,(DATA!$D$133:$D$368=B835)*(DATA!$E$133:$E$368=D835),0)),"n/a")</f>
        <v>5.4920910470985303E-2</v>
      </c>
      <c r="K835" s="87">
        <f t="array" ref="K835">IFERROR(INDEX(DATA!$AR$133:$AR$368,MATCH(1,(DATA!$D$133:$D$368=B835)*(DATA!$E$133:$E$368=D835),0)),"n/a")</f>
        <v>2.8181359872038501</v>
      </c>
      <c r="L835" s="77">
        <f t="array" ref="L835">IFERROR(INDEX(DATA!$AS$133:$AS$368,MATCH(1,(DATA!$D$133:$D$368=B835)*(DATA!$E$133:$E$368=D835),0)),"n/a")</f>
        <v>4.7891541330000002E-2</v>
      </c>
      <c r="R835" s="66"/>
      <c r="S835" s="66"/>
      <c r="T835" s="66"/>
      <c r="U835" s="66"/>
      <c r="V835" s="66"/>
      <c r="W835" s="66"/>
      <c r="X835" s="66"/>
      <c r="Y835" s="66"/>
    </row>
    <row r="836" spans="1:25" x14ac:dyDescent="0.2">
      <c r="A836" s="75" t="s">
        <v>19</v>
      </c>
      <c r="B836" s="66" t="s">
        <v>11</v>
      </c>
      <c r="C836" s="66" t="s">
        <v>26</v>
      </c>
      <c r="D836" s="66" t="s">
        <v>284</v>
      </c>
      <c r="E836" s="87">
        <f t="array" ref="E836">IFERROR(INDEX(DATA!$N$133:$N$368,MATCH(1,(DATA!$D$133:$D$368=B836)*(DATA!$E$133:$E$368=D836),0)),"n/a")</f>
        <v>2.4104554583152802</v>
      </c>
      <c r="F836" s="77">
        <f t="array" ref="F836">IFERROR(INDEX(DATA!$O$133:$O$368,MATCH(1,(DATA!$D$133:$D$368=B836)*(DATA!$E$133:$E$368=D836),0)),"n/a")</f>
        <v>0.21644060718726099</v>
      </c>
      <c r="G836" s="87">
        <f t="array" ref="G836">IFERROR(INDEX(DATA!$X$133:$X$368,MATCH(1,(DATA!$D$133:$D$368=B836)*(DATA!$E$133:$E$368=D836),0)),"n/a")</f>
        <v>2.1967851153506102</v>
      </c>
      <c r="H836" s="77">
        <f t="array" ref="H836">IFERROR(INDEX(DATA!$Y$133:$Y$368,MATCH(1,(DATA!$D$133:$D$368=B836)*(DATA!$E$133:$E$368=D836),0)),"n/a")</f>
        <v>-8.6692314755004406E-3</v>
      </c>
      <c r="I836" s="87">
        <f t="array" ref="I836">IFERROR(INDEX(DATA!$AH$133:$AH$368,MATCH(1,(DATA!$D$133:$D$368=B836)*(DATA!$E$133:$E$368=D836),0)),"n/a")</f>
        <v>2.1966895828762998</v>
      </c>
      <c r="J836" s="77">
        <f t="array" ref="J836">IFERROR(INDEX(DATA!$AI$133:$AI$368,MATCH(1,(DATA!$D$133:$D$368=B836)*(DATA!$E$133:$E$368=D836),0)),"n/a")</f>
        <v>7.3113654013081102E-3</v>
      </c>
      <c r="K836" s="87">
        <f t="array" ref="K836">IFERROR(INDEX(DATA!$AR$133:$AR$368,MATCH(1,(DATA!$D$133:$D$368=B836)*(DATA!$E$133:$E$368=D836),0)),"n/a")</f>
        <v>2.2479955491177201</v>
      </c>
      <c r="L836" s="77">
        <f t="array" ref="L836">IFERROR(INDEX(DATA!$AS$133:$AS$368,MATCH(1,(DATA!$D$133:$D$368=B836)*(DATA!$E$133:$E$368=D836),0)),"n/a")</f>
        <v>6.8192365994497003E-2</v>
      </c>
      <c r="R836" s="66"/>
      <c r="S836" s="66"/>
      <c r="T836" s="66"/>
      <c r="U836" s="66"/>
      <c r="V836" s="66"/>
      <c r="W836" s="66"/>
      <c r="X836" s="66"/>
      <c r="Y836" s="66"/>
    </row>
    <row r="837" spans="1:25" x14ac:dyDescent="0.2">
      <c r="A837" s="75" t="s">
        <v>19</v>
      </c>
      <c r="B837" s="66" t="s">
        <v>11</v>
      </c>
      <c r="C837" s="66" t="s">
        <v>26</v>
      </c>
      <c r="D837" s="66" t="s">
        <v>285</v>
      </c>
      <c r="E837" s="87">
        <f t="array" ref="E837">IFERROR(INDEX(DATA!$N$133:$N$368,MATCH(1,(DATA!$D$133:$D$368=B837)*(DATA!$E$133:$E$368=D837),0)),"n/a")</f>
        <v>2.0312648775987499</v>
      </c>
      <c r="F837" s="77">
        <f t="array" ref="F837">IFERROR(INDEX(DATA!$O$133:$O$368,MATCH(1,(DATA!$D$133:$D$368=B837)*(DATA!$E$133:$E$368=D837),0)),"n/a")</f>
        <v>0.20157423973152</v>
      </c>
      <c r="G837" s="87">
        <f t="array" ref="G837">IFERROR(INDEX(DATA!$X$133:$X$368,MATCH(1,(DATA!$D$133:$D$368=B837)*(DATA!$E$133:$E$368=D837),0)),"n/a")</f>
        <v>1.8216751541413501</v>
      </c>
      <c r="H837" s="77">
        <f t="array" ref="H837">IFERROR(INDEX(DATA!$Y$133:$Y$368,MATCH(1,(DATA!$D$133:$D$368=B837)*(DATA!$E$133:$E$368=D837),0)),"n/a")</f>
        <v>-6.4522253130981103E-2</v>
      </c>
      <c r="I837" s="87">
        <f t="array" ref="I837">IFERROR(INDEX(DATA!$AH$133:$AH$368,MATCH(1,(DATA!$D$133:$D$368=B837)*(DATA!$E$133:$E$368=D837),0)),"n/a")</f>
        <v>1.7747652064280499</v>
      </c>
      <c r="J837" s="77">
        <f t="array" ref="J837">IFERROR(INDEX(DATA!$AI$133:$AI$368,MATCH(1,(DATA!$D$133:$D$368=B837)*(DATA!$E$133:$E$368=D837),0)),"n/a")</f>
        <v>-6.8045095373376899E-2</v>
      </c>
      <c r="K837" s="87">
        <f t="array" ref="K837">IFERROR(INDEX(DATA!$AR$133:$AR$368,MATCH(1,(DATA!$D$133:$D$368=B837)*(DATA!$E$133:$E$368=D837),0)),"n/a")</f>
        <v>1.8081204577073999</v>
      </c>
      <c r="L837" s="77">
        <f t="array" ref="L837">IFERROR(INDEX(DATA!$AS$133:$AS$368,MATCH(1,(DATA!$D$133:$D$368=B837)*(DATA!$E$133:$E$368=D837),0)),"n/a")</f>
        <v>-1.1954989666939E-3</v>
      </c>
      <c r="R837" s="66"/>
      <c r="S837" s="66"/>
      <c r="T837" s="66"/>
      <c r="U837" s="66"/>
      <c r="V837" s="66"/>
      <c r="W837" s="66"/>
      <c r="X837" s="66"/>
      <c r="Y837" s="66"/>
    </row>
    <row r="838" spans="1:25" x14ac:dyDescent="0.2">
      <c r="A838" s="75" t="s">
        <v>19</v>
      </c>
      <c r="B838" s="66" t="s">
        <v>11</v>
      </c>
      <c r="C838" s="66" t="s">
        <v>26</v>
      </c>
      <c r="D838" s="66" t="s">
        <v>286</v>
      </c>
      <c r="E838" s="87">
        <f t="array" ref="E838">IFERROR(INDEX(DATA!$N$133:$N$368,MATCH(1,(DATA!$D$133:$D$368=B838)*(DATA!$E$133:$E$368=D838),0)),"n/a")</f>
        <v>2.3610597281025099</v>
      </c>
      <c r="F838" s="77">
        <f t="array" ref="F838">IFERROR(INDEX(DATA!$O$133:$O$368,MATCH(1,(DATA!$D$133:$D$368=B838)*(DATA!$E$133:$E$368=D838),0)),"n/a")</f>
        <v>2.5740322272115802E-2</v>
      </c>
      <c r="G838" s="87">
        <f t="array" ref="G838">IFERROR(INDEX(DATA!$X$133:$X$368,MATCH(1,(DATA!$D$133:$D$368=B838)*(DATA!$E$133:$E$368=D838),0)),"n/a")</f>
        <v>2.3942124675071401</v>
      </c>
      <c r="H838" s="77">
        <f t="array" ref="H838">IFERROR(INDEX(DATA!$Y$133:$Y$368,MATCH(1,(DATA!$D$133:$D$368=B838)*(DATA!$E$133:$E$368=D838),0)),"n/a")</f>
        <v>4.8189507851985398E-2</v>
      </c>
      <c r="I838" s="87">
        <f t="array" ref="I838">IFERROR(INDEX(DATA!$AH$133:$AH$368,MATCH(1,(DATA!$D$133:$D$368=B838)*(DATA!$E$133:$E$368=D838),0)),"n/a")</f>
        <v>2.3751826558757299</v>
      </c>
      <c r="J838" s="77">
        <f t="array" ref="J838">IFERROR(INDEX(DATA!$AI$133:$AI$368,MATCH(1,(DATA!$D$133:$D$368=B838)*(DATA!$E$133:$E$368=D838),0)),"n/a")</f>
        <v>5.50664610570765E-2</v>
      </c>
      <c r="K838" s="87">
        <f t="array" ref="K838">IFERROR(INDEX(DATA!$AR$133:$AR$368,MATCH(1,(DATA!$D$133:$D$368=B838)*(DATA!$E$133:$E$368=D838),0)),"n/a")</f>
        <v>2.3796707044399601</v>
      </c>
      <c r="L838" s="77">
        <f t="array" ref="L838">IFERROR(INDEX(DATA!$AS$133:$AS$368,MATCH(1,(DATA!$D$133:$D$368=B838)*(DATA!$E$133:$E$368=D838),0)),"n/a")</f>
        <v>3.9756994459647997E-2</v>
      </c>
      <c r="R838" s="66"/>
      <c r="S838" s="66"/>
      <c r="T838" s="66"/>
      <c r="U838" s="66"/>
      <c r="V838" s="66"/>
      <c r="W838" s="66"/>
      <c r="X838" s="66"/>
      <c r="Y838" s="66"/>
    </row>
    <row r="839" spans="1:25" x14ac:dyDescent="0.2">
      <c r="A839" s="75" t="s">
        <v>19</v>
      </c>
      <c r="B839" s="66" t="s">
        <v>11</v>
      </c>
      <c r="C839" s="66" t="s">
        <v>26</v>
      </c>
      <c r="D839" s="66" t="s">
        <v>287</v>
      </c>
      <c r="E839" s="87">
        <f t="array" ref="E839">IFERROR(INDEX(DATA!$N$133:$N$368,MATCH(1,(DATA!$D$133:$D$368=B839)*(DATA!$E$133:$E$368=D839),0)),"n/a")</f>
        <v>2.4779415131604798</v>
      </c>
      <c r="F839" s="77">
        <f t="array" ref="F839">IFERROR(INDEX(DATA!$O$133:$O$368,MATCH(1,(DATA!$D$133:$D$368=B839)*(DATA!$E$133:$E$368=D839),0)),"n/a")</f>
        <v>5.6328980317932202E-2</v>
      </c>
      <c r="G839" s="87">
        <f t="array" ref="G839">IFERROR(INDEX(DATA!$X$133:$X$368,MATCH(1,(DATA!$D$133:$D$368=B839)*(DATA!$E$133:$E$368=D839),0)),"n/a")</f>
        <v>2.4774072257694102</v>
      </c>
      <c r="H839" s="77">
        <f t="array" ref="H839">IFERROR(INDEX(DATA!$Y$133:$Y$368,MATCH(1,(DATA!$D$133:$D$368=B839)*(DATA!$E$133:$E$368=D839),0)),"n/a")</f>
        <v>5.5414013707507002E-2</v>
      </c>
      <c r="I839" s="87">
        <f t="array" ref="I839">IFERROR(INDEX(DATA!$AH$133:$AH$368,MATCH(1,(DATA!$D$133:$D$368=B839)*(DATA!$E$133:$E$368=D839),0)),"n/a")</f>
        <v>2.4594903741040599</v>
      </c>
      <c r="J839" s="77">
        <f t="array" ref="J839">IFERROR(INDEX(DATA!$AI$133:$AI$368,MATCH(1,(DATA!$D$133:$D$368=B839)*(DATA!$E$133:$E$368=D839),0)),"n/a")</f>
        <v>6.8123049350536605E-2</v>
      </c>
      <c r="K839" s="87">
        <f t="array" ref="K839">IFERROR(INDEX(DATA!$AR$133:$AR$368,MATCH(1,(DATA!$D$133:$D$368=B839)*(DATA!$E$133:$E$368=D839),0)),"n/a")</f>
        <v>2.4765501291774301</v>
      </c>
      <c r="L839" s="77">
        <f t="array" ref="L839">IFERROR(INDEX(DATA!$AS$133:$AS$368,MATCH(1,(DATA!$D$133:$D$368=B839)*(DATA!$E$133:$E$368=D839),0)),"n/a")</f>
        <v>5.9470972013718801E-2</v>
      </c>
      <c r="R839" s="66"/>
      <c r="S839" s="66"/>
      <c r="T839" s="66"/>
      <c r="U839" s="66"/>
      <c r="V839" s="66"/>
      <c r="W839" s="66"/>
      <c r="X839" s="66"/>
      <c r="Y839" s="66"/>
    </row>
    <row r="840" spans="1:25" x14ac:dyDescent="0.2">
      <c r="A840" s="75" t="s">
        <v>19</v>
      </c>
      <c r="B840" s="66" t="s">
        <v>11</v>
      </c>
      <c r="C840" s="66" t="s">
        <v>26</v>
      </c>
      <c r="D840" s="66" t="s">
        <v>288</v>
      </c>
      <c r="E840" s="87">
        <f t="array" ref="E840">IFERROR(INDEX(DATA!$N$133:$N$368,MATCH(1,(DATA!$D$133:$D$368=B840)*(DATA!$E$133:$E$368=D840),0)),"n/a")</f>
        <v>2.9739860356280801</v>
      </c>
      <c r="F840" s="77">
        <f t="array" ref="F840">IFERROR(INDEX(DATA!$O$133:$O$368,MATCH(1,(DATA!$D$133:$D$368=B840)*(DATA!$E$133:$E$368=D840),0)),"n/a")</f>
        <v>-3.6402105246971499E-3</v>
      </c>
      <c r="G840" s="87">
        <f t="array" ref="G840">IFERROR(INDEX(DATA!$X$133:$X$368,MATCH(1,(DATA!$D$133:$D$368=B840)*(DATA!$E$133:$E$368=D840),0)),"n/a")</f>
        <v>3.0024467486356299</v>
      </c>
      <c r="H840" s="77">
        <f t="array" ref="H840">IFERROR(INDEX(DATA!$Y$133:$Y$368,MATCH(1,(DATA!$D$133:$D$368=B840)*(DATA!$E$133:$E$368=D840),0)),"n/a")</f>
        <v>2.3400089335830401E-2</v>
      </c>
      <c r="I840" s="87">
        <f t="array" ref="I840">IFERROR(INDEX(DATA!$AH$133:$AH$368,MATCH(1,(DATA!$D$133:$D$368=B840)*(DATA!$E$133:$E$368=D840),0)),"n/a")</f>
        <v>2.9902843256031599</v>
      </c>
      <c r="J840" s="77">
        <f t="array" ref="J840">IFERROR(INDEX(DATA!$AI$133:$AI$368,MATCH(1,(DATA!$D$133:$D$368=B840)*(DATA!$E$133:$E$368=D840),0)),"n/a")</f>
        <v>3.4046075669710699E-2</v>
      </c>
      <c r="K840" s="87">
        <f t="array" ref="K840">IFERROR(INDEX(DATA!$AR$133:$AR$368,MATCH(1,(DATA!$D$133:$D$368=B840)*(DATA!$E$133:$E$368=D840),0)),"n/a")</f>
        <v>2.9796960019610501</v>
      </c>
      <c r="L840" s="77">
        <f t="array" ref="L840">IFERROR(INDEX(DATA!$AS$133:$AS$368,MATCH(1,(DATA!$D$133:$D$368=B840)*(DATA!$E$133:$E$368=D840),0)),"n/a")</f>
        <v>4.39938365107733E-2</v>
      </c>
      <c r="R840" s="66"/>
      <c r="S840" s="66"/>
      <c r="T840" s="66"/>
      <c r="U840" s="66"/>
      <c r="V840" s="66"/>
      <c r="W840" s="66"/>
      <c r="X840" s="66"/>
      <c r="Y840" s="66"/>
    </row>
    <row r="841" spans="1:25" x14ac:dyDescent="0.2">
      <c r="A841" s="75" t="s">
        <v>19</v>
      </c>
      <c r="B841" s="66" t="s">
        <v>11</v>
      </c>
      <c r="C841" s="66" t="s">
        <v>26</v>
      </c>
      <c r="D841" s="66" t="s">
        <v>289</v>
      </c>
      <c r="E841" s="87">
        <f t="array" ref="E841">IFERROR(INDEX(DATA!$N$133:$N$368,MATCH(1,(DATA!$D$133:$D$368=B841)*(DATA!$E$133:$E$368=D841),0)),"n/a")</f>
        <v>2.5172426447567098</v>
      </c>
      <c r="F841" s="77">
        <f t="array" ref="F841">IFERROR(INDEX(DATA!$O$133:$O$368,MATCH(1,(DATA!$D$133:$D$368=B841)*(DATA!$E$133:$E$368=D841),0)),"n/a")</f>
        <v>5.8579390347635103E-2</v>
      </c>
      <c r="G841" s="87">
        <f t="array" ref="G841">IFERROR(INDEX(DATA!$X$133:$X$368,MATCH(1,(DATA!$D$133:$D$368=B841)*(DATA!$E$133:$E$368=D841),0)),"n/a")</f>
        <v>2.4958037788739502</v>
      </c>
      <c r="H841" s="77">
        <f t="array" ref="H841">IFERROR(INDEX(DATA!$Y$133:$Y$368,MATCH(1,(DATA!$D$133:$D$368=B841)*(DATA!$E$133:$E$368=D841),0)),"n/a")</f>
        <v>1.43844131403295E-2</v>
      </c>
      <c r="I841" s="87">
        <f t="array" ref="I841">IFERROR(INDEX(DATA!$AH$133:$AH$368,MATCH(1,(DATA!$D$133:$D$368=B841)*(DATA!$E$133:$E$368=D841),0)),"n/a")</f>
        <v>2.4958059368808101</v>
      </c>
      <c r="J841" s="77">
        <f t="array" ref="J841">IFERROR(INDEX(DATA!$AI$133:$AI$368,MATCH(1,(DATA!$D$133:$D$368=B841)*(DATA!$E$133:$E$368=D841),0)),"n/a")</f>
        <v>3.1727027129072598E-2</v>
      </c>
      <c r="K841" s="87">
        <f t="array" ref="K841">IFERROR(INDEX(DATA!$AR$133:$AR$368,MATCH(1,(DATA!$D$133:$D$368=B841)*(DATA!$E$133:$E$368=D841),0)),"n/a")</f>
        <v>2.5181266297955398</v>
      </c>
      <c r="L841" s="77">
        <f t="array" ref="L841">IFERROR(INDEX(DATA!$AS$133:$AS$368,MATCH(1,(DATA!$D$133:$D$368=B841)*(DATA!$E$133:$E$368=D841),0)),"n/a")</f>
        <v>6.8259217004803599E-2</v>
      </c>
      <c r="R841" s="66"/>
      <c r="S841" s="66"/>
      <c r="T841" s="66"/>
      <c r="U841" s="66"/>
      <c r="V841" s="66"/>
      <c r="W841" s="66"/>
      <c r="X841" s="66"/>
      <c r="Y841" s="66"/>
    </row>
    <row r="842" spans="1:25" x14ac:dyDescent="0.2">
      <c r="A842" s="75" t="s">
        <v>19</v>
      </c>
      <c r="B842" s="66" t="s">
        <v>11</v>
      </c>
      <c r="C842" s="66" t="s">
        <v>26</v>
      </c>
      <c r="D842" s="66" t="s">
        <v>290</v>
      </c>
      <c r="E842" s="87">
        <f t="array" ref="E842">IFERROR(INDEX(DATA!$N$133:$N$368,MATCH(1,(DATA!$D$133:$D$368=B842)*(DATA!$E$133:$E$368=D842),0)),"n/a")</f>
        <v>2.2953200501244799</v>
      </c>
      <c r="F842" s="77">
        <f t="array" ref="F842">IFERROR(INDEX(DATA!$O$133:$O$368,MATCH(1,(DATA!$D$133:$D$368=B842)*(DATA!$E$133:$E$368=D842),0)),"n/a")</f>
        <v>-7.5117815063330901E-2</v>
      </c>
      <c r="G842" s="87">
        <f t="array" ref="G842">IFERROR(INDEX(DATA!$X$133:$X$368,MATCH(1,(DATA!$D$133:$D$368=B842)*(DATA!$E$133:$E$368=D842),0)),"n/a")</f>
        <v>2.3742975005686802</v>
      </c>
      <c r="H842" s="77">
        <f t="array" ref="H842">IFERROR(INDEX(DATA!$Y$133:$Y$368,MATCH(1,(DATA!$D$133:$D$368=B842)*(DATA!$E$133:$E$368=D842),0)),"n/a")</f>
        <v>-1.5779558992486099E-2</v>
      </c>
      <c r="I842" s="87">
        <f t="array" ref="I842">IFERROR(INDEX(DATA!$AH$133:$AH$368,MATCH(1,(DATA!$D$133:$D$368=B842)*(DATA!$E$133:$E$368=D842),0)),"n/a")</f>
        <v>2.36939137102457</v>
      </c>
      <c r="J842" s="77">
        <f t="array" ref="J842">IFERROR(INDEX(DATA!$AI$133:$AI$368,MATCH(1,(DATA!$D$133:$D$368=B842)*(DATA!$E$133:$E$368=D842),0)),"n/a")</f>
        <v>6.0613711127715702E-3</v>
      </c>
      <c r="K842" s="87">
        <f t="array" ref="K842">IFERROR(INDEX(DATA!$AR$133:$AR$368,MATCH(1,(DATA!$D$133:$D$368=B842)*(DATA!$E$133:$E$368=D842),0)),"n/a")</f>
        <v>2.39519006579946</v>
      </c>
      <c r="L842" s="77">
        <f t="array" ref="L842">IFERROR(INDEX(DATA!$AS$133:$AS$368,MATCH(1,(DATA!$D$133:$D$368=B842)*(DATA!$E$133:$E$368=D842),0)),"n/a")</f>
        <v>1.9892625643497201E-2</v>
      </c>
      <c r="R842" s="66"/>
      <c r="S842" s="66"/>
      <c r="T842" s="66"/>
      <c r="U842" s="66"/>
      <c r="V842" s="66"/>
      <c r="W842" s="66"/>
      <c r="X842" s="66"/>
      <c r="Y842" s="66"/>
    </row>
    <row r="843" spans="1:25" x14ac:dyDescent="0.2">
      <c r="A843" s="75" t="s">
        <v>19</v>
      </c>
      <c r="B843" s="66" t="s">
        <v>11</v>
      </c>
      <c r="C843" s="66" t="s">
        <v>26</v>
      </c>
      <c r="D843" s="66" t="s">
        <v>291</v>
      </c>
      <c r="E843" s="87">
        <f t="array" ref="E843">IFERROR(INDEX(DATA!$N$133:$N$368,MATCH(1,(DATA!$D$133:$D$368=B843)*(DATA!$E$133:$E$368=D843),0)),"n/a")</f>
        <v>2.92581531433511</v>
      </c>
      <c r="F843" s="77">
        <f t="array" ref="F843">IFERROR(INDEX(DATA!$O$133:$O$368,MATCH(1,(DATA!$D$133:$D$368=B843)*(DATA!$E$133:$E$368=D843),0)),"n/a")</f>
        <v>-4.2792727034229497E-2</v>
      </c>
      <c r="G843" s="87">
        <f t="array" ref="G843">IFERROR(INDEX(DATA!$X$133:$X$368,MATCH(1,(DATA!$D$133:$D$368=B843)*(DATA!$E$133:$E$368=D843),0)),"n/a")</f>
        <v>2.9185161098737802</v>
      </c>
      <c r="H843" s="77">
        <f t="array" ref="H843">IFERROR(INDEX(DATA!$Y$133:$Y$368,MATCH(1,(DATA!$D$133:$D$368=B843)*(DATA!$E$133:$E$368=D843),0)),"n/a")</f>
        <v>-3.0475253348605302E-2</v>
      </c>
      <c r="I843" s="87">
        <f t="array" ref="I843">IFERROR(INDEX(DATA!$AH$133:$AH$368,MATCH(1,(DATA!$D$133:$D$368=B843)*(DATA!$E$133:$E$368=D843),0)),"n/a")</f>
        <v>2.9124305566580002</v>
      </c>
      <c r="J843" s="77">
        <f t="array" ref="J843">IFERROR(INDEX(DATA!$AI$133:$AI$368,MATCH(1,(DATA!$D$133:$D$368=B843)*(DATA!$E$133:$E$368=D843),0)),"n/a")</f>
        <v>-1.60413515055088E-2</v>
      </c>
      <c r="K843" s="87">
        <f t="array" ref="K843">IFERROR(INDEX(DATA!$AR$133:$AR$368,MATCH(1,(DATA!$D$133:$D$368=B843)*(DATA!$E$133:$E$368=D843),0)),"n/a")</f>
        <v>2.8188005349488199</v>
      </c>
      <c r="L843" s="77">
        <f t="array" ref="L843">IFERROR(INDEX(DATA!$AS$133:$AS$368,MATCH(1,(DATA!$D$133:$D$368=B843)*(DATA!$E$133:$E$368=D843),0)),"n/a")</f>
        <v>-4.3402039299431101E-2</v>
      </c>
      <c r="R843" s="66"/>
      <c r="S843" s="66"/>
      <c r="T843" s="66"/>
      <c r="U843" s="66"/>
      <c r="V843" s="66"/>
      <c r="W843" s="66"/>
      <c r="X843" s="66"/>
      <c r="Y843" s="66"/>
    </row>
    <row r="844" spans="1:25" x14ac:dyDescent="0.2">
      <c r="A844" s="75" t="s">
        <v>19</v>
      </c>
      <c r="B844" s="66" t="s">
        <v>11</v>
      </c>
      <c r="C844" s="66" t="s">
        <v>26</v>
      </c>
      <c r="D844" s="66" t="s">
        <v>292</v>
      </c>
      <c r="E844" s="87">
        <f t="array" ref="E844">IFERROR(INDEX(DATA!$N$133:$N$368,MATCH(1,(DATA!$D$133:$D$368=B844)*(DATA!$E$133:$E$368=D844),0)),"n/a")</f>
        <v>2.71151658431</v>
      </c>
      <c r="F844" s="77">
        <f t="array" ref="F844">IFERROR(INDEX(DATA!$O$133:$O$368,MATCH(1,(DATA!$D$133:$D$368=B844)*(DATA!$E$133:$E$368=D844),0)),"n/a")</f>
        <v>5.7590909124319002E-2</v>
      </c>
      <c r="G844" s="87">
        <f t="array" ref="G844">IFERROR(INDEX(DATA!$X$133:$X$368,MATCH(1,(DATA!$D$133:$D$368=B844)*(DATA!$E$133:$E$368=D844),0)),"n/a")</f>
        <v>2.7146912558066498</v>
      </c>
      <c r="H844" s="77">
        <f t="array" ref="H844">IFERROR(INDEX(DATA!$Y$133:$Y$368,MATCH(1,(DATA!$D$133:$D$368=B844)*(DATA!$E$133:$E$368=D844),0)),"n/a")</f>
        <v>3.7989988854080101E-2</v>
      </c>
      <c r="I844" s="87">
        <f t="array" ref="I844">IFERROR(INDEX(DATA!$AH$133:$AH$368,MATCH(1,(DATA!$D$133:$D$368=B844)*(DATA!$E$133:$E$368=D844),0)),"n/a")</f>
        <v>2.7121736741300002</v>
      </c>
      <c r="J844" s="77">
        <f t="array" ref="J844">IFERROR(INDEX(DATA!$AI$133:$AI$368,MATCH(1,(DATA!$D$133:$D$368=B844)*(DATA!$E$133:$E$368=D844),0)),"n/a")</f>
        <v>3.4229149869380103E-2</v>
      </c>
      <c r="K844" s="87">
        <f t="array" ref="K844">IFERROR(INDEX(DATA!$AR$133:$AR$368,MATCH(1,(DATA!$D$133:$D$368=B844)*(DATA!$E$133:$E$368=D844),0)),"n/a")</f>
        <v>2.6466482183434299</v>
      </c>
      <c r="L844" s="77">
        <f t="array" ref="L844">IFERROR(INDEX(DATA!$AS$133:$AS$368,MATCH(1,(DATA!$D$133:$D$368=B844)*(DATA!$E$133:$E$368=D844),0)),"n/a")</f>
        <v>9.6067450438216701E-3</v>
      </c>
      <c r="R844" s="66"/>
      <c r="S844" s="66"/>
      <c r="T844" s="66"/>
      <c r="U844" s="66"/>
      <c r="V844" s="66"/>
      <c r="W844" s="66"/>
      <c r="X844" s="66"/>
      <c r="Y844" s="66"/>
    </row>
    <row r="845" spans="1:25" x14ac:dyDescent="0.2">
      <c r="A845" s="75" t="s">
        <v>19</v>
      </c>
      <c r="B845" s="66" t="s">
        <v>11</v>
      </c>
      <c r="C845" s="66" t="s">
        <v>26</v>
      </c>
      <c r="D845" s="66" t="s">
        <v>293</v>
      </c>
      <c r="E845" s="87">
        <f t="array" ref="E845">IFERROR(INDEX(DATA!$N$133:$N$368,MATCH(1,(DATA!$D$133:$D$368=B845)*(DATA!$E$133:$E$368=D845),0)),"n/a")</f>
        <v>2.8309093333425599</v>
      </c>
      <c r="F845" s="77">
        <f t="array" ref="F845">IFERROR(INDEX(DATA!$O$133:$O$368,MATCH(1,(DATA!$D$133:$D$368=B845)*(DATA!$E$133:$E$368=D845),0)),"n/a")</f>
        <v>-1.6996439455773001E-2</v>
      </c>
      <c r="G845" s="87">
        <f t="array" ref="G845">IFERROR(INDEX(DATA!$X$133:$X$368,MATCH(1,(DATA!$D$133:$D$368=B845)*(DATA!$E$133:$E$368=D845),0)),"n/a")</f>
        <v>2.6799476868017602</v>
      </c>
      <c r="H845" s="77">
        <f t="array" ref="H845">IFERROR(INDEX(DATA!$Y$133:$Y$368,MATCH(1,(DATA!$D$133:$D$368=B845)*(DATA!$E$133:$E$368=D845),0)),"n/a")</f>
        <v>-0.135227885255124</v>
      </c>
      <c r="I845" s="87">
        <f t="array" ref="I845">IFERROR(INDEX(DATA!$AH$133:$AH$368,MATCH(1,(DATA!$D$133:$D$368=B845)*(DATA!$E$133:$E$368=D845),0)),"n/a")</f>
        <v>2.6532843136727999</v>
      </c>
      <c r="J845" s="77">
        <f t="array" ref="J845">IFERROR(INDEX(DATA!$AI$133:$AI$368,MATCH(1,(DATA!$D$133:$D$368=B845)*(DATA!$E$133:$E$368=D845),0)),"n/a")</f>
        <v>-0.124815139447385</v>
      </c>
      <c r="K845" s="87">
        <f t="array" ref="K845">IFERROR(INDEX(DATA!$AR$133:$AR$368,MATCH(1,(DATA!$D$133:$D$368=B845)*(DATA!$E$133:$E$368=D845),0)),"n/a")</f>
        <v>2.6796784354138499</v>
      </c>
      <c r="L845" s="77">
        <f t="array" ref="L845">IFERROR(INDEX(DATA!$AS$133:$AS$368,MATCH(1,(DATA!$D$133:$D$368=B845)*(DATA!$E$133:$E$368=D845),0)),"n/a")</f>
        <v>4.5472195252861799E-3</v>
      </c>
      <c r="R845" s="66"/>
      <c r="S845" s="66"/>
      <c r="T845" s="66"/>
      <c r="U845" s="66"/>
      <c r="V845" s="66"/>
      <c r="W845" s="66"/>
      <c r="X845" s="66"/>
      <c r="Y845" s="66"/>
    </row>
    <row r="846" spans="1:25" x14ac:dyDescent="0.2">
      <c r="A846" s="75" t="s">
        <v>19</v>
      </c>
      <c r="B846" s="66" t="s">
        <v>11</v>
      </c>
      <c r="C846" s="66" t="s">
        <v>26</v>
      </c>
      <c r="D846" s="66" t="s">
        <v>294</v>
      </c>
      <c r="E846" s="87">
        <f t="array" ref="E846">IFERROR(INDEX(DATA!$N$133:$N$368,MATCH(1,(DATA!$D$133:$D$368=B846)*(DATA!$E$133:$E$368=D846),0)),"n/a")</f>
        <v>2.3438913521672098</v>
      </c>
      <c r="F846" s="77">
        <f t="array" ref="F846">IFERROR(INDEX(DATA!$O$133:$O$368,MATCH(1,(DATA!$D$133:$D$368=B846)*(DATA!$E$133:$E$368=D846),0)),"n/a")</f>
        <v>-6.9415189258444504E-2</v>
      </c>
      <c r="G846" s="87">
        <f t="array" ref="G846">IFERROR(INDEX(DATA!$X$133:$X$368,MATCH(1,(DATA!$D$133:$D$368=B846)*(DATA!$E$133:$E$368=D846),0)),"n/a")</f>
        <v>2.42146528660993</v>
      </c>
      <c r="H846" s="77">
        <f t="array" ref="H846">IFERROR(INDEX(DATA!$Y$133:$Y$368,MATCH(1,(DATA!$D$133:$D$368=B846)*(DATA!$E$133:$E$368=D846),0)),"n/a")</f>
        <v>-1.15407693243526E-2</v>
      </c>
      <c r="I846" s="87">
        <f t="array" ref="I846">IFERROR(INDEX(DATA!$AH$133:$AH$368,MATCH(1,(DATA!$D$133:$D$368=B846)*(DATA!$E$133:$E$368=D846),0)),"n/a")</f>
        <v>2.40272113528777</v>
      </c>
      <c r="J846" s="77">
        <f t="array" ref="J846">IFERROR(INDEX(DATA!$AI$133:$AI$368,MATCH(1,(DATA!$D$133:$D$368=B846)*(DATA!$E$133:$E$368=D846),0)),"n/a")</f>
        <v>4.0388365349945596E-3</v>
      </c>
      <c r="K846" s="87">
        <f t="array" ref="K846">IFERROR(INDEX(DATA!$AR$133:$AR$368,MATCH(1,(DATA!$D$133:$D$368=B846)*(DATA!$E$133:$E$368=D846),0)),"n/a")</f>
        <v>2.4223671899914399</v>
      </c>
      <c r="L846" s="77">
        <f t="array" ref="L846">IFERROR(INDEX(DATA!$AS$133:$AS$368,MATCH(1,(DATA!$D$133:$D$368=B846)*(DATA!$E$133:$E$368=D846),0)),"n/a")</f>
        <v>1.46251347649476E-2</v>
      </c>
      <c r="R846" s="66"/>
      <c r="S846" s="66"/>
      <c r="T846" s="66"/>
      <c r="U846" s="66"/>
      <c r="V846" s="66"/>
      <c r="W846" s="66"/>
      <c r="X846" s="66"/>
      <c r="Y846" s="66"/>
    </row>
    <row r="847" spans="1:25" x14ac:dyDescent="0.2">
      <c r="A847" s="75" t="s">
        <v>19</v>
      </c>
      <c r="B847" s="66" t="s">
        <v>11</v>
      </c>
      <c r="C847" s="66" t="s">
        <v>26</v>
      </c>
      <c r="D847" s="66" t="s">
        <v>295</v>
      </c>
      <c r="E847" s="87">
        <f t="array" ref="E847">IFERROR(INDEX(DATA!$N$133:$N$368,MATCH(1,(DATA!$D$133:$D$368=B847)*(DATA!$E$133:$E$368=D847),0)),"n/a")</f>
        <v>2.1227452359309402</v>
      </c>
      <c r="F847" s="77">
        <f t="array" ref="F847">IFERROR(INDEX(DATA!$O$133:$O$368,MATCH(1,(DATA!$D$133:$D$368=B847)*(DATA!$E$133:$E$368=D847),0)),"n/a")</f>
        <v>4.4316074760046197E-2</v>
      </c>
      <c r="G847" s="87">
        <f t="array" ref="G847">IFERROR(INDEX(DATA!$X$133:$X$368,MATCH(1,(DATA!$D$133:$D$368=B847)*(DATA!$E$133:$E$368=D847),0)),"n/a")</f>
        <v>2.15454754986723</v>
      </c>
      <c r="H847" s="77">
        <f t="array" ref="H847">IFERROR(INDEX(DATA!$Y$133:$Y$368,MATCH(1,(DATA!$D$133:$D$368=B847)*(DATA!$E$133:$E$368=D847),0)),"n/a")</f>
        <v>4.3629459872748903E-2</v>
      </c>
      <c r="I847" s="87">
        <f t="array" ref="I847">IFERROR(INDEX(DATA!$AH$133:$AH$368,MATCH(1,(DATA!$D$133:$D$368=B847)*(DATA!$E$133:$E$368=D847),0)),"n/a")</f>
        <v>2.0858076844208799</v>
      </c>
      <c r="J847" s="77">
        <f t="array" ref="J847">IFERROR(INDEX(DATA!$AI$133:$AI$368,MATCH(1,(DATA!$D$133:$D$368=B847)*(DATA!$E$133:$E$368=D847),0)),"n/a")</f>
        <v>5.8431644386669696E-3</v>
      </c>
      <c r="K847" s="87">
        <f t="array" ref="K847">IFERROR(INDEX(DATA!$AR$133:$AR$368,MATCH(1,(DATA!$D$133:$D$368=B847)*(DATA!$E$133:$E$368=D847),0)),"n/a")</f>
        <v>2.0959681426305399</v>
      </c>
      <c r="L847" s="77">
        <f t="array" ref="L847">IFERROR(INDEX(DATA!$AS$133:$AS$368,MATCH(1,(DATA!$D$133:$D$368=B847)*(DATA!$E$133:$E$368=D847),0)),"n/a")</f>
        <v>1.21042510019018E-2</v>
      </c>
      <c r="R847" s="66"/>
      <c r="S847" s="66"/>
      <c r="T847" s="66"/>
      <c r="U847" s="66"/>
      <c r="V847" s="66"/>
      <c r="W847" s="66"/>
      <c r="X847" s="66"/>
      <c r="Y847" s="66"/>
    </row>
    <row r="848" spans="1:25" x14ac:dyDescent="0.2">
      <c r="A848" s="75" t="s">
        <v>19</v>
      </c>
      <c r="B848" s="66" t="s">
        <v>11</v>
      </c>
      <c r="C848" s="66" t="s">
        <v>26</v>
      </c>
      <c r="D848" s="66" t="s">
        <v>296</v>
      </c>
      <c r="E848" s="87">
        <f t="array" ref="E848">IFERROR(INDEX(DATA!$N$133:$N$368,MATCH(1,(DATA!$D$133:$D$368=B848)*(DATA!$E$133:$E$368=D848),0)),"n/a")</f>
        <v>2.3601962824592602</v>
      </c>
      <c r="F848" s="77">
        <f t="array" ref="F848">IFERROR(INDEX(DATA!$O$133:$O$368,MATCH(1,(DATA!$D$133:$D$368=B848)*(DATA!$E$133:$E$368=D848),0)),"n/a")</f>
        <v>5.6556515942820899E-2</v>
      </c>
      <c r="G848" s="87">
        <f t="array" ref="G848">IFERROR(INDEX(DATA!$X$133:$X$368,MATCH(1,(DATA!$D$133:$D$368=B848)*(DATA!$E$133:$E$368=D848),0)),"n/a")</f>
        <v>2.3513302781212899</v>
      </c>
      <c r="H848" s="77">
        <f t="array" ref="H848">IFERROR(INDEX(DATA!$Y$133:$Y$368,MATCH(1,(DATA!$D$133:$D$368=B848)*(DATA!$E$133:$E$368=D848),0)),"n/a")</f>
        <v>3.6693750196486498E-2</v>
      </c>
      <c r="I848" s="87">
        <f t="array" ref="I848">IFERROR(INDEX(DATA!$AH$133:$AH$368,MATCH(1,(DATA!$D$133:$D$368=B848)*(DATA!$E$133:$E$368=D848),0)),"n/a")</f>
        <v>2.2842627899320198</v>
      </c>
      <c r="J848" s="77">
        <f t="array" ref="J848">IFERROR(INDEX(DATA!$AI$133:$AI$368,MATCH(1,(DATA!$D$133:$D$368=B848)*(DATA!$E$133:$E$368=D848),0)),"n/a")</f>
        <v>5.6181670697476399E-2</v>
      </c>
      <c r="K848" s="87">
        <f t="array" ref="K848">IFERROR(INDEX(DATA!$AR$133:$AR$368,MATCH(1,(DATA!$D$133:$D$368=B848)*(DATA!$E$133:$E$368=D848),0)),"n/a")</f>
        <v>2.26942829713995</v>
      </c>
      <c r="L848" s="77">
        <f t="array" ref="L848">IFERROR(INDEX(DATA!$AS$133:$AS$368,MATCH(1,(DATA!$D$133:$D$368=B848)*(DATA!$E$133:$E$368=D848),0)),"n/a")</f>
        <v>4.6216101097898497E-2</v>
      </c>
      <c r="R848" s="66"/>
      <c r="S848" s="66"/>
      <c r="T848" s="66"/>
      <c r="U848" s="66"/>
      <c r="V848" s="66"/>
      <c r="W848" s="66"/>
      <c r="X848" s="66"/>
      <c r="Y848" s="66"/>
    </row>
    <row r="849" spans="1:25" x14ac:dyDescent="0.2">
      <c r="A849" s="75" t="s">
        <v>19</v>
      </c>
      <c r="B849" s="66" t="s">
        <v>11</v>
      </c>
      <c r="C849" s="66" t="s">
        <v>26</v>
      </c>
      <c r="D849" s="66" t="s">
        <v>297</v>
      </c>
      <c r="E849" s="87">
        <f t="array" ref="E849">IFERROR(INDEX(DATA!$N$133:$N$368,MATCH(1,(DATA!$D$133:$D$368=B849)*(DATA!$E$133:$E$368=D849),0)),"n/a")</f>
        <v>2.64171328112046</v>
      </c>
      <c r="F849" s="77">
        <f t="array" ref="F849">IFERROR(INDEX(DATA!$O$133:$O$368,MATCH(1,(DATA!$D$133:$D$368=B849)*(DATA!$E$133:$E$368=D849),0)),"n/a")</f>
        <v>-0.116146433764684</v>
      </c>
      <c r="G849" s="87">
        <f t="array" ref="G849">IFERROR(INDEX(DATA!$X$133:$X$368,MATCH(1,(DATA!$D$133:$D$368=B849)*(DATA!$E$133:$E$368=D849),0)),"n/a")</f>
        <v>2.6763632479359898</v>
      </c>
      <c r="H849" s="77">
        <f t="array" ref="H849">IFERROR(INDEX(DATA!$Y$133:$Y$368,MATCH(1,(DATA!$D$133:$D$368=B849)*(DATA!$E$133:$E$368=D849),0)),"n/a")</f>
        <v>-9.1013448590180998E-2</v>
      </c>
      <c r="I849" s="87">
        <f t="array" ref="I849">IFERROR(INDEX(DATA!$AH$133:$AH$368,MATCH(1,(DATA!$D$133:$D$368=B849)*(DATA!$E$133:$E$368=D849),0)),"n/a")</f>
        <v>2.6502044607402202</v>
      </c>
      <c r="J849" s="77">
        <f t="array" ref="J849">IFERROR(INDEX(DATA!$AI$133:$AI$368,MATCH(1,(DATA!$D$133:$D$368=B849)*(DATA!$E$133:$E$368=D849),0)),"n/a")</f>
        <v>-8.52636941125203E-2</v>
      </c>
      <c r="K849" s="87">
        <f t="array" ref="K849">IFERROR(INDEX(DATA!$AR$133:$AR$368,MATCH(1,(DATA!$D$133:$D$368=B849)*(DATA!$E$133:$E$368=D849),0)),"n/a")</f>
        <v>2.6644333475329902</v>
      </c>
      <c r="L849" s="77">
        <f t="array" ref="L849">IFERROR(INDEX(DATA!$AS$133:$AS$368,MATCH(1,(DATA!$D$133:$D$368=B849)*(DATA!$E$133:$E$368=D849),0)),"n/a")</f>
        <v>-6.5171173773915401E-3</v>
      </c>
      <c r="R849" s="66"/>
      <c r="S849" s="66"/>
      <c r="T849" s="66"/>
      <c r="U849" s="66"/>
      <c r="V849" s="66"/>
      <c r="W849" s="66"/>
      <c r="X849" s="66"/>
      <c r="Y849" s="66"/>
    </row>
    <row r="850" spans="1:25" x14ac:dyDescent="0.2">
      <c r="A850" s="75" t="s">
        <v>19</v>
      </c>
      <c r="B850" s="66" t="s">
        <v>11</v>
      </c>
      <c r="C850" s="66" t="s">
        <v>26</v>
      </c>
      <c r="D850" s="66" t="s">
        <v>298</v>
      </c>
      <c r="E850" s="87">
        <f t="array" ref="E850">IFERROR(INDEX(DATA!$N$133:$N$368,MATCH(1,(DATA!$D$133:$D$368=B850)*(DATA!$E$133:$E$368=D850),0)),"n/a")</f>
        <v>2.7450321560719599</v>
      </c>
      <c r="F850" s="77">
        <f t="array" ref="F850">IFERROR(INDEX(DATA!$O$133:$O$368,MATCH(1,(DATA!$D$133:$D$368=B850)*(DATA!$E$133:$E$368=D850),0)),"n/a")</f>
        <v>-3.9576402409301097E-2</v>
      </c>
      <c r="G850" s="87">
        <f t="array" ref="G850">IFERROR(INDEX(DATA!$X$133:$X$368,MATCH(1,(DATA!$D$133:$D$368=B850)*(DATA!$E$133:$E$368=D850),0)),"n/a")</f>
        <v>2.7893282441965299</v>
      </c>
      <c r="H850" s="77">
        <f t="array" ref="H850">IFERROR(INDEX(DATA!$Y$133:$Y$368,MATCH(1,(DATA!$D$133:$D$368=B850)*(DATA!$E$133:$E$368=D850),0)),"n/a")</f>
        <v>-9.3350405183294204E-3</v>
      </c>
      <c r="I850" s="87">
        <f t="array" ref="I850">IFERROR(INDEX(DATA!$AH$133:$AH$368,MATCH(1,(DATA!$D$133:$D$368=B850)*(DATA!$E$133:$E$368=D850),0)),"n/a")</f>
        <v>2.8054504929014801</v>
      </c>
      <c r="J850" s="77">
        <f t="array" ref="J850">IFERROR(INDEX(DATA!$AI$133:$AI$368,MATCH(1,(DATA!$D$133:$D$368=B850)*(DATA!$E$133:$E$368=D850),0)),"n/a")</f>
        <v>1.9410206937840999E-3</v>
      </c>
      <c r="K850" s="87">
        <f t="array" ref="K850">IFERROR(INDEX(DATA!$AR$133:$AR$368,MATCH(1,(DATA!$D$133:$D$368=B850)*(DATA!$E$133:$E$368=D850),0)),"n/a")</f>
        <v>2.79198573020442</v>
      </c>
      <c r="L850" s="77">
        <f t="array" ref="L850">IFERROR(INDEX(DATA!$AS$133:$AS$368,MATCH(1,(DATA!$D$133:$D$368=B850)*(DATA!$E$133:$E$368=D850),0)),"n/a")</f>
        <v>6.0135290054378898E-3</v>
      </c>
      <c r="R850" s="66"/>
      <c r="S850" s="66"/>
      <c r="T850" s="66"/>
      <c r="U850" s="66"/>
      <c r="V850" s="66"/>
      <c r="W850" s="66"/>
      <c r="X850" s="66"/>
      <c r="Y850" s="66"/>
    </row>
    <row r="851" spans="1:25" x14ac:dyDescent="0.2">
      <c r="A851" s="75" t="s">
        <v>19</v>
      </c>
      <c r="B851" s="66" t="s">
        <v>11</v>
      </c>
      <c r="C851" s="66" t="s">
        <v>26</v>
      </c>
      <c r="D851" s="66" t="s">
        <v>299</v>
      </c>
      <c r="E851" s="87">
        <f t="array" ref="E851">IFERROR(INDEX(DATA!$N$133:$N$368,MATCH(1,(DATA!$D$133:$D$368=B851)*(DATA!$E$133:$E$368=D851),0)),"n/a")</f>
        <v>2.6889173467970902</v>
      </c>
      <c r="F851" s="77">
        <f t="array" ref="F851">IFERROR(INDEX(DATA!$O$133:$O$368,MATCH(1,(DATA!$D$133:$D$368=B851)*(DATA!$E$133:$E$368=D851),0)),"n/a")</f>
        <v>1.4757732205146401E-2</v>
      </c>
      <c r="G851" s="87">
        <f t="array" ref="G851">IFERROR(INDEX(DATA!$X$133:$X$368,MATCH(1,(DATA!$D$133:$D$368=B851)*(DATA!$E$133:$E$368=D851),0)),"n/a")</f>
        <v>2.7325591581756701</v>
      </c>
      <c r="H851" s="77">
        <f t="array" ref="H851">IFERROR(INDEX(DATA!$Y$133:$Y$368,MATCH(1,(DATA!$D$133:$D$368=B851)*(DATA!$E$133:$E$368=D851),0)),"n/a")</f>
        <v>2.7561075726898601E-2</v>
      </c>
      <c r="I851" s="87">
        <f t="array" ref="I851">IFERROR(INDEX(DATA!$AH$133:$AH$368,MATCH(1,(DATA!$D$133:$D$368=B851)*(DATA!$E$133:$E$368=D851),0)),"n/a")</f>
        <v>2.7253592479552</v>
      </c>
      <c r="J851" s="77">
        <f t="array" ref="J851">IFERROR(INDEX(DATA!$AI$133:$AI$368,MATCH(1,(DATA!$D$133:$D$368=B851)*(DATA!$E$133:$E$368=D851),0)),"n/a")</f>
        <v>3.4203262287902797E-2</v>
      </c>
      <c r="K851" s="87">
        <f t="array" ref="K851">IFERROR(INDEX(DATA!$AR$133:$AR$368,MATCH(1,(DATA!$D$133:$D$368=B851)*(DATA!$E$133:$E$368=D851),0)),"n/a")</f>
        <v>2.7607560367782602</v>
      </c>
      <c r="L851" s="77">
        <f t="array" ref="L851">IFERROR(INDEX(DATA!$AS$133:$AS$368,MATCH(1,(DATA!$D$133:$D$368=B851)*(DATA!$E$133:$E$368=D851),0)),"n/a")</f>
        <v>3.6994638424538699E-2</v>
      </c>
      <c r="R851" s="66"/>
      <c r="S851" s="66"/>
      <c r="T851" s="66"/>
      <c r="U851" s="66"/>
      <c r="V851" s="66"/>
      <c r="W851" s="66"/>
      <c r="X851" s="66"/>
      <c r="Y851" s="66"/>
    </row>
    <row r="852" spans="1:25" x14ac:dyDescent="0.2">
      <c r="A852" s="75" t="s">
        <v>19</v>
      </c>
      <c r="B852" s="66" t="s">
        <v>11</v>
      </c>
      <c r="C852" s="66" t="s">
        <v>26</v>
      </c>
      <c r="D852" s="66" t="s">
        <v>300</v>
      </c>
      <c r="E852" s="87">
        <f t="array" ref="E852">IFERROR(INDEX(DATA!$N$133:$N$368,MATCH(1,(DATA!$D$133:$D$368=B852)*(DATA!$E$133:$E$368=D852),0)),"n/a")</f>
        <v>2.6836337044029102</v>
      </c>
      <c r="F852" s="77">
        <f t="array" ref="F852">IFERROR(INDEX(DATA!$O$133:$O$368,MATCH(1,(DATA!$D$133:$D$368=B852)*(DATA!$E$133:$E$368=D852),0)),"n/a")</f>
        <v>-1.48694441253115E-2</v>
      </c>
      <c r="G852" s="87">
        <f t="array" ref="G852">IFERROR(INDEX(DATA!$X$133:$X$368,MATCH(1,(DATA!$D$133:$D$368=B852)*(DATA!$E$133:$E$368=D852),0)),"n/a")</f>
        <v>2.6380546568949099</v>
      </c>
      <c r="H852" s="77">
        <f t="array" ref="H852">IFERROR(INDEX(DATA!$Y$133:$Y$368,MATCH(1,(DATA!$D$133:$D$368=B852)*(DATA!$E$133:$E$368=D852),0)),"n/a")</f>
        <v>-1.97321942927246E-2</v>
      </c>
      <c r="I852" s="87">
        <f t="array" ref="I852">IFERROR(INDEX(DATA!$AH$133:$AH$368,MATCH(1,(DATA!$D$133:$D$368=B852)*(DATA!$E$133:$E$368=D852),0)),"n/a")</f>
        <v>2.5804149060184698</v>
      </c>
      <c r="J852" s="77">
        <f t="array" ref="J852">IFERROR(INDEX(DATA!$AI$133:$AI$368,MATCH(1,(DATA!$D$133:$D$368=B852)*(DATA!$E$133:$E$368=D852),0)),"n/a")</f>
        <v>-4.3388526276556101E-2</v>
      </c>
      <c r="K852" s="87">
        <f t="array" ref="K852">IFERROR(INDEX(DATA!$AR$133:$AR$368,MATCH(1,(DATA!$D$133:$D$368=B852)*(DATA!$E$133:$E$368=D852),0)),"n/a")</f>
        <v>2.6535389611367601</v>
      </c>
      <c r="L852" s="77">
        <f t="array" ref="L852">IFERROR(INDEX(DATA!$AS$133:$AS$368,MATCH(1,(DATA!$D$133:$D$368=B852)*(DATA!$E$133:$E$368=D852),0)),"n/a")</f>
        <v>-2.83893297631037E-2</v>
      </c>
      <c r="R852" s="66"/>
      <c r="S852" s="66"/>
      <c r="T852" s="66"/>
      <c r="U852" s="66"/>
      <c r="V852" s="66"/>
      <c r="W852" s="66"/>
      <c r="X852" s="66"/>
      <c r="Y852" s="66"/>
    </row>
    <row r="853" spans="1:25" x14ac:dyDescent="0.2">
      <c r="A853" s="75" t="s">
        <v>19</v>
      </c>
      <c r="B853" s="66" t="s">
        <v>11</v>
      </c>
      <c r="C853" s="66" t="s">
        <v>26</v>
      </c>
      <c r="D853" s="66" t="s">
        <v>301</v>
      </c>
      <c r="E853" s="87">
        <f t="array" ref="E853">IFERROR(INDEX(DATA!$N$133:$N$368,MATCH(1,(DATA!$D$133:$D$368=B853)*(DATA!$E$133:$E$368=D853),0)),"n/a")</f>
        <v>2.8915313484491598</v>
      </c>
      <c r="F853" s="77">
        <f t="array" ref="F853">IFERROR(INDEX(DATA!$O$133:$O$368,MATCH(1,(DATA!$D$133:$D$368=B853)*(DATA!$E$133:$E$368=D853),0)),"n/a")</f>
        <v>-5.3791269733936104E-4</v>
      </c>
      <c r="G853" s="87">
        <f t="array" ref="G853">IFERROR(INDEX(DATA!$X$133:$X$368,MATCH(1,(DATA!$D$133:$D$368=B853)*(DATA!$E$133:$E$368=D853),0)),"n/a")</f>
        <v>2.9113666236099398</v>
      </c>
      <c r="H853" s="77">
        <f t="array" ref="H853">IFERROR(INDEX(DATA!$Y$133:$Y$368,MATCH(1,(DATA!$D$133:$D$368=B853)*(DATA!$E$133:$E$368=D853),0)),"n/a")</f>
        <v>8.0206990261498801E-3</v>
      </c>
      <c r="I853" s="87">
        <f t="array" ref="I853">IFERROR(INDEX(DATA!$AH$133:$AH$368,MATCH(1,(DATA!$D$133:$D$368=B853)*(DATA!$E$133:$E$368=D853),0)),"n/a")</f>
        <v>2.9077724251614101</v>
      </c>
      <c r="J853" s="77">
        <f t="array" ref="J853">IFERROR(INDEX(DATA!$AI$133:$AI$368,MATCH(1,(DATA!$D$133:$D$368=B853)*(DATA!$E$133:$E$368=D853),0)),"n/a")</f>
        <v>2.54837569072743E-3</v>
      </c>
      <c r="K853" s="87">
        <f t="array" ref="K853">IFERROR(INDEX(DATA!$AR$133:$AR$368,MATCH(1,(DATA!$D$133:$D$368=B853)*(DATA!$E$133:$E$368=D853),0)),"n/a")</f>
        <v>2.9075891996236698</v>
      </c>
      <c r="L853" s="77">
        <f t="array" ref="L853">IFERROR(INDEX(DATA!$AS$133:$AS$368,MATCH(1,(DATA!$D$133:$D$368=B853)*(DATA!$E$133:$E$368=D853),0)),"n/a")</f>
        <v>2.1111586182991499E-2</v>
      </c>
      <c r="R853" s="66"/>
      <c r="S853" s="66"/>
      <c r="T853" s="66"/>
      <c r="U853" s="66"/>
      <c r="V853" s="66"/>
      <c r="W853" s="66"/>
      <c r="X853" s="66"/>
      <c r="Y853" s="66"/>
    </row>
    <row r="854" spans="1:25" x14ac:dyDescent="0.2">
      <c r="A854" s="75" t="s">
        <v>19</v>
      </c>
      <c r="B854" s="66" t="s">
        <v>11</v>
      </c>
      <c r="C854" s="66" t="s">
        <v>26</v>
      </c>
      <c r="D854" s="66" t="s">
        <v>302</v>
      </c>
      <c r="E854" s="87">
        <f t="array" ref="E854">IFERROR(INDEX(DATA!$N$133:$N$368,MATCH(1,(DATA!$D$133:$D$368=B854)*(DATA!$E$133:$E$368=D854),0)),"n/a")</f>
        <v>2.3589255715821902</v>
      </c>
      <c r="F854" s="77">
        <f t="array" ref="F854">IFERROR(INDEX(DATA!$O$133:$O$368,MATCH(1,(DATA!$D$133:$D$368=B854)*(DATA!$E$133:$E$368=D854),0)),"n/a")</f>
        <v>-6.1254902327358897E-2</v>
      </c>
      <c r="G854" s="87">
        <f t="array" ref="G854">IFERROR(INDEX(DATA!$X$133:$X$368,MATCH(1,(DATA!$D$133:$D$368=B854)*(DATA!$E$133:$E$368=D854),0)),"n/a")</f>
        <v>2.4383265465033102</v>
      </c>
      <c r="H854" s="77">
        <f t="array" ref="H854">IFERROR(INDEX(DATA!$Y$133:$Y$368,MATCH(1,(DATA!$D$133:$D$368=B854)*(DATA!$E$133:$E$368=D854),0)),"n/a")</f>
        <v>-2.8583431505450098E-3</v>
      </c>
      <c r="I854" s="87">
        <f t="array" ref="I854">IFERROR(INDEX(DATA!$AH$133:$AH$368,MATCH(1,(DATA!$D$133:$D$368=B854)*(DATA!$E$133:$E$368=D854),0)),"n/a")</f>
        <v>2.4237925794241502</v>
      </c>
      <c r="J854" s="77">
        <f t="array" ref="J854">IFERROR(INDEX(DATA!$AI$133:$AI$368,MATCH(1,(DATA!$D$133:$D$368=B854)*(DATA!$E$133:$E$368=D854),0)),"n/a")</f>
        <v>1.37463065600365E-2</v>
      </c>
      <c r="K854" s="87">
        <f t="array" ref="K854">IFERROR(INDEX(DATA!$AR$133:$AR$368,MATCH(1,(DATA!$D$133:$D$368=B854)*(DATA!$E$133:$E$368=D854),0)),"n/a")</f>
        <v>2.4442868820516699</v>
      </c>
      <c r="L854" s="77">
        <f t="array" ref="L854">IFERROR(INDEX(DATA!$AS$133:$AS$368,MATCH(1,(DATA!$D$133:$D$368=B854)*(DATA!$E$133:$E$368=D854),0)),"n/a")</f>
        <v>2.17054638039593E-2</v>
      </c>
      <c r="R854" s="66"/>
      <c r="S854" s="66"/>
      <c r="T854" s="66"/>
      <c r="U854" s="66"/>
      <c r="V854" s="66"/>
      <c r="W854" s="66"/>
      <c r="X854" s="66"/>
      <c r="Y854" s="66"/>
    </row>
    <row r="855" spans="1:25" x14ac:dyDescent="0.2">
      <c r="A855" s="75" t="s">
        <v>19</v>
      </c>
      <c r="B855" s="66" t="s">
        <v>11</v>
      </c>
      <c r="C855" s="66" t="s">
        <v>26</v>
      </c>
      <c r="D855" s="66" t="s">
        <v>303</v>
      </c>
      <c r="E855" s="87">
        <f t="array" ref="E855">IFERROR(INDEX(DATA!$N$133:$N$368,MATCH(1,(DATA!$D$133:$D$368=B855)*(DATA!$E$133:$E$368=D855),0)),"n/a")</f>
        <v>2.7402100795820101</v>
      </c>
      <c r="F855" s="77">
        <f t="array" ref="F855">IFERROR(INDEX(DATA!$O$133:$O$368,MATCH(1,(DATA!$D$133:$D$368=B855)*(DATA!$E$133:$E$368=D855),0)),"n/a")</f>
        <v>0.13869087977500799</v>
      </c>
      <c r="G855" s="87">
        <f t="array" ref="G855">IFERROR(INDEX(DATA!$X$133:$X$368,MATCH(1,(DATA!$D$133:$D$368=B855)*(DATA!$E$133:$E$368=D855),0)),"n/a")</f>
        <v>2.6133014862523698</v>
      </c>
      <c r="H855" s="77">
        <f t="array" ref="H855">IFERROR(INDEX(DATA!$Y$133:$Y$368,MATCH(1,(DATA!$D$133:$D$368=B855)*(DATA!$E$133:$E$368=D855),0)),"n/a")</f>
        <v>5.0911030156392603E-3</v>
      </c>
      <c r="I855" s="87">
        <f t="array" ref="I855">IFERROR(INDEX(DATA!$AH$133:$AH$368,MATCH(1,(DATA!$D$133:$D$368=B855)*(DATA!$E$133:$E$368=D855),0)),"n/a")</f>
        <v>2.6098009838914198</v>
      </c>
      <c r="J855" s="77">
        <f t="array" ref="J855">IFERROR(INDEX(DATA!$AI$133:$AI$368,MATCH(1,(DATA!$D$133:$D$368=B855)*(DATA!$E$133:$E$368=D855),0)),"n/a")</f>
        <v>2.28907397057154E-2</v>
      </c>
      <c r="K855" s="87">
        <f t="array" ref="K855">IFERROR(INDEX(DATA!$AR$133:$AR$368,MATCH(1,(DATA!$D$133:$D$368=B855)*(DATA!$E$133:$E$368=D855),0)),"n/a")</f>
        <v>2.6276361010482798</v>
      </c>
      <c r="L855" s="77">
        <f t="array" ref="L855">IFERROR(INDEX(DATA!$AS$133:$AS$368,MATCH(1,(DATA!$D$133:$D$368=B855)*(DATA!$E$133:$E$368=D855),0)),"n/a")</f>
        <v>6.35087031245469E-2</v>
      </c>
      <c r="R855" s="66"/>
      <c r="S855" s="66"/>
      <c r="T855" s="66"/>
      <c r="U855" s="66"/>
      <c r="V855" s="66"/>
      <c r="W855" s="66"/>
      <c r="X855" s="66"/>
      <c r="Y855" s="66"/>
    </row>
    <row r="856" spans="1:25" x14ac:dyDescent="0.2">
      <c r="A856" s="75" t="s">
        <v>19</v>
      </c>
      <c r="B856" s="66" t="s">
        <v>11</v>
      </c>
      <c r="C856" s="66" t="s">
        <v>26</v>
      </c>
      <c r="D856" s="66" t="s">
        <v>304</v>
      </c>
      <c r="E856" s="87">
        <f t="array" ref="E856">IFERROR(INDEX(DATA!$N$133:$N$368,MATCH(1,(DATA!$D$133:$D$368=B856)*(DATA!$E$133:$E$368=D856),0)),"n/a")</f>
        <v>2.5073908489380599</v>
      </c>
      <c r="F856" s="77">
        <f t="array" ref="F856">IFERROR(INDEX(DATA!$O$133:$O$368,MATCH(1,(DATA!$D$133:$D$368=B856)*(DATA!$E$133:$E$368=D856),0)),"n/a")</f>
        <v>2.3784728894352E-2</v>
      </c>
      <c r="G856" s="87">
        <f t="array" ref="G856">IFERROR(INDEX(DATA!$X$133:$X$368,MATCH(1,(DATA!$D$133:$D$368=B856)*(DATA!$E$133:$E$368=D856),0)),"n/a")</f>
        <v>2.5355550907411701</v>
      </c>
      <c r="H856" s="77">
        <f t="array" ref="H856">IFERROR(INDEX(DATA!$Y$133:$Y$368,MATCH(1,(DATA!$D$133:$D$368=B856)*(DATA!$E$133:$E$368=D856),0)),"n/a")</f>
        <v>3.35077296172515E-2</v>
      </c>
      <c r="I856" s="87">
        <f t="array" ref="I856">IFERROR(INDEX(DATA!$AH$133:$AH$368,MATCH(1,(DATA!$D$133:$D$368=B856)*(DATA!$E$133:$E$368=D856),0)),"n/a")</f>
        <v>2.5250451224382102</v>
      </c>
      <c r="J856" s="77">
        <f t="array" ref="J856">IFERROR(INDEX(DATA!$AI$133:$AI$368,MATCH(1,(DATA!$D$133:$D$368=B856)*(DATA!$E$133:$E$368=D856),0)),"n/a")</f>
        <v>3.7560881808210198E-2</v>
      </c>
      <c r="K856" s="87">
        <f t="array" ref="K856">IFERROR(INDEX(DATA!$AR$133:$AR$368,MATCH(1,(DATA!$D$133:$D$368=B856)*(DATA!$E$133:$E$368=D856),0)),"n/a")</f>
        <v>2.5438214970130102</v>
      </c>
      <c r="L856" s="77">
        <f t="array" ref="L856">IFERROR(INDEX(DATA!$AS$133:$AS$368,MATCH(1,(DATA!$D$133:$D$368=B856)*(DATA!$E$133:$E$368=D856),0)),"n/a")</f>
        <v>2.7394493180244998E-2</v>
      </c>
      <c r="R856" s="66"/>
      <c r="S856" s="66"/>
      <c r="T856" s="66"/>
      <c r="U856" s="66"/>
      <c r="V856" s="66"/>
      <c r="W856" s="66"/>
      <c r="X856" s="66"/>
      <c r="Y856" s="66"/>
    </row>
    <row r="857" spans="1:25" x14ac:dyDescent="0.2">
      <c r="A857" s="75" t="s">
        <v>19</v>
      </c>
      <c r="B857" s="66" t="s">
        <v>11</v>
      </c>
      <c r="C857" s="66" t="s">
        <v>26</v>
      </c>
      <c r="D857" s="66" t="s">
        <v>305</v>
      </c>
      <c r="E857" s="87">
        <f t="array" ref="E857">IFERROR(INDEX(DATA!$N$133:$N$368,MATCH(1,(DATA!$D$133:$D$368=B857)*(DATA!$E$133:$E$368=D857),0)),"n/a")</f>
        <v>3.16676793363423</v>
      </c>
      <c r="F857" s="77">
        <f t="array" ref="F857">IFERROR(INDEX(DATA!$O$133:$O$368,MATCH(1,(DATA!$D$133:$D$368=B857)*(DATA!$E$133:$E$368=D857),0)),"n/a")</f>
        <v>0.14498672831868001</v>
      </c>
      <c r="G857" s="87">
        <f t="array" ref="G857">IFERROR(INDEX(DATA!$X$133:$X$368,MATCH(1,(DATA!$D$133:$D$368=B857)*(DATA!$E$133:$E$368=D857),0)),"n/a")</f>
        <v>3.2261265412261801</v>
      </c>
      <c r="H857" s="77">
        <f t="array" ref="H857">IFERROR(INDEX(DATA!$Y$133:$Y$368,MATCH(1,(DATA!$D$133:$D$368=B857)*(DATA!$E$133:$E$368=D857),0)),"n/a")</f>
        <v>0.149893257973612</v>
      </c>
      <c r="I857" s="87">
        <f t="array" ref="I857">IFERROR(INDEX(DATA!$AH$133:$AH$368,MATCH(1,(DATA!$D$133:$D$368=B857)*(DATA!$E$133:$E$368=D857),0)),"n/a")</f>
        <v>3.2283860057341398</v>
      </c>
      <c r="J857" s="77">
        <f t="array" ref="J857">IFERROR(INDEX(DATA!$AI$133:$AI$368,MATCH(1,(DATA!$D$133:$D$368=B857)*(DATA!$E$133:$E$368=D857),0)),"n/a")</f>
        <v>0.11761719173459299</v>
      </c>
      <c r="K857" s="87">
        <f t="array" ref="K857">IFERROR(INDEX(DATA!$AR$133:$AR$368,MATCH(1,(DATA!$D$133:$D$368=B857)*(DATA!$E$133:$E$368=D857),0)),"n/a")</f>
        <v>3.0499674296906298</v>
      </c>
      <c r="L857" s="77">
        <f t="array" ref="L857">IFERROR(INDEX(DATA!$AS$133:$AS$368,MATCH(1,(DATA!$D$133:$D$368=B857)*(DATA!$E$133:$E$368=D857),0)),"n/a")</f>
        <v>9.3678332142176704E-2</v>
      </c>
      <c r="R857" s="66"/>
      <c r="S857" s="66"/>
      <c r="T857" s="66"/>
      <c r="U857" s="66"/>
      <c r="V857" s="66"/>
      <c r="W857" s="66"/>
      <c r="X857" s="66"/>
      <c r="Y857" s="66"/>
    </row>
    <row r="858" spans="1:25" x14ac:dyDescent="0.2">
      <c r="A858" s="75" t="s">
        <v>19</v>
      </c>
      <c r="B858" s="66" t="s">
        <v>11</v>
      </c>
      <c r="C858" s="66" t="s">
        <v>26</v>
      </c>
      <c r="D858" s="66" t="s">
        <v>306</v>
      </c>
      <c r="E858" s="87">
        <f t="array" ref="E858">IFERROR(INDEX(DATA!$N$133:$N$368,MATCH(1,(DATA!$D$133:$D$368=B858)*(DATA!$E$133:$E$368=D858),0)),"n/a")</f>
        <v>2.8832983811191601</v>
      </c>
      <c r="F858" s="77">
        <f t="array" ref="F858">IFERROR(INDEX(DATA!$O$133:$O$368,MATCH(1,(DATA!$D$133:$D$368=B858)*(DATA!$E$133:$E$368=D858),0)),"n/a")</f>
        <v>1.2735610314261901E-2</v>
      </c>
      <c r="G858" s="87">
        <f t="array" ref="G858">IFERROR(INDEX(DATA!$X$133:$X$368,MATCH(1,(DATA!$D$133:$D$368=B858)*(DATA!$E$133:$E$368=D858),0)),"n/a")</f>
        <v>2.8539753398888301</v>
      </c>
      <c r="H858" s="77">
        <f t="array" ref="H858">IFERROR(INDEX(DATA!$Y$133:$Y$368,MATCH(1,(DATA!$D$133:$D$368=B858)*(DATA!$E$133:$E$368=D858),0)),"n/a")</f>
        <v>7.3065879147289799E-3</v>
      </c>
      <c r="I858" s="87">
        <f t="array" ref="I858">IFERROR(INDEX(DATA!$AH$133:$AH$368,MATCH(1,(DATA!$D$133:$D$368=B858)*(DATA!$E$133:$E$368=D858),0)),"n/a")</f>
        <v>2.84756225413259</v>
      </c>
      <c r="J858" s="77">
        <f t="array" ref="J858">IFERROR(INDEX(DATA!$AI$133:$AI$368,MATCH(1,(DATA!$D$133:$D$368=B858)*(DATA!$E$133:$E$368=D858),0)),"n/a")</f>
        <v>-8.8382999292099008E-3</v>
      </c>
      <c r="K858" s="87">
        <f t="array" ref="K858">IFERROR(INDEX(DATA!$AR$133:$AR$368,MATCH(1,(DATA!$D$133:$D$368=B858)*(DATA!$E$133:$E$368=D858),0)),"n/a")</f>
        <v>2.87416740194924</v>
      </c>
      <c r="L858" s="77">
        <f t="array" ref="L858">IFERROR(INDEX(DATA!$AS$133:$AS$368,MATCH(1,(DATA!$D$133:$D$368=B858)*(DATA!$E$133:$E$368=D858),0)),"n/a")</f>
        <v>-3.3607547209509002E-3</v>
      </c>
      <c r="R858" s="66"/>
      <c r="S858" s="66"/>
      <c r="T858" s="66"/>
      <c r="U858" s="66"/>
      <c r="V858" s="66"/>
      <c r="W858" s="66"/>
      <c r="X858" s="66"/>
      <c r="Y858" s="66"/>
    </row>
    <row r="859" spans="1:25" x14ac:dyDescent="0.2">
      <c r="A859" s="75" t="s">
        <v>19</v>
      </c>
      <c r="B859" s="66" t="s">
        <v>11</v>
      </c>
      <c r="C859" s="66" t="s">
        <v>26</v>
      </c>
      <c r="D859" s="66" t="s">
        <v>307</v>
      </c>
      <c r="E859" s="87">
        <f t="array" ref="E859">IFERROR(INDEX(DATA!$N$133:$N$368,MATCH(1,(DATA!$D$133:$D$368=B859)*(DATA!$E$133:$E$368=D859),0)),"n/a")</f>
        <v>1.94750213784295</v>
      </c>
      <c r="F859" s="77">
        <f t="array" ref="F859">IFERROR(INDEX(DATA!$O$133:$O$368,MATCH(1,(DATA!$D$133:$D$368=B859)*(DATA!$E$133:$E$368=D859),0)),"n/a")</f>
        <v>3.9318206061974302E-2</v>
      </c>
      <c r="G859" s="87">
        <f t="array" ref="G859">IFERROR(INDEX(DATA!$X$133:$X$368,MATCH(1,(DATA!$D$133:$D$368=B859)*(DATA!$E$133:$E$368=D859),0)),"n/a")</f>
        <v>1.94570112800122</v>
      </c>
      <c r="H859" s="77">
        <f t="array" ref="H859">IFERROR(INDEX(DATA!$Y$133:$Y$368,MATCH(1,(DATA!$D$133:$D$368=B859)*(DATA!$E$133:$E$368=D859),0)),"n/a")</f>
        <v>2.2602059058860001E-2</v>
      </c>
      <c r="I859" s="87">
        <f t="array" ref="I859">IFERROR(INDEX(DATA!$AH$133:$AH$368,MATCH(1,(DATA!$D$133:$D$368=B859)*(DATA!$E$133:$E$368=D859),0)),"n/a")</f>
        <v>1.94695021313842</v>
      </c>
      <c r="J859" s="77">
        <f t="array" ref="J859">IFERROR(INDEX(DATA!$AI$133:$AI$368,MATCH(1,(DATA!$D$133:$D$368=B859)*(DATA!$E$133:$E$368=D859),0)),"n/a")</f>
        <v>3.6700203588738101E-2</v>
      </c>
      <c r="K859" s="87">
        <f t="array" ref="K859">IFERROR(INDEX(DATA!$AR$133:$AR$368,MATCH(1,(DATA!$D$133:$D$368=B859)*(DATA!$E$133:$E$368=D859),0)),"n/a")</f>
        <v>1.9266026079266101</v>
      </c>
      <c r="L859" s="77">
        <f t="array" ref="L859">IFERROR(INDEX(DATA!$AS$133:$AS$368,MATCH(1,(DATA!$D$133:$D$368=B859)*(DATA!$E$133:$E$368=D859),0)),"n/a")</f>
        <v>-4.2891595163035499E-2</v>
      </c>
      <c r="R859" s="66"/>
      <c r="S859" s="66"/>
      <c r="T859" s="66"/>
      <c r="U859" s="66"/>
      <c r="V859" s="66"/>
      <c r="W859" s="66"/>
      <c r="X859" s="66"/>
      <c r="Y859" s="66"/>
    </row>
    <row r="860" spans="1:25" x14ac:dyDescent="0.2">
      <c r="A860" s="75" t="s">
        <v>19</v>
      </c>
      <c r="B860" s="66" t="s">
        <v>11</v>
      </c>
      <c r="C860" s="66" t="s">
        <v>26</v>
      </c>
      <c r="D860" s="66" t="s">
        <v>308</v>
      </c>
      <c r="E860" s="87">
        <f t="array" ref="E860">IFERROR(INDEX(DATA!$N$133:$N$368,MATCH(1,(DATA!$D$133:$D$368=B860)*(DATA!$E$133:$E$368=D860),0)),"n/a")</f>
        <v>2.62468669889499</v>
      </c>
      <c r="F860" s="77">
        <f t="array" ref="F860">IFERROR(INDEX(DATA!$O$133:$O$368,MATCH(1,(DATA!$D$133:$D$368=B860)*(DATA!$E$133:$E$368=D860),0)),"n/a")</f>
        <v>-3.3197625551581803E-2</v>
      </c>
      <c r="G860" s="87">
        <f t="array" ref="G860">IFERROR(INDEX(DATA!$X$133:$X$368,MATCH(1,(DATA!$D$133:$D$368=B860)*(DATA!$E$133:$E$368=D860),0)),"n/a")</f>
        <v>2.6612029327026598</v>
      </c>
      <c r="H860" s="77">
        <f t="array" ref="H860">IFERROR(INDEX(DATA!$Y$133:$Y$368,MATCH(1,(DATA!$D$133:$D$368=B860)*(DATA!$E$133:$E$368=D860),0)),"n/a")</f>
        <v>-2.46656308138175E-2</v>
      </c>
      <c r="I860" s="87">
        <f t="array" ref="I860">IFERROR(INDEX(DATA!$AH$133:$AH$368,MATCH(1,(DATA!$D$133:$D$368=B860)*(DATA!$E$133:$E$368=D860),0)),"n/a")</f>
        <v>2.6511281931708499</v>
      </c>
      <c r="J860" s="77">
        <f t="array" ref="J860">IFERROR(INDEX(DATA!$AI$133:$AI$368,MATCH(1,(DATA!$D$133:$D$368=B860)*(DATA!$E$133:$E$368=D860),0)),"n/a")</f>
        <v>-3.8419171971243601E-2</v>
      </c>
      <c r="K860" s="87">
        <f t="array" ref="K860">IFERROR(INDEX(DATA!$AR$133:$AR$368,MATCH(1,(DATA!$D$133:$D$368=B860)*(DATA!$E$133:$E$368=D860),0)),"n/a")</f>
        <v>2.6833289181968998</v>
      </c>
      <c r="L860" s="77">
        <f t="array" ref="L860">IFERROR(INDEX(DATA!$AS$133:$AS$368,MATCH(1,(DATA!$D$133:$D$368=B860)*(DATA!$E$133:$E$368=D860),0)),"n/a")</f>
        <v>-2.35974631000203E-2</v>
      </c>
      <c r="R860" s="66"/>
      <c r="S860" s="66"/>
      <c r="T860" s="66"/>
      <c r="U860" s="66"/>
      <c r="V860" s="66"/>
      <c r="W860" s="66"/>
      <c r="X860" s="66"/>
      <c r="Y860" s="66"/>
    </row>
    <row r="861" spans="1:25" x14ac:dyDescent="0.2">
      <c r="A861" s="75" t="s">
        <v>19</v>
      </c>
      <c r="B861" s="66" t="s">
        <v>11</v>
      </c>
      <c r="C861" s="66" t="s">
        <v>26</v>
      </c>
      <c r="D861" s="66" t="s">
        <v>309</v>
      </c>
      <c r="E861" s="87">
        <f t="array" ref="E861">IFERROR(INDEX(DATA!$N$133:$N$368,MATCH(1,(DATA!$D$133:$D$368=B861)*(DATA!$E$133:$E$368=D861),0)),"n/a")</f>
        <v>2.6010384371746902</v>
      </c>
      <c r="F861" s="77">
        <f t="array" ref="F861">IFERROR(INDEX(DATA!$O$133:$O$368,MATCH(1,(DATA!$D$133:$D$368=B861)*(DATA!$E$133:$E$368=D861),0)),"n/a")</f>
        <v>1.29524368810192E-2</v>
      </c>
      <c r="G861" s="87">
        <f t="array" ref="G861">IFERROR(INDEX(DATA!$X$133:$X$368,MATCH(1,(DATA!$D$133:$D$368=B861)*(DATA!$E$133:$E$368=D861),0)),"n/a")</f>
        <v>2.6157864245372502</v>
      </c>
      <c r="H861" s="77">
        <f t="array" ref="H861">IFERROR(INDEX(DATA!$Y$133:$Y$368,MATCH(1,(DATA!$D$133:$D$368=B861)*(DATA!$E$133:$E$368=D861),0)),"n/a")</f>
        <v>2.3871169330043199E-2</v>
      </c>
      <c r="I861" s="87">
        <f t="array" ref="I861">IFERROR(INDEX(DATA!$AH$133:$AH$368,MATCH(1,(DATA!$D$133:$D$368=B861)*(DATA!$E$133:$E$368=D861),0)),"n/a")</f>
        <v>2.5921221678925699</v>
      </c>
      <c r="J861" s="77">
        <f t="array" ref="J861">IFERROR(INDEX(DATA!$AI$133:$AI$368,MATCH(1,(DATA!$D$133:$D$368=B861)*(DATA!$E$133:$E$368=D861),0)),"n/a")</f>
        <v>2.1726405834854301E-2</v>
      </c>
      <c r="K861" s="87">
        <f t="array" ref="K861">IFERROR(INDEX(DATA!$AR$133:$AR$368,MATCH(1,(DATA!$D$133:$D$368=B861)*(DATA!$E$133:$E$368=D861),0)),"n/a")</f>
        <v>2.61635572161362</v>
      </c>
      <c r="L861" s="77">
        <f t="array" ref="L861">IFERROR(INDEX(DATA!$AS$133:$AS$368,MATCH(1,(DATA!$D$133:$D$368=B861)*(DATA!$E$133:$E$368=D861),0)),"n/a")</f>
        <v>2.6984802862071E-2</v>
      </c>
      <c r="R861" s="66"/>
      <c r="S861" s="66"/>
      <c r="T861" s="66"/>
      <c r="U861" s="66"/>
      <c r="V861" s="66"/>
      <c r="W861" s="66"/>
      <c r="X861" s="66"/>
      <c r="Y861" s="66"/>
    </row>
    <row r="862" spans="1:25" x14ac:dyDescent="0.2">
      <c r="A862" s="75" t="s">
        <v>19</v>
      </c>
      <c r="B862" s="66" t="s">
        <v>11</v>
      </c>
      <c r="C862" s="66" t="s">
        <v>26</v>
      </c>
      <c r="D862" s="66" t="s">
        <v>310</v>
      </c>
      <c r="E862" s="87">
        <f t="array" ref="E862">IFERROR(INDEX(DATA!$N$133:$N$368,MATCH(1,(DATA!$D$133:$D$368=B862)*(DATA!$E$133:$E$368=D862),0)),"n/a")</f>
        <v>2.9682502464135498</v>
      </c>
      <c r="F862" s="77">
        <f t="array" ref="F862">IFERROR(INDEX(DATA!$O$133:$O$368,MATCH(1,(DATA!$D$133:$D$368=B862)*(DATA!$E$133:$E$368=D862),0)),"n/a")</f>
        <v>3.8545765362793701E-3</v>
      </c>
      <c r="G862" s="87">
        <f t="array" ref="G862">IFERROR(INDEX(DATA!$X$133:$X$368,MATCH(1,(DATA!$D$133:$D$368=B862)*(DATA!$E$133:$E$368=D862),0)),"n/a")</f>
        <v>2.9555176245779</v>
      </c>
      <c r="H862" s="77">
        <f t="array" ref="H862">IFERROR(INDEX(DATA!$Y$133:$Y$368,MATCH(1,(DATA!$D$133:$D$368=B862)*(DATA!$E$133:$E$368=D862),0)),"n/a")</f>
        <v>-4.0227174465016103E-3</v>
      </c>
      <c r="I862" s="87">
        <f t="array" ref="I862">IFERROR(INDEX(DATA!$AH$133:$AH$368,MATCH(1,(DATA!$D$133:$D$368=B862)*(DATA!$E$133:$E$368=D862),0)),"n/a")</f>
        <v>2.9222325690162099</v>
      </c>
      <c r="J862" s="77">
        <f t="array" ref="J862">IFERROR(INDEX(DATA!$AI$133:$AI$368,MATCH(1,(DATA!$D$133:$D$368=B862)*(DATA!$E$133:$E$368=D862),0)),"n/a")</f>
        <v>-1.52030550200867E-2</v>
      </c>
      <c r="K862" s="87">
        <f t="array" ref="K862">IFERROR(INDEX(DATA!$AR$133:$AR$368,MATCH(1,(DATA!$D$133:$D$368=B862)*(DATA!$E$133:$E$368=D862),0)),"n/a")</f>
        <v>2.9811649667617499</v>
      </c>
      <c r="L862" s="77">
        <f t="array" ref="L862">IFERROR(INDEX(DATA!$AS$133:$AS$368,MATCH(1,(DATA!$D$133:$D$368=B862)*(DATA!$E$133:$E$368=D862),0)),"n/a")</f>
        <v>1.4532225564804499E-2</v>
      </c>
      <c r="R862" s="66"/>
      <c r="S862" s="66"/>
      <c r="T862" s="66"/>
      <c r="U862" s="66"/>
      <c r="V862" s="66"/>
      <c r="W862" s="66"/>
      <c r="X862" s="66"/>
      <c r="Y862" s="66"/>
    </row>
    <row r="863" spans="1:25" x14ac:dyDescent="0.2">
      <c r="A863" s="75" t="s">
        <v>19</v>
      </c>
      <c r="B863" s="66" t="s">
        <v>11</v>
      </c>
      <c r="C863" s="66" t="s">
        <v>26</v>
      </c>
      <c r="D863" s="66" t="s">
        <v>311</v>
      </c>
      <c r="E863" s="87">
        <f t="array" ref="E863">IFERROR(INDEX(DATA!$N$133:$N$368,MATCH(1,(DATA!$D$133:$D$368=B863)*(DATA!$E$133:$E$368=D863),0)),"n/a")</f>
        <v>2.8006749293164899</v>
      </c>
      <c r="F863" s="77">
        <f t="array" ref="F863">IFERROR(INDEX(DATA!$O$133:$O$368,MATCH(1,(DATA!$D$133:$D$368=B863)*(DATA!$E$133:$E$368=D863),0)),"n/a")</f>
        <v>2.9021900435405298E-2</v>
      </c>
      <c r="G863" s="87">
        <f t="array" ref="G863">IFERROR(INDEX(DATA!$X$133:$X$368,MATCH(1,(DATA!$D$133:$D$368=B863)*(DATA!$E$133:$E$368=D863),0)),"n/a")</f>
        <v>2.83197016747908</v>
      </c>
      <c r="H863" s="77">
        <f t="array" ref="H863">IFERROR(INDEX(DATA!$Y$133:$Y$368,MATCH(1,(DATA!$D$133:$D$368=B863)*(DATA!$E$133:$E$368=D863),0)),"n/a")</f>
        <v>2.5960466410240201E-2</v>
      </c>
      <c r="I863" s="87">
        <f t="array" ref="I863">IFERROR(INDEX(DATA!$AH$133:$AH$368,MATCH(1,(DATA!$D$133:$D$368=B863)*(DATA!$E$133:$E$368=D863),0)),"n/a")</f>
        <v>2.8445344144195999</v>
      </c>
      <c r="J863" s="77">
        <f t="array" ref="J863">IFERROR(INDEX(DATA!$AI$133:$AI$368,MATCH(1,(DATA!$D$133:$D$368=B863)*(DATA!$E$133:$E$368=D863),0)),"n/a")</f>
        <v>6.4832000208697699E-2</v>
      </c>
      <c r="K863" s="87">
        <f t="array" ref="K863">IFERROR(INDEX(DATA!$AR$133:$AR$368,MATCH(1,(DATA!$D$133:$D$368=B863)*(DATA!$E$133:$E$368=D863),0)),"n/a")</f>
        <v>2.8025765694154399</v>
      </c>
      <c r="L863" s="77">
        <f t="array" ref="L863">IFERROR(INDEX(DATA!$AS$133:$AS$368,MATCH(1,(DATA!$D$133:$D$368=B863)*(DATA!$E$133:$E$368=D863),0)),"n/a")</f>
        <v>6.7570178257895894E-2</v>
      </c>
      <c r="R863" s="66"/>
      <c r="S863" s="66"/>
      <c r="T863" s="66"/>
      <c r="U863" s="66"/>
      <c r="V863" s="66"/>
      <c r="W863" s="66"/>
      <c r="X863" s="66"/>
      <c r="Y863" s="66"/>
    </row>
    <row r="864" spans="1:25" x14ac:dyDescent="0.2">
      <c r="A864" s="75" t="s">
        <v>19</v>
      </c>
      <c r="B864" s="66" t="s">
        <v>11</v>
      </c>
      <c r="C864" s="66" t="s">
        <v>26</v>
      </c>
      <c r="D864" s="66" t="s">
        <v>312</v>
      </c>
      <c r="E864" s="87">
        <f t="array" ref="E864">IFERROR(INDEX(DATA!$N$133:$N$368,MATCH(1,(DATA!$D$133:$D$368=B864)*(DATA!$E$133:$E$368=D864),0)),"n/a")</f>
        <v>2.7385750142879299</v>
      </c>
      <c r="F864" s="77">
        <f t="array" ref="F864">IFERROR(INDEX(DATA!$O$133:$O$368,MATCH(1,(DATA!$D$133:$D$368=B864)*(DATA!$E$133:$E$368=D864),0)),"n/a")</f>
        <v>-1.41263261352949E-2</v>
      </c>
      <c r="G864" s="87">
        <f t="array" ref="G864">IFERROR(INDEX(DATA!$X$133:$X$368,MATCH(1,(DATA!$D$133:$D$368=B864)*(DATA!$E$133:$E$368=D864),0)),"n/a")</f>
        <v>2.7859113067444801</v>
      </c>
      <c r="H864" s="77">
        <f t="array" ref="H864">IFERROR(INDEX(DATA!$Y$133:$Y$368,MATCH(1,(DATA!$D$133:$D$368=B864)*(DATA!$E$133:$E$368=D864),0)),"n/a")</f>
        <v>-3.90422862033515E-3</v>
      </c>
      <c r="I864" s="87">
        <f t="array" ref="I864">IFERROR(INDEX(DATA!$AH$133:$AH$368,MATCH(1,(DATA!$D$133:$D$368=B864)*(DATA!$E$133:$E$368=D864),0)),"n/a")</f>
        <v>2.7534659016533798</v>
      </c>
      <c r="J864" s="77">
        <f t="array" ref="J864">IFERROR(INDEX(DATA!$AI$133:$AI$368,MATCH(1,(DATA!$D$133:$D$368=B864)*(DATA!$E$133:$E$368=D864),0)),"n/a")</f>
        <v>-1.6135653263593001E-2</v>
      </c>
      <c r="K864" s="87">
        <f t="array" ref="K864">IFERROR(INDEX(DATA!$AR$133:$AR$368,MATCH(1,(DATA!$D$133:$D$368=B864)*(DATA!$E$133:$E$368=D864),0)),"n/a")</f>
        <v>2.77187715484397</v>
      </c>
      <c r="L864" s="77">
        <f t="array" ref="L864">IFERROR(INDEX(DATA!$AS$133:$AS$368,MATCH(1,(DATA!$D$133:$D$368=B864)*(DATA!$E$133:$E$368=D864),0)),"n/a")</f>
        <v>6.6525474460055797E-4</v>
      </c>
      <c r="R864" s="66"/>
      <c r="S864" s="66"/>
      <c r="T864" s="66"/>
      <c r="U864" s="66"/>
      <c r="V864" s="66"/>
      <c r="W864" s="66"/>
      <c r="X864" s="66"/>
      <c r="Y864" s="66"/>
    </row>
    <row r="865" spans="1:25" x14ac:dyDescent="0.2">
      <c r="A865" s="75" t="s">
        <v>19</v>
      </c>
      <c r="B865" s="66" t="s">
        <v>11</v>
      </c>
      <c r="C865" s="66" t="s">
        <v>26</v>
      </c>
      <c r="D865" s="66" t="s">
        <v>313</v>
      </c>
      <c r="E865" s="87">
        <f t="array" ref="E865">IFERROR(INDEX(DATA!$N$133:$N$368,MATCH(1,(DATA!$D$133:$D$368=B865)*(DATA!$E$133:$E$368=D865),0)),"n/a")</f>
        <v>2.6427094400299902</v>
      </c>
      <c r="F865" s="77">
        <f t="array" ref="F865">IFERROR(INDEX(DATA!$O$133:$O$368,MATCH(1,(DATA!$D$133:$D$368=B865)*(DATA!$E$133:$E$368=D865),0)),"n/a")</f>
        <v>8.6511522251192796E-2</v>
      </c>
      <c r="G865" s="87">
        <f t="array" ref="G865">IFERROR(INDEX(DATA!$X$133:$X$368,MATCH(1,(DATA!$D$133:$D$368=B865)*(DATA!$E$133:$E$368=D865),0)),"n/a")</f>
        <v>2.64597720535185</v>
      </c>
      <c r="H865" s="77">
        <f t="array" ref="H865">IFERROR(INDEX(DATA!$Y$133:$Y$368,MATCH(1,(DATA!$D$133:$D$368=B865)*(DATA!$E$133:$E$368=D865),0)),"n/a")</f>
        <v>4.6333907490837802E-2</v>
      </c>
      <c r="I865" s="87">
        <f t="array" ref="I865">IFERROR(INDEX(DATA!$AH$133:$AH$368,MATCH(1,(DATA!$D$133:$D$368=B865)*(DATA!$E$133:$E$368=D865),0)),"n/a")</f>
        <v>2.6505993393791201</v>
      </c>
      <c r="J865" s="77">
        <f t="array" ref="J865">IFERROR(INDEX(DATA!$AI$133:$AI$368,MATCH(1,(DATA!$D$133:$D$368=B865)*(DATA!$E$133:$E$368=D865),0)),"n/a")</f>
        <v>3.8103317222104797E-2</v>
      </c>
      <c r="K865" s="87">
        <f t="array" ref="K865">IFERROR(INDEX(DATA!$AR$133:$AR$368,MATCH(1,(DATA!$D$133:$D$368=B865)*(DATA!$E$133:$E$368=D865),0)),"n/a")</f>
        <v>2.5726857558542902</v>
      </c>
      <c r="L865" s="77">
        <f t="array" ref="L865">IFERROR(INDEX(DATA!$AS$133:$AS$368,MATCH(1,(DATA!$D$133:$D$368=B865)*(DATA!$E$133:$E$368=D865),0)),"n/a")</f>
        <v>3.5929490744320402E-3</v>
      </c>
      <c r="R865" s="66"/>
      <c r="S865" s="66"/>
      <c r="T865" s="66"/>
      <c r="U865" s="66"/>
      <c r="V865" s="66"/>
      <c r="W865" s="66"/>
      <c r="X865" s="66"/>
      <c r="Y865" s="66"/>
    </row>
    <row r="866" spans="1:25" x14ac:dyDescent="0.2">
      <c r="A866" s="75" t="s">
        <v>19</v>
      </c>
      <c r="B866" s="66" t="s">
        <v>11</v>
      </c>
      <c r="C866" s="66" t="s">
        <v>26</v>
      </c>
      <c r="D866" s="66" t="s">
        <v>314</v>
      </c>
      <c r="E866" s="87">
        <f t="array" ref="E866">IFERROR(INDEX(DATA!$N$133:$N$368,MATCH(1,(DATA!$D$133:$D$368=B866)*(DATA!$E$133:$E$368=D866),0)),"n/a")</f>
        <v>2.9065513325771901</v>
      </c>
      <c r="F866" s="77">
        <f t="array" ref="F866">IFERROR(INDEX(DATA!$O$133:$O$368,MATCH(1,(DATA!$D$133:$D$368=B866)*(DATA!$E$133:$E$368=D866),0)),"n/a")</f>
        <v>-4.7840497557682403E-2</v>
      </c>
      <c r="G866" s="87">
        <f t="array" ref="G866">IFERROR(INDEX(DATA!$X$133:$X$368,MATCH(1,(DATA!$D$133:$D$368=B866)*(DATA!$E$133:$E$368=D866),0)),"n/a")</f>
        <v>3.0059934405403999</v>
      </c>
      <c r="H866" s="77">
        <f t="array" ref="H866">IFERROR(INDEX(DATA!$Y$133:$Y$368,MATCH(1,(DATA!$D$133:$D$368=B866)*(DATA!$E$133:$E$368=D866),0)),"n/a")</f>
        <v>-5.1334992547548197E-2</v>
      </c>
      <c r="I866" s="87">
        <f t="array" ref="I866">IFERROR(INDEX(DATA!$AH$133:$AH$368,MATCH(1,(DATA!$D$133:$D$368=B866)*(DATA!$E$133:$E$368=D866),0)),"n/a")</f>
        <v>3.08623621525919</v>
      </c>
      <c r="J866" s="77">
        <f t="array" ref="J866">IFERROR(INDEX(DATA!$AI$133:$AI$368,MATCH(1,(DATA!$D$133:$D$368=B866)*(DATA!$E$133:$E$368=D866),0)),"n/a")</f>
        <v>1.8313101437477299E-2</v>
      </c>
      <c r="K866" s="87">
        <f t="array" ref="K866">IFERROR(INDEX(DATA!$AR$133:$AR$368,MATCH(1,(DATA!$D$133:$D$368=B866)*(DATA!$E$133:$E$368=D866),0)),"n/a")</f>
        <v>3.0824710496196599</v>
      </c>
      <c r="L866" s="77">
        <f t="array" ref="L866">IFERROR(INDEX(DATA!$AS$133:$AS$368,MATCH(1,(DATA!$D$133:$D$368=B866)*(DATA!$E$133:$E$368=D866),0)),"n/a")</f>
        <v>6.2270750761606299E-2</v>
      </c>
      <c r="R866" s="66"/>
      <c r="S866" s="66"/>
      <c r="T866" s="66"/>
      <c r="U866" s="66"/>
      <c r="V866" s="66"/>
      <c r="W866" s="66"/>
      <c r="X866" s="66"/>
      <c r="Y866" s="66"/>
    </row>
    <row r="867" spans="1:25" x14ac:dyDescent="0.2">
      <c r="A867" s="75" t="s">
        <v>19</v>
      </c>
      <c r="B867" s="66" t="s">
        <v>11</v>
      </c>
      <c r="C867" s="66" t="s">
        <v>26</v>
      </c>
      <c r="D867" s="66" t="s">
        <v>315</v>
      </c>
      <c r="E867" s="87">
        <f t="array" ref="E867">IFERROR(INDEX(DATA!$N$133:$N$368,MATCH(1,(DATA!$D$133:$D$368=B867)*(DATA!$E$133:$E$368=D867),0)),"n/a")</f>
        <v>2.2590374369834398</v>
      </c>
      <c r="F867" s="77">
        <f t="array" ref="F867">IFERROR(INDEX(DATA!$O$133:$O$368,MATCH(1,(DATA!$D$133:$D$368=B867)*(DATA!$E$133:$E$368=D867),0)),"n/a")</f>
        <v>2.57325958586999E-2</v>
      </c>
      <c r="G867" s="87">
        <f t="array" ref="G867">IFERROR(INDEX(DATA!$X$133:$X$368,MATCH(1,(DATA!$D$133:$D$368=B867)*(DATA!$E$133:$E$368=D867),0)),"n/a")</f>
        <v>2.2736139863203499</v>
      </c>
      <c r="H867" s="77">
        <f t="array" ref="H867">IFERROR(INDEX(DATA!$Y$133:$Y$368,MATCH(1,(DATA!$D$133:$D$368=B867)*(DATA!$E$133:$E$368=D867),0)),"n/a")</f>
        <v>3.1062576817806699E-2</v>
      </c>
      <c r="I867" s="87">
        <f t="array" ref="I867">IFERROR(INDEX(DATA!$AH$133:$AH$368,MATCH(1,(DATA!$D$133:$D$368=B867)*(DATA!$E$133:$E$368=D867),0)),"n/a")</f>
        <v>2.2690386547461401</v>
      </c>
      <c r="J867" s="77">
        <f t="array" ref="J867">IFERROR(INDEX(DATA!$AI$133:$AI$368,MATCH(1,(DATA!$D$133:$D$368=B867)*(DATA!$E$133:$E$368=D867),0)),"n/a")</f>
        <v>4.8386470240044499E-2</v>
      </c>
      <c r="K867" s="87">
        <f t="array" ref="K867">IFERROR(INDEX(DATA!$AR$133:$AR$368,MATCH(1,(DATA!$D$133:$D$368=B867)*(DATA!$E$133:$E$368=D867),0)),"n/a")</f>
        <v>2.2335484556408001</v>
      </c>
      <c r="L867" s="77">
        <f t="array" ref="L867">IFERROR(INDEX(DATA!$AS$133:$AS$368,MATCH(1,(DATA!$D$133:$D$368=B867)*(DATA!$E$133:$E$368=D867),0)),"n/a")</f>
        <v>1.9363522219353502E-2</v>
      </c>
      <c r="R867" s="66"/>
      <c r="S867" s="66"/>
      <c r="T867" s="66"/>
      <c r="U867" s="66"/>
      <c r="V867" s="66"/>
      <c r="W867" s="66"/>
      <c r="X867" s="66"/>
      <c r="Y867" s="66"/>
    </row>
    <row r="868" spans="1:25" x14ac:dyDescent="0.2">
      <c r="A868" s="75" t="s">
        <v>19</v>
      </c>
      <c r="B868" s="66" t="s">
        <v>11</v>
      </c>
      <c r="C868" s="66" t="s">
        <v>26</v>
      </c>
      <c r="D868" s="66" t="s">
        <v>316</v>
      </c>
      <c r="E868" s="87">
        <f t="array" ref="E868">IFERROR(INDEX(DATA!$N$133:$N$368,MATCH(1,(DATA!$D$133:$D$368=B868)*(DATA!$E$133:$E$368=D868),0)),"n/a")</f>
        <v>2.3092575463110601</v>
      </c>
      <c r="F868" s="77">
        <f t="array" ref="F868">IFERROR(INDEX(DATA!$O$133:$O$368,MATCH(1,(DATA!$D$133:$D$368=B868)*(DATA!$E$133:$E$368=D868),0)),"n/a")</f>
        <v>-9.2027386360273494E-2</v>
      </c>
      <c r="G868" s="87">
        <f t="array" ref="G868">IFERROR(INDEX(DATA!$X$133:$X$368,MATCH(1,(DATA!$D$133:$D$368=B868)*(DATA!$E$133:$E$368=D868),0)),"n/a")</f>
        <v>2.4442585716870999</v>
      </c>
      <c r="H868" s="77">
        <f t="array" ref="H868">IFERROR(INDEX(DATA!$Y$133:$Y$368,MATCH(1,(DATA!$D$133:$D$368=B868)*(DATA!$E$133:$E$368=D868),0)),"n/a")</f>
        <v>-2.0813797076758098E-2</v>
      </c>
      <c r="I868" s="87">
        <f t="array" ref="I868">IFERROR(INDEX(DATA!$AH$133:$AH$368,MATCH(1,(DATA!$D$133:$D$368=B868)*(DATA!$E$133:$E$368=D868),0)),"n/a")</f>
        <v>2.4581681782407601</v>
      </c>
      <c r="J868" s="77">
        <f t="array" ref="J868">IFERROR(INDEX(DATA!$AI$133:$AI$368,MATCH(1,(DATA!$D$133:$D$368=B868)*(DATA!$E$133:$E$368=D868),0)),"n/a")</f>
        <v>-1.1412298996392799E-2</v>
      </c>
      <c r="K868" s="87">
        <f t="array" ref="K868">IFERROR(INDEX(DATA!$AR$133:$AR$368,MATCH(1,(DATA!$D$133:$D$368=B868)*(DATA!$E$133:$E$368=D868),0)),"n/a")</f>
        <v>2.4886887524172998</v>
      </c>
      <c r="L868" s="77">
        <f t="array" ref="L868">IFERROR(INDEX(DATA!$AS$133:$AS$368,MATCH(1,(DATA!$D$133:$D$368=B868)*(DATA!$E$133:$E$368=D868),0)),"n/a")</f>
        <v>1.51020495942114E-3</v>
      </c>
      <c r="R868" s="66"/>
      <c r="S868" s="66"/>
      <c r="T868" s="66"/>
      <c r="U868" s="66"/>
      <c r="V868" s="66"/>
      <c r="W868" s="66"/>
      <c r="X868" s="66"/>
      <c r="Y868" s="66"/>
    </row>
    <row r="869" spans="1:25" x14ac:dyDescent="0.2">
      <c r="A869" s="75" t="s">
        <v>19</v>
      </c>
      <c r="B869" s="66" t="s">
        <v>11</v>
      </c>
      <c r="C869" s="66" t="s">
        <v>26</v>
      </c>
      <c r="D869" s="66" t="s">
        <v>317</v>
      </c>
      <c r="E869" s="87">
        <f t="array" ref="E869">IFERROR(INDEX(DATA!$N$133:$N$368,MATCH(1,(DATA!$D$133:$D$368=B869)*(DATA!$E$133:$E$368=D869),0)),"n/a")</f>
        <v>3.1759429221284599</v>
      </c>
      <c r="F869" s="77">
        <f t="array" ref="F869">IFERROR(INDEX(DATA!$O$133:$O$368,MATCH(1,(DATA!$D$133:$D$368=B869)*(DATA!$E$133:$E$368=D869),0)),"n/a")</f>
        <v>4.6511861841317698E-2</v>
      </c>
      <c r="G869" s="87">
        <f t="array" ref="G869">IFERROR(INDEX(DATA!$X$133:$X$368,MATCH(1,(DATA!$D$133:$D$368=B869)*(DATA!$E$133:$E$368=D869),0)),"n/a")</f>
        <v>3.0633651424560502</v>
      </c>
      <c r="H869" s="77">
        <f t="array" ref="H869">IFERROR(INDEX(DATA!$Y$133:$Y$368,MATCH(1,(DATA!$D$133:$D$368=B869)*(DATA!$E$133:$E$368=D869),0)),"n/a")</f>
        <v>2.3087789118653199E-2</v>
      </c>
      <c r="I869" s="87">
        <f t="array" ref="I869">IFERROR(INDEX(DATA!$AH$133:$AH$368,MATCH(1,(DATA!$D$133:$D$368=B869)*(DATA!$E$133:$E$368=D869),0)),"n/a")</f>
        <v>3.0346771663358498</v>
      </c>
      <c r="J869" s="77">
        <f t="array" ref="J869">IFERROR(INDEX(DATA!$AI$133:$AI$368,MATCH(1,(DATA!$D$133:$D$368=B869)*(DATA!$E$133:$E$368=D869),0)),"n/a")</f>
        <v>5.9886069681276298E-3</v>
      </c>
      <c r="K869" s="87">
        <f t="array" ref="K869">IFERROR(INDEX(DATA!$AR$133:$AR$368,MATCH(1,(DATA!$D$133:$D$368=B869)*(DATA!$E$133:$E$368=D869),0)),"n/a")</f>
        <v>3.01065202888456</v>
      </c>
      <c r="L869" s="77">
        <f t="array" ref="L869">IFERROR(INDEX(DATA!$AS$133:$AS$368,MATCH(1,(DATA!$D$133:$D$368=B869)*(DATA!$E$133:$E$368=D869),0)),"n/a")</f>
        <v>2.1965718394527701E-2</v>
      </c>
      <c r="R869" s="66"/>
      <c r="S869" s="66"/>
      <c r="T869" s="66"/>
      <c r="U869" s="66"/>
      <c r="V869" s="66"/>
      <c r="W869" s="66"/>
      <c r="X869" s="66"/>
      <c r="Y869" s="66"/>
    </row>
    <row r="870" spans="1:25" x14ac:dyDescent="0.2">
      <c r="A870" s="75" t="s">
        <v>19</v>
      </c>
      <c r="B870" s="66" t="s">
        <v>11</v>
      </c>
      <c r="C870" s="66" t="s">
        <v>26</v>
      </c>
      <c r="D870" s="66" t="s">
        <v>318</v>
      </c>
      <c r="E870" s="87">
        <f t="array" ref="E870">IFERROR(INDEX(DATA!$N$133:$N$368,MATCH(1,(DATA!$D$133:$D$368=B870)*(DATA!$E$133:$E$368=D870),0)),"n/a")</f>
        <v>2.32752594219785</v>
      </c>
      <c r="F870" s="77">
        <f t="array" ref="F870">IFERROR(INDEX(DATA!$O$133:$O$368,MATCH(1,(DATA!$D$133:$D$368=B870)*(DATA!$E$133:$E$368=D870),0)),"n/a")</f>
        <v>-5.9444673551705698E-2</v>
      </c>
      <c r="G870" s="87">
        <f t="array" ref="G870">IFERROR(INDEX(DATA!$X$133:$X$368,MATCH(1,(DATA!$D$133:$D$368=B870)*(DATA!$E$133:$E$368=D870),0)),"n/a")</f>
        <v>2.4026844492658701</v>
      </c>
      <c r="H870" s="77">
        <f t="array" ref="H870">IFERROR(INDEX(DATA!$Y$133:$Y$368,MATCH(1,(DATA!$D$133:$D$368=B870)*(DATA!$E$133:$E$368=D870),0)),"n/a")</f>
        <v>9.8801966284928501E-5</v>
      </c>
      <c r="I870" s="87">
        <f t="array" ref="I870">IFERROR(INDEX(DATA!$AH$133:$AH$368,MATCH(1,(DATA!$D$133:$D$368=B870)*(DATA!$E$133:$E$368=D870),0)),"n/a")</f>
        <v>2.3912302260500602</v>
      </c>
      <c r="J870" s="77">
        <f t="array" ref="J870">IFERROR(INDEX(DATA!$AI$133:$AI$368,MATCH(1,(DATA!$D$133:$D$368=B870)*(DATA!$E$133:$E$368=D870),0)),"n/a")</f>
        <v>1.97463393115326E-2</v>
      </c>
      <c r="K870" s="87">
        <f t="array" ref="K870">IFERROR(INDEX(DATA!$AR$133:$AR$368,MATCH(1,(DATA!$D$133:$D$368=B870)*(DATA!$E$133:$E$368=D870),0)),"n/a")</f>
        <v>2.4080290539699698</v>
      </c>
      <c r="L870" s="77">
        <f t="array" ref="L870">IFERROR(INDEX(DATA!$AS$133:$AS$368,MATCH(1,(DATA!$D$133:$D$368=B870)*(DATA!$E$133:$E$368=D870),0)),"n/a")</f>
        <v>2.82966380981933E-2</v>
      </c>
      <c r="R870" s="66"/>
      <c r="S870" s="66"/>
      <c r="T870" s="66"/>
      <c r="U870" s="66"/>
      <c r="V870" s="66"/>
      <c r="W870" s="66"/>
      <c r="X870" s="66"/>
      <c r="Y870" s="66"/>
    </row>
    <row r="871" spans="1:25" x14ac:dyDescent="0.2">
      <c r="A871" s="75" t="s">
        <v>19</v>
      </c>
      <c r="B871" s="66" t="s">
        <v>11</v>
      </c>
      <c r="C871" s="66" t="s">
        <v>26</v>
      </c>
      <c r="D871" s="66" t="s">
        <v>344</v>
      </c>
      <c r="E871" s="87">
        <f t="array" ref="E871">IFERROR(INDEX(DATA!$N$133:$N$368,MATCH(1,(DATA!$D$133:$D$368=B871)*(DATA!$E$133:$E$368=D871),0)),"n/a")</f>
        <v>2.52094725918053</v>
      </c>
      <c r="F871" s="77">
        <f t="array" ref="F871">IFERROR(INDEX(DATA!$O$133:$O$368,MATCH(1,(DATA!$D$133:$D$368=B871)*(DATA!$E$133:$E$368=D871),0)),"n/a")</f>
        <v>0.23268864120066901</v>
      </c>
      <c r="G871" s="87">
        <f t="array" ref="G871">IFERROR(INDEX(DATA!$X$133:$X$368,MATCH(1,(DATA!$D$133:$D$368=B871)*(DATA!$E$133:$E$368=D871),0)),"n/a")</f>
        <v>2.3352639918570799</v>
      </c>
      <c r="H871" s="77">
        <f t="array" ref="H871">IFERROR(INDEX(DATA!$Y$133:$Y$368,MATCH(1,(DATA!$D$133:$D$368=B871)*(DATA!$E$133:$E$368=D871),0)),"n/a")</f>
        <v>2.2512222355998202E-2</v>
      </c>
      <c r="I871" s="87">
        <f t="array" ref="I871">IFERROR(INDEX(DATA!$AH$133:$AH$368,MATCH(1,(DATA!$D$133:$D$368=B871)*(DATA!$E$133:$E$368=D871),0)),"n/a")</f>
        <v>2.3239273816010302</v>
      </c>
      <c r="J871" s="77">
        <f t="array" ref="J871">IFERROR(INDEX(DATA!$AI$133:$AI$368,MATCH(1,(DATA!$D$133:$D$368=B871)*(DATA!$E$133:$E$368=D871),0)),"n/a")</f>
        <v>3.3284810305071202E-2</v>
      </c>
      <c r="K871" s="87">
        <f t="array" ref="K871">IFERROR(INDEX(DATA!$AR$133:$AR$368,MATCH(1,(DATA!$D$133:$D$368=B871)*(DATA!$E$133:$E$368=D871),0)),"n/a")</f>
        <v>2.35870106734638</v>
      </c>
      <c r="L871" s="77">
        <f t="array" ref="L871">IFERROR(INDEX(DATA!$AS$133:$AS$368,MATCH(1,(DATA!$D$133:$D$368=B871)*(DATA!$E$133:$E$368=D871),0)),"n/a")</f>
        <v>8.2699307871339695E-2</v>
      </c>
      <c r="R871" s="66"/>
      <c r="S871" s="66"/>
      <c r="T871" s="66"/>
      <c r="U871" s="66"/>
      <c r="V871" s="66"/>
      <c r="W871" s="66"/>
      <c r="X871" s="66"/>
      <c r="Y871" s="66"/>
    </row>
    <row r="872" spans="1:25" x14ac:dyDescent="0.2">
      <c r="A872" s="75" t="s">
        <v>19</v>
      </c>
      <c r="B872" s="66" t="s">
        <v>11</v>
      </c>
      <c r="C872" s="66" t="s">
        <v>26</v>
      </c>
      <c r="D872" s="66" t="s">
        <v>345</v>
      </c>
      <c r="E872" s="87">
        <f t="array" ref="E872">IFERROR(INDEX(DATA!$N$133:$N$368,MATCH(1,(DATA!$D$133:$D$368=B872)*(DATA!$E$133:$E$368=D872),0)),"n/a")</f>
        <v>2.7815926695979001</v>
      </c>
      <c r="F872" s="77">
        <f t="array" ref="F872">IFERROR(INDEX(DATA!$O$133:$O$368,MATCH(1,(DATA!$D$133:$D$368=B872)*(DATA!$E$133:$E$368=D872),0)),"n/a")</f>
        <v>2.7263387302939701E-2</v>
      </c>
      <c r="G872" s="87">
        <f t="array" ref="G872">IFERROR(INDEX(DATA!$X$133:$X$368,MATCH(1,(DATA!$D$133:$D$368=B872)*(DATA!$E$133:$E$368=D872),0)),"n/a")</f>
        <v>2.7742415910524798</v>
      </c>
      <c r="H872" s="77">
        <f t="array" ref="H872">IFERROR(INDEX(DATA!$Y$133:$Y$368,MATCH(1,(DATA!$D$133:$D$368=B872)*(DATA!$E$133:$E$368=D872),0)),"n/a")</f>
        <v>2.6555515346622899E-2</v>
      </c>
      <c r="I872" s="87">
        <f t="array" ref="I872">IFERROR(INDEX(DATA!$AH$133:$AH$368,MATCH(1,(DATA!$D$133:$D$368=B872)*(DATA!$E$133:$E$368=D872),0)),"n/a")</f>
        <v>2.7843994106238399</v>
      </c>
      <c r="J872" s="77">
        <f t="array" ref="J872">IFERROR(INDEX(DATA!$AI$133:$AI$368,MATCH(1,(DATA!$D$133:$D$368=B872)*(DATA!$E$133:$E$368=D872),0)),"n/a")</f>
        <v>3.2388857467901301E-2</v>
      </c>
      <c r="K872" s="87">
        <f t="array" ref="K872">IFERROR(INDEX(DATA!$AR$133:$AR$368,MATCH(1,(DATA!$D$133:$D$368=B872)*(DATA!$E$133:$E$368=D872),0)),"n/a")</f>
        <v>2.7496229485440198</v>
      </c>
      <c r="L872" s="77">
        <f t="array" ref="L872">IFERROR(INDEX(DATA!$AS$133:$AS$368,MATCH(1,(DATA!$D$133:$D$368=B872)*(DATA!$E$133:$E$368=D872),0)),"n/a")</f>
        <v>5.77075883135841E-2</v>
      </c>
      <c r="R872" s="66"/>
      <c r="S872" s="66"/>
      <c r="T872" s="66"/>
      <c r="U872" s="66"/>
      <c r="V872" s="66"/>
      <c r="W872" s="66"/>
      <c r="X872" s="66"/>
      <c r="Y872" s="66"/>
    </row>
    <row r="873" spans="1:25" x14ac:dyDescent="0.2">
      <c r="A873" s="75"/>
      <c r="E873" s="90"/>
      <c r="F873" s="77"/>
      <c r="G873" s="91"/>
      <c r="H873" s="77"/>
      <c r="I873" s="91"/>
      <c r="J873" s="82"/>
      <c r="K873" s="91"/>
      <c r="L873" s="77"/>
      <c r="R873" s="66"/>
      <c r="S873" s="66"/>
      <c r="T873" s="66"/>
      <c r="U873" s="66"/>
      <c r="V873" s="66"/>
      <c r="W873" s="66"/>
      <c r="X873" s="66"/>
      <c r="Y873" s="66"/>
    </row>
    <row r="874" spans="1:25" x14ac:dyDescent="0.2">
      <c r="A874" s="75" t="s">
        <v>19</v>
      </c>
      <c r="B874" s="66" t="s">
        <v>27</v>
      </c>
      <c r="C874" s="66" t="s">
        <v>0</v>
      </c>
      <c r="D874" s="66" t="s">
        <v>271</v>
      </c>
      <c r="E874" s="76">
        <f>+IF(ISNUMBER(DATA!F731),DATA!F731,"n/a")</f>
        <v>110833.62</v>
      </c>
      <c r="F874" s="77">
        <f>+IF(ISNUMBER(DATA!G731),DATA!G731,"n/a")</f>
        <v>0.13941382604680899</v>
      </c>
      <c r="G874" s="76">
        <f>+IF(ISNUMBER(DATA!P731),DATA!P731,"n/a")</f>
        <v>353662.06</v>
      </c>
      <c r="H874" s="77">
        <f>+IF(ISNUMBER(DATA!Q731),DATA!Q731,"n/a")</f>
        <v>0.17264397945686699</v>
      </c>
      <c r="I874" s="76">
        <f>+IF(ISNUMBER(DATA!Z731),DATA!Z731,"n/a")</f>
        <v>653259.34</v>
      </c>
      <c r="J874" s="77">
        <f>+IF(ISNUMBER(DATA!AA731),DATA!AA731,"n/a")</f>
        <v>0.124880008057349</v>
      </c>
      <c r="K874" s="76">
        <f>+IF(ISNUMBER(DATA!AJ731),DATA!AJ731,"n/a")</f>
        <v>1177929.71</v>
      </c>
      <c r="L874" s="77">
        <f>+IF(ISNUMBER(DATA!AK731),DATA!AK731,"n/a")</f>
        <v>0.146682787509609</v>
      </c>
      <c r="R874" s="66"/>
      <c r="S874" s="66"/>
      <c r="T874" s="66"/>
      <c r="U874" s="66"/>
      <c r="V874" s="66"/>
      <c r="W874" s="66"/>
      <c r="X874" s="66"/>
      <c r="Y874" s="66"/>
    </row>
    <row r="875" spans="1:25" x14ac:dyDescent="0.2">
      <c r="A875" s="75" t="s">
        <v>19</v>
      </c>
      <c r="B875" s="66" t="s">
        <v>27</v>
      </c>
      <c r="C875" s="66" t="s">
        <v>0</v>
      </c>
      <c r="D875" s="66" t="s">
        <v>272</v>
      </c>
      <c r="E875" s="76">
        <f>+IF(ISNUMBER(DATA!F732),DATA!F732,"n/a")</f>
        <v>345628.18</v>
      </c>
      <c r="F875" s="77">
        <f>+IF(ISNUMBER(DATA!G732),DATA!G732,"n/a")</f>
        <v>0.24136932560711</v>
      </c>
      <c r="G875" s="76">
        <f>+IF(ISNUMBER(DATA!P732),DATA!P732,"n/a")</f>
        <v>1082165.1599999999</v>
      </c>
      <c r="H875" s="77">
        <f>+IF(ISNUMBER(DATA!Q732),DATA!Q732,"n/a")</f>
        <v>0.15889432481823099</v>
      </c>
      <c r="I875" s="76">
        <f>+IF(ISNUMBER(DATA!Z732),DATA!Z732,"n/a")</f>
        <v>1996509.07</v>
      </c>
      <c r="J875" s="77">
        <f>+IF(ISNUMBER(DATA!AA732),DATA!AA732,"n/a")</f>
        <v>0.109962054036132</v>
      </c>
      <c r="K875" s="76">
        <f>+IF(ISNUMBER(DATA!AJ732),DATA!AJ732,"n/a")</f>
        <v>3664448.57</v>
      </c>
      <c r="L875" s="77">
        <f>+IF(ISNUMBER(DATA!AK732),DATA!AK732,"n/a")</f>
        <v>-3.2185455191542402E-2</v>
      </c>
      <c r="R875" s="66"/>
      <c r="S875" s="66"/>
      <c r="T875" s="66"/>
      <c r="U875" s="66"/>
      <c r="V875" s="66"/>
      <c r="W875" s="66"/>
      <c r="X875" s="66"/>
      <c r="Y875" s="66"/>
    </row>
    <row r="876" spans="1:25" x14ac:dyDescent="0.2">
      <c r="A876" s="75" t="s">
        <v>19</v>
      </c>
      <c r="B876" s="66" t="s">
        <v>27</v>
      </c>
      <c r="C876" s="66" t="s">
        <v>0</v>
      </c>
      <c r="D876" s="66" t="s">
        <v>273</v>
      </c>
      <c r="E876" s="76">
        <f>+IF(ISNUMBER(DATA!F733),DATA!F733,"n/a")</f>
        <v>617414.63</v>
      </c>
      <c r="F876" s="77">
        <f>+IF(ISNUMBER(DATA!G733),DATA!G733,"n/a")</f>
        <v>0.10333025573317001</v>
      </c>
      <c r="G876" s="76">
        <f>+IF(ISNUMBER(DATA!P733),DATA!P733,"n/a")</f>
        <v>2046870.42</v>
      </c>
      <c r="H876" s="77">
        <f>+IF(ISNUMBER(DATA!Q733),DATA!Q733,"n/a")</f>
        <v>6.2873586134806106E-2</v>
      </c>
      <c r="I876" s="76">
        <f>+IF(ISNUMBER(DATA!Z733),DATA!Z733,"n/a")</f>
        <v>3867717.73</v>
      </c>
      <c r="J876" s="77">
        <f>+IF(ISNUMBER(DATA!AA733),DATA!AA733,"n/a")</f>
        <v>1.7431574173348199E-2</v>
      </c>
      <c r="K876" s="76">
        <f>+IF(ISNUMBER(DATA!AJ733),DATA!AJ733,"n/a")</f>
        <v>7079810.8099999996</v>
      </c>
      <c r="L876" s="77">
        <f>+IF(ISNUMBER(DATA!AK733),DATA!AK733,"n/a")</f>
        <v>-8.1266481386310391E-3</v>
      </c>
      <c r="R876" s="66"/>
      <c r="S876" s="66"/>
      <c r="T876" s="66"/>
      <c r="U876" s="66"/>
      <c r="V876" s="66"/>
      <c r="W876" s="66"/>
      <c r="X876" s="66"/>
      <c r="Y876" s="66"/>
    </row>
    <row r="877" spans="1:25" x14ac:dyDescent="0.2">
      <c r="A877" s="75" t="s">
        <v>19</v>
      </c>
      <c r="B877" s="66" t="s">
        <v>27</v>
      </c>
      <c r="C877" s="66" t="s">
        <v>0</v>
      </c>
      <c r="D877" s="66" t="s">
        <v>274</v>
      </c>
      <c r="E877" s="76">
        <f>+IF(ISNUMBER(DATA!F734),DATA!F734,"n/a")</f>
        <v>278932.82</v>
      </c>
      <c r="F877" s="77">
        <f>+IF(ISNUMBER(DATA!G734),DATA!G734,"n/a")</f>
        <v>0.23979498541712199</v>
      </c>
      <c r="G877" s="76">
        <f>+IF(ISNUMBER(DATA!P734),DATA!P734,"n/a")</f>
        <v>855975.65</v>
      </c>
      <c r="H877" s="77">
        <f>+IF(ISNUMBER(DATA!Q734),DATA!Q734,"n/a")</f>
        <v>0.116813888278458</v>
      </c>
      <c r="I877" s="76">
        <f>+IF(ISNUMBER(DATA!Z734),DATA!Z734,"n/a")</f>
        <v>1540413.23</v>
      </c>
      <c r="J877" s="77">
        <f>+IF(ISNUMBER(DATA!AA734),DATA!AA734,"n/a")</f>
        <v>0.101039262348342</v>
      </c>
      <c r="K877" s="76">
        <f>+IF(ISNUMBER(DATA!AJ734),DATA!AJ734,"n/a")</f>
        <v>2899660.66</v>
      </c>
      <c r="L877" s="77">
        <f>+IF(ISNUMBER(DATA!AK734),DATA!AK734,"n/a")</f>
        <v>8.3696531882618497E-2</v>
      </c>
      <c r="R877" s="66"/>
      <c r="S877" s="66"/>
      <c r="T877" s="66"/>
      <c r="U877" s="66"/>
      <c r="V877" s="66"/>
      <c r="W877" s="66"/>
      <c r="X877" s="66"/>
      <c r="Y877" s="66"/>
    </row>
    <row r="878" spans="1:25" x14ac:dyDescent="0.2">
      <c r="A878" s="75" t="s">
        <v>19</v>
      </c>
      <c r="B878" s="66" t="s">
        <v>27</v>
      </c>
      <c r="C878" s="66" t="s">
        <v>0</v>
      </c>
      <c r="D878" s="66" t="s">
        <v>275</v>
      </c>
      <c r="E878" s="76">
        <f>+IF(ISNUMBER(DATA!F735),DATA!F735,"n/a")</f>
        <v>466825.32</v>
      </c>
      <c r="F878" s="77">
        <f>+IF(ISNUMBER(DATA!G735),DATA!G735,"n/a")</f>
        <v>-6.7170678904052095E-2</v>
      </c>
      <c r="G878" s="76">
        <f>+IF(ISNUMBER(DATA!P735),DATA!P735,"n/a")</f>
        <v>1511318.65</v>
      </c>
      <c r="H878" s="77">
        <f>+IF(ISNUMBER(DATA!Q735),DATA!Q735,"n/a")</f>
        <v>-0.13196370693894099</v>
      </c>
      <c r="I878" s="76">
        <f>+IF(ISNUMBER(DATA!Z735),DATA!Z735,"n/a")</f>
        <v>2867566.48</v>
      </c>
      <c r="J878" s="77">
        <f>+IF(ISNUMBER(DATA!AA735),DATA!AA735,"n/a")</f>
        <v>-0.168943480271047</v>
      </c>
      <c r="K878" s="76">
        <f>+IF(ISNUMBER(DATA!AJ735),DATA!AJ735,"n/a")</f>
        <v>5406486.6299999999</v>
      </c>
      <c r="L878" s="77">
        <f>+IF(ISNUMBER(DATA!AK735),DATA!AK735,"n/a")</f>
        <v>-0.142818881665492</v>
      </c>
      <c r="R878" s="66"/>
      <c r="S878" s="66"/>
      <c r="T878" s="66"/>
      <c r="U878" s="66"/>
      <c r="V878" s="66"/>
      <c r="W878" s="66"/>
      <c r="X878" s="66"/>
      <c r="Y878" s="66"/>
    </row>
    <row r="879" spans="1:25" x14ac:dyDescent="0.2">
      <c r="A879" s="75" t="s">
        <v>19</v>
      </c>
      <c r="B879" s="66" t="s">
        <v>27</v>
      </c>
      <c r="C879" s="66" t="s">
        <v>0</v>
      </c>
      <c r="D879" s="66" t="s">
        <v>276</v>
      </c>
      <c r="E879" s="76">
        <f>+IF(ISNUMBER(DATA!F736),DATA!F736,"n/a")</f>
        <v>256046.56</v>
      </c>
      <c r="F879" s="77">
        <f>+IF(ISNUMBER(DATA!G736),DATA!G736,"n/a")</f>
        <v>-3.2682290741868701E-2</v>
      </c>
      <c r="G879" s="76">
        <f>+IF(ISNUMBER(DATA!P736),DATA!P736,"n/a")</f>
        <v>899748.19</v>
      </c>
      <c r="H879" s="77">
        <f>+IF(ISNUMBER(DATA!Q736),DATA!Q736,"n/a")</f>
        <v>-1.7718108340599399E-2</v>
      </c>
      <c r="I879" s="76">
        <f>+IF(ISNUMBER(DATA!Z736),DATA!Z736,"n/a")</f>
        <v>1737440.2</v>
      </c>
      <c r="J879" s="77">
        <f>+IF(ISNUMBER(DATA!AA736),DATA!AA736,"n/a")</f>
        <v>-1.8300325391954399E-2</v>
      </c>
      <c r="K879" s="76">
        <f>+IF(ISNUMBER(DATA!AJ736),DATA!AJ736,"n/a")</f>
        <v>3276785.93</v>
      </c>
      <c r="L879" s="77">
        <f>+IF(ISNUMBER(DATA!AK736),DATA!AK736,"n/a")</f>
        <v>-4.9336381113792203E-2</v>
      </c>
      <c r="R879" s="66"/>
      <c r="S879" s="66"/>
      <c r="T879" s="66"/>
      <c r="U879" s="66"/>
      <c r="V879" s="66"/>
      <c r="W879" s="66"/>
      <c r="X879" s="66"/>
      <c r="Y879" s="66"/>
    </row>
    <row r="880" spans="1:25" x14ac:dyDescent="0.2">
      <c r="A880" s="75" t="s">
        <v>19</v>
      </c>
      <c r="B880" s="66" t="s">
        <v>27</v>
      </c>
      <c r="C880" s="66" t="s">
        <v>0</v>
      </c>
      <c r="D880" s="66" t="s">
        <v>277</v>
      </c>
      <c r="E880" s="76">
        <f>+IF(ISNUMBER(DATA!F737),DATA!F737,"n/a")</f>
        <v>169459.05</v>
      </c>
      <c r="F880" s="77">
        <f>+IF(ISNUMBER(DATA!G737),DATA!G737,"n/a")</f>
        <v>0.11244699008731</v>
      </c>
      <c r="G880" s="76">
        <f>+IF(ISNUMBER(DATA!P737),DATA!P737,"n/a")</f>
        <v>549846.43999999994</v>
      </c>
      <c r="H880" s="77">
        <f>+IF(ISNUMBER(DATA!Q737),DATA!Q737,"n/a")</f>
        <v>9.0194149201306695E-2</v>
      </c>
      <c r="I880" s="76">
        <f>+IF(ISNUMBER(DATA!Z737),DATA!Z737,"n/a")</f>
        <v>1034018.48</v>
      </c>
      <c r="J880" s="77">
        <f>+IF(ISNUMBER(DATA!AA737),DATA!AA737,"n/a")</f>
        <v>0.13492876440691701</v>
      </c>
      <c r="K880" s="76">
        <f>+IF(ISNUMBER(DATA!AJ737),DATA!AJ737,"n/a")</f>
        <v>1885240.28</v>
      </c>
      <c r="L880" s="77">
        <f>+IF(ISNUMBER(DATA!AK737),DATA!AK737,"n/a")</f>
        <v>0.116871975976889</v>
      </c>
      <c r="R880" s="66"/>
      <c r="S880" s="66"/>
      <c r="T880" s="66"/>
      <c r="U880" s="66"/>
      <c r="V880" s="66"/>
      <c r="W880" s="66"/>
      <c r="X880" s="66"/>
      <c r="Y880" s="66"/>
    </row>
    <row r="881" spans="1:25" x14ac:dyDescent="0.2">
      <c r="A881" s="75" t="s">
        <v>19</v>
      </c>
      <c r="B881" s="66" t="s">
        <v>27</v>
      </c>
      <c r="C881" s="66" t="s">
        <v>0</v>
      </c>
      <c r="D881" s="66" t="s">
        <v>278</v>
      </c>
      <c r="E881" s="76">
        <f>+IF(ISNUMBER(DATA!F738),DATA!F738,"n/a")</f>
        <v>377604.36</v>
      </c>
      <c r="F881" s="77">
        <f>+IF(ISNUMBER(DATA!G738),DATA!G738,"n/a")</f>
        <v>6.4769946786649601E-2</v>
      </c>
      <c r="G881" s="76">
        <f>+IF(ISNUMBER(DATA!P738),DATA!P738,"n/a")</f>
        <v>1310963.01</v>
      </c>
      <c r="H881" s="77">
        <f>+IF(ISNUMBER(DATA!Q738),DATA!Q738,"n/a")</f>
        <v>0.116453622540736</v>
      </c>
      <c r="I881" s="76">
        <f>+IF(ISNUMBER(DATA!Z738),DATA!Z738,"n/a")</f>
        <v>2473296.89</v>
      </c>
      <c r="J881" s="77">
        <f>+IF(ISNUMBER(DATA!AA738),DATA!AA738,"n/a")</f>
        <v>0.11974241554879</v>
      </c>
      <c r="K881" s="76">
        <f>+IF(ISNUMBER(DATA!AJ738),DATA!AJ738,"n/a")</f>
        <v>4496715.16</v>
      </c>
      <c r="L881" s="77">
        <f>+IF(ISNUMBER(DATA!AK738),DATA!AK738,"n/a")</f>
        <v>0.138324578791961</v>
      </c>
      <c r="R881" s="66"/>
      <c r="S881" s="66"/>
      <c r="T881" s="66"/>
      <c r="U881" s="66"/>
      <c r="V881" s="66"/>
      <c r="W881" s="66"/>
      <c r="X881" s="66"/>
      <c r="Y881" s="66"/>
    </row>
    <row r="882" spans="1:25" x14ac:dyDescent="0.2">
      <c r="A882" s="75" t="s">
        <v>19</v>
      </c>
      <c r="B882" s="66" t="s">
        <v>27</v>
      </c>
      <c r="C882" s="66" t="s">
        <v>0</v>
      </c>
      <c r="D882" s="66" t="s">
        <v>279</v>
      </c>
      <c r="E882" s="76">
        <f>+IF(ISNUMBER(DATA!F739),DATA!F739,"n/a")</f>
        <v>115575.47</v>
      </c>
      <c r="F882" s="77">
        <f>+IF(ISNUMBER(DATA!G739),DATA!G739,"n/a")</f>
        <v>0.16556326454008399</v>
      </c>
      <c r="G882" s="76">
        <f>+IF(ISNUMBER(DATA!P739),DATA!P739,"n/a")</f>
        <v>408791.26</v>
      </c>
      <c r="H882" s="77">
        <f>+IF(ISNUMBER(DATA!Q739),DATA!Q739,"n/a")</f>
        <v>0.172183132526251</v>
      </c>
      <c r="I882" s="76">
        <f>+IF(ISNUMBER(DATA!Z739),DATA!Z739,"n/a")</f>
        <v>771371.44</v>
      </c>
      <c r="J882" s="77">
        <f>+IF(ISNUMBER(DATA!AA739),DATA!AA739,"n/a")</f>
        <v>0.134897124696267</v>
      </c>
      <c r="K882" s="76">
        <f>+IF(ISNUMBER(DATA!AJ739),DATA!AJ739,"n/a")</f>
        <v>1475547.64</v>
      </c>
      <c r="L882" s="77">
        <f>+IF(ISNUMBER(DATA!AK739),DATA!AK739,"n/a")</f>
        <v>-7.7601225746188607E-2</v>
      </c>
      <c r="R882" s="66"/>
      <c r="S882" s="66"/>
      <c r="T882" s="66"/>
      <c r="U882" s="66"/>
      <c r="V882" s="66"/>
      <c r="W882" s="66"/>
      <c r="X882" s="66"/>
      <c r="Y882" s="66"/>
    </row>
    <row r="883" spans="1:25" x14ac:dyDescent="0.2">
      <c r="A883" s="75" t="s">
        <v>19</v>
      </c>
      <c r="B883" s="66" t="s">
        <v>27</v>
      </c>
      <c r="C883" s="66" t="s">
        <v>0</v>
      </c>
      <c r="D883" s="66" t="s">
        <v>280</v>
      </c>
      <c r="E883" s="76">
        <f>+IF(ISNUMBER(DATA!F740),DATA!F740,"n/a")</f>
        <v>129709.78</v>
      </c>
      <c r="F883" s="77">
        <f>+IF(ISNUMBER(DATA!G740),DATA!G740,"n/a")</f>
        <v>9.1141832948097704E-2</v>
      </c>
      <c r="G883" s="76">
        <f>+IF(ISNUMBER(DATA!P740),DATA!P740,"n/a")</f>
        <v>482604.01</v>
      </c>
      <c r="H883" s="77">
        <f>+IF(ISNUMBER(DATA!Q740),DATA!Q740,"n/a")</f>
        <v>0.14226612259968699</v>
      </c>
      <c r="I883" s="76">
        <f>+IF(ISNUMBER(DATA!Z740),DATA!Z740,"n/a")</f>
        <v>935346.23</v>
      </c>
      <c r="J883" s="77">
        <f>+IF(ISNUMBER(DATA!AA740),DATA!AA740,"n/a")</f>
        <v>0.11901840915031101</v>
      </c>
      <c r="K883" s="76">
        <f>+IF(ISNUMBER(DATA!AJ740),DATA!AJ740,"n/a")</f>
        <v>1801682.55</v>
      </c>
      <c r="L883" s="77">
        <f>+IF(ISNUMBER(DATA!AK740),DATA!AK740,"n/a")</f>
        <v>0.146305887406947</v>
      </c>
      <c r="R883" s="66"/>
      <c r="S883" s="66"/>
      <c r="T883" s="66"/>
      <c r="U883" s="66"/>
      <c r="V883" s="66"/>
      <c r="W883" s="66"/>
      <c r="X883" s="66"/>
      <c r="Y883" s="66"/>
    </row>
    <row r="884" spans="1:25" x14ac:dyDescent="0.2">
      <c r="A884" s="75" t="s">
        <v>19</v>
      </c>
      <c r="B884" s="66" t="s">
        <v>27</v>
      </c>
      <c r="C884" s="66" t="s">
        <v>0</v>
      </c>
      <c r="D884" s="66" t="s">
        <v>281</v>
      </c>
      <c r="E884" s="76">
        <f>+IF(ISNUMBER(DATA!F741),DATA!F741,"n/a")</f>
        <v>104835.96</v>
      </c>
      <c r="F884" s="77">
        <f>+IF(ISNUMBER(DATA!G741),DATA!G741,"n/a")</f>
        <v>-0.217683482269483</v>
      </c>
      <c r="G884" s="76">
        <f>+IF(ISNUMBER(DATA!P741),DATA!P741,"n/a")</f>
        <v>362387.57</v>
      </c>
      <c r="H884" s="77">
        <f>+IF(ISNUMBER(DATA!Q741),DATA!Q741,"n/a")</f>
        <v>-0.20831634963644399</v>
      </c>
      <c r="I884" s="76">
        <f>+IF(ISNUMBER(DATA!Z741),DATA!Z741,"n/a")</f>
        <v>695742.74</v>
      </c>
      <c r="J884" s="77">
        <f>+IF(ISNUMBER(DATA!AA741),DATA!AA741,"n/a")</f>
        <v>-0.18102266034772499</v>
      </c>
      <c r="K884" s="76">
        <f>+IF(ISNUMBER(DATA!AJ741),DATA!AJ741,"n/a")</f>
        <v>1365000.32</v>
      </c>
      <c r="L884" s="77">
        <f>+IF(ISNUMBER(DATA!AK741),DATA!AK741,"n/a")</f>
        <v>-0.13045412172548801</v>
      </c>
      <c r="R884" s="66"/>
      <c r="S884" s="66"/>
      <c r="T884" s="66"/>
      <c r="U884" s="66"/>
      <c r="V884" s="66"/>
      <c r="W884" s="66"/>
      <c r="X884" s="66"/>
      <c r="Y884" s="66"/>
    </row>
    <row r="885" spans="1:25" x14ac:dyDescent="0.2">
      <c r="A885" s="75" t="s">
        <v>19</v>
      </c>
      <c r="B885" s="66" t="s">
        <v>27</v>
      </c>
      <c r="C885" s="66" t="s">
        <v>0</v>
      </c>
      <c r="D885" s="66" t="s">
        <v>282</v>
      </c>
      <c r="E885" s="76">
        <f>+IF(ISNUMBER(DATA!F742),DATA!F742,"n/a")</f>
        <v>333649.40000000002</v>
      </c>
      <c r="F885" s="77">
        <f>+IF(ISNUMBER(DATA!G742),DATA!G742,"n/a")</f>
        <v>0.112565412728331</v>
      </c>
      <c r="G885" s="76">
        <f>+IF(ISNUMBER(DATA!P742),DATA!P742,"n/a")</f>
        <v>1130556.24</v>
      </c>
      <c r="H885" s="77">
        <f>+IF(ISNUMBER(DATA!Q742),DATA!Q742,"n/a")</f>
        <v>0.14037452252659699</v>
      </c>
      <c r="I885" s="76">
        <f>+IF(ISNUMBER(DATA!Z742),DATA!Z742,"n/a")</f>
        <v>2133078.12</v>
      </c>
      <c r="J885" s="77">
        <f>+IF(ISNUMBER(DATA!AA742),DATA!AA742,"n/a")</f>
        <v>0.163924856423832</v>
      </c>
      <c r="K885" s="76">
        <f>+IF(ISNUMBER(DATA!AJ742),DATA!AJ742,"n/a")</f>
        <v>4008974.67</v>
      </c>
      <c r="L885" s="77">
        <f>+IF(ISNUMBER(DATA!AK742),DATA!AK742,"n/a")</f>
        <v>0.14947127628606399</v>
      </c>
      <c r="R885" s="66"/>
      <c r="S885" s="66"/>
      <c r="T885" s="66"/>
      <c r="U885" s="66"/>
      <c r="V885" s="66"/>
      <c r="W885" s="66"/>
      <c r="X885" s="66"/>
      <c r="Y885" s="66"/>
    </row>
    <row r="886" spans="1:25" x14ac:dyDescent="0.2">
      <c r="A886" s="75" t="s">
        <v>19</v>
      </c>
      <c r="B886" s="66" t="s">
        <v>27</v>
      </c>
      <c r="C886" s="66" t="s">
        <v>0</v>
      </c>
      <c r="D886" s="66" t="s">
        <v>283</v>
      </c>
      <c r="E886" s="76">
        <f>+IF(ISNUMBER(DATA!F743),DATA!F743,"n/a")</f>
        <v>282195.59000000003</v>
      </c>
      <c r="F886" s="77">
        <f>+IF(ISNUMBER(DATA!G743),DATA!G743,"n/a")</f>
        <v>0.25536866443190998</v>
      </c>
      <c r="G886" s="76">
        <f>+IF(ISNUMBER(DATA!P743),DATA!P743,"n/a")</f>
        <v>934442.1</v>
      </c>
      <c r="H886" s="77">
        <f>+IF(ISNUMBER(DATA!Q743),DATA!Q743,"n/a")</f>
        <v>0.263287853774962</v>
      </c>
      <c r="I886" s="76">
        <f>+IF(ISNUMBER(DATA!Z743),DATA!Z743,"n/a")</f>
        <v>1799175.45</v>
      </c>
      <c r="J886" s="77">
        <f>+IF(ISNUMBER(DATA!AA743),DATA!AA743,"n/a")</f>
        <v>0.25873151084312501</v>
      </c>
      <c r="K886" s="76">
        <f>+IF(ISNUMBER(DATA!AJ743),DATA!AJ743,"n/a")</f>
        <v>3208648.29</v>
      </c>
      <c r="L886" s="77">
        <f>+IF(ISNUMBER(DATA!AK743),DATA!AK743,"n/a")</f>
        <v>0.20922463818380899</v>
      </c>
      <c r="R886" s="66"/>
      <c r="S886" s="66"/>
      <c r="T886" s="66"/>
      <c r="U886" s="66"/>
      <c r="V886" s="66"/>
      <c r="W886" s="66"/>
      <c r="X886" s="66"/>
      <c r="Y886" s="66"/>
    </row>
    <row r="887" spans="1:25" x14ac:dyDescent="0.2">
      <c r="A887" s="75" t="s">
        <v>19</v>
      </c>
      <c r="B887" s="66" t="s">
        <v>27</v>
      </c>
      <c r="C887" s="66" t="s">
        <v>0</v>
      </c>
      <c r="D887" s="66" t="s">
        <v>284</v>
      </c>
      <c r="E887" s="76">
        <f>+IF(ISNUMBER(DATA!F744),DATA!F744,"n/a")</f>
        <v>134414.23000000001</v>
      </c>
      <c r="F887" s="77">
        <f>+IF(ISNUMBER(DATA!G744),DATA!G744,"n/a")</f>
        <v>-0.29437485737408098</v>
      </c>
      <c r="G887" s="76">
        <f>+IF(ISNUMBER(DATA!P744),DATA!P744,"n/a")</f>
        <v>484488.11</v>
      </c>
      <c r="H887" s="77">
        <f>+IF(ISNUMBER(DATA!Q744),DATA!Q744,"n/a")</f>
        <v>-0.26681404999143399</v>
      </c>
      <c r="I887" s="76">
        <f>+IF(ISNUMBER(DATA!Z744),DATA!Z744,"n/a")</f>
        <v>930117.24</v>
      </c>
      <c r="J887" s="77">
        <f>+IF(ISNUMBER(DATA!AA744),DATA!AA744,"n/a")</f>
        <v>-0.25401595006405903</v>
      </c>
      <c r="K887" s="76">
        <f>+IF(ISNUMBER(DATA!AJ744),DATA!AJ744,"n/a")</f>
        <v>1806023.7</v>
      </c>
      <c r="L887" s="77">
        <f>+IF(ISNUMBER(DATA!AK744),DATA!AK744,"n/a")</f>
        <v>-0.232871494052105</v>
      </c>
      <c r="R887" s="66"/>
      <c r="S887" s="66"/>
      <c r="T887" s="66"/>
      <c r="U887" s="66"/>
      <c r="V887" s="66"/>
      <c r="W887" s="66"/>
      <c r="X887" s="66"/>
      <c r="Y887" s="66"/>
    </row>
    <row r="888" spans="1:25" x14ac:dyDescent="0.2">
      <c r="A888" s="75" t="s">
        <v>19</v>
      </c>
      <c r="B888" s="66" t="s">
        <v>27</v>
      </c>
      <c r="C888" s="66" t="s">
        <v>0</v>
      </c>
      <c r="D888" s="66" t="s">
        <v>285</v>
      </c>
      <c r="E888" s="76">
        <f>+IF(ISNUMBER(DATA!F745),DATA!F745,"n/a")</f>
        <v>94956.11</v>
      </c>
      <c r="F888" s="77">
        <f>+IF(ISNUMBER(DATA!G745),DATA!G745,"n/a")</f>
        <v>7.3257947708143699E-3</v>
      </c>
      <c r="G888" s="76">
        <f>+IF(ISNUMBER(DATA!P745),DATA!P745,"n/a")</f>
        <v>378464.48</v>
      </c>
      <c r="H888" s="77">
        <f>+IF(ISNUMBER(DATA!Q745),DATA!Q745,"n/a")</f>
        <v>0.112554095119809</v>
      </c>
      <c r="I888" s="76">
        <f>+IF(ISNUMBER(DATA!Z745),DATA!Z745,"n/a")</f>
        <v>743011.38</v>
      </c>
      <c r="J888" s="77">
        <f>+IF(ISNUMBER(DATA!AA745),DATA!AA745,"n/a")</f>
        <v>0.13073561229833799</v>
      </c>
      <c r="K888" s="76">
        <f>+IF(ISNUMBER(DATA!AJ745),DATA!AJ745,"n/a")</f>
        <v>1397007.67</v>
      </c>
      <c r="L888" s="77">
        <f>+IF(ISNUMBER(DATA!AK745),DATA!AK745,"n/a")</f>
        <v>6.7794627149870695E-2</v>
      </c>
      <c r="R888" s="66"/>
      <c r="S888" s="66"/>
      <c r="T888" s="66"/>
      <c r="U888" s="66"/>
      <c r="V888" s="66"/>
      <c r="W888" s="66"/>
      <c r="X888" s="66"/>
      <c r="Y888" s="66"/>
    </row>
    <row r="889" spans="1:25" x14ac:dyDescent="0.2">
      <c r="A889" s="75" t="s">
        <v>19</v>
      </c>
      <c r="B889" s="66" t="s">
        <v>27</v>
      </c>
      <c r="C889" s="66" t="s">
        <v>0</v>
      </c>
      <c r="D889" s="66" t="s">
        <v>286</v>
      </c>
      <c r="E889" s="76">
        <f>+IF(ISNUMBER(DATA!F746),DATA!F746,"n/a")</f>
        <v>343438.97</v>
      </c>
      <c r="F889" s="77">
        <f>+IF(ISNUMBER(DATA!G746),DATA!G746,"n/a")</f>
        <v>4.6639568055698903E-2</v>
      </c>
      <c r="G889" s="76">
        <f>+IF(ISNUMBER(DATA!P746),DATA!P746,"n/a")</f>
        <v>1124033.2</v>
      </c>
      <c r="H889" s="77">
        <f>+IF(ISNUMBER(DATA!Q746),DATA!Q746,"n/a")</f>
        <v>-1.30173632777244E-2</v>
      </c>
      <c r="I889" s="76">
        <f>+IF(ISNUMBER(DATA!Z746),DATA!Z746,"n/a")</f>
        <v>2108749.35</v>
      </c>
      <c r="J889" s="77">
        <f>+IF(ISNUMBER(DATA!AA746),DATA!AA746,"n/a")</f>
        <v>-8.8749228018573198E-2</v>
      </c>
      <c r="K889" s="76">
        <f>+IF(ISNUMBER(DATA!AJ746),DATA!AJ746,"n/a")</f>
        <v>4062986.84</v>
      </c>
      <c r="L889" s="77">
        <f>+IF(ISNUMBER(DATA!AK746),DATA!AK746,"n/a")</f>
        <v>-7.8825228152581597E-2</v>
      </c>
      <c r="R889" s="66"/>
      <c r="S889" s="66"/>
      <c r="T889" s="66"/>
      <c r="U889" s="66"/>
      <c r="V889" s="66"/>
      <c r="W889" s="66"/>
      <c r="X889" s="66"/>
      <c r="Y889" s="66"/>
    </row>
    <row r="890" spans="1:25" x14ac:dyDescent="0.2">
      <c r="A890" s="75" t="s">
        <v>19</v>
      </c>
      <c r="B890" s="66" t="s">
        <v>27</v>
      </c>
      <c r="C890" s="66" t="s">
        <v>0</v>
      </c>
      <c r="D890" s="66" t="s">
        <v>287</v>
      </c>
      <c r="E890" s="76">
        <f>+IF(ISNUMBER(DATA!F747),DATA!F747,"n/a")</f>
        <v>374341.69</v>
      </c>
      <c r="F890" s="77">
        <f>+IF(ISNUMBER(DATA!G747),DATA!G747,"n/a")</f>
        <v>1.1776327032828399E-2</v>
      </c>
      <c r="G890" s="76">
        <f>+IF(ISNUMBER(DATA!P747),DATA!P747,"n/a")</f>
        <v>1103254.46</v>
      </c>
      <c r="H890" s="77">
        <f>+IF(ISNUMBER(DATA!Q747),DATA!Q747,"n/a")</f>
        <v>-1.11746448439597E-2</v>
      </c>
      <c r="I890" s="76">
        <f>+IF(ISNUMBER(DATA!Z747),DATA!Z747,"n/a")</f>
        <v>2040503.31</v>
      </c>
      <c r="J890" s="77">
        <f>+IF(ISNUMBER(DATA!AA747),DATA!AA747,"n/a")</f>
        <v>-0.115561274285806</v>
      </c>
      <c r="K890" s="76">
        <f>+IF(ISNUMBER(DATA!AJ747),DATA!AJ747,"n/a")</f>
        <v>3789608.4</v>
      </c>
      <c r="L890" s="77">
        <f>+IF(ISNUMBER(DATA!AK747),DATA!AK747,"n/a")</f>
        <v>-0.114448192278726</v>
      </c>
      <c r="R890" s="66"/>
      <c r="S890" s="66"/>
      <c r="T890" s="66"/>
      <c r="U890" s="66"/>
      <c r="V890" s="66"/>
      <c r="W890" s="66"/>
      <c r="X890" s="66"/>
      <c r="Y890" s="66"/>
    </row>
    <row r="891" spans="1:25" x14ac:dyDescent="0.2">
      <c r="A891" s="75" t="s">
        <v>19</v>
      </c>
      <c r="B891" s="66" t="s">
        <v>27</v>
      </c>
      <c r="C891" s="66" t="s">
        <v>0</v>
      </c>
      <c r="D891" s="66" t="s">
        <v>288</v>
      </c>
      <c r="E891" s="76">
        <f>+IF(ISNUMBER(DATA!F748),DATA!F748,"n/a")</f>
        <v>211687.47</v>
      </c>
      <c r="F891" s="77">
        <f>+IF(ISNUMBER(DATA!G748),DATA!G748,"n/a")</f>
        <v>0.15904050076141499</v>
      </c>
      <c r="G891" s="76">
        <f>+IF(ISNUMBER(DATA!P748),DATA!P748,"n/a")</f>
        <v>713569.1</v>
      </c>
      <c r="H891" s="77">
        <f>+IF(ISNUMBER(DATA!Q748),DATA!Q748,"n/a")</f>
        <v>0.210417292808246</v>
      </c>
      <c r="I891" s="76">
        <f>+IF(ISNUMBER(DATA!Z748),DATA!Z748,"n/a")</f>
        <v>1336226.73</v>
      </c>
      <c r="J891" s="77">
        <f>+IF(ISNUMBER(DATA!AA748),DATA!AA748,"n/a")</f>
        <v>0.20022817891481801</v>
      </c>
      <c r="K891" s="76">
        <f>+IF(ISNUMBER(DATA!AJ748),DATA!AJ748,"n/a")</f>
        <v>2546120.25</v>
      </c>
      <c r="L891" s="77">
        <f>+IF(ISNUMBER(DATA!AK748),DATA!AK748,"n/a")</f>
        <v>0.102503123344294</v>
      </c>
      <c r="R891" s="66"/>
      <c r="S891" s="66"/>
      <c r="T891" s="66"/>
      <c r="U891" s="66"/>
      <c r="V891" s="66"/>
      <c r="W891" s="66"/>
      <c r="X891" s="66"/>
      <c r="Y891" s="66"/>
    </row>
    <row r="892" spans="1:25" x14ac:dyDescent="0.2">
      <c r="A892" s="75" t="s">
        <v>19</v>
      </c>
      <c r="B892" s="66" t="s">
        <v>27</v>
      </c>
      <c r="C892" s="66" t="s">
        <v>0</v>
      </c>
      <c r="D892" s="66" t="s">
        <v>289</v>
      </c>
      <c r="E892" s="76">
        <f>+IF(ISNUMBER(DATA!F749),DATA!F749,"n/a")</f>
        <v>114440.5</v>
      </c>
      <c r="F892" s="77">
        <f>+IF(ISNUMBER(DATA!G749),DATA!G749,"n/a")</f>
        <v>1.29518122411204E-2</v>
      </c>
      <c r="G892" s="76">
        <f>+IF(ISNUMBER(DATA!P749),DATA!P749,"n/a")</f>
        <v>406835.69</v>
      </c>
      <c r="H892" s="77">
        <f>+IF(ISNUMBER(DATA!Q749),DATA!Q749,"n/a")</f>
        <v>8.1752868753435196E-2</v>
      </c>
      <c r="I892" s="76">
        <f>+IF(ISNUMBER(DATA!Z749),DATA!Z749,"n/a")</f>
        <v>756897.62</v>
      </c>
      <c r="J892" s="77">
        <f>+IF(ISNUMBER(DATA!AA749),DATA!AA749,"n/a")</f>
        <v>7.27738080565353E-2</v>
      </c>
      <c r="K892" s="76">
        <f>+IF(ISNUMBER(DATA!AJ749),DATA!AJ749,"n/a")</f>
        <v>1457471.43</v>
      </c>
      <c r="L892" s="77">
        <f>+IF(ISNUMBER(DATA!AK749),DATA!AK749,"n/a")</f>
        <v>1.00463360822887E-2</v>
      </c>
      <c r="R892" s="66"/>
      <c r="S892" s="66"/>
      <c r="T892" s="66"/>
      <c r="U892" s="66"/>
      <c r="V892" s="66"/>
      <c r="W892" s="66"/>
      <c r="X892" s="66"/>
      <c r="Y892" s="66"/>
    </row>
    <row r="893" spans="1:25" x14ac:dyDescent="0.2">
      <c r="A893" s="75" t="s">
        <v>19</v>
      </c>
      <c r="B893" s="66" t="s">
        <v>27</v>
      </c>
      <c r="C893" s="66" t="s">
        <v>0</v>
      </c>
      <c r="D893" s="66" t="s">
        <v>290</v>
      </c>
      <c r="E893" s="76">
        <f>+IF(ISNUMBER(DATA!F750),DATA!F750,"n/a")</f>
        <v>213798.12</v>
      </c>
      <c r="F893" s="77">
        <f>+IF(ISNUMBER(DATA!G750),DATA!G750,"n/a")</f>
        <v>0.26905186805424702</v>
      </c>
      <c r="G893" s="76">
        <f>+IF(ISNUMBER(DATA!P750),DATA!P750,"n/a")</f>
        <v>624672.65</v>
      </c>
      <c r="H893" s="77">
        <f>+IF(ISNUMBER(DATA!Q750),DATA!Q750,"n/a")</f>
        <v>6.4422933461980803E-2</v>
      </c>
      <c r="I893" s="76">
        <f>+IF(ISNUMBER(DATA!Z750),DATA!Z750,"n/a")</f>
        <v>1151675.52</v>
      </c>
      <c r="J893" s="77">
        <f>+IF(ISNUMBER(DATA!AA750),DATA!AA750,"n/a")</f>
        <v>5.4376439121224203E-2</v>
      </c>
      <c r="K893" s="76">
        <f>+IF(ISNUMBER(DATA!AJ750),DATA!AJ750,"n/a")</f>
        <v>2160575.04</v>
      </c>
      <c r="L893" s="77">
        <f>+IF(ISNUMBER(DATA!AK750),DATA!AK750,"n/a")</f>
        <v>8.1268262752364304E-2</v>
      </c>
      <c r="R893" s="66"/>
      <c r="S893" s="66"/>
      <c r="T893" s="66"/>
      <c r="U893" s="66"/>
      <c r="V893" s="66"/>
      <c r="W893" s="66"/>
      <c r="X893" s="66"/>
      <c r="Y893" s="66"/>
    </row>
    <row r="894" spans="1:25" x14ac:dyDescent="0.2">
      <c r="A894" s="75" t="s">
        <v>19</v>
      </c>
      <c r="B894" s="66" t="s">
        <v>27</v>
      </c>
      <c r="C894" s="66" t="s">
        <v>0</v>
      </c>
      <c r="D894" s="66" t="s">
        <v>291</v>
      </c>
      <c r="E894" s="76">
        <f>+IF(ISNUMBER(DATA!F751),DATA!F751,"n/a")</f>
        <v>170004.04</v>
      </c>
      <c r="F894" s="77">
        <f>+IF(ISNUMBER(DATA!G751),DATA!G751,"n/a")</f>
        <v>0.37714583587322997</v>
      </c>
      <c r="G894" s="76">
        <f>+IF(ISNUMBER(DATA!P751),DATA!P751,"n/a")</f>
        <v>578854.98</v>
      </c>
      <c r="H894" s="77">
        <f>+IF(ISNUMBER(DATA!Q751),DATA!Q751,"n/a")</f>
        <v>0.31670974569056798</v>
      </c>
      <c r="I894" s="76">
        <f>+IF(ISNUMBER(DATA!Z751),DATA!Z751,"n/a")</f>
        <v>1109124.28</v>
      </c>
      <c r="J894" s="77">
        <f>+IF(ISNUMBER(DATA!AA751),DATA!AA751,"n/a")</f>
        <v>0.28052804213626698</v>
      </c>
      <c r="K894" s="76">
        <f>+IF(ISNUMBER(DATA!AJ751),DATA!AJ751,"n/a")</f>
        <v>2013013.65</v>
      </c>
      <c r="L894" s="77">
        <f>+IF(ISNUMBER(DATA!AK751),DATA!AK751,"n/a")</f>
        <v>0.29199033169049898</v>
      </c>
      <c r="R894" s="66"/>
      <c r="S894" s="66"/>
      <c r="T894" s="66"/>
      <c r="U894" s="66"/>
      <c r="V894" s="66"/>
      <c r="W894" s="66"/>
      <c r="X894" s="66"/>
      <c r="Y894" s="66"/>
    </row>
    <row r="895" spans="1:25" x14ac:dyDescent="0.2">
      <c r="A895" s="75" t="s">
        <v>19</v>
      </c>
      <c r="B895" s="66" t="s">
        <v>27</v>
      </c>
      <c r="C895" s="66" t="s">
        <v>0</v>
      </c>
      <c r="D895" s="66" t="s">
        <v>292</v>
      </c>
      <c r="E895" s="76">
        <f>+IF(ISNUMBER(DATA!F752),DATA!F752,"n/a")</f>
        <v>637072.16</v>
      </c>
      <c r="F895" s="77">
        <f>+IF(ISNUMBER(DATA!G752),DATA!G752,"n/a")</f>
        <v>5.2946116949791497E-2</v>
      </c>
      <c r="G895" s="76">
        <f>+IF(ISNUMBER(DATA!P752),DATA!P752,"n/a")</f>
        <v>2148195.4900000002</v>
      </c>
      <c r="H895" s="77">
        <f>+IF(ISNUMBER(DATA!Q752),DATA!Q752,"n/a")</f>
        <v>-8.5726143319158704E-2</v>
      </c>
      <c r="I895" s="76">
        <f>+IF(ISNUMBER(DATA!Z752),DATA!Z752,"n/a")</f>
        <v>4120351.36</v>
      </c>
      <c r="J895" s="77">
        <f>+IF(ISNUMBER(DATA!AA752),DATA!AA752,"n/a")</f>
        <v>-0.13022196508165601</v>
      </c>
      <c r="K895" s="76">
        <f>+IF(ISNUMBER(DATA!AJ752),DATA!AJ752,"n/a")</f>
        <v>7723539.8499999996</v>
      </c>
      <c r="L895" s="77">
        <f>+IF(ISNUMBER(DATA!AK752),DATA!AK752,"n/a")</f>
        <v>-0.13102034641426499</v>
      </c>
      <c r="R895" s="66"/>
      <c r="S895" s="66"/>
      <c r="T895" s="66"/>
      <c r="U895" s="66"/>
      <c r="V895" s="66"/>
      <c r="W895" s="66"/>
      <c r="X895" s="66"/>
      <c r="Y895" s="66"/>
    </row>
    <row r="896" spans="1:25" x14ac:dyDescent="0.2">
      <c r="A896" s="75" t="s">
        <v>19</v>
      </c>
      <c r="B896" s="66" t="s">
        <v>27</v>
      </c>
      <c r="C896" s="66" t="s">
        <v>0</v>
      </c>
      <c r="D896" s="66" t="s">
        <v>293</v>
      </c>
      <c r="E896" s="76">
        <f>+IF(ISNUMBER(DATA!F753),DATA!F753,"n/a")</f>
        <v>48174.76</v>
      </c>
      <c r="F896" s="77">
        <f>+IF(ISNUMBER(DATA!G753),DATA!G753,"n/a")</f>
        <v>0.21489913828105101</v>
      </c>
      <c r="G896" s="76">
        <f>+IF(ISNUMBER(DATA!P753),DATA!P753,"n/a")</f>
        <v>168822.3</v>
      </c>
      <c r="H896" s="77">
        <f>+IF(ISNUMBER(DATA!Q753),DATA!Q753,"n/a")</f>
        <v>0.33263442417313199</v>
      </c>
      <c r="I896" s="76">
        <f>+IF(ISNUMBER(DATA!Z753),DATA!Z753,"n/a")</f>
        <v>299032.58</v>
      </c>
      <c r="J896" s="77">
        <f>+IF(ISNUMBER(DATA!AA753),DATA!AA753,"n/a")</f>
        <v>0.26685745127578497</v>
      </c>
      <c r="K896" s="76">
        <f>+IF(ISNUMBER(DATA!AJ753),DATA!AJ753,"n/a")</f>
        <v>548735.56000000006</v>
      </c>
      <c r="L896" s="77">
        <f>+IF(ISNUMBER(DATA!AK753),DATA!AK753,"n/a")</f>
        <v>-2.1875119817880501E-2</v>
      </c>
      <c r="R896" s="66"/>
      <c r="S896" s="66"/>
      <c r="T896" s="66"/>
      <c r="U896" s="66"/>
      <c r="V896" s="66"/>
      <c r="W896" s="66"/>
      <c r="X896" s="66"/>
      <c r="Y896" s="66"/>
    </row>
    <row r="897" spans="1:25" x14ac:dyDescent="0.2">
      <c r="A897" s="75" t="s">
        <v>19</v>
      </c>
      <c r="B897" s="66" t="s">
        <v>27</v>
      </c>
      <c r="C897" s="66" t="s">
        <v>0</v>
      </c>
      <c r="D897" s="66" t="s">
        <v>294</v>
      </c>
      <c r="E897" s="76">
        <f>+IF(ISNUMBER(DATA!F754),DATA!F754,"n/a")</f>
        <v>585713.59</v>
      </c>
      <c r="F897" s="77">
        <f>+IF(ISNUMBER(DATA!G754),DATA!G754,"n/a")</f>
        <v>0.20398891574772701</v>
      </c>
      <c r="G897" s="76">
        <f>+IF(ISNUMBER(DATA!P754),DATA!P754,"n/a")</f>
        <v>1744380.82</v>
      </c>
      <c r="H897" s="77">
        <f>+IF(ISNUMBER(DATA!Q754),DATA!Q754,"n/a")</f>
        <v>4.8992171373866397E-2</v>
      </c>
      <c r="I897" s="76">
        <f>+IF(ISNUMBER(DATA!Z754),DATA!Z754,"n/a")</f>
        <v>3362004.77</v>
      </c>
      <c r="J897" s="77">
        <f>+IF(ISNUMBER(DATA!AA754),DATA!AA754,"n/a")</f>
        <v>7.1895038681869597E-2</v>
      </c>
      <c r="K897" s="76">
        <f>+IF(ISNUMBER(DATA!AJ754),DATA!AJ754,"n/a")</f>
        <v>6314661.0999999996</v>
      </c>
      <c r="L897" s="77">
        <f>+IF(ISNUMBER(DATA!AK754),DATA!AK754,"n/a")</f>
        <v>0.10676475763569999</v>
      </c>
      <c r="R897" s="66"/>
      <c r="S897" s="66"/>
      <c r="T897" s="66"/>
      <c r="U897" s="66"/>
      <c r="V897" s="66"/>
      <c r="W897" s="66"/>
      <c r="X897" s="66"/>
      <c r="Y897" s="66"/>
    </row>
    <row r="898" spans="1:25" x14ac:dyDescent="0.2">
      <c r="A898" s="75" t="s">
        <v>19</v>
      </c>
      <c r="B898" s="66" t="s">
        <v>27</v>
      </c>
      <c r="C898" s="66" t="s">
        <v>0</v>
      </c>
      <c r="D898" s="66" t="s">
        <v>295</v>
      </c>
      <c r="E898" s="76">
        <f>+IF(ISNUMBER(DATA!F755),DATA!F755,"n/a")</f>
        <v>234475.41</v>
      </c>
      <c r="F898" s="77">
        <f>+IF(ISNUMBER(DATA!G755),DATA!G755,"n/a")</f>
        <v>0.26711649966805601</v>
      </c>
      <c r="G898" s="76">
        <f>+IF(ISNUMBER(DATA!P755),DATA!P755,"n/a")</f>
        <v>772116.27</v>
      </c>
      <c r="H898" s="77">
        <f>+IF(ISNUMBER(DATA!Q755),DATA!Q755,"n/a")</f>
        <v>0.225375206711252</v>
      </c>
      <c r="I898" s="76">
        <f>+IF(ISNUMBER(DATA!Z755),DATA!Z755,"n/a")</f>
        <v>1469831.26</v>
      </c>
      <c r="J898" s="77">
        <f>+IF(ISNUMBER(DATA!AA755),DATA!AA755,"n/a")</f>
        <v>0.194229205507777</v>
      </c>
      <c r="K898" s="76">
        <f>+IF(ISNUMBER(DATA!AJ755),DATA!AJ755,"n/a")</f>
        <v>2657580.29</v>
      </c>
      <c r="L898" s="77">
        <f>+IF(ISNUMBER(DATA!AK755),DATA!AK755,"n/a")</f>
        <v>0.21620927100559401</v>
      </c>
      <c r="R898" s="66"/>
      <c r="S898" s="66"/>
      <c r="T898" s="66"/>
      <c r="U898" s="66"/>
      <c r="V898" s="66"/>
      <c r="W898" s="66"/>
      <c r="X898" s="66"/>
      <c r="Y898" s="66"/>
    </row>
    <row r="899" spans="1:25" x14ac:dyDescent="0.2">
      <c r="A899" s="75" t="s">
        <v>19</v>
      </c>
      <c r="B899" s="66" t="s">
        <v>27</v>
      </c>
      <c r="C899" s="66" t="s">
        <v>0</v>
      </c>
      <c r="D899" s="66" t="s">
        <v>296</v>
      </c>
      <c r="E899" s="76">
        <f>+IF(ISNUMBER(DATA!F756),DATA!F756,"n/a")</f>
        <v>253326.71</v>
      </c>
      <c r="F899" s="77">
        <f>+IF(ISNUMBER(DATA!G756),DATA!G756,"n/a")</f>
        <v>8.3120266605052603E-2</v>
      </c>
      <c r="G899" s="76">
        <f>+IF(ISNUMBER(DATA!P756),DATA!P756,"n/a")</f>
        <v>869895.28</v>
      </c>
      <c r="H899" s="77">
        <f>+IF(ISNUMBER(DATA!Q756),DATA!Q756,"n/a")</f>
        <v>8.79171654700346E-2</v>
      </c>
      <c r="I899" s="76">
        <f>+IF(ISNUMBER(DATA!Z756),DATA!Z756,"n/a")</f>
        <v>1696738.56</v>
      </c>
      <c r="J899" s="77">
        <f>+IF(ISNUMBER(DATA!AA756),DATA!AA756,"n/a")</f>
        <v>1.28898603092639E-2</v>
      </c>
      <c r="K899" s="76">
        <f>+IF(ISNUMBER(DATA!AJ756),DATA!AJ756,"n/a")</f>
        <v>3140397.77</v>
      </c>
      <c r="L899" s="77">
        <f>+IF(ISNUMBER(DATA!AK756),DATA!AK756,"n/a")</f>
        <v>6.6655380798924593E-2</v>
      </c>
      <c r="R899" s="66"/>
      <c r="S899" s="66"/>
      <c r="T899" s="66"/>
      <c r="U899" s="66"/>
      <c r="V899" s="66"/>
      <c r="W899" s="66"/>
      <c r="X899" s="66"/>
      <c r="Y899" s="66"/>
    </row>
    <row r="900" spans="1:25" x14ac:dyDescent="0.2">
      <c r="A900" s="75" t="s">
        <v>19</v>
      </c>
      <c r="B900" s="66" t="s">
        <v>27</v>
      </c>
      <c r="C900" s="66" t="s">
        <v>0</v>
      </c>
      <c r="D900" s="66" t="s">
        <v>297</v>
      </c>
      <c r="E900" s="76">
        <f>+IF(ISNUMBER(DATA!F757),DATA!F757,"n/a")</f>
        <v>110647.82</v>
      </c>
      <c r="F900" s="77">
        <f>+IF(ISNUMBER(DATA!G757),DATA!G757,"n/a")</f>
        <v>0.277643307291913</v>
      </c>
      <c r="G900" s="76">
        <f>+IF(ISNUMBER(DATA!P757),DATA!P757,"n/a")</f>
        <v>350114.08</v>
      </c>
      <c r="H900" s="77">
        <f>+IF(ISNUMBER(DATA!Q757),DATA!Q757,"n/a")</f>
        <v>0.20081801880334799</v>
      </c>
      <c r="I900" s="76">
        <f>+IF(ISNUMBER(DATA!Z757),DATA!Z757,"n/a")</f>
        <v>636441.13</v>
      </c>
      <c r="J900" s="77">
        <f>+IF(ISNUMBER(DATA!AA757),DATA!AA757,"n/a")</f>
        <v>0.17915965551420601</v>
      </c>
      <c r="K900" s="76">
        <f>+IF(ISNUMBER(DATA!AJ757),DATA!AJ757,"n/a")</f>
        <v>1189581.93</v>
      </c>
      <c r="L900" s="77">
        <f>+IF(ISNUMBER(DATA!AK757),DATA!AK757,"n/a")</f>
        <v>1.3681750087113399E-2</v>
      </c>
      <c r="R900" s="66"/>
      <c r="S900" s="66"/>
      <c r="T900" s="66"/>
      <c r="U900" s="66"/>
      <c r="V900" s="66"/>
      <c r="W900" s="66"/>
      <c r="X900" s="66"/>
      <c r="Y900" s="66"/>
    </row>
    <row r="901" spans="1:25" x14ac:dyDescent="0.2">
      <c r="A901" s="75" t="s">
        <v>19</v>
      </c>
      <c r="B901" s="66" t="s">
        <v>27</v>
      </c>
      <c r="C901" s="66" t="s">
        <v>0</v>
      </c>
      <c r="D901" s="66" t="s">
        <v>298</v>
      </c>
      <c r="E901" s="76">
        <f>+IF(ISNUMBER(DATA!F758),DATA!F758,"n/a")</f>
        <v>214435.95</v>
      </c>
      <c r="F901" s="77">
        <f>+IF(ISNUMBER(DATA!G758),DATA!G758,"n/a")</f>
        <v>0.18412490555923</v>
      </c>
      <c r="G901" s="76">
        <f>+IF(ISNUMBER(DATA!P758),DATA!P758,"n/a")</f>
        <v>668520.9</v>
      </c>
      <c r="H901" s="77">
        <f>+IF(ISNUMBER(DATA!Q758),DATA!Q758,"n/a")</f>
        <v>0.14212218049643999</v>
      </c>
      <c r="I901" s="76">
        <f>+IF(ISNUMBER(DATA!Z758),DATA!Z758,"n/a")</f>
        <v>1217555.25</v>
      </c>
      <c r="J901" s="77">
        <f>+IF(ISNUMBER(DATA!AA758),DATA!AA758,"n/a")</f>
        <v>0.13949626873319401</v>
      </c>
      <c r="K901" s="76">
        <f>+IF(ISNUMBER(DATA!AJ758),DATA!AJ758,"n/a")</f>
        <v>2248439.5</v>
      </c>
      <c r="L901" s="77">
        <f>+IF(ISNUMBER(DATA!AK758),DATA!AK758,"n/a")</f>
        <v>0.16857347630848599</v>
      </c>
      <c r="R901" s="66"/>
      <c r="S901" s="66"/>
      <c r="T901" s="66"/>
      <c r="U901" s="66"/>
      <c r="V901" s="66"/>
      <c r="W901" s="66"/>
      <c r="X901" s="66"/>
      <c r="Y901" s="66"/>
    </row>
    <row r="902" spans="1:25" x14ac:dyDescent="0.2">
      <c r="A902" s="75" t="s">
        <v>19</v>
      </c>
      <c r="B902" s="66" t="s">
        <v>27</v>
      </c>
      <c r="C902" s="66" t="s">
        <v>0</v>
      </c>
      <c r="D902" s="66" t="s">
        <v>299</v>
      </c>
      <c r="E902" s="76">
        <f>+IF(ISNUMBER(DATA!F759),DATA!F759,"n/a")</f>
        <v>1019914.52</v>
      </c>
      <c r="F902" s="77">
        <f>+IF(ISNUMBER(DATA!G759),DATA!G759,"n/a")</f>
        <v>5.24144136601302E-2</v>
      </c>
      <c r="G902" s="76">
        <f>+IF(ISNUMBER(DATA!P759),DATA!P759,"n/a")</f>
        <v>3346565.67</v>
      </c>
      <c r="H902" s="77">
        <f>+IF(ISNUMBER(DATA!Q759),DATA!Q759,"n/a")</f>
        <v>1.7958070568652E-2</v>
      </c>
      <c r="I902" s="76">
        <f>+IF(ISNUMBER(DATA!Z759),DATA!Z759,"n/a")</f>
        <v>6317340.8200000003</v>
      </c>
      <c r="J902" s="77">
        <f>+IF(ISNUMBER(DATA!AA759),DATA!AA759,"n/a")</f>
        <v>-4.3073329469953403E-2</v>
      </c>
      <c r="K902" s="76">
        <f>+IF(ISNUMBER(DATA!AJ759),DATA!AJ759,"n/a")</f>
        <v>11746367.859999999</v>
      </c>
      <c r="L902" s="77">
        <f>+IF(ISNUMBER(DATA!AK759),DATA!AK759,"n/a")</f>
        <v>-2.4718787660894501E-2</v>
      </c>
      <c r="R902" s="66"/>
      <c r="S902" s="66"/>
      <c r="T902" s="66"/>
      <c r="U902" s="66"/>
      <c r="V902" s="66"/>
      <c r="W902" s="66"/>
      <c r="X902" s="66"/>
      <c r="Y902" s="66"/>
    </row>
    <row r="903" spans="1:25" x14ac:dyDescent="0.2">
      <c r="A903" s="75" t="s">
        <v>19</v>
      </c>
      <c r="B903" s="66" t="s">
        <v>27</v>
      </c>
      <c r="C903" s="66" t="s">
        <v>0</v>
      </c>
      <c r="D903" s="66" t="s">
        <v>300</v>
      </c>
      <c r="E903" s="76">
        <f>+IF(ISNUMBER(DATA!F760),DATA!F760,"n/a")</f>
        <v>381898.03</v>
      </c>
      <c r="F903" s="77">
        <f>+IF(ISNUMBER(DATA!G760),DATA!G760,"n/a")</f>
        <v>2.71830509349863E-2</v>
      </c>
      <c r="G903" s="76">
        <f>+IF(ISNUMBER(DATA!P760),DATA!P760,"n/a")</f>
        <v>1261188.03</v>
      </c>
      <c r="H903" s="77">
        <f>+IF(ISNUMBER(DATA!Q760),DATA!Q760,"n/a")</f>
        <v>-2.4306955449999001E-2</v>
      </c>
      <c r="I903" s="76">
        <f>+IF(ISNUMBER(DATA!Z760),DATA!Z760,"n/a")</f>
        <v>2341345.5499999998</v>
      </c>
      <c r="J903" s="77">
        <f>+IF(ISNUMBER(DATA!AA760),DATA!AA760,"n/a")</f>
        <v>-4.6545195332379601E-3</v>
      </c>
      <c r="K903" s="76">
        <f>+IF(ISNUMBER(DATA!AJ760),DATA!AJ760,"n/a")</f>
        <v>4318740.5599999996</v>
      </c>
      <c r="L903" s="77">
        <f>+IF(ISNUMBER(DATA!AK760),DATA!AK760,"n/a")</f>
        <v>-3.2582678680229501E-4</v>
      </c>
      <c r="R903" s="66"/>
      <c r="S903" s="66"/>
      <c r="T903" s="66"/>
      <c r="U903" s="66"/>
      <c r="V903" s="66"/>
      <c r="W903" s="66"/>
      <c r="X903" s="66"/>
      <c r="Y903" s="66"/>
    </row>
    <row r="904" spans="1:25" x14ac:dyDescent="0.2">
      <c r="A904" s="75" t="s">
        <v>19</v>
      </c>
      <c r="B904" s="66" t="s">
        <v>27</v>
      </c>
      <c r="C904" s="66" t="s">
        <v>0</v>
      </c>
      <c r="D904" s="66" t="s">
        <v>301</v>
      </c>
      <c r="E904" s="76">
        <f>+IF(ISNUMBER(DATA!F761),DATA!F761,"n/a")</f>
        <v>44549.61</v>
      </c>
      <c r="F904" s="77">
        <f>+IF(ISNUMBER(DATA!G761),DATA!G761,"n/a")</f>
        <v>0.41204767723255298</v>
      </c>
      <c r="G904" s="76">
        <f>+IF(ISNUMBER(DATA!P761),DATA!P761,"n/a")</f>
        <v>145441.19</v>
      </c>
      <c r="H904" s="77">
        <f>+IF(ISNUMBER(DATA!Q761),DATA!Q761,"n/a")</f>
        <v>0.34422000294646499</v>
      </c>
      <c r="I904" s="76">
        <f>+IF(ISNUMBER(DATA!Z761),DATA!Z761,"n/a")</f>
        <v>265534.34000000003</v>
      </c>
      <c r="J904" s="77">
        <f>+IF(ISNUMBER(DATA!AA761),DATA!AA761,"n/a")</f>
        <v>0.18373259787054599</v>
      </c>
      <c r="K904" s="76">
        <f>+IF(ISNUMBER(DATA!AJ761),DATA!AJ761,"n/a")</f>
        <v>469056.36</v>
      </c>
      <c r="L904" s="77">
        <f>+IF(ISNUMBER(DATA!AK761),DATA!AK761,"n/a")</f>
        <v>-7.9116313895415402E-2</v>
      </c>
      <c r="R904" s="66"/>
      <c r="S904" s="66"/>
      <c r="T904" s="66"/>
      <c r="U904" s="66"/>
      <c r="V904" s="66"/>
      <c r="W904" s="66"/>
      <c r="X904" s="66"/>
      <c r="Y904" s="66"/>
    </row>
    <row r="905" spans="1:25" x14ac:dyDescent="0.2">
      <c r="A905" s="75" t="s">
        <v>19</v>
      </c>
      <c r="B905" s="66" t="s">
        <v>27</v>
      </c>
      <c r="C905" s="66" t="s">
        <v>0</v>
      </c>
      <c r="D905" s="66" t="s">
        <v>302</v>
      </c>
      <c r="E905" s="76">
        <f>+IF(ISNUMBER(DATA!F762),DATA!F762,"n/a")</f>
        <v>372205.21</v>
      </c>
      <c r="F905" s="77">
        <f>+IF(ISNUMBER(DATA!G762),DATA!G762,"n/a")</f>
        <v>0.24288837873224001</v>
      </c>
      <c r="G905" s="76">
        <f>+IF(ISNUMBER(DATA!P762),DATA!P762,"n/a")</f>
        <v>1120964.3999999999</v>
      </c>
      <c r="H905" s="77">
        <f>+IF(ISNUMBER(DATA!Q762),DATA!Q762,"n/a")</f>
        <v>6.9192791320961705E-2</v>
      </c>
      <c r="I905" s="76">
        <f>+IF(ISNUMBER(DATA!Z762),DATA!Z762,"n/a")</f>
        <v>2113480.96</v>
      </c>
      <c r="J905" s="77">
        <f>+IF(ISNUMBER(DATA!AA762),DATA!AA762,"n/a")</f>
        <v>7.1773627037754903E-2</v>
      </c>
      <c r="K905" s="76">
        <f>+IF(ISNUMBER(DATA!AJ762),DATA!AJ762,"n/a")</f>
        <v>3968873.09</v>
      </c>
      <c r="L905" s="77">
        <f>+IF(ISNUMBER(DATA!AK762),DATA!AK762,"n/a")</f>
        <v>0.10820187755896001</v>
      </c>
      <c r="R905" s="66"/>
      <c r="S905" s="66"/>
      <c r="T905" s="66"/>
      <c r="U905" s="66"/>
      <c r="V905" s="66"/>
      <c r="W905" s="66"/>
      <c r="X905" s="66"/>
      <c r="Y905" s="66"/>
    </row>
    <row r="906" spans="1:25" x14ac:dyDescent="0.2">
      <c r="A906" s="75" t="s">
        <v>19</v>
      </c>
      <c r="B906" s="66" t="s">
        <v>27</v>
      </c>
      <c r="C906" s="66" t="s">
        <v>0</v>
      </c>
      <c r="D906" s="66" t="s">
        <v>303</v>
      </c>
      <c r="E906" s="76">
        <f>+IF(ISNUMBER(DATA!F763),DATA!F763,"n/a")</f>
        <v>92502.27</v>
      </c>
      <c r="F906" s="77">
        <f>+IF(ISNUMBER(DATA!G763),DATA!G763,"n/a")</f>
        <v>7.94497531971642E-2</v>
      </c>
      <c r="G906" s="76">
        <f>+IF(ISNUMBER(DATA!P763),DATA!P763,"n/a")</f>
        <v>320647.73</v>
      </c>
      <c r="H906" s="77">
        <f>+IF(ISNUMBER(DATA!Q763),DATA!Q763,"n/a")</f>
        <v>0.10116685362996999</v>
      </c>
      <c r="I906" s="76">
        <f>+IF(ISNUMBER(DATA!Z763),DATA!Z763,"n/a")</f>
        <v>582802.71</v>
      </c>
      <c r="J906" s="77">
        <f>+IF(ISNUMBER(DATA!AA763),DATA!AA763,"n/a")</f>
        <v>9.0342888419377598E-2</v>
      </c>
      <c r="K906" s="76">
        <f>+IF(ISNUMBER(DATA!AJ763),DATA!AJ763,"n/a")</f>
        <v>1108367.6200000001</v>
      </c>
      <c r="L906" s="77">
        <f>+IF(ISNUMBER(DATA!AK763),DATA!AK763,"n/a")</f>
        <v>6.5544156871678499E-2</v>
      </c>
      <c r="R906" s="66"/>
      <c r="S906" s="66"/>
      <c r="T906" s="66"/>
      <c r="U906" s="66"/>
      <c r="V906" s="66"/>
      <c r="W906" s="66"/>
      <c r="X906" s="66"/>
      <c r="Y906" s="66"/>
    </row>
    <row r="907" spans="1:25" x14ac:dyDescent="0.2">
      <c r="A907" s="75" t="s">
        <v>19</v>
      </c>
      <c r="B907" s="66" t="s">
        <v>27</v>
      </c>
      <c r="C907" s="66" t="s">
        <v>0</v>
      </c>
      <c r="D907" s="66" t="s">
        <v>304</v>
      </c>
      <c r="E907" s="76">
        <f>+IF(ISNUMBER(DATA!F764),DATA!F764,"n/a")</f>
        <v>453721.31</v>
      </c>
      <c r="F907" s="77">
        <f>+IF(ISNUMBER(DATA!G764),DATA!G764,"n/a")</f>
        <v>2.8517475633872E-2</v>
      </c>
      <c r="G907" s="76">
        <f>+IF(ISNUMBER(DATA!P764),DATA!P764,"n/a")</f>
        <v>1499907.42</v>
      </c>
      <c r="H907" s="77">
        <f>+IF(ISNUMBER(DATA!Q764),DATA!Q764,"n/a")</f>
        <v>1.9635288415768E-3</v>
      </c>
      <c r="I907" s="76">
        <f>+IF(ISNUMBER(DATA!Z764),DATA!Z764,"n/a")</f>
        <v>2842038.31</v>
      </c>
      <c r="J907" s="77">
        <f>+IF(ISNUMBER(DATA!AA764),DATA!AA764,"n/a")</f>
        <v>-4.0542997134881201E-2</v>
      </c>
      <c r="K907" s="76">
        <f>+IF(ISNUMBER(DATA!AJ764),DATA!AJ764,"n/a")</f>
        <v>5303752.41</v>
      </c>
      <c r="L907" s="77">
        <f>+IF(ISNUMBER(DATA!AK764),DATA!AK764,"n/a")</f>
        <v>-4.8373896683908098E-3</v>
      </c>
      <c r="R907" s="66"/>
      <c r="S907" s="66"/>
      <c r="T907" s="66"/>
      <c r="U907" s="66"/>
      <c r="V907" s="66"/>
      <c r="W907" s="66"/>
      <c r="X907" s="66"/>
      <c r="Y907" s="66"/>
    </row>
    <row r="908" spans="1:25" x14ac:dyDescent="0.2">
      <c r="A908" s="75" t="s">
        <v>19</v>
      </c>
      <c r="B908" s="66" t="s">
        <v>27</v>
      </c>
      <c r="C908" s="66" t="s">
        <v>0</v>
      </c>
      <c r="D908" s="66" t="s">
        <v>305</v>
      </c>
      <c r="E908" s="76">
        <f>+IF(ISNUMBER(DATA!F765),DATA!F765,"n/a")</f>
        <v>217813.38</v>
      </c>
      <c r="F908" s="77">
        <f>+IF(ISNUMBER(DATA!G765),DATA!G765,"n/a")</f>
        <v>-0.13887704049982599</v>
      </c>
      <c r="G908" s="76">
        <f>+IF(ISNUMBER(DATA!P765),DATA!P765,"n/a")</f>
        <v>777163.5</v>
      </c>
      <c r="H908" s="77">
        <f>+IF(ISNUMBER(DATA!Q765),DATA!Q765,"n/a")</f>
        <v>-6.2962384130496096E-2</v>
      </c>
      <c r="I908" s="76">
        <f>+IF(ISNUMBER(DATA!Z765),DATA!Z765,"n/a")</f>
        <v>1486668.26</v>
      </c>
      <c r="J908" s="77">
        <f>+IF(ISNUMBER(DATA!AA765),DATA!AA765,"n/a")</f>
        <v>-8.5091838782810694E-2</v>
      </c>
      <c r="K908" s="76">
        <f>+IF(ISNUMBER(DATA!AJ765),DATA!AJ765,"n/a")</f>
        <v>2839335.4</v>
      </c>
      <c r="L908" s="77">
        <f>+IF(ISNUMBER(DATA!AK765),DATA!AK765,"n/a")</f>
        <v>-1.11122459667566E-2</v>
      </c>
      <c r="R908" s="66"/>
      <c r="S908" s="66"/>
      <c r="T908" s="66"/>
      <c r="U908" s="66"/>
      <c r="V908" s="66"/>
      <c r="W908" s="66"/>
      <c r="X908" s="66"/>
      <c r="Y908" s="66"/>
    </row>
    <row r="909" spans="1:25" x14ac:dyDescent="0.2">
      <c r="A909" s="75" t="s">
        <v>19</v>
      </c>
      <c r="B909" s="66" t="s">
        <v>27</v>
      </c>
      <c r="C909" s="66" t="s">
        <v>0</v>
      </c>
      <c r="D909" s="66" t="s">
        <v>306</v>
      </c>
      <c r="E909" s="76">
        <f>+IF(ISNUMBER(DATA!F766),DATA!F766,"n/a")</f>
        <v>227871.2</v>
      </c>
      <c r="F909" s="77">
        <f>+IF(ISNUMBER(DATA!G766),DATA!G766,"n/a")</f>
        <v>2.5603495864099199E-2</v>
      </c>
      <c r="G909" s="76">
        <f>+IF(ISNUMBER(DATA!P766),DATA!P766,"n/a")</f>
        <v>826831.31</v>
      </c>
      <c r="H909" s="77">
        <f>+IF(ISNUMBER(DATA!Q766),DATA!Q766,"n/a")</f>
        <v>7.5396877370184495E-2</v>
      </c>
      <c r="I909" s="76">
        <f>+IF(ISNUMBER(DATA!Z766),DATA!Z766,"n/a")</f>
        <v>1600742.71</v>
      </c>
      <c r="J909" s="77">
        <f>+IF(ISNUMBER(DATA!AA766),DATA!AA766,"n/a")</f>
        <v>9.4492862209131098E-2</v>
      </c>
      <c r="K909" s="76">
        <f>+IF(ISNUMBER(DATA!AJ766),DATA!AJ766,"n/a")</f>
        <v>3057712.9</v>
      </c>
      <c r="L909" s="77">
        <f>+IF(ISNUMBER(DATA!AK766),DATA!AK766,"n/a")</f>
        <v>0.12537723045416099</v>
      </c>
      <c r="R909" s="66"/>
      <c r="S909" s="66"/>
      <c r="T909" s="66"/>
      <c r="U909" s="66"/>
      <c r="V909" s="66"/>
      <c r="W909" s="66"/>
      <c r="X909" s="66"/>
      <c r="Y909" s="66"/>
    </row>
    <row r="910" spans="1:25" x14ac:dyDescent="0.2">
      <c r="A910" s="75" t="s">
        <v>19</v>
      </c>
      <c r="B910" s="66" t="s">
        <v>27</v>
      </c>
      <c r="C910" s="66" t="s">
        <v>0</v>
      </c>
      <c r="D910" s="66" t="s">
        <v>307</v>
      </c>
      <c r="E910" s="76">
        <f>+IF(ISNUMBER(DATA!F767),DATA!F767,"n/a")</f>
        <v>249978.84</v>
      </c>
      <c r="F910" s="77">
        <f>+IF(ISNUMBER(DATA!G767),DATA!G767,"n/a")</f>
        <v>8.9237211893612098E-2</v>
      </c>
      <c r="G910" s="76">
        <f>+IF(ISNUMBER(DATA!P767),DATA!P767,"n/a")</f>
        <v>870253.72</v>
      </c>
      <c r="H910" s="77">
        <f>+IF(ISNUMBER(DATA!Q767),DATA!Q767,"n/a")</f>
        <v>9.7775026095145601E-2</v>
      </c>
      <c r="I910" s="76">
        <f>+IF(ISNUMBER(DATA!Z767),DATA!Z767,"n/a")</f>
        <v>1660124.99</v>
      </c>
      <c r="J910" s="77">
        <f>+IF(ISNUMBER(DATA!AA767),DATA!AA767,"n/a")</f>
        <v>-3.3934718782344803E-2</v>
      </c>
      <c r="K910" s="76">
        <f>+IF(ISNUMBER(DATA!AJ767),DATA!AJ767,"n/a")</f>
        <v>3143345.04</v>
      </c>
      <c r="L910" s="77">
        <f>+IF(ISNUMBER(DATA!AK767),DATA!AK767,"n/a")</f>
        <v>-7.9382750985051903E-2</v>
      </c>
      <c r="R910" s="66"/>
      <c r="S910" s="66"/>
      <c r="T910" s="66"/>
      <c r="U910" s="66"/>
      <c r="V910" s="66"/>
      <c r="W910" s="66"/>
      <c r="X910" s="66"/>
      <c r="Y910" s="66"/>
    </row>
    <row r="911" spans="1:25" x14ac:dyDescent="0.2">
      <c r="A911" s="75" t="s">
        <v>19</v>
      </c>
      <c r="B911" s="66" t="s">
        <v>27</v>
      </c>
      <c r="C911" s="66" t="s">
        <v>0</v>
      </c>
      <c r="D911" s="66" t="s">
        <v>308</v>
      </c>
      <c r="E911" s="76">
        <f>+IF(ISNUMBER(DATA!F768),DATA!F768,"n/a")</f>
        <v>224631.19</v>
      </c>
      <c r="F911" s="77">
        <f>+IF(ISNUMBER(DATA!G768),DATA!G768,"n/a")</f>
        <v>3.5616670892004702E-2</v>
      </c>
      <c r="G911" s="76">
        <f>+IF(ISNUMBER(DATA!P768),DATA!P768,"n/a")</f>
        <v>732598.9</v>
      </c>
      <c r="H911" s="77">
        <f>+IF(ISNUMBER(DATA!Q768),DATA!Q768,"n/a")</f>
        <v>2.93945415675297E-2</v>
      </c>
      <c r="I911" s="76">
        <f>+IF(ISNUMBER(DATA!Z768),DATA!Z768,"n/a")</f>
        <v>1360715.09</v>
      </c>
      <c r="J911" s="77">
        <f>+IF(ISNUMBER(DATA!AA768),DATA!AA768,"n/a")</f>
        <v>3.5141441224522701E-2</v>
      </c>
      <c r="K911" s="76">
        <f>+IF(ISNUMBER(DATA!AJ768),DATA!AJ768,"n/a")</f>
        <v>2496717.2000000002</v>
      </c>
      <c r="L911" s="77">
        <f>+IF(ISNUMBER(DATA!AK768),DATA!AK768,"n/a")</f>
        <v>3.4136020369145897E-2</v>
      </c>
      <c r="R911" s="66"/>
      <c r="S911" s="66"/>
      <c r="T911" s="66"/>
      <c r="U911" s="66"/>
      <c r="V911" s="66"/>
      <c r="W911" s="66"/>
      <c r="X911" s="66"/>
      <c r="Y911" s="66"/>
    </row>
    <row r="912" spans="1:25" x14ac:dyDescent="0.2">
      <c r="A912" s="75" t="s">
        <v>19</v>
      </c>
      <c r="B912" s="66" t="s">
        <v>27</v>
      </c>
      <c r="C912" s="66" t="s">
        <v>0</v>
      </c>
      <c r="D912" s="66" t="s">
        <v>309</v>
      </c>
      <c r="E912" s="76">
        <f>+IF(ISNUMBER(DATA!F769),DATA!F769,"n/a")</f>
        <v>188999.05</v>
      </c>
      <c r="F912" s="77">
        <f>+IF(ISNUMBER(DATA!G769),DATA!G769,"n/a")</f>
        <v>-3.87125132234915E-2</v>
      </c>
      <c r="G912" s="76">
        <f>+IF(ISNUMBER(DATA!P769),DATA!P769,"n/a")</f>
        <v>619315.02</v>
      </c>
      <c r="H912" s="77">
        <f>+IF(ISNUMBER(DATA!Q769),DATA!Q769,"n/a")</f>
        <v>-3.1972396329930999E-2</v>
      </c>
      <c r="I912" s="76">
        <f>+IF(ISNUMBER(DATA!Z769),DATA!Z769,"n/a")</f>
        <v>1157891.06</v>
      </c>
      <c r="J912" s="77">
        <f>+IF(ISNUMBER(DATA!AA769),DATA!AA769,"n/a")</f>
        <v>-3.5378055786836303E-2</v>
      </c>
      <c r="K912" s="76">
        <f>+IF(ISNUMBER(DATA!AJ769),DATA!AJ769,"n/a")</f>
        <v>2182573.0499999998</v>
      </c>
      <c r="L912" s="77">
        <f>+IF(ISNUMBER(DATA!AK769),DATA!AK769,"n/a")</f>
        <v>-1.0129651668006201E-2</v>
      </c>
      <c r="R912" s="66"/>
      <c r="S912" s="66"/>
      <c r="T912" s="66"/>
      <c r="U912" s="66"/>
      <c r="V912" s="66"/>
      <c r="W912" s="66"/>
      <c r="X912" s="66"/>
      <c r="Y912" s="66"/>
    </row>
    <row r="913" spans="1:25" x14ac:dyDescent="0.2">
      <c r="A913" s="75" t="s">
        <v>19</v>
      </c>
      <c r="B913" s="66" t="s">
        <v>27</v>
      </c>
      <c r="C913" s="66" t="s">
        <v>0</v>
      </c>
      <c r="D913" s="66" t="s">
        <v>310</v>
      </c>
      <c r="E913" s="76">
        <f>+IF(ISNUMBER(DATA!F770),DATA!F770,"n/a")</f>
        <v>81353.789999999994</v>
      </c>
      <c r="F913" s="77">
        <f>+IF(ISNUMBER(DATA!G770),DATA!G770,"n/a")</f>
        <v>-0.23929034285041001</v>
      </c>
      <c r="G913" s="76">
        <f>+IF(ISNUMBER(DATA!P770),DATA!P770,"n/a")</f>
        <v>267513.5</v>
      </c>
      <c r="H913" s="77">
        <f>+IF(ISNUMBER(DATA!Q770),DATA!Q770,"n/a")</f>
        <v>-0.21848184598652601</v>
      </c>
      <c r="I913" s="76">
        <f>+IF(ISNUMBER(DATA!Z770),DATA!Z770,"n/a")</f>
        <v>490822.81</v>
      </c>
      <c r="J913" s="77">
        <f>+IF(ISNUMBER(DATA!AA770),DATA!AA770,"n/a")</f>
        <v>-0.228253013950172</v>
      </c>
      <c r="K913" s="76">
        <f>+IF(ISNUMBER(DATA!AJ770),DATA!AJ770,"n/a")</f>
        <v>959030.35</v>
      </c>
      <c r="L913" s="77">
        <f>+IF(ISNUMBER(DATA!AK770),DATA!AK770,"n/a")</f>
        <v>-0.21610043922079999</v>
      </c>
      <c r="R913" s="66"/>
      <c r="S913" s="66"/>
      <c r="T913" s="66"/>
      <c r="U913" s="66"/>
      <c r="V913" s="66"/>
      <c r="W913" s="66"/>
      <c r="X913" s="66"/>
      <c r="Y913" s="66"/>
    </row>
    <row r="914" spans="1:25" x14ac:dyDescent="0.2">
      <c r="A914" s="75" t="s">
        <v>19</v>
      </c>
      <c r="B914" s="66" t="s">
        <v>27</v>
      </c>
      <c r="C914" s="66" t="s">
        <v>0</v>
      </c>
      <c r="D914" s="66" t="s">
        <v>311</v>
      </c>
      <c r="E914" s="76">
        <f>+IF(ISNUMBER(DATA!F771),DATA!F771,"n/a")</f>
        <v>186890.42</v>
      </c>
      <c r="F914" s="77">
        <f>+IF(ISNUMBER(DATA!G771),DATA!G771,"n/a")</f>
        <v>-0.24008532949580499</v>
      </c>
      <c r="G914" s="76">
        <f>+IF(ISNUMBER(DATA!P771),DATA!P771,"n/a")</f>
        <v>643710.79</v>
      </c>
      <c r="H914" s="77">
        <f>+IF(ISNUMBER(DATA!Q771),DATA!Q771,"n/a")</f>
        <v>-0.23420857967047601</v>
      </c>
      <c r="I914" s="76">
        <f>+IF(ISNUMBER(DATA!Z771),DATA!Z771,"n/a")</f>
        <v>1257353.69</v>
      </c>
      <c r="J914" s="77">
        <f>+IF(ISNUMBER(DATA!AA771),DATA!AA771,"n/a")</f>
        <v>-0.23277081740778899</v>
      </c>
      <c r="K914" s="76">
        <f>+IF(ISNUMBER(DATA!AJ771),DATA!AJ771,"n/a")</f>
        <v>2678430.29</v>
      </c>
      <c r="L914" s="77">
        <f>+IF(ISNUMBER(DATA!AK771),DATA!AK771,"n/a")</f>
        <v>-0.109050342829785</v>
      </c>
      <c r="R914" s="66"/>
      <c r="S914" s="66"/>
      <c r="T914" s="66"/>
      <c r="U914" s="66"/>
      <c r="V914" s="66"/>
      <c r="W914" s="66"/>
      <c r="X914" s="66"/>
      <c r="Y914" s="66"/>
    </row>
    <row r="915" spans="1:25" x14ac:dyDescent="0.2">
      <c r="A915" s="75" t="s">
        <v>19</v>
      </c>
      <c r="B915" s="66" t="s">
        <v>27</v>
      </c>
      <c r="C915" s="66" t="s">
        <v>0</v>
      </c>
      <c r="D915" s="66" t="s">
        <v>312</v>
      </c>
      <c r="E915" s="76">
        <f>+IF(ISNUMBER(DATA!F772),DATA!F772,"n/a")</f>
        <v>64058.75</v>
      </c>
      <c r="F915" s="77">
        <f>+IF(ISNUMBER(DATA!G772),DATA!G772,"n/a")</f>
        <v>0.19846284692677901</v>
      </c>
      <c r="G915" s="76">
        <f>+IF(ISNUMBER(DATA!P772),DATA!P772,"n/a")</f>
        <v>226977.05</v>
      </c>
      <c r="H915" s="77">
        <f>+IF(ISNUMBER(DATA!Q772),DATA!Q772,"n/a")</f>
        <v>0.24804258817858801</v>
      </c>
      <c r="I915" s="76">
        <f>+IF(ISNUMBER(DATA!Z772),DATA!Z772,"n/a")</f>
        <v>422908.9</v>
      </c>
      <c r="J915" s="77">
        <f>+IF(ISNUMBER(DATA!AA772),DATA!AA772,"n/a")</f>
        <v>0.14948996771058501</v>
      </c>
      <c r="K915" s="76">
        <f>+IF(ISNUMBER(DATA!AJ772),DATA!AJ772,"n/a")</f>
        <v>759401.32</v>
      </c>
      <c r="L915" s="77">
        <f>+IF(ISNUMBER(DATA!AK772),DATA!AK772,"n/a")</f>
        <v>9.3020739348802103E-2</v>
      </c>
      <c r="R915" s="66"/>
      <c r="S915" s="66"/>
      <c r="T915" s="66"/>
      <c r="U915" s="66"/>
      <c r="V915" s="66"/>
      <c r="W915" s="66"/>
      <c r="X915" s="66"/>
      <c r="Y915" s="66"/>
    </row>
    <row r="916" spans="1:25" x14ac:dyDescent="0.2">
      <c r="A916" s="75" t="s">
        <v>19</v>
      </c>
      <c r="B916" s="66" t="s">
        <v>27</v>
      </c>
      <c r="C916" s="66" t="s">
        <v>0</v>
      </c>
      <c r="D916" s="66" t="s">
        <v>313</v>
      </c>
      <c r="E916" s="76">
        <f>+IF(ISNUMBER(DATA!F773),DATA!F773,"n/a")</f>
        <v>188224.65</v>
      </c>
      <c r="F916" s="77">
        <f>+IF(ISNUMBER(DATA!G773),DATA!G773,"n/a")</f>
        <v>1.8251361218911199E-2</v>
      </c>
      <c r="G916" s="76">
        <f>+IF(ISNUMBER(DATA!P773),DATA!P773,"n/a")</f>
        <v>632319.75</v>
      </c>
      <c r="H916" s="77">
        <f>+IF(ISNUMBER(DATA!Q773),DATA!Q773,"n/a")</f>
        <v>-4.6816964801540899E-2</v>
      </c>
      <c r="I916" s="76">
        <f>+IF(ISNUMBER(DATA!Z773),DATA!Z773,"n/a")</f>
        <v>1222761.75</v>
      </c>
      <c r="J916" s="77">
        <f>+IF(ISNUMBER(DATA!AA773),DATA!AA773,"n/a")</f>
        <v>-7.2121505741059702E-2</v>
      </c>
      <c r="K916" s="76">
        <f>+IF(ISNUMBER(DATA!AJ773),DATA!AJ773,"n/a")</f>
        <v>2312708.96</v>
      </c>
      <c r="L916" s="77">
        <f>+IF(ISNUMBER(DATA!AK773),DATA!AK773,"n/a")</f>
        <v>-8.4036488815866298E-2</v>
      </c>
      <c r="R916" s="66"/>
      <c r="S916" s="66"/>
      <c r="T916" s="66"/>
      <c r="U916" s="66"/>
      <c r="V916" s="66"/>
      <c r="W916" s="66"/>
      <c r="X916" s="66"/>
      <c r="Y916" s="66"/>
    </row>
    <row r="917" spans="1:25" x14ac:dyDescent="0.2">
      <c r="A917" s="75" t="s">
        <v>19</v>
      </c>
      <c r="B917" s="66" t="s">
        <v>27</v>
      </c>
      <c r="C917" s="66" t="s">
        <v>0</v>
      </c>
      <c r="D917" s="66" t="s">
        <v>314</v>
      </c>
      <c r="E917" s="76">
        <f>+IF(ISNUMBER(DATA!F774),DATA!F774,"n/a")</f>
        <v>459040.72</v>
      </c>
      <c r="F917" s="77">
        <f>+IF(ISNUMBER(DATA!G774),DATA!G774,"n/a")</f>
        <v>-1.47528636651176E-2</v>
      </c>
      <c r="G917" s="76">
        <f>+IF(ISNUMBER(DATA!P774),DATA!P774,"n/a")</f>
        <v>1598890.5</v>
      </c>
      <c r="H917" s="77">
        <f>+IF(ISNUMBER(DATA!Q774),DATA!Q774,"n/a")</f>
        <v>1.9895349274451801E-2</v>
      </c>
      <c r="I917" s="76">
        <f>+IF(ISNUMBER(DATA!Z774),DATA!Z774,"n/a")</f>
        <v>3078187.98</v>
      </c>
      <c r="J917" s="77">
        <f>+IF(ISNUMBER(DATA!AA774),DATA!AA774,"n/a")</f>
        <v>-2.2667950002872798E-2</v>
      </c>
      <c r="K917" s="76">
        <f>+IF(ISNUMBER(DATA!AJ774),DATA!AJ774,"n/a")</f>
        <v>5920578.4699999997</v>
      </c>
      <c r="L917" s="77">
        <f>+IF(ISNUMBER(DATA!AK774),DATA!AK774,"n/a")</f>
        <v>-3.4941351243045503E-2</v>
      </c>
      <c r="R917" s="66"/>
      <c r="S917" s="66"/>
      <c r="T917" s="66"/>
      <c r="U917" s="66"/>
      <c r="V917" s="66"/>
      <c r="W917" s="66"/>
      <c r="X917" s="66"/>
      <c r="Y917" s="66"/>
    </row>
    <row r="918" spans="1:25" x14ac:dyDescent="0.2">
      <c r="A918" s="75" t="s">
        <v>19</v>
      </c>
      <c r="B918" s="66" t="s">
        <v>27</v>
      </c>
      <c r="C918" s="66" t="s">
        <v>0</v>
      </c>
      <c r="D918" s="66" t="s">
        <v>315</v>
      </c>
      <c r="E918" s="76">
        <f>+IF(ISNUMBER(DATA!F775),DATA!F775,"n/a")</f>
        <v>304787.92</v>
      </c>
      <c r="F918" s="77">
        <f>+IF(ISNUMBER(DATA!G775),DATA!G775,"n/a")</f>
        <v>0.105211773205617</v>
      </c>
      <c r="G918" s="76">
        <f>+IF(ISNUMBER(DATA!P775),DATA!P775,"n/a")</f>
        <v>1043858.46</v>
      </c>
      <c r="H918" s="77">
        <f>+IF(ISNUMBER(DATA!Q775),DATA!Q775,"n/a")</f>
        <v>0.105058512154333</v>
      </c>
      <c r="I918" s="76">
        <f>+IF(ISNUMBER(DATA!Z775),DATA!Z775,"n/a")</f>
        <v>2029827.23</v>
      </c>
      <c r="J918" s="77">
        <f>+IF(ISNUMBER(DATA!AA775),DATA!AA775,"n/a")</f>
        <v>7.9986084661103195E-3</v>
      </c>
      <c r="K918" s="76">
        <f>+IF(ISNUMBER(DATA!AJ775),DATA!AJ775,"n/a")</f>
        <v>3684999.65</v>
      </c>
      <c r="L918" s="77">
        <f>+IF(ISNUMBER(DATA!AK775),DATA!AK775,"n/a")</f>
        <v>-4.9032758223301498E-2</v>
      </c>
      <c r="R918" s="66"/>
      <c r="S918" s="66"/>
      <c r="T918" s="66"/>
      <c r="U918" s="66"/>
      <c r="V918" s="66"/>
      <c r="W918" s="66"/>
      <c r="X918" s="66"/>
      <c r="Y918" s="66"/>
    </row>
    <row r="919" spans="1:25" x14ac:dyDescent="0.2">
      <c r="A919" s="75" t="s">
        <v>19</v>
      </c>
      <c r="B919" s="66" t="s">
        <v>27</v>
      </c>
      <c r="C919" s="66" t="s">
        <v>0</v>
      </c>
      <c r="D919" s="66" t="s">
        <v>316</v>
      </c>
      <c r="E919" s="76">
        <f>+IF(ISNUMBER(DATA!F776),DATA!F776,"n/a")</f>
        <v>379796.11</v>
      </c>
      <c r="F919" s="77">
        <f>+IF(ISNUMBER(DATA!G776),DATA!G776,"n/a")</f>
        <v>0.15563983881245499</v>
      </c>
      <c r="G919" s="76">
        <f>+IF(ISNUMBER(DATA!P776),DATA!P776,"n/a")</f>
        <v>1140813</v>
      </c>
      <c r="H919" s="77">
        <f>+IF(ISNUMBER(DATA!Q776),DATA!Q776,"n/a")</f>
        <v>3.7508789349082403E-2</v>
      </c>
      <c r="I919" s="76">
        <f>+IF(ISNUMBER(DATA!Z776),DATA!Z776,"n/a")</f>
        <v>2101879.58</v>
      </c>
      <c r="J919" s="77">
        <f>+IF(ISNUMBER(DATA!AA776),DATA!AA776,"n/a")</f>
        <v>6.4658198343367904E-2</v>
      </c>
      <c r="K919" s="76">
        <f>+IF(ISNUMBER(DATA!AJ776),DATA!AJ776,"n/a")</f>
        <v>3965757.53</v>
      </c>
      <c r="L919" s="77">
        <f>+IF(ISNUMBER(DATA!AK776),DATA!AK776,"n/a")</f>
        <v>6.2552831978378298E-2</v>
      </c>
      <c r="R919" s="66"/>
      <c r="S919" s="66"/>
      <c r="T919" s="66"/>
      <c r="U919" s="66"/>
      <c r="V919" s="66"/>
      <c r="W919" s="66"/>
      <c r="X919" s="66"/>
      <c r="Y919" s="66"/>
    </row>
    <row r="920" spans="1:25" x14ac:dyDescent="0.2">
      <c r="A920" s="75" t="s">
        <v>19</v>
      </c>
      <c r="B920" s="66" t="s">
        <v>27</v>
      </c>
      <c r="C920" s="66" t="s">
        <v>0</v>
      </c>
      <c r="D920" s="66" t="s">
        <v>317</v>
      </c>
      <c r="E920" s="76">
        <f>+IF(ISNUMBER(DATA!F777),DATA!F777,"n/a")</f>
        <v>184805.94</v>
      </c>
      <c r="F920" s="77">
        <f>+IF(ISNUMBER(DATA!G777),DATA!G777,"n/a")</f>
        <v>0.19126659476753</v>
      </c>
      <c r="G920" s="76">
        <f>+IF(ISNUMBER(DATA!P777),DATA!P777,"n/a")</f>
        <v>661721.97</v>
      </c>
      <c r="H920" s="77">
        <f>+IF(ISNUMBER(DATA!Q777),DATA!Q777,"n/a")</f>
        <v>0.18292044368859101</v>
      </c>
      <c r="I920" s="76">
        <f>+IF(ISNUMBER(DATA!Z777),DATA!Z777,"n/a")</f>
        <v>1237789.3799999999</v>
      </c>
      <c r="J920" s="77">
        <f>+IF(ISNUMBER(DATA!AA777),DATA!AA777,"n/a")</f>
        <v>0.163778600588698</v>
      </c>
      <c r="K920" s="76">
        <f>+IF(ISNUMBER(DATA!AJ777),DATA!AJ777,"n/a")</f>
        <v>2211616.2400000002</v>
      </c>
      <c r="L920" s="77">
        <f>+IF(ISNUMBER(DATA!AK777),DATA!AK777,"n/a")</f>
        <v>0.16976922985786</v>
      </c>
      <c r="R920" s="66"/>
      <c r="S920" s="66"/>
      <c r="T920" s="66"/>
      <c r="U920" s="66"/>
      <c r="V920" s="66"/>
      <c r="W920" s="66"/>
      <c r="X920" s="66"/>
      <c r="Y920" s="66"/>
    </row>
    <row r="921" spans="1:25" x14ac:dyDescent="0.2">
      <c r="A921" s="75" t="s">
        <v>19</v>
      </c>
      <c r="B921" s="66" t="s">
        <v>27</v>
      </c>
      <c r="C921" s="66" t="s">
        <v>0</v>
      </c>
      <c r="D921" s="66" t="s">
        <v>318</v>
      </c>
      <c r="E921" s="76">
        <f>+IF(ISNUMBER(DATA!F778),DATA!F778,"n/a")</f>
        <v>494332.38</v>
      </c>
      <c r="F921" s="77">
        <f>+IF(ISNUMBER(DATA!G778),DATA!G778,"n/a")</f>
        <v>0.248728630974313</v>
      </c>
      <c r="G921" s="76">
        <f>+IF(ISNUMBER(DATA!P778),DATA!P778,"n/a")</f>
        <v>1479209.22</v>
      </c>
      <c r="H921" s="77">
        <f>+IF(ISNUMBER(DATA!Q778),DATA!Q778,"n/a")</f>
        <v>6.7298879054548802E-2</v>
      </c>
      <c r="I921" s="76">
        <f>+IF(ISNUMBER(DATA!Z778),DATA!Z778,"n/a")</f>
        <v>2774034.36</v>
      </c>
      <c r="J921" s="77">
        <f>+IF(ISNUMBER(DATA!AA778),DATA!AA778,"n/a")</f>
        <v>6.8192071231925597E-2</v>
      </c>
      <c r="K921" s="76">
        <f>+IF(ISNUMBER(DATA!AJ778),DATA!AJ778,"n/a")</f>
        <v>5084018.1100000003</v>
      </c>
      <c r="L921" s="77">
        <f>+IF(ISNUMBER(DATA!AK778),DATA!AK778,"n/a")</f>
        <v>8.3507759736744E-2</v>
      </c>
      <c r="R921" s="66"/>
      <c r="S921" s="66"/>
      <c r="T921" s="66"/>
      <c r="U921" s="66"/>
      <c r="V921" s="66"/>
      <c r="W921" s="66"/>
      <c r="X921" s="66"/>
      <c r="Y921" s="66"/>
    </row>
    <row r="922" spans="1:25" x14ac:dyDescent="0.2">
      <c r="A922" s="75" t="s">
        <v>19</v>
      </c>
      <c r="B922" s="66" t="s">
        <v>27</v>
      </c>
      <c r="C922" s="66" t="s">
        <v>0</v>
      </c>
      <c r="D922" s="66" t="s">
        <v>344</v>
      </c>
      <c r="E922" s="76">
        <f>+IF(ISNUMBER(DATA!F779),DATA!F779,"n/a")</f>
        <v>66395.839999999997</v>
      </c>
      <c r="F922" s="77">
        <f>+IF(ISNUMBER(DATA!G779),DATA!G779,"n/a")</f>
        <v>-0.138299745899302</v>
      </c>
      <c r="G922" s="76">
        <f>+IF(ISNUMBER(DATA!P779),DATA!P779,"n/a")</f>
        <v>229642.67</v>
      </c>
      <c r="H922" s="77">
        <f>+IF(ISNUMBER(DATA!Q779),DATA!Q779,"n/a")</f>
        <v>-0.12402126325544199</v>
      </c>
      <c r="I922" s="76">
        <f>+IF(ISNUMBER(DATA!Z779),DATA!Z779,"n/a")</f>
        <v>427534.35</v>
      </c>
      <c r="J922" s="77">
        <f>+IF(ISNUMBER(DATA!AA779),DATA!AA779,"n/a")</f>
        <v>-0.11973220843255999</v>
      </c>
      <c r="K922" s="76">
        <f>+IF(ISNUMBER(DATA!AJ779),DATA!AJ779,"n/a")</f>
        <v>837608.33</v>
      </c>
      <c r="L922" s="77">
        <f>+IF(ISNUMBER(DATA!AK779),DATA!AK779,"n/a")</f>
        <v>-8.5758533176587895E-2</v>
      </c>
      <c r="R922" s="66"/>
      <c r="S922" s="66"/>
      <c r="T922" s="66"/>
      <c r="U922" s="66"/>
      <c r="V922" s="66"/>
      <c r="W922" s="66"/>
      <c r="X922" s="66"/>
      <c r="Y922" s="66"/>
    </row>
    <row r="923" spans="1:25" x14ac:dyDescent="0.2">
      <c r="A923" s="75" t="s">
        <v>19</v>
      </c>
      <c r="B923" s="66" t="s">
        <v>27</v>
      </c>
      <c r="C923" s="66" t="s">
        <v>0</v>
      </c>
      <c r="D923" s="66" t="s">
        <v>345</v>
      </c>
      <c r="E923" s="76">
        <f>+IF(ISNUMBER(DATA!F780),DATA!F780,"n/a")</f>
        <v>236647.25</v>
      </c>
      <c r="F923" s="77">
        <f>+IF(ISNUMBER(DATA!G780),DATA!G780,"n/a")</f>
        <v>0.100969189811248</v>
      </c>
      <c r="G923" s="76">
        <f>+IF(ISNUMBER(DATA!P780),DATA!P780,"n/a")</f>
        <v>791054.25</v>
      </c>
      <c r="H923" s="77">
        <f>+IF(ISNUMBER(DATA!Q780),DATA!Q780,"n/a")</f>
        <v>0.12104290313931</v>
      </c>
      <c r="I923" s="76">
        <f>+IF(ISNUMBER(DATA!Z780),DATA!Z780,"n/a")</f>
        <v>1492948.82</v>
      </c>
      <c r="J923" s="77">
        <f>+IF(ISNUMBER(DATA!AA780),DATA!AA780,"n/a")</f>
        <v>9.66125732403285E-2</v>
      </c>
      <c r="K923" s="76">
        <f>+IF(ISNUMBER(DATA!AJ780),DATA!AJ780,"n/a")</f>
        <v>2796147.95</v>
      </c>
      <c r="L923" s="77">
        <f>+IF(ISNUMBER(DATA!AK780),DATA!AK780,"n/a")</f>
        <v>0.109692529122074</v>
      </c>
      <c r="R923" s="66"/>
      <c r="S923" s="66"/>
      <c r="T923" s="66"/>
      <c r="U923" s="66"/>
      <c r="V923" s="66"/>
      <c r="W923" s="66"/>
      <c r="X923" s="66"/>
      <c r="Y923" s="66"/>
    </row>
    <row r="924" spans="1:25" x14ac:dyDescent="0.2">
      <c r="A924" s="75"/>
      <c r="E924" s="90"/>
      <c r="F924" s="77"/>
      <c r="G924" s="91"/>
      <c r="H924" s="77"/>
      <c r="I924" s="91"/>
      <c r="J924" s="82"/>
      <c r="K924" s="91"/>
      <c r="L924" s="77"/>
      <c r="R924" s="66"/>
      <c r="S924" s="66"/>
      <c r="T924" s="66"/>
      <c r="U924" s="66"/>
      <c r="V924" s="66"/>
      <c r="W924" s="66"/>
      <c r="X924" s="66"/>
      <c r="Y924" s="66"/>
    </row>
    <row r="925" spans="1:25" x14ac:dyDescent="0.2">
      <c r="A925" s="75" t="s">
        <v>19</v>
      </c>
      <c r="B925" s="66" t="s">
        <v>27</v>
      </c>
      <c r="C925" s="66" t="s">
        <v>9</v>
      </c>
      <c r="D925" s="66" t="s">
        <v>271</v>
      </c>
      <c r="E925" s="76">
        <f>+IF(ISNUMBER(DATA!H731),DATA!H731,"n/a")</f>
        <v>23014.77</v>
      </c>
      <c r="F925" s="77">
        <f>+IF(ISNUMBER(DATA!I731),DATA!I731,"n/a")</f>
        <v>4.77236877146738E-2</v>
      </c>
      <c r="G925" s="76">
        <f>+IF(ISNUMBER(DATA!R731),DATA!R731,"n/a")</f>
        <v>76871.740000000005</v>
      </c>
      <c r="H925" s="77">
        <f>+IF(ISNUMBER(DATA!S731),DATA!S731,"n/a")</f>
        <v>0.174222795750958</v>
      </c>
      <c r="I925" s="76">
        <f>+IF(ISNUMBER(DATA!AB731),DATA!AB731,"n/a")</f>
        <v>144979.85999999999</v>
      </c>
      <c r="J925" s="77">
        <f>+IF(ISNUMBER(DATA!AC731),DATA!AC731,"n/a")</f>
        <v>0.155376538517875</v>
      </c>
      <c r="K925" s="76">
        <f>+IF(ISNUMBER(DATA!AL731),DATA!AL731,"n/a")</f>
        <v>260775.69</v>
      </c>
      <c r="L925" s="77">
        <f>+IF(ISNUMBER(DATA!AM731),DATA!AM731,"n/a")</f>
        <v>0.171173537705401</v>
      </c>
      <c r="R925" s="66"/>
      <c r="S925" s="66"/>
      <c r="T925" s="66"/>
      <c r="U925" s="66"/>
      <c r="V925" s="66"/>
      <c r="W925" s="66"/>
      <c r="X925" s="66"/>
      <c r="Y925" s="66"/>
    </row>
    <row r="926" spans="1:25" x14ac:dyDescent="0.2">
      <c r="A926" s="75" t="s">
        <v>19</v>
      </c>
      <c r="B926" s="66" t="s">
        <v>27</v>
      </c>
      <c r="C926" s="66" t="s">
        <v>9</v>
      </c>
      <c r="D926" s="66" t="s">
        <v>272</v>
      </c>
      <c r="E926" s="76">
        <f>+IF(ISNUMBER(DATA!H732),DATA!H732,"n/a")</f>
        <v>81385.89</v>
      </c>
      <c r="F926" s="77">
        <f>+IF(ISNUMBER(DATA!I732),DATA!I732,"n/a")</f>
        <v>0.32604215003362902</v>
      </c>
      <c r="G926" s="76">
        <f>+IF(ISNUMBER(DATA!R732),DATA!R732,"n/a")</f>
        <v>250582.43</v>
      </c>
      <c r="H926" s="77">
        <f>+IF(ISNUMBER(DATA!S732),DATA!S732,"n/a")</f>
        <v>0.199547404784395</v>
      </c>
      <c r="I926" s="76">
        <f>+IF(ISNUMBER(DATA!AB732),DATA!AB732,"n/a")</f>
        <v>462173.42</v>
      </c>
      <c r="J926" s="77">
        <f>+IF(ISNUMBER(DATA!AC732),DATA!AC732,"n/a")</f>
        <v>0.13593608741007401</v>
      </c>
      <c r="K926" s="76">
        <f>+IF(ISNUMBER(DATA!AL732),DATA!AL732,"n/a")</f>
        <v>844397.73</v>
      </c>
      <c r="L926" s="77">
        <f>+IF(ISNUMBER(DATA!AM732),DATA!AM732,"n/a")</f>
        <v>-2.4462522924152599E-2</v>
      </c>
      <c r="R926" s="66"/>
      <c r="S926" s="66"/>
      <c r="T926" s="66"/>
      <c r="U926" s="66"/>
      <c r="V926" s="66"/>
      <c r="W926" s="66"/>
      <c r="X926" s="66"/>
      <c r="Y926" s="66"/>
    </row>
    <row r="927" spans="1:25" x14ac:dyDescent="0.2">
      <c r="A927" s="75" t="s">
        <v>19</v>
      </c>
      <c r="B927" s="66" t="s">
        <v>27</v>
      </c>
      <c r="C927" s="66" t="s">
        <v>9</v>
      </c>
      <c r="D927" s="66" t="s">
        <v>273</v>
      </c>
      <c r="E927" s="76">
        <f>+IF(ISNUMBER(DATA!H733),DATA!H733,"n/a")</f>
        <v>144249.92000000001</v>
      </c>
      <c r="F927" s="77">
        <f>+IF(ISNUMBER(DATA!I733),DATA!I733,"n/a")</f>
        <v>8.8531669195759194E-2</v>
      </c>
      <c r="G927" s="76">
        <f>+IF(ISNUMBER(DATA!R733),DATA!R733,"n/a")</f>
        <v>472284.17</v>
      </c>
      <c r="H927" s="77">
        <f>+IF(ISNUMBER(DATA!S733),DATA!S733,"n/a")</f>
        <v>2.82269850899695E-2</v>
      </c>
      <c r="I927" s="76">
        <f>+IF(ISNUMBER(DATA!AB733),DATA!AB733,"n/a")</f>
        <v>894149.52</v>
      </c>
      <c r="J927" s="77">
        <f>+IF(ISNUMBER(DATA!AC733),DATA!AC733,"n/a")</f>
        <v>-3.0964386515919901E-2</v>
      </c>
      <c r="K927" s="76">
        <f>+IF(ISNUMBER(DATA!AL733),DATA!AL733,"n/a")</f>
        <v>1657756.85</v>
      </c>
      <c r="L927" s="77">
        <f>+IF(ISNUMBER(DATA!AM733),DATA!AM733,"n/a")</f>
        <v>-5.0790424203799998E-2</v>
      </c>
      <c r="R927" s="66"/>
      <c r="S927" s="66"/>
      <c r="T927" s="66"/>
      <c r="U927" s="66"/>
      <c r="V927" s="66"/>
      <c r="W927" s="66"/>
      <c r="X927" s="66"/>
      <c r="Y927" s="66"/>
    </row>
    <row r="928" spans="1:25" x14ac:dyDescent="0.2">
      <c r="A928" s="75" t="s">
        <v>19</v>
      </c>
      <c r="B928" s="66" t="s">
        <v>27</v>
      </c>
      <c r="C928" s="66" t="s">
        <v>9</v>
      </c>
      <c r="D928" s="66" t="s">
        <v>274</v>
      </c>
      <c r="E928" s="76">
        <f>+IF(ISNUMBER(DATA!H734),DATA!H734,"n/a")</f>
        <v>64738.57</v>
      </c>
      <c r="F928" s="77">
        <f>+IF(ISNUMBER(DATA!I734),DATA!I734,"n/a")</f>
        <v>0.30445515327585898</v>
      </c>
      <c r="G928" s="76">
        <f>+IF(ISNUMBER(DATA!R734),DATA!R734,"n/a")</f>
        <v>194566.61</v>
      </c>
      <c r="H928" s="77">
        <f>+IF(ISNUMBER(DATA!S734),DATA!S734,"n/a")</f>
        <v>0.13069083234753801</v>
      </c>
      <c r="I928" s="76">
        <f>+IF(ISNUMBER(DATA!AB734),DATA!AB734,"n/a")</f>
        <v>350808.58</v>
      </c>
      <c r="J928" s="77">
        <f>+IF(ISNUMBER(DATA!AC734),DATA!AC734,"n/a")</f>
        <v>9.5651674741330406E-2</v>
      </c>
      <c r="K928" s="76">
        <f>+IF(ISNUMBER(DATA!AL734),DATA!AL734,"n/a")</f>
        <v>660284.43000000005</v>
      </c>
      <c r="L928" s="77">
        <f>+IF(ISNUMBER(DATA!AM734),DATA!AM734,"n/a")</f>
        <v>7.6600242251364803E-2</v>
      </c>
      <c r="R928" s="66"/>
      <c r="S928" s="66"/>
      <c r="T928" s="66"/>
      <c r="U928" s="66"/>
      <c r="V928" s="66"/>
      <c r="W928" s="66"/>
      <c r="X928" s="66"/>
      <c r="Y928" s="66"/>
    </row>
    <row r="929" spans="1:25" x14ac:dyDescent="0.2">
      <c r="A929" s="75" t="s">
        <v>19</v>
      </c>
      <c r="B929" s="66" t="s">
        <v>27</v>
      </c>
      <c r="C929" s="66" t="s">
        <v>9</v>
      </c>
      <c r="D929" s="66" t="s">
        <v>275</v>
      </c>
      <c r="E929" s="76">
        <f>+IF(ISNUMBER(DATA!H735),DATA!H735,"n/a")</f>
        <v>119690.01</v>
      </c>
      <c r="F929" s="77">
        <f>+IF(ISNUMBER(DATA!I735),DATA!I735,"n/a")</f>
        <v>-0.124947269468697</v>
      </c>
      <c r="G929" s="76">
        <f>+IF(ISNUMBER(DATA!R735),DATA!R735,"n/a")</f>
        <v>387004.57</v>
      </c>
      <c r="H929" s="77">
        <f>+IF(ISNUMBER(DATA!S735),DATA!S735,"n/a")</f>
        <v>-0.18743442862239601</v>
      </c>
      <c r="I929" s="76">
        <f>+IF(ISNUMBER(DATA!AB735),DATA!AB735,"n/a")</f>
        <v>751419.97</v>
      </c>
      <c r="J929" s="77">
        <f>+IF(ISNUMBER(DATA!AC735),DATA!AC735,"n/a")</f>
        <v>-0.20235617130522299</v>
      </c>
      <c r="K929" s="76">
        <f>+IF(ISNUMBER(DATA!AL735),DATA!AL735,"n/a")</f>
        <v>1408572.97</v>
      </c>
      <c r="L929" s="77">
        <f>+IF(ISNUMBER(DATA!AM735),DATA!AM735,"n/a")</f>
        <v>-0.17000242215924599</v>
      </c>
      <c r="R929" s="66"/>
      <c r="S929" s="66"/>
      <c r="T929" s="66"/>
      <c r="U929" s="66"/>
      <c r="V929" s="66"/>
      <c r="W929" s="66"/>
      <c r="X929" s="66"/>
      <c r="Y929" s="66"/>
    </row>
    <row r="930" spans="1:25" x14ac:dyDescent="0.2">
      <c r="A930" s="75" t="s">
        <v>19</v>
      </c>
      <c r="B930" s="66" t="s">
        <v>27</v>
      </c>
      <c r="C930" s="66" t="s">
        <v>9</v>
      </c>
      <c r="D930" s="66" t="s">
        <v>276</v>
      </c>
      <c r="E930" s="76">
        <f>+IF(ISNUMBER(DATA!H736),DATA!H736,"n/a")</f>
        <v>62363.34</v>
      </c>
      <c r="F930" s="77">
        <f>+IF(ISNUMBER(DATA!I736),DATA!I736,"n/a")</f>
        <v>-3.6293296678588702E-2</v>
      </c>
      <c r="G930" s="76">
        <f>+IF(ISNUMBER(DATA!R736),DATA!R736,"n/a")</f>
        <v>219959.78</v>
      </c>
      <c r="H930" s="77">
        <f>+IF(ISNUMBER(DATA!S736),DATA!S736,"n/a")</f>
        <v>-1.8147330184759499E-2</v>
      </c>
      <c r="I930" s="76">
        <f>+IF(ISNUMBER(DATA!AB736),DATA!AB736,"n/a")</f>
        <v>423638.47</v>
      </c>
      <c r="J930" s="77">
        <f>+IF(ISNUMBER(DATA!AC736),DATA!AC736,"n/a")</f>
        <v>-2.2210944971308599E-2</v>
      </c>
      <c r="K930" s="76">
        <f>+IF(ISNUMBER(DATA!AL736),DATA!AL736,"n/a")</f>
        <v>798310.77</v>
      </c>
      <c r="L930" s="77">
        <f>+IF(ISNUMBER(DATA!AM736),DATA!AM736,"n/a")</f>
        <v>-5.8059528277195301E-2</v>
      </c>
      <c r="R930" s="66"/>
      <c r="S930" s="66"/>
      <c r="T930" s="66"/>
      <c r="U930" s="66"/>
      <c r="V930" s="66"/>
      <c r="W930" s="66"/>
      <c r="X930" s="66"/>
      <c r="Y930" s="66"/>
    </row>
    <row r="931" spans="1:25" x14ac:dyDescent="0.2">
      <c r="A931" s="75" t="s">
        <v>19</v>
      </c>
      <c r="B931" s="66" t="s">
        <v>27</v>
      </c>
      <c r="C931" s="66" t="s">
        <v>9</v>
      </c>
      <c r="D931" s="66" t="s">
        <v>277</v>
      </c>
      <c r="E931" s="76">
        <f>+IF(ISNUMBER(DATA!H737),DATA!H737,"n/a")</f>
        <v>37086.14</v>
      </c>
      <c r="F931" s="77">
        <f>+IF(ISNUMBER(DATA!I737),DATA!I737,"n/a")</f>
        <v>0.16590304486726101</v>
      </c>
      <c r="G931" s="76">
        <f>+IF(ISNUMBER(DATA!R737),DATA!R737,"n/a")</f>
        <v>118306.2</v>
      </c>
      <c r="H931" s="77">
        <f>+IF(ISNUMBER(DATA!S737),DATA!S737,"n/a")</f>
        <v>0.126577542515599</v>
      </c>
      <c r="I931" s="76">
        <f>+IF(ISNUMBER(DATA!AB737),DATA!AB737,"n/a")</f>
        <v>223354.62</v>
      </c>
      <c r="J931" s="77">
        <f>+IF(ISNUMBER(DATA!AC737),DATA!AC737,"n/a")</f>
        <v>0.182650956699033</v>
      </c>
      <c r="K931" s="76">
        <f>+IF(ISNUMBER(DATA!AL737),DATA!AL737,"n/a")</f>
        <v>401263.07</v>
      </c>
      <c r="L931" s="77">
        <f>+IF(ISNUMBER(DATA!AM737),DATA!AM737,"n/a")</f>
        <v>0.153940912730198</v>
      </c>
      <c r="R931" s="66"/>
      <c r="S931" s="66"/>
      <c r="T931" s="66"/>
      <c r="U931" s="66"/>
      <c r="V931" s="66"/>
      <c r="W931" s="66"/>
      <c r="X931" s="66"/>
      <c r="Y931" s="66"/>
    </row>
    <row r="932" spans="1:25" x14ac:dyDescent="0.2">
      <c r="A932" s="75" t="s">
        <v>19</v>
      </c>
      <c r="B932" s="66" t="s">
        <v>27</v>
      </c>
      <c r="C932" s="66" t="s">
        <v>9</v>
      </c>
      <c r="D932" s="66" t="s">
        <v>278</v>
      </c>
      <c r="E932" s="76">
        <f>+IF(ISNUMBER(DATA!H738),DATA!H738,"n/a")</f>
        <v>91488.19</v>
      </c>
      <c r="F932" s="77">
        <f>+IF(ISNUMBER(DATA!I738),DATA!I738,"n/a")</f>
        <v>9.8786314921582796E-2</v>
      </c>
      <c r="G932" s="76">
        <f>+IF(ISNUMBER(DATA!R738),DATA!R738,"n/a")</f>
        <v>314390.71000000002</v>
      </c>
      <c r="H932" s="77">
        <f>+IF(ISNUMBER(DATA!S738),DATA!S738,"n/a")</f>
        <v>0.15507990053086701</v>
      </c>
      <c r="I932" s="76">
        <f>+IF(ISNUMBER(DATA!AB738),DATA!AB738,"n/a")</f>
        <v>577803.78</v>
      </c>
      <c r="J932" s="77">
        <f>+IF(ISNUMBER(DATA!AC738),DATA!AC738,"n/a")</f>
        <v>0.13176267847964801</v>
      </c>
      <c r="K932" s="76">
        <f>+IF(ISNUMBER(DATA!AL738),DATA!AL738,"n/a")</f>
        <v>1037272.48</v>
      </c>
      <c r="L932" s="77">
        <f>+IF(ISNUMBER(DATA!AM738),DATA!AM738,"n/a")</f>
        <v>0.14705666551655699</v>
      </c>
      <c r="R932" s="66"/>
      <c r="S932" s="66"/>
      <c r="T932" s="66"/>
      <c r="U932" s="66"/>
      <c r="V932" s="66"/>
      <c r="W932" s="66"/>
      <c r="X932" s="66"/>
      <c r="Y932" s="66"/>
    </row>
    <row r="933" spans="1:25" x14ac:dyDescent="0.2">
      <c r="A933" s="75" t="s">
        <v>19</v>
      </c>
      <c r="B933" s="66" t="s">
        <v>27</v>
      </c>
      <c r="C933" s="66" t="s">
        <v>9</v>
      </c>
      <c r="D933" s="66" t="s">
        <v>279</v>
      </c>
      <c r="E933" s="76">
        <f>+IF(ISNUMBER(DATA!H739),DATA!H739,"n/a")</f>
        <v>27629.69</v>
      </c>
      <c r="F933" s="77">
        <f>+IF(ISNUMBER(DATA!I739),DATA!I739,"n/a")</f>
        <v>1.4505423974761501E-2</v>
      </c>
      <c r="G933" s="76">
        <f>+IF(ISNUMBER(DATA!R739),DATA!R739,"n/a")</f>
        <v>97762.93</v>
      </c>
      <c r="H933" s="77">
        <f>+IF(ISNUMBER(DATA!S739),DATA!S739,"n/a")</f>
        <v>7.3422960439466695E-2</v>
      </c>
      <c r="I933" s="76">
        <f>+IF(ISNUMBER(DATA!AB739),DATA!AB739,"n/a")</f>
        <v>185401.61</v>
      </c>
      <c r="J933" s="77">
        <f>+IF(ISNUMBER(DATA!AC739),DATA!AC739,"n/a")</f>
        <v>7.0263085007129703E-2</v>
      </c>
      <c r="K933" s="76">
        <f>+IF(ISNUMBER(DATA!AL739),DATA!AL739,"n/a")</f>
        <v>350805.22</v>
      </c>
      <c r="L933" s="77">
        <f>+IF(ISNUMBER(DATA!AM739),DATA!AM739,"n/a")</f>
        <v>-0.12706013107539599</v>
      </c>
      <c r="R933" s="66"/>
      <c r="S933" s="66"/>
      <c r="T933" s="66"/>
      <c r="U933" s="66"/>
      <c r="V933" s="66"/>
      <c r="W933" s="66"/>
      <c r="X933" s="66"/>
      <c r="Y933" s="66"/>
    </row>
    <row r="934" spans="1:25" x14ac:dyDescent="0.2">
      <c r="A934" s="75" t="s">
        <v>19</v>
      </c>
      <c r="B934" s="66" t="s">
        <v>27</v>
      </c>
      <c r="C934" s="66" t="s">
        <v>9</v>
      </c>
      <c r="D934" s="66" t="s">
        <v>280</v>
      </c>
      <c r="E934" s="76">
        <f>+IF(ISNUMBER(DATA!H740),DATA!H740,"n/a")</f>
        <v>25752.400000000001</v>
      </c>
      <c r="F934" s="77">
        <f>+IF(ISNUMBER(DATA!I740),DATA!I740,"n/a")</f>
        <v>0.114373384579635</v>
      </c>
      <c r="G934" s="76">
        <f>+IF(ISNUMBER(DATA!R740),DATA!R740,"n/a")</f>
        <v>97276.7</v>
      </c>
      <c r="H934" s="77">
        <f>+IF(ISNUMBER(DATA!S740),DATA!S740,"n/a")</f>
        <v>0.16877374677864401</v>
      </c>
      <c r="I934" s="76">
        <f>+IF(ISNUMBER(DATA!AB740),DATA!AB740,"n/a")</f>
        <v>186930.83</v>
      </c>
      <c r="J934" s="77">
        <f>+IF(ISNUMBER(DATA!AC740),DATA!AC740,"n/a")</f>
        <v>0.15426736796346499</v>
      </c>
      <c r="K934" s="76">
        <f>+IF(ISNUMBER(DATA!AL740),DATA!AL740,"n/a")</f>
        <v>356136.53</v>
      </c>
      <c r="L934" s="77">
        <f>+IF(ISNUMBER(DATA!AM740),DATA!AM740,"n/a")</f>
        <v>0.18478903553460299</v>
      </c>
      <c r="R934" s="66"/>
      <c r="S934" s="66"/>
      <c r="T934" s="66"/>
      <c r="U934" s="66"/>
      <c r="V934" s="66"/>
      <c r="W934" s="66"/>
      <c r="X934" s="66"/>
      <c r="Y934" s="66"/>
    </row>
    <row r="935" spans="1:25" x14ac:dyDescent="0.2">
      <c r="A935" s="75" t="s">
        <v>19</v>
      </c>
      <c r="B935" s="66" t="s">
        <v>27</v>
      </c>
      <c r="C935" s="66" t="s">
        <v>9</v>
      </c>
      <c r="D935" s="66" t="s">
        <v>281</v>
      </c>
      <c r="E935" s="76">
        <f>+IF(ISNUMBER(DATA!H741),DATA!H741,"n/a")</f>
        <v>22958.7</v>
      </c>
      <c r="F935" s="77">
        <f>+IF(ISNUMBER(DATA!I741),DATA!I741,"n/a")</f>
        <v>-0.20327052371272</v>
      </c>
      <c r="G935" s="76">
        <f>+IF(ISNUMBER(DATA!R741),DATA!R741,"n/a")</f>
        <v>79455.44</v>
      </c>
      <c r="H935" s="77">
        <f>+IF(ISNUMBER(DATA!S741),DATA!S741,"n/a")</f>
        <v>-0.20435899307684499</v>
      </c>
      <c r="I935" s="76">
        <f>+IF(ISNUMBER(DATA!AB741),DATA!AB741,"n/a")</f>
        <v>151840.42000000001</v>
      </c>
      <c r="J935" s="77">
        <f>+IF(ISNUMBER(DATA!AC741),DATA!AC741,"n/a")</f>
        <v>-0.182597316758221</v>
      </c>
      <c r="K935" s="76">
        <f>+IF(ISNUMBER(DATA!AL741),DATA!AL741,"n/a")</f>
        <v>295008.36</v>
      </c>
      <c r="L935" s="77">
        <f>+IF(ISNUMBER(DATA!AM741),DATA!AM741,"n/a")</f>
        <v>-0.13879436086850899</v>
      </c>
      <c r="R935" s="66"/>
      <c r="S935" s="66"/>
      <c r="T935" s="66"/>
      <c r="U935" s="66"/>
      <c r="V935" s="66"/>
      <c r="W935" s="66"/>
      <c r="X935" s="66"/>
      <c r="Y935" s="66"/>
    </row>
    <row r="936" spans="1:25" x14ac:dyDescent="0.2">
      <c r="A936" s="75" t="s">
        <v>19</v>
      </c>
      <c r="B936" s="66" t="s">
        <v>27</v>
      </c>
      <c r="C936" s="66" t="s">
        <v>9</v>
      </c>
      <c r="D936" s="66" t="s">
        <v>282</v>
      </c>
      <c r="E936" s="76">
        <f>+IF(ISNUMBER(DATA!H742),DATA!H742,"n/a")</f>
        <v>69685.94</v>
      </c>
      <c r="F936" s="77">
        <f>+IF(ISNUMBER(DATA!I742),DATA!I742,"n/a")</f>
        <v>8.0475374843225894E-2</v>
      </c>
      <c r="G936" s="76">
        <f>+IF(ISNUMBER(DATA!R742),DATA!R742,"n/a")</f>
        <v>235542.9</v>
      </c>
      <c r="H936" s="77">
        <f>+IF(ISNUMBER(DATA!S742),DATA!S742,"n/a")</f>
        <v>9.9218637560613998E-2</v>
      </c>
      <c r="I936" s="76">
        <f>+IF(ISNUMBER(DATA!AB742),DATA!AB742,"n/a")</f>
        <v>446500.99</v>
      </c>
      <c r="J936" s="77">
        <f>+IF(ISNUMBER(DATA!AC742),DATA!AC742,"n/a")</f>
        <v>0.12264371372834799</v>
      </c>
      <c r="K936" s="76">
        <f>+IF(ISNUMBER(DATA!AL742),DATA!AL742,"n/a")</f>
        <v>852695.56</v>
      </c>
      <c r="L936" s="77">
        <f>+IF(ISNUMBER(DATA!AM742),DATA!AM742,"n/a")</f>
        <v>0.157700449266687</v>
      </c>
      <c r="R936" s="66"/>
      <c r="S936" s="66"/>
      <c r="T936" s="66"/>
      <c r="U936" s="66"/>
      <c r="V936" s="66"/>
      <c r="W936" s="66"/>
      <c r="X936" s="66"/>
      <c r="Y936" s="66"/>
    </row>
    <row r="937" spans="1:25" x14ac:dyDescent="0.2">
      <c r="A937" s="75" t="s">
        <v>19</v>
      </c>
      <c r="B937" s="66" t="s">
        <v>27</v>
      </c>
      <c r="C937" s="66" t="s">
        <v>9</v>
      </c>
      <c r="D937" s="66" t="s">
        <v>283</v>
      </c>
      <c r="E937" s="76">
        <f>+IF(ISNUMBER(DATA!H743),DATA!H743,"n/a")</f>
        <v>61255.95</v>
      </c>
      <c r="F937" s="77">
        <f>+IF(ISNUMBER(DATA!I743),DATA!I743,"n/a")</f>
        <v>0.190542780355795</v>
      </c>
      <c r="G937" s="76">
        <f>+IF(ISNUMBER(DATA!R743),DATA!R743,"n/a")</f>
        <v>200269.17</v>
      </c>
      <c r="H937" s="77">
        <f>+IF(ISNUMBER(DATA!S743),DATA!S743,"n/a")</f>
        <v>0.19626267760261701</v>
      </c>
      <c r="I937" s="76">
        <f>+IF(ISNUMBER(DATA!AB743),DATA!AB743,"n/a")</f>
        <v>385413.18</v>
      </c>
      <c r="J937" s="77">
        <f>+IF(ISNUMBER(DATA!AC743),DATA!AC743,"n/a")</f>
        <v>0.20002536967394899</v>
      </c>
      <c r="K937" s="76">
        <f>+IF(ISNUMBER(DATA!AL743),DATA!AL743,"n/a")</f>
        <v>699252.6</v>
      </c>
      <c r="L937" s="77">
        <f>+IF(ISNUMBER(DATA!AM743),DATA!AM743,"n/a")</f>
        <v>0.19964497160193101</v>
      </c>
      <c r="R937" s="66"/>
      <c r="S937" s="66"/>
      <c r="T937" s="66"/>
      <c r="U937" s="66"/>
      <c r="V937" s="66"/>
      <c r="W937" s="66"/>
      <c r="X937" s="66"/>
      <c r="Y937" s="66"/>
    </row>
    <row r="938" spans="1:25" x14ac:dyDescent="0.2">
      <c r="A938" s="75" t="s">
        <v>19</v>
      </c>
      <c r="B938" s="66" t="s">
        <v>27</v>
      </c>
      <c r="C938" s="66" t="s">
        <v>9</v>
      </c>
      <c r="D938" s="66" t="s">
        <v>284</v>
      </c>
      <c r="E938" s="76">
        <f>+IF(ISNUMBER(DATA!H744),DATA!H744,"n/a")</f>
        <v>30870.1</v>
      </c>
      <c r="F938" s="77">
        <f>+IF(ISNUMBER(DATA!I744),DATA!I744,"n/a")</f>
        <v>-0.25990044770243798</v>
      </c>
      <c r="G938" s="76">
        <f>+IF(ISNUMBER(DATA!R744),DATA!R744,"n/a")</f>
        <v>110469.23</v>
      </c>
      <c r="H938" s="77">
        <f>+IF(ISNUMBER(DATA!S744),DATA!S744,"n/a")</f>
        <v>-0.26380889419953102</v>
      </c>
      <c r="I938" s="76">
        <f>+IF(ISNUMBER(DATA!AB744),DATA!AB744,"n/a")</f>
        <v>210450.26</v>
      </c>
      <c r="J938" s="77">
        <f>+IF(ISNUMBER(DATA!AC744),DATA!AC744,"n/a")</f>
        <v>-0.27013960483267202</v>
      </c>
      <c r="K938" s="76">
        <f>+IF(ISNUMBER(DATA!AL744),DATA!AL744,"n/a")</f>
        <v>400997.16</v>
      </c>
      <c r="L938" s="77">
        <f>+IF(ISNUMBER(DATA!AM744),DATA!AM744,"n/a")</f>
        <v>-0.260936439604459</v>
      </c>
      <c r="R938" s="66"/>
      <c r="S938" s="66"/>
      <c r="T938" s="66"/>
      <c r="U938" s="66"/>
      <c r="V938" s="66"/>
      <c r="W938" s="66"/>
      <c r="X938" s="66"/>
      <c r="Y938" s="66"/>
    </row>
    <row r="939" spans="1:25" x14ac:dyDescent="0.2">
      <c r="A939" s="75" t="s">
        <v>19</v>
      </c>
      <c r="B939" s="66" t="s">
        <v>27</v>
      </c>
      <c r="C939" s="66" t="s">
        <v>9</v>
      </c>
      <c r="D939" s="66" t="s">
        <v>285</v>
      </c>
      <c r="E939" s="76">
        <f>+IF(ISNUMBER(DATA!H745),DATA!H745,"n/a")</f>
        <v>23995.08</v>
      </c>
      <c r="F939" s="77">
        <f>+IF(ISNUMBER(DATA!I745),DATA!I745,"n/a")</f>
        <v>0.14960479023555501</v>
      </c>
      <c r="G939" s="76">
        <f>+IF(ISNUMBER(DATA!R745),DATA!R745,"n/a")</f>
        <v>95638.1</v>
      </c>
      <c r="H939" s="77">
        <f>+IF(ISNUMBER(DATA!S745),DATA!S745,"n/a")</f>
        <v>0.19499869864505401</v>
      </c>
      <c r="I939" s="76">
        <f>+IF(ISNUMBER(DATA!AB745),DATA!AB745,"n/a")</f>
        <v>197884.7</v>
      </c>
      <c r="J939" s="77">
        <f>+IF(ISNUMBER(DATA!AC745),DATA!AC745,"n/a")</f>
        <v>0.236385586190798</v>
      </c>
      <c r="K939" s="76">
        <f>+IF(ISNUMBER(DATA!AL745),DATA!AL745,"n/a")</f>
        <v>365881.3</v>
      </c>
      <c r="L939" s="77">
        <f>+IF(ISNUMBER(DATA!AM745),DATA!AM745,"n/a")</f>
        <v>0.10810201165168699</v>
      </c>
      <c r="R939" s="66"/>
      <c r="S939" s="66"/>
      <c r="T939" s="66"/>
      <c r="U939" s="66"/>
      <c r="V939" s="66"/>
      <c r="W939" s="66"/>
      <c r="X939" s="66"/>
      <c r="Y939" s="66"/>
    </row>
    <row r="940" spans="1:25" x14ac:dyDescent="0.2">
      <c r="A940" s="75" t="s">
        <v>19</v>
      </c>
      <c r="B940" s="66" t="s">
        <v>27</v>
      </c>
      <c r="C940" s="66" t="s">
        <v>9</v>
      </c>
      <c r="D940" s="66" t="s">
        <v>286</v>
      </c>
      <c r="E940" s="76">
        <f>+IF(ISNUMBER(DATA!H746),DATA!H746,"n/a")</f>
        <v>87198.64</v>
      </c>
      <c r="F940" s="77">
        <f>+IF(ISNUMBER(DATA!I746),DATA!I746,"n/a")</f>
        <v>4.84805992592948E-2</v>
      </c>
      <c r="G940" s="76">
        <f>+IF(ISNUMBER(DATA!R746),DATA!R746,"n/a")</f>
        <v>280939.56</v>
      </c>
      <c r="H940" s="77">
        <f>+IF(ISNUMBER(DATA!S746),DATA!S746,"n/a")</f>
        <v>-2.8621682405401E-2</v>
      </c>
      <c r="I940" s="76">
        <f>+IF(ISNUMBER(DATA!AB746),DATA!AB746,"n/a")</f>
        <v>528501.85</v>
      </c>
      <c r="J940" s="77">
        <f>+IF(ISNUMBER(DATA!AC746),DATA!AC746,"n/a")</f>
        <v>-0.10778583031776701</v>
      </c>
      <c r="K940" s="76">
        <f>+IF(ISNUMBER(DATA!AL746),DATA!AL746,"n/a")</f>
        <v>1024541.08</v>
      </c>
      <c r="L940" s="77">
        <f>+IF(ISNUMBER(DATA!AM746),DATA!AM746,"n/a")</f>
        <v>-9.4979198032138598E-2</v>
      </c>
      <c r="R940" s="66"/>
      <c r="S940" s="66"/>
      <c r="T940" s="66"/>
      <c r="U940" s="66"/>
      <c r="V940" s="66"/>
      <c r="W940" s="66"/>
      <c r="X940" s="66"/>
      <c r="Y940" s="66"/>
    </row>
    <row r="941" spans="1:25" x14ac:dyDescent="0.2">
      <c r="A941" s="75" t="s">
        <v>19</v>
      </c>
      <c r="B941" s="66" t="s">
        <v>27</v>
      </c>
      <c r="C941" s="66" t="s">
        <v>9</v>
      </c>
      <c r="D941" s="66" t="s">
        <v>287</v>
      </c>
      <c r="E941" s="76">
        <f>+IF(ISNUMBER(DATA!H747),DATA!H747,"n/a")</f>
        <v>91996.99</v>
      </c>
      <c r="F941" s="77">
        <f>+IF(ISNUMBER(DATA!I747),DATA!I747,"n/a")</f>
        <v>-2.2106536475025199E-2</v>
      </c>
      <c r="G941" s="76">
        <f>+IF(ISNUMBER(DATA!R747),DATA!R747,"n/a")</f>
        <v>275072.84999999998</v>
      </c>
      <c r="H941" s="77">
        <f>+IF(ISNUMBER(DATA!S747),DATA!S747,"n/a")</f>
        <v>-1.8673584505627699E-2</v>
      </c>
      <c r="I941" s="76">
        <f>+IF(ISNUMBER(DATA!AB747),DATA!AB747,"n/a")</f>
        <v>508417.7</v>
      </c>
      <c r="J941" s="77">
        <f>+IF(ISNUMBER(DATA!AC747),DATA!AC747,"n/a")</f>
        <v>-0.12533376026019699</v>
      </c>
      <c r="K941" s="76">
        <f>+IF(ISNUMBER(DATA!AL747),DATA!AL747,"n/a")</f>
        <v>947484.08</v>
      </c>
      <c r="L941" s="77">
        <f>+IF(ISNUMBER(DATA!AM747),DATA!AM747,"n/a")</f>
        <v>-0.125603472941721</v>
      </c>
      <c r="R941" s="66"/>
      <c r="S941" s="66"/>
      <c r="T941" s="66"/>
      <c r="U941" s="66"/>
      <c r="V941" s="66"/>
      <c r="W941" s="66"/>
      <c r="X941" s="66"/>
      <c r="Y941" s="66"/>
    </row>
    <row r="942" spans="1:25" x14ac:dyDescent="0.2">
      <c r="A942" s="75" t="s">
        <v>19</v>
      </c>
      <c r="B942" s="66" t="s">
        <v>27</v>
      </c>
      <c r="C942" s="66" t="s">
        <v>9</v>
      </c>
      <c r="D942" s="66" t="s">
        <v>288</v>
      </c>
      <c r="E942" s="76">
        <f>+IF(ISNUMBER(DATA!H748),DATA!H748,"n/a")</f>
        <v>44457.48</v>
      </c>
      <c r="F942" s="77">
        <f>+IF(ISNUMBER(DATA!I748),DATA!I748,"n/a")</f>
        <v>0.10766015578381601</v>
      </c>
      <c r="G942" s="76">
        <f>+IF(ISNUMBER(DATA!R748),DATA!R748,"n/a")</f>
        <v>150183.57</v>
      </c>
      <c r="H942" s="77">
        <f>+IF(ISNUMBER(DATA!S748),DATA!S748,"n/a")</f>
        <v>0.14805638475562899</v>
      </c>
      <c r="I942" s="76">
        <f>+IF(ISNUMBER(DATA!AB748),DATA!AB748,"n/a")</f>
        <v>283633.36</v>
      </c>
      <c r="J942" s="77">
        <f>+IF(ISNUMBER(DATA!AC748),DATA!AC748,"n/a")</f>
        <v>0.15474935990399299</v>
      </c>
      <c r="K942" s="76">
        <f>+IF(ISNUMBER(DATA!AL748),DATA!AL748,"n/a")</f>
        <v>551306.23999999999</v>
      </c>
      <c r="L942" s="77">
        <f>+IF(ISNUMBER(DATA!AM748),DATA!AM748,"n/a")</f>
        <v>0.11815453734897099</v>
      </c>
      <c r="R942" s="66"/>
      <c r="S942" s="66"/>
      <c r="T942" s="66"/>
      <c r="U942" s="66"/>
      <c r="V942" s="66"/>
      <c r="W942" s="66"/>
      <c r="X942" s="66"/>
      <c r="Y942" s="66"/>
    </row>
    <row r="943" spans="1:25" x14ac:dyDescent="0.2">
      <c r="A943" s="75" t="s">
        <v>19</v>
      </c>
      <c r="B943" s="66" t="s">
        <v>27</v>
      </c>
      <c r="C943" s="66" t="s">
        <v>9</v>
      </c>
      <c r="D943" s="66" t="s">
        <v>289</v>
      </c>
      <c r="E943" s="76">
        <f>+IF(ISNUMBER(DATA!H749),DATA!H749,"n/a")</f>
        <v>26916.34</v>
      </c>
      <c r="F943" s="77">
        <f>+IF(ISNUMBER(DATA!I749),DATA!I749,"n/a")</f>
        <v>3.5799193875485802E-2</v>
      </c>
      <c r="G943" s="76">
        <f>+IF(ISNUMBER(DATA!R749),DATA!R749,"n/a")</f>
        <v>95103.77</v>
      </c>
      <c r="H943" s="77">
        <f>+IF(ISNUMBER(DATA!S749),DATA!S749,"n/a")</f>
        <v>4.8621701507055297E-2</v>
      </c>
      <c r="I943" s="76">
        <f>+IF(ISNUMBER(DATA!AB749),DATA!AB749,"n/a")</f>
        <v>176359.91</v>
      </c>
      <c r="J943" s="77">
        <f>+IF(ISNUMBER(DATA!AC749),DATA!AC749,"n/a")</f>
        <v>1.8685871450510899E-2</v>
      </c>
      <c r="K943" s="76">
        <f>+IF(ISNUMBER(DATA!AL749),DATA!AL749,"n/a")</f>
        <v>336715.96</v>
      </c>
      <c r="L943" s="77">
        <f>+IF(ISNUMBER(DATA!AM749),DATA!AM749,"n/a")</f>
        <v>-3.0251186445979301E-2</v>
      </c>
      <c r="R943" s="66"/>
      <c r="S943" s="66"/>
      <c r="T943" s="66"/>
      <c r="U943" s="66"/>
      <c r="V943" s="66"/>
      <c r="W943" s="66"/>
      <c r="X943" s="66"/>
      <c r="Y943" s="66"/>
    </row>
    <row r="944" spans="1:25" x14ac:dyDescent="0.2">
      <c r="A944" s="75" t="s">
        <v>19</v>
      </c>
      <c r="B944" s="66" t="s">
        <v>27</v>
      </c>
      <c r="C944" s="66" t="s">
        <v>9</v>
      </c>
      <c r="D944" s="66" t="s">
        <v>290</v>
      </c>
      <c r="E944" s="76">
        <f>+IF(ISNUMBER(DATA!H750),DATA!H750,"n/a")</f>
        <v>51277.34</v>
      </c>
      <c r="F944" s="77">
        <f>+IF(ISNUMBER(DATA!I750),DATA!I750,"n/a")</f>
        <v>0.33335014842350702</v>
      </c>
      <c r="G944" s="76">
        <f>+IF(ISNUMBER(DATA!R750),DATA!R750,"n/a")</f>
        <v>146348.29</v>
      </c>
      <c r="H944" s="77">
        <f>+IF(ISNUMBER(DATA!S750),DATA!S750,"n/a")</f>
        <v>6.9568829001754401E-2</v>
      </c>
      <c r="I944" s="76">
        <f>+IF(ISNUMBER(DATA!AB750),DATA!AB750,"n/a")</f>
        <v>270699.08</v>
      </c>
      <c r="J944" s="77">
        <f>+IF(ISNUMBER(DATA!AC750),DATA!AC750,"n/a")</f>
        <v>3.4991867237964797E-2</v>
      </c>
      <c r="K944" s="76">
        <f>+IF(ISNUMBER(DATA!AL750),DATA!AL750,"n/a")</f>
        <v>506624.88</v>
      </c>
      <c r="L944" s="77">
        <f>+IF(ISNUMBER(DATA!AM750),DATA!AM750,"n/a")</f>
        <v>6.0038635736595902E-2</v>
      </c>
      <c r="R944" s="66"/>
      <c r="S944" s="66"/>
      <c r="T944" s="66"/>
      <c r="U944" s="66"/>
      <c r="V944" s="66"/>
      <c r="W944" s="66"/>
      <c r="X944" s="66"/>
      <c r="Y944" s="66"/>
    </row>
    <row r="945" spans="1:25" x14ac:dyDescent="0.2">
      <c r="A945" s="75" t="s">
        <v>19</v>
      </c>
      <c r="B945" s="66" t="s">
        <v>27</v>
      </c>
      <c r="C945" s="66" t="s">
        <v>9</v>
      </c>
      <c r="D945" s="66" t="s">
        <v>291</v>
      </c>
      <c r="E945" s="76">
        <f>+IF(ISNUMBER(DATA!H751),DATA!H751,"n/a")</f>
        <v>33953.24</v>
      </c>
      <c r="F945" s="77">
        <f>+IF(ISNUMBER(DATA!I751),DATA!I751,"n/a")</f>
        <v>0.49117392719285902</v>
      </c>
      <c r="G945" s="76">
        <f>+IF(ISNUMBER(DATA!R751),DATA!R751,"n/a")</f>
        <v>110636.06</v>
      </c>
      <c r="H945" s="77">
        <f>+IF(ISNUMBER(DATA!S751),DATA!S751,"n/a")</f>
        <v>0.35506304439765501</v>
      </c>
      <c r="I945" s="76">
        <f>+IF(ISNUMBER(DATA!AB751),DATA!AB751,"n/a")</f>
        <v>208582.6</v>
      </c>
      <c r="J945" s="77">
        <f>+IF(ISNUMBER(DATA!AC751),DATA!AC751,"n/a")</f>
        <v>0.28754611879869202</v>
      </c>
      <c r="K945" s="76">
        <f>+IF(ISNUMBER(DATA!AL751),DATA!AL751,"n/a")</f>
        <v>380905.2</v>
      </c>
      <c r="L945" s="77">
        <f>+IF(ISNUMBER(DATA!AM751),DATA!AM751,"n/a")</f>
        <v>0.315376360160532</v>
      </c>
      <c r="R945" s="66"/>
      <c r="S945" s="66"/>
      <c r="T945" s="66"/>
      <c r="U945" s="66"/>
      <c r="V945" s="66"/>
      <c r="W945" s="66"/>
      <c r="X945" s="66"/>
      <c r="Y945" s="66"/>
    </row>
    <row r="946" spans="1:25" x14ac:dyDescent="0.2">
      <c r="A946" s="75" t="s">
        <v>19</v>
      </c>
      <c r="B946" s="66" t="s">
        <v>27</v>
      </c>
      <c r="C946" s="66" t="s">
        <v>9</v>
      </c>
      <c r="D946" s="66" t="s">
        <v>292</v>
      </c>
      <c r="E946" s="76">
        <f>+IF(ISNUMBER(DATA!H752),DATA!H752,"n/a")</f>
        <v>124913.49</v>
      </c>
      <c r="F946" s="77">
        <f>+IF(ISNUMBER(DATA!I752),DATA!I752,"n/a")</f>
        <v>-2.1751577265017301E-2</v>
      </c>
      <c r="G946" s="76">
        <f>+IF(ISNUMBER(DATA!R752),DATA!R752,"n/a")</f>
        <v>420960.73</v>
      </c>
      <c r="H946" s="77">
        <f>+IF(ISNUMBER(DATA!S752),DATA!S752,"n/a")</f>
        <v>-0.1209486045668</v>
      </c>
      <c r="I946" s="76">
        <f>+IF(ISNUMBER(DATA!AB752),DATA!AB752,"n/a")</f>
        <v>806600.8</v>
      </c>
      <c r="J946" s="77">
        <f>+IF(ISNUMBER(DATA!AC752),DATA!AC752,"n/a")</f>
        <v>-0.15459699429239299</v>
      </c>
      <c r="K946" s="76">
        <f>+IF(ISNUMBER(DATA!AL752),DATA!AL752,"n/a")</f>
        <v>1542718.28</v>
      </c>
      <c r="L946" s="77">
        <f>+IF(ISNUMBER(DATA!AM752),DATA!AM752,"n/a")</f>
        <v>-0.12694093325971201</v>
      </c>
      <c r="R946" s="66"/>
      <c r="S946" s="66"/>
      <c r="T946" s="66"/>
      <c r="U946" s="66"/>
      <c r="V946" s="66"/>
      <c r="W946" s="66"/>
      <c r="X946" s="66"/>
      <c r="Y946" s="66"/>
    </row>
    <row r="947" spans="1:25" x14ac:dyDescent="0.2">
      <c r="A947" s="75" t="s">
        <v>19</v>
      </c>
      <c r="B947" s="66" t="s">
        <v>27</v>
      </c>
      <c r="C947" s="66" t="s">
        <v>9</v>
      </c>
      <c r="D947" s="66" t="s">
        <v>293</v>
      </c>
      <c r="E947" s="76">
        <f>+IF(ISNUMBER(DATA!H753),DATA!H753,"n/a")</f>
        <v>10953.72</v>
      </c>
      <c r="F947" s="77">
        <f>+IF(ISNUMBER(DATA!I753),DATA!I753,"n/a")</f>
        <v>0.323953978309033</v>
      </c>
      <c r="G947" s="76">
        <f>+IF(ISNUMBER(DATA!R753),DATA!R753,"n/a")</f>
        <v>39212.76</v>
      </c>
      <c r="H947" s="77">
        <f>+IF(ISNUMBER(DATA!S753),DATA!S753,"n/a")</f>
        <v>0.48842706992951301</v>
      </c>
      <c r="I947" s="76">
        <f>+IF(ISNUMBER(DATA!AB753),DATA!AB753,"n/a")</f>
        <v>69149.460000000006</v>
      </c>
      <c r="J947" s="77">
        <f>+IF(ISNUMBER(DATA!AC753),DATA!AC753,"n/a")</f>
        <v>0.41908504726216</v>
      </c>
      <c r="K947" s="76">
        <f>+IF(ISNUMBER(DATA!AL753),DATA!AL753,"n/a")</f>
        <v>123910.32</v>
      </c>
      <c r="L947" s="77">
        <f>+IF(ISNUMBER(DATA!AM753),DATA!AM753,"n/a")</f>
        <v>3.05210076541623E-2</v>
      </c>
      <c r="R947" s="66"/>
      <c r="S947" s="66"/>
      <c r="T947" s="66"/>
      <c r="U947" s="66"/>
      <c r="V947" s="66"/>
      <c r="W947" s="66"/>
      <c r="X947" s="66"/>
      <c r="Y947" s="66"/>
    </row>
    <row r="948" spans="1:25" x14ac:dyDescent="0.2">
      <c r="A948" s="75" t="s">
        <v>19</v>
      </c>
      <c r="B948" s="66" t="s">
        <v>27</v>
      </c>
      <c r="C948" s="66" t="s">
        <v>9</v>
      </c>
      <c r="D948" s="66" t="s">
        <v>294</v>
      </c>
      <c r="E948" s="76">
        <f>+IF(ISNUMBER(DATA!H754),DATA!H754,"n/a")</f>
        <v>142242.47</v>
      </c>
      <c r="F948" s="77">
        <f>+IF(ISNUMBER(DATA!I754),DATA!I754,"n/a")</f>
        <v>0.28403500270631998</v>
      </c>
      <c r="G948" s="76">
        <f>+IF(ISNUMBER(DATA!R754),DATA!R754,"n/a")</f>
        <v>413154.76</v>
      </c>
      <c r="H948" s="77">
        <f>+IF(ISNUMBER(DATA!S754),DATA!S754,"n/a")</f>
        <v>6.7706738618477993E-2</v>
      </c>
      <c r="I948" s="76">
        <f>+IF(ISNUMBER(DATA!AB754),DATA!AB754,"n/a")</f>
        <v>799766.7</v>
      </c>
      <c r="J948" s="77">
        <f>+IF(ISNUMBER(DATA!AC754),DATA!AC754,"n/a")</f>
        <v>6.7421185220782096E-2</v>
      </c>
      <c r="K948" s="76">
        <f>+IF(ISNUMBER(DATA!AL754),DATA!AL754,"n/a")</f>
        <v>1493138.42</v>
      </c>
      <c r="L948" s="77">
        <f>+IF(ISNUMBER(DATA!AM754),DATA!AM754,"n/a")</f>
        <v>9.4566379051111801E-2</v>
      </c>
      <c r="R948" s="66"/>
      <c r="S948" s="66"/>
      <c r="T948" s="66"/>
      <c r="U948" s="66"/>
      <c r="V948" s="66"/>
      <c r="W948" s="66"/>
      <c r="X948" s="66"/>
      <c r="Y948" s="66"/>
    </row>
    <row r="949" spans="1:25" x14ac:dyDescent="0.2">
      <c r="A949" s="75" t="s">
        <v>19</v>
      </c>
      <c r="B949" s="66" t="s">
        <v>27</v>
      </c>
      <c r="C949" s="66" t="s">
        <v>9</v>
      </c>
      <c r="D949" s="66" t="s">
        <v>295</v>
      </c>
      <c r="E949" s="76">
        <f>+IF(ISNUMBER(DATA!H755),DATA!H755,"n/a")</f>
        <v>60168.21</v>
      </c>
      <c r="F949" s="77">
        <f>+IF(ISNUMBER(DATA!I755),DATA!I755,"n/a")</f>
        <v>0.19856944280101901</v>
      </c>
      <c r="G949" s="76">
        <f>+IF(ISNUMBER(DATA!R755),DATA!R755,"n/a")</f>
        <v>195719.35</v>
      </c>
      <c r="H949" s="77">
        <f>+IF(ISNUMBER(DATA!S755),DATA!S755,"n/a")</f>
        <v>0.167430780048201</v>
      </c>
      <c r="I949" s="76">
        <f>+IF(ISNUMBER(DATA!AB755),DATA!AB755,"n/a")</f>
        <v>383257.67</v>
      </c>
      <c r="J949" s="77">
        <f>+IF(ISNUMBER(DATA!AC755),DATA!AC755,"n/a")</f>
        <v>0.180968881684447</v>
      </c>
      <c r="K949" s="76">
        <f>+IF(ISNUMBER(DATA!AL755),DATA!AL755,"n/a")</f>
        <v>689295.6</v>
      </c>
      <c r="L949" s="77">
        <f>+IF(ISNUMBER(DATA!AM755),DATA!AM755,"n/a")</f>
        <v>0.18849175381811301</v>
      </c>
      <c r="R949" s="66"/>
      <c r="S949" s="66"/>
      <c r="T949" s="66"/>
      <c r="U949" s="66"/>
      <c r="V949" s="66"/>
      <c r="W949" s="66"/>
      <c r="X949" s="66"/>
      <c r="Y949" s="66"/>
    </row>
    <row r="950" spans="1:25" x14ac:dyDescent="0.2">
      <c r="A950" s="75" t="s">
        <v>19</v>
      </c>
      <c r="B950" s="66" t="s">
        <v>27</v>
      </c>
      <c r="C950" s="66" t="s">
        <v>9</v>
      </c>
      <c r="D950" s="66" t="s">
        <v>296</v>
      </c>
      <c r="E950" s="76">
        <f>+IF(ISNUMBER(DATA!H756),DATA!H756,"n/a")</f>
        <v>61042.5</v>
      </c>
      <c r="F950" s="77">
        <f>+IF(ISNUMBER(DATA!I756),DATA!I756,"n/a")</f>
        <v>2.7431153654923199E-2</v>
      </c>
      <c r="G950" s="76">
        <f>+IF(ISNUMBER(DATA!R756),DATA!R756,"n/a")</f>
        <v>210691.89</v>
      </c>
      <c r="H950" s="77">
        <f>+IF(ISNUMBER(DATA!S756),DATA!S756,"n/a")</f>
        <v>4.73610853444731E-2</v>
      </c>
      <c r="I950" s="76">
        <f>+IF(ISNUMBER(DATA!AB756),DATA!AB756,"n/a")</f>
        <v>418883.71</v>
      </c>
      <c r="J950" s="77">
        <f>+IF(ISNUMBER(DATA!AC756),DATA!AC756,"n/a")</f>
        <v>-4.04607552657823E-2</v>
      </c>
      <c r="K950" s="76">
        <f>+IF(ISNUMBER(DATA!AL756),DATA!AL756,"n/a")</f>
        <v>773226.69</v>
      </c>
      <c r="L950" s="77">
        <f>+IF(ISNUMBER(DATA!AM756),DATA!AM756,"n/a")</f>
        <v>1.6315079396217801E-2</v>
      </c>
      <c r="R950" s="66"/>
      <c r="S950" s="66"/>
      <c r="T950" s="66"/>
      <c r="U950" s="66"/>
      <c r="V950" s="66"/>
      <c r="W950" s="66"/>
      <c r="X950" s="66"/>
      <c r="Y950" s="66"/>
    </row>
    <row r="951" spans="1:25" x14ac:dyDescent="0.2">
      <c r="A951" s="75" t="s">
        <v>19</v>
      </c>
      <c r="B951" s="66" t="s">
        <v>27</v>
      </c>
      <c r="C951" s="66" t="s">
        <v>9</v>
      </c>
      <c r="D951" s="66" t="s">
        <v>297</v>
      </c>
      <c r="E951" s="76">
        <f>+IF(ISNUMBER(DATA!H757),DATA!H757,"n/a")</f>
        <v>25773.26</v>
      </c>
      <c r="F951" s="77">
        <f>+IF(ISNUMBER(DATA!I757),DATA!I757,"n/a")</f>
        <v>0.36512863266582701</v>
      </c>
      <c r="G951" s="76">
        <f>+IF(ISNUMBER(DATA!R757),DATA!R757,"n/a")</f>
        <v>81505.820000000007</v>
      </c>
      <c r="H951" s="77">
        <f>+IF(ISNUMBER(DATA!S757),DATA!S757,"n/a")</f>
        <v>0.28328945793945198</v>
      </c>
      <c r="I951" s="76">
        <f>+IF(ISNUMBER(DATA!AB757),DATA!AB757,"n/a")</f>
        <v>148445.38</v>
      </c>
      <c r="J951" s="77">
        <f>+IF(ISNUMBER(DATA!AC757),DATA!AC757,"n/a")</f>
        <v>0.259055537315386</v>
      </c>
      <c r="K951" s="76">
        <f>+IF(ISNUMBER(DATA!AL757),DATA!AL757,"n/a")</f>
        <v>273623.03000000003</v>
      </c>
      <c r="L951" s="77">
        <f>+IF(ISNUMBER(DATA!AM757),DATA!AM757,"n/a")</f>
        <v>5.7868214632673901E-2</v>
      </c>
      <c r="R951" s="66"/>
      <c r="S951" s="66"/>
      <c r="T951" s="66"/>
      <c r="U951" s="66"/>
      <c r="V951" s="66"/>
      <c r="W951" s="66"/>
      <c r="X951" s="66"/>
      <c r="Y951" s="66"/>
    </row>
    <row r="952" spans="1:25" x14ac:dyDescent="0.2">
      <c r="A952" s="75" t="s">
        <v>19</v>
      </c>
      <c r="B952" s="66" t="s">
        <v>27</v>
      </c>
      <c r="C952" s="66" t="s">
        <v>9</v>
      </c>
      <c r="D952" s="66" t="s">
        <v>298</v>
      </c>
      <c r="E952" s="76">
        <f>+IF(ISNUMBER(DATA!H758),DATA!H758,"n/a")</f>
        <v>48614.9</v>
      </c>
      <c r="F952" s="77">
        <f>+IF(ISNUMBER(DATA!I758),DATA!I758,"n/a")</f>
        <v>0.220768908962067</v>
      </c>
      <c r="G952" s="76">
        <f>+IF(ISNUMBER(DATA!R758),DATA!R758,"n/a")</f>
        <v>149243.6</v>
      </c>
      <c r="H952" s="77">
        <f>+IF(ISNUMBER(DATA!S758),DATA!S758,"n/a")</f>
        <v>0.14968297047372001</v>
      </c>
      <c r="I952" s="76">
        <f>+IF(ISNUMBER(DATA!AB758),DATA!AB758,"n/a")</f>
        <v>271909.67</v>
      </c>
      <c r="J952" s="77">
        <f>+IF(ISNUMBER(DATA!AC758),DATA!AC758,"n/a")</f>
        <v>0.137593838217652</v>
      </c>
      <c r="K952" s="76">
        <f>+IF(ISNUMBER(DATA!AL758),DATA!AL758,"n/a")</f>
        <v>495709.83</v>
      </c>
      <c r="L952" s="77">
        <f>+IF(ISNUMBER(DATA!AM758),DATA!AM758,"n/a")</f>
        <v>0.19293561723953001</v>
      </c>
      <c r="R952" s="66"/>
      <c r="S952" s="66"/>
      <c r="T952" s="66"/>
      <c r="U952" s="66"/>
      <c r="V952" s="66"/>
      <c r="W952" s="66"/>
      <c r="X952" s="66"/>
      <c r="Y952" s="66"/>
    </row>
    <row r="953" spans="1:25" x14ac:dyDescent="0.2">
      <c r="A953" s="75" t="s">
        <v>19</v>
      </c>
      <c r="B953" s="66" t="s">
        <v>27</v>
      </c>
      <c r="C953" s="66" t="s">
        <v>9</v>
      </c>
      <c r="D953" s="66" t="s">
        <v>299</v>
      </c>
      <c r="E953" s="76">
        <f>+IF(ISNUMBER(DATA!H759),DATA!H759,"n/a")</f>
        <v>275839.38</v>
      </c>
      <c r="F953" s="77">
        <f>+IF(ISNUMBER(DATA!I759),DATA!I759,"n/a")</f>
        <v>5.0437927810029599E-2</v>
      </c>
      <c r="G953" s="76">
        <f>+IF(ISNUMBER(DATA!R759),DATA!R759,"n/a")</f>
        <v>889918.96</v>
      </c>
      <c r="H953" s="77">
        <f>+IF(ISNUMBER(DATA!S759),DATA!S759,"n/a")</f>
        <v>4.1534928784006303E-2</v>
      </c>
      <c r="I953" s="76">
        <f>+IF(ISNUMBER(DATA!AB759),DATA!AB759,"n/a")</f>
        <v>1675651.17</v>
      </c>
      <c r="J953" s="77">
        <f>+IF(ISNUMBER(DATA!AC759),DATA!AC759,"n/a")</f>
        <v>2.31240091193004E-2</v>
      </c>
      <c r="K953" s="76">
        <f>+IF(ISNUMBER(DATA!AL759),DATA!AL759,"n/a")</f>
        <v>3133324.01</v>
      </c>
      <c r="L953" s="77">
        <f>+IF(ISNUMBER(DATA!AM759),DATA!AM759,"n/a")</f>
        <v>6.3469554289249899E-2</v>
      </c>
      <c r="R953" s="66"/>
      <c r="S953" s="66"/>
      <c r="T953" s="66"/>
      <c r="U953" s="66"/>
      <c r="V953" s="66"/>
      <c r="W953" s="66"/>
      <c r="X953" s="66"/>
      <c r="Y953" s="66"/>
    </row>
    <row r="954" spans="1:25" x14ac:dyDescent="0.2">
      <c r="A954" s="75" t="s">
        <v>19</v>
      </c>
      <c r="B954" s="66" t="s">
        <v>27</v>
      </c>
      <c r="C954" s="66" t="s">
        <v>9</v>
      </c>
      <c r="D954" s="66" t="s">
        <v>300</v>
      </c>
      <c r="E954" s="76">
        <f>+IF(ISNUMBER(DATA!H760),DATA!H760,"n/a")</f>
        <v>87053.87</v>
      </c>
      <c r="F954" s="77">
        <f>+IF(ISNUMBER(DATA!I760),DATA!I760,"n/a")</f>
        <v>-6.2557631836173605E-2</v>
      </c>
      <c r="G954" s="76">
        <f>+IF(ISNUMBER(DATA!R760),DATA!R760,"n/a")</f>
        <v>291123.49</v>
      </c>
      <c r="H954" s="77">
        <f>+IF(ISNUMBER(DATA!S760),DATA!S760,"n/a")</f>
        <v>-9.6617566574704605E-2</v>
      </c>
      <c r="I954" s="76">
        <f>+IF(ISNUMBER(DATA!AB760),DATA!AB760,"n/a")</f>
        <v>552096.18999999994</v>
      </c>
      <c r="J954" s="77">
        <f>+IF(ISNUMBER(DATA!AC760),DATA!AC760,"n/a")</f>
        <v>-5.52686538628476E-2</v>
      </c>
      <c r="K954" s="76">
        <f>+IF(ISNUMBER(DATA!AL760),DATA!AL760,"n/a")</f>
        <v>1016200.34</v>
      </c>
      <c r="L954" s="77">
        <f>+IF(ISNUMBER(DATA!AM760),DATA!AM760,"n/a")</f>
        <v>-4.4731840750364703E-2</v>
      </c>
      <c r="R954" s="66"/>
      <c r="S954" s="66"/>
      <c r="T954" s="66"/>
      <c r="U954" s="66"/>
      <c r="V954" s="66"/>
      <c r="W954" s="66"/>
      <c r="X954" s="66"/>
      <c r="Y954" s="66"/>
    </row>
    <row r="955" spans="1:25" x14ac:dyDescent="0.2">
      <c r="A955" s="75" t="s">
        <v>19</v>
      </c>
      <c r="B955" s="66" t="s">
        <v>27</v>
      </c>
      <c r="C955" s="66" t="s">
        <v>9</v>
      </c>
      <c r="D955" s="66" t="s">
        <v>301</v>
      </c>
      <c r="E955" s="76">
        <f>+IF(ISNUMBER(DATA!H761),DATA!H761,"n/a")</f>
        <v>9819.57</v>
      </c>
      <c r="F955" s="77">
        <f>+IF(ISNUMBER(DATA!I761),DATA!I761,"n/a")</f>
        <v>0.36561774657641899</v>
      </c>
      <c r="G955" s="76">
        <f>+IF(ISNUMBER(DATA!R761),DATA!R761,"n/a")</f>
        <v>32285.99</v>
      </c>
      <c r="H955" s="77">
        <f>+IF(ISNUMBER(DATA!S761),DATA!S761,"n/a")</f>
        <v>0.32456213045911297</v>
      </c>
      <c r="I955" s="76">
        <f>+IF(ISNUMBER(DATA!AB761),DATA!AB761,"n/a")</f>
        <v>58312.98</v>
      </c>
      <c r="J955" s="77">
        <f>+IF(ISNUMBER(DATA!AC761),DATA!AC761,"n/a")</f>
        <v>0.19404013784715199</v>
      </c>
      <c r="K955" s="76">
        <f>+IF(ISNUMBER(DATA!AL761),DATA!AL761,"n/a")</f>
        <v>100979.25</v>
      </c>
      <c r="L955" s="77">
        <f>+IF(ISNUMBER(DATA!AM761),DATA!AM761,"n/a")</f>
        <v>-3.3352182052783501E-2</v>
      </c>
      <c r="R955" s="66"/>
      <c r="S955" s="66"/>
      <c r="T955" s="66"/>
      <c r="U955" s="66"/>
      <c r="V955" s="66"/>
      <c r="W955" s="66"/>
      <c r="X955" s="66"/>
      <c r="Y955" s="66"/>
    </row>
    <row r="956" spans="1:25" x14ac:dyDescent="0.2">
      <c r="A956" s="75" t="s">
        <v>19</v>
      </c>
      <c r="B956" s="66" t="s">
        <v>27</v>
      </c>
      <c r="C956" s="66" t="s">
        <v>9</v>
      </c>
      <c r="D956" s="66" t="s">
        <v>302</v>
      </c>
      <c r="E956" s="76">
        <f>+IF(ISNUMBER(DATA!H762),DATA!H762,"n/a")</f>
        <v>90029.38</v>
      </c>
      <c r="F956" s="77">
        <f>+IF(ISNUMBER(DATA!I762),DATA!I762,"n/a")</f>
        <v>0.29964229636523498</v>
      </c>
      <c r="G956" s="76">
        <f>+IF(ISNUMBER(DATA!R762),DATA!R762,"n/a")</f>
        <v>264492.64</v>
      </c>
      <c r="H956" s="77">
        <f>+IF(ISNUMBER(DATA!S762),DATA!S762,"n/a")</f>
        <v>6.9402948051972696E-2</v>
      </c>
      <c r="I956" s="76">
        <f>+IF(ISNUMBER(DATA!AB762),DATA!AB762,"n/a")</f>
        <v>500197.6</v>
      </c>
      <c r="J956" s="77">
        <f>+IF(ISNUMBER(DATA!AC762),DATA!AC762,"n/a")</f>
        <v>4.7237351789922999E-2</v>
      </c>
      <c r="K956" s="76">
        <f>+IF(ISNUMBER(DATA!AL762),DATA!AL762,"n/a")</f>
        <v>939742.77</v>
      </c>
      <c r="L956" s="77">
        <f>+IF(ISNUMBER(DATA!AM762),DATA!AM762,"n/a")</f>
        <v>8.8902016453479504E-2</v>
      </c>
      <c r="R956" s="66"/>
      <c r="S956" s="66"/>
      <c r="T956" s="66"/>
      <c r="U956" s="66"/>
      <c r="V956" s="66"/>
      <c r="W956" s="66"/>
      <c r="X956" s="66"/>
      <c r="Y956" s="66"/>
    </row>
    <row r="957" spans="1:25" x14ac:dyDescent="0.2">
      <c r="A957" s="75" t="s">
        <v>19</v>
      </c>
      <c r="B957" s="66" t="s">
        <v>27</v>
      </c>
      <c r="C957" s="66" t="s">
        <v>9</v>
      </c>
      <c r="D957" s="66" t="s">
        <v>303</v>
      </c>
      <c r="E957" s="76">
        <f>+IF(ISNUMBER(DATA!H763),DATA!H763,"n/a")</f>
        <v>21026.080000000002</v>
      </c>
      <c r="F957" s="77">
        <f>+IF(ISNUMBER(DATA!I763),DATA!I763,"n/a")</f>
        <v>0.10365881503838301</v>
      </c>
      <c r="G957" s="76">
        <f>+IF(ISNUMBER(DATA!R763),DATA!R763,"n/a")</f>
        <v>72835.83</v>
      </c>
      <c r="H957" s="77">
        <f>+IF(ISNUMBER(DATA!S763),DATA!S763,"n/a")</f>
        <v>0.102854154329382</v>
      </c>
      <c r="I957" s="76">
        <f>+IF(ISNUMBER(DATA!AB763),DATA!AB763,"n/a")</f>
        <v>131641.38</v>
      </c>
      <c r="J957" s="77">
        <f>+IF(ISNUMBER(DATA!AC763),DATA!AC763,"n/a")</f>
        <v>7.2137202151940402E-2</v>
      </c>
      <c r="K957" s="76">
        <f>+IF(ISNUMBER(DATA!AL763),DATA!AL763,"n/a")</f>
        <v>246876.71</v>
      </c>
      <c r="L957" s="77">
        <f>+IF(ISNUMBER(DATA!AM763),DATA!AM763,"n/a")</f>
        <v>4.6879967344780199E-2</v>
      </c>
      <c r="R957" s="66"/>
      <c r="S957" s="66"/>
      <c r="T957" s="66"/>
      <c r="U957" s="66"/>
      <c r="V957" s="66"/>
      <c r="W957" s="66"/>
      <c r="X957" s="66"/>
      <c r="Y957" s="66"/>
    </row>
    <row r="958" spans="1:25" x14ac:dyDescent="0.2">
      <c r="A958" s="75" t="s">
        <v>19</v>
      </c>
      <c r="B958" s="66" t="s">
        <v>27</v>
      </c>
      <c r="C958" s="66" t="s">
        <v>9</v>
      </c>
      <c r="D958" s="66" t="s">
        <v>304</v>
      </c>
      <c r="E958" s="76">
        <f>+IF(ISNUMBER(DATA!H764),DATA!H764,"n/a")</f>
        <v>115887.86</v>
      </c>
      <c r="F958" s="77">
        <f>+IF(ISNUMBER(DATA!I764),DATA!I764,"n/a")</f>
        <v>3.05360522653003E-2</v>
      </c>
      <c r="G958" s="76">
        <f>+IF(ISNUMBER(DATA!R764),DATA!R764,"n/a")</f>
        <v>376853.1</v>
      </c>
      <c r="H958" s="77">
        <f>+IF(ISNUMBER(DATA!S764),DATA!S764,"n/a")</f>
        <v>6.4793393938995204E-3</v>
      </c>
      <c r="I958" s="76">
        <f>+IF(ISNUMBER(DATA!AB764),DATA!AB764,"n/a")</f>
        <v>712335.33</v>
      </c>
      <c r="J958" s="77">
        <f>+IF(ISNUMBER(DATA!AC764),DATA!AC764,"n/a")</f>
        <v>-2.3663506794673099E-2</v>
      </c>
      <c r="K958" s="76">
        <f>+IF(ISNUMBER(DATA!AL764),DATA!AL764,"n/a")</f>
        <v>1333927.19</v>
      </c>
      <c r="L958" s="77">
        <f>+IF(ISNUMBER(DATA!AM764),DATA!AM764,"n/a")</f>
        <v>1.7979871836817402E-2</v>
      </c>
      <c r="R958" s="66"/>
      <c r="S958" s="66"/>
      <c r="T958" s="66"/>
      <c r="U958" s="66"/>
      <c r="V958" s="66"/>
      <c r="W958" s="66"/>
      <c r="X958" s="66"/>
      <c r="Y958" s="66"/>
    </row>
    <row r="959" spans="1:25" x14ac:dyDescent="0.2">
      <c r="A959" s="75" t="s">
        <v>19</v>
      </c>
      <c r="B959" s="66" t="s">
        <v>27</v>
      </c>
      <c r="C959" s="66" t="s">
        <v>9</v>
      </c>
      <c r="D959" s="66" t="s">
        <v>305</v>
      </c>
      <c r="E959" s="76">
        <f>+IF(ISNUMBER(DATA!H765),DATA!H765,"n/a")</f>
        <v>43746.79</v>
      </c>
      <c r="F959" s="77">
        <f>+IF(ISNUMBER(DATA!I765),DATA!I765,"n/a")</f>
        <v>-0.21580385017474099</v>
      </c>
      <c r="G959" s="76">
        <f>+IF(ISNUMBER(DATA!R765),DATA!R765,"n/a")</f>
        <v>155080.81</v>
      </c>
      <c r="H959" s="77">
        <f>+IF(ISNUMBER(DATA!S765),DATA!S765,"n/a")</f>
        <v>-0.135573506190974</v>
      </c>
      <c r="I959" s="76">
        <f>+IF(ISNUMBER(DATA!AB765),DATA!AB765,"n/a")</f>
        <v>297547.06</v>
      </c>
      <c r="J959" s="77">
        <f>+IF(ISNUMBER(DATA!AC765),DATA!AC765,"n/a")</f>
        <v>-0.11034543485791</v>
      </c>
      <c r="K959" s="76">
        <f>+IF(ISNUMBER(DATA!AL765),DATA!AL765,"n/a")</f>
        <v>583824.74</v>
      </c>
      <c r="L959" s="77">
        <f>+IF(ISNUMBER(DATA!AM765),DATA!AM765,"n/a")</f>
        <v>2.18096441187856E-3</v>
      </c>
      <c r="R959" s="66"/>
      <c r="S959" s="66"/>
      <c r="T959" s="66"/>
      <c r="U959" s="66"/>
      <c r="V959" s="66"/>
      <c r="W959" s="66"/>
      <c r="X959" s="66"/>
      <c r="Y959" s="66"/>
    </row>
    <row r="960" spans="1:25" x14ac:dyDescent="0.2">
      <c r="A960" s="75" t="s">
        <v>19</v>
      </c>
      <c r="B960" s="66" t="s">
        <v>27</v>
      </c>
      <c r="C960" s="66" t="s">
        <v>9</v>
      </c>
      <c r="D960" s="66" t="s">
        <v>306</v>
      </c>
      <c r="E960" s="76">
        <f>+IF(ISNUMBER(DATA!H766),DATA!H766,"n/a")</f>
        <v>45763.79</v>
      </c>
      <c r="F960" s="77">
        <f>+IF(ISNUMBER(DATA!I766),DATA!I766,"n/a")</f>
        <v>2.0297694465320901E-2</v>
      </c>
      <c r="G960" s="76">
        <f>+IF(ISNUMBER(DATA!R766),DATA!R766,"n/a")</f>
        <v>168323.72</v>
      </c>
      <c r="H960" s="77">
        <f>+IF(ISNUMBER(DATA!S766),DATA!S766,"n/a")</f>
        <v>7.9000141795126294E-2</v>
      </c>
      <c r="I960" s="76">
        <f>+IF(ISNUMBER(DATA!AB766),DATA!AB766,"n/a")</f>
        <v>324416.28000000003</v>
      </c>
      <c r="J960" s="77">
        <f>+IF(ISNUMBER(DATA!AC766),DATA!AC766,"n/a")</f>
        <v>0.112357181225368</v>
      </c>
      <c r="K960" s="76">
        <f>+IF(ISNUMBER(DATA!AL766),DATA!AL766,"n/a")</f>
        <v>618931.55000000005</v>
      </c>
      <c r="L960" s="77">
        <f>+IF(ISNUMBER(DATA!AM766),DATA!AM766,"n/a")</f>
        <v>0.13875644347086499</v>
      </c>
      <c r="R960" s="66"/>
      <c r="S960" s="66"/>
      <c r="T960" s="66"/>
      <c r="U960" s="66"/>
      <c r="V960" s="66"/>
      <c r="W960" s="66"/>
      <c r="X960" s="66"/>
      <c r="Y960" s="66"/>
    </row>
    <row r="961" spans="1:25" x14ac:dyDescent="0.2">
      <c r="A961" s="75" t="s">
        <v>19</v>
      </c>
      <c r="B961" s="66" t="s">
        <v>27</v>
      </c>
      <c r="C961" s="66" t="s">
        <v>9</v>
      </c>
      <c r="D961" s="66" t="s">
        <v>307</v>
      </c>
      <c r="E961" s="76">
        <f>+IF(ISNUMBER(DATA!H767),DATA!H767,"n/a")</f>
        <v>69343.7</v>
      </c>
      <c r="F961" s="77">
        <f>+IF(ISNUMBER(DATA!I767),DATA!I767,"n/a")</f>
        <v>7.7347529822399202E-2</v>
      </c>
      <c r="G961" s="76">
        <f>+IF(ISNUMBER(DATA!R767),DATA!R767,"n/a")</f>
        <v>239687.34</v>
      </c>
      <c r="H961" s="77">
        <f>+IF(ISNUMBER(DATA!S767),DATA!S767,"n/a")</f>
        <v>9.0771846715570204E-2</v>
      </c>
      <c r="I961" s="76">
        <f>+IF(ISNUMBER(DATA!AB767),DATA!AB767,"n/a")</f>
        <v>456921.06</v>
      </c>
      <c r="J961" s="77">
        <f>+IF(ISNUMBER(DATA!AC767),DATA!AC767,"n/a")</f>
        <v>-3.8227626777868201E-2</v>
      </c>
      <c r="K961" s="76">
        <f>+IF(ISNUMBER(DATA!AL767),DATA!AL767,"n/a")</f>
        <v>879452.39</v>
      </c>
      <c r="L961" s="77">
        <f>+IF(ISNUMBER(DATA!AM767),DATA!AM767,"n/a")</f>
        <v>-1.2906162139192399E-2</v>
      </c>
      <c r="R961" s="66"/>
      <c r="S961" s="66"/>
      <c r="T961" s="66"/>
      <c r="U961" s="66"/>
      <c r="V961" s="66"/>
      <c r="W961" s="66"/>
      <c r="X961" s="66"/>
      <c r="Y961" s="66"/>
    </row>
    <row r="962" spans="1:25" x14ac:dyDescent="0.2">
      <c r="A962" s="75" t="s">
        <v>19</v>
      </c>
      <c r="B962" s="66" t="s">
        <v>27</v>
      </c>
      <c r="C962" s="66" t="s">
        <v>9</v>
      </c>
      <c r="D962" s="66" t="s">
        <v>308</v>
      </c>
      <c r="E962" s="76">
        <f>+IF(ISNUMBER(DATA!H768),DATA!H768,"n/a")</f>
        <v>48477.91</v>
      </c>
      <c r="F962" s="77">
        <f>+IF(ISNUMBER(DATA!I768),DATA!I768,"n/a")</f>
        <v>8.2106350104175094E-2</v>
      </c>
      <c r="G962" s="76">
        <f>+IF(ISNUMBER(DATA!R768),DATA!R768,"n/a")</f>
        <v>156246.85999999999</v>
      </c>
      <c r="H962" s="77">
        <f>+IF(ISNUMBER(DATA!S768),DATA!S768,"n/a")</f>
        <v>6.7085915220932393E-2</v>
      </c>
      <c r="I962" s="76">
        <f>+IF(ISNUMBER(DATA!AB768),DATA!AB768,"n/a")</f>
        <v>291335.46999999997</v>
      </c>
      <c r="J962" s="77">
        <f>+IF(ISNUMBER(DATA!AC768),DATA!AC768,"n/a")</f>
        <v>8.1545708545962298E-2</v>
      </c>
      <c r="K962" s="76">
        <f>+IF(ISNUMBER(DATA!AL768),DATA!AL768,"n/a")</f>
        <v>525380.55000000005</v>
      </c>
      <c r="L962" s="77">
        <f>+IF(ISNUMBER(DATA!AM768),DATA!AM768,"n/a")</f>
        <v>6.7356378317203605E-2</v>
      </c>
      <c r="R962" s="66"/>
      <c r="S962" s="66"/>
      <c r="T962" s="66"/>
      <c r="U962" s="66"/>
      <c r="V962" s="66"/>
      <c r="W962" s="66"/>
      <c r="X962" s="66"/>
      <c r="Y962" s="66"/>
    </row>
    <row r="963" spans="1:25" x14ac:dyDescent="0.2">
      <c r="A963" s="75" t="s">
        <v>19</v>
      </c>
      <c r="B963" s="66" t="s">
        <v>27</v>
      </c>
      <c r="C963" s="66" t="s">
        <v>9</v>
      </c>
      <c r="D963" s="66" t="s">
        <v>309</v>
      </c>
      <c r="E963" s="76">
        <f>+IF(ISNUMBER(DATA!H769),DATA!H769,"n/a")</f>
        <v>42473.17</v>
      </c>
      <c r="F963" s="77">
        <f>+IF(ISNUMBER(DATA!I769),DATA!I769,"n/a")</f>
        <v>-2.0216814196038001E-2</v>
      </c>
      <c r="G963" s="76">
        <f>+IF(ISNUMBER(DATA!R769),DATA!R769,"n/a")</f>
        <v>137891.9</v>
      </c>
      <c r="H963" s="77">
        <f>+IF(ISNUMBER(DATA!S769),DATA!S769,"n/a")</f>
        <v>-2.92954580044603E-2</v>
      </c>
      <c r="I963" s="76">
        <f>+IF(ISNUMBER(DATA!AB769),DATA!AB769,"n/a")</f>
        <v>259840.21</v>
      </c>
      <c r="J963" s="77">
        <f>+IF(ISNUMBER(DATA!AC769),DATA!AC769,"n/a")</f>
        <v>-2.8684148070073901E-2</v>
      </c>
      <c r="K963" s="76">
        <f>+IF(ISNUMBER(DATA!AL769),DATA!AL769,"n/a")</f>
        <v>481657.12</v>
      </c>
      <c r="L963" s="77">
        <f>+IF(ISNUMBER(DATA!AM769),DATA!AM769,"n/a")</f>
        <v>-8.1111278030897103E-3</v>
      </c>
      <c r="R963" s="66"/>
      <c r="S963" s="66"/>
      <c r="T963" s="66"/>
      <c r="U963" s="66"/>
      <c r="V963" s="66"/>
      <c r="W963" s="66"/>
      <c r="X963" s="66"/>
      <c r="Y963" s="66"/>
    </row>
    <row r="964" spans="1:25" x14ac:dyDescent="0.2">
      <c r="A964" s="75" t="s">
        <v>19</v>
      </c>
      <c r="B964" s="66" t="s">
        <v>27</v>
      </c>
      <c r="C964" s="66" t="s">
        <v>9</v>
      </c>
      <c r="D964" s="66" t="s">
        <v>310</v>
      </c>
      <c r="E964" s="76">
        <f>+IF(ISNUMBER(DATA!H770),DATA!H770,"n/a")</f>
        <v>17743.55</v>
      </c>
      <c r="F964" s="77">
        <f>+IF(ISNUMBER(DATA!I770),DATA!I770,"n/a")</f>
        <v>-0.17749065243370499</v>
      </c>
      <c r="G964" s="76">
        <f>+IF(ISNUMBER(DATA!R770),DATA!R770,"n/a")</f>
        <v>57826.75</v>
      </c>
      <c r="H964" s="77">
        <f>+IF(ISNUMBER(DATA!S770),DATA!S770,"n/a")</f>
        <v>-0.16244740741684899</v>
      </c>
      <c r="I964" s="76">
        <f>+IF(ISNUMBER(DATA!AB770),DATA!AB770,"n/a")</f>
        <v>106970.73</v>
      </c>
      <c r="J964" s="77">
        <f>+IF(ISNUMBER(DATA!AC770),DATA!AC770,"n/a")</f>
        <v>-0.17004618831746199</v>
      </c>
      <c r="K964" s="76">
        <f>+IF(ISNUMBER(DATA!AL770),DATA!AL770,"n/a")</f>
        <v>202092.34</v>
      </c>
      <c r="L964" s="77">
        <f>+IF(ISNUMBER(DATA!AM770),DATA!AM770,"n/a")</f>
        <v>-0.16844037117027799</v>
      </c>
      <c r="R964" s="66"/>
      <c r="S964" s="66"/>
      <c r="T964" s="66"/>
      <c r="U964" s="66"/>
      <c r="V964" s="66"/>
      <c r="W964" s="66"/>
      <c r="X964" s="66"/>
      <c r="Y964" s="66"/>
    </row>
    <row r="965" spans="1:25" x14ac:dyDescent="0.2">
      <c r="A965" s="75" t="s">
        <v>19</v>
      </c>
      <c r="B965" s="66" t="s">
        <v>27</v>
      </c>
      <c r="C965" s="66" t="s">
        <v>9</v>
      </c>
      <c r="D965" s="66" t="s">
        <v>311</v>
      </c>
      <c r="E965" s="76">
        <f>+IF(ISNUMBER(DATA!H771),DATA!H771,"n/a")</f>
        <v>38157.31</v>
      </c>
      <c r="F965" s="77">
        <f>+IF(ISNUMBER(DATA!I771),DATA!I771,"n/a")</f>
        <v>-0.23679488056478001</v>
      </c>
      <c r="G965" s="76">
        <f>+IF(ISNUMBER(DATA!R771),DATA!R771,"n/a")</f>
        <v>129489.68</v>
      </c>
      <c r="H965" s="77">
        <f>+IF(ISNUMBER(DATA!S771),DATA!S771,"n/a")</f>
        <v>-0.23044349064658801</v>
      </c>
      <c r="I965" s="76">
        <f>+IF(ISNUMBER(DATA!AB771),DATA!AB771,"n/a")</f>
        <v>249511.62</v>
      </c>
      <c r="J965" s="77">
        <f>+IF(ISNUMBER(DATA!AC771),DATA!AC771,"n/a")</f>
        <v>-0.26387995907540202</v>
      </c>
      <c r="K965" s="76">
        <f>+IF(ISNUMBER(DATA!AL771),DATA!AL771,"n/a")</f>
        <v>531180.1</v>
      </c>
      <c r="L965" s="77">
        <f>+IF(ISNUMBER(DATA!AM771),DATA!AM771,"n/a")</f>
        <v>-0.14993498567390001</v>
      </c>
      <c r="R965" s="66"/>
      <c r="S965" s="66"/>
      <c r="T965" s="66"/>
      <c r="U965" s="66"/>
      <c r="V965" s="66"/>
      <c r="W965" s="66"/>
      <c r="X965" s="66"/>
      <c r="Y965" s="66"/>
    </row>
    <row r="966" spans="1:25" x14ac:dyDescent="0.2">
      <c r="A966" s="75" t="s">
        <v>19</v>
      </c>
      <c r="B966" s="66" t="s">
        <v>27</v>
      </c>
      <c r="C966" s="66" t="s">
        <v>9</v>
      </c>
      <c r="D966" s="66" t="s">
        <v>312</v>
      </c>
      <c r="E966" s="76">
        <f>+IF(ISNUMBER(DATA!H772),DATA!H772,"n/a")</f>
        <v>14644.47</v>
      </c>
      <c r="F966" s="77">
        <f>+IF(ISNUMBER(DATA!I772),DATA!I772,"n/a")</f>
        <v>0.19352028283664699</v>
      </c>
      <c r="G966" s="76">
        <f>+IF(ISNUMBER(DATA!R772),DATA!R772,"n/a")</f>
        <v>52159.27</v>
      </c>
      <c r="H966" s="77">
        <f>+IF(ISNUMBER(DATA!S772),DATA!S772,"n/a")</f>
        <v>0.24690349558605301</v>
      </c>
      <c r="I966" s="76">
        <f>+IF(ISNUMBER(DATA!AB772),DATA!AB772,"n/a")</f>
        <v>98375.76</v>
      </c>
      <c r="J966" s="77">
        <f>+IF(ISNUMBER(DATA!AC772),DATA!AC772,"n/a")</f>
        <v>0.17505082092865501</v>
      </c>
      <c r="K966" s="76">
        <f>+IF(ISNUMBER(DATA!AL772),DATA!AL772,"n/a")</f>
        <v>174726.09</v>
      </c>
      <c r="L966" s="77">
        <f>+IF(ISNUMBER(DATA!AM772),DATA!AM772,"n/a")</f>
        <v>0.12263693547247199</v>
      </c>
      <c r="R966" s="66"/>
      <c r="S966" s="66"/>
      <c r="T966" s="66"/>
      <c r="U966" s="66"/>
      <c r="V966" s="66"/>
      <c r="W966" s="66"/>
      <c r="X966" s="66"/>
      <c r="Y966" s="66"/>
    </row>
    <row r="967" spans="1:25" x14ac:dyDescent="0.2">
      <c r="A967" s="75" t="s">
        <v>19</v>
      </c>
      <c r="B967" s="66" t="s">
        <v>27</v>
      </c>
      <c r="C967" s="66" t="s">
        <v>9</v>
      </c>
      <c r="D967" s="66" t="s">
        <v>313</v>
      </c>
      <c r="E967" s="76">
        <f>+IF(ISNUMBER(DATA!H773),DATA!H773,"n/a")</f>
        <v>37483.78</v>
      </c>
      <c r="F967" s="77">
        <f>+IF(ISNUMBER(DATA!I773),DATA!I773,"n/a")</f>
        <v>-8.6871916250140693E-2</v>
      </c>
      <c r="G967" s="76">
        <f>+IF(ISNUMBER(DATA!R773),DATA!R773,"n/a")</f>
        <v>125894.88</v>
      </c>
      <c r="H967" s="77">
        <f>+IF(ISNUMBER(DATA!S773),DATA!S773,"n/a")</f>
        <v>-9.8147918782445803E-2</v>
      </c>
      <c r="I967" s="76">
        <f>+IF(ISNUMBER(DATA!AB773),DATA!AB773,"n/a")</f>
        <v>243356.14</v>
      </c>
      <c r="J967" s="77">
        <f>+IF(ISNUMBER(DATA!AC773),DATA!AC773,"n/a")</f>
        <v>-0.10511873875635</v>
      </c>
      <c r="K967" s="76">
        <f>+IF(ISNUMBER(DATA!AL773),DATA!AL773,"n/a")</f>
        <v>476384.09</v>
      </c>
      <c r="L967" s="77">
        <f>+IF(ISNUMBER(DATA!AM773),DATA!AM773,"n/a")</f>
        <v>-7.33471040419892E-2</v>
      </c>
      <c r="R967" s="66"/>
      <c r="S967" s="66"/>
      <c r="T967" s="66"/>
      <c r="U967" s="66"/>
      <c r="V967" s="66"/>
      <c r="W967" s="66"/>
      <c r="X967" s="66"/>
      <c r="Y967" s="66"/>
    </row>
    <row r="968" spans="1:25" x14ac:dyDescent="0.2">
      <c r="A968" s="75" t="s">
        <v>19</v>
      </c>
      <c r="B968" s="66" t="s">
        <v>27</v>
      </c>
      <c r="C968" s="66" t="s">
        <v>9</v>
      </c>
      <c r="D968" s="66" t="s">
        <v>314</v>
      </c>
      <c r="E968" s="76">
        <f>+IF(ISNUMBER(DATA!H774),DATA!H774,"n/a")</f>
        <v>88728.75</v>
      </c>
      <c r="F968" s="77">
        <f>+IF(ISNUMBER(DATA!I774),DATA!I774,"n/a")</f>
        <v>5.6579667800861599E-2</v>
      </c>
      <c r="G968" s="76">
        <f>+IF(ISNUMBER(DATA!R774),DATA!R774,"n/a")</f>
        <v>297664.33</v>
      </c>
      <c r="H968" s="77">
        <f>+IF(ISNUMBER(DATA!S774),DATA!S774,"n/a")</f>
        <v>9.4125474142628798E-2</v>
      </c>
      <c r="I968" s="76">
        <f>+IF(ISNUMBER(DATA!AB774),DATA!AB774,"n/a")</f>
        <v>557992.09</v>
      </c>
      <c r="J968" s="77">
        <f>+IF(ISNUMBER(DATA!AC774),DATA!AC774,"n/a")</f>
        <v>-2.7473937021351699E-2</v>
      </c>
      <c r="K968" s="76">
        <f>+IF(ISNUMBER(DATA!AL774),DATA!AL774,"n/a")</f>
        <v>1074412.94</v>
      </c>
      <c r="L968" s="77">
        <f>+IF(ISNUMBER(DATA!AM774),DATA!AM774,"n/a")</f>
        <v>-7.5491006758635404E-2</v>
      </c>
      <c r="R968" s="66"/>
      <c r="S968" s="66"/>
      <c r="T968" s="66"/>
      <c r="U968" s="66"/>
      <c r="V968" s="66"/>
      <c r="W968" s="66"/>
      <c r="X968" s="66"/>
      <c r="Y968" s="66"/>
    </row>
    <row r="969" spans="1:25" x14ac:dyDescent="0.2">
      <c r="A969" s="75" t="s">
        <v>19</v>
      </c>
      <c r="B969" s="66" t="s">
        <v>27</v>
      </c>
      <c r="C969" s="66" t="s">
        <v>9</v>
      </c>
      <c r="D969" s="66" t="s">
        <v>315</v>
      </c>
      <c r="E969" s="76">
        <f>+IF(ISNUMBER(DATA!H775),DATA!H775,"n/a")</f>
        <v>73654.59</v>
      </c>
      <c r="F969" s="77">
        <f>+IF(ISNUMBER(DATA!I775),DATA!I775,"n/a")</f>
        <v>4.6741298767963402E-2</v>
      </c>
      <c r="G969" s="76">
        <f>+IF(ISNUMBER(DATA!R775),DATA!R775,"n/a")</f>
        <v>253159.55</v>
      </c>
      <c r="H969" s="77">
        <f>+IF(ISNUMBER(DATA!S775),DATA!S775,"n/a")</f>
        <v>5.7891099787899102E-2</v>
      </c>
      <c r="I969" s="76">
        <f>+IF(ISNUMBER(DATA!AB775),DATA!AB775,"n/a")</f>
        <v>495771.48</v>
      </c>
      <c r="J969" s="77">
        <f>+IF(ISNUMBER(DATA!AC775),DATA!AC775,"n/a")</f>
        <v>-2.1035635641913301E-2</v>
      </c>
      <c r="K969" s="76">
        <f>+IF(ISNUMBER(DATA!AL775),DATA!AL775,"n/a")</f>
        <v>921586.13</v>
      </c>
      <c r="L969" s="77">
        <f>+IF(ISNUMBER(DATA!AM775),DATA!AM775,"n/a")</f>
        <v>-3.0927658460118398E-2</v>
      </c>
      <c r="R969" s="66"/>
      <c r="S969" s="66"/>
      <c r="T969" s="66"/>
      <c r="U969" s="66"/>
      <c r="V969" s="66"/>
      <c r="W969" s="66"/>
      <c r="X969" s="66"/>
      <c r="Y969" s="66"/>
    </row>
    <row r="970" spans="1:25" x14ac:dyDescent="0.2">
      <c r="A970" s="75" t="s">
        <v>19</v>
      </c>
      <c r="B970" s="66" t="s">
        <v>27</v>
      </c>
      <c r="C970" s="66" t="s">
        <v>9</v>
      </c>
      <c r="D970" s="66" t="s">
        <v>316</v>
      </c>
      <c r="E970" s="76">
        <f>+IF(ISNUMBER(DATA!H776),DATA!H776,"n/a")</f>
        <v>92502.81</v>
      </c>
      <c r="F970" s="77">
        <f>+IF(ISNUMBER(DATA!I776),DATA!I776,"n/a")</f>
        <v>0.30884175692448201</v>
      </c>
      <c r="G970" s="76">
        <f>+IF(ISNUMBER(DATA!R776),DATA!R776,"n/a")</f>
        <v>261367.74</v>
      </c>
      <c r="H970" s="77">
        <f>+IF(ISNUMBER(DATA!S776),DATA!S776,"n/a")</f>
        <v>8.4564837055764105E-2</v>
      </c>
      <c r="I970" s="76">
        <f>+IF(ISNUMBER(DATA!AB776),DATA!AB776,"n/a")</f>
        <v>477077.93</v>
      </c>
      <c r="J970" s="77">
        <f>+IF(ISNUMBER(DATA!AC776),DATA!AC776,"n/a")</f>
        <v>9.37520210760244E-2</v>
      </c>
      <c r="K970" s="76">
        <f>+IF(ISNUMBER(DATA!AL776),DATA!AL776,"n/a")</f>
        <v>888928.75</v>
      </c>
      <c r="L970" s="77">
        <f>+IF(ISNUMBER(DATA!AM776),DATA!AM776,"n/a")</f>
        <v>8.0665923001937201E-2</v>
      </c>
      <c r="R970" s="66"/>
      <c r="S970" s="66"/>
      <c r="T970" s="66"/>
      <c r="U970" s="66"/>
      <c r="V970" s="66"/>
      <c r="W970" s="66"/>
      <c r="X970" s="66"/>
      <c r="Y970" s="66"/>
    </row>
    <row r="971" spans="1:25" x14ac:dyDescent="0.2">
      <c r="A971" s="75" t="s">
        <v>19</v>
      </c>
      <c r="B971" s="66" t="s">
        <v>27</v>
      </c>
      <c r="C971" s="66" t="s">
        <v>9</v>
      </c>
      <c r="D971" s="66" t="s">
        <v>317</v>
      </c>
      <c r="E971" s="76">
        <f>+IF(ISNUMBER(DATA!H777),DATA!H777,"n/a")</f>
        <v>37118.36</v>
      </c>
      <c r="F971" s="77">
        <f>+IF(ISNUMBER(DATA!I777),DATA!I777,"n/a")</f>
        <v>0.195262404212971</v>
      </c>
      <c r="G971" s="76">
        <f>+IF(ISNUMBER(DATA!R777),DATA!R777,"n/a")</f>
        <v>136503.43</v>
      </c>
      <c r="H971" s="77">
        <f>+IF(ISNUMBER(DATA!S777),DATA!S777,"n/a")</f>
        <v>0.199229437575526</v>
      </c>
      <c r="I971" s="76">
        <f>+IF(ISNUMBER(DATA!AB777),DATA!AB777,"n/a")</f>
        <v>254531.97</v>
      </c>
      <c r="J971" s="77">
        <f>+IF(ISNUMBER(DATA!AC777),DATA!AC777,"n/a")</f>
        <v>0.19008129876032001</v>
      </c>
      <c r="K971" s="76">
        <f>+IF(ISNUMBER(DATA!AL777),DATA!AL777,"n/a")</f>
        <v>450565.81</v>
      </c>
      <c r="L971" s="77">
        <f>+IF(ISNUMBER(DATA!AM777),DATA!AM777,"n/a")</f>
        <v>0.16801789147232701</v>
      </c>
      <c r="R971" s="66"/>
      <c r="S971" s="66"/>
      <c r="T971" s="66"/>
      <c r="U971" s="66"/>
      <c r="V971" s="66"/>
      <c r="W971" s="66"/>
      <c r="X971" s="66"/>
      <c r="Y971" s="66"/>
    </row>
    <row r="972" spans="1:25" x14ac:dyDescent="0.2">
      <c r="A972" s="75" t="s">
        <v>19</v>
      </c>
      <c r="B972" s="66" t="s">
        <v>27</v>
      </c>
      <c r="C972" s="66" t="s">
        <v>9</v>
      </c>
      <c r="D972" s="66" t="s">
        <v>318</v>
      </c>
      <c r="E972" s="76">
        <f>+IF(ISNUMBER(DATA!H778),DATA!H778,"n/a")</f>
        <v>120575.11</v>
      </c>
      <c r="F972" s="77">
        <f>+IF(ISNUMBER(DATA!I778),DATA!I778,"n/a")</f>
        <v>0.306790154565796</v>
      </c>
      <c r="G972" s="76">
        <f>+IF(ISNUMBER(DATA!R778),DATA!R778,"n/a")</f>
        <v>351403.7</v>
      </c>
      <c r="H972" s="77">
        <f>+IF(ISNUMBER(DATA!S778),DATA!S778,"n/a")</f>
        <v>6.6355697071261002E-2</v>
      </c>
      <c r="I972" s="76">
        <f>+IF(ISNUMBER(DATA!AB778),DATA!AB778,"n/a")</f>
        <v>659990.68999999994</v>
      </c>
      <c r="J972" s="77">
        <f>+IF(ISNUMBER(DATA!AC778),DATA!AC778,"n/a")</f>
        <v>4.2318079251056497E-2</v>
      </c>
      <c r="K972" s="76">
        <f>+IF(ISNUMBER(DATA!AL778),DATA!AL778,"n/a")</f>
        <v>1208156.29</v>
      </c>
      <c r="L972" s="77">
        <f>+IF(ISNUMBER(DATA!AM778),DATA!AM778,"n/a")</f>
        <v>5.9396147778044001E-2</v>
      </c>
      <c r="R972" s="66"/>
      <c r="S972" s="66"/>
      <c r="T972" s="66"/>
      <c r="U972" s="66"/>
      <c r="V972" s="66"/>
      <c r="W972" s="66"/>
      <c r="X972" s="66"/>
      <c r="Y972" s="66"/>
    </row>
    <row r="973" spans="1:25" x14ac:dyDescent="0.2">
      <c r="A973" s="75" t="s">
        <v>19</v>
      </c>
      <c r="B973" s="66" t="s">
        <v>27</v>
      </c>
      <c r="C973" s="66" t="s">
        <v>9</v>
      </c>
      <c r="D973" s="66" t="s">
        <v>344</v>
      </c>
      <c r="E973" s="76">
        <f>+IF(ISNUMBER(DATA!H779),DATA!H779,"n/a")</f>
        <v>15202.38</v>
      </c>
      <c r="F973" s="77">
        <f>+IF(ISNUMBER(DATA!I779),DATA!I779,"n/a")</f>
        <v>-0.124089080022678</v>
      </c>
      <c r="G973" s="76">
        <f>+IF(ISNUMBER(DATA!R779),DATA!R779,"n/a")</f>
        <v>52704.71</v>
      </c>
      <c r="H973" s="77">
        <f>+IF(ISNUMBER(DATA!S779),DATA!S779,"n/a")</f>
        <v>-0.124801894111489</v>
      </c>
      <c r="I973" s="76">
        <f>+IF(ISNUMBER(DATA!AB779),DATA!AB779,"n/a")</f>
        <v>97928.81</v>
      </c>
      <c r="J973" s="77">
        <f>+IF(ISNUMBER(DATA!AC779),DATA!AC779,"n/a")</f>
        <v>-0.13383534286624299</v>
      </c>
      <c r="K973" s="76">
        <f>+IF(ISNUMBER(DATA!AL779),DATA!AL779,"n/a")</f>
        <v>191035.25</v>
      </c>
      <c r="L973" s="77">
        <f>+IF(ISNUMBER(DATA!AM779),DATA!AM779,"n/a")</f>
        <v>-0.105110026563022</v>
      </c>
      <c r="R973" s="66"/>
      <c r="S973" s="66"/>
      <c r="T973" s="66"/>
      <c r="U973" s="66"/>
      <c r="V973" s="66"/>
      <c r="W973" s="66"/>
      <c r="X973" s="66"/>
      <c r="Y973" s="66"/>
    </row>
    <row r="974" spans="1:25" x14ac:dyDescent="0.2">
      <c r="A974" s="75" t="s">
        <v>19</v>
      </c>
      <c r="B974" s="66" t="s">
        <v>27</v>
      </c>
      <c r="C974" s="66" t="s">
        <v>9</v>
      </c>
      <c r="D974" s="66" t="s">
        <v>345</v>
      </c>
      <c r="E974" s="76">
        <f>+IF(ISNUMBER(DATA!H780),DATA!H780,"n/a")</f>
        <v>67668.89</v>
      </c>
      <c r="F974" s="77">
        <f>+IF(ISNUMBER(DATA!I780),DATA!I780,"n/a")</f>
        <v>7.3813299412527095E-2</v>
      </c>
      <c r="G974" s="76">
        <f>+IF(ISNUMBER(DATA!R780),DATA!R780,"n/a")</f>
        <v>226303.88</v>
      </c>
      <c r="H974" s="77">
        <f>+IF(ISNUMBER(DATA!S780),DATA!S780,"n/a")</f>
        <v>9.9306263660030605E-2</v>
      </c>
      <c r="I974" s="76">
        <f>+IF(ISNUMBER(DATA!AB780),DATA!AB780,"n/a")</f>
        <v>430535.84</v>
      </c>
      <c r="J974" s="77">
        <f>+IF(ISNUMBER(DATA!AC780),DATA!AC780,"n/a")</f>
        <v>0.106429276092108</v>
      </c>
      <c r="K974" s="76">
        <f>+IF(ISNUMBER(DATA!AL780),DATA!AL780,"n/a")</f>
        <v>808213.54</v>
      </c>
      <c r="L974" s="77">
        <f>+IF(ISNUMBER(DATA!AM780),DATA!AM780,"n/a")</f>
        <v>0.272175619501134</v>
      </c>
      <c r="R974" s="66"/>
      <c r="S974" s="66"/>
      <c r="T974" s="66"/>
      <c r="U974" s="66"/>
      <c r="V974" s="66"/>
      <c r="W974" s="66"/>
      <c r="X974" s="66"/>
      <c r="Y974" s="66"/>
    </row>
    <row r="975" spans="1:25" x14ac:dyDescent="0.2">
      <c r="A975" s="75"/>
      <c r="E975" s="90"/>
      <c r="F975" s="77"/>
      <c r="G975" s="91"/>
      <c r="H975" s="77"/>
      <c r="I975" s="91"/>
      <c r="J975" s="82"/>
      <c r="K975" s="91"/>
      <c r="L975" s="77"/>
      <c r="R975" s="66"/>
      <c r="S975" s="66"/>
      <c r="T975" s="66"/>
      <c r="U975" s="66"/>
      <c r="V975" s="66"/>
      <c r="W975" s="66"/>
      <c r="X975" s="66"/>
      <c r="Y975" s="66"/>
    </row>
    <row r="976" spans="1:25" x14ac:dyDescent="0.2">
      <c r="A976" s="75" t="s">
        <v>19</v>
      </c>
      <c r="B976" s="66" t="s">
        <v>27</v>
      </c>
      <c r="C976" s="66" t="s">
        <v>25</v>
      </c>
      <c r="D976" s="66" t="s">
        <v>271</v>
      </c>
      <c r="E976" s="86">
        <f>+IF(ISNUMBER(DATA!J731),DATA!J731,"n/a")</f>
        <v>37817.760000000002</v>
      </c>
      <c r="F976" s="77">
        <f>+IF(ISNUMBER(DATA!K731),DATA!K731,"n/a")</f>
        <v>4.6779591958750602E-2</v>
      </c>
      <c r="G976" s="86">
        <f>+IF(ISNUMBER(DATA!T731),DATA!T731,"n/a")</f>
        <v>126719.36</v>
      </c>
      <c r="H976" s="77">
        <f>+IF(ISNUMBER(DATA!U731),DATA!U731,"n/a")</f>
        <v>0.15917622696111899</v>
      </c>
      <c r="I976" s="86">
        <f>+IF(ISNUMBER(DATA!AD731),DATA!AD731,"n/a")</f>
        <v>239467.38</v>
      </c>
      <c r="J976" s="77">
        <f>+IF(ISNUMBER(DATA!AE731),DATA!AE731,"n/a")</f>
        <v>0.148115908092573</v>
      </c>
      <c r="K976" s="86">
        <f>+IF(ISNUMBER(DATA!AN731),DATA!AN731,"n/a")</f>
        <v>430489.23</v>
      </c>
      <c r="L976" s="77">
        <f>+IF(ISNUMBER(DATA!AO731),DATA!AO731,"n/a")</f>
        <v>0.15668198988456999</v>
      </c>
      <c r="R976" s="66"/>
      <c r="S976" s="66"/>
      <c r="T976" s="66"/>
      <c r="U976" s="66"/>
      <c r="V976" s="66"/>
      <c r="W976" s="66"/>
      <c r="X976" s="66"/>
      <c r="Y976" s="66"/>
    </row>
    <row r="977" spans="1:25" x14ac:dyDescent="0.2">
      <c r="A977" s="75" t="s">
        <v>19</v>
      </c>
      <c r="B977" s="66" t="s">
        <v>27</v>
      </c>
      <c r="C977" s="66" t="s">
        <v>25</v>
      </c>
      <c r="D977" s="66" t="s">
        <v>272</v>
      </c>
      <c r="E977" s="86">
        <f>+IF(ISNUMBER(DATA!J732),DATA!J732,"n/a")</f>
        <v>153750.32</v>
      </c>
      <c r="F977" s="77">
        <f>+IF(ISNUMBER(DATA!K732),DATA!K732,"n/a")</f>
        <v>0.275634136114152</v>
      </c>
      <c r="G977" s="86">
        <f>+IF(ISNUMBER(DATA!T732),DATA!T732,"n/a")</f>
        <v>468933.29</v>
      </c>
      <c r="H977" s="77">
        <f>+IF(ISNUMBER(DATA!U732),DATA!U732,"n/a")</f>
        <v>0.141457318198523</v>
      </c>
      <c r="I977" s="86">
        <f>+IF(ISNUMBER(DATA!AD732),DATA!AD732,"n/a")</f>
        <v>871963.44</v>
      </c>
      <c r="J977" s="77">
        <f>+IF(ISNUMBER(DATA!AE732),DATA!AE732,"n/a")</f>
        <v>9.1273281092107805E-2</v>
      </c>
      <c r="K977" s="86">
        <f>+IF(ISNUMBER(DATA!AN732),DATA!AN732,"n/a")</f>
        <v>1619452.27</v>
      </c>
      <c r="L977" s="77">
        <f>+IF(ISNUMBER(DATA!AO732),DATA!AO732,"n/a")</f>
        <v>-5.1871243891429497E-2</v>
      </c>
      <c r="R977" s="66"/>
      <c r="S977" s="66"/>
      <c r="T977" s="66"/>
      <c r="U977" s="66"/>
      <c r="V977" s="66"/>
      <c r="W977" s="66"/>
      <c r="X977" s="66"/>
      <c r="Y977" s="66"/>
    </row>
    <row r="978" spans="1:25" x14ac:dyDescent="0.2">
      <c r="A978" s="75" t="s">
        <v>19</v>
      </c>
      <c r="B978" s="66" t="s">
        <v>27</v>
      </c>
      <c r="C978" s="66" t="s">
        <v>25</v>
      </c>
      <c r="D978" s="66" t="s">
        <v>273</v>
      </c>
      <c r="E978" s="86">
        <f>+IF(ISNUMBER(DATA!J733),DATA!J733,"n/a")</f>
        <v>273187.95</v>
      </c>
      <c r="F978" s="77">
        <f>+IF(ISNUMBER(DATA!K733),DATA!K733,"n/a")</f>
        <v>8.0236696151997203E-2</v>
      </c>
      <c r="G978" s="86">
        <f>+IF(ISNUMBER(DATA!T733),DATA!T733,"n/a")</f>
        <v>894738.26</v>
      </c>
      <c r="H978" s="77">
        <f>+IF(ISNUMBER(DATA!U733),DATA!U733,"n/a")</f>
        <v>1.9128544874011801E-2</v>
      </c>
      <c r="I978" s="86">
        <f>+IF(ISNUMBER(DATA!AD733),DATA!AD733,"n/a")</f>
        <v>1698621.74</v>
      </c>
      <c r="J978" s="77">
        <f>+IF(ISNUMBER(DATA!AE733),DATA!AE733,"n/a")</f>
        <v>-3.8288251997185101E-2</v>
      </c>
      <c r="K978" s="86">
        <f>+IF(ISNUMBER(DATA!AN733),DATA!AN733,"n/a")</f>
        <v>3158476.38</v>
      </c>
      <c r="L978" s="77">
        <f>+IF(ISNUMBER(DATA!AO733),DATA!AO733,"n/a")</f>
        <v>-5.4438067560879898E-2</v>
      </c>
      <c r="R978" s="66"/>
      <c r="S978" s="66"/>
      <c r="T978" s="66"/>
      <c r="U978" s="66"/>
      <c r="V978" s="66"/>
      <c r="W978" s="66"/>
      <c r="X978" s="66"/>
      <c r="Y978" s="66"/>
    </row>
    <row r="979" spans="1:25" x14ac:dyDescent="0.2">
      <c r="A979" s="75" t="s">
        <v>19</v>
      </c>
      <c r="B979" s="66" t="s">
        <v>27</v>
      </c>
      <c r="C979" s="66" t="s">
        <v>25</v>
      </c>
      <c r="D979" s="66" t="s">
        <v>274</v>
      </c>
      <c r="E979" s="86">
        <f>+IF(ISNUMBER(DATA!J734),DATA!J734,"n/a")</f>
        <v>124728.66</v>
      </c>
      <c r="F979" s="77">
        <f>+IF(ISNUMBER(DATA!K734),DATA!K734,"n/a")</f>
        <v>0.30583925702988901</v>
      </c>
      <c r="G979" s="86">
        <f>+IF(ISNUMBER(DATA!T734),DATA!T734,"n/a")</f>
        <v>372333.89</v>
      </c>
      <c r="H979" s="77">
        <f>+IF(ISNUMBER(DATA!U734),DATA!U734,"n/a")</f>
        <v>0.12161870122170899</v>
      </c>
      <c r="I979" s="86">
        <f>+IF(ISNUMBER(DATA!AD734),DATA!AD734,"n/a")</f>
        <v>672040.78</v>
      </c>
      <c r="J979" s="77">
        <f>+IF(ISNUMBER(DATA!AE734),DATA!AE734,"n/a")</f>
        <v>9.1677137819627899E-2</v>
      </c>
      <c r="K979" s="86">
        <f>+IF(ISNUMBER(DATA!AN734),DATA!AN734,"n/a")</f>
        <v>1266897.98</v>
      </c>
      <c r="L979" s="77">
        <f>+IF(ISNUMBER(DATA!AO734),DATA!AO734,"n/a")</f>
        <v>6.5474885958304599E-2</v>
      </c>
      <c r="R979" s="66"/>
      <c r="S979" s="66"/>
      <c r="T979" s="66"/>
      <c r="U979" s="66"/>
      <c r="V979" s="66"/>
      <c r="W979" s="66"/>
      <c r="X979" s="66"/>
      <c r="Y979" s="66"/>
    </row>
    <row r="980" spans="1:25" x14ac:dyDescent="0.2">
      <c r="A980" s="75" t="s">
        <v>19</v>
      </c>
      <c r="B980" s="66" t="s">
        <v>27</v>
      </c>
      <c r="C980" s="66" t="s">
        <v>25</v>
      </c>
      <c r="D980" s="66" t="s">
        <v>275</v>
      </c>
      <c r="E980" s="86">
        <f>+IF(ISNUMBER(DATA!J735),DATA!J735,"n/a")</f>
        <v>202477.42</v>
      </c>
      <c r="F980" s="77">
        <f>+IF(ISNUMBER(DATA!K735),DATA!K735,"n/a")</f>
        <v>-4.54176233554557E-3</v>
      </c>
      <c r="G980" s="86">
        <f>+IF(ISNUMBER(DATA!T735),DATA!T735,"n/a")</f>
        <v>652481.12</v>
      </c>
      <c r="H980" s="77">
        <f>+IF(ISNUMBER(DATA!U735),DATA!U735,"n/a")</f>
        <v>-9.6841342005531503E-2</v>
      </c>
      <c r="I980" s="86">
        <f>+IF(ISNUMBER(DATA!AD735),DATA!AD735,"n/a")</f>
        <v>1268409.06</v>
      </c>
      <c r="J980" s="77">
        <f>+IF(ISNUMBER(DATA!AE735),DATA!AE735,"n/a")</f>
        <v>-0.13236346526029699</v>
      </c>
      <c r="K980" s="86">
        <f>+IF(ISNUMBER(DATA!AN735),DATA!AN735,"n/a")</f>
        <v>2306320.23</v>
      </c>
      <c r="L980" s="77">
        <f>+IF(ISNUMBER(DATA!AO735),DATA!AO735,"n/a")</f>
        <v>-0.131837164194818</v>
      </c>
      <c r="R980" s="66"/>
      <c r="S980" s="66"/>
      <c r="T980" s="66"/>
      <c r="U980" s="66"/>
      <c r="V980" s="66"/>
      <c r="W980" s="66"/>
      <c r="X980" s="66"/>
      <c r="Y980" s="66"/>
    </row>
    <row r="981" spans="1:25" x14ac:dyDescent="0.2">
      <c r="A981" s="75" t="s">
        <v>19</v>
      </c>
      <c r="B981" s="66" t="s">
        <v>27</v>
      </c>
      <c r="C981" s="66" t="s">
        <v>25</v>
      </c>
      <c r="D981" s="66" t="s">
        <v>276</v>
      </c>
      <c r="E981" s="86">
        <f>+IF(ISNUMBER(DATA!J736),DATA!J736,"n/a")</f>
        <v>118844.98</v>
      </c>
      <c r="F981" s="77">
        <f>+IF(ISNUMBER(DATA!K736),DATA!K736,"n/a")</f>
        <v>-3.9479892559449302E-2</v>
      </c>
      <c r="G981" s="86">
        <f>+IF(ISNUMBER(DATA!T736),DATA!T736,"n/a")</f>
        <v>417239.78</v>
      </c>
      <c r="H981" s="77">
        <f>+IF(ISNUMBER(DATA!U736),DATA!U736,"n/a")</f>
        <v>-2.2280253891390499E-2</v>
      </c>
      <c r="I981" s="86">
        <f>+IF(ISNUMBER(DATA!AD736),DATA!AD736,"n/a")</f>
        <v>803163.24</v>
      </c>
      <c r="J981" s="77">
        <f>+IF(ISNUMBER(DATA!AE736),DATA!AE736,"n/a")</f>
        <v>-2.22627402275089E-2</v>
      </c>
      <c r="K981" s="86">
        <f>+IF(ISNUMBER(DATA!AN736),DATA!AN736,"n/a")</f>
        <v>1516585.35</v>
      </c>
      <c r="L981" s="77">
        <f>+IF(ISNUMBER(DATA!AO736),DATA!AO736,"n/a")</f>
        <v>-3.6822921524157698E-2</v>
      </c>
      <c r="R981" s="66"/>
      <c r="S981" s="66"/>
      <c r="T981" s="66"/>
      <c r="U981" s="66"/>
      <c r="V981" s="66"/>
      <c r="W981" s="66"/>
      <c r="X981" s="66"/>
      <c r="Y981" s="66"/>
    </row>
    <row r="982" spans="1:25" x14ac:dyDescent="0.2">
      <c r="A982" s="75" t="s">
        <v>19</v>
      </c>
      <c r="B982" s="66" t="s">
        <v>27</v>
      </c>
      <c r="C982" s="66" t="s">
        <v>25</v>
      </c>
      <c r="D982" s="66" t="s">
        <v>277</v>
      </c>
      <c r="E982" s="86">
        <f>+IF(ISNUMBER(DATA!J737),DATA!J737,"n/a")</f>
        <v>69738.259999999995</v>
      </c>
      <c r="F982" s="77">
        <f>+IF(ISNUMBER(DATA!K737),DATA!K737,"n/a")</f>
        <v>0.177907285877833</v>
      </c>
      <c r="G982" s="86">
        <f>+IF(ISNUMBER(DATA!T737),DATA!T737,"n/a")</f>
        <v>220870.86</v>
      </c>
      <c r="H982" s="77">
        <f>+IF(ISNUMBER(DATA!U737),DATA!U737,"n/a")</f>
        <v>0.13148968564104399</v>
      </c>
      <c r="I982" s="86">
        <f>+IF(ISNUMBER(DATA!AD737),DATA!AD737,"n/a")</f>
        <v>417814.32</v>
      </c>
      <c r="J982" s="77">
        <f>+IF(ISNUMBER(DATA!AE737),DATA!AE737,"n/a")</f>
        <v>0.18994953738808401</v>
      </c>
      <c r="K982" s="86">
        <f>+IF(ISNUMBER(DATA!AN737),DATA!AN737,"n/a")</f>
        <v>758229.55</v>
      </c>
      <c r="L982" s="77">
        <f>+IF(ISNUMBER(DATA!AO737),DATA!AO737,"n/a")</f>
        <v>0.152126441359308</v>
      </c>
      <c r="R982" s="66"/>
      <c r="S982" s="66"/>
      <c r="T982" s="66"/>
      <c r="U982" s="66"/>
      <c r="V982" s="66"/>
      <c r="W982" s="66"/>
      <c r="X982" s="66"/>
      <c r="Y982" s="66"/>
    </row>
    <row r="983" spans="1:25" x14ac:dyDescent="0.2">
      <c r="A983" s="75" t="s">
        <v>19</v>
      </c>
      <c r="B983" s="66" t="s">
        <v>27</v>
      </c>
      <c r="C983" s="66" t="s">
        <v>25</v>
      </c>
      <c r="D983" s="66" t="s">
        <v>278</v>
      </c>
      <c r="E983" s="86">
        <f>+IF(ISNUMBER(DATA!J738),DATA!J738,"n/a")</f>
        <v>166793.73000000001</v>
      </c>
      <c r="F983" s="77">
        <f>+IF(ISNUMBER(DATA!K738),DATA!K738,"n/a")</f>
        <v>9.5864696357525495E-2</v>
      </c>
      <c r="G983" s="86">
        <f>+IF(ISNUMBER(DATA!T738),DATA!T738,"n/a")</f>
        <v>575129.68000000005</v>
      </c>
      <c r="H983" s="77">
        <f>+IF(ISNUMBER(DATA!U738),DATA!U738,"n/a")</f>
        <v>0.15678455029128299</v>
      </c>
      <c r="I983" s="86">
        <f>+IF(ISNUMBER(DATA!AD738),DATA!AD738,"n/a")</f>
        <v>1062055.05</v>
      </c>
      <c r="J983" s="77">
        <f>+IF(ISNUMBER(DATA!AE738),DATA!AE738,"n/a")</f>
        <v>0.13850778309828099</v>
      </c>
      <c r="K983" s="86">
        <f>+IF(ISNUMBER(DATA!AN738),DATA!AN738,"n/a")</f>
        <v>1932116.76</v>
      </c>
      <c r="L983" s="77">
        <f>+IF(ISNUMBER(DATA!AO738),DATA!AO738,"n/a")</f>
        <v>0.152890017979224</v>
      </c>
      <c r="R983" s="66"/>
      <c r="S983" s="66"/>
      <c r="T983" s="66"/>
      <c r="U983" s="66"/>
      <c r="V983" s="66"/>
      <c r="W983" s="66"/>
      <c r="X983" s="66"/>
      <c r="Y983" s="66"/>
    </row>
    <row r="984" spans="1:25" x14ac:dyDescent="0.2">
      <c r="A984" s="75" t="s">
        <v>19</v>
      </c>
      <c r="B984" s="66" t="s">
        <v>27</v>
      </c>
      <c r="C984" s="66" t="s">
        <v>25</v>
      </c>
      <c r="D984" s="66" t="s">
        <v>279</v>
      </c>
      <c r="E984" s="86">
        <f>+IF(ISNUMBER(DATA!J739),DATA!J739,"n/a")</f>
        <v>42730.92</v>
      </c>
      <c r="F984" s="77">
        <f>+IF(ISNUMBER(DATA!K739),DATA!K739,"n/a")</f>
        <v>3.1616568472467799E-2</v>
      </c>
      <c r="G984" s="86">
        <f>+IF(ISNUMBER(DATA!T739),DATA!T739,"n/a")</f>
        <v>149644.6</v>
      </c>
      <c r="H984" s="77">
        <f>+IF(ISNUMBER(DATA!U739),DATA!U739,"n/a")</f>
        <v>6.4391652791378207E-2</v>
      </c>
      <c r="I984" s="86">
        <f>+IF(ISNUMBER(DATA!AD739),DATA!AD739,"n/a")</f>
        <v>283814.40999999997</v>
      </c>
      <c r="J984" s="77">
        <f>+IF(ISNUMBER(DATA!AE739),DATA!AE739,"n/a")</f>
        <v>4.11988968988082E-2</v>
      </c>
      <c r="K984" s="86">
        <f>+IF(ISNUMBER(DATA!AN739),DATA!AN739,"n/a")</f>
        <v>549764.18000000005</v>
      </c>
      <c r="L984" s="77">
        <f>+IF(ISNUMBER(DATA!AO739),DATA!AO739,"n/a")</f>
        <v>-0.200635340018636</v>
      </c>
      <c r="R984" s="66"/>
      <c r="S984" s="66"/>
      <c r="T984" s="66"/>
      <c r="U984" s="66"/>
      <c r="V984" s="66"/>
      <c r="W984" s="66"/>
      <c r="X984" s="66"/>
      <c r="Y984" s="66"/>
    </row>
    <row r="985" spans="1:25" x14ac:dyDescent="0.2">
      <c r="A985" s="75" t="s">
        <v>19</v>
      </c>
      <c r="B985" s="66" t="s">
        <v>27</v>
      </c>
      <c r="C985" s="66" t="s">
        <v>25</v>
      </c>
      <c r="D985" s="66" t="s">
        <v>280</v>
      </c>
      <c r="E985" s="86">
        <f>+IF(ISNUMBER(DATA!J740),DATA!J740,"n/a")</f>
        <v>46712.06</v>
      </c>
      <c r="F985" s="77">
        <f>+IF(ISNUMBER(DATA!K740),DATA!K740,"n/a")</f>
        <v>0.11779899744719501</v>
      </c>
      <c r="G985" s="86">
        <f>+IF(ISNUMBER(DATA!T740),DATA!T740,"n/a")</f>
        <v>175117.02</v>
      </c>
      <c r="H985" s="77">
        <f>+IF(ISNUMBER(DATA!U740),DATA!U740,"n/a")</f>
        <v>0.16600437485468</v>
      </c>
      <c r="I985" s="86">
        <f>+IF(ISNUMBER(DATA!AD740),DATA!AD740,"n/a")</f>
        <v>339231.29</v>
      </c>
      <c r="J985" s="77">
        <f>+IF(ISNUMBER(DATA!AE740),DATA!AE740,"n/a")</f>
        <v>0.158935533905184</v>
      </c>
      <c r="K985" s="86">
        <f>+IF(ISNUMBER(DATA!AN740),DATA!AN740,"n/a")</f>
        <v>646086.88</v>
      </c>
      <c r="L985" s="77">
        <f>+IF(ISNUMBER(DATA!AO740),DATA!AO740,"n/a")</f>
        <v>0.16426837707729799</v>
      </c>
      <c r="R985" s="66"/>
      <c r="S985" s="66"/>
      <c r="T985" s="66"/>
      <c r="U985" s="66"/>
      <c r="V985" s="66"/>
      <c r="W985" s="66"/>
      <c r="X985" s="66"/>
      <c r="Y985" s="66"/>
    </row>
    <row r="986" spans="1:25" x14ac:dyDescent="0.2">
      <c r="A986" s="75" t="s">
        <v>19</v>
      </c>
      <c r="B986" s="66" t="s">
        <v>27</v>
      </c>
      <c r="C986" s="66" t="s">
        <v>25</v>
      </c>
      <c r="D986" s="66" t="s">
        <v>281</v>
      </c>
      <c r="E986" s="86">
        <f>+IF(ISNUMBER(DATA!J741),DATA!J741,"n/a")</f>
        <v>42464.29</v>
      </c>
      <c r="F986" s="77">
        <f>+IF(ISNUMBER(DATA!K741),DATA!K741,"n/a")</f>
        <v>-0.19444702648950599</v>
      </c>
      <c r="G986" s="86">
        <f>+IF(ISNUMBER(DATA!T741),DATA!T741,"n/a")</f>
        <v>147291.71</v>
      </c>
      <c r="H986" s="77">
        <f>+IF(ISNUMBER(DATA!U741),DATA!U741,"n/a")</f>
        <v>-0.198374464444002</v>
      </c>
      <c r="I986" s="86">
        <f>+IF(ISNUMBER(DATA!AD741),DATA!AD741,"n/a")</f>
        <v>284008.76</v>
      </c>
      <c r="J986" s="77">
        <f>+IF(ISNUMBER(DATA!AE741),DATA!AE741,"n/a")</f>
        <v>-0.17144671735272499</v>
      </c>
      <c r="K986" s="86">
        <f>+IF(ISNUMBER(DATA!AN741),DATA!AN741,"n/a")</f>
        <v>556512.94999999995</v>
      </c>
      <c r="L986" s="77">
        <f>+IF(ISNUMBER(DATA!AO741),DATA!AO741,"n/a")</f>
        <v>-0.13023950130515699</v>
      </c>
      <c r="R986" s="66"/>
      <c r="S986" s="66"/>
      <c r="T986" s="66"/>
      <c r="U986" s="66"/>
      <c r="V986" s="66"/>
      <c r="W986" s="66"/>
      <c r="X986" s="66"/>
      <c r="Y986" s="66"/>
    </row>
    <row r="987" spans="1:25" x14ac:dyDescent="0.2">
      <c r="A987" s="75" t="s">
        <v>19</v>
      </c>
      <c r="B987" s="66" t="s">
        <v>27</v>
      </c>
      <c r="C987" s="66" t="s">
        <v>25</v>
      </c>
      <c r="D987" s="66" t="s">
        <v>282</v>
      </c>
      <c r="E987" s="86">
        <f>+IF(ISNUMBER(DATA!J742),DATA!J742,"n/a")</f>
        <v>113705.93</v>
      </c>
      <c r="F987" s="77">
        <f>+IF(ISNUMBER(DATA!K742),DATA!K742,"n/a")</f>
        <v>0.10490673499304901</v>
      </c>
      <c r="G987" s="86">
        <f>+IF(ISNUMBER(DATA!T742),DATA!T742,"n/a")</f>
        <v>381027.95</v>
      </c>
      <c r="H987" s="77">
        <f>+IF(ISNUMBER(DATA!U742),DATA!U742,"n/a")</f>
        <v>0.102751730997863</v>
      </c>
      <c r="I987" s="86">
        <f>+IF(ISNUMBER(DATA!AD742),DATA!AD742,"n/a")</f>
        <v>715036.53</v>
      </c>
      <c r="J987" s="77">
        <f>+IF(ISNUMBER(DATA!AE742),DATA!AE742,"n/a")</f>
        <v>9.8425173807686395E-2</v>
      </c>
      <c r="K987" s="86">
        <f>+IF(ISNUMBER(DATA!AN742),DATA!AN742,"n/a")</f>
        <v>1358599.92</v>
      </c>
      <c r="L987" s="77">
        <f>+IF(ISNUMBER(DATA!AO742),DATA!AO742,"n/a")</f>
        <v>7.0227310354523703E-2</v>
      </c>
      <c r="R987" s="66"/>
      <c r="S987" s="66"/>
      <c r="T987" s="66"/>
      <c r="U987" s="66"/>
      <c r="V987" s="66"/>
      <c r="W987" s="66"/>
      <c r="X987" s="66"/>
      <c r="Y987" s="66"/>
    </row>
    <row r="988" spans="1:25" x14ac:dyDescent="0.2">
      <c r="A988" s="75" t="s">
        <v>19</v>
      </c>
      <c r="B988" s="66" t="s">
        <v>27</v>
      </c>
      <c r="C988" s="66" t="s">
        <v>25</v>
      </c>
      <c r="D988" s="66" t="s">
        <v>283</v>
      </c>
      <c r="E988" s="86">
        <f>+IF(ISNUMBER(DATA!J743),DATA!J743,"n/a")</f>
        <v>103976.29</v>
      </c>
      <c r="F988" s="77">
        <f>+IF(ISNUMBER(DATA!K743),DATA!K743,"n/a")</f>
        <v>0.14796921548552899</v>
      </c>
      <c r="G988" s="86">
        <f>+IF(ISNUMBER(DATA!T743),DATA!T743,"n/a")</f>
        <v>343202.71</v>
      </c>
      <c r="H988" s="77">
        <f>+IF(ISNUMBER(DATA!U743),DATA!U743,"n/a")</f>
        <v>0.15697938934354899</v>
      </c>
      <c r="I988" s="86">
        <f>+IF(ISNUMBER(DATA!AD743),DATA!AD743,"n/a")</f>
        <v>661888.38</v>
      </c>
      <c r="J988" s="77">
        <f>+IF(ISNUMBER(DATA!AE743),DATA!AE743,"n/a")</f>
        <v>0.161638285181186</v>
      </c>
      <c r="K988" s="86">
        <f>+IF(ISNUMBER(DATA!AN743),DATA!AN743,"n/a")</f>
        <v>1206193.73</v>
      </c>
      <c r="L988" s="77">
        <f>+IF(ISNUMBER(DATA!AO743),DATA!AO743,"n/a")</f>
        <v>0.142855414366309</v>
      </c>
      <c r="R988" s="66"/>
      <c r="S988" s="66"/>
      <c r="T988" s="66"/>
      <c r="U988" s="66"/>
      <c r="V988" s="66"/>
      <c r="W988" s="66"/>
      <c r="X988" s="66"/>
      <c r="Y988" s="66"/>
    </row>
    <row r="989" spans="1:25" x14ac:dyDescent="0.2">
      <c r="A989" s="75" t="s">
        <v>19</v>
      </c>
      <c r="B989" s="66" t="s">
        <v>27</v>
      </c>
      <c r="C989" s="66" t="s">
        <v>25</v>
      </c>
      <c r="D989" s="66" t="s">
        <v>284</v>
      </c>
      <c r="E989" s="86">
        <f>+IF(ISNUMBER(DATA!J744),DATA!J744,"n/a")</f>
        <v>56396.14</v>
      </c>
      <c r="F989" s="77">
        <f>+IF(ISNUMBER(DATA!K744),DATA!K744,"n/a")</f>
        <v>-0.23669832104094399</v>
      </c>
      <c r="G989" s="86">
        <f>+IF(ISNUMBER(DATA!T744),DATA!T744,"n/a")</f>
        <v>202949.99</v>
      </c>
      <c r="H989" s="77">
        <f>+IF(ISNUMBER(DATA!U744),DATA!U744,"n/a")</f>
        <v>-0.24430608155834899</v>
      </c>
      <c r="I989" s="86">
        <f>+IF(ISNUMBER(DATA!AD744),DATA!AD744,"n/a")</f>
        <v>388963.75</v>
      </c>
      <c r="J989" s="77">
        <f>+IF(ISNUMBER(DATA!AE744),DATA!AE744,"n/a")</f>
        <v>-0.25137108093767702</v>
      </c>
      <c r="K989" s="86">
        <f>+IF(ISNUMBER(DATA!AN744),DATA!AN744,"n/a")</f>
        <v>752430.59</v>
      </c>
      <c r="L989" s="77">
        <f>+IF(ISNUMBER(DATA!AO744),DATA!AO744,"n/a")</f>
        <v>-0.247000654534383</v>
      </c>
      <c r="R989" s="66"/>
      <c r="S989" s="66"/>
      <c r="T989" s="66"/>
      <c r="U989" s="66"/>
      <c r="V989" s="66"/>
      <c r="W989" s="66"/>
      <c r="X989" s="66"/>
      <c r="Y989" s="66"/>
    </row>
    <row r="990" spans="1:25" x14ac:dyDescent="0.2">
      <c r="A990" s="75" t="s">
        <v>19</v>
      </c>
      <c r="B990" s="66" t="s">
        <v>27</v>
      </c>
      <c r="C990" s="66" t="s">
        <v>25</v>
      </c>
      <c r="D990" s="66" t="s">
        <v>285</v>
      </c>
      <c r="E990" s="86">
        <f>+IF(ISNUMBER(DATA!J745),DATA!J745,"n/a")</f>
        <v>45261.919999999998</v>
      </c>
      <c r="F990" s="77">
        <f>+IF(ISNUMBER(DATA!K745),DATA!K745,"n/a")</f>
        <v>0.16887635873530199</v>
      </c>
      <c r="G990" s="86">
        <f>+IF(ISNUMBER(DATA!T745),DATA!T745,"n/a")</f>
        <v>181678.4</v>
      </c>
      <c r="H990" s="77">
        <f>+IF(ISNUMBER(DATA!U745),DATA!U745,"n/a")</f>
        <v>0.21378975650767601</v>
      </c>
      <c r="I990" s="86">
        <f>+IF(ISNUMBER(DATA!AD745),DATA!AD745,"n/a")</f>
        <v>378570.72</v>
      </c>
      <c r="J990" s="77">
        <f>+IF(ISNUMBER(DATA!AE745),DATA!AE745,"n/a")</f>
        <v>0.25214236762515102</v>
      </c>
      <c r="K990" s="86">
        <f>+IF(ISNUMBER(DATA!AN745),DATA!AN745,"n/a")</f>
        <v>702793.08</v>
      </c>
      <c r="L990" s="77">
        <f>+IF(ISNUMBER(DATA!AO745),DATA!AO745,"n/a")</f>
        <v>0.10444437948881399</v>
      </c>
      <c r="R990" s="66"/>
      <c r="S990" s="66"/>
      <c r="T990" s="66"/>
      <c r="U990" s="66"/>
      <c r="V990" s="66"/>
      <c r="W990" s="66"/>
      <c r="X990" s="66"/>
      <c r="Y990" s="66"/>
    </row>
    <row r="991" spans="1:25" x14ac:dyDescent="0.2">
      <c r="A991" s="75" t="s">
        <v>19</v>
      </c>
      <c r="B991" s="66" t="s">
        <v>27</v>
      </c>
      <c r="C991" s="66" t="s">
        <v>25</v>
      </c>
      <c r="D991" s="66" t="s">
        <v>286</v>
      </c>
      <c r="E991" s="86">
        <f>+IF(ISNUMBER(DATA!J746),DATA!J746,"n/a")</f>
        <v>157619.01</v>
      </c>
      <c r="F991" s="77">
        <f>+IF(ISNUMBER(DATA!K746),DATA!K746,"n/a")</f>
        <v>3.5064219105072902E-2</v>
      </c>
      <c r="G991" s="86">
        <f>+IF(ISNUMBER(DATA!T746),DATA!T746,"n/a")</f>
        <v>506602.34</v>
      </c>
      <c r="H991" s="77">
        <f>+IF(ISNUMBER(DATA!U746),DATA!U746,"n/a")</f>
        <v>-4.5633683120348302E-2</v>
      </c>
      <c r="I991" s="86">
        <f>+IF(ISNUMBER(DATA!AD746),DATA!AD746,"n/a")</f>
        <v>956369.52</v>
      </c>
      <c r="J991" s="77">
        <f>+IF(ISNUMBER(DATA!AE746),DATA!AE746,"n/a")</f>
        <v>-0.12512905649598799</v>
      </c>
      <c r="K991" s="86">
        <f>+IF(ISNUMBER(DATA!AN746),DATA!AN746,"n/a")</f>
        <v>1863954.43</v>
      </c>
      <c r="L991" s="77">
        <f>+IF(ISNUMBER(DATA!AO746),DATA!AO746,"n/a")</f>
        <v>-0.11042432079188701</v>
      </c>
      <c r="R991" s="66"/>
      <c r="S991" s="66"/>
      <c r="T991" s="66"/>
      <c r="U991" s="66"/>
      <c r="V991" s="66"/>
      <c r="W991" s="66"/>
      <c r="X991" s="66"/>
      <c r="Y991" s="66"/>
    </row>
    <row r="992" spans="1:25" x14ac:dyDescent="0.2">
      <c r="A992" s="75" t="s">
        <v>19</v>
      </c>
      <c r="B992" s="66" t="s">
        <v>27</v>
      </c>
      <c r="C992" s="66" t="s">
        <v>25</v>
      </c>
      <c r="D992" s="66" t="s">
        <v>287</v>
      </c>
      <c r="E992" s="86">
        <f>+IF(ISNUMBER(DATA!J747),DATA!J747,"n/a")</f>
        <v>162491.32999999999</v>
      </c>
      <c r="F992" s="77">
        <f>+IF(ISNUMBER(DATA!K747),DATA!K747,"n/a")</f>
        <v>-2.9420404642783601E-2</v>
      </c>
      <c r="G992" s="86">
        <f>+IF(ISNUMBER(DATA!T747),DATA!T747,"n/a")</f>
        <v>482050.85</v>
      </c>
      <c r="H992" s="77">
        <f>+IF(ISNUMBER(DATA!U747),DATA!U747,"n/a")</f>
        <v>-4.9670587879972902E-2</v>
      </c>
      <c r="I992" s="86">
        <f>+IF(ISNUMBER(DATA!AD747),DATA!AD747,"n/a")</f>
        <v>896668.92</v>
      </c>
      <c r="J992" s="77">
        <f>+IF(ISNUMBER(DATA!AE747),DATA!AE747,"n/a")</f>
        <v>-0.15983580221989799</v>
      </c>
      <c r="K992" s="86">
        <f>+IF(ISNUMBER(DATA!AN747),DATA!AN747,"n/a")</f>
        <v>1673401.5</v>
      </c>
      <c r="L992" s="77">
        <f>+IF(ISNUMBER(DATA!AO747),DATA!AO747,"n/a")</f>
        <v>-0.15891483282972299</v>
      </c>
      <c r="R992" s="66"/>
      <c r="S992" s="66"/>
      <c r="T992" s="66"/>
      <c r="U992" s="66"/>
      <c r="V992" s="66"/>
      <c r="W992" s="66"/>
      <c r="X992" s="66"/>
      <c r="Y992" s="66"/>
    </row>
    <row r="993" spans="1:25" x14ac:dyDescent="0.2">
      <c r="A993" s="75" t="s">
        <v>19</v>
      </c>
      <c r="B993" s="66" t="s">
        <v>27</v>
      </c>
      <c r="C993" s="66" t="s">
        <v>25</v>
      </c>
      <c r="D993" s="66" t="s">
        <v>288</v>
      </c>
      <c r="E993" s="86">
        <f>+IF(ISNUMBER(DATA!J748),DATA!J748,"n/a")</f>
        <v>71563.03</v>
      </c>
      <c r="F993" s="77">
        <f>+IF(ISNUMBER(DATA!K748),DATA!K748,"n/a")</f>
        <v>0.14492641167481099</v>
      </c>
      <c r="G993" s="86">
        <f>+IF(ISNUMBER(DATA!T748),DATA!T748,"n/a")</f>
        <v>238900.19</v>
      </c>
      <c r="H993" s="77">
        <f>+IF(ISNUMBER(DATA!U748),DATA!U748,"n/a")</f>
        <v>0.158252230288286</v>
      </c>
      <c r="I993" s="86">
        <f>+IF(ISNUMBER(DATA!AD748),DATA!AD748,"n/a")</f>
        <v>447825</v>
      </c>
      <c r="J993" s="77">
        <f>+IF(ISNUMBER(DATA!AE748),DATA!AE748,"n/a")</f>
        <v>0.118433664902014</v>
      </c>
      <c r="K993" s="86">
        <f>+IF(ISNUMBER(DATA!AN748),DATA!AN748,"n/a")</f>
        <v>865074.73</v>
      </c>
      <c r="L993" s="77">
        <f>+IF(ISNUMBER(DATA!AO748),DATA!AO748,"n/a")</f>
        <v>2.4200258677612899E-2</v>
      </c>
      <c r="R993" s="66"/>
      <c r="S993" s="66"/>
      <c r="T993" s="66"/>
      <c r="U993" s="66"/>
      <c r="V993" s="66"/>
      <c r="W993" s="66"/>
      <c r="X993" s="66"/>
      <c r="Y993" s="66"/>
    </row>
    <row r="994" spans="1:25" x14ac:dyDescent="0.2">
      <c r="A994" s="75" t="s">
        <v>19</v>
      </c>
      <c r="B994" s="66" t="s">
        <v>27</v>
      </c>
      <c r="C994" s="66" t="s">
        <v>25</v>
      </c>
      <c r="D994" s="66" t="s">
        <v>289</v>
      </c>
      <c r="E994" s="86">
        <f>+IF(ISNUMBER(DATA!J749),DATA!J749,"n/a")</f>
        <v>43375.61</v>
      </c>
      <c r="F994" s="77">
        <f>+IF(ISNUMBER(DATA!K749),DATA!K749,"n/a")</f>
        <v>1.9432998752490199E-2</v>
      </c>
      <c r="G994" s="86">
        <f>+IF(ISNUMBER(DATA!T749),DATA!T749,"n/a")</f>
        <v>154267.4</v>
      </c>
      <c r="H994" s="77">
        <f>+IF(ISNUMBER(DATA!U749),DATA!U749,"n/a")</f>
        <v>3.0111452498988799E-2</v>
      </c>
      <c r="I994" s="86">
        <f>+IF(ISNUMBER(DATA!AD749),DATA!AD749,"n/a")</f>
        <v>286777.43</v>
      </c>
      <c r="J994" s="77">
        <f>+IF(ISNUMBER(DATA!AE749),DATA!AE749,"n/a")</f>
        <v>-3.05070331130694E-3</v>
      </c>
      <c r="K994" s="86">
        <f>+IF(ISNUMBER(DATA!AN749),DATA!AN749,"n/a")</f>
        <v>557694.46</v>
      </c>
      <c r="L994" s="77">
        <f>+IF(ISNUMBER(DATA!AO749),DATA!AO749,"n/a")</f>
        <v>-7.0581557578461199E-2</v>
      </c>
      <c r="R994" s="66"/>
      <c r="S994" s="66"/>
      <c r="T994" s="66"/>
      <c r="U994" s="66"/>
      <c r="V994" s="66"/>
      <c r="W994" s="66"/>
      <c r="X994" s="66"/>
      <c r="Y994" s="66"/>
    </row>
    <row r="995" spans="1:25" x14ac:dyDescent="0.2">
      <c r="A995" s="75" t="s">
        <v>19</v>
      </c>
      <c r="B995" s="66" t="s">
        <v>27</v>
      </c>
      <c r="C995" s="66" t="s">
        <v>25</v>
      </c>
      <c r="D995" s="66" t="s">
        <v>290</v>
      </c>
      <c r="E995" s="86">
        <f>+IF(ISNUMBER(DATA!J750),DATA!J750,"n/a")</f>
        <v>100311.92</v>
      </c>
      <c r="F995" s="77">
        <f>+IF(ISNUMBER(DATA!K750),DATA!K750,"n/a")</f>
        <v>0.37190926288402099</v>
      </c>
      <c r="G995" s="86">
        <f>+IF(ISNUMBER(DATA!T750),DATA!T750,"n/a")</f>
        <v>284939.06</v>
      </c>
      <c r="H995" s="77">
        <f>+IF(ISNUMBER(DATA!U750),DATA!U750,"n/a")</f>
        <v>9.1423050437516695E-2</v>
      </c>
      <c r="I995" s="86">
        <f>+IF(ISNUMBER(DATA!AD750),DATA!AD750,"n/a")</f>
        <v>527066.93000000005</v>
      </c>
      <c r="J995" s="77">
        <f>+IF(ISNUMBER(DATA!AE750),DATA!AE750,"n/a")</f>
        <v>5.6649912505661898E-2</v>
      </c>
      <c r="K995" s="86">
        <f>+IF(ISNUMBER(DATA!AN750),DATA!AN750,"n/a")</f>
        <v>981089.44</v>
      </c>
      <c r="L995" s="77">
        <f>+IF(ISNUMBER(DATA!AO750),DATA!AO750,"n/a")</f>
        <v>6.1967964397333E-2</v>
      </c>
      <c r="R995" s="66"/>
      <c r="S995" s="66"/>
      <c r="T995" s="66"/>
      <c r="U995" s="66"/>
      <c r="V995" s="66"/>
      <c r="W995" s="66"/>
      <c r="X995" s="66"/>
      <c r="Y995" s="66"/>
    </row>
    <row r="996" spans="1:25" x14ac:dyDescent="0.2">
      <c r="A996" s="75" t="s">
        <v>19</v>
      </c>
      <c r="B996" s="66" t="s">
        <v>27</v>
      </c>
      <c r="C996" s="66" t="s">
        <v>25</v>
      </c>
      <c r="D996" s="66" t="s">
        <v>291</v>
      </c>
      <c r="E996" s="86">
        <f>+IF(ISNUMBER(DATA!J751),DATA!J751,"n/a")</f>
        <v>58857.32</v>
      </c>
      <c r="F996" s="77">
        <f>+IF(ISNUMBER(DATA!K751),DATA!K751,"n/a")</f>
        <v>0.45407426146661201</v>
      </c>
      <c r="G996" s="86">
        <f>+IF(ISNUMBER(DATA!T751),DATA!T751,"n/a")</f>
        <v>201434.62</v>
      </c>
      <c r="H996" s="77">
        <f>+IF(ISNUMBER(DATA!U751),DATA!U751,"n/a")</f>
        <v>0.37034865637753001</v>
      </c>
      <c r="I996" s="86">
        <f>+IF(ISNUMBER(DATA!AD751),DATA!AD751,"n/a")</f>
        <v>385078.36</v>
      </c>
      <c r="J996" s="77">
        <f>+IF(ISNUMBER(DATA!AE751),DATA!AE751,"n/a")</f>
        <v>0.30375033975252902</v>
      </c>
      <c r="K996" s="86">
        <f>+IF(ISNUMBER(DATA!AN751),DATA!AN751,"n/a")</f>
        <v>720930.34</v>
      </c>
      <c r="L996" s="77">
        <f>+IF(ISNUMBER(DATA!AO751),DATA!AO751,"n/a")</f>
        <v>0.348064810897036</v>
      </c>
      <c r="R996" s="66"/>
      <c r="S996" s="66"/>
      <c r="T996" s="66"/>
      <c r="U996" s="66"/>
      <c r="V996" s="66"/>
      <c r="W996" s="66"/>
      <c r="X996" s="66"/>
      <c r="Y996" s="66"/>
    </row>
    <row r="997" spans="1:25" x14ac:dyDescent="0.2">
      <c r="A997" s="75" t="s">
        <v>19</v>
      </c>
      <c r="B997" s="66" t="s">
        <v>27</v>
      </c>
      <c r="C997" s="66" t="s">
        <v>25</v>
      </c>
      <c r="D997" s="66" t="s">
        <v>292</v>
      </c>
      <c r="E997" s="86">
        <f>+IF(ISNUMBER(DATA!J752),DATA!J752,"n/a")</f>
        <v>249857.23</v>
      </c>
      <c r="F997" s="77">
        <f>+IF(ISNUMBER(DATA!K752),DATA!K752,"n/a")</f>
        <v>-2.1958244950583501E-3</v>
      </c>
      <c r="G997" s="86">
        <f>+IF(ISNUMBER(DATA!T752),DATA!T752,"n/a")</f>
        <v>841844.37</v>
      </c>
      <c r="H997" s="77">
        <f>+IF(ISNUMBER(DATA!U752),DATA!U752,"n/a")</f>
        <v>-0.11001322847294601</v>
      </c>
      <c r="I997" s="86">
        <f>+IF(ISNUMBER(DATA!AD752),DATA!AD752,"n/a")</f>
        <v>1617800.05</v>
      </c>
      <c r="J997" s="77">
        <f>+IF(ISNUMBER(DATA!AE752),DATA!AE752,"n/a")</f>
        <v>-0.14403772693019201</v>
      </c>
      <c r="K997" s="86">
        <f>+IF(ISNUMBER(DATA!AN752),DATA!AN752,"n/a")</f>
        <v>3109349.48</v>
      </c>
      <c r="L997" s="77">
        <f>+IF(ISNUMBER(DATA!AO752),DATA!AO752,"n/a")</f>
        <v>-0.119822133130971</v>
      </c>
      <c r="R997" s="66"/>
      <c r="S997" s="66"/>
      <c r="T997" s="66"/>
      <c r="U997" s="66"/>
      <c r="V997" s="66"/>
      <c r="W997" s="66"/>
      <c r="X997" s="66"/>
      <c r="Y997" s="66"/>
    </row>
    <row r="998" spans="1:25" x14ac:dyDescent="0.2">
      <c r="A998" s="75" t="s">
        <v>19</v>
      </c>
      <c r="B998" s="66" t="s">
        <v>27</v>
      </c>
      <c r="C998" s="66" t="s">
        <v>25</v>
      </c>
      <c r="D998" s="66" t="s">
        <v>293</v>
      </c>
      <c r="E998" s="86">
        <f>+IF(ISNUMBER(DATA!J753),DATA!J753,"n/a")</f>
        <v>17114.400000000001</v>
      </c>
      <c r="F998" s="77">
        <f>+IF(ISNUMBER(DATA!K753),DATA!K753,"n/a")</f>
        <v>0.34539765893386398</v>
      </c>
      <c r="G998" s="86">
        <f>+IF(ISNUMBER(DATA!T753),DATA!T753,"n/a")</f>
        <v>60391.54</v>
      </c>
      <c r="H998" s="77">
        <f>+IF(ISNUMBER(DATA!U753),DATA!U753,"n/a")</f>
        <v>0.45035198777691199</v>
      </c>
      <c r="I998" s="86">
        <f>+IF(ISNUMBER(DATA!AD753),DATA!AD753,"n/a")</f>
        <v>108202.57</v>
      </c>
      <c r="J998" s="77">
        <f>+IF(ISNUMBER(DATA!AE753),DATA!AE753,"n/a")</f>
        <v>0.35649546562669499</v>
      </c>
      <c r="K998" s="86">
        <f>+IF(ISNUMBER(DATA!AN753),DATA!AN753,"n/a")</f>
        <v>200115.25</v>
      </c>
      <c r="L998" s="77">
        <f>+IF(ISNUMBER(DATA!AO753),DATA!AO753,"n/a")</f>
        <v>-7.4900619491981194E-2</v>
      </c>
      <c r="R998" s="66"/>
      <c r="S998" s="66"/>
      <c r="T998" s="66"/>
      <c r="U998" s="66"/>
      <c r="V998" s="66"/>
      <c r="W998" s="66"/>
      <c r="X998" s="66"/>
      <c r="Y998" s="66"/>
    </row>
    <row r="999" spans="1:25" x14ac:dyDescent="0.2">
      <c r="A999" s="75" t="s">
        <v>19</v>
      </c>
      <c r="B999" s="66" t="s">
        <v>27</v>
      </c>
      <c r="C999" s="66" t="s">
        <v>25</v>
      </c>
      <c r="D999" s="66" t="s">
        <v>294</v>
      </c>
      <c r="E999" s="86">
        <f>+IF(ISNUMBER(DATA!J754),DATA!J754,"n/a")</f>
        <v>272422.94</v>
      </c>
      <c r="F999" s="77">
        <f>+IF(ISNUMBER(DATA!K754),DATA!K754,"n/a")</f>
        <v>0.30066168694601803</v>
      </c>
      <c r="G999" s="86">
        <f>+IF(ISNUMBER(DATA!T754),DATA!T754,"n/a")</f>
        <v>787562.48</v>
      </c>
      <c r="H999" s="77">
        <f>+IF(ISNUMBER(DATA!U754),DATA!U754,"n/a")</f>
        <v>7.0925516274328707E-2</v>
      </c>
      <c r="I999" s="86">
        <f>+IF(ISNUMBER(DATA!AD754),DATA!AD754,"n/a")</f>
        <v>1528180.08</v>
      </c>
      <c r="J999" s="77">
        <f>+IF(ISNUMBER(DATA!AE754),DATA!AE754,"n/a")</f>
        <v>7.1178600962370095E-2</v>
      </c>
      <c r="K999" s="86">
        <f>+IF(ISNUMBER(DATA!AN754),DATA!AN754,"n/a")</f>
        <v>2855469.13</v>
      </c>
      <c r="L999" s="77">
        <f>+IF(ISNUMBER(DATA!AO754),DATA!AO754,"n/a")</f>
        <v>8.9632376804604605E-2</v>
      </c>
      <c r="R999" s="66"/>
      <c r="S999" s="66"/>
      <c r="T999" s="66"/>
      <c r="U999" s="66"/>
      <c r="V999" s="66"/>
      <c r="W999" s="66"/>
      <c r="X999" s="66"/>
      <c r="Y999" s="66"/>
    </row>
    <row r="1000" spans="1:25" x14ac:dyDescent="0.2">
      <c r="A1000" s="75" t="s">
        <v>19</v>
      </c>
      <c r="B1000" s="66" t="s">
        <v>27</v>
      </c>
      <c r="C1000" s="66" t="s">
        <v>25</v>
      </c>
      <c r="D1000" s="66" t="s">
        <v>295</v>
      </c>
      <c r="E1000" s="86">
        <f>+IF(ISNUMBER(DATA!J755),DATA!J755,"n/a")</f>
        <v>115523.24</v>
      </c>
      <c r="F1000" s="77">
        <f>+IF(ISNUMBER(DATA!K755),DATA!K755,"n/a")</f>
        <v>0.205492643121888</v>
      </c>
      <c r="G1000" s="86">
        <f>+IF(ISNUMBER(DATA!T755),DATA!T755,"n/a")</f>
        <v>374580.54</v>
      </c>
      <c r="H1000" s="77">
        <f>+IF(ISNUMBER(DATA!U755),DATA!U755,"n/a")</f>
        <v>0.167239742807516</v>
      </c>
      <c r="I1000" s="86">
        <f>+IF(ISNUMBER(DATA!AD755),DATA!AD755,"n/a")</f>
        <v>737658.71</v>
      </c>
      <c r="J1000" s="77">
        <f>+IF(ISNUMBER(DATA!AE755),DATA!AE755,"n/a")</f>
        <v>0.183200313022682</v>
      </c>
      <c r="K1000" s="86">
        <f>+IF(ISNUMBER(DATA!AN755),DATA!AN755,"n/a")</f>
        <v>1335156.04</v>
      </c>
      <c r="L1000" s="77">
        <f>+IF(ISNUMBER(DATA!AO755),DATA!AO755,"n/a")</f>
        <v>0.190015427571326</v>
      </c>
      <c r="R1000" s="66"/>
      <c r="S1000" s="66"/>
      <c r="T1000" s="66"/>
      <c r="U1000" s="66"/>
      <c r="V1000" s="66"/>
      <c r="W1000" s="66"/>
      <c r="X1000" s="66"/>
      <c r="Y1000" s="66"/>
    </row>
    <row r="1001" spans="1:25" x14ac:dyDescent="0.2">
      <c r="A1001" s="75" t="s">
        <v>19</v>
      </c>
      <c r="B1001" s="66" t="s">
        <v>27</v>
      </c>
      <c r="C1001" s="66" t="s">
        <v>25</v>
      </c>
      <c r="D1001" s="66" t="s">
        <v>296</v>
      </c>
      <c r="E1001" s="86">
        <f>+IF(ISNUMBER(DATA!J756),DATA!J756,"n/a")</f>
        <v>111290.22</v>
      </c>
      <c r="F1001" s="77">
        <f>+IF(ISNUMBER(DATA!K756),DATA!K756,"n/a")</f>
        <v>2.1388356709702398E-2</v>
      </c>
      <c r="G1001" s="86">
        <f>+IF(ISNUMBER(DATA!T756),DATA!T756,"n/a")</f>
        <v>384470.7</v>
      </c>
      <c r="H1001" s="77">
        <f>+IF(ISNUMBER(DATA!U756),DATA!U756,"n/a")</f>
        <v>4.4580212485708898E-2</v>
      </c>
      <c r="I1001" s="86">
        <f>+IF(ISNUMBER(DATA!AD756),DATA!AD756,"n/a")</f>
        <v>772476.59</v>
      </c>
      <c r="J1001" s="77">
        <f>+IF(ISNUMBER(DATA!AE756),DATA!AE756,"n/a")</f>
        <v>-4.5363749184332697E-2</v>
      </c>
      <c r="K1001" s="86">
        <f>+IF(ISNUMBER(DATA!AN756),DATA!AN756,"n/a")</f>
        <v>1451706.18</v>
      </c>
      <c r="L1001" s="77">
        <f>+IF(ISNUMBER(DATA!AO756),DATA!AO756,"n/a")</f>
        <v>1.1954486653679401E-2</v>
      </c>
      <c r="R1001" s="66"/>
      <c r="S1001" s="66"/>
      <c r="T1001" s="66"/>
      <c r="U1001" s="66"/>
      <c r="V1001" s="66"/>
      <c r="W1001" s="66"/>
      <c r="X1001" s="66"/>
      <c r="Y1001" s="66"/>
    </row>
    <row r="1002" spans="1:25" x14ac:dyDescent="0.2">
      <c r="A1002" s="75" t="s">
        <v>19</v>
      </c>
      <c r="B1002" s="66" t="s">
        <v>27</v>
      </c>
      <c r="C1002" s="66" t="s">
        <v>25</v>
      </c>
      <c r="D1002" s="66" t="s">
        <v>297</v>
      </c>
      <c r="E1002" s="86">
        <f>+IF(ISNUMBER(DATA!J757),DATA!J757,"n/a")</f>
        <v>45871.06</v>
      </c>
      <c r="F1002" s="77">
        <f>+IF(ISNUMBER(DATA!K757),DATA!K757,"n/a")</f>
        <v>0.38035167309983298</v>
      </c>
      <c r="G1002" s="86">
        <f>+IF(ISNUMBER(DATA!T757),DATA!T757,"n/a")</f>
        <v>141540.18</v>
      </c>
      <c r="H1002" s="77">
        <f>+IF(ISNUMBER(DATA!U757),DATA!U757,"n/a")</f>
        <v>0.24475738738473299</v>
      </c>
      <c r="I1002" s="86">
        <f>+IF(ISNUMBER(DATA!AD757),DATA!AD757,"n/a")</f>
        <v>260106.21</v>
      </c>
      <c r="J1002" s="77">
        <f>+IF(ISNUMBER(DATA!AE757),DATA!AE757,"n/a")</f>
        <v>0.215337018786391</v>
      </c>
      <c r="K1002" s="86">
        <f>+IF(ISNUMBER(DATA!AN757),DATA!AN757,"n/a")</f>
        <v>488221.79</v>
      </c>
      <c r="L1002" s="77">
        <f>+IF(ISNUMBER(DATA!AO757),DATA!AO757,"n/a")</f>
        <v>2.8194359587565701E-3</v>
      </c>
      <c r="R1002" s="66"/>
      <c r="S1002" s="66"/>
      <c r="T1002" s="66"/>
      <c r="U1002" s="66"/>
      <c r="V1002" s="66"/>
      <c r="W1002" s="66"/>
      <c r="X1002" s="66"/>
      <c r="Y1002" s="66"/>
    </row>
    <row r="1003" spans="1:25" x14ac:dyDescent="0.2">
      <c r="A1003" s="75" t="s">
        <v>19</v>
      </c>
      <c r="B1003" s="66" t="s">
        <v>27</v>
      </c>
      <c r="C1003" s="66" t="s">
        <v>25</v>
      </c>
      <c r="D1003" s="66" t="s">
        <v>298</v>
      </c>
      <c r="E1003" s="86">
        <f>+IF(ISNUMBER(DATA!J758),DATA!J758,"n/a")</f>
        <v>83379.87</v>
      </c>
      <c r="F1003" s="77">
        <f>+IF(ISNUMBER(DATA!K758),DATA!K758,"n/a")</f>
        <v>0.230566232548749</v>
      </c>
      <c r="G1003" s="86">
        <f>+IF(ISNUMBER(DATA!T758),DATA!T758,"n/a")</f>
        <v>255115.95</v>
      </c>
      <c r="H1003" s="77">
        <f>+IF(ISNUMBER(DATA!U758),DATA!U758,"n/a")</f>
        <v>0.14684249406598901</v>
      </c>
      <c r="I1003" s="86">
        <f>+IF(ISNUMBER(DATA!AD758),DATA!AD758,"n/a")</f>
        <v>463897.26</v>
      </c>
      <c r="J1003" s="77">
        <f>+IF(ISNUMBER(DATA!AE758),DATA!AE758,"n/a")</f>
        <v>0.13615292282515101</v>
      </c>
      <c r="K1003" s="86">
        <f>+IF(ISNUMBER(DATA!AN758),DATA!AN758,"n/a")</f>
        <v>867003.72</v>
      </c>
      <c r="L1003" s="77">
        <f>+IF(ISNUMBER(DATA!AO758),DATA!AO758,"n/a")</f>
        <v>0.161274809602311</v>
      </c>
      <c r="R1003" s="66"/>
      <c r="S1003" s="66"/>
      <c r="T1003" s="66"/>
      <c r="U1003" s="66"/>
      <c r="V1003" s="66"/>
      <c r="W1003" s="66"/>
      <c r="X1003" s="66"/>
      <c r="Y1003" s="66"/>
    </row>
    <row r="1004" spans="1:25" x14ac:dyDescent="0.2">
      <c r="A1004" s="75" t="s">
        <v>19</v>
      </c>
      <c r="B1004" s="66" t="s">
        <v>27</v>
      </c>
      <c r="C1004" s="66" t="s">
        <v>25</v>
      </c>
      <c r="D1004" s="66" t="s">
        <v>299</v>
      </c>
      <c r="E1004" s="86">
        <f>+IF(ISNUMBER(DATA!J759),DATA!J759,"n/a")</f>
        <v>406571.76</v>
      </c>
      <c r="F1004" s="77">
        <f>+IF(ISNUMBER(DATA!K759),DATA!K759,"n/a")</f>
        <v>2.7433001964438701E-2</v>
      </c>
      <c r="G1004" s="86">
        <f>+IF(ISNUMBER(DATA!T759),DATA!T759,"n/a")</f>
        <v>1310873.79</v>
      </c>
      <c r="H1004" s="77">
        <f>+IF(ISNUMBER(DATA!U759),DATA!U759,"n/a")</f>
        <v>-2.9041563088721099E-2</v>
      </c>
      <c r="I1004" s="86">
        <f>+IF(ISNUMBER(DATA!AD759),DATA!AD759,"n/a")</f>
        <v>2485763.75</v>
      </c>
      <c r="J1004" s="77">
        <f>+IF(ISNUMBER(DATA!AE759),DATA!AE759,"n/a")</f>
        <v>-9.05574142261176E-2</v>
      </c>
      <c r="K1004" s="86">
        <f>+IF(ISNUMBER(DATA!AN759),DATA!AN759,"n/a")</f>
        <v>4658520.13</v>
      </c>
      <c r="L1004" s="77">
        <f>+IF(ISNUMBER(DATA!AO759),DATA!AO759,"n/a")</f>
        <v>-7.0748098784956498E-2</v>
      </c>
      <c r="R1004" s="66"/>
      <c r="S1004" s="66"/>
      <c r="T1004" s="66"/>
      <c r="U1004" s="66"/>
      <c r="V1004" s="66"/>
      <c r="W1004" s="66"/>
      <c r="X1004" s="66"/>
      <c r="Y1004" s="66"/>
    </row>
    <row r="1005" spans="1:25" x14ac:dyDescent="0.2">
      <c r="A1005" s="75" t="s">
        <v>19</v>
      </c>
      <c r="B1005" s="66" t="s">
        <v>27</v>
      </c>
      <c r="C1005" s="66" t="s">
        <v>25</v>
      </c>
      <c r="D1005" s="66" t="s">
        <v>300</v>
      </c>
      <c r="E1005" s="86">
        <f>+IF(ISNUMBER(DATA!J760),DATA!J760,"n/a")</f>
        <v>147134.06</v>
      </c>
      <c r="F1005" s="77">
        <f>+IF(ISNUMBER(DATA!K760),DATA!K760,"n/a")</f>
        <v>5.2790253662285902E-2</v>
      </c>
      <c r="G1005" s="86">
        <f>+IF(ISNUMBER(DATA!T760),DATA!T760,"n/a")</f>
        <v>496543.3</v>
      </c>
      <c r="H1005" s="77">
        <f>+IF(ISNUMBER(DATA!U760),DATA!U760,"n/a")</f>
        <v>1.1832455646070701E-2</v>
      </c>
      <c r="I1005" s="86">
        <f>+IF(ISNUMBER(DATA!AD760),DATA!AD760,"n/a")</f>
        <v>944158.07</v>
      </c>
      <c r="J1005" s="77">
        <f>+IF(ISNUMBER(DATA!AE760),DATA!AE760,"n/a")</f>
        <v>5.70763031940986E-2</v>
      </c>
      <c r="K1005" s="86">
        <f>+IF(ISNUMBER(DATA!AN760),DATA!AN760,"n/a")</f>
        <v>1691504.69</v>
      </c>
      <c r="L1005" s="77">
        <f>+IF(ISNUMBER(DATA!AO760),DATA!AO760,"n/a")</f>
        <v>3.2244960820172398E-2</v>
      </c>
      <c r="R1005" s="66"/>
      <c r="S1005" s="66"/>
      <c r="T1005" s="66"/>
      <c r="U1005" s="66"/>
      <c r="V1005" s="66"/>
      <c r="W1005" s="66"/>
      <c r="X1005" s="66"/>
      <c r="Y1005" s="66"/>
    </row>
    <row r="1006" spans="1:25" x14ac:dyDescent="0.2">
      <c r="A1006" s="75" t="s">
        <v>19</v>
      </c>
      <c r="B1006" s="66" t="s">
        <v>27</v>
      </c>
      <c r="C1006" s="66" t="s">
        <v>25</v>
      </c>
      <c r="D1006" s="66" t="s">
        <v>301</v>
      </c>
      <c r="E1006" s="86">
        <f>+IF(ISNUMBER(DATA!J761),DATA!J761,"n/a")</f>
        <v>16322.57</v>
      </c>
      <c r="F1006" s="77">
        <f>+IF(ISNUMBER(DATA!K761),DATA!K761,"n/a")</f>
        <v>0.43017348637518599</v>
      </c>
      <c r="G1006" s="86">
        <f>+IF(ISNUMBER(DATA!T761),DATA!T761,"n/a")</f>
        <v>52923.31</v>
      </c>
      <c r="H1006" s="77">
        <f>+IF(ISNUMBER(DATA!U761),DATA!U761,"n/a")</f>
        <v>0.36076365640963898</v>
      </c>
      <c r="I1006" s="86">
        <f>+IF(ISNUMBER(DATA!AD761),DATA!AD761,"n/a")</f>
        <v>96459.64</v>
      </c>
      <c r="J1006" s="77">
        <f>+IF(ISNUMBER(DATA!AE761),DATA!AE761,"n/a")</f>
        <v>0.219205529040608</v>
      </c>
      <c r="K1006" s="86">
        <f>+IF(ISNUMBER(DATA!AN761),DATA!AN761,"n/a")</f>
        <v>173057.01</v>
      </c>
      <c r="L1006" s="77">
        <f>+IF(ISNUMBER(DATA!AO761),DATA!AO761,"n/a")</f>
        <v>-3.5157696960911602E-2</v>
      </c>
      <c r="R1006" s="66"/>
      <c r="S1006" s="66"/>
      <c r="T1006" s="66"/>
      <c r="U1006" s="66"/>
      <c r="V1006" s="66"/>
      <c r="W1006" s="66"/>
      <c r="X1006" s="66"/>
      <c r="Y1006" s="66"/>
    </row>
    <row r="1007" spans="1:25" x14ac:dyDescent="0.2">
      <c r="A1007" s="75" t="s">
        <v>19</v>
      </c>
      <c r="B1007" s="66" t="s">
        <v>27</v>
      </c>
      <c r="C1007" s="66" t="s">
        <v>25</v>
      </c>
      <c r="D1007" s="66" t="s">
        <v>302</v>
      </c>
      <c r="E1007" s="86">
        <f>+IF(ISNUMBER(DATA!J762),DATA!J762,"n/a")</f>
        <v>170581.07</v>
      </c>
      <c r="F1007" s="77">
        <f>+IF(ISNUMBER(DATA!K762),DATA!K762,"n/a")</f>
        <v>0.32456314654842799</v>
      </c>
      <c r="G1007" s="86">
        <f>+IF(ISNUMBER(DATA!T762),DATA!T762,"n/a")</f>
        <v>497788.94</v>
      </c>
      <c r="H1007" s="77">
        <f>+IF(ISNUMBER(DATA!U762),DATA!U762,"n/a")</f>
        <v>7.6587213644525906E-2</v>
      </c>
      <c r="I1007" s="86">
        <f>+IF(ISNUMBER(DATA!AD762),DATA!AD762,"n/a")</f>
        <v>943428.94</v>
      </c>
      <c r="J1007" s="77">
        <f>+IF(ISNUMBER(DATA!AE762),DATA!AE762,"n/a")</f>
        <v>5.6755423297036901E-2</v>
      </c>
      <c r="K1007" s="86">
        <f>+IF(ISNUMBER(DATA!AN762),DATA!AN762,"n/a")</f>
        <v>1767388.58</v>
      </c>
      <c r="L1007" s="77">
        <f>+IF(ISNUMBER(DATA!AO762),DATA!AO762,"n/a")</f>
        <v>7.6548790573615993E-2</v>
      </c>
      <c r="R1007" s="66"/>
      <c r="S1007" s="66"/>
      <c r="T1007" s="66"/>
      <c r="U1007" s="66"/>
      <c r="V1007" s="66"/>
      <c r="W1007" s="66"/>
      <c r="X1007" s="66"/>
      <c r="Y1007" s="66"/>
    </row>
    <row r="1008" spans="1:25" x14ac:dyDescent="0.2">
      <c r="A1008" s="75" t="s">
        <v>19</v>
      </c>
      <c r="B1008" s="66" t="s">
        <v>27</v>
      </c>
      <c r="C1008" s="66" t="s">
        <v>25</v>
      </c>
      <c r="D1008" s="66" t="s">
        <v>303</v>
      </c>
      <c r="E1008" s="86">
        <f>+IF(ISNUMBER(DATA!J763),DATA!J763,"n/a")</f>
        <v>32486.080000000002</v>
      </c>
      <c r="F1008" s="77">
        <f>+IF(ISNUMBER(DATA!K763),DATA!K763,"n/a")</f>
        <v>8.3030343844451404E-2</v>
      </c>
      <c r="G1008" s="86">
        <f>+IF(ISNUMBER(DATA!T763),DATA!T763,"n/a")</f>
        <v>112393.91</v>
      </c>
      <c r="H1008" s="77">
        <f>+IF(ISNUMBER(DATA!U763),DATA!U763,"n/a")</f>
        <v>7.45711521288943E-2</v>
      </c>
      <c r="I1008" s="86">
        <f>+IF(ISNUMBER(DATA!AD763),DATA!AD763,"n/a")</f>
        <v>203850.55</v>
      </c>
      <c r="J1008" s="77">
        <f>+IF(ISNUMBER(DATA!AE763),DATA!AE763,"n/a")</f>
        <v>4.05010296262025E-2</v>
      </c>
      <c r="K1008" s="86">
        <f>+IF(ISNUMBER(DATA!AN763),DATA!AN763,"n/a")</f>
        <v>392959.85</v>
      </c>
      <c r="L1008" s="77">
        <f>+IF(ISNUMBER(DATA!AO763),DATA!AO763,"n/a")</f>
        <v>6.4778829405634899E-4</v>
      </c>
      <c r="R1008" s="66"/>
      <c r="S1008" s="66"/>
      <c r="T1008" s="66"/>
      <c r="U1008" s="66"/>
      <c r="V1008" s="66"/>
      <c r="W1008" s="66"/>
      <c r="X1008" s="66"/>
      <c r="Y1008" s="66"/>
    </row>
    <row r="1009" spans="1:25" x14ac:dyDescent="0.2">
      <c r="A1009" s="75" t="s">
        <v>19</v>
      </c>
      <c r="B1009" s="66" t="s">
        <v>27</v>
      </c>
      <c r="C1009" s="66" t="s">
        <v>25</v>
      </c>
      <c r="D1009" s="66" t="s">
        <v>304</v>
      </c>
      <c r="E1009" s="86">
        <f>+IF(ISNUMBER(DATA!J764),DATA!J764,"n/a")</f>
        <v>193920.2</v>
      </c>
      <c r="F1009" s="77">
        <f>+IF(ISNUMBER(DATA!K764),DATA!K764,"n/a")</f>
        <v>4.49811845865432E-3</v>
      </c>
      <c r="G1009" s="86">
        <f>+IF(ISNUMBER(DATA!T764),DATA!T764,"n/a")</f>
        <v>632644.4</v>
      </c>
      <c r="H1009" s="77">
        <f>+IF(ISNUMBER(DATA!U764),DATA!U764,"n/a")</f>
        <v>-3.3391888520840102E-2</v>
      </c>
      <c r="I1009" s="86">
        <f>+IF(ISNUMBER(DATA!AD764),DATA!AD764,"n/a")</f>
        <v>1204162.9099999999</v>
      </c>
      <c r="J1009" s="77">
        <f>+IF(ISNUMBER(DATA!AE764),DATA!AE764,"n/a")</f>
        <v>-7.6760108674555197E-2</v>
      </c>
      <c r="K1009" s="86">
        <f>+IF(ISNUMBER(DATA!AN764),DATA!AN764,"n/a")</f>
        <v>2270591.58</v>
      </c>
      <c r="L1009" s="77">
        <f>+IF(ISNUMBER(DATA!AO764),DATA!AO764,"n/a")</f>
        <v>-3.4942824251785597E-2</v>
      </c>
      <c r="R1009" s="66"/>
      <c r="S1009" s="66"/>
      <c r="T1009" s="66"/>
      <c r="U1009" s="66"/>
      <c r="V1009" s="66"/>
      <c r="W1009" s="66"/>
      <c r="X1009" s="66"/>
      <c r="Y1009" s="66"/>
    </row>
    <row r="1010" spans="1:25" x14ac:dyDescent="0.2">
      <c r="A1010" s="75" t="s">
        <v>19</v>
      </c>
      <c r="B1010" s="66" t="s">
        <v>27</v>
      </c>
      <c r="C1010" s="66" t="s">
        <v>25</v>
      </c>
      <c r="D1010" s="66" t="s">
        <v>305</v>
      </c>
      <c r="E1010" s="86">
        <f>+IF(ISNUMBER(DATA!J765),DATA!J765,"n/a")</f>
        <v>72512.97</v>
      </c>
      <c r="F1010" s="77">
        <f>+IF(ISNUMBER(DATA!K765),DATA!K765,"n/a")</f>
        <v>-0.25298831068850502</v>
      </c>
      <c r="G1010" s="86">
        <f>+IF(ISNUMBER(DATA!T765),DATA!T765,"n/a")</f>
        <v>258924.79999999999</v>
      </c>
      <c r="H1010" s="77">
        <f>+IF(ISNUMBER(DATA!U765),DATA!U765,"n/a")</f>
        <v>-0.1688002708893</v>
      </c>
      <c r="I1010" s="86">
        <f>+IF(ISNUMBER(DATA!AD765),DATA!AD765,"n/a")</f>
        <v>495546.75</v>
      </c>
      <c r="J1010" s="77">
        <f>+IF(ISNUMBER(DATA!AE765),DATA!AE765,"n/a")</f>
        <v>-0.150020999618909</v>
      </c>
      <c r="K1010" s="86">
        <f>+IF(ISNUMBER(DATA!AN765),DATA!AN765,"n/a")</f>
        <v>998207.87</v>
      </c>
      <c r="L1010" s="77">
        <f>+IF(ISNUMBER(DATA!AO765),DATA!AO765,"n/a")</f>
        <v>-6.6105974786444602E-2</v>
      </c>
      <c r="R1010" s="66"/>
      <c r="S1010" s="66"/>
      <c r="T1010" s="66"/>
      <c r="U1010" s="66"/>
      <c r="V1010" s="66"/>
      <c r="W1010" s="66"/>
      <c r="X1010" s="66"/>
      <c r="Y1010" s="66"/>
    </row>
    <row r="1011" spans="1:25" x14ac:dyDescent="0.2">
      <c r="A1011" s="75" t="s">
        <v>19</v>
      </c>
      <c r="B1011" s="66" t="s">
        <v>27</v>
      </c>
      <c r="C1011" s="66" t="s">
        <v>25</v>
      </c>
      <c r="D1011" s="66" t="s">
        <v>306</v>
      </c>
      <c r="E1011" s="86">
        <f>+IF(ISNUMBER(DATA!J766),DATA!J766,"n/a")</f>
        <v>81752.41</v>
      </c>
      <c r="F1011" s="77">
        <f>+IF(ISNUMBER(DATA!K766),DATA!K766,"n/a")</f>
        <v>1.38388960134551E-2</v>
      </c>
      <c r="G1011" s="86">
        <f>+IF(ISNUMBER(DATA!T766),DATA!T766,"n/a")</f>
        <v>299358.33</v>
      </c>
      <c r="H1011" s="77">
        <f>+IF(ISNUMBER(DATA!U766),DATA!U766,"n/a")</f>
        <v>6.8733674909223302E-2</v>
      </c>
      <c r="I1011" s="86">
        <f>+IF(ISNUMBER(DATA!AD766),DATA!AD766,"n/a")</f>
        <v>580550.73</v>
      </c>
      <c r="J1011" s="77">
        <f>+IF(ISNUMBER(DATA!AE766),DATA!AE766,"n/a")</f>
        <v>0.108360671621239</v>
      </c>
      <c r="K1011" s="86">
        <f>+IF(ISNUMBER(DATA!AN766),DATA!AN766,"n/a")</f>
        <v>1099372.94</v>
      </c>
      <c r="L1011" s="77">
        <f>+IF(ISNUMBER(DATA!AO766),DATA!AO766,"n/a")</f>
        <v>0.12870003193887</v>
      </c>
      <c r="R1011" s="66"/>
      <c r="S1011" s="66"/>
      <c r="T1011" s="66"/>
      <c r="U1011" s="66"/>
      <c r="V1011" s="66"/>
      <c r="W1011" s="66"/>
      <c r="X1011" s="66"/>
      <c r="Y1011" s="66"/>
    </row>
    <row r="1012" spans="1:25" x14ac:dyDescent="0.2">
      <c r="A1012" s="75" t="s">
        <v>19</v>
      </c>
      <c r="B1012" s="66" t="s">
        <v>27</v>
      </c>
      <c r="C1012" s="66" t="s">
        <v>25</v>
      </c>
      <c r="D1012" s="66" t="s">
        <v>307</v>
      </c>
      <c r="E1012" s="86">
        <f>+IF(ISNUMBER(DATA!J767),DATA!J767,"n/a")</f>
        <v>145395.65</v>
      </c>
      <c r="F1012" s="77">
        <f>+IF(ISNUMBER(DATA!K767),DATA!K767,"n/a")</f>
        <v>5.50720550871487E-2</v>
      </c>
      <c r="G1012" s="86">
        <f>+IF(ISNUMBER(DATA!T767),DATA!T767,"n/a")</f>
        <v>504992.12</v>
      </c>
      <c r="H1012" s="77">
        <f>+IF(ISNUMBER(DATA!U767),DATA!U767,"n/a")</f>
        <v>7.9509256412588103E-2</v>
      </c>
      <c r="I1012" s="86">
        <f>+IF(ISNUMBER(DATA!AD767),DATA!AD767,"n/a")</f>
        <v>963317.91</v>
      </c>
      <c r="J1012" s="77">
        <f>+IF(ISNUMBER(DATA!AE767),DATA!AE767,"n/a")</f>
        <v>-4.4816622677950099E-2</v>
      </c>
      <c r="K1012" s="86">
        <f>+IF(ISNUMBER(DATA!AN767),DATA!AN767,"n/a")</f>
        <v>1856913.99</v>
      </c>
      <c r="L1012" s="77">
        <f>+IF(ISNUMBER(DATA!AO767),DATA!AO767,"n/a")</f>
        <v>1.3554947756804199E-3</v>
      </c>
      <c r="R1012" s="66"/>
      <c r="S1012" s="66"/>
      <c r="T1012" s="66"/>
      <c r="U1012" s="66"/>
      <c r="V1012" s="66"/>
      <c r="W1012" s="66"/>
      <c r="X1012" s="66"/>
      <c r="Y1012" s="66"/>
    </row>
    <row r="1013" spans="1:25" x14ac:dyDescent="0.2">
      <c r="A1013" s="75" t="s">
        <v>19</v>
      </c>
      <c r="B1013" s="66" t="s">
        <v>27</v>
      </c>
      <c r="C1013" s="66" t="s">
        <v>25</v>
      </c>
      <c r="D1013" s="66" t="s">
        <v>308</v>
      </c>
      <c r="E1013" s="86">
        <f>+IF(ISNUMBER(DATA!J768),DATA!J768,"n/a")</f>
        <v>89705.31</v>
      </c>
      <c r="F1013" s="77">
        <f>+IF(ISNUMBER(DATA!K768),DATA!K768,"n/a")</f>
        <v>7.9837261184411507E-2</v>
      </c>
      <c r="G1013" s="86">
        <f>+IF(ISNUMBER(DATA!T768),DATA!T768,"n/a")</f>
        <v>287375.74</v>
      </c>
      <c r="H1013" s="77">
        <f>+IF(ISNUMBER(DATA!U768),DATA!U768,"n/a")</f>
        <v>6.2250431857517101E-2</v>
      </c>
      <c r="I1013" s="86">
        <f>+IF(ISNUMBER(DATA!AD768),DATA!AD768,"n/a")</f>
        <v>536476.77</v>
      </c>
      <c r="J1013" s="77">
        <f>+IF(ISNUMBER(DATA!AE768),DATA!AE768,"n/a")</f>
        <v>8.4658831013471394E-2</v>
      </c>
      <c r="K1013" s="86">
        <f>+IF(ISNUMBER(DATA!AN768),DATA!AN768,"n/a")</f>
        <v>978351.55</v>
      </c>
      <c r="L1013" s="77">
        <f>+IF(ISNUMBER(DATA!AO768),DATA!AO768,"n/a")</f>
        <v>6.1953822172366703E-2</v>
      </c>
      <c r="R1013" s="66"/>
      <c r="S1013" s="66"/>
      <c r="T1013" s="66"/>
      <c r="U1013" s="66"/>
      <c r="V1013" s="66"/>
      <c r="W1013" s="66"/>
      <c r="X1013" s="66"/>
      <c r="Y1013" s="66"/>
    </row>
    <row r="1014" spans="1:25" x14ac:dyDescent="0.2">
      <c r="A1014" s="75" t="s">
        <v>19</v>
      </c>
      <c r="B1014" s="66" t="s">
        <v>27</v>
      </c>
      <c r="C1014" s="66" t="s">
        <v>25</v>
      </c>
      <c r="D1014" s="66" t="s">
        <v>309</v>
      </c>
      <c r="E1014" s="86">
        <f>+IF(ISNUMBER(DATA!J769),DATA!J769,"n/a")</f>
        <v>78501.149999999994</v>
      </c>
      <c r="F1014" s="77">
        <f>+IF(ISNUMBER(DATA!K769),DATA!K769,"n/a")</f>
        <v>-2.02406578195071E-2</v>
      </c>
      <c r="G1014" s="86">
        <f>+IF(ISNUMBER(DATA!T769),DATA!T769,"n/a")</f>
        <v>253813.47</v>
      </c>
      <c r="H1014" s="77">
        <f>+IF(ISNUMBER(DATA!U769),DATA!U769,"n/a")</f>
        <v>-2.9737168677892799E-2</v>
      </c>
      <c r="I1014" s="86">
        <f>+IF(ISNUMBER(DATA!AD769),DATA!AD769,"n/a")</f>
        <v>479111.71</v>
      </c>
      <c r="J1014" s="77">
        <f>+IF(ISNUMBER(DATA!AE769),DATA!AE769,"n/a")</f>
        <v>-2.95854561687569E-2</v>
      </c>
      <c r="K1014" s="86">
        <f>+IF(ISNUMBER(DATA!AN769),DATA!AN769,"n/a")</f>
        <v>899812.21</v>
      </c>
      <c r="L1014" s="77">
        <f>+IF(ISNUMBER(DATA!AO769),DATA!AO769,"n/a")</f>
        <v>-1.12922235287854E-2</v>
      </c>
      <c r="R1014" s="66"/>
      <c r="S1014" s="66"/>
      <c r="T1014" s="66"/>
      <c r="U1014" s="66"/>
      <c r="V1014" s="66"/>
      <c r="W1014" s="66"/>
      <c r="X1014" s="66"/>
      <c r="Y1014" s="66"/>
    </row>
    <row r="1015" spans="1:25" x14ac:dyDescent="0.2">
      <c r="A1015" s="75" t="s">
        <v>19</v>
      </c>
      <c r="B1015" s="66" t="s">
        <v>27</v>
      </c>
      <c r="C1015" s="66" t="s">
        <v>25</v>
      </c>
      <c r="D1015" s="66" t="s">
        <v>310</v>
      </c>
      <c r="E1015" s="86">
        <f>+IF(ISNUMBER(DATA!J770),DATA!J770,"n/a")</f>
        <v>29154.959999999999</v>
      </c>
      <c r="F1015" s="77">
        <f>+IF(ISNUMBER(DATA!K770),DATA!K770,"n/a")</f>
        <v>-0.20197405967342599</v>
      </c>
      <c r="G1015" s="86">
        <f>+IF(ISNUMBER(DATA!T770),DATA!T770,"n/a")</f>
        <v>94889.71</v>
      </c>
      <c r="H1015" s="77">
        <f>+IF(ISNUMBER(DATA!U770),DATA!U770,"n/a")</f>
        <v>-0.18921238180463701</v>
      </c>
      <c r="I1015" s="86">
        <f>+IF(ISNUMBER(DATA!AD770),DATA!AD770,"n/a")</f>
        <v>176577.92000000001</v>
      </c>
      <c r="J1015" s="77">
        <f>+IF(ISNUMBER(DATA!AE770),DATA!AE770,"n/a")</f>
        <v>-0.18711189349226601</v>
      </c>
      <c r="K1015" s="86">
        <f>+IF(ISNUMBER(DATA!AN770),DATA!AN770,"n/a")</f>
        <v>341148.65</v>
      </c>
      <c r="L1015" s="77">
        <f>+IF(ISNUMBER(DATA!AO770),DATA!AO770,"n/a")</f>
        <v>-0.189191748960128</v>
      </c>
      <c r="R1015" s="66"/>
      <c r="S1015" s="66"/>
      <c r="T1015" s="66"/>
      <c r="U1015" s="66"/>
      <c r="V1015" s="66"/>
      <c r="W1015" s="66"/>
      <c r="X1015" s="66"/>
      <c r="Y1015" s="66"/>
    </row>
    <row r="1016" spans="1:25" x14ac:dyDescent="0.2">
      <c r="A1016" s="75" t="s">
        <v>19</v>
      </c>
      <c r="B1016" s="66" t="s">
        <v>27</v>
      </c>
      <c r="C1016" s="66" t="s">
        <v>25</v>
      </c>
      <c r="D1016" s="66" t="s">
        <v>311</v>
      </c>
      <c r="E1016" s="86">
        <f>+IF(ISNUMBER(DATA!J771),DATA!J771,"n/a")</f>
        <v>69355.199999999997</v>
      </c>
      <c r="F1016" s="77">
        <f>+IF(ISNUMBER(DATA!K771),DATA!K771,"n/a")</f>
        <v>-0.25495591732274298</v>
      </c>
      <c r="G1016" s="86">
        <f>+IF(ISNUMBER(DATA!T771),DATA!T771,"n/a")</f>
        <v>236575.33</v>
      </c>
      <c r="H1016" s="77">
        <f>+IF(ISNUMBER(DATA!U771),DATA!U771,"n/a")</f>
        <v>-0.242785911494207</v>
      </c>
      <c r="I1016" s="86">
        <f>+IF(ISNUMBER(DATA!AD771),DATA!AD771,"n/a")</f>
        <v>459718.17</v>
      </c>
      <c r="J1016" s="77">
        <f>+IF(ISNUMBER(DATA!AE771),DATA!AE771,"n/a")</f>
        <v>-0.26815960239888298</v>
      </c>
      <c r="K1016" s="86">
        <f>+IF(ISNUMBER(DATA!AN771),DATA!AN771,"n/a")</f>
        <v>992985.82</v>
      </c>
      <c r="L1016" s="77">
        <f>+IF(ISNUMBER(DATA!AO771),DATA!AO771,"n/a")</f>
        <v>-0.150542706168518</v>
      </c>
      <c r="R1016" s="66"/>
      <c r="S1016" s="66"/>
      <c r="T1016" s="66"/>
      <c r="U1016" s="66"/>
      <c r="V1016" s="66"/>
      <c r="W1016" s="66"/>
      <c r="X1016" s="66"/>
      <c r="Y1016" s="66"/>
    </row>
    <row r="1017" spans="1:25" x14ac:dyDescent="0.2">
      <c r="A1017" s="75" t="s">
        <v>19</v>
      </c>
      <c r="B1017" s="66" t="s">
        <v>27</v>
      </c>
      <c r="C1017" s="66" t="s">
        <v>25</v>
      </c>
      <c r="D1017" s="66" t="s">
        <v>312</v>
      </c>
      <c r="E1017" s="86">
        <f>+IF(ISNUMBER(DATA!J772),DATA!J772,"n/a")</f>
        <v>25109.040000000001</v>
      </c>
      <c r="F1017" s="77">
        <f>+IF(ISNUMBER(DATA!K772),DATA!K772,"n/a")</f>
        <v>0.204105336150533</v>
      </c>
      <c r="G1017" s="86">
        <f>+IF(ISNUMBER(DATA!T772),DATA!T772,"n/a")</f>
        <v>88595.51</v>
      </c>
      <c r="H1017" s="77">
        <f>+IF(ISNUMBER(DATA!U772),DATA!U772,"n/a")</f>
        <v>0.26093514607877</v>
      </c>
      <c r="I1017" s="86">
        <f>+IF(ISNUMBER(DATA!AD772),DATA!AD772,"n/a")</f>
        <v>167747.85999999999</v>
      </c>
      <c r="J1017" s="77">
        <f>+IF(ISNUMBER(DATA!AE772),DATA!AE772,"n/a")</f>
        <v>0.18508208820415301</v>
      </c>
      <c r="K1017" s="86">
        <f>+IF(ISNUMBER(DATA!AN772),DATA!AN772,"n/a")</f>
        <v>298872.90000000002</v>
      </c>
      <c r="L1017" s="77">
        <f>+IF(ISNUMBER(DATA!AO772),DATA!AO772,"n/a")</f>
        <v>0.10886592910687901</v>
      </c>
      <c r="R1017" s="66"/>
      <c r="S1017" s="66"/>
      <c r="T1017" s="66"/>
      <c r="U1017" s="66"/>
      <c r="V1017" s="66"/>
      <c r="W1017" s="66"/>
      <c r="X1017" s="66"/>
      <c r="Y1017" s="66"/>
    </row>
    <row r="1018" spans="1:25" x14ac:dyDescent="0.2">
      <c r="A1018" s="75" t="s">
        <v>19</v>
      </c>
      <c r="B1018" s="66" t="s">
        <v>27</v>
      </c>
      <c r="C1018" s="66" t="s">
        <v>25</v>
      </c>
      <c r="D1018" s="66" t="s">
        <v>313</v>
      </c>
      <c r="E1018" s="86">
        <f>+IF(ISNUMBER(DATA!J773),DATA!J773,"n/a")</f>
        <v>74428.45</v>
      </c>
      <c r="F1018" s="77">
        <f>+IF(ISNUMBER(DATA!K773),DATA!K773,"n/a")</f>
        <v>-7.6222135285698198E-2</v>
      </c>
      <c r="G1018" s="86">
        <f>+IF(ISNUMBER(DATA!T773),DATA!T773,"n/a")</f>
        <v>249657.3</v>
      </c>
      <c r="H1018" s="77">
        <f>+IF(ISNUMBER(DATA!U773),DATA!U773,"n/a")</f>
        <v>-8.9225725875721404E-2</v>
      </c>
      <c r="I1018" s="86">
        <f>+IF(ISNUMBER(DATA!AD773),DATA!AD773,"n/a")</f>
        <v>481869.79</v>
      </c>
      <c r="J1018" s="77">
        <f>+IF(ISNUMBER(DATA!AE773),DATA!AE773,"n/a")</f>
        <v>-9.8919402179035096E-2</v>
      </c>
      <c r="K1018" s="86">
        <f>+IF(ISNUMBER(DATA!AN773),DATA!AN773,"n/a")</f>
        <v>940781.97</v>
      </c>
      <c r="L1018" s="77">
        <f>+IF(ISNUMBER(DATA!AO773),DATA!AO773,"n/a")</f>
        <v>-7.1177382830602196E-2</v>
      </c>
      <c r="R1018" s="66"/>
      <c r="S1018" s="66"/>
      <c r="T1018" s="66"/>
      <c r="U1018" s="66"/>
      <c r="V1018" s="66"/>
      <c r="W1018" s="66"/>
      <c r="X1018" s="66"/>
      <c r="Y1018" s="66"/>
    </row>
    <row r="1019" spans="1:25" x14ac:dyDescent="0.2">
      <c r="A1019" s="75" t="s">
        <v>19</v>
      </c>
      <c r="B1019" s="66" t="s">
        <v>27</v>
      </c>
      <c r="C1019" s="66" t="s">
        <v>25</v>
      </c>
      <c r="D1019" s="66" t="s">
        <v>314</v>
      </c>
      <c r="E1019" s="86">
        <f>+IF(ISNUMBER(DATA!J774),DATA!J774,"n/a")</f>
        <v>166132.60999999999</v>
      </c>
      <c r="F1019" s="77">
        <f>+IF(ISNUMBER(DATA!K774),DATA!K774,"n/a")</f>
        <v>4.1575860145512303E-2</v>
      </c>
      <c r="G1019" s="86">
        <f>+IF(ISNUMBER(DATA!T774),DATA!T774,"n/a")</f>
        <v>555734.23</v>
      </c>
      <c r="H1019" s="77">
        <f>+IF(ISNUMBER(DATA!U774),DATA!U774,"n/a")</f>
        <v>8.3611474670450298E-2</v>
      </c>
      <c r="I1019" s="86">
        <f>+IF(ISNUMBER(DATA!AD774),DATA!AD774,"n/a")</f>
        <v>1041458.2</v>
      </c>
      <c r="J1019" s="77">
        <f>+IF(ISNUMBER(DATA!AE774),DATA!AE774,"n/a")</f>
        <v>-2.26982124756628E-2</v>
      </c>
      <c r="K1019" s="86">
        <f>+IF(ISNUMBER(DATA!AN774),DATA!AN774,"n/a")</f>
        <v>2011039.94</v>
      </c>
      <c r="L1019" s="77">
        <f>+IF(ISNUMBER(DATA!AO774),DATA!AO774,"n/a")</f>
        <v>-6.5459775852446195E-2</v>
      </c>
      <c r="R1019" s="66"/>
      <c r="S1019" s="66"/>
      <c r="T1019" s="66"/>
      <c r="U1019" s="66"/>
      <c r="V1019" s="66"/>
      <c r="W1019" s="66"/>
      <c r="X1019" s="66"/>
      <c r="Y1019" s="66"/>
    </row>
    <row r="1020" spans="1:25" x14ac:dyDescent="0.2">
      <c r="A1020" s="75" t="s">
        <v>19</v>
      </c>
      <c r="B1020" s="66" t="s">
        <v>27</v>
      </c>
      <c r="C1020" s="66" t="s">
        <v>25</v>
      </c>
      <c r="D1020" s="66" t="s">
        <v>315</v>
      </c>
      <c r="E1020" s="86">
        <f>+IF(ISNUMBER(DATA!J775),DATA!J775,"n/a")</f>
        <v>150650.65</v>
      </c>
      <c r="F1020" s="77">
        <f>+IF(ISNUMBER(DATA!K775),DATA!K775,"n/a")</f>
        <v>4.83226284038328E-2</v>
      </c>
      <c r="G1020" s="86">
        <f>+IF(ISNUMBER(DATA!T775),DATA!T775,"n/a")</f>
        <v>513903.26</v>
      </c>
      <c r="H1020" s="77">
        <f>+IF(ISNUMBER(DATA!U775),DATA!U775,"n/a")</f>
        <v>5.0661861662056003E-2</v>
      </c>
      <c r="I1020" s="86">
        <f>+IF(ISNUMBER(DATA!AD775),DATA!AD775,"n/a")</f>
        <v>1004144.64</v>
      </c>
      <c r="J1020" s="77">
        <f>+IF(ISNUMBER(DATA!AE775),DATA!AE775,"n/a")</f>
        <v>-3.3062477680104903E-2</v>
      </c>
      <c r="K1020" s="86">
        <f>+IF(ISNUMBER(DATA!AN775),DATA!AN775,"n/a")</f>
        <v>1886598.62</v>
      </c>
      <c r="L1020" s="77">
        <f>+IF(ISNUMBER(DATA!AO775),DATA!AO775,"n/a")</f>
        <v>-4.0560587646441097E-2</v>
      </c>
      <c r="R1020" s="66"/>
      <c r="S1020" s="66"/>
      <c r="T1020" s="66"/>
      <c r="U1020" s="66"/>
      <c r="V1020" s="66"/>
      <c r="W1020" s="66"/>
      <c r="X1020" s="66"/>
      <c r="Y1020" s="66"/>
    </row>
    <row r="1021" spans="1:25" x14ac:dyDescent="0.2">
      <c r="A1021" s="75" t="s">
        <v>19</v>
      </c>
      <c r="B1021" s="66" t="s">
        <v>27</v>
      </c>
      <c r="C1021" s="66" t="s">
        <v>25</v>
      </c>
      <c r="D1021" s="66" t="s">
        <v>316</v>
      </c>
      <c r="E1021" s="86">
        <f>+IF(ISNUMBER(DATA!J776),DATA!J776,"n/a")</f>
        <v>176424.85</v>
      </c>
      <c r="F1021" s="77">
        <f>+IF(ISNUMBER(DATA!K776),DATA!K776,"n/a")</f>
        <v>0.29968140926912101</v>
      </c>
      <c r="G1021" s="86">
        <f>+IF(ISNUMBER(DATA!T776),DATA!T776,"n/a")</f>
        <v>495666.67</v>
      </c>
      <c r="H1021" s="77">
        <f>+IF(ISNUMBER(DATA!U776),DATA!U776,"n/a")</f>
        <v>7.1348016536051301E-2</v>
      </c>
      <c r="I1021" s="86">
        <f>+IF(ISNUMBER(DATA!AD776),DATA!AD776,"n/a")</f>
        <v>907099.4</v>
      </c>
      <c r="J1021" s="77">
        <f>+IF(ISNUMBER(DATA!AE776),DATA!AE776,"n/a")</f>
        <v>8.6962536602927396E-2</v>
      </c>
      <c r="K1021" s="86">
        <f>+IF(ISNUMBER(DATA!AN776),DATA!AN776,"n/a")</f>
        <v>1700837.48</v>
      </c>
      <c r="L1021" s="77">
        <f>+IF(ISNUMBER(DATA!AO776),DATA!AO776,"n/a")</f>
        <v>6.4875229713531393E-2</v>
      </c>
      <c r="R1021" s="66"/>
      <c r="S1021" s="66"/>
      <c r="T1021" s="66"/>
      <c r="U1021" s="66"/>
      <c r="V1021" s="66"/>
      <c r="W1021" s="66"/>
      <c r="X1021" s="66"/>
      <c r="Y1021" s="66"/>
    </row>
    <row r="1022" spans="1:25" x14ac:dyDescent="0.2">
      <c r="A1022" s="75" t="s">
        <v>19</v>
      </c>
      <c r="B1022" s="66" t="s">
        <v>27</v>
      </c>
      <c r="C1022" s="66" t="s">
        <v>25</v>
      </c>
      <c r="D1022" s="66" t="s">
        <v>317</v>
      </c>
      <c r="E1022" s="86">
        <f>+IF(ISNUMBER(DATA!J777),DATA!J777,"n/a")</f>
        <v>60217.919999999998</v>
      </c>
      <c r="F1022" s="77">
        <f>+IF(ISNUMBER(DATA!K777),DATA!K777,"n/a")</f>
        <v>0.14359681407458899</v>
      </c>
      <c r="G1022" s="86">
        <f>+IF(ISNUMBER(DATA!T777),DATA!T777,"n/a")</f>
        <v>226357.28</v>
      </c>
      <c r="H1022" s="77">
        <f>+IF(ISNUMBER(DATA!U777),DATA!U777,"n/a")</f>
        <v>0.17897910620372001</v>
      </c>
      <c r="I1022" s="86">
        <f>+IF(ISNUMBER(DATA!AD777),DATA!AD777,"n/a")</f>
        <v>427890.6</v>
      </c>
      <c r="J1022" s="77">
        <f>+IF(ISNUMBER(DATA!AE777),DATA!AE777,"n/a")</f>
        <v>0.182366605586055</v>
      </c>
      <c r="K1022" s="86">
        <f>+IF(ISNUMBER(DATA!AN777),DATA!AN777,"n/a")</f>
        <v>769764.1</v>
      </c>
      <c r="L1022" s="77">
        <f>+IF(ISNUMBER(DATA!AO777),DATA!AO777,"n/a")</f>
        <v>0.16408967616624101</v>
      </c>
      <c r="R1022" s="66"/>
      <c r="S1022" s="66"/>
      <c r="T1022" s="66"/>
      <c r="U1022" s="66"/>
      <c r="V1022" s="66"/>
      <c r="W1022" s="66"/>
      <c r="X1022" s="66"/>
      <c r="Y1022" s="66"/>
    </row>
    <row r="1023" spans="1:25" x14ac:dyDescent="0.2">
      <c r="A1023" s="75" t="s">
        <v>19</v>
      </c>
      <c r="B1023" s="66" t="s">
        <v>27</v>
      </c>
      <c r="C1023" s="66" t="s">
        <v>25</v>
      </c>
      <c r="D1023" s="66" t="s">
        <v>318</v>
      </c>
      <c r="E1023" s="86">
        <f>+IF(ISNUMBER(DATA!J778),DATA!J778,"n/a")</f>
        <v>228665.52</v>
      </c>
      <c r="F1023" s="77">
        <f>+IF(ISNUMBER(DATA!K778),DATA!K778,"n/a")</f>
        <v>0.32418506038430001</v>
      </c>
      <c r="G1023" s="86">
        <f>+IF(ISNUMBER(DATA!T778),DATA!T778,"n/a")</f>
        <v>663668.77</v>
      </c>
      <c r="H1023" s="77">
        <f>+IF(ISNUMBER(DATA!U778),DATA!U778,"n/a")</f>
        <v>6.9662825187079003E-2</v>
      </c>
      <c r="I1023" s="86">
        <f>+IF(ISNUMBER(DATA!AD778),DATA!AD778,"n/a")</f>
        <v>1249327.83</v>
      </c>
      <c r="J1023" s="77">
        <f>+IF(ISNUMBER(DATA!AE778),DATA!AE778,"n/a")</f>
        <v>4.56886717611516E-2</v>
      </c>
      <c r="K1023" s="86">
        <f>+IF(ISNUMBER(DATA!AN778),DATA!AN778,"n/a")</f>
        <v>2293576.2599999998</v>
      </c>
      <c r="L1023" s="77">
        <f>+IF(ISNUMBER(DATA!AO778),DATA!AO778,"n/a")</f>
        <v>4.5615846390111403E-2</v>
      </c>
      <c r="R1023" s="66"/>
      <c r="S1023" s="66"/>
      <c r="T1023" s="66"/>
      <c r="U1023" s="66"/>
      <c r="V1023" s="66"/>
      <c r="W1023" s="66"/>
      <c r="X1023" s="66"/>
      <c r="Y1023" s="66"/>
    </row>
    <row r="1024" spans="1:25" x14ac:dyDescent="0.2">
      <c r="A1024" s="75" t="s">
        <v>19</v>
      </c>
      <c r="B1024" s="66" t="s">
        <v>27</v>
      </c>
      <c r="C1024" s="66" t="s">
        <v>25</v>
      </c>
      <c r="D1024" s="66" t="s">
        <v>344</v>
      </c>
      <c r="E1024" s="86">
        <f>+IF(ISNUMBER(DATA!J779),DATA!J779,"n/a")</f>
        <v>25983.42</v>
      </c>
      <c r="F1024" s="77">
        <f>+IF(ISNUMBER(DATA!K779),DATA!K779,"n/a")</f>
        <v>-0.125041923765421</v>
      </c>
      <c r="G1024" s="86">
        <f>+IF(ISNUMBER(DATA!T779),DATA!T779,"n/a")</f>
        <v>90379.79</v>
      </c>
      <c r="H1024" s="77">
        <f>+IF(ISNUMBER(DATA!U779),DATA!U779,"n/a")</f>
        <v>-0.13132647946603099</v>
      </c>
      <c r="I1024" s="86">
        <f>+IF(ISNUMBER(DATA!AD779),DATA!AD779,"n/a")</f>
        <v>168848.37</v>
      </c>
      <c r="J1024" s="77">
        <f>+IF(ISNUMBER(DATA!AE779),DATA!AE779,"n/a")</f>
        <v>-0.13976088535227699</v>
      </c>
      <c r="K1024" s="86">
        <f>+IF(ISNUMBER(DATA!AN779),DATA!AN779,"n/a")</f>
        <v>331456.84000000003</v>
      </c>
      <c r="L1024" s="77">
        <f>+IF(ISNUMBER(DATA!AO779),DATA!AO779,"n/a")</f>
        <v>-0.12557762590716701</v>
      </c>
      <c r="R1024" s="66"/>
      <c r="S1024" s="66"/>
      <c r="T1024" s="66"/>
      <c r="U1024" s="66"/>
      <c r="V1024" s="66"/>
      <c r="W1024" s="66"/>
      <c r="X1024" s="66"/>
      <c r="Y1024" s="66"/>
    </row>
    <row r="1025" spans="1:25" x14ac:dyDescent="0.2">
      <c r="A1025" s="75" t="s">
        <v>19</v>
      </c>
      <c r="B1025" s="66" t="s">
        <v>27</v>
      </c>
      <c r="C1025" s="66" t="s">
        <v>25</v>
      </c>
      <c r="D1025" s="66" t="s">
        <v>345</v>
      </c>
      <c r="E1025" s="86">
        <f>+IF(ISNUMBER(DATA!J780),DATA!J780,"n/a")</f>
        <v>85126.13</v>
      </c>
      <c r="F1025" s="77">
        <f>+IF(ISNUMBER(DATA!K780),DATA!K780,"n/a")</f>
        <v>5.8441219337939998E-2</v>
      </c>
      <c r="G1025" s="86">
        <f>+IF(ISNUMBER(DATA!T780),DATA!T780,"n/a")</f>
        <v>289478.05</v>
      </c>
      <c r="H1025" s="77">
        <f>+IF(ISNUMBER(DATA!U780),DATA!U780,"n/a")</f>
        <v>9.4074816278815102E-2</v>
      </c>
      <c r="I1025" s="86">
        <f>+IF(ISNUMBER(DATA!AD780),DATA!AD780,"n/a")</f>
        <v>548533.85</v>
      </c>
      <c r="J1025" s="77">
        <f>+IF(ISNUMBER(DATA!AE780),DATA!AE780,"n/a")</f>
        <v>7.7087215156974795E-2</v>
      </c>
      <c r="K1025" s="86">
        <f>+IF(ISNUMBER(DATA!AN780),DATA!AN780,"n/a")</f>
        <v>1035439.13</v>
      </c>
      <c r="L1025" s="77">
        <f>+IF(ISNUMBER(DATA!AO780),DATA!AO780,"n/a")</f>
        <v>5.2507143670547901E-2</v>
      </c>
      <c r="R1025" s="66"/>
      <c r="S1025" s="66"/>
      <c r="T1025" s="66"/>
      <c r="U1025" s="66"/>
      <c r="V1025" s="66"/>
      <c r="W1025" s="66"/>
      <c r="X1025" s="66"/>
      <c r="Y1025" s="66"/>
    </row>
    <row r="1026" spans="1:25" x14ac:dyDescent="0.2">
      <c r="A1026" s="75"/>
      <c r="E1026" s="99"/>
      <c r="F1026" s="77"/>
      <c r="G1026" s="99"/>
      <c r="H1026" s="77"/>
      <c r="I1026" s="99"/>
      <c r="J1026" s="77"/>
      <c r="K1026" s="99"/>
      <c r="L1026" s="77"/>
      <c r="R1026" s="66"/>
      <c r="S1026" s="95"/>
      <c r="T1026" s="66"/>
      <c r="U1026" s="95"/>
      <c r="V1026" s="66"/>
      <c r="W1026" s="95"/>
      <c r="X1026" s="66"/>
      <c r="Y1026" s="95"/>
    </row>
    <row r="1027" spans="1:25" x14ac:dyDescent="0.2">
      <c r="A1027" s="75" t="s">
        <v>19</v>
      </c>
      <c r="B1027" s="66" t="s">
        <v>27</v>
      </c>
      <c r="C1027" s="66" t="s">
        <v>10</v>
      </c>
      <c r="D1027" s="66" t="s">
        <v>271</v>
      </c>
      <c r="E1027" s="87">
        <f>+IF(ISNUMBER(DATA!L731),DATA!L731,"n/a")</f>
        <v>4.8157604877215796</v>
      </c>
      <c r="F1027" s="77">
        <f>+IF(ISNUMBER(DATA!M731),DATA!M731,"n/a")</f>
        <v>8.7513663580645704E-2</v>
      </c>
      <c r="G1027" s="87">
        <f>+IF(ISNUMBER(DATA!V731),DATA!V731,"n/a")</f>
        <v>4.6006771799363504</v>
      </c>
      <c r="H1027" s="77">
        <f>+IF(ISNUMBER(DATA!W731),DATA!W731,"n/a")</f>
        <v>-1.34456280341765E-3</v>
      </c>
      <c r="I1027" s="87">
        <f>+IF(ISNUMBER(DATA!AF731),DATA!AF731,"n/a")</f>
        <v>4.5058626763745</v>
      </c>
      <c r="J1027" s="77">
        <f>+IF(ISNUMBER(DATA!AG731),DATA!AG731,"n/a")</f>
        <v>-2.6395317408510401E-2</v>
      </c>
      <c r="K1027" s="87">
        <f>+IF(ISNUMBER(DATA!AP731),DATA!AP731,"n/a")</f>
        <v>4.5170226948685297</v>
      </c>
      <c r="L1027" s="77">
        <f>+IF(ISNUMBER(DATA!AQ731),DATA!AQ731,"n/a")</f>
        <v>-2.09112906049553E-2</v>
      </c>
      <c r="R1027" s="66"/>
      <c r="S1027" s="66"/>
      <c r="T1027" s="66"/>
      <c r="U1027" s="66"/>
      <c r="V1027" s="66"/>
      <c r="W1027" s="66"/>
      <c r="X1027" s="66"/>
      <c r="Y1027" s="66"/>
    </row>
    <row r="1028" spans="1:25" x14ac:dyDescent="0.2">
      <c r="A1028" s="75" t="s">
        <v>19</v>
      </c>
      <c r="B1028" s="66" t="s">
        <v>27</v>
      </c>
      <c r="C1028" s="66" t="s">
        <v>10</v>
      </c>
      <c r="D1028" s="66" t="s">
        <v>272</v>
      </c>
      <c r="E1028" s="87">
        <f>+IF(ISNUMBER(DATA!L732),DATA!L732,"n/a")</f>
        <v>4.2467825811083504</v>
      </c>
      <c r="F1028" s="77">
        <f>+IF(ISNUMBER(DATA!M732),DATA!M732,"n/a")</f>
        <v>-6.3853795616053505E-2</v>
      </c>
      <c r="G1028" s="87">
        <f>+IF(ISNUMBER(DATA!V732),DATA!V732,"n/a")</f>
        <v>4.3185995123441003</v>
      </c>
      <c r="H1028" s="77">
        <f>+IF(ISNUMBER(DATA!W732),DATA!W732,"n/a")</f>
        <v>-3.3890348813243397E-2</v>
      </c>
      <c r="I1028" s="87">
        <f>+IF(ISNUMBER(DATA!AF732),DATA!AF732,"n/a")</f>
        <v>4.3198266789120003</v>
      </c>
      <c r="J1028" s="77">
        <f>+IF(ISNUMBER(DATA!AG732),DATA!AG732,"n/a")</f>
        <v>-2.2865752450177398E-2</v>
      </c>
      <c r="K1028" s="87">
        <f>+IF(ISNUMBER(DATA!AP732),DATA!AP732,"n/a")</f>
        <v>4.3397186418300802</v>
      </c>
      <c r="L1028" s="77">
        <f>+IF(ISNUMBER(DATA!AQ732),DATA!AQ732,"n/a")</f>
        <v>-7.9165920826938605E-3</v>
      </c>
      <c r="R1028" s="66"/>
      <c r="S1028" s="66"/>
      <c r="T1028" s="66"/>
      <c r="U1028" s="66"/>
      <c r="V1028" s="66"/>
      <c r="W1028" s="66"/>
      <c r="X1028" s="66"/>
      <c r="Y1028" s="66"/>
    </row>
    <row r="1029" spans="1:25" x14ac:dyDescent="0.2">
      <c r="A1029" s="75" t="s">
        <v>19</v>
      </c>
      <c r="B1029" s="66" t="s">
        <v>27</v>
      </c>
      <c r="C1029" s="66" t="s">
        <v>10</v>
      </c>
      <c r="D1029" s="66" t="s">
        <v>273</v>
      </c>
      <c r="E1029" s="87">
        <f>+IF(ISNUMBER(DATA!L733),DATA!L733,"n/a")</f>
        <v>4.2801731189868297</v>
      </c>
      <c r="F1029" s="77">
        <f>+IF(ISNUMBER(DATA!M733),DATA!M733,"n/a")</f>
        <v>1.3594998617122401E-2</v>
      </c>
      <c r="G1029" s="87">
        <f>+IF(ISNUMBER(DATA!V733),DATA!V733,"n/a")</f>
        <v>4.3339805778372797</v>
      </c>
      <c r="H1029" s="77">
        <f>+IF(ISNUMBER(DATA!W733),DATA!W733,"n/a")</f>
        <v>3.3695479254325297E-2</v>
      </c>
      <c r="I1029" s="87">
        <f>+IF(ISNUMBER(DATA!AF733),DATA!AF733,"n/a")</f>
        <v>4.3255827392268804</v>
      </c>
      <c r="J1029" s="77">
        <f>+IF(ISNUMBER(DATA!AG733),DATA!AG733,"n/a")</f>
        <v>4.9942396353488801E-2</v>
      </c>
      <c r="K1029" s="87">
        <f>+IF(ISNUMBER(DATA!AP733),DATA!AP733,"n/a")</f>
        <v>4.2707172707505299</v>
      </c>
      <c r="L1029" s="77">
        <f>+IF(ISNUMBER(DATA!AQ733),DATA!AQ733,"n/a")</f>
        <v>4.4946634708549302E-2</v>
      </c>
      <c r="R1029" s="66"/>
      <c r="S1029" s="66"/>
      <c r="T1029" s="66"/>
      <c r="U1029" s="66"/>
      <c r="V1029" s="66"/>
      <c r="W1029" s="66"/>
      <c r="X1029" s="66"/>
      <c r="Y1029" s="66"/>
    </row>
    <row r="1030" spans="1:25" x14ac:dyDescent="0.2">
      <c r="A1030" s="75" t="s">
        <v>19</v>
      </c>
      <c r="B1030" s="66" t="s">
        <v>27</v>
      </c>
      <c r="C1030" s="66" t="s">
        <v>10</v>
      </c>
      <c r="D1030" s="66" t="s">
        <v>274</v>
      </c>
      <c r="E1030" s="87">
        <f>+IF(ISNUMBER(DATA!L734),DATA!L734,"n/a")</f>
        <v>4.3086033565461799</v>
      </c>
      <c r="F1030" s="77">
        <f>+IF(ISNUMBER(DATA!M734),DATA!M734,"n/a")</f>
        <v>-4.9568716637254102E-2</v>
      </c>
      <c r="G1030" s="87">
        <f>+IF(ISNUMBER(DATA!V734),DATA!V734,"n/a")</f>
        <v>4.3993964329234103</v>
      </c>
      <c r="H1030" s="77">
        <f>+IF(ISNUMBER(DATA!W734),DATA!W734,"n/a")</f>
        <v>-1.2272978317396E-2</v>
      </c>
      <c r="I1030" s="87">
        <f>+IF(ISNUMBER(DATA!AF734),DATA!AF734,"n/a")</f>
        <v>4.3910363594869901</v>
      </c>
      <c r="J1030" s="77">
        <f>+IF(ISNUMBER(DATA!AG734),DATA!AG734,"n/a")</f>
        <v>4.9172448974562797E-3</v>
      </c>
      <c r="K1030" s="87">
        <f>+IF(ISNUMBER(DATA!AP734),DATA!AP734,"n/a")</f>
        <v>4.39153269144935</v>
      </c>
      <c r="L1030" s="77">
        <f>+IF(ISNUMBER(DATA!AQ734),DATA!AQ734,"n/a")</f>
        <v>6.59138773405265E-3</v>
      </c>
      <c r="R1030" s="66"/>
      <c r="S1030" s="66"/>
      <c r="T1030" s="66"/>
      <c r="U1030" s="66"/>
      <c r="V1030" s="66"/>
      <c r="W1030" s="66"/>
      <c r="X1030" s="66"/>
      <c r="Y1030" s="66"/>
    </row>
    <row r="1031" spans="1:25" x14ac:dyDescent="0.2">
      <c r="A1031" s="75" t="s">
        <v>19</v>
      </c>
      <c r="B1031" s="66" t="s">
        <v>27</v>
      </c>
      <c r="C1031" s="66" t="s">
        <v>10</v>
      </c>
      <c r="D1031" s="66" t="s">
        <v>275</v>
      </c>
      <c r="E1031" s="87">
        <f>+IF(ISNUMBER(DATA!L735),DATA!L735,"n/a")</f>
        <v>3.9002864148812399</v>
      </c>
      <c r="F1031" s="77">
        <f>+IF(ISNUMBER(DATA!M735),DATA!M735,"n/a")</f>
        <v>6.6026410236517702E-2</v>
      </c>
      <c r="G1031" s="87">
        <f>+IF(ISNUMBER(DATA!V735),DATA!V735,"n/a")</f>
        <v>3.9051700345554101</v>
      </c>
      <c r="H1031" s="77">
        <f>+IF(ISNUMBER(DATA!W735),DATA!W735,"n/a")</f>
        <v>6.8266148157631906E-2</v>
      </c>
      <c r="I1031" s="87">
        <f>+IF(ISNUMBER(DATA!AF735),DATA!AF735,"n/a")</f>
        <v>3.8161967933857301</v>
      </c>
      <c r="J1031" s="77">
        <f>+IF(ISNUMBER(DATA!AG735),DATA!AG735,"n/a")</f>
        <v>4.1889236564208801E-2</v>
      </c>
      <c r="K1031" s="87">
        <f>+IF(ISNUMBER(DATA!AP735),DATA!AP735,"n/a")</f>
        <v>3.8382723118703601</v>
      </c>
      <c r="L1031" s="77">
        <f>+IF(ISNUMBER(DATA!AQ735),DATA!AQ735,"n/a")</f>
        <v>3.27513491840217E-2</v>
      </c>
      <c r="R1031" s="66"/>
      <c r="S1031" s="66"/>
      <c r="T1031" s="66"/>
      <c r="U1031" s="66"/>
      <c r="V1031" s="66"/>
      <c r="W1031" s="66"/>
      <c r="X1031" s="66"/>
      <c r="Y1031" s="66"/>
    </row>
    <row r="1032" spans="1:25" x14ac:dyDescent="0.2">
      <c r="A1032" s="75" t="s">
        <v>19</v>
      </c>
      <c r="B1032" s="66" t="s">
        <v>27</v>
      </c>
      <c r="C1032" s="66" t="s">
        <v>10</v>
      </c>
      <c r="D1032" s="66" t="s">
        <v>276</v>
      </c>
      <c r="E1032" s="87">
        <f>+IF(ISNUMBER(DATA!L736),DATA!L736,"n/a")</f>
        <v>4.1057223683016302</v>
      </c>
      <c r="F1032" s="77">
        <f>+IF(ISNUMBER(DATA!M736),DATA!M736,"n/a")</f>
        <v>3.74699680335808E-3</v>
      </c>
      <c r="G1032" s="87">
        <f>+IF(ISNUMBER(DATA!V736),DATA!V736,"n/a")</f>
        <v>4.0905123200250504</v>
      </c>
      <c r="H1032" s="77">
        <f>+IF(ISNUMBER(DATA!W736),DATA!W736,"n/a")</f>
        <v>4.3715504103163902E-4</v>
      </c>
      <c r="I1032" s="87">
        <f>+IF(ISNUMBER(DATA!AF736),DATA!AF736,"n/a")</f>
        <v>4.1012332992327201</v>
      </c>
      <c r="J1032" s="77">
        <f>+IF(ISNUMBER(DATA!AG736),DATA!AG736,"n/a")</f>
        <v>3.9994511691885601E-3</v>
      </c>
      <c r="K1032" s="87">
        <f>+IF(ISNUMBER(DATA!AP736),DATA!AP736,"n/a")</f>
        <v>4.1046495339152198</v>
      </c>
      <c r="L1032" s="77">
        <f>+IF(ISNUMBER(DATA!AQ736),DATA!AQ736,"n/a")</f>
        <v>9.2608263741428103E-3</v>
      </c>
      <c r="R1032" s="66"/>
      <c r="S1032" s="66"/>
      <c r="T1032" s="66"/>
      <c r="U1032" s="66"/>
      <c r="V1032" s="66"/>
      <c r="W1032" s="66"/>
      <c r="X1032" s="66"/>
      <c r="Y1032" s="66"/>
    </row>
    <row r="1033" spans="1:25" x14ac:dyDescent="0.2">
      <c r="A1033" s="75" t="s">
        <v>19</v>
      </c>
      <c r="B1033" s="66" t="s">
        <v>27</v>
      </c>
      <c r="C1033" s="66" t="s">
        <v>10</v>
      </c>
      <c r="D1033" s="66" t="s">
        <v>277</v>
      </c>
      <c r="E1033" s="87">
        <f>+IF(ISNUMBER(DATA!L737),DATA!L737,"n/a")</f>
        <v>4.5693364151675002</v>
      </c>
      <c r="F1033" s="77">
        <f>+IF(ISNUMBER(DATA!M737),DATA!M737,"n/a")</f>
        <v>-4.5849485525647701E-2</v>
      </c>
      <c r="G1033" s="87">
        <f>+IF(ISNUMBER(DATA!V737),DATA!V737,"n/a")</f>
        <v>4.6476553215300598</v>
      </c>
      <c r="H1033" s="77">
        <f>+IF(ISNUMBER(DATA!W737),DATA!W737,"n/a")</f>
        <v>-3.2295507358551898E-2</v>
      </c>
      <c r="I1033" s="87">
        <f>+IF(ISNUMBER(DATA!AF737),DATA!AF737,"n/a")</f>
        <v>4.6294922397396601</v>
      </c>
      <c r="J1033" s="77">
        <f>+IF(ISNUMBER(DATA!AG737),DATA!AG737,"n/a")</f>
        <v>-4.03518823722223E-2</v>
      </c>
      <c r="K1033" s="87">
        <f>+IF(ISNUMBER(DATA!AP737),DATA!AP737,"n/a")</f>
        <v>4.6982651057322604</v>
      </c>
      <c r="L1033" s="77">
        <f>+IF(ISNUMBER(DATA!AQ737),DATA!AQ737,"n/a")</f>
        <v>-3.2123773708313097E-2</v>
      </c>
      <c r="R1033" s="66"/>
      <c r="S1033" s="66"/>
      <c r="T1033" s="66"/>
      <c r="U1033" s="66"/>
      <c r="V1033" s="66"/>
      <c r="W1033" s="66"/>
      <c r="X1033" s="66"/>
      <c r="Y1033" s="66"/>
    </row>
    <row r="1034" spans="1:25" x14ac:dyDescent="0.2">
      <c r="A1034" s="75" t="s">
        <v>19</v>
      </c>
      <c r="B1034" s="66" t="s">
        <v>27</v>
      </c>
      <c r="C1034" s="66" t="s">
        <v>10</v>
      </c>
      <c r="D1034" s="66" t="s">
        <v>278</v>
      </c>
      <c r="E1034" s="87">
        <f>+IF(ISNUMBER(DATA!L738),DATA!L738,"n/a")</f>
        <v>4.1273563287239599</v>
      </c>
      <c r="F1034" s="77">
        <f>+IF(ISNUMBER(DATA!M738),DATA!M738,"n/a")</f>
        <v>-3.0958128685249199E-2</v>
      </c>
      <c r="G1034" s="87">
        <f>+IF(ISNUMBER(DATA!V738),DATA!V738,"n/a")</f>
        <v>4.1698528878286503</v>
      </c>
      <c r="H1034" s="77">
        <f>+IF(ISNUMBER(DATA!W738),DATA!W738,"n/a")</f>
        <v>-3.3440351591590201E-2</v>
      </c>
      <c r="I1034" s="87">
        <f>+IF(ISNUMBER(DATA!AF738),DATA!AF738,"n/a")</f>
        <v>4.2805135161974901</v>
      </c>
      <c r="J1034" s="77">
        <f>+IF(ISNUMBER(DATA!AG738),DATA!AG738,"n/a")</f>
        <v>-1.0620833465727401E-2</v>
      </c>
      <c r="K1034" s="87">
        <f>+IF(ISNUMBER(DATA!AP738),DATA!AP738,"n/a")</f>
        <v>4.33513396595656</v>
      </c>
      <c r="L1034" s="77">
        <f>+IF(ISNUMBER(DATA!AQ738),DATA!AQ738,"n/a")</f>
        <v>-7.6126027484994096E-3</v>
      </c>
      <c r="R1034" s="66"/>
      <c r="S1034" s="66"/>
      <c r="T1034" s="66"/>
      <c r="U1034" s="66"/>
      <c r="V1034" s="66"/>
      <c r="W1034" s="66"/>
      <c r="X1034" s="66"/>
      <c r="Y1034" s="66"/>
    </row>
    <row r="1035" spans="1:25" x14ac:dyDescent="0.2">
      <c r="A1035" s="75" t="s">
        <v>19</v>
      </c>
      <c r="B1035" s="66" t="s">
        <v>27</v>
      </c>
      <c r="C1035" s="66" t="s">
        <v>10</v>
      </c>
      <c r="D1035" s="66" t="s">
        <v>279</v>
      </c>
      <c r="E1035" s="87">
        <f>+IF(ISNUMBER(DATA!L739),DATA!L739,"n/a")</f>
        <v>4.1830172542652502</v>
      </c>
      <c r="F1035" s="77">
        <f>+IF(ISNUMBER(DATA!M739),DATA!M739,"n/a")</f>
        <v>0.14889801177552001</v>
      </c>
      <c r="G1035" s="87">
        <f>+IF(ISNUMBER(DATA!V739),DATA!V739,"n/a")</f>
        <v>4.1814546679400904</v>
      </c>
      <c r="H1035" s="77">
        <f>+IF(ISNUMBER(DATA!W739),DATA!W739,"n/a")</f>
        <v>9.2004899957004199E-2</v>
      </c>
      <c r="I1035" s="87">
        <f>+IF(ISNUMBER(DATA!AF739),DATA!AF739,"n/a")</f>
        <v>4.1605433739221596</v>
      </c>
      <c r="J1035" s="77">
        <f>+IF(ISNUMBER(DATA!AG739),DATA!AG739,"n/a")</f>
        <v>6.0390796052455301E-2</v>
      </c>
      <c r="K1035" s="87">
        <f>+IF(ISNUMBER(DATA!AP739),DATA!AP739,"n/a")</f>
        <v>4.2061735569385199</v>
      </c>
      <c r="L1035" s="77">
        <f>+IF(ISNUMBER(DATA!AQ739),DATA!AQ739,"n/a")</f>
        <v>5.6657860512359E-2</v>
      </c>
      <c r="R1035" s="66"/>
      <c r="S1035" s="66"/>
      <c r="T1035" s="66"/>
      <c r="U1035" s="66"/>
      <c r="V1035" s="66"/>
      <c r="W1035" s="66"/>
      <c r="X1035" s="66"/>
      <c r="Y1035" s="66"/>
    </row>
    <row r="1036" spans="1:25" x14ac:dyDescent="0.2">
      <c r="A1036" s="75" t="s">
        <v>19</v>
      </c>
      <c r="B1036" s="66" t="s">
        <v>27</v>
      </c>
      <c r="C1036" s="66" t="s">
        <v>10</v>
      </c>
      <c r="D1036" s="66" t="s">
        <v>280</v>
      </c>
      <c r="E1036" s="87">
        <f>+IF(ISNUMBER(DATA!L740),DATA!L740,"n/a")</f>
        <v>5.0368035600565397</v>
      </c>
      <c r="F1036" s="77">
        <f>+IF(ISNUMBER(DATA!M740),DATA!M740,"n/a")</f>
        <v>-2.08471881624313E-2</v>
      </c>
      <c r="G1036" s="87">
        <f>+IF(ISNUMBER(DATA!V740),DATA!V740,"n/a")</f>
        <v>4.9611470167059499</v>
      </c>
      <c r="H1036" s="77">
        <f>+IF(ISNUMBER(DATA!W740),DATA!W740,"n/a")</f>
        <v>-2.2679859341482599E-2</v>
      </c>
      <c r="I1036" s="87">
        <f>+IF(ISNUMBER(DATA!AF740),DATA!AF740,"n/a")</f>
        <v>5.0037023320337299</v>
      </c>
      <c r="J1036" s="77">
        <f>+IF(ISNUMBER(DATA!AG740),DATA!AG740,"n/a")</f>
        <v>-3.0537949691279001E-2</v>
      </c>
      <c r="K1036" s="87">
        <f>+IF(ISNUMBER(DATA!AP740),DATA!AP740,"n/a")</f>
        <v>5.0589658690727397</v>
      </c>
      <c r="L1036" s="77">
        <f>+IF(ISNUMBER(DATA!AQ740),DATA!AQ740,"n/a")</f>
        <v>-3.24810130524976E-2</v>
      </c>
      <c r="R1036" s="66"/>
      <c r="S1036" s="66"/>
      <c r="T1036" s="66"/>
      <c r="U1036" s="66"/>
      <c r="V1036" s="66"/>
      <c r="W1036" s="66"/>
      <c r="X1036" s="66"/>
      <c r="Y1036" s="66"/>
    </row>
    <row r="1037" spans="1:25" x14ac:dyDescent="0.2">
      <c r="A1037" s="75" t="s">
        <v>19</v>
      </c>
      <c r="B1037" s="66" t="s">
        <v>27</v>
      </c>
      <c r="C1037" s="66" t="s">
        <v>10</v>
      </c>
      <c r="D1037" s="66" t="s">
        <v>281</v>
      </c>
      <c r="E1037" s="87">
        <f>+IF(ISNUMBER(DATA!L741),DATA!L741,"n/a")</f>
        <v>4.5662846763971796</v>
      </c>
      <c r="F1037" s="77">
        <f>+IF(ISNUMBER(DATA!M741),DATA!M741,"n/a")</f>
        <v>-1.80901535411075E-2</v>
      </c>
      <c r="G1037" s="87">
        <f>+IF(ISNUMBER(DATA!V741),DATA!V741,"n/a")</f>
        <v>4.5608906073643301</v>
      </c>
      <c r="H1037" s="77">
        <f>+IF(ISNUMBER(DATA!W741),DATA!W741,"n/a")</f>
        <v>-4.9737966308485999E-3</v>
      </c>
      <c r="I1037" s="87">
        <f>+IF(ISNUMBER(DATA!AF741),DATA!AF741,"n/a")</f>
        <v>4.5820654342236402</v>
      </c>
      <c r="J1037" s="77">
        <f>+IF(ISNUMBER(DATA!AG741),DATA!AG741,"n/a")</f>
        <v>1.92641453567456E-3</v>
      </c>
      <c r="K1037" s="87">
        <f>+IF(ISNUMBER(DATA!AP741),DATA!AP741,"n/a")</f>
        <v>4.6269886046619204</v>
      </c>
      <c r="L1037" s="77">
        <f>+IF(ISNUMBER(DATA!AQ741),DATA!AQ741,"n/a")</f>
        <v>9.6843759075139098E-3</v>
      </c>
      <c r="R1037" s="66"/>
      <c r="S1037" s="66"/>
      <c r="T1037" s="66"/>
      <c r="U1037" s="66"/>
      <c r="V1037" s="66"/>
      <c r="W1037" s="66"/>
      <c r="X1037" s="66"/>
      <c r="Y1037" s="66"/>
    </row>
    <row r="1038" spans="1:25" x14ac:dyDescent="0.2">
      <c r="A1038" s="75" t="s">
        <v>19</v>
      </c>
      <c r="B1038" s="66" t="s">
        <v>27</v>
      </c>
      <c r="C1038" s="66" t="s">
        <v>10</v>
      </c>
      <c r="D1038" s="66" t="s">
        <v>282</v>
      </c>
      <c r="E1038" s="87">
        <f>+IF(ISNUMBER(DATA!L742),DATA!L742,"n/a")</f>
        <v>4.7879012610004299</v>
      </c>
      <c r="F1038" s="77">
        <f>+IF(ISNUMBER(DATA!M742),DATA!M742,"n/a")</f>
        <v>2.96999252664705E-2</v>
      </c>
      <c r="G1038" s="87">
        <f>+IF(ISNUMBER(DATA!V742),DATA!V742,"n/a")</f>
        <v>4.79978908300781</v>
      </c>
      <c r="H1038" s="77">
        <f>+IF(ISNUMBER(DATA!W742),DATA!W742,"n/a")</f>
        <v>3.7441036350435698E-2</v>
      </c>
      <c r="I1038" s="87">
        <f>+IF(ISNUMBER(DATA!AF742),DATA!AF742,"n/a")</f>
        <v>4.7773200234113702</v>
      </c>
      <c r="J1038" s="77">
        <f>+IF(ISNUMBER(DATA!AG742),DATA!AG742,"n/a")</f>
        <v>3.6771365831094499E-2</v>
      </c>
      <c r="K1038" s="87">
        <f>+IF(ISNUMBER(DATA!AP742),DATA!AP742,"n/a")</f>
        <v>4.70153107165235</v>
      </c>
      <c r="L1038" s="77">
        <f>+IF(ISNUMBER(DATA!AQ742),DATA!AQ742,"n/a")</f>
        <v>-7.1082057416803198E-3</v>
      </c>
      <c r="R1038" s="66"/>
      <c r="S1038" s="66"/>
      <c r="T1038" s="66"/>
      <c r="U1038" s="66"/>
      <c r="V1038" s="66"/>
      <c r="W1038" s="66"/>
      <c r="X1038" s="66"/>
      <c r="Y1038" s="66"/>
    </row>
    <row r="1039" spans="1:25" x14ac:dyDescent="0.2">
      <c r="A1039" s="75" t="s">
        <v>19</v>
      </c>
      <c r="B1039" s="66" t="s">
        <v>27</v>
      </c>
      <c r="C1039" s="66" t="s">
        <v>10</v>
      </c>
      <c r="D1039" s="66" t="s">
        <v>283</v>
      </c>
      <c r="E1039" s="87">
        <f>+IF(ISNUMBER(DATA!L743),DATA!L743,"n/a")</f>
        <v>4.60682741839772</v>
      </c>
      <c r="F1039" s="77">
        <f>+IF(ISNUMBER(DATA!M743),DATA!M743,"n/a")</f>
        <v>5.4450696897041802E-2</v>
      </c>
      <c r="G1039" s="87">
        <f>+IF(ISNUMBER(DATA!V743),DATA!V743,"n/a")</f>
        <v>4.6659308569561704</v>
      </c>
      <c r="H1039" s="77">
        <f>+IF(ISNUMBER(DATA!W743),DATA!W743,"n/a")</f>
        <v>5.6028811587324902E-2</v>
      </c>
      <c r="I1039" s="87">
        <f>+IF(ISNUMBER(DATA!AF743),DATA!AF743,"n/a")</f>
        <v>4.6681731278624197</v>
      </c>
      <c r="J1039" s="77">
        <f>+IF(ISNUMBER(DATA!AG743),DATA!AG743,"n/a")</f>
        <v>4.8920750054747997E-2</v>
      </c>
      <c r="K1039" s="87">
        <f>+IF(ISNUMBER(DATA!AP743),DATA!AP743,"n/a")</f>
        <v>4.5886826734716504</v>
      </c>
      <c r="L1039" s="77">
        <f>+IF(ISNUMBER(DATA!AQ743),DATA!AQ743,"n/a")</f>
        <v>7.9854180267059805E-3</v>
      </c>
      <c r="R1039" s="66"/>
      <c r="S1039" s="66"/>
      <c r="T1039" s="66"/>
      <c r="U1039" s="66"/>
      <c r="V1039" s="66"/>
      <c r="W1039" s="66"/>
      <c r="X1039" s="66"/>
      <c r="Y1039" s="66"/>
    </row>
    <row r="1040" spans="1:25" x14ac:dyDescent="0.2">
      <c r="A1040" s="75" t="s">
        <v>19</v>
      </c>
      <c r="B1040" s="66" t="s">
        <v>27</v>
      </c>
      <c r="C1040" s="66" t="s">
        <v>10</v>
      </c>
      <c r="D1040" s="66" t="s">
        <v>284</v>
      </c>
      <c r="E1040" s="87">
        <f>+IF(ISNUMBER(DATA!L744),DATA!L744,"n/a")</f>
        <v>4.3541883570186002</v>
      </c>
      <c r="F1040" s="77">
        <f>+IF(ISNUMBER(DATA!M744),DATA!M744,"n/a")</f>
        <v>-4.6580773579203399E-2</v>
      </c>
      <c r="G1040" s="87">
        <f>+IF(ISNUMBER(DATA!V744),DATA!V744,"n/a")</f>
        <v>4.38572903966109</v>
      </c>
      <c r="H1040" s="77">
        <f>+IF(ISNUMBER(DATA!W744),DATA!W744,"n/a")</f>
        <v>-4.0820321900460199E-3</v>
      </c>
      <c r="I1040" s="87">
        <f>+IF(ISNUMBER(DATA!AF744),DATA!AF744,"n/a")</f>
        <v>4.4196535561419603</v>
      </c>
      <c r="J1040" s="77">
        <f>+IF(ISNUMBER(DATA!AG744),DATA!AG744,"n/a")</f>
        <v>2.2091423065800201E-2</v>
      </c>
      <c r="K1040" s="87">
        <f>+IF(ISNUMBER(DATA!AP744),DATA!AP744,"n/a")</f>
        <v>4.50383164808449</v>
      </c>
      <c r="L1040" s="77">
        <f>+IF(ISNUMBER(DATA!AQ744),DATA!AQ744,"n/a")</f>
        <v>3.7973656199926903E-2</v>
      </c>
      <c r="R1040" s="66"/>
      <c r="S1040" s="66"/>
      <c r="T1040" s="66"/>
      <c r="U1040" s="66"/>
      <c r="V1040" s="66"/>
      <c r="W1040" s="66"/>
      <c r="X1040" s="66"/>
      <c r="Y1040" s="66"/>
    </row>
    <row r="1041" spans="1:25" x14ac:dyDescent="0.2">
      <c r="A1041" s="75" t="s">
        <v>19</v>
      </c>
      <c r="B1041" s="66" t="s">
        <v>27</v>
      </c>
      <c r="C1041" s="66" t="s">
        <v>10</v>
      </c>
      <c r="D1041" s="66" t="s">
        <v>285</v>
      </c>
      <c r="E1041" s="87">
        <f>+IF(ISNUMBER(DATA!L745),DATA!L745,"n/a")</f>
        <v>3.9573158330791101</v>
      </c>
      <c r="F1041" s="77">
        <f>+IF(ISNUMBER(DATA!M745),DATA!M745,"n/a")</f>
        <v>-0.12376339823322</v>
      </c>
      <c r="G1041" s="87">
        <f>+IF(ISNUMBER(DATA!V745),DATA!V745,"n/a")</f>
        <v>3.9572563654024902</v>
      </c>
      <c r="H1041" s="77">
        <f>+IF(ISNUMBER(DATA!W745),DATA!W745,"n/a")</f>
        <v>-6.89913751527296E-2</v>
      </c>
      <c r="I1041" s="87">
        <f>+IF(ISNUMBER(DATA!AF745),DATA!AF745,"n/a")</f>
        <v>3.7547692166195801</v>
      </c>
      <c r="J1041" s="77">
        <f>+IF(ISNUMBER(DATA!AG745),DATA!AG745,"n/a")</f>
        <v>-8.5450667714397494E-2</v>
      </c>
      <c r="K1041" s="87">
        <f>+IF(ISNUMBER(DATA!AP745),DATA!AP745,"n/a")</f>
        <v>3.8181991536599398</v>
      </c>
      <c r="L1041" s="77">
        <f>+IF(ISNUMBER(DATA!AQ745),DATA!AQ745,"n/a")</f>
        <v>-3.63751568700212E-2</v>
      </c>
      <c r="R1041" s="66"/>
      <c r="S1041" s="66"/>
      <c r="T1041" s="66"/>
      <c r="U1041" s="66"/>
      <c r="V1041" s="66"/>
      <c r="W1041" s="66"/>
      <c r="X1041" s="66"/>
      <c r="Y1041" s="66"/>
    </row>
    <row r="1042" spans="1:25" x14ac:dyDescent="0.2">
      <c r="A1042" s="75" t="s">
        <v>19</v>
      </c>
      <c r="B1042" s="66" t="s">
        <v>27</v>
      </c>
      <c r="C1042" s="66" t="s">
        <v>10</v>
      </c>
      <c r="D1042" s="66" t="s">
        <v>286</v>
      </c>
      <c r="E1042" s="87">
        <f>+IF(ISNUMBER(DATA!L746),DATA!L746,"n/a")</f>
        <v>3.9385817255865399</v>
      </c>
      <c r="F1042" s="77">
        <f>+IF(ISNUMBER(DATA!M746),DATA!M746,"n/a")</f>
        <v>-1.7559039288820499E-3</v>
      </c>
      <c r="G1042" s="87">
        <f>+IF(ISNUMBER(DATA!V746),DATA!V746,"n/a")</f>
        <v>4.00097871584906</v>
      </c>
      <c r="H1042" s="77">
        <f>+IF(ISNUMBER(DATA!W746),DATA!W746,"n/a")</f>
        <v>1.6064100716513E-2</v>
      </c>
      <c r="I1042" s="87">
        <f>+IF(ISNUMBER(DATA!AF746),DATA!AF746,"n/a")</f>
        <v>3.9900510282035899</v>
      </c>
      <c r="J1042" s="77">
        <f>+IF(ISNUMBER(DATA!AG746),DATA!AG746,"n/a")</f>
        <v>2.1336359526742E-2</v>
      </c>
      <c r="K1042" s="87">
        <f>+IF(ISNUMBER(DATA!AP746),DATA!AP746,"n/a")</f>
        <v>3.9656651346766898</v>
      </c>
      <c r="L1042" s="77">
        <f>+IF(ISNUMBER(DATA!AQ746),DATA!AQ746,"n/a")</f>
        <v>1.7849280198236301E-2</v>
      </c>
      <c r="R1042" s="66"/>
      <c r="S1042" s="66"/>
      <c r="T1042" s="66"/>
      <c r="U1042" s="66"/>
      <c r="V1042" s="66"/>
      <c r="W1042" s="66"/>
      <c r="X1042" s="66"/>
      <c r="Y1042" s="66"/>
    </row>
    <row r="1043" spans="1:25" x14ac:dyDescent="0.2">
      <c r="A1043" s="75" t="s">
        <v>19</v>
      </c>
      <c r="B1043" s="66" t="s">
        <v>27</v>
      </c>
      <c r="C1043" s="66" t="s">
        <v>10</v>
      </c>
      <c r="D1043" s="66" t="s">
        <v>287</v>
      </c>
      <c r="E1043" s="87">
        <f>+IF(ISNUMBER(DATA!L747),DATA!L747,"n/a")</f>
        <v>4.0690645422203504</v>
      </c>
      <c r="F1043" s="77">
        <f>+IF(ISNUMBER(DATA!M747),DATA!M747,"n/a")</f>
        <v>3.46488291124449E-2</v>
      </c>
      <c r="G1043" s="87">
        <f>+IF(ISNUMBER(DATA!V747),DATA!V747,"n/a")</f>
        <v>4.0107719100594599</v>
      </c>
      <c r="H1043" s="77">
        <f>+IF(ISNUMBER(DATA!W747),DATA!W747,"n/a")</f>
        <v>7.6416364048349401E-3</v>
      </c>
      <c r="I1043" s="87">
        <f>+IF(ISNUMBER(DATA!AF747),DATA!AF747,"n/a")</f>
        <v>4.0134387728830099</v>
      </c>
      <c r="J1043" s="77">
        <f>+IF(ISNUMBER(DATA!AG747),DATA!AG747,"n/a")</f>
        <v>1.1172817162004699E-2</v>
      </c>
      <c r="K1043" s="87">
        <f>+IF(ISNUMBER(DATA!AP747),DATA!AP747,"n/a")</f>
        <v>3.9996539044751001</v>
      </c>
      <c r="L1043" s="77">
        <f>+IF(ISNUMBER(DATA!AQ747),DATA!AQ747,"n/a")</f>
        <v>1.27576909534681E-2</v>
      </c>
      <c r="R1043" s="66"/>
      <c r="S1043" s="66"/>
      <c r="T1043" s="66"/>
      <c r="U1043" s="66"/>
      <c r="V1043" s="66"/>
      <c r="W1043" s="66"/>
      <c r="X1043" s="66"/>
      <c r="Y1043" s="66"/>
    </row>
    <row r="1044" spans="1:25" x14ac:dyDescent="0.2">
      <c r="A1044" s="75" t="s">
        <v>19</v>
      </c>
      <c r="B1044" s="66" t="s">
        <v>27</v>
      </c>
      <c r="C1044" s="66" t="s">
        <v>10</v>
      </c>
      <c r="D1044" s="66" t="s">
        <v>288</v>
      </c>
      <c r="E1044" s="87">
        <f>+IF(ISNUMBER(DATA!L748),DATA!L748,"n/a")</f>
        <v>4.7615715060772699</v>
      </c>
      <c r="F1044" s="77">
        <f>+IF(ISNUMBER(DATA!M748),DATA!M748,"n/a")</f>
        <v>4.6386380072722201E-2</v>
      </c>
      <c r="G1044" s="87">
        <f>+IF(ISNUMBER(DATA!V748),DATA!V748,"n/a")</f>
        <v>4.7513126768793699</v>
      </c>
      <c r="H1044" s="77">
        <f>+IF(ISNUMBER(DATA!W748),DATA!W748,"n/a")</f>
        <v>5.4318680581085702E-2</v>
      </c>
      <c r="I1044" s="87">
        <f>+IF(ISNUMBER(DATA!AF748),DATA!AF748,"n/a")</f>
        <v>4.7111056682472103</v>
      </c>
      <c r="J1044" s="77">
        <f>+IF(ISNUMBER(DATA!AG748),DATA!AG748,"n/a")</f>
        <v>3.9384147408929003E-2</v>
      </c>
      <c r="K1044" s="87">
        <f>+IF(ISNUMBER(DATA!AP748),DATA!AP748,"n/a")</f>
        <v>4.6183410693846003</v>
      </c>
      <c r="L1044" s="77">
        <f>+IF(ISNUMBER(DATA!AQ748),DATA!AQ748,"n/a")</f>
        <v>-1.3997541021284201E-2</v>
      </c>
      <c r="R1044" s="66"/>
      <c r="S1044" s="66"/>
      <c r="T1044" s="66"/>
      <c r="U1044" s="66"/>
      <c r="V1044" s="66"/>
      <c r="W1044" s="66"/>
      <c r="X1044" s="66"/>
      <c r="Y1044" s="66"/>
    </row>
    <row r="1045" spans="1:25" x14ac:dyDescent="0.2">
      <c r="A1045" s="75" t="s">
        <v>19</v>
      </c>
      <c r="B1045" s="66" t="s">
        <v>27</v>
      </c>
      <c r="C1045" s="66" t="s">
        <v>10</v>
      </c>
      <c r="D1045" s="66" t="s">
        <v>289</v>
      </c>
      <c r="E1045" s="87">
        <f>+IF(ISNUMBER(DATA!L749),DATA!L749,"n/a")</f>
        <v>4.25171104243742</v>
      </c>
      <c r="F1045" s="77">
        <f>+IF(ISNUMBER(DATA!M749),DATA!M749,"n/a")</f>
        <v>-2.20577325889596E-2</v>
      </c>
      <c r="G1045" s="87">
        <f>+IF(ISNUMBER(DATA!V749),DATA!V749,"n/a")</f>
        <v>4.2778082298945703</v>
      </c>
      <c r="H1045" s="77">
        <f>+IF(ISNUMBER(DATA!W749),DATA!W749,"n/a")</f>
        <v>3.1594966229255603E-2</v>
      </c>
      <c r="I1045" s="87">
        <f>+IF(ISNUMBER(DATA!AF749),DATA!AF749,"n/a")</f>
        <v>4.2917782164892202</v>
      </c>
      <c r="J1045" s="77">
        <f>+IF(ISNUMBER(DATA!AG749),DATA!AG749,"n/a")</f>
        <v>5.3095795398642801E-2</v>
      </c>
      <c r="K1045" s="87">
        <f>+IF(ISNUMBER(DATA!AP749),DATA!AP749,"n/a")</f>
        <v>4.3284893000022899</v>
      </c>
      <c r="L1045" s="77">
        <f>+IF(ISNUMBER(DATA!AQ749),DATA!AQ749,"n/a")</f>
        <v>4.15545984331573E-2</v>
      </c>
      <c r="R1045" s="66"/>
      <c r="S1045" s="66"/>
      <c r="T1045" s="66"/>
      <c r="U1045" s="66"/>
      <c r="V1045" s="66"/>
      <c r="W1045" s="66"/>
      <c r="X1045" s="66"/>
      <c r="Y1045" s="66"/>
    </row>
    <row r="1046" spans="1:25" x14ac:dyDescent="0.2">
      <c r="A1046" s="75" t="s">
        <v>19</v>
      </c>
      <c r="B1046" s="66" t="s">
        <v>27</v>
      </c>
      <c r="C1046" s="66" t="s">
        <v>10</v>
      </c>
      <c r="D1046" s="66" t="s">
        <v>290</v>
      </c>
      <c r="E1046" s="87">
        <f>+IF(ISNUMBER(DATA!L750),DATA!L750,"n/a")</f>
        <v>4.1694463870395797</v>
      </c>
      <c r="F1046" s="77">
        <f>+IF(ISNUMBER(DATA!M750),DATA!M750,"n/a")</f>
        <v>-4.8223102120087097E-2</v>
      </c>
      <c r="G1046" s="87">
        <f>+IF(ISNUMBER(DATA!V750),DATA!V750,"n/a")</f>
        <v>4.2683973280453102</v>
      </c>
      <c r="H1046" s="77">
        <f>+IF(ISNUMBER(DATA!W750),DATA!W750,"n/a")</f>
        <v>-4.8111869009649696E-3</v>
      </c>
      <c r="I1046" s="87">
        <f>+IF(ISNUMBER(DATA!AF750),DATA!AF750,"n/a")</f>
        <v>4.25444933170811</v>
      </c>
      <c r="J1046" s="77">
        <f>+IF(ISNUMBER(DATA!AG750),DATA!AG750,"n/a")</f>
        <v>1.8729202128892199E-2</v>
      </c>
      <c r="K1046" s="87">
        <f>+IF(ISNUMBER(DATA!AP750),DATA!AP750,"n/a")</f>
        <v>4.2646445630542296</v>
      </c>
      <c r="L1046" s="77">
        <f>+IF(ISNUMBER(DATA!AQ750),DATA!AQ750,"n/a")</f>
        <v>2.0027220046575499E-2</v>
      </c>
      <c r="R1046" s="66"/>
      <c r="S1046" s="66"/>
      <c r="T1046" s="66"/>
      <c r="U1046" s="66"/>
      <c r="V1046" s="66"/>
      <c r="W1046" s="66"/>
      <c r="X1046" s="66"/>
      <c r="Y1046" s="66"/>
    </row>
    <row r="1047" spans="1:25" x14ac:dyDescent="0.2">
      <c r="A1047" s="75" t="s">
        <v>19</v>
      </c>
      <c r="B1047" s="66" t="s">
        <v>27</v>
      </c>
      <c r="C1047" s="66" t="s">
        <v>10</v>
      </c>
      <c r="D1047" s="66" t="s">
        <v>291</v>
      </c>
      <c r="E1047" s="87">
        <f>+IF(ISNUMBER(DATA!L751),DATA!L751,"n/a")</f>
        <v>5.0070049279538598</v>
      </c>
      <c r="F1047" s="77">
        <f>+IF(ISNUMBER(DATA!M751),DATA!M751,"n/a")</f>
        <v>-7.6468672929581205E-2</v>
      </c>
      <c r="G1047" s="87">
        <f>+IF(ISNUMBER(DATA!V751),DATA!V751,"n/a")</f>
        <v>5.23206430163909</v>
      </c>
      <c r="H1047" s="77">
        <f>+IF(ISNUMBER(DATA!W751),DATA!W751,"n/a")</f>
        <v>-2.83037006031963E-2</v>
      </c>
      <c r="I1047" s="87">
        <f>+IF(ISNUMBER(DATA!AF751),DATA!AF751,"n/a")</f>
        <v>5.3174343401606796</v>
      </c>
      <c r="J1047" s="77">
        <f>+IF(ISNUMBER(DATA!AG751),DATA!AG751,"n/a")</f>
        <v>-5.4507380822780898E-3</v>
      </c>
      <c r="K1047" s="87">
        <f>+IF(ISNUMBER(DATA!AP751),DATA!AP751,"n/a")</f>
        <v>5.2848153556317996</v>
      </c>
      <c r="L1047" s="77">
        <f>+IF(ISNUMBER(DATA!AQ751),DATA!AQ751,"n/a")</f>
        <v>-1.77789636322634E-2</v>
      </c>
      <c r="R1047" s="66"/>
      <c r="S1047" s="66"/>
      <c r="T1047" s="66"/>
      <c r="U1047" s="66"/>
      <c r="V1047" s="66"/>
      <c r="W1047" s="66"/>
      <c r="X1047" s="66"/>
      <c r="Y1047" s="66"/>
    </row>
    <row r="1048" spans="1:25" x14ac:dyDescent="0.2">
      <c r="A1048" s="75" t="s">
        <v>19</v>
      </c>
      <c r="B1048" s="66" t="s">
        <v>27</v>
      </c>
      <c r="C1048" s="66" t="s">
        <v>10</v>
      </c>
      <c r="D1048" s="66" t="s">
        <v>292</v>
      </c>
      <c r="E1048" s="87">
        <f>+IF(ISNUMBER(DATA!L752),DATA!L752,"n/a")</f>
        <v>5.1001069620262802</v>
      </c>
      <c r="F1048" s="77">
        <f>+IF(ISNUMBER(DATA!M752),DATA!M752,"n/a")</f>
        <v>7.6358614518354503E-2</v>
      </c>
      <c r="G1048" s="87">
        <f>+IF(ISNUMBER(DATA!V752),DATA!V752,"n/a")</f>
        <v>5.1030781184743796</v>
      </c>
      <c r="H1048" s="77">
        <f>+IF(ISNUMBER(DATA!W752),DATA!W752,"n/a")</f>
        <v>4.0068716608183098E-2</v>
      </c>
      <c r="I1048" s="87">
        <f>+IF(ISNUMBER(DATA!AF752),DATA!AF752,"n/a")</f>
        <v>5.1082906934880299</v>
      </c>
      <c r="J1048" s="77">
        <f>+IF(ISNUMBER(DATA!AG752),DATA!AG752,"n/a")</f>
        <v>2.8832437365579298E-2</v>
      </c>
      <c r="K1048" s="87">
        <f>+IF(ISNUMBER(DATA!AP752),DATA!AP752,"n/a")</f>
        <v>5.0064486498468197</v>
      </c>
      <c r="L1048" s="77">
        <f>+IF(ISNUMBER(DATA!AQ752),DATA!AQ752,"n/a")</f>
        <v>-4.6725511594356804E-3</v>
      </c>
      <c r="R1048" s="66"/>
      <c r="S1048" s="66"/>
      <c r="T1048" s="66"/>
      <c r="U1048" s="66"/>
      <c r="V1048" s="66"/>
      <c r="W1048" s="66"/>
      <c r="X1048" s="66"/>
      <c r="Y1048" s="66"/>
    </row>
    <row r="1049" spans="1:25" x14ac:dyDescent="0.2">
      <c r="A1049" s="75" t="s">
        <v>19</v>
      </c>
      <c r="B1049" s="66" t="s">
        <v>27</v>
      </c>
      <c r="C1049" s="66" t="s">
        <v>10</v>
      </c>
      <c r="D1049" s="66" t="s">
        <v>293</v>
      </c>
      <c r="E1049" s="87">
        <f>+IF(ISNUMBER(DATA!L753),DATA!L753,"n/a")</f>
        <v>4.3980273368316896</v>
      </c>
      <c r="F1049" s="77">
        <f>+IF(ISNUMBER(DATA!M753),DATA!M753,"n/a")</f>
        <v>-8.2370567115382695E-2</v>
      </c>
      <c r="G1049" s="87">
        <f>+IF(ISNUMBER(DATA!V753),DATA!V753,"n/a")</f>
        <v>4.3052899107331397</v>
      </c>
      <c r="H1049" s="77">
        <f>+IF(ISNUMBER(DATA!W753),DATA!W753,"n/a")</f>
        <v>-0.10466931763325101</v>
      </c>
      <c r="I1049" s="87">
        <f>+IF(ISNUMBER(DATA!AF753),DATA!AF753,"n/a")</f>
        <v>4.3244383976389704</v>
      </c>
      <c r="J1049" s="77">
        <f>+IF(ISNUMBER(DATA!AG753),DATA!AG753,"n/a")</f>
        <v>-0.107271651040272</v>
      </c>
      <c r="K1049" s="87">
        <f>+IF(ISNUMBER(DATA!AP753),DATA!AP753,"n/a")</f>
        <v>4.42848957213572</v>
      </c>
      <c r="L1049" s="77">
        <f>+IF(ISNUMBER(DATA!AQ753),DATA!AQ753,"n/a")</f>
        <v>-5.0844307959636299E-2</v>
      </c>
      <c r="R1049" s="66"/>
      <c r="S1049" s="66"/>
      <c r="T1049" s="66"/>
      <c r="U1049" s="66"/>
      <c r="V1049" s="66"/>
      <c r="W1049" s="66"/>
      <c r="X1049" s="66"/>
      <c r="Y1049" s="66"/>
    </row>
    <row r="1050" spans="1:25" x14ac:dyDescent="0.2">
      <c r="A1050" s="75" t="s">
        <v>19</v>
      </c>
      <c r="B1050" s="66" t="s">
        <v>27</v>
      </c>
      <c r="C1050" s="66" t="s">
        <v>10</v>
      </c>
      <c r="D1050" s="66" t="s">
        <v>294</v>
      </c>
      <c r="E1050" s="87">
        <f>+IF(ISNUMBER(DATA!L754),DATA!L754,"n/a")</f>
        <v>4.1177124525466997</v>
      </c>
      <c r="F1050" s="77">
        <f>+IF(ISNUMBER(DATA!M754),DATA!M754,"n/a")</f>
        <v>-6.2339489803535202E-2</v>
      </c>
      <c r="G1050" s="87">
        <f>+IF(ISNUMBER(DATA!V754),DATA!V754,"n/a")</f>
        <v>4.22210026092886</v>
      </c>
      <c r="H1050" s="77">
        <f>+IF(ISNUMBER(DATA!W754),DATA!W754,"n/a")</f>
        <v>-1.7527815988898299E-2</v>
      </c>
      <c r="I1050" s="87">
        <f>+IF(ISNUMBER(DATA!AF754),DATA!AF754,"n/a")</f>
        <v>4.2037318758082796</v>
      </c>
      <c r="J1050" s="77">
        <f>+IF(ISNUMBER(DATA!AG754),DATA!AG754,"n/a")</f>
        <v>4.1912728761910904E-3</v>
      </c>
      <c r="K1050" s="87">
        <f>+IF(ISNUMBER(DATA!AP754),DATA!AP754,"n/a")</f>
        <v>4.2291196954131003</v>
      </c>
      <c r="L1050" s="77">
        <f>+IF(ISNUMBER(DATA!AQ754),DATA!AQ754,"n/a")</f>
        <v>1.11444849924616E-2</v>
      </c>
      <c r="R1050" s="66"/>
      <c r="S1050" s="66"/>
      <c r="T1050" s="66"/>
      <c r="U1050" s="66"/>
      <c r="V1050" s="66"/>
      <c r="W1050" s="66"/>
      <c r="X1050" s="66"/>
      <c r="Y1050" s="66"/>
    </row>
    <row r="1051" spans="1:25" x14ac:dyDescent="0.2">
      <c r="A1051" s="75" t="s">
        <v>19</v>
      </c>
      <c r="B1051" s="66" t="s">
        <v>27</v>
      </c>
      <c r="C1051" s="66" t="s">
        <v>10</v>
      </c>
      <c r="D1051" s="66" t="s">
        <v>295</v>
      </c>
      <c r="E1051" s="87">
        <f>+IF(ISNUMBER(DATA!L755),DATA!L755,"n/a")</f>
        <v>3.8969982653630502</v>
      </c>
      <c r="F1051" s="77">
        <f>+IF(ISNUMBER(DATA!M755),DATA!M755,"n/a")</f>
        <v>5.7190726226796502E-2</v>
      </c>
      <c r="G1051" s="87">
        <f>+IF(ISNUMBER(DATA!V755),DATA!V755,"n/a")</f>
        <v>3.9450175468087298</v>
      </c>
      <c r="H1051" s="77">
        <f>+IF(ISNUMBER(DATA!W755),DATA!W755,"n/a")</f>
        <v>4.9634143328530902E-2</v>
      </c>
      <c r="I1051" s="87">
        <f>+IF(ISNUMBER(DATA!AF755),DATA!AF755,"n/a")</f>
        <v>3.8350993993153502</v>
      </c>
      <c r="J1051" s="77">
        <f>+IF(ISNUMBER(DATA!AG755),DATA!AG755,"n/a")</f>
        <v>1.1228343124855799E-2</v>
      </c>
      <c r="K1051" s="87">
        <f>+IF(ISNUMBER(DATA!AP755),DATA!AP755,"n/a")</f>
        <v>3.85550160192521</v>
      </c>
      <c r="L1051" s="77">
        <f>+IF(ISNUMBER(DATA!AQ755),DATA!AQ755,"n/a")</f>
        <v>2.3321589820406E-2</v>
      </c>
      <c r="R1051" s="66"/>
      <c r="S1051" s="66"/>
      <c r="T1051" s="66"/>
      <c r="U1051" s="66"/>
      <c r="V1051" s="66"/>
      <c r="W1051" s="66"/>
      <c r="X1051" s="66"/>
      <c r="Y1051" s="66"/>
    </row>
    <row r="1052" spans="1:25" x14ac:dyDescent="0.2">
      <c r="A1052" s="75" t="s">
        <v>19</v>
      </c>
      <c r="B1052" s="66" t="s">
        <v>27</v>
      </c>
      <c r="C1052" s="66" t="s">
        <v>10</v>
      </c>
      <c r="D1052" s="66" t="s">
        <v>296</v>
      </c>
      <c r="E1052" s="87">
        <f>+IF(ISNUMBER(DATA!L756),DATA!L756,"n/a")</f>
        <v>4.1500054879796897</v>
      </c>
      <c r="F1052" s="77">
        <f>+IF(ISNUMBER(DATA!M756),DATA!M756,"n/a")</f>
        <v>5.4202281828835103E-2</v>
      </c>
      <c r="G1052" s="87">
        <f>+IF(ISNUMBER(DATA!V756),DATA!V756,"n/a")</f>
        <v>4.12875540676957</v>
      </c>
      <c r="H1052" s="77">
        <f>+IF(ISNUMBER(DATA!W756),DATA!W756,"n/a")</f>
        <v>3.8722156754776499E-2</v>
      </c>
      <c r="I1052" s="87">
        <f>+IF(ISNUMBER(DATA!AF756),DATA!AF756,"n/a")</f>
        <v>4.0506195860421501</v>
      </c>
      <c r="J1052" s="77">
        <f>+IF(ISNUMBER(DATA!AG756),DATA!AG756,"n/a")</f>
        <v>5.5600243416645198E-2</v>
      </c>
      <c r="K1052" s="87">
        <f>+IF(ISNUMBER(DATA!AP756),DATA!AP756,"n/a")</f>
        <v>4.0614192585618101</v>
      </c>
      <c r="L1052" s="77">
        <f>+IF(ISNUMBER(DATA!AQ756),DATA!AQ756,"n/a")</f>
        <v>4.9532179954088103E-2</v>
      </c>
      <c r="R1052" s="66"/>
      <c r="S1052" s="66"/>
      <c r="T1052" s="66"/>
      <c r="U1052" s="66"/>
      <c r="V1052" s="66"/>
      <c r="W1052" s="66"/>
      <c r="X1052" s="66"/>
      <c r="Y1052" s="66"/>
    </row>
    <row r="1053" spans="1:25" x14ac:dyDescent="0.2">
      <c r="A1053" s="75" t="s">
        <v>19</v>
      </c>
      <c r="B1053" s="66" t="s">
        <v>27</v>
      </c>
      <c r="C1053" s="66" t="s">
        <v>10</v>
      </c>
      <c r="D1053" s="66" t="s">
        <v>297</v>
      </c>
      <c r="E1053" s="87">
        <f>+IF(ISNUMBER(DATA!L757),DATA!L757,"n/a")</f>
        <v>4.2931247347056596</v>
      </c>
      <c r="F1053" s="77">
        <f>+IF(ISNUMBER(DATA!M757),DATA!M757,"n/a")</f>
        <v>-6.40857742490335E-2</v>
      </c>
      <c r="G1053" s="87">
        <f>+IF(ISNUMBER(DATA!V757),DATA!V757,"n/a")</f>
        <v>4.2955715309655202</v>
      </c>
      <c r="H1053" s="77">
        <f>+IF(ISNUMBER(DATA!W757),DATA!W757,"n/a")</f>
        <v>-6.4265656221104694E-2</v>
      </c>
      <c r="I1053" s="87">
        <f>+IF(ISNUMBER(DATA!AF757),DATA!AF757,"n/a")</f>
        <v>4.2873758011195804</v>
      </c>
      <c r="J1053" s="77">
        <f>+IF(ISNUMBER(DATA!AG757),DATA!AG757,"n/a")</f>
        <v>-6.3456995687051099E-2</v>
      </c>
      <c r="K1053" s="87">
        <f>+IF(ISNUMBER(DATA!AP757),DATA!AP757,"n/a")</f>
        <v>4.3475212229029099</v>
      </c>
      <c r="L1053" s="77">
        <f>+IF(ISNUMBER(DATA!AQ757),DATA!AQ757,"n/a")</f>
        <v>-4.1769347007843897E-2</v>
      </c>
      <c r="R1053" s="66"/>
      <c r="S1053" s="66"/>
      <c r="T1053" s="66"/>
      <c r="U1053" s="66"/>
      <c r="V1053" s="66"/>
      <c r="W1053" s="66"/>
      <c r="X1053" s="66"/>
      <c r="Y1053" s="66"/>
    </row>
    <row r="1054" spans="1:25" x14ac:dyDescent="0.2">
      <c r="A1054" s="75" t="s">
        <v>19</v>
      </c>
      <c r="B1054" s="66" t="s">
        <v>27</v>
      </c>
      <c r="C1054" s="66" t="s">
        <v>10</v>
      </c>
      <c r="D1054" s="66" t="s">
        <v>298</v>
      </c>
      <c r="E1054" s="87">
        <f>+IF(ISNUMBER(DATA!L758),DATA!L758,"n/a")</f>
        <v>4.4109100296411201</v>
      </c>
      <c r="F1054" s="77">
        <f>+IF(ISNUMBER(DATA!M758),DATA!M758,"n/a")</f>
        <v>-3.0017149956737099E-2</v>
      </c>
      <c r="G1054" s="87">
        <f>+IF(ISNUMBER(DATA!V758),DATA!V758,"n/a")</f>
        <v>4.47939409127091</v>
      </c>
      <c r="H1054" s="77">
        <f>+IF(ISNUMBER(DATA!W758),DATA!W758,"n/a")</f>
        <v>-6.5764129516198396E-3</v>
      </c>
      <c r="I1054" s="87">
        <f>+IF(ISNUMBER(DATA!AF758),DATA!AF758,"n/a")</f>
        <v>4.47779312151716</v>
      </c>
      <c r="J1054" s="77">
        <f>+IF(ISNUMBER(DATA!AG758),DATA!AG758,"n/a")</f>
        <v>1.6723284283279901E-3</v>
      </c>
      <c r="K1054" s="87">
        <f>+IF(ISNUMBER(DATA!AP758),DATA!AP758,"n/a")</f>
        <v>4.5357976863198397</v>
      </c>
      <c r="L1054" s="77">
        <f>+IF(ISNUMBER(DATA!AQ758),DATA!AQ758,"n/a")</f>
        <v>-2.04220081779589E-2</v>
      </c>
      <c r="R1054" s="66"/>
      <c r="S1054" s="66"/>
      <c r="T1054" s="66"/>
      <c r="U1054" s="66"/>
      <c r="V1054" s="66"/>
      <c r="W1054" s="66"/>
      <c r="X1054" s="66"/>
      <c r="Y1054" s="66"/>
    </row>
    <row r="1055" spans="1:25" x14ac:dyDescent="0.2">
      <c r="A1055" s="75" t="s">
        <v>19</v>
      </c>
      <c r="B1055" s="66" t="s">
        <v>27</v>
      </c>
      <c r="C1055" s="66" t="s">
        <v>10</v>
      </c>
      <c r="D1055" s="66" t="s">
        <v>299</v>
      </c>
      <c r="E1055" s="87">
        <f>+IF(ISNUMBER(DATA!L759),DATA!L759,"n/a")</f>
        <v>3.6974942446578898</v>
      </c>
      <c r="F1055" s="77">
        <f>+IF(ISNUMBER(DATA!M759),DATA!M759,"n/a")</f>
        <v>1.8815827168590701E-3</v>
      </c>
      <c r="G1055" s="87">
        <f>+IF(ISNUMBER(DATA!V759),DATA!V759,"n/a")</f>
        <v>3.7605285654325198</v>
      </c>
      <c r="H1055" s="77">
        <f>+IF(ISNUMBER(DATA!W759),DATA!W759,"n/a")</f>
        <v>-2.26366467064914E-2</v>
      </c>
      <c r="I1055" s="87">
        <f>+IF(ISNUMBER(DATA!AF759),DATA!AF759,"n/a")</f>
        <v>3.7700811082297001</v>
      </c>
      <c r="J1055" s="77">
        <f>+IF(ISNUMBER(DATA!AG759),DATA!AG759,"n/a")</f>
        <v>-6.4701187734061805E-2</v>
      </c>
      <c r="K1055" s="87">
        <f>+IF(ISNUMBER(DATA!AP759),DATA!AP759,"n/a")</f>
        <v>3.74885196121163</v>
      </c>
      <c r="L1055" s="77">
        <f>+IF(ISNUMBER(DATA!AQ759),DATA!AQ759,"n/a")</f>
        <v>-8.2925121452191802E-2</v>
      </c>
      <c r="R1055" s="66"/>
      <c r="S1055" s="66"/>
      <c r="T1055" s="66"/>
      <c r="U1055" s="66"/>
      <c r="V1055" s="66"/>
      <c r="W1055" s="66"/>
      <c r="X1055" s="66"/>
      <c r="Y1055" s="66"/>
    </row>
    <row r="1056" spans="1:25" x14ac:dyDescent="0.2">
      <c r="A1056" s="75" t="s">
        <v>19</v>
      </c>
      <c r="B1056" s="66" t="s">
        <v>27</v>
      </c>
      <c r="C1056" s="66" t="s">
        <v>10</v>
      </c>
      <c r="D1056" s="66" t="s">
        <v>300</v>
      </c>
      <c r="E1056" s="87">
        <f>+IF(ISNUMBER(DATA!L760),DATA!L760,"n/a")</f>
        <v>4.3869161704126398</v>
      </c>
      <c r="F1056" s="77">
        <f>+IF(ISNUMBER(DATA!M760),DATA!M760,"n/a")</f>
        <v>9.5729279813686396E-2</v>
      </c>
      <c r="G1056" s="87">
        <f>+IF(ISNUMBER(DATA!V760),DATA!V760,"n/a")</f>
        <v>4.3321410786879504</v>
      </c>
      <c r="H1056" s="77">
        <f>+IF(ISNUMBER(DATA!W760),DATA!W760,"n/a")</f>
        <v>8.0044296246197896E-2</v>
      </c>
      <c r="I1056" s="87">
        <f>+IF(ISNUMBER(DATA!AF760),DATA!AF760,"n/a")</f>
        <v>4.2408290301731704</v>
      </c>
      <c r="J1056" s="77">
        <f>+IF(ISNUMBER(DATA!AG760),DATA!AG760,"n/a")</f>
        <v>5.3575161379541603E-2</v>
      </c>
      <c r="K1056" s="87">
        <f>+IF(ISNUMBER(DATA!AP760),DATA!AP760,"n/a")</f>
        <v>4.2498908827367599</v>
      </c>
      <c r="L1056" s="77">
        <f>+IF(ISNUMBER(DATA!AQ760),DATA!AQ760,"n/a")</f>
        <v>4.6485391074317303E-2</v>
      </c>
      <c r="R1056" s="66"/>
      <c r="S1056" s="66"/>
      <c r="T1056" s="66"/>
      <c r="U1056" s="66"/>
      <c r="V1056" s="66"/>
      <c r="W1056" s="66"/>
      <c r="X1056" s="66"/>
      <c r="Y1056" s="66"/>
    </row>
    <row r="1057" spans="1:25" x14ac:dyDescent="0.2">
      <c r="A1057" s="75" t="s">
        <v>19</v>
      </c>
      <c r="B1057" s="66" t="s">
        <v>27</v>
      </c>
      <c r="C1057" s="66" t="s">
        <v>10</v>
      </c>
      <c r="D1057" s="66" t="s">
        <v>301</v>
      </c>
      <c r="E1057" s="87">
        <f>+IF(ISNUMBER(DATA!L761),DATA!L761,"n/a")</f>
        <v>4.53681882200544</v>
      </c>
      <c r="F1057" s="77">
        <f>+IF(ISNUMBER(DATA!M761),DATA!M761,"n/a")</f>
        <v>3.3999214474572201E-2</v>
      </c>
      <c r="G1057" s="87">
        <f>+IF(ISNUMBER(DATA!V761),DATA!V761,"n/a")</f>
        <v>4.5047771494694802</v>
      </c>
      <c r="H1057" s="77">
        <f>+IF(ISNUMBER(DATA!W761),DATA!W761,"n/a")</f>
        <v>1.4841034659913099E-2</v>
      </c>
      <c r="I1057" s="87">
        <f>+IF(ISNUMBER(DATA!AF761),DATA!AF761,"n/a")</f>
        <v>4.5536060753540601</v>
      </c>
      <c r="J1057" s="77">
        <f>+IF(ISNUMBER(DATA!AG761),DATA!AG761,"n/a")</f>
        <v>-8.6324903576440893E-3</v>
      </c>
      <c r="K1057" s="87">
        <f>+IF(ISNUMBER(DATA!AP761),DATA!AP761,"n/a")</f>
        <v>4.6450766865469904</v>
      </c>
      <c r="L1057" s="77">
        <f>+IF(ISNUMBER(DATA!AQ761),DATA!AQ761,"n/a")</f>
        <v>-4.7343128482736301E-2</v>
      </c>
      <c r="R1057" s="66"/>
      <c r="S1057" s="66"/>
      <c r="T1057" s="66"/>
      <c r="U1057" s="66"/>
      <c r="V1057" s="66"/>
      <c r="W1057" s="66"/>
      <c r="X1057" s="66"/>
      <c r="Y1057" s="66"/>
    </row>
    <row r="1058" spans="1:25" x14ac:dyDescent="0.2">
      <c r="A1058" s="75" t="s">
        <v>19</v>
      </c>
      <c r="B1058" s="66" t="s">
        <v>27</v>
      </c>
      <c r="C1058" s="66" t="s">
        <v>10</v>
      </c>
      <c r="D1058" s="66" t="s">
        <v>302</v>
      </c>
      <c r="E1058" s="87">
        <f>+IF(ISNUMBER(DATA!L762),DATA!L762,"n/a")</f>
        <v>4.1342638369829903</v>
      </c>
      <c r="F1058" s="77">
        <f>+IF(ISNUMBER(DATA!M762),DATA!M762,"n/a")</f>
        <v>-4.3668875498836399E-2</v>
      </c>
      <c r="G1058" s="87">
        <f>+IF(ISNUMBER(DATA!V762),DATA!V762,"n/a")</f>
        <v>4.23816859327352</v>
      </c>
      <c r="H1058" s="77">
        <f>+IF(ISNUMBER(DATA!W762),DATA!W762,"n/a")</f>
        <v>-1.9651781528549201E-4</v>
      </c>
      <c r="I1058" s="87">
        <f>+IF(ISNUMBER(DATA!AF762),DATA!AF762,"n/a")</f>
        <v>4.2252920845681796</v>
      </c>
      <c r="J1058" s="77">
        <f>+IF(ISNUMBER(DATA!AG762),DATA!AG762,"n/a")</f>
        <v>2.3429526463981599E-2</v>
      </c>
      <c r="K1058" s="87">
        <f>+IF(ISNUMBER(DATA!AP762),DATA!AP762,"n/a")</f>
        <v>4.2233611331747696</v>
      </c>
      <c r="L1058" s="77">
        <f>+IF(ISNUMBER(DATA!AQ762),DATA!AQ762,"n/a")</f>
        <v>1.7724148558691401E-2</v>
      </c>
      <c r="R1058" s="66"/>
      <c r="S1058" s="66"/>
      <c r="T1058" s="66"/>
      <c r="U1058" s="66"/>
      <c r="V1058" s="66"/>
      <c r="W1058" s="66"/>
      <c r="X1058" s="66"/>
      <c r="Y1058" s="66"/>
    </row>
    <row r="1059" spans="1:25" x14ac:dyDescent="0.2">
      <c r="A1059" s="75" t="s">
        <v>19</v>
      </c>
      <c r="B1059" s="66" t="s">
        <v>27</v>
      </c>
      <c r="C1059" s="66" t="s">
        <v>10</v>
      </c>
      <c r="D1059" s="66" t="s">
        <v>303</v>
      </c>
      <c r="E1059" s="87">
        <f>+IF(ISNUMBER(DATA!L763),DATA!L763,"n/a")</f>
        <v>4.3994063562965602</v>
      </c>
      <c r="F1059" s="77">
        <f>+IF(ISNUMBER(DATA!M763),DATA!M763,"n/a")</f>
        <v>-2.1935277017995199E-2</v>
      </c>
      <c r="G1059" s="87">
        <f>+IF(ISNUMBER(DATA!V763),DATA!V763,"n/a")</f>
        <v>4.4023350870032001</v>
      </c>
      <c r="H1059" s="77">
        <f>+IF(ISNUMBER(DATA!W763),DATA!W763,"n/a")</f>
        <v>-1.52994001318167E-3</v>
      </c>
      <c r="I1059" s="87">
        <f>+IF(ISNUMBER(DATA!AF763),DATA!AF763,"n/a")</f>
        <v>4.4271999427535604</v>
      </c>
      <c r="J1059" s="77">
        <f>+IF(ISNUMBER(DATA!AG763),DATA!AG763,"n/a")</f>
        <v>1.6980742978506599E-2</v>
      </c>
      <c r="K1059" s="87">
        <f>+IF(ISNUMBER(DATA!AP763),DATA!AP763,"n/a")</f>
        <v>4.4895592621920501</v>
      </c>
      <c r="L1059" s="77">
        <f>+IF(ISNUMBER(DATA!AQ763),DATA!AQ763,"n/a")</f>
        <v>1.7828394953660901E-2</v>
      </c>
      <c r="R1059" s="66"/>
      <c r="S1059" s="66"/>
      <c r="T1059" s="66"/>
      <c r="U1059" s="66"/>
      <c r="V1059" s="66"/>
      <c r="W1059" s="66"/>
      <c r="X1059" s="66"/>
      <c r="Y1059" s="66"/>
    </row>
    <row r="1060" spans="1:25" x14ac:dyDescent="0.2">
      <c r="A1060" s="75" t="s">
        <v>19</v>
      </c>
      <c r="B1060" s="66" t="s">
        <v>27</v>
      </c>
      <c r="C1060" s="66" t="s">
        <v>10</v>
      </c>
      <c r="D1060" s="66" t="s">
        <v>304</v>
      </c>
      <c r="E1060" s="87">
        <f>+IF(ISNUMBER(DATA!L764),DATA!L764,"n/a")</f>
        <v>3.9151754981065299</v>
      </c>
      <c r="F1060" s="77">
        <f>+IF(ISNUMBER(DATA!M764),DATA!M764,"n/a")</f>
        <v>-1.95876372009612E-3</v>
      </c>
      <c r="G1060" s="87">
        <f>+IF(ISNUMBER(DATA!V764),DATA!V764,"n/a")</f>
        <v>3.9800851313150898</v>
      </c>
      <c r="H1060" s="77">
        <f>+IF(ISNUMBER(DATA!W764),DATA!W764,"n/a")</f>
        <v>-4.4867394446886097E-3</v>
      </c>
      <c r="I1060" s="87">
        <f>+IF(ISNUMBER(DATA!AF764),DATA!AF764,"n/a")</f>
        <v>3.9897477919563502</v>
      </c>
      <c r="J1060" s="77">
        <f>+IF(ISNUMBER(DATA!AG764),DATA!AG764,"n/a")</f>
        <v>-1.72885992254499E-2</v>
      </c>
      <c r="K1060" s="87">
        <f>+IF(ISNUMBER(DATA!AP764),DATA!AP764,"n/a")</f>
        <v>3.97604340758659</v>
      </c>
      <c r="L1060" s="77">
        <f>+IF(ISNUMBER(DATA!AQ764),DATA!AQ764,"n/a")</f>
        <v>-2.2414256054038899E-2</v>
      </c>
      <c r="R1060" s="66"/>
      <c r="S1060" s="66"/>
      <c r="T1060" s="66"/>
      <c r="U1060" s="66"/>
      <c r="V1060" s="66"/>
      <c r="W1060" s="66"/>
      <c r="X1060" s="66"/>
      <c r="Y1060" s="66"/>
    </row>
    <row r="1061" spans="1:25" x14ac:dyDescent="0.2">
      <c r="A1061" s="75" t="s">
        <v>19</v>
      </c>
      <c r="B1061" s="66" t="s">
        <v>27</v>
      </c>
      <c r="C1061" s="66" t="s">
        <v>10</v>
      </c>
      <c r="D1061" s="66" t="s">
        <v>305</v>
      </c>
      <c r="E1061" s="87">
        <f>+IF(ISNUMBER(DATA!L765),DATA!L765,"n/a")</f>
        <v>4.9789568560344701</v>
      </c>
      <c r="F1061" s="77">
        <f>+IF(ISNUMBER(DATA!M765),DATA!M765,"n/a")</f>
        <v>9.8096387864256396E-2</v>
      </c>
      <c r="G1061" s="87">
        <f>+IF(ISNUMBER(DATA!V765),DATA!V765,"n/a")</f>
        <v>5.0113453753562398</v>
      </c>
      <c r="H1061" s="77">
        <f>+IF(ISNUMBER(DATA!W765),DATA!W765,"n/a")</f>
        <v>8.3999186258767206E-2</v>
      </c>
      <c r="I1061" s="87">
        <f>+IF(ISNUMBER(DATA!AF765),DATA!AF765,"n/a")</f>
        <v>4.9964138781946001</v>
      </c>
      <c r="J1061" s="77">
        <f>+IF(ISNUMBER(DATA!AG765),DATA!AG765,"n/a")</f>
        <v>2.8385844421611101E-2</v>
      </c>
      <c r="K1061" s="87">
        <f>+IF(ISNUMBER(DATA!AP765),DATA!AP765,"n/a")</f>
        <v>4.8633351851447699</v>
      </c>
      <c r="L1061" s="77">
        <f>+IF(ISNUMBER(DATA!AQ765),DATA!AQ765,"n/a")</f>
        <v>-1.3264281452837499E-2</v>
      </c>
      <c r="R1061" s="66"/>
      <c r="S1061" s="66"/>
      <c r="T1061" s="66"/>
      <c r="U1061" s="66"/>
      <c r="V1061" s="66"/>
      <c r="W1061" s="66"/>
      <c r="X1061" s="66"/>
      <c r="Y1061" s="66"/>
    </row>
    <row r="1062" spans="1:25" x14ac:dyDescent="0.2">
      <c r="A1062" s="75" t="s">
        <v>19</v>
      </c>
      <c r="B1062" s="66" t="s">
        <v>27</v>
      </c>
      <c r="C1062" s="66" t="s">
        <v>10</v>
      </c>
      <c r="D1062" s="66" t="s">
        <v>306</v>
      </c>
      <c r="E1062" s="87">
        <f>+IF(ISNUMBER(DATA!L766),DATA!L766,"n/a")</f>
        <v>4.9792903953103496</v>
      </c>
      <c r="F1062" s="77">
        <f>+IF(ISNUMBER(DATA!M766),DATA!M766,"n/a")</f>
        <v>5.2002483466932203E-3</v>
      </c>
      <c r="G1062" s="87">
        <f>+IF(ISNUMBER(DATA!V766),DATA!V766,"n/a")</f>
        <v>4.9121496958360904</v>
      </c>
      <c r="H1062" s="77">
        <f>+IF(ISNUMBER(DATA!W766),DATA!W766,"n/a")</f>
        <v>-3.3394475916815802E-3</v>
      </c>
      <c r="I1062" s="87">
        <f>+IF(ISNUMBER(DATA!AF766),DATA!AF766,"n/a")</f>
        <v>4.9342243552019003</v>
      </c>
      <c r="J1062" s="77">
        <f>+IF(ISNUMBER(DATA!AG766),DATA!AG766,"n/a")</f>
        <v>-1.6059876555620401E-2</v>
      </c>
      <c r="K1062" s="87">
        <f>+IF(ISNUMBER(DATA!AP766),DATA!AP766,"n/a")</f>
        <v>4.9403086657967297</v>
      </c>
      <c r="L1062" s="77">
        <f>+IF(ISNUMBER(DATA!AQ766),DATA!AQ766,"n/a")</f>
        <v>-1.1748968002257301E-2</v>
      </c>
      <c r="R1062" s="66"/>
      <c r="S1062" s="66"/>
      <c r="T1062" s="66"/>
      <c r="U1062" s="66"/>
      <c r="V1062" s="66"/>
      <c r="W1062" s="66"/>
      <c r="X1062" s="66"/>
      <c r="Y1062" s="66"/>
    </row>
    <row r="1063" spans="1:25" x14ac:dyDescent="0.2">
      <c r="A1063" s="75" t="s">
        <v>19</v>
      </c>
      <c r="B1063" s="66" t="s">
        <v>27</v>
      </c>
      <c r="C1063" s="66" t="s">
        <v>10</v>
      </c>
      <c r="D1063" s="66" t="s">
        <v>307</v>
      </c>
      <c r="E1063" s="87">
        <f>+IF(ISNUMBER(DATA!L767),DATA!L767,"n/a")</f>
        <v>3.6049250328436502</v>
      </c>
      <c r="F1063" s="77">
        <f>+IF(ISNUMBER(DATA!M767),DATA!M767,"n/a")</f>
        <v>1.10360693667465E-2</v>
      </c>
      <c r="G1063" s="87">
        <f>+IF(ISNUMBER(DATA!V767),DATA!V767,"n/a")</f>
        <v>3.6307871746584501</v>
      </c>
      <c r="H1063" s="77">
        <f>+IF(ISNUMBER(DATA!W767),DATA!W767,"n/a")</f>
        <v>6.4203888289403998E-3</v>
      </c>
      <c r="I1063" s="87">
        <f>+IF(ISNUMBER(DATA!AF767),DATA!AF767,"n/a")</f>
        <v>3.6332862179738399</v>
      </c>
      <c r="J1063" s="77">
        <f>+IF(ISNUMBER(DATA!AG767),DATA!AG767,"n/a")</f>
        <v>4.4635384785916598E-3</v>
      </c>
      <c r="K1063" s="87">
        <f>+IF(ISNUMBER(DATA!AP767),DATA!AP767,"n/a")</f>
        <v>3.5742071722609099</v>
      </c>
      <c r="L1063" s="77">
        <f>+IF(ISNUMBER(DATA!AQ767),DATA!AQ767,"n/a")</f>
        <v>-6.7345764197986602E-2</v>
      </c>
      <c r="R1063" s="66"/>
      <c r="S1063" s="66"/>
      <c r="T1063" s="66"/>
      <c r="U1063" s="66"/>
      <c r="V1063" s="66"/>
      <c r="W1063" s="66"/>
      <c r="X1063" s="66"/>
      <c r="Y1063" s="66"/>
    </row>
    <row r="1064" spans="1:25" x14ac:dyDescent="0.2">
      <c r="A1064" s="75" t="s">
        <v>19</v>
      </c>
      <c r="B1064" s="66" t="s">
        <v>27</v>
      </c>
      <c r="C1064" s="66" t="s">
        <v>10</v>
      </c>
      <c r="D1064" s="66" t="s">
        <v>308</v>
      </c>
      <c r="E1064" s="87">
        <f>+IF(ISNUMBER(DATA!L768),DATA!L768,"n/a")</f>
        <v>4.6336814025192101</v>
      </c>
      <c r="F1064" s="77">
        <f>+IF(ISNUMBER(DATA!M768),DATA!M768,"n/a")</f>
        <v>-4.2962209035826003E-2</v>
      </c>
      <c r="G1064" s="87">
        <f>+IF(ISNUMBER(DATA!V768),DATA!V768,"n/a")</f>
        <v>4.6887271846615004</v>
      </c>
      <c r="H1064" s="77">
        <f>+IF(ISNUMBER(DATA!W768),DATA!W768,"n/a")</f>
        <v>-3.5321779732795801E-2</v>
      </c>
      <c r="I1064" s="87">
        <f>+IF(ISNUMBER(DATA!AF768),DATA!AF768,"n/a")</f>
        <v>4.6706125072927103</v>
      </c>
      <c r="J1064" s="77">
        <f>+IF(ISNUMBER(DATA!AG768),DATA!AG768,"n/a")</f>
        <v>-4.2905507326015599E-2</v>
      </c>
      <c r="K1064" s="87">
        <f>+IF(ISNUMBER(DATA!AP768),DATA!AP768,"n/a")</f>
        <v>4.7522071382353204</v>
      </c>
      <c r="L1064" s="77">
        <f>+IF(ISNUMBER(DATA!AQ768),DATA!AQ768,"n/a")</f>
        <v>-3.1123960677906799E-2</v>
      </c>
      <c r="R1064" s="66"/>
      <c r="S1064" s="66"/>
      <c r="T1064" s="66"/>
      <c r="U1064" s="66"/>
      <c r="V1064" s="66"/>
      <c r="W1064" s="66"/>
      <c r="X1064" s="66"/>
      <c r="Y1064" s="66"/>
    </row>
    <row r="1065" spans="1:25" x14ac:dyDescent="0.2">
      <c r="A1065" s="75" t="s">
        <v>19</v>
      </c>
      <c r="B1065" s="66" t="s">
        <v>27</v>
      </c>
      <c r="C1065" s="66" t="s">
        <v>10</v>
      </c>
      <c r="D1065" s="66" t="s">
        <v>309</v>
      </c>
      <c r="E1065" s="87">
        <f>+IF(ISNUMBER(DATA!L769),DATA!L769,"n/a")</f>
        <v>4.4498456319601303</v>
      </c>
      <c r="F1065" s="77">
        <f>+IF(ISNUMBER(DATA!M769),DATA!M769,"n/a")</f>
        <v>-1.88773386759815E-2</v>
      </c>
      <c r="G1065" s="87">
        <f>+IF(ISNUMBER(DATA!V769),DATA!V769,"n/a")</f>
        <v>4.4913081914166098</v>
      </c>
      <c r="H1065" s="77">
        <f>+IF(ISNUMBER(DATA!W769),DATA!W769,"n/a")</f>
        <v>-2.7577272070526599E-3</v>
      </c>
      <c r="I1065" s="87">
        <f>+IF(ISNUMBER(DATA!AF769),DATA!AF769,"n/a")</f>
        <v>4.4561658105186996</v>
      </c>
      <c r="J1065" s="77">
        <f>+IF(ISNUMBER(DATA!AG769),DATA!AG769,"n/a")</f>
        <v>-6.8915870192607703E-3</v>
      </c>
      <c r="K1065" s="87">
        <f>+IF(ISNUMBER(DATA!AP769),DATA!AP769,"n/a")</f>
        <v>4.5313833417431901</v>
      </c>
      <c r="L1065" s="77">
        <f>+IF(ISNUMBER(DATA!AQ769),DATA!AQ769,"n/a")</f>
        <v>-2.03503025540116E-3</v>
      </c>
      <c r="R1065" s="66"/>
      <c r="S1065" s="66"/>
      <c r="T1065" s="66"/>
      <c r="U1065" s="66"/>
      <c r="V1065" s="66"/>
      <c r="W1065" s="66"/>
      <c r="X1065" s="66"/>
      <c r="Y1065" s="66"/>
    </row>
    <row r="1066" spans="1:25" x14ac:dyDescent="0.2">
      <c r="A1066" s="75" t="s">
        <v>19</v>
      </c>
      <c r="B1066" s="66" t="s">
        <v>27</v>
      </c>
      <c r="C1066" s="66" t="s">
        <v>10</v>
      </c>
      <c r="D1066" s="66" t="s">
        <v>310</v>
      </c>
      <c r="E1066" s="87">
        <f>+IF(ISNUMBER(DATA!L770),DATA!L770,"n/a")</f>
        <v>4.5849782033471298</v>
      </c>
      <c r="F1066" s="77">
        <f>+IF(ISNUMBER(DATA!M770),DATA!M770,"n/a")</f>
        <v>-7.5135547820293302E-2</v>
      </c>
      <c r="G1066" s="87">
        <f>+IF(ISNUMBER(DATA!V770),DATA!V770,"n/a")</f>
        <v>4.6261202644104999</v>
      </c>
      <c r="H1066" s="77">
        <f>+IF(ISNUMBER(DATA!W770),DATA!W770,"n/a")</f>
        <v>-6.6902591032352202E-2</v>
      </c>
      <c r="I1066" s="87">
        <f>+IF(ISNUMBER(DATA!AF770),DATA!AF770,"n/a")</f>
        <v>4.5883842243574504</v>
      </c>
      <c r="J1066" s="77">
        <f>+IF(ISNUMBER(DATA!AG770),DATA!AG770,"n/a")</f>
        <v>-7.0132608361313395E-2</v>
      </c>
      <c r="K1066" s="87">
        <f>+IF(ISNUMBER(DATA!AP770),DATA!AP770,"n/a")</f>
        <v>4.7455056930905899</v>
      </c>
      <c r="L1066" s="77">
        <f>+IF(ISNUMBER(DATA!AQ770),DATA!AQ770,"n/a")</f>
        <v>-5.73140715327837E-2</v>
      </c>
      <c r="R1066" s="66"/>
      <c r="S1066" s="66"/>
      <c r="T1066" s="66"/>
      <c r="U1066" s="66"/>
      <c r="V1066" s="66"/>
      <c r="W1066" s="66"/>
      <c r="X1066" s="66"/>
      <c r="Y1066" s="66"/>
    </row>
    <row r="1067" spans="1:25" x14ac:dyDescent="0.2">
      <c r="A1067" s="75" t="s">
        <v>19</v>
      </c>
      <c r="B1067" s="66" t="s">
        <v>27</v>
      </c>
      <c r="C1067" s="66" t="s">
        <v>10</v>
      </c>
      <c r="D1067" s="66" t="s">
        <v>311</v>
      </c>
      <c r="E1067" s="87">
        <f>+IF(ISNUMBER(DATA!L771),DATA!L771,"n/a")</f>
        <v>4.89789295943556</v>
      </c>
      <c r="F1067" s="77">
        <f>+IF(ISNUMBER(DATA!M771),DATA!M771,"n/a")</f>
        <v>-4.3113559477433797E-3</v>
      </c>
      <c r="G1067" s="87">
        <f>+IF(ISNUMBER(DATA!V771),DATA!V771,"n/a")</f>
        <v>4.9711358465014399</v>
      </c>
      <c r="H1067" s="77">
        <f>+IF(ISNUMBER(DATA!W771),DATA!W771,"n/a")</f>
        <v>-4.8925439238395596E-3</v>
      </c>
      <c r="I1067" s="87">
        <f>+IF(ISNUMBER(DATA!AF771),DATA!AF771,"n/a")</f>
        <v>5.0392590533458899</v>
      </c>
      <c r="J1067" s="77">
        <f>+IF(ISNUMBER(DATA!AG771),DATA!AG771,"n/a")</f>
        <v>4.2260962802396898E-2</v>
      </c>
      <c r="K1067" s="87">
        <f>+IF(ISNUMBER(DATA!AP771),DATA!AP771,"n/a")</f>
        <v>5.0424145972335896</v>
      </c>
      <c r="L1067" s="77">
        <f>+IF(ISNUMBER(DATA!AQ771),DATA!AQ771,"n/a")</f>
        <v>4.8095901084137402E-2</v>
      </c>
      <c r="R1067" s="66"/>
      <c r="S1067" s="66"/>
      <c r="T1067" s="66"/>
      <c r="U1067" s="66"/>
      <c r="V1067" s="66"/>
      <c r="W1067" s="66"/>
      <c r="X1067" s="66"/>
      <c r="Y1067" s="66"/>
    </row>
    <row r="1068" spans="1:25" x14ac:dyDescent="0.2">
      <c r="A1068" s="75" t="s">
        <v>19</v>
      </c>
      <c r="B1068" s="66" t="s">
        <v>27</v>
      </c>
      <c r="C1068" s="66" t="s">
        <v>10</v>
      </c>
      <c r="D1068" s="66" t="s">
        <v>312</v>
      </c>
      <c r="E1068" s="87">
        <f>+IF(ISNUMBER(DATA!L772),DATA!L772,"n/a")</f>
        <v>4.3742620934728302</v>
      </c>
      <c r="F1068" s="77">
        <f>+IF(ISNUMBER(DATA!M772),DATA!M772,"n/a")</f>
        <v>4.1411647218806301E-3</v>
      </c>
      <c r="G1068" s="87">
        <f>+IF(ISNUMBER(DATA!V772),DATA!V772,"n/a")</f>
        <v>4.35161477528347</v>
      </c>
      <c r="H1068" s="77">
        <f>+IF(ISNUMBER(DATA!W772),DATA!W772,"n/a")</f>
        <v>9.1353709133669295E-4</v>
      </c>
      <c r="I1068" s="87">
        <f>+IF(ISNUMBER(DATA!AF772),DATA!AF772,"n/a")</f>
        <v>4.2989136754826598</v>
      </c>
      <c r="J1068" s="77">
        <f>+IF(ISNUMBER(DATA!AG772),DATA!AG772,"n/a")</f>
        <v>-2.17529767758208E-2</v>
      </c>
      <c r="K1068" s="87">
        <f>+IF(ISNUMBER(DATA!AP772),DATA!AP772,"n/a")</f>
        <v>4.3462388473295501</v>
      </c>
      <c r="L1068" s="77">
        <f>+IF(ISNUMBER(DATA!AQ772),DATA!AQ772,"n/a")</f>
        <v>-2.63809208372476E-2</v>
      </c>
      <c r="R1068" s="66"/>
      <c r="S1068" s="66"/>
      <c r="T1068" s="66"/>
      <c r="U1068" s="66"/>
      <c r="V1068" s="66"/>
      <c r="W1068" s="66"/>
      <c r="X1068" s="66"/>
      <c r="Y1068" s="66"/>
    </row>
    <row r="1069" spans="1:25" x14ac:dyDescent="0.2">
      <c r="A1069" s="75" t="s">
        <v>19</v>
      </c>
      <c r="B1069" s="66" t="s">
        <v>27</v>
      </c>
      <c r="C1069" s="66" t="s">
        <v>10</v>
      </c>
      <c r="D1069" s="66" t="s">
        <v>313</v>
      </c>
      <c r="E1069" s="87">
        <f>+IF(ISNUMBER(DATA!L773),DATA!L773,"n/a")</f>
        <v>5.0214959643877997</v>
      </c>
      <c r="F1069" s="77">
        <f>+IF(ISNUMBER(DATA!M773),DATA!M773,"n/a")</f>
        <v>0.11512435039490999</v>
      </c>
      <c r="G1069" s="87">
        <f>+IF(ISNUMBER(DATA!V773),DATA!V773,"n/a")</f>
        <v>5.0226009985473601</v>
      </c>
      <c r="H1069" s="77">
        <f>+IF(ISNUMBER(DATA!W773),DATA!W773,"n/a")</f>
        <v>5.6917265092524899E-2</v>
      </c>
      <c r="I1069" s="87">
        <f>+IF(ISNUMBER(DATA!AF773),DATA!AF773,"n/a")</f>
        <v>5.0245773539964897</v>
      </c>
      <c r="J1069" s="77">
        <f>+IF(ISNUMBER(DATA!AG773),DATA!AG773,"n/a")</f>
        <v>3.6873308721910802E-2</v>
      </c>
      <c r="K1069" s="87">
        <f>+IF(ISNUMBER(DATA!AP773),DATA!AP773,"n/a")</f>
        <v>4.8547149423063196</v>
      </c>
      <c r="L1069" s="77">
        <f>+IF(ISNUMBER(DATA!AQ773),DATA!AQ773,"n/a")</f>
        <v>-1.1535478732655299E-2</v>
      </c>
      <c r="R1069" s="66"/>
      <c r="S1069" s="66"/>
      <c r="T1069" s="66"/>
      <c r="U1069" s="66"/>
      <c r="V1069" s="66"/>
      <c r="W1069" s="66"/>
      <c r="X1069" s="66"/>
      <c r="Y1069" s="66"/>
    </row>
    <row r="1070" spans="1:25" x14ac:dyDescent="0.2">
      <c r="A1070" s="75" t="s">
        <v>19</v>
      </c>
      <c r="B1070" s="66" t="s">
        <v>27</v>
      </c>
      <c r="C1070" s="66" t="s">
        <v>10</v>
      </c>
      <c r="D1070" s="66" t="s">
        <v>314</v>
      </c>
      <c r="E1070" s="87">
        <f>+IF(ISNUMBER(DATA!L774),DATA!L774,"n/a")</f>
        <v>5.1735285350013402</v>
      </c>
      <c r="F1070" s="77">
        <f>+IF(ISNUMBER(DATA!M774),DATA!M774,"n/a")</f>
        <v>-6.7512686113342296E-2</v>
      </c>
      <c r="G1070" s="87">
        <f>+IF(ISNUMBER(DATA!V774),DATA!V774,"n/a")</f>
        <v>5.3714548195949403</v>
      </c>
      <c r="H1070" s="77">
        <f>+IF(ISNUMBER(DATA!W774),DATA!W774,"n/a")</f>
        <v>-6.7844252439460601E-2</v>
      </c>
      <c r="I1070" s="87">
        <f>+IF(ISNUMBER(DATA!AF774),DATA!AF774,"n/a")</f>
        <v>5.5165441144515102</v>
      </c>
      <c r="J1070" s="77">
        <f>+IF(ISNUMBER(DATA!AG774),DATA!AG774,"n/a")</f>
        <v>4.9417565260503997E-3</v>
      </c>
      <c r="K1070" s="87">
        <f>+IF(ISNUMBER(DATA!AP774),DATA!AP774,"n/a")</f>
        <v>5.5105241658761104</v>
      </c>
      <c r="L1070" s="77">
        <f>+IF(ISNUMBER(DATA!AQ774),DATA!AQ774,"n/a")</f>
        <v>4.3860747501678003E-2</v>
      </c>
      <c r="R1070" s="66"/>
      <c r="S1070" s="66"/>
      <c r="T1070" s="66"/>
      <c r="U1070" s="66"/>
      <c r="V1070" s="66"/>
      <c r="W1070" s="66"/>
      <c r="X1070" s="66"/>
      <c r="Y1070" s="66"/>
    </row>
    <row r="1071" spans="1:25" x14ac:dyDescent="0.2">
      <c r="A1071" s="75" t="s">
        <v>19</v>
      </c>
      <c r="B1071" s="66" t="s">
        <v>27</v>
      </c>
      <c r="C1071" s="66" t="s">
        <v>10</v>
      </c>
      <c r="D1071" s="66" t="s">
        <v>315</v>
      </c>
      <c r="E1071" s="87">
        <f>+IF(ISNUMBER(DATA!L775),DATA!L775,"n/a")</f>
        <v>4.1380709606828301</v>
      </c>
      <c r="F1071" s="77">
        <f>+IF(ISNUMBER(DATA!M775),DATA!M775,"n/a")</f>
        <v>5.5859527570445801E-2</v>
      </c>
      <c r="G1071" s="87">
        <f>+IF(ISNUMBER(DATA!V775),DATA!V775,"n/a")</f>
        <v>4.1233224660100696</v>
      </c>
      <c r="H1071" s="77">
        <f>+IF(ISNUMBER(DATA!W775),DATA!W775,"n/a")</f>
        <v>4.4586264480238703E-2</v>
      </c>
      <c r="I1071" s="87">
        <f>+IF(ISNUMBER(DATA!AF775),DATA!AF775,"n/a")</f>
        <v>4.0942799493024502</v>
      </c>
      <c r="J1071" s="77">
        <f>+IF(ISNUMBER(DATA!AG775),DATA!AG775,"n/a")</f>
        <v>2.9658121546703699E-2</v>
      </c>
      <c r="K1071" s="87">
        <f>+IF(ISNUMBER(DATA!AP775),DATA!AP775,"n/a")</f>
        <v>3.99854070069392</v>
      </c>
      <c r="L1071" s="77">
        <f>+IF(ISNUMBER(DATA!AQ775),DATA!AQ775,"n/a")</f>
        <v>-1.8682918691512299E-2</v>
      </c>
      <c r="R1071" s="66"/>
      <c r="S1071" s="66"/>
      <c r="T1071" s="66"/>
      <c r="U1071" s="66"/>
      <c r="V1071" s="66"/>
      <c r="W1071" s="66"/>
      <c r="X1071" s="66"/>
      <c r="Y1071" s="66"/>
    </row>
    <row r="1072" spans="1:25" x14ac:dyDescent="0.2">
      <c r="A1072" s="75" t="s">
        <v>19</v>
      </c>
      <c r="B1072" s="66" t="s">
        <v>27</v>
      </c>
      <c r="C1072" s="66" t="s">
        <v>10</v>
      </c>
      <c r="D1072" s="66" t="s">
        <v>316</v>
      </c>
      <c r="E1072" s="87">
        <f>+IF(ISNUMBER(DATA!L776),DATA!L776,"n/a")</f>
        <v>4.1057791649788804</v>
      </c>
      <c r="F1072" s="77">
        <f>+IF(ISNUMBER(DATA!M776),DATA!M776,"n/a")</f>
        <v>-0.11705152078278799</v>
      </c>
      <c r="G1072" s="87">
        <f>+IF(ISNUMBER(DATA!V776),DATA!V776,"n/a")</f>
        <v>4.3647812082700002</v>
      </c>
      <c r="H1072" s="77">
        <f>+IF(ISNUMBER(DATA!W776),DATA!W776,"n/a")</f>
        <v>-4.3387030538832E-2</v>
      </c>
      <c r="I1072" s="87">
        <f>+IF(ISNUMBER(DATA!AF776),DATA!AF776,"n/a")</f>
        <v>4.4057363542262404</v>
      </c>
      <c r="J1072" s="77">
        <f>+IF(ISNUMBER(DATA!AG776),DATA!AG776,"n/a")</f>
        <v>-2.66000173458277E-2</v>
      </c>
      <c r="K1072" s="87">
        <f>+IF(ISNUMBER(DATA!AP776),DATA!AP776,"n/a")</f>
        <v>4.4612771608523198</v>
      </c>
      <c r="L1072" s="77">
        <f>+IF(ISNUMBER(DATA!AQ776),DATA!AQ776,"n/a")</f>
        <v>-1.67610457941001E-2</v>
      </c>
      <c r="R1072" s="66"/>
      <c r="S1072" s="66"/>
      <c r="T1072" s="66"/>
      <c r="U1072" s="66"/>
      <c r="V1072" s="66"/>
      <c r="W1072" s="66"/>
      <c r="X1072" s="66"/>
      <c r="Y1072" s="66"/>
    </row>
    <row r="1073" spans="1:25" x14ac:dyDescent="0.2">
      <c r="A1073" s="75" t="s">
        <v>19</v>
      </c>
      <c r="B1073" s="66" t="s">
        <v>27</v>
      </c>
      <c r="C1073" s="66" t="s">
        <v>10</v>
      </c>
      <c r="D1073" s="66" t="s">
        <v>317</v>
      </c>
      <c r="E1073" s="87">
        <f>+IF(ISNUMBER(DATA!L777),DATA!L777,"n/a")</f>
        <v>4.9788282671971498</v>
      </c>
      <c r="F1073" s="77">
        <f>+IF(ISNUMBER(DATA!M777),DATA!M777,"n/a")</f>
        <v>-3.34303951279411E-3</v>
      </c>
      <c r="G1073" s="87">
        <f>+IF(ISNUMBER(DATA!V777),DATA!V777,"n/a")</f>
        <v>4.8476581870506799</v>
      </c>
      <c r="H1073" s="77">
        <f>+IF(ISNUMBER(DATA!W777),DATA!W777,"n/a")</f>
        <v>-1.3599560998025201E-2</v>
      </c>
      <c r="I1073" s="87">
        <f>+IF(ISNUMBER(DATA!AF777),DATA!AF777,"n/a")</f>
        <v>4.8630016103674496</v>
      </c>
      <c r="J1073" s="77">
        <f>+IF(ISNUMBER(DATA!AG777),DATA!AG777,"n/a")</f>
        <v>-2.2101597763969302E-2</v>
      </c>
      <c r="K1073" s="87">
        <f>+IF(ISNUMBER(DATA!AP777),DATA!AP777,"n/a")</f>
        <v>4.9085309868496196</v>
      </c>
      <c r="L1073" s="77">
        <f>+IF(ISNUMBER(DATA!AQ777),DATA!AQ777,"n/a")</f>
        <v>1.4994105812242899E-3</v>
      </c>
      <c r="R1073" s="66"/>
      <c r="S1073" s="66"/>
      <c r="T1073" s="66"/>
      <c r="U1073" s="66"/>
      <c r="V1073" s="66"/>
      <c r="W1073" s="66"/>
      <c r="X1073" s="66"/>
      <c r="Y1073" s="66"/>
    </row>
    <row r="1074" spans="1:25" x14ac:dyDescent="0.2">
      <c r="A1074" s="75" t="s">
        <v>19</v>
      </c>
      <c r="B1074" s="66" t="s">
        <v>27</v>
      </c>
      <c r="C1074" s="66" t="s">
        <v>10</v>
      </c>
      <c r="D1074" s="66" t="s">
        <v>318</v>
      </c>
      <c r="E1074" s="87">
        <f>+IF(ISNUMBER(DATA!L778),DATA!L778,"n/a")</f>
        <v>4.0997879247217801</v>
      </c>
      <c r="F1074" s="77">
        <f>+IF(ISNUMBER(DATA!M778),DATA!M778,"n/a")</f>
        <v>-4.4430640519153998E-2</v>
      </c>
      <c r="G1074" s="87">
        <f>+IF(ISNUMBER(DATA!V778),DATA!V778,"n/a")</f>
        <v>4.2094298381035804</v>
      </c>
      <c r="H1074" s="77">
        <f>+IF(ISNUMBER(DATA!W778),DATA!W778,"n/a")</f>
        <v>8.84490968518604E-4</v>
      </c>
      <c r="I1074" s="87">
        <f>+IF(ISNUMBER(DATA!AF778),DATA!AF778,"n/a")</f>
        <v>4.2031416534072603</v>
      </c>
      <c r="J1074" s="77">
        <f>+IF(ISNUMBER(DATA!AG778),DATA!AG778,"n/a")</f>
        <v>2.4823508769473299E-2</v>
      </c>
      <c r="K1074" s="87">
        <f>+IF(ISNUMBER(DATA!AP778),DATA!AP778,"n/a")</f>
        <v>4.20807982550006</v>
      </c>
      <c r="L1074" s="77">
        <f>+IF(ISNUMBER(DATA!AQ778),DATA!AQ778,"n/a")</f>
        <v>2.2759769335834502E-2</v>
      </c>
      <c r="R1074" s="66"/>
      <c r="S1074" s="66"/>
      <c r="T1074" s="66"/>
      <c r="U1074" s="66"/>
      <c r="V1074" s="66"/>
      <c r="W1074" s="66"/>
      <c r="X1074" s="66"/>
      <c r="Y1074" s="66"/>
    </row>
    <row r="1075" spans="1:25" x14ac:dyDescent="0.2">
      <c r="A1075" s="75" t="s">
        <v>19</v>
      </c>
      <c r="B1075" s="66" t="s">
        <v>27</v>
      </c>
      <c r="C1075" s="66" t="s">
        <v>10</v>
      </c>
      <c r="D1075" s="66" t="s">
        <v>344</v>
      </c>
      <c r="E1075" s="87">
        <f>+IF(ISNUMBER(DATA!L779),DATA!L779,"n/a")</f>
        <v>4.3674635155811101</v>
      </c>
      <c r="F1075" s="77">
        <f>+IF(ISNUMBER(DATA!M779),DATA!M779,"n/a")</f>
        <v>-1.62238711180724E-2</v>
      </c>
      <c r="G1075" s="87">
        <f>+IF(ISNUMBER(DATA!V779),DATA!V779,"n/a")</f>
        <v>4.35715650460841</v>
      </c>
      <c r="H1075" s="77">
        <f>+IF(ISNUMBER(DATA!W779),DATA!W779,"n/a")</f>
        <v>8.9194760682723996E-4</v>
      </c>
      <c r="I1075" s="87">
        <f>+IF(ISNUMBER(DATA!AF779),DATA!AF779,"n/a")</f>
        <v>4.3657668259218099</v>
      </c>
      <c r="J1075" s="77">
        <f>+IF(ISNUMBER(DATA!AG779),DATA!AG779,"n/a")</f>
        <v>1.6282278799451402E-2</v>
      </c>
      <c r="K1075" s="87">
        <f>+IF(ISNUMBER(DATA!AP779),DATA!AP779,"n/a")</f>
        <v>4.3845747316267598</v>
      </c>
      <c r="L1075" s="77">
        <f>+IF(ISNUMBER(DATA!AQ779),DATA!AQ779,"n/a")</f>
        <v>2.1624438714082001E-2</v>
      </c>
      <c r="R1075" s="66"/>
      <c r="S1075" s="66"/>
      <c r="T1075" s="66"/>
      <c r="U1075" s="66"/>
      <c r="V1075" s="66"/>
      <c r="W1075" s="66"/>
      <c r="X1075" s="66"/>
      <c r="Y1075" s="66"/>
    </row>
    <row r="1076" spans="1:25" x14ac:dyDescent="0.2">
      <c r="A1076" s="75" t="s">
        <v>19</v>
      </c>
      <c r="B1076" s="66" t="s">
        <v>27</v>
      </c>
      <c r="C1076" s="66" t="s">
        <v>10</v>
      </c>
      <c r="D1076" s="66" t="s">
        <v>345</v>
      </c>
      <c r="E1076" s="87">
        <f>+IF(ISNUMBER(DATA!L780),DATA!L780,"n/a")</f>
        <v>3.49713509413262</v>
      </c>
      <c r="F1076" s="77">
        <f>+IF(ISNUMBER(DATA!M780),DATA!M780,"n/a")</f>
        <v>2.5289210343713901E-2</v>
      </c>
      <c r="G1076" s="87">
        <f>+IF(ISNUMBER(DATA!V780),DATA!V780,"n/a")</f>
        <v>3.4955399350643002</v>
      </c>
      <c r="H1076" s="77">
        <f>+IF(ISNUMBER(DATA!W780),DATA!W780,"n/a")</f>
        <v>1.9773051603389699E-2</v>
      </c>
      <c r="I1076" s="87">
        <f>+IF(ISNUMBER(DATA!AF780),DATA!AF780,"n/a")</f>
        <v>3.46765282072684</v>
      </c>
      <c r="J1076" s="77">
        <f>+IF(ISNUMBER(DATA!AG780),DATA!AG780,"n/a")</f>
        <v>-8.8724178435078595E-3</v>
      </c>
      <c r="K1076" s="87">
        <f>+IF(ISNUMBER(DATA!AP780),DATA!AP780,"n/a")</f>
        <v>3.4596648182855199</v>
      </c>
      <c r="L1076" s="77">
        <f>+IF(ISNUMBER(DATA!AQ780),DATA!AQ780,"n/a")</f>
        <v>-0.12772064476662101</v>
      </c>
      <c r="R1076" s="66"/>
      <c r="S1076" s="66"/>
      <c r="T1076" s="66"/>
      <c r="U1076" s="66"/>
      <c r="V1076" s="66"/>
      <c r="W1076" s="66"/>
      <c r="X1076" s="66"/>
      <c r="Y1076" s="66"/>
    </row>
    <row r="1077" spans="1:25" x14ac:dyDescent="0.2">
      <c r="A1077" s="75"/>
      <c r="E1077" s="87"/>
      <c r="F1077" s="77"/>
      <c r="G1077" s="87"/>
      <c r="H1077" s="77"/>
      <c r="I1077" s="87"/>
      <c r="J1077" s="77"/>
      <c r="K1077" s="87"/>
      <c r="L1077" s="77"/>
      <c r="R1077" s="66"/>
      <c r="S1077" s="66"/>
      <c r="T1077" s="66"/>
      <c r="U1077" s="66"/>
      <c r="V1077" s="66"/>
      <c r="W1077" s="66"/>
      <c r="X1077" s="66"/>
      <c r="Y1077" s="66"/>
    </row>
    <row r="1078" spans="1:25" x14ac:dyDescent="0.2">
      <c r="A1078" s="75" t="s">
        <v>19</v>
      </c>
      <c r="B1078" s="66" t="s">
        <v>27</v>
      </c>
      <c r="C1078" s="66" t="s">
        <v>26</v>
      </c>
      <c r="D1078" s="66" t="s">
        <v>271</v>
      </c>
      <c r="E1078" s="87">
        <f>+IF(ISNUMBER(DATA!N731),DATA!N731,"n/a")</f>
        <v>2.9307293715968399</v>
      </c>
      <c r="F1078" s="77">
        <f>+IF(ISNUMBER(DATA!O731),DATA!O731,"n/a")</f>
        <v>8.8494497599747896E-2</v>
      </c>
      <c r="G1078" s="87">
        <f>+IF(ISNUMBER(DATA!X731),DATA!X731,"n/a")</f>
        <v>2.79090787705998</v>
      </c>
      <c r="H1078" s="77">
        <f>+IF(ISNUMBER(DATA!Y731),DATA!Y731,"n/a")</f>
        <v>1.1618382246377E-2</v>
      </c>
      <c r="I1078" s="87">
        <f>+IF(ISNUMBER(DATA!AH731),DATA!AH731,"n/a")</f>
        <v>2.7279679595609201</v>
      </c>
      <c r="J1078" s="77">
        <f>+IF(ISNUMBER(DATA!AI731),DATA!AI731,"n/a")</f>
        <v>-2.0238287677614802E-2</v>
      </c>
      <c r="K1078" s="87">
        <f>+IF(ISNUMBER(DATA!AR731),DATA!AR731,"n/a")</f>
        <v>2.7362582566815901</v>
      </c>
      <c r="L1078" s="77">
        <f>+IF(ISNUMBER(DATA!AS731),DATA!AS731,"n/a")</f>
        <v>-8.6447290287268008E-3</v>
      </c>
      <c r="R1078" s="66"/>
      <c r="S1078" s="66"/>
      <c r="T1078" s="66"/>
      <c r="U1078" s="66"/>
      <c r="V1078" s="66"/>
      <c r="W1078" s="66"/>
      <c r="X1078" s="66"/>
      <c r="Y1078" s="66"/>
    </row>
    <row r="1079" spans="1:25" x14ac:dyDescent="0.2">
      <c r="A1079" s="75" t="s">
        <v>19</v>
      </c>
      <c r="B1079" s="66" t="s">
        <v>27</v>
      </c>
      <c r="C1079" s="66" t="s">
        <v>26</v>
      </c>
      <c r="D1079" s="66" t="s">
        <v>272</v>
      </c>
      <c r="E1079" s="87">
        <f>+IF(ISNUMBER(DATA!N732),DATA!N732,"n/a")</f>
        <v>2.2479834838717698</v>
      </c>
      <c r="F1079" s="77">
        <f>+IF(ISNUMBER(DATA!O732),DATA!O732,"n/a")</f>
        <v>-2.68610015497232E-2</v>
      </c>
      <c r="G1079" s="87">
        <f>+IF(ISNUMBER(DATA!X732),DATA!X732,"n/a")</f>
        <v>2.3077166477133702</v>
      </c>
      <c r="H1079" s="77">
        <f>+IF(ISNUMBER(DATA!Y732),DATA!Y732,"n/a")</f>
        <v>1.52760916608141E-2</v>
      </c>
      <c r="I1079" s="87">
        <f>+IF(ISNUMBER(DATA!AH732),DATA!AH732,"n/a")</f>
        <v>2.28967061967644</v>
      </c>
      <c r="J1079" s="77">
        <f>+IF(ISNUMBER(DATA!AI732),DATA!AI732,"n/a")</f>
        <v>1.7125657951893501E-2</v>
      </c>
      <c r="K1079" s="87">
        <f>+IF(ISNUMBER(DATA!AR732),DATA!AR732,"n/a")</f>
        <v>2.2627703439509199</v>
      </c>
      <c r="L1079" s="77">
        <f>+IF(ISNUMBER(DATA!AS732),DATA!AS732,"n/a")</f>
        <v>2.0762779921035101E-2</v>
      </c>
      <c r="R1079" s="66"/>
      <c r="S1079" s="66"/>
      <c r="T1079" s="66"/>
      <c r="U1079" s="66"/>
      <c r="V1079" s="66"/>
      <c r="W1079" s="66"/>
      <c r="X1079" s="66"/>
      <c r="Y1079" s="66"/>
    </row>
    <row r="1080" spans="1:25" x14ac:dyDescent="0.2">
      <c r="A1080" s="75" t="s">
        <v>19</v>
      </c>
      <c r="B1080" s="66" t="s">
        <v>27</v>
      </c>
      <c r="C1080" s="66" t="s">
        <v>26</v>
      </c>
      <c r="D1080" s="66" t="s">
        <v>273</v>
      </c>
      <c r="E1080" s="87">
        <f>+IF(ISNUMBER(DATA!N733),DATA!N733,"n/a")</f>
        <v>2.2600361033493601</v>
      </c>
      <c r="F1080" s="77">
        <f>+IF(ISNUMBER(DATA!O733),DATA!O733,"n/a")</f>
        <v>2.1378240216645E-2</v>
      </c>
      <c r="G1080" s="87">
        <f>+IF(ISNUMBER(DATA!X733),DATA!X733,"n/a")</f>
        <v>2.2876750794137299</v>
      </c>
      <c r="H1080" s="77">
        <f>+IF(ISNUMBER(DATA!Y733),DATA!Y733,"n/a")</f>
        <v>4.2923968208742801E-2</v>
      </c>
      <c r="I1080" s="87">
        <f>+IF(ISNUMBER(DATA!AH733),DATA!AH733,"n/a")</f>
        <v>2.2769741131418701</v>
      </c>
      <c r="J1080" s="77">
        <f>+IF(ISNUMBER(DATA!AI733),DATA!AI733,"n/a")</f>
        <v>5.7938177719308002E-2</v>
      </c>
      <c r="K1080" s="87">
        <f>+IF(ISNUMBER(DATA!AR733),DATA!AR733,"n/a")</f>
        <v>2.2415272296574802</v>
      </c>
      <c r="L1080" s="77">
        <f>+IF(ISNUMBER(DATA!AS733),DATA!AS733,"n/a")</f>
        <v>4.8977669080634799E-2</v>
      </c>
      <c r="R1080" s="66"/>
      <c r="S1080" s="66"/>
      <c r="T1080" s="66"/>
      <c r="U1080" s="66"/>
      <c r="V1080" s="66"/>
      <c r="W1080" s="66"/>
      <c r="X1080" s="66"/>
      <c r="Y1080" s="66"/>
    </row>
    <row r="1081" spans="1:25" x14ac:dyDescent="0.2">
      <c r="A1081" s="75" t="s">
        <v>19</v>
      </c>
      <c r="B1081" s="66" t="s">
        <v>27</v>
      </c>
      <c r="C1081" s="66" t="s">
        <v>26</v>
      </c>
      <c r="D1081" s="66" t="s">
        <v>274</v>
      </c>
      <c r="E1081" s="87">
        <f>+IF(ISNUMBER(DATA!N734),DATA!N734,"n/a")</f>
        <v>2.2363169779904601</v>
      </c>
      <c r="F1081" s="77">
        <f>+IF(ISNUMBER(DATA!O734),DATA!O734,"n/a")</f>
        <v>-5.0576111307132902E-2</v>
      </c>
      <c r="G1081" s="87">
        <f>+IF(ISNUMBER(DATA!X734),DATA!X734,"n/a")</f>
        <v>2.2989463838491799</v>
      </c>
      <c r="H1081" s="77">
        <f>+IF(ISNUMBER(DATA!Y734),DATA!Y734,"n/a")</f>
        <v>-4.2838202840391202E-3</v>
      </c>
      <c r="I1081" s="87">
        <f>+IF(ISNUMBER(DATA!AH734),DATA!AH734,"n/a")</f>
        <v>2.29214249468611</v>
      </c>
      <c r="J1081" s="77">
        <f>+IF(ISNUMBER(DATA!AI734),DATA!AI734,"n/a")</f>
        <v>8.5759096754672894E-3</v>
      </c>
      <c r="K1081" s="87">
        <f>+IF(ISNUMBER(DATA!AR734),DATA!AR734,"n/a")</f>
        <v>2.2887878154166801</v>
      </c>
      <c r="L1081" s="77">
        <f>+IF(ISNUMBER(DATA!AS734),DATA!AS734,"n/a")</f>
        <v>1.71019009124041E-2</v>
      </c>
      <c r="R1081" s="66"/>
      <c r="S1081" s="66"/>
      <c r="T1081" s="66"/>
      <c r="U1081" s="66"/>
      <c r="V1081" s="66"/>
      <c r="W1081" s="66"/>
      <c r="X1081" s="66"/>
      <c r="Y1081" s="66"/>
    </row>
    <row r="1082" spans="1:25" x14ac:dyDescent="0.2">
      <c r="A1082" s="75" t="s">
        <v>19</v>
      </c>
      <c r="B1082" s="66" t="s">
        <v>27</v>
      </c>
      <c r="C1082" s="66" t="s">
        <v>26</v>
      </c>
      <c r="D1082" s="66" t="s">
        <v>275</v>
      </c>
      <c r="E1082" s="87">
        <f>+IF(ISNUMBER(DATA!N735),DATA!N735,"n/a")</f>
        <v>2.3055673072088698</v>
      </c>
      <c r="F1082" s="77">
        <f>+IF(ISNUMBER(DATA!O735),DATA!O735,"n/a")</f>
        <v>-6.2914660001655603E-2</v>
      </c>
      <c r="G1082" s="87">
        <f>+IF(ISNUMBER(DATA!X735),DATA!X735,"n/a")</f>
        <v>2.31626418554456</v>
      </c>
      <c r="H1082" s="77">
        <f>+IF(ISNUMBER(DATA!Y735),DATA!Y735,"n/a")</f>
        <v>-3.8888366537283198E-2</v>
      </c>
      <c r="I1082" s="87">
        <f>+IF(ISNUMBER(DATA!AH735),DATA!AH735,"n/a")</f>
        <v>2.2607584338762101</v>
      </c>
      <c r="J1082" s="77">
        <f>+IF(ISNUMBER(DATA!AI735),DATA!AI735,"n/a")</f>
        <v>-4.2160528684656598E-2</v>
      </c>
      <c r="K1082" s="87">
        <f>+IF(ISNUMBER(DATA!AR735),DATA!AR735,"n/a")</f>
        <v>2.3442046597319202</v>
      </c>
      <c r="L1082" s="77">
        <f>+IF(ISNUMBER(DATA!AS735),DATA!AS735,"n/a")</f>
        <v>-1.2649375229807301E-2</v>
      </c>
      <c r="R1082" s="66"/>
      <c r="S1082" s="66"/>
      <c r="T1082" s="66"/>
      <c r="U1082" s="66"/>
      <c r="V1082" s="66"/>
      <c r="W1082" s="66"/>
      <c r="X1082" s="66"/>
      <c r="Y1082" s="66"/>
    </row>
    <row r="1083" spans="1:25" x14ac:dyDescent="0.2">
      <c r="A1083" s="75" t="s">
        <v>19</v>
      </c>
      <c r="B1083" s="66" t="s">
        <v>27</v>
      </c>
      <c r="C1083" s="66" t="s">
        <v>26</v>
      </c>
      <c r="D1083" s="66" t="s">
        <v>276</v>
      </c>
      <c r="E1083" s="87">
        <f>+IF(ISNUMBER(DATA!N736),DATA!N736,"n/a")</f>
        <v>2.1544583540676299</v>
      </c>
      <c r="F1083" s="77">
        <f>+IF(ISNUMBER(DATA!O736),DATA!O736,"n/a")</f>
        <v>7.0770010590343498E-3</v>
      </c>
      <c r="G1083" s="87">
        <f>+IF(ISNUMBER(DATA!X736),DATA!X736,"n/a")</f>
        <v>2.1564295475373898</v>
      </c>
      <c r="H1083" s="77">
        <f>+IF(ISNUMBER(DATA!Y736),DATA!Y736,"n/a")</f>
        <v>4.66610761309557E-3</v>
      </c>
      <c r="I1083" s="87">
        <f>+IF(ISNUMBER(DATA!AH736),DATA!AH736,"n/a")</f>
        <v>2.1632466645261301</v>
      </c>
      <c r="J1083" s="77">
        <f>+IF(ISNUMBER(DATA!AI736),DATA!AI736,"n/a")</f>
        <v>4.05263765490191E-3</v>
      </c>
      <c r="K1083" s="87">
        <f>+IF(ISNUMBER(DATA!AR736),DATA!AR736,"n/a")</f>
        <v>2.1606340388294001</v>
      </c>
      <c r="L1083" s="77">
        <f>+IF(ISNUMBER(DATA!AS736),DATA!AS736,"n/a")</f>
        <v>-1.29918577479399E-2</v>
      </c>
      <c r="R1083" s="66"/>
      <c r="S1083" s="66"/>
      <c r="T1083" s="66"/>
      <c r="U1083" s="66"/>
      <c r="V1083" s="66"/>
      <c r="W1083" s="66"/>
      <c r="X1083" s="66"/>
      <c r="Y1083" s="66"/>
    </row>
    <row r="1084" spans="1:25" x14ac:dyDescent="0.2">
      <c r="A1084" s="75" t="s">
        <v>19</v>
      </c>
      <c r="B1084" s="66" t="s">
        <v>27</v>
      </c>
      <c r="C1084" s="66" t="s">
        <v>26</v>
      </c>
      <c r="D1084" s="66" t="s">
        <v>277</v>
      </c>
      <c r="E1084" s="87">
        <f>+IF(ISNUMBER(DATA!N737),DATA!N737,"n/a")</f>
        <v>2.4299294246802301</v>
      </c>
      <c r="F1084" s="77">
        <f>+IF(ISNUMBER(DATA!O737),DATA!O737,"n/a")</f>
        <v>-5.5573385592685799E-2</v>
      </c>
      <c r="G1084" s="87">
        <f>+IF(ISNUMBER(DATA!X737),DATA!X737,"n/a")</f>
        <v>2.4894476346947698</v>
      </c>
      <c r="H1084" s="77">
        <f>+IF(ISNUMBER(DATA!Y737),DATA!Y737,"n/a")</f>
        <v>-3.64966088191436E-2</v>
      </c>
      <c r="I1084" s="87">
        <f>+IF(ISNUMBER(DATA!AH737),DATA!AH737,"n/a")</f>
        <v>2.4748277655969302</v>
      </c>
      <c r="J1084" s="77">
        <f>+IF(ISNUMBER(DATA!AI737),DATA!AI737,"n/a")</f>
        <v>-4.6237904425708999E-2</v>
      </c>
      <c r="K1084" s="87">
        <f>+IF(ISNUMBER(DATA!AR737),DATA!AR737,"n/a")</f>
        <v>2.48637141614963</v>
      </c>
      <c r="L1084" s="77">
        <f>+IF(ISNUMBER(DATA!AS737),DATA!AS737,"n/a")</f>
        <v>-3.05994759922576E-2</v>
      </c>
      <c r="R1084" s="66"/>
      <c r="S1084" s="66"/>
      <c r="T1084" s="66"/>
      <c r="U1084" s="66"/>
      <c r="V1084" s="66"/>
      <c r="W1084" s="66"/>
      <c r="X1084" s="66"/>
      <c r="Y1084" s="66"/>
    </row>
    <row r="1085" spans="1:25" x14ac:dyDescent="0.2">
      <c r="A1085" s="75" t="s">
        <v>19</v>
      </c>
      <c r="B1085" s="66" t="s">
        <v>27</v>
      </c>
      <c r="C1085" s="66" t="s">
        <v>26</v>
      </c>
      <c r="D1085" s="66" t="s">
        <v>278</v>
      </c>
      <c r="E1085" s="87">
        <f>+IF(ISNUMBER(DATA!N738),DATA!N738,"n/a")</f>
        <v>2.26390020775961</v>
      </c>
      <c r="F1085" s="77">
        <f>+IF(ISNUMBER(DATA!O738),DATA!O738,"n/a")</f>
        <v>-2.8374624781900198E-2</v>
      </c>
      <c r="G1085" s="87">
        <f>+IF(ISNUMBER(DATA!X738),DATA!X738,"n/a")</f>
        <v>2.2794215906228299</v>
      </c>
      <c r="H1085" s="77">
        <f>+IF(ISNUMBER(DATA!Y738),DATA!Y738,"n/a")</f>
        <v>-3.4864683955531502E-2</v>
      </c>
      <c r="I1085" s="87">
        <f>+IF(ISNUMBER(DATA!AH738),DATA!AH738,"n/a")</f>
        <v>2.3287840776238502</v>
      </c>
      <c r="J1085" s="77">
        <f>+IF(ISNUMBER(DATA!AI738),DATA!AI738,"n/a")</f>
        <v>-1.6482423596985499E-2</v>
      </c>
      <c r="K1085" s="87">
        <f>+IF(ISNUMBER(DATA!AR738),DATA!AR738,"n/a")</f>
        <v>2.3273516658486</v>
      </c>
      <c r="L1085" s="77">
        <f>+IF(ISNUMBER(DATA!AS738),DATA!AS738,"n/a")</f>
        <v>-1.26338496822041E-2</v>
      </c>
      <c r="R1085" s="66"/>
      <c r="S1085" s="66"/>
      <c r="T1085" s="66"/>
      <c r="U1085" s="66"/>
      <c r="V1085" s="66"/>
      <c r="W1085" s="66"/>
      <c r="X1085" s="66"/>
      <c r="Y1085" s="66"/>
    </row>
    <row r="1086" spans="1:25" x14ac:dyDescent="0.2">
      <c r="A1086" s="75" t="s">
        <v>19</v>
      </c>
      <c r="B1086" s="66" t="s">
        <v>27</v>
      </c>
      <c r="C1086" s="66" t="s">
        <v>26</v>
      </c>
      <c r="D1086" s="66" t="s">
        <v>279</v>
      </c>
      <c r="E1086" s="87">
        <f>+IF(ISNUMBER(DATA!N739),DATA!N739,"n/a")</f>
        <v>2.7047269284162399</v>
      </c>
      <c r="F1086" s="77">
        <f>+IF(ISNUMBER(DATA!O739),DATA!O739,"n/a")</f>
        <v>0.12984155175595299</v>
      </c>
      <c r="G1086" s="87">
        <f>+IF(ISNUMBER(DATA!X739),DATA!X739,"n/a")</f>
        <v>2.7317474870459701</v>
      </c>
      <c r="H1086" s="77">
        <f>+IF(ISNUMBER(DATA!Y739),DATA!Y739,"n/a")</f>
        <v>0.10127050456679999</v>
      </c>
      <c r="I1086" s="87">
        <f>+IF(ISNUMBER(DATA!AH739),DATA!AH739,"n/a")</f>
        <v>2.7178727112552199</v>
      </c>
      <c r="J1086" s="77">
        <f>+IF(ISNUMBER(DATA!AI739),DATA!AI739,"n/a")</f>
        <v>8.9990709821665293E-2</v>
      </c>
      <c r="K1086" s="87">
        <f>+IF(ISNUMBER(DATA!AR739),DATA!AR739,"n/a")</f>
        <v>2.6839646773640302</v>
      </c>
      <c r="L1086" s="77">
        <f>+IF(ISNUMBER(DATA!AS739),DATA!AS739,"n/a")</f>
        <v>0.15391487819253399</v>
      </c>
      <c r="R1086" s="66"/>
      <c r="S1086" s="66"/>
      <c r="T1086" s="66"/>
      <c r="U1086" s="66"/>
      <c r="V1086" s="66"/>
      <c r="W1086" s="66"/>
      <c r="X1086" s="66"/>
      <c r="Y1086" s="66"/>
    </row>
    <row r="1087" spans="1:25" x14ac:dyDescent="0.2">
      <c r="A1087" s="75" t="s">
        <v>19</v>
      </c>
      <c r="B1087" s="66" t="s">
        <v>27</v>
      </c>
      <c r="C1087" s="66" t="s">
        <v>26</v>
      </c>
      <c r="D1087" s="66" t="s">
        <v>280</v>
      </c>
      <c r="E1087" s="87">
        <f>+IF(ISNUMBER(DATA!N740),DATA!N740,"n/a")</f>
        <v>2.7767942582707801</v>
      </c>
      <c r="F1087" s="77">
        <f>+IF(ISNUMBER(DATA!O740),DATA!O740,"n/a")</f>
        <v>-2.3847905177921899E-2</v>
      </c>
      <c r="G1087" s="87">
        <f>+IF(ISNUMBER(DATA!X740),DATA!X740,"n/a")</f>
        <v>2.75589437280283</v>
      </c>
      <c r="H1087" s="77">
        <f>+IF(ISNUMBER(DATA!Y740),DATA!Y740,"n/a")</f>
        <v>-2.0358630522249399E-2</v>
      </c>
      <c r="I1087" s="87">
        <f>+IF(ISNUMBER(DATA!AH740),DATA!AH740,"n/a")</f>
        <v>2.7572522275288902</v>
      </c>
      <c r="J1087" s="77">
        <f>+IF(ISNUMBER(DATA!AI740),DATA!AI740,"n/a")</f>
        <v>-3.4442920755364599E-2</v>
      </c>
      <c r="K1087" s="87">
        <f>+IF(ISNUMBER(DATA!AR740),DATA!AR740,"n/a")</f>
        <v>2.7886072380853801</v>
      </c>
      <c r="L1087" s="77">
        <f>+IF(ISNUMBER(DATA!AS740),DATA!AS740,"n/a")</f>
        <v>-1.54281349764409E-2</v>
      </c>
      <c r="R1087" s="66"/>
      <c r="S1087" s="66"/>
      <c r="T1087" s="66"/>
      <c r="U1087" s="66"/>
      <c r="V1087" s="66"/>
      <c r="W1087" s="66"/>
      <c r="X1087" s="66"/>
      <c r="Y1087" s="66"/>
    </row>
    <row r="1088" spans="1:25" x14ac:dyDescent="0.2">
      <c r="A1088" s="75" t="s">
        <v>19</v>
      </c>
      <c r="B1088" s="66" t="s">
        <v>27</v>
      </c>
      <c r="C1088" s="66" t="s">
        <v>26</v>
      </c>
      <c r="D1088" s="66" t="s">
        <v>281</v>
      </c>
      <c r="E1088" s="87">
        <f>+IF(ISNUMBER(DATA!N741),DATA!N741,"n/a")</f>
        <v>2.4688028458735598</v>
      </c>
      <c r="F1088" s="77">
        <f>+IF(ISNUMBER(DATA!O741),DATA!O741,"n/a")</f>
        <v>-2.8845347908922101E-2</v>
      </c>
      <c r="G1088" s="87">
        <f>+IF(ISNUMBER(DATA!X741),DATA!X741,"n/a")</f>
        <v>2.46033921393132</v>
      </c>
      <c r="H1088" s="77">
        <f>+IF(ISNUMBER(DATA!Y741),DATA!Y741,"n/a")</f>
        <v>-1.2402156307991401E-2</v>
      </c>
      <c r="I1088" s="87">
        <f>+IF(ISNUMBER(DATA!AH741),DATA!AH741,"n/a")</f>
        <v>2.4497228184088402</v>
      </c>
      <c r="J1088" s="77">
        <f>+IF(ISNUMBER(DATA!AI741),DATA!AI741,"n/a")</f>
        <v>-1.1557425690721899E-2</v>
      </c>
      <c r="K1088" s="87">
        <f>+IF(ISNUMBER(DATA!AR741),DATA!AR741,"n/a")</f>
        <v>2.4527736865781802</v>
      </c>
      <c r="L1088" s="77">
        <f>+IF(ISNUMBER(DATA!AS741),DATA!AS741,"n/a")</f>
        <v>-2.4675806805800701E-4</v>
      </c>
      <c r="R1088" s="66"/>
      <c r="S1088" s="66"/>
      <c r="T1088" s="66"/>
      <c r="U1088" s="66"/>
      <c r="V1088" s="66"/>
      <c r="W1088" s="66"/>
      <c r="X1088" s="66"/>
      <c r="Y1088" s="66"/>
    </row>
    <row r="1089" spans="1:25" x14ac:dyDescent="0.2">
      <c r="A1089" s="75" t="s">
        <v>19</v>
      </c>
      <c r="B1089" s="66" t="s">
        <v>27</v>
      </c>
      <c r="C1089" s="66" t="s">
        <v>26</v>
      </c>
      <c r="D1089" s="66" t="s">
        <v>282</v>
      </c>
      <c r="E1089" s="87">
        <f>+IF(ISNUMBER(DATA!N742),DATA!N742,"n/a")</f>
        <v>2.9343183772385499</v>
      </c>
      <c r="F1089" s="77">
        <f>+IF(ISNUMBER(DATA!O742),DATA!O742,"n/a")</f>
        <v>6.9315151159166904E-3</v>
      </c>
      <c r="G1089" s="87">
        <f>+IF(ISNUMBER(DATA!X742),DATA!X742,"n/a")</f>
        <v>2.9671215458078599</v>
      </c>
      <c r="H1089" s="77">
        <f>+IF(ISNUMBER(DATA!Y742),DATA!Y742,"n/a")</f>
        <v>3.4117191087689201E-2</v>
      </c>
      <c r="I1089" s="87">
        <f>+IF(ISNUMBER(DATA!AH742),DATA!AH742,"n/a")</f>
        <v>2.9831736289053699</v>
      </c>
      <c r="J1089" s="77">
        <f>+IF(ISNUMBER(DATA!AI742),DATA!AI742,"n/a")</f>
        <v>5.9630536679245401E-2</v>
      </c>
      <c r="K1089" s="87">
        <f>+IF(ISNUMBER(DATA!AR742),DATA!AR742,"n/a")</f>
        <v>2.95081326811796</v>
      </c>
      <c r="L1089" s="77">
        <f>+IF(ISNUMBER(DATA!AS742),DATA!AS742,"n/a")</f>
        <v>7.4044051356986704E-2</v>
      </c>
      <c r="R1089" s="66"/>
      <c r="S1089" s="66"/>
      <c r="T1089" s="66"/>
      <c r="U1089" s="66"/>
      <c r="V1089" s="66"/>
      <c r="W1089" s="66"/>
      <c r="X1089" s="66"/>
      <c r="Y1089" s="66"/>
    </row>
    <row r="1090" spans="1:25" x14ac:dyDescent="0.2">
      <c r="A1090" s="75" t="s">
        <v>19</v>
      </c>
      <c r="B1090" s="66" t="s">
        <v>27</v>
      </c>
      <c r="C1090" s="66" t="s">
        <v>26</v>
      </c>
      <c r="D1090" s="66" t="s">
        <v>283</v>
      </c>
      <c r="E1090" s="87">
        <f>+IF(ISNUMBER(DATA!N743),DATA!N743,"n/a")</f>
        <v>2.7140378830596901</v>
      </c>
      <c r="F1090" s="77">
        <f>+IF(ISNUMBER(DATA!O743),DATA!O743,"n/a")</f>
        <v>9.3556035734770407E-2</v>
      </c>
      <c r="G1090" s="87">
        <f>+IF(ISNUMBER(DATA!X743),DATA!X743,"n/a")</f>
        <v>2.7227118923390798</v>
      </c>
      <c r="H1090" s="77">
        <f>+IF(ISNUMBER(DATA!Y743),DATA!Y743,"n/a")</f>
        <v>9.1884492853180094E-2</v>
      </c>
      <c r="I1090" s="87">
        <f>+IF(ISNUMBER(DATA!AH743),DATA!AH743,"n/a")</f>
        <v>2.7182460130211101</v>
      </c>
      <c r="J1090" s="77">
        <f>+IF(ISNUMBER(DATA!AI743),DATA!AI743,"n/a")</f>
        <v>8.3583011080591796E-2</v>
      </c>
      <c r="K1090" s="87">
        <f>+IF(ISNUMBER(DATA!AR743),DATA!AR743,"n/a")</f>
        <v>2.6601434000158499</v>
      </c>
      <c r="L1090" s="77">
        <f>+IF(ISNUMBER(DATA!AS743),DATA!AS743,"n/a")</f>
        <v>5.8073158671869199E-2</v>
      </c>
      <c r="R1090" s="66"/>
      <c r="S1090" s="66"/>
      <c r="T1090" s="66"/>
      <c r="U1090" s="66"/>
      <c r="V1090" s="66"/>
      <c r="W1090" s="66"/>
      <c r="X1090" s="66"/>
      <c r="Y1090" s="66"/>
    </row>
    <row r="1091" spans="1:25" x14ac:dyDescent="0.2">
      <c r="A1091" s="75" t="s">
        <v>19</v>
      </c>
      <c r="B1091" s="66" t="s">
        <v>27</v>
      </c>
      <c r="C1091" s="66" t="s">
        <v>26</v>
      </c>
      <c r="D1091" s="66" t="s">
        <v>284</v>
      </c>
      <c r="E1091" s="87">
        <f>+IF(ISNUMBER(DATA!N744),DATA!N744,"n/a")</f>
        <v>2.3833941471880902</v>
      </c>
      <c r="F1091" s="77">
        <f>+IF(ISNUMBER(DATA!O744),DATA!O744,"n/a")</f>
        <v>-7.5561914670215904E-2</v>
      </c>
      <c r="G1091" s="87">
        <f>+IF(ISNUMBER(DATA!X744),DATA!X744,"n/a")</f>
        <v>2.3872290410065999</v>
      </c>
      <c r="H1091" s="77">
        <f>+IF(ISNUMBER(DATA!Y744),DATA!Y744,"n/a")</f>
        <v>-2.9784503863017901E-2</v>
      </c>
      <c r="I1091" s="87">
        <f>+IF(ISNUMBER(DATA!AH744),DATA!AH744,"n/a")</f>
        <v>2.39126972629197</v>
      </c>
      <c r="J1091" s="77">
        <f>+IF(ISNUMBER(DATA!AI744),DATA!AI744,"n/a")</f>
        <v>-3.5329507838065799E-3</v>
      </c>
      <c r="K1091" s="87">
        <f>+IF(ISNUMBER(DATA!AR744),DATA!AR744,"n/a")</f>
        <v>2.4002528924295898</v>
      </c>
      <c r="L1091" s="77">
        <f>+IF(ISNUMBER(DATA!AS744),DATA!AS744,"n/a")</f>
        <v>1.8763841651868798E-2</v>
      </c>
      <c r="R1091" s="66"/>
      <c r="S1091" s="66"/>
      <c r="T1091" s="66"/>
      <c r="U1091" s="66"/>
      <c r="V1091" s="66"/>
      <c r="W1091" s="66"/>
      <c r="X1091" s="66"/>
      <c r="Y1091" s="66"/>
    </row>
    <row r="1092" spans="1:25" x14ac:dyDescent="0.2">
      <c r="A1092" s="75" t="s">
        <v>19</v>
      </c>
      <c r="B1092" s="66" t="s">
        <v>27</v>
      </c>
      <c r="C1092" s="66" t="s">
        <v>26</v>
      </c>
      <c r="D1092" s="66" t="s">
        <v>285</v>
      </c>
      <c r="E1092" s="87">
        <f>+IF(ISNUMBER(DATA!N745),DATA!N745,"n/a")</f>
        <v>2.0979249223188101</v>
      </c>
      <c r="F1092" s="77">
        <f>+IF(ISNUMBER(DATA!O745),DATA!O745,"n/a")</f>
        <v>-0.13821013895711001</v>
      </c>
      <c r="G1092" s="87">
        <f>+IF(ISNUMBER(DATA!X745),DATA!X745,"n/a")</f>
        <v>2.0831561704638499</v>
      </c>
      <c r="H1092" s="77">
        <f>+IF(ISNUMBER(DATA!Y745),DATA!Y745,"n/a")</f>
        <v>-8.3404610102446597E-2</v>
      </c>
      <c r="I1092" s="87">
        <f>+IF(ISNUMBER(DATA!AH745),DATA!AH745,"n/a")</f>
        <v>1.9626752433468699</v>
      </c>
      <c r="J1092" s="77">
        <f>+IF(ISNUMBER(DATA!AI745),DATA!AI745,"n/a")</f>
        <v>-9.6959226415345295E-2</v>
      </c>
      <c r="K1092" s="87">
        <f>+IF(ISNUMBER(DATA!AR745),DATA!AR745,"n/a")</f>
        <v>1.98779371874293</v>
      </c>
      <c r="L1092" s="77">
        <f>+IF(ISNUMBER(DATA!AS745),DATA!AS745,"n/a")</f>
        <v>-3.3183882339014897E-2</v>
      </c>
      <c r="R1092" s="66"/>
      <c r="S1092" s="66"/>
      <c r="T1092" s="66"/>
      <c r="U1092" s="66"/>
      <c r="V1092" s="66"/>
      <c r="W1092" s="66"/>
      <c r="X1092" s="66"/>
      <c r="Y1092" s="66"/>
    </row>
    <row r="1093" spans="1:25" x14ac:dyDescent="0.2">
      <c r="A1093" s="75" t="s">
        <v>19</v>
      </c>
      <c r="B1093" s="66" t="s">
        <v>27</v>
      </c>
      <c r="C1093" s="66" t="s">
        <v>26</v>
      </c>
      <c r="D1093" s="66" t="s">
        <v>286</v>
      </c>
      <c r="E1093" s="87">
        <f>+IF(ISNUMBER(DATA!N746),DATA!N746,"n/a")</f>
        <v>2.1789184565998698</v>
      </c>
      <c r="F1093" s="77">
        <f>+IF(ISNUMBER(DATA!O746),DATA!O746,"n/a")</f>
        <v>1.11832181394833E-2</v>
      </c>
      <c r="G1093" s="87">
        <f>+IF(ISNUMBER(DATA!X746),DATA!X746,"n/a")</f>
        <v>2.2187682749353299</v>
      </c>
      <c r="H1093" s="77">
        <f>+IF(ISNUMBER(DATA!Y746),DATA!Y746,"n/a")</f>
        <v>3.4175891652656699E-2</v>
      </c>
      <c r="I1093" s="87">
        <f>+IF(ISNUMBER(DATA!AH746),DATA!AH746,"n/a")</f>
        <v>2.2049524853113298</v>
      </c>
      <c r="J1093" s="77">
        <f>+IF(ISNUMBER(DATA!AI746),DATA!AI746,"n/a")</f>
        <v>4.1583080050306601E-2</v>
      </c>
      <c r="K1093" s="87">
        <f>+IF(ISNUMBER(DATA!AR746),DATA!AR746,"n/a")</f>
        <v>2.1797672596534499</v>
      </c>
      <c r="L1093" s="77">
        <f>+IF(ISNUMBER(DATA!AS746),DATA!AS746,"n/a")</f>
        <v>3.5521533892916499E-2</v>
      </c>
      <c r="R1093" s="66"/>
      <c r="S1093" s="66"/>
      <c r="T1093" s="66"/>
      <c r="U1093" s="66"/>
      <c r="V1093" s="66"/>
      <c r="W1093" s="66"/>
      <c r="X1093" s="66"/>
      <c r="Y1093" s="66"/>
    </row>
    <row r="1094" spans="1:25" x14ac:dyDescent="0.2">
      <c r="A1094" s="75" t="s">
        <v>19</v>
      </c>
      <c r="B1094" s="66" t="s">
        <v>27</v>
      </c>
      <c r="C1094" s="66" t="s">
        <v>26</v>
      </c>
      <c r="D1094" s="66" t="s">
        <v>287</v>
      </c>
      <c r="E1094" s="87">
        <f>+IF(ISNUMBER(DATA!N747),DATA!N747,"n/a")</f>
        <v>2.3037640839052802</v>
      </c>
      <c r="F1094" s="77">
        <f>+IF(ISNUMBER(DATA!O747),DATA!O747,"n/a")</f>
        <v>4.2445495323286501E-2</v>
      </c>
      <c r="G1094" s="87">
        <f>+IF(ISNUMBER(DATA!X747),DATA!X747,"n/a")</f>
        <v>2.2886682183010398</v>
      </c>
      <c r="H1094" s="77">
        <f>+IF(ISNUMBER(DATA!Y747),DATA!Y747,"n/a")</f>
        <v>4.05079991685569E-2</v>
      </c>
      <c r="I1094" s="87">
        <f>+IF(ISNUMBER(DATA!AH747),DATA!AH747,"n/a")</f>
        <v>2.2756485303404999</v>
      </c>
      <c r="J1094" s="77">
        <f>+IF(ISNUMBER(DATA!AI747),DATA!AI747,"n/a")</f>
        <v>5.2697470388615698E-2</v>
      </c>
      <c r="K1094" s="87">
        <f>+IF(ISNUMBER(DATA!AR747),DATA!AR747,"n/a")</f>
        <v>2.2646139614431999</v>
      </c>
      <c r="L1094" s="77">
        <f>+IF(ISNUMBER(DATA!AS747),DATA!AS747,"n/a")</f>
        <v>5.2868178261423399E-2</v>
      </c>
      <c r="R1094" s="66"/>
      <c r="S1094" s="66"/>
      <c r="T1094" s="66"/>
      <c r="U1094" s="66"/>
      <c r="V1094" s="66"/>
      <c r="W1094" s="66"/>
      <c r="X1094" s="66"/>
      <c r="Y1094" s="66"/>
    </row>
    <row r="1095" spans="1:25" x14ac:dyDescent="0.2">
      <c r="A1095" s="75" t="s">
        <v>19</v>
      </c>
      <c r="B1095" s="66" t="s">
        <v>27</v>
      </c>
      <c r="C1095" s="66" t="s">
        <v>26</v>
      </c>
      <c r="D1095" s="66" t="s">
        <v>288</v>
      </c>
      <c r="E1095" s="87">
        <f>+IF(ISNUMBER(DATA!N748),DATA!N748,"n/a")</f>
        <v>2.95805627570549</v>
      </c>
      <c r="F1095" s="77">
        <f>+IF(ISNUMBER(DATA!O748),DATA!O748,"n/a")</f>
        <v>1.2327507639514901E-2</v>
      </c>
      <c r="G1095" s="87">
        <f>+IF(ISNUMBER(DATA!X748),DATA!X748,"n/a")</f>
        <v>2.9868921410234099</v>
      </c>
      <c r="H1095" s="77">
        <f>+IF(ISNUMBER(DATA!Y748),DATA!Y748,"n/a")</f>
        <v>4.50377397563708E-2</v>
      </c>
      <c r="I1095" s="87">
        <f>+IF(ISNUMBER(DATA!AH748),DATA!AH748,"n/a")</f>
        <v>2.9838145034332602</v>
      </c>
      <c r="J1095" s="77">
        <f>+IF(ISNUMBER(DATA!AI748),DATA!AI748,"n/a")</f>
        <v>7.3133093700259499E-2</v>
      </c>
      <c r="K1095" s="87">
        <f>+IF(ISNUMBER(DATA!AR748),DATA!AR748,"n/a")</f>
        <v>2.9432373432061798</v>
      </c>
      <c r="L1095" s="77">
        <f>+IF(ISNUMBER(DATA!AS748),DATA!AS748,"n/a")</f>
        <v>7.64526897969941E-2</v>
      </c>
      <c r="R1095" s="66"/>
      <c r="S1095" s="66"/>
      <c r="T1095" s="66"/>
      <c r="U1095" s="66"/>
      <c r="V1095" s="66"/>
      <c r="W1095" s="66"/>
      <c r="X1095" s="66"/>
      <c r="Y1095" s="66"/>
    </row>
    <row r="1096" spans="1:25" x14ac:dyDescent="0.2">
      <c r="A1096" s="75" t="s">
        <v>19</v>
      </c>
      <c r="B1096" s="66" t="s">
        <v>27</v>
      </c>
      <c r="C1096" s="66" t="s">
        <v>26</v>
      </c>
      <c r="D1096" s="66" t="s">
        <v>289</v>
      </c>
      <c r="E1096" s="87">
        <f>+IF(ISNUMBER(DATA!N749),DATA!N749,"n/a")</f>
        <v>2.6383605902026499</v>
      </c>
      <c r="F1096" s="77">
        <f>+IF(ISNUMBER(DATA!O749),DATA!O749,"n/a")</f>
        <v>-6.3576385297523796E-3</v>
      </c>
      <c r="G1096" s="87">
        <f>+IF(ISNUMBER(DATA!X749),DATA!X749,"n/a")</f>
        <v>2.6372110374583402</v>
      </c>
      <c r="H1096" s="77">
        <f>+IF(ISNUMBER(DATA!Y749),DATA!Y749,"n/a")</f>
        <v>5.0131872749465498E-2</v>
      </c>
      <c r="I1096" s="87">
        <f>+IF(ISNUMBER(DATA!AH749),DATA!AH749,"n/a")</f>
        <v>2.6393207443138</v>
      </c>
      <c r="J1096" s="77">
        <f>+IF(ISNUMBER(DATA!AI749),DATA!AI749,"n/a")</f>
        <v>7.6056537298023696E-2</v>
      </c>
      <c r="K1096" s="87">
        <f>+IF(ISNUMBER(DATA!AR749),DATA!AR749,"n/a")</f>
        <v>2.6133869610252201</v>
      </c>
      <c r="L1096" s="77">
        <f>+IF(ISNUMBER(DATA!AS749),DATA!AS749,"n/a")</f>
        <v>8.6750907858767407E-2</v>
      </c>
      <c r="R1096" s="66"/>
      <c r="S1096" s="66"/>
      <c r="T1096" s="66"/>
      <c r="U1096" s="66"/>
      <c r="V1096" s="66"/>
      <c r="W1096" s="66"/>
      <c r="X1096" s="66"/>
      <c r="Y1096" s="66"/>
    </row>
    <row r="1097" spans="1:25" x14ac:dyDescent="0.2">
      <c r="A1097" s="75" t="s">
        <v>19</v>
      </c>
      <c r="B1097" s="66" t="s">
        <v>27</v>
      </c>
      <c r="C1097" s="66" t="s">
        <v>26</v>
      </c>
      <c r="D1097" s="66" t="s">
        <v>290</v>
      </c>
      <c r="E1097" s="87">
        <f>+IF(ISNUMBER(DATA!N750),DATA!N750,"n/a")</f>
        <v>2.1313331456520799</v>
      </c>
      <c r="F1097" s="77">
        <f>+IF(ISNUMBER(DATA!O750),DATA!O750,"n/a")</f>
        <v>-7.4973905062458504E-2</v>
      </c>
      <c r="G1097" s="87">
        <f>+IF(ISNUMBER(DATA!X750),DATA!X750,"n/a")</f>
        <v>2.1923026277969799</v>
      </c>
      <c r="H1097" s="77">
        <f>+IF(ISNUMBER(DATA!Y750),DATA!Y750,"n/a")</f>
        <v>-2.4738452211278E-2</v>
      </c>
      <c r="I1097" s="87">
        <f>+IF(ISNUMBER(DATA!AH750),DATA!AH750,"n/a")</f>
        <v>2.1850650352887802</v>
      </c>
      <c r="J1097" s="77">
        <f>+IF(ISNUMBER(DATA!AI750),DATA!AI750,"n/a")</f>
        <v>-2.1515862136840202E-3</v>
      </c>
      <c r="K1097" s="87">
        <f>+IF(ISNUMBER(DATA!AR750),DATA!AR750,"n/a")</f>
        <v>2.2022202583283299</v>
      </c>
      <c r="L1097" s="77">
        <f>+IF(ISNUMBER(DATA!AS750),DATA!AS750,"n/a")</f>
        <v>1.8174087168424499E-2</v>
      </c>
      <c r="R1097" s="66"/>
      <c r="S1097" s="66"/>
      <c r="T1097" s="66"/>
      <c r="U1097" s="66"/>
      <c r="V1097" s="66"/>
      <c r="W1097" s="66"/>
      <c r="X1097" s="66"/>
      <c r="Y1097" s="66"/>
    </row>
    <row r="1098" spans="1:25" x14ac:dyDescent="0.2">
      <c r="A1098" s="75" t="s">
        <v>19</v>
      </c>
      <c r="B1098" s="66" t="s">
        <v>27</v>
      </c>
      <c r="C1098" s="66" t="s">
        <v>26</v>
      </c>
      <c r="D1098" s="66" t="s">
        <v>291</v>
      </c>
      <c r="E1098" s="87">
        <f>+IF(ISNUMBER(DATA!N751),DATA!N751,"n/a")</f>
        <v>2.8884094620686098</v>
      </c>
      <c r="F1098" s="77">
        <f>+IF(ISNUMBER(DATA!O751),DATA!O751,"n/a")</f>
        <v>-5.2905431058101797E-2</v>
      </c>
      <c r="G1098" s="87">
        <f>+IF(ISNUMBER(DATA!X751),DATA!X751,"n/a")</f>
        <v>2.8736618362821602</v>
      </c>
      <c r="H1098" s="77">
        <f>+IF(ISNUMBER(DATA!Y751),DATA!Y751,"n/a")</f>
        <v>-3.9142528025498703E-2</v>
      </c>
      <c r="I1098" s="87">
        <f>+IF(ISNUMBER(DATA!AH751),DATA!AH751,"n/a")</f>
        <v>2.8802560600912499</v>
      </c>
      <c r="J1098" s="77">
        <f>+IF(ISNUMBER(DATA!AI751),DATA!AI751,"n/a")</f>
        <v>-1.7811920663177001E-2</v>
      </c>
      <c r="K1098" s="87">
        <f>+IF(ISNUMBER(DATA!AR751),DATA!AR751,"n/a")</f>
        <v>2.7922443241881001</v>
      </c>
      <c r="L1098" s="77">
        <f>+IF(ISNUMBER(DATA!AS751),DATA!AS751,"n/a")</f>
        <v>-4.1596278423159397E-2</v>
      </c>
      <c r="R1098" s="66"/>
      <c r="S1098" s="66"/>
      <c r="T1098" s="66"/>
      <c r="U1098" s="66"/>
      <c r="V1098" s="66"/>
      <c r="W1098" s="66"/>
      <c r="X1098" s="66"/>
      <c r="Y1098" s="66"/>
    </row>
    <row r="1099" spans="1:25" x14ac:dyDescent="0.2">
      <c r="A1099" s="75" t="s">
        <v>19</v>
      </c>
      <c r="B1099" s="66" t="s">
        <v>27</v>
      </c>
      <c r="C1099" s="66" t="s">
        <v>26</v>
      </c>
      <c r="D1099" s="66" t="s">
        <v>292</v>
      </c>
      <c r="E1099" s="87">
        <f>+IF(ISNUMBER(DATA!N752),DATA!N752,"n/a")</f>
        <v>2.54974474823082</v>
      </c>
      <c r="F1099" s="77">
        <f>+IF(ISNUMBER(DATA!O752),DATA!O752,"n/a")</f>
        <v>5.5263289930557E-2</v>
      </c>
      <c r="G1099" s="87">
        <f>+IF(ISNUMBER(DATA!X752),DATA!X752,"n/a")</f>
        <v>2.5517727106733501</v>
      </c>
      <c r="H1099" s="77">
        <f>+IF(ISNUMBER(DATA!Y752),DATA!Y752,"n/a")</f>
        <v>2.7289265336062601E-2</v>
      </c>
      <c r="I1099" s="87">
        <f>+IF(ISNUMBER(DATA!AH752),DATA!AH752,"n/a")</f>
        <v>2.54688542011109</v>
      </c>
      <c r="J1099" s="77">
        <f>+IF(ISNUMBER(DATA!AI752),DATA!AI752,"n/a")</f>
        <v>1.6140620075447198E-2</v>
      </c>
      <c r="K1099" s="87">
        <f>+IF(ISNUMBER(DATA!AR752),DATA!AR752,"n/a")</f>
        <v>2.4839729016244299</v>
      </c>
      <c r="L1099" s="77">
        <f>+IF(ISNUMBER(DATA!AS752),DATA!AS752,"n/a")</f>
        <v>-1.2722670842802699E-2</v>
      </c>
      <c r="R1099" s="66"/>
      <c r="S1099" s="66"/>
      <c r="T1099" s="66"/>
      <c r="U1099" s="66"/>
      <c r="V1099" s="66"/>
      <c r="W1099" s="66"/>
      <c r="X1099" s="66"/>
      <c r="Y1099" s="66"/>
    </row>
    <row r="1100" spans="1:25" x14ac:dyDescent="0.2">
      <c r="A1100" s="75" t="s">
        <v>19</v>
      </c>
      <c r="B1100" s="66" t="s">
        <v>27</v>
      </c>
      <c r="C1100" s="66" t="s">
        <v>26</v>
      </c>
      <c r="D1100" s="66" t="s">
        <v>293</v>
      </c>
      <c r="E1100" s="87">
        <f>+IF(ISNUMBER(DATA!N753),DATA!N753,"n/a")</f>
        <v>2.8148670125742101</v>
      </c>
      <c r="F1100" s="77">
        <f>+IF(ISNUMBER(DATA!O753),DATA!O753,"n/a")</f>
        <v>-9.6996244780315793E-2</v>
      </c>
      <c r="G1100" s="87">
        <f>+IF(ISNUMBER(DATA!X753),DATA!X753,"n/a")</f>
        <v>2.7954627419668401</v>
      </c>
      <c r="H1100" s="77">
        <f>+IF(ISNUMBER(DATA!Y753),DATA!Y753,"n/a")</f>
        <v>-8.1164823846807205E-2</v>
      </c>
      <c r="I1100" s="87">
        <f>+IF(ISNUMBER(DATA!AH753),DATA!AH753,"n/a")</f>
        <v>2.7636365753604601</v>
      </c>
      <c r="J1100" s="77">
        <f>+IF(ISNUMBER(DATA!AI753),DATA!AI753,"n/a")</f>
        <v>-6.6080585318799498E-2</v>
      </c>
      <c r="K1100" s="87">
        <f>+IF(ISNUMBER(DATA!AR753),DATA!AR753,"n/a")</f>
        <v>2.74209766621984</v>
      </c>
      <c r="L1100" s="77">
        <f>+IF(ISNUMBER(DATA!AS753),DATA!AS753,"n/a")</f>
        <v>5.7318706283190503E-2</v>
      </c>
      <c r="R1100" s="66"/>
      <c r="S1100" s="66"/>
      <c r="T1100" s="66"/>
      <c r="U1100" s="66"/>
      <c r="V1100" s="66"/>
      <c r="W1100" s="66"/>
      <c r="X1100" s="66"/>
      <c r="Y1100" s="66"/>
    </row>
    <row r="1101" spans="1:25" x14ac:dyDescent="0.2">
      <c r="A1101" s="75" t="s">
        <v>19</v>
      </c>
      <c r="B1101" s="66" t="s">
        <v>27</v>
      </c>
      <c r="C1101" s="66" t="s">
        <v>26</v>
      </c>
      <c r="D1101" s="66" t="s">
        <v>294</v>
      </c>
      <c r="E1101" s="87">
        <f>+IF(ISNUMBER(DATA!N754),DATA!N754,"n/a")</f>
        <v>2.1500156704864901</v>
      </c>
      <c r="F1101" s="77">
        <f>+IF(ISNUMBER(DATA!O754),DATA!O754,"n/a")</f>
        <v>-7.4325839046801095E-2</v>
      </c>
      <c r="G1101" s="87">
        <f>+IF(ISNUMBER(DATA!X754),DATA!X754,"n/a")</f>
        <v>2.21491102521796</v>
      </c>
      <c r="H1101" s="77">
        <f>+IF(ISNUMBER(DATA!Y754),DATA!Y754,"n/a")</f>
        <v>-2.0480737985183801E-2</v>
      </c>
      <c r="I1101" s="87">
        <f>+IF(ISNUMBER(DATA!AH754),DATA!AH754,"n/a")</f>
        <v>2.2000056236827801</v>
      </c>
      <c r="J1101" s="77">
        <f>+IF(ISNUMBER(DATA!AI754),DATA!AI754,"n/a")</f>
        <v>6.6883124705431499E-4</v>
      </c>
      <c r="K1101" s="87">
        <f>+IF(ISNUMBER(DATA!AR754),DATA!AR754,"n/a")</f>
        <v>2.2114268487994502</v>
      </c>
      <c r="L1101" s="77">
        <f>+IF(ISNUMBER(DATA!AS754),DATA!AS754,"n/a")</f>
        <v>1.57230834874207E-2</v>
      </c>
      <c r="R1101" s="66"/>
      <c r="S1101" s="66"/>
      <c r="T1101" s="66"/>
      <c r="U1101" s="66"/>
      <c r="V1101" s="66"/>
      <c r="W1101" s="66"/>
      <c r="X1101" s="66"/>
      <c r="Y1101" s="66"/>
    </row>
    <row r="1102" spans="1:25" x14ac:dyDescent="0.2">
      <c r="A1102" s="75" t="s">
        <v>19</v>
      </c>
      <c r="B1102" s="66" t="s">
        <v>27</v>
      </c>
      <c r="C1102" s="66" t="s">
        <v>26</v>
      </c>
      <c r="D1102" s="66" t="s">
        <v>295</v>
      </c>
      <c r="E1102" s="87">
        <f>+IF(ISNUMBER(DATA!N755),DATA!N755,"n/a")</f>
        <v>2.0296817333031898</v>
      </c>
      <c r="F1102" s="77">
        <f>+IF(ISNUMBER(DATA!O755),DATA!O755,"n/a")</f>
        <v>5.1119230712664998E-2</v>
      </c>
      <c r="G1102" s="87">
        <f>+IF(ISNUMBER(DATA!X755),DATA!X755,"n/a")</f>
        <v>2.0612823880279501</v>
      </c>
      <c r="H1102" s="77">
        <f>+IF(ISNUMBER(DATA!Y755),DATA!Y755,"n/a")</f>
        <v>4.9805932553242699E-2</v>
      </c>
      <c r="I1102" s="87">
        <f>+IF(ISNUMBER(DATA!AH755),DATA!AH755,"n/a")</f>
        <v>1.99256273948151</v>
      </c>
      <c r="J1102" s="77">
        <f>+IF(ISNUMBER(DATA!AI755),DATA!AI755,"n/a")</f>
        <v>9.3212386471739697E-3</v>
      </c>
      <c r="K1102" s="87">
        <f>+IF(ISNUMBER(DATA!AR755),DATA!AR755,"n/a")</f>
        <v>1.99046419323392</v>
      </c>
      <c r="L1102" s="77">
        <f>+IF(ISNUMBER(DATA!AS755),DATA!AS755,"n/a")</f>
        <v>2.2011347775318799E-2</v>
      </c>
      <c r="R1102" s="66"/>
      <c r="S1102" s="66"/>
      <c r="T1102" s="66"/>
      <c r="U1102" s="66"/>
      <c r="V1102" s="66"/>
      <c r="W1102" s="66"/>
      <c r="X1102" s="66"/>
      <c r="Y1102" s="66"/>
    </row>
    <row r="1103" spans="1:25" x14ac:dyDescent="0.2">
      <c r="A1103" s="75" t="s">
        <v>19</v>
      </c>
      <c r="B1103" s="66" t="s">
        <v>27</v>
      </c>
      <c r="C1103" s="66" t="s">
        <v>26</v>
      </c>
      <c r="D1103" s="66" t="s">
        <v>296</v>
      </c>
      <c r="E1103" s="87">
        <f>+IF(ISNUMBER(DATA!N756),DATA!N756,"n/a")</f>
        <v>2.2762710865339302</v>
      </c>
      <c r="F1103" s="77">
        <f>+IF(ISNUMBER(DATA!O756),DATA!O756,"n/a")</f>
        <v>6.0439214418121098E-2</v>
      </c>
      <c r="G1103" s="87">
        <f>+IF(ISNUMBER(DATA!X756),DATA!X756,"n/a")</f>
        <v>2.2625788649173999</v>
      </c>
      <c r="H1103" s="77">
        <f>+IF(ISNUMBER(DATA!Y756),DATA!Y756,"n/a")</f>
        <v>4.1487434345707203E-2</v>
      </c>
      <c r="I1103" s="87">
        <f>+IF(ISNUMBER(DATA!AH756),DATA!AH756,"n/a")</f>
        <v>2.1964918833333198</v>
      </c>
      <c r="J1103" s="77">
        <f>+IF(ISNUMBER(DATA!AI756),DATA!AI756,"n/a")</f>
        <v>6.1021786511693002E-2</v>
      </c>
      <c r="K1103" s="87">
        <f>+IF(ISNUMBER(DATA!AR756),DATA!AR756,"n/a")</f>
        <v>2.1632461260170399</v>
      </c>
      <c r="L1103" s="77">
        <f>+IF(ISNUMBER(DATA!AS756),DATA!AS756,"n/a")</f>
        <v>5.4054697979678497E-2</v>
      </c>
      <c r="R1103" s="66"/>
      <c r="S1103" s="66"/>
      <c r="T1103" s="66"/>
      <c r="U1103" s="66"/>
      <c r="V1103" s="66"/>
      <c r="W1103" s="66"/>
      <c r="X1103" s="66"/>
      <c r="Y1103" s="66"/>
    </row>
    <row r="1104" spans="1:25" x14ac:dyDescent="0.2">
      <c r="A1104" s="75" t="s">
        <v>19</v>
      </c>
      <c r="B1104" s="66" t="s">
        <v>27</v>
      </c>
      <c r="C1104" s="66" t="s">
        <v>26</v>
      </c>
      <c r="D1104" s="66" t="s">
        <v>297</v>
      </c>
      <c r="E1104" s="87">
        <f>+IF(ISNUMBER(DATA!N757),DATA!N757,"n/a")</f>
        <v>2.4121487491241802</v>
      </c>
      <c r="F1104" s="77">
        <f>+IF(ISNUMBER(DATA!O757),DATA!O757,"n/a")</f>
        <v>-7.44073903842703E-2</v>
      </c>
      <c r="G1104" s="87">
        <f>+IF(ISNUMBER(DATA!X757),DATA!X757,"n/a")</f>
        <v>2.4736020542011499</v>
      </c>
      <c r="H1104" s="77">
        <f>+IF(ISNUMBER(DATA!Y757),DATA!Y757,"n/a")</f>
        <v>-3.5299544334260601E-2</v>
      </c>
      <c r="I1104" s="87">
        <f>+IF(ISNUMBER(DATA!AH757),DATA!AH757,"n/a")</f>
        <v>2.44685096138228</v>
      </c>
      <c r="J1104" s="77">
        <f>+IF(ISNUMBER(DATA!AI757),DATA!AI757,"n/a")</f>
        <v>-2.97673507125709E-2</v>
      </c>
      <c r="K1104" s="87">
        <f>+IF(ISNUMBER(DATA!AR757),DATA!AR757,"n/a")</f>
        <v>2.4365605025535602</v>
      </c>
      <c r="L1104" s="77">
        <f>+IF(ISNUMBER(DATA!AS757),DATA!AS757,"n/a")</f>
        <v>1.0831774633458101E-2</v>
      </c>
      <c r="R1104" s="66"/>
      <c r="S1104" s="66"/>
      <c r="T1104" s="66"/>
      <c r="U1104" s="66"/>
      <c r="V1104" s="66"/>
      <c r="W1104" s="66"/>
      <c r="X1104" s="66"/>
      <c r="Y1104" s="66"/>
    </row>
    <row r="1105" spans="1:25" x14ac:dyDescent="0.2">
      <c r="A1105" s="75" t="s">
        <v>19</v>
      </c>
      <c r="B1105" s="66" t="s">
        <v>27</v>
      </c>
      <c r="C1105" s="66" t="s">
        <v>26</v>
      </c>
      <c r="D1105" s="66" t="s">
        <v>298</v>
      </c>
      <c r="E1105" s="87">
        <f>+IF(ISNUMBER(DATA!N758),DATA!N758,"n/a")</f>
        <v>2.5717952066847798</v>
      </c>
      <c r="F1105" s="77">
        <f>+IF(ISNUMBER(DATA!O758),DATA!O758,"n/a")</f>
        <v>-3.7739802833147103E-2</v>
      </c>
      <c r="G1105" s="87">
        <f>+IF(ISNUMBER(DATA!X758),DATA!X758,"n/a")</f>
        <v>2.6204590500907501</v>
      </c>
      <c r="H1105" s="77">
        <f>+IF(ISNUMBER(DATA!Y758),DATA!Y758,"n/a")</f>
        <v>-4.1159214050521297E-3</v>
      </c>
      <c r="I1105" s="87">
        <f>+IF(ISNUMBER(DATA!AH758),DATA!AH758,"n/a")</f>
        <v>2.6246226373486201</v>
      </c>
      <c r="J1105" s="77">
        <f>+IF(ISNUMBER(DATA!AI758),DATA!AI758,"n/a")</f>
        <v>2.9426900559562201E-3</v>
      </c>
      <c r="K1105" s="87">
        <f>+IF(ISNUMBER(DATA!AR758),DATA!AR758,"n/a")</f>
        <v>2.5933446975290999</v>
      </c>
      <c r="L1105" s="77">
        <f>+IF(ISNUMBER(DATA!AS758),DATA!AS758,"n/a")</f>
        <v>6.2850469551424502E-3</v>
      </c>
      <c r="R1105" s="66"/>
      <c r="S1105" s="66"/>
      <c r="T1105" s="66"/>
      <c r="U1105" s="66"/>
      <c r="V1105" s="66"/>
      <c r="W1105" s="66"/>
      <c r="X1105" s="66"/>
      <c r="Y1105" s="66"/>
    </row>
    <row r="1106" spans="1:25" x14ac:dyDescent="0.2">
      <c r="A1106" s="75" t="s">
        <v>19</v>
      </c>
      <c r="B1106" s="66" t="s">
        <v>27</v>
      </c>
      <c r="C1106" s="66" t="s">
        <v>26</v>
      </c>
      <c r="D1106" s="66" t="s">
        <v>299</v>
      </c>
      <c r="E1106" s="87">
        <f>+IF(ISNUMBER(DATA!N759),DATA!N759,"n/a")</f>
        <v>2.50857196771365</v>
      </c>
      <c r="F1106" s="77">
        <f>+IF(ISNUMBER(DATA!O759),DATA!O759,"n/a")</f>
        <v>2.4314394853900401E-2</v>
      </c>
      <c r="G1106" s="87">
        <f>+IF(ISNUMBER(DATA!X759),DATA!X759,"n/a")</f>
        <v>2.5529274408637002</v>
      </c>
      <c r="H1106" s="77">
        <f>+IF(ISNUMBER(DATA!Y759),DATA!Y759,"n/a")</f>
        <v>4.8405402199175399E-2</v>
      </c>
      <c r="I1106" s="87">
        <f>+IF(ISNUMBER(DATA!AH759),DATA!AH759,"n/a")</f>
        <v>2.5414083780085699</v>
      </c>
      <c r="J1106" s="77">
        <f>+IF(ISNUMBER(DATA!AI759),DATA!AI759,"n/a")</f>
        <v>5.2212295200315499E-2</v>
      </c>
      <c r="K1106" s="87">
        <f>+IF(ISNUMBER(DATA!AR759),DATA!AR759,"n/a")</f>
        <v>2.52148054150407</v>
      </c>
      <c r="L1106" s="77">
        <f>+IF(ISNUMBER(DATA!AS759),DATA!AS759,"n/a")</f>
        <v>4.9533728221461203E-2</v>
      </c>
      <c r="R1106" s="66"/>
      <c r="S1106" s="66"/>
      <c r="T1106" s="66"/>
      <c r="U1106" s="66"/>
      <c r="V1106" s="66"/>
      <c r="W1106" s="66"/>
      <c r="X1106" s="66"/>
      <c r="Y1106" s="66"/>
    </row>
    <row r="1107" spans="1:25" x14ac:dyDescent="0.2">
      <c r="A1107" s="75" t="s">
        <v>19</v>
      </c>
      <c r="B1107" s="66" t="s">
        <v>27</v>
      </c>
      <c r="C1107" s="66" t="s">
        <v>26</v>
      </c>
      <c r="D1107" s="66" t="s">
        <v>300</v>
      </c>
      <c r="E1107" s="87">
        <f>+IF(ISNUMBER(DATA!N760),DATA!N760,"n/a")</f>
        <v>2.5955786851800302</v>
      </c>
      <c r="F1107" s="77">
        <f>+IF(ISNUMBER(DATA!O760),DATA!O760,"n/a")</f>
        <v>-2.43231760915542E-2</v>
      </c>
      <c r="G1107" s="87">
        <f>+IF(ISNUMBER(DATA!X760),DATA!X760,"n/a")</f>
        <v>2.5399356511305302</v>
      </c>
      <c r="H1107" s="77">
        <f>+IF(ISNUMBER(DATA!Y760),DATA!Y760,"n/a")</f>
        <v>-3.5716793718574801E-2</v>
      </c>
      <c r="I1107" s="87">
        <f>+IF(ISNUMBER(DATA!AH760),DATA!AH760,"n/a")</f>
        <v>2.4798236909631002</v>
      </c>
      <c r="J1107" s="77">
        <f>+IF(ISNUMBER(DATA!AI760),DATA!AI760,"n/a")</f>
        <v>-5.8397698009886798E-2</v>
      </c>
      <c r="K1107" s="87">
        <f>+IF(ISNUMBER(DATA!AR760),DATA!AR760,"n/a")</f>
        <v>2.5531945524786002</v>
      </c>
      <c r="L1107" s="77">
        <f>+IF(ISNUMBER(DATA!AS760),DATA!AS760,"n/a")</f>
        <v>-3.1553351038977703E-2</v>
      </c>
      <c r="R1107" s="66"/>
      <c r="S1107" s="66"/>
      <c r="T1107" s="66"/>
      <c r="U1107" s="66"/>
      <c r="V1107" s="66"/>
      <c r="W1107" s="66"/>
      <c r="X1107" s="66"/>
      <c r="Y1107" s="66"/>
    </row>
    <row r="1108" spans="1:25" x14ac:dyDescent="0.2">
      <c r="A1108" s="75" t="s">
        <v>19</v>
      </c>
      <c r="B1108" s="66" t="s">
        <v>27</v>
      </c>
      <c r="C1108" s="66" t="s">
        <v>26</v>
      </c>
      <c r="D1108" s="66" t="s">
        <v>301</v>
      </c>
      <c r="E1108" s="87">
        <f>+IF(ISNUMBER(DATA!N761),DATA!N761,"n/a")</f>
        <v>2.7293257128013502</v>
      </c>
      <c r="F1108" s="77">
        <f>+IF(ISNUMBER(DATA!O761),DATA!O761,"n/a")</f>
        <v>-1.2673853427792099E-2</v>
      </c>
      <c r="G1108" s="87">
        <f>+IF(ISNUMBER(DATA!X761),DATA!X761,"n/a")</f>
        <v>2.74814991730487</v>
      </c>
      <c r="H1108" s="77">
        <f>+IF(ISNUMBER(DATA!Y761),DATA!Y761,"n/a")</f>
        <v>-1.2157624423057199E-2</v>
      </c>
      <c r="I1108" s="87">
        <f>+IF(ISNUMBER(DATA!AH761),DATA!AH761,"n/a")</f>
        <v>2.75280251927127</v>
      </c>
      <c r="J1108" s="77">
        <f>+IF(ISNUMBER(DATA!AI761),DATA!AI761,"n/a")</f>
        <v>-2.9095119998328301E-2</v>
      </c>
      <c r="K1108" s="87">
        <f>+IF(ISNUMBER(DATA!AR761),DATA!AR761,"n/a")</f>
        <v>2.71041525564321</v>
      </c>
      <c r="L1108" s="77">
        <f>+IF(ISNUMBER(DATA!AS761),DATA!AS761,"n/a")</f>
        <v>-4.5560416242158702E-2</v>
      </c>
      <c r="R1108" s="66"/>
      <c r="S1108" s="66"/>
      <c r="T1108" s="66"/>
      <c r="U1108" s="66"/>
      <c r="V1108" s="66"/>
      <c r="W1108" s="66"/>
      <c r="X1108" s="66"/>
      <c r="Y1108" s="66"/>
    </row>
    <row r="1109" spans="1:25" x14ac:dyDescent="0.2">
      <c r="A1109" s="75" t="s">
        <v>19</v>
      </c>
      <c r="B1109" s="66" t="s">
        <v>27</v>
      </c>
      <c r="C1109" s="66" t="s">
        <v>26</v>
      </c>
      <c r="D1109" s="66" t="s">
        <v>302</v>
      </c>
      <c r="E1109" s="87">
        <f>+IF(ISNUMBER(DATA!N762),DATA!N762,"n/a")</f>
        <v>2.1819842612078801</v>
      </c>
      <c r="F1109" s="77">
        <f>+IF(ISNUMBER(DATA!O762),DATA!O762,"n/a")</f>
        <v>-6.1661664095832201E-2</v>
      </c>
      <c r="G1109" s="87">
        <f>+IF(ISNUMBER(DATA!X762),DATA!X762,"n/a")</f>
        <v>2.25188691416085</v>
      </c>
      <c r="H1109" s="77">
        <f>+IF(ISNUMBER(DATA!Y762),DATA!Y762,"n/a")</f>
        <v>-6.8683913665778598E-3</v>
      </c>
      <c r="I1109" s="87">
        <f>+IF(ISNUMBER(DATA!AH762),DATA!AH762,"n/a")</f>
        <v>2.2402121351079201</v>
      </c>
      <c r="J1109" s="77">
        <f>+IF(ISNUMBER(DATA!AI762),DATA!AI762,"n/a")</f>
        <v>1.42116173805494E-2</v>
      </c>
      <c r="K1109" s="87">
        <f>+IF(ISNUMBER(DATA!AR762),DATA!AR762,"n/a")</f>
        <v>2.24561431193586</v>
      </c>
      <c r="L1109" s="77">
        <f>+IF(ISNUMBER(DATA!AS762),DATA!AS762,"n/a")</f>
        <v>2.9402371042075801E-2</v>
      </c>
      <c r="R1109" s="66"/>
      <c r="S1109" s="66"/>
      <c r="T1109" s="66"/>
      <c r="U1109" s="66"/>
      <c r="V1109" s="66"/>
      <c r="W1109" s="66"/>
      <c r="X1109" s="66"/>
      <c r="Y1109" s="66"/>
    </row>
    <row r="1110" spans="1:25" x14ac:dyDescent="0.2">
      <c r="A1110" s="75" t="s">
        <v>19</v>
      </c>
      <c r="B1110" s="66" t="s">
        <v>27</v>
      </c>
      <c r="C1110" s="66" t="s">
        <v>26</v>
      </c>
      <c r="D1110" s="66" t="s">
        <v>303</v>
      </c>
      <c r="E1110" s="87">
        <f>+IF(ISNUMBER(DATA!N763),DATA!N763,"n/a")</f>
        <v>2.8474432741654301</v>
      </c>
      <c r="F1110" s="77">
        <f>+IF(ISNUMBER(DATA!O763),DATA!O763,"n/a")</f>
        <v>-3.3060852520319498E-3</v>
      </c>
      <c r="G1110" s="87">
        <f>+IF(ISNUMBER(DATA!X763),DATA!X763,"n/a")</f>
        <v>2.8528923853614501</v>
      </c>
      <c r="H1110" s="77">
        <f>+IF(ISNUMBER(DATA!Y763),DATA!Y763,"n/a")</f>
        <v>2.47500609414141E-2</v>
      </c>
      <c r="I1110" s="87">
        <f>+IF(ISNUMBER(DATA!AH763),DATA!AH763,"n/a")</f>
        <v>2.8589705055983399</v>
      </c>
      <c r="J1110" s="77">
        <f>+IF(ISNUMBER(DATA!AI763),DATA!AI763,"n/a")</f>
        <v>4.7901787094896703E-2</v>
      </c>
      <c r="K1110" s="87">
        <f>+IF(ISNUMBER(DATA!AR763),DATA!AR763,"n/a")</f>
        <v>2.82056199889124</v>
      </c>
      <c r="L1110" s="77">
        <f>+IF(ISNUMBER(DATA!AS763),DATA!AS763,"n/a")</f>
        <v>6.4854356684543299E-2</v>
      </c>
      <c r="R1110" s="66"/>
      <c r="S1110" s="66"/>
      <c r="T1110" s="66"/>
      <c r="U1110" s="66"/>
      <c r="V1110" s="66"/>
      <c r="W1110" s="66"/>
      <c r="X1110" s="66"/>
      <c r="Y1110" s="66"/>
    </row>
    <row r="1111" spans="1:25" x14ac:dyDescent="0.2">
      <c r="A1111" s="75" t="s">
        <v>19</v>
      </c>
      <c r="B1111" s="66" t="s">
        <v>27</v>
      </c>
      <c r="C1111" s="66" t="s">
        <v>26</v>
      </c>
      <c r="D1111" s="66" t="s">
        <v>304</v>
      </c>
      <c r="E1111" s="87">
        <f>+IF(ISNUMBER(DATA!N764),DATA!N764,"n/a")</f>
        <v>2.3397320650453102</v>
      </c>
      <c r="F1111" s="77">
        <f>+IF(ISNUMBER(DATA!O764),DATA!O764,"n/a")</f>
        <v>2.3911799070439301E-2</v>
      </c>
      <c r="G1111" s="87">
        <f>+IF(ISNUMBER(DATA!X764),DATA!X764,"n/a")</f>
        <v>2.3708538635606402</v>
      </c>
      <c r="H1111" s="77">
        <f>+IF(ISNUMBER(DATA!Y764),DATA!Y764,"n/a")</f>
        <v>3.6576785299591699E-2</v>
      </c>
      <c r="I1111" s="87">
        <f>+IF(ISNUMBER(DATA!AH764),DATA!AH764,"n/a")</f>
        <v>2.3601775859381</v>
      </c>
      <c r="J1111" s="77">
        <f>+IF(ISNUMBER(DATA!AI764),DATA!AI764,"n/a")</f>
        <v>3.9228278457161397E-2</v>
      </c>
      <c r="K1111" s="87">
        <f>+IF(ISNUMBER(DATA!AR764),DATA!AR764,"n/a")</f>
        <v>2.3358460661604301</v>
      </c>
      <c r="L1111" s="77">
        <f>+IF(ISNUMBER(DATA!AS764),DATA!AS764,"n/a")</f>
        <v>3.11954932204444E-2</v>
      </c>
      <c r="R1111" s="66"/>
      <c r="S1111" s="66"/>
      <c r="T1111" s="66"/>
      <c r="U1111" s="66"/>
      <c r="V1111" s="66"/>
      <c r="W1111" s="66"/>
      <c r="X1111" s="66"/>
      <c r="Y1111" s="66"/>
    </row>
    <row r="1112" spans="1:25" x14ac:dyDescent="0.2">
      <c r="A1112" s="75" t="s">
        <v>19</v>
      </c>
      <c r="B1112" s="66" t="s">
        <v>27</v>
      </c>
      <c r="C1112" s="66" t="s">
        <v>26</v>
      </c>
      <c r="D1112" s="66" t="s">
        <v>305</v>
      </c>
      <c r="E1112" s="87">
        <f>+IF(ISNUMBER(DATA!N765),DATA!N765,"n/a")</f>
        <v>3.0037851159592601</v>
      </c>
      <c r="F1112" s="77">
        <f>+IF(ISNUMBER(DATA!O765),DATA!O765,"n/a")</f>
        <v>0.152757007449045</v>
      </c>
      <c r="G1112" s="87">
        <f>+IF(ISNUMBER(DATA!X765),DATA!X765,"n/a")</f>
        <v>3.00150275292286</v>
      </c>
      <c r="H1112" s="77">
        <f>+IF(ISNUMBER(DATA!Y765),DATA!Y765,"n/a")</f>
        <v>0.12733147407547901</v>
      </c>
      <c r="I1112" s="87">
        <f>+IF(ISNUMBER(DATA!AH765),DATA!AH765,"n/a")</f>
        <v>3.00005652342589</v>
      </c>
      <c r="J1112" s="77">
        <f>+IF(ISNUMBER(DATA!AI765),DATA!AI765,"n/a")</f>
        <v>7.6389135269209402E-2</v>
      </c>
      <c r="K1112" s="87">
        <f>+IF(ISNUMBER(DATA!AR765),DATA!AR765,"n/a")</f>
        <v>2.844432993701</v>
      </c>
      <c r="L1112" s="77">
        <f>+IF(ISNUMBER(DATA!AS765),DATA!AS765,"n/a")</f>
        <v>5.8886476768188402E-2</v>
      </c>
      <c r="R1112" s="66"/>
      <c r="S1112" s="66"/>
      <c r="T1112" s="66"/>
      <c r="U1112" s="66"/>
      <c r="V1112" s="66"/>
      <c r="W1112" s="66"/>
      <c r="X1112" s="66"/>
      <c r="Y1112" s="66"/>
    </row>
    <row r="1113" spans="1:25" x14ac:dyDescent="0.2">
      <c r="A1113" s="75" t="s">
        <v>19</v>
      </c>
      <c r="B1113" s="66" t="s">
        <v>27</v>
      </c>
      <c r="C1113" s="66" t="s">
        <v>26</v>
      </c>
      <c r="D1113" s="66" t="s">
        <v>306</v>
      </c>
      <c r="E1113" s="87">
        <f>+IF(ISNUMBER(DATA!N766),DATA!N766,"n/a")</f>
        <v>2.78733311959855</v>
      </c>
      <c r="F1113" s="77">
        <f>+IF(ISNUMBER(DATA!O766),DATA!O766,"n/a")</f>
        <v>1.1604013119741101E-2</v>
      </c>
      <c r="G1113" s="87">
        <f>+IF(ISNUMBER(DATA!X766),DATA!X766,"n/a")</f>
        <v>2.7620120342066299</v>
      </c>
      <c r="H1113" s="77">
        <f>+IF(ISNUMBER(DATA!Y766),DATA!Y766,"n/a")</f>
        <v>6.2346706362809501E-3</v>
      </c>
      <c r="I1113" s="87">
        <f>+IF(ISNUMBER(DATA!AH766),DATA!AH766,"n/a")</f>
        <v>2.7572830887664201</v>
      </c>
      <c r="J1113" s="77">
        <f>+IF(ISNUMBER(DATA!AI766),DATA!AI766,"n/a")</f>
        <v>-1.2512000621443101E-2</v>
      </c>
      <c r="K1113" s="87">
        <f>+IF(ISNUMBER(DATA!AR766),DATA!AR766,"n/a")</f>
        <v>2.7813245066774201</v>
      </c>
      <c r="L1113" s="77">
        <f>+IF(ISNUMBER(DATA!AS766),DATA!AS766,"n/a")</f>
        <v>-2.9439190136292502E-3</v>
      </c>
      <c r="R1113" s="66"/>
      <c r="S1113" s="66"/>
      <c r="T1113" s="66"/>
      <c r="U1113" s="66"/>
      <c r="V1113" s="66"/>
      <c r="W1113" s="66"/>
      <c r="X1113" s="66"/>
      <c r="Y1113" s="66"/>
    </row>
    <row r="1114" spans="1:25" x14ac:dyDescent="0.2">
      <c r="A1114" s="75" t="s">
        <v>19</v>
      </c>
      <c r="B1114" s="66" t="s">
        <v>27</v>
      </c>
      <c r="C1114" s="66" t="s">
        <v>26</v>
      </c>
      <c r="D1114" s="66" t="s">
        <v>307</v>
      </c>
      <c r="E1114" s="87">
        <f>+IF(ISNUMBER(DATA!N767),DATA!N767,"n/a")</f>
        <v>1.7193006805911999</v>
      </c>
      <c r="F1114" s="77">
        <f>+IF(ISNUMBER(DATA!O767),DATA!O767,"n/a")</f>
        <v>3.2381823252480603E-2</v>
      </c>
      <c r="G1114" s="87">
        <f>+IF(ISNUMBER(DATA!X767),DATA!X767,"n/a")</f>
        <v>1.72330158339896</v>
      </c>
      <c r="H1114" s="77">
        <f>+IF(ISNUMBER(DATA!Y767),DATA!Y767,"n/a")</f>
        <v>1.6920438221398899E-2</v>
      </c>
      <c r="I1114" s="87">
        <f>+IF(ISNUMBER(DATA!AH767),DATA!AH767,"n/a")</f>
        <v>1.7233407297493299</v>
      </c>
      <c r="J1114" s="77">
        <f>+IF(ISNUMBER(DATA!AI767),DATA!AI767,"n/a")</f>
        <v>1.1392476202961001E-2</v>
      </c>
      <c r="K1114" s="87">
        <f>+IF(ISNUMBER(DATA!AR767),DATA!AR767,"n/a")</f>
        <v>1.6927790177293001</v>
      </c>
      <c r="L1114" s="77">
        <f>+IF(ISNUMBER(DATA!AS767),DATA!AS767,"n/a")</f>
        <v>-8.0628953635311099E-2</v>
      </c>
      <c r="R1114" s="66"/>
      <c r="S1114" s="66"/>
      <c r="T1114" s="66"/>
      <c r="U1114" s="66"/>
      <c r="V1114" s="66"/>
      <c r="W1114" s="66"/>
      <c r="X1114" s="66"/>
      <c r="Y1114" s="66"/>
    </row>
    <row r="1115" spans="1:25" x14ac:dyDescent="0.2">
      <c r="A1115" s="75" t="s">
        <v>19</v>
      </c>
      <c r="B1115" s="66" t="s">
        <v>27</v>
      </c>
      <c r="C1115" s="66" t="s">
        <v>26</v>
      </c>
      <c r="D1115" s="66" t="s">
        <v>308</v>
      </c>
      <c r="E1115" s="87">
        <f>+IF(ISNUMBER(DATA!N768),DATA!N768,"n/a")</f>
        <v>2.5041013737090898</v>
      </c>
      <c r="F1115" s="77">
        <f>+IF(ISNUMBER(DATA!O768),DATA!O768,"n/a")</f>
        <v>-4.0951161699961901E-2</v>
      </c>
      <c r="G1115" s="87">
        <f>+IF(ISNUMBER(DATA!X768),DATA!X768,"n/a")</f>
        <v>2.5492719044412002</v>
      </c>
      <c r="H1115" s="77">
        <f>+IF(ISNUMBER(DATA!Y768),DATA!Y768,"n/a")</f>
        <v>-3.0930456043716099E-2</v>
      </c>
      <c r="I1115" s="87">
        <f>+IF(ISNUMBER(DATA!AH768),DATA!AH768,"n/a")</f>
        <v>2.5363914452437499</v>
      </c>
      <c r="J1115" s="77">
        <f>+IF(ISNUMBER(DATA!AI768),DATA!AI768,"n/a")</f>
        <v>-4.5652502310501802E-2</v>
      </c>
      <c r="K1115" s="87">
        <f>+IF(ISNUMBER(DATA!AR768),DATA!AR768,"n/a")</f>
        <v>2.5519632487933399</v>
      </c>
      <c r="L1115" s="77">
        <f>+IF(ISNUMBER(DATA!AS768),DATA!AS768,"n/a")</f>
        <v>-2.6194926015065099E-2</v>
      </c>
      <c r="R1115" s="66"/>
      <c r="S1115" s="66"/>
      <c r="T1115" s="66"/>
      <c r="U1115" s="66"/>
      <c r="V1115" s="66"/>
      <c r="W1115" s="66"/>
      <c r="X1115" s="66"/>
      <c r="Y1115" s="66"/>
    </row>
    <row r="1116" spans="1:25" x14ac:dyDescent="0.2">
      <c r="A1116" s="75" t="s">
        <v>19</v>
      </c>
      <c r="B1116" s="66" t="s">
        <v>27</v>
      </c>
      <c r="C1116" s="66" t="s">
        <v>26</v>
      </c>
      <c r="D1116" s="66" t="s">
        <v>309</v>
      </c>
      <c r="E1116" s="87">
        <f>+IF(ISNUMBER(DATA!N769),DATA!N769,"n/a")</f>
        <v>2.4075959396773201</v>
      </c>
      <c r="F1116" s="77">
        <f>+IF(ISNUMBER(DATA!O769),DATA!O769,"n/a")</f>
        <v>-1.8853461874499301E-2</v>
      </c>
      <c r="G1116" s="87">
        <f>+IF(ISNUMBER(DATA!X769),DATA!X769,"n/a")</f>
        <v>2.4400400026050599</v>
      </c>
      <c r="H1116" s="77">
        <f>+IF(ISNUMBER(DATA!Y769),DATA!Y769,"n/a")</f>
        <v>-2.3037341840586498E-3</v>
      </c>
      <c r="I1116" s="87">
        <f>+IF(ISNUMBER(DATA!AH769),DATA!AH769,"n/a")</f>
        <v>2.4167454809234399</v>
      </c>
      <c r="J1116" s="77">
        <f>+IF(ISNUMBER(DATA!AI769),DATA!AI769,"n/a")</f>
        <v>-5.9692011572805102E-3</v>
      </c>
      <c r="K1116" s="87">
        <f>+IF(ISNUMBER(DATA!AR769),DATA!AR769,"n/a")</f>
        <v>2.4255872789279</v>
      </c>
      <c r="L1116" s="77">
        <f>+IF(ISNUMBER(DATA!AS769),DATA!AS769,"n/a")</f>
        <v>1.17584981978034E-3</v>
      </c>
      <c r="R1116" s="66"/>
      <c r="S1116" s="66"/>
      <c r="T1116" s="66"/>
      <c r="U1116" s="66"/>
      <c r="V1116" s="66"/>
      <c r="W1116" s="66"/>
      <c r="X1116" s="66"/>
      <c r="Y1116" s="66"/>
    </row>
    <row r="1117" spans="1:25" x14ac:dyDescent="0.2">
      <c r="A1117" s="75" t="s">
        <v>19</v>
      </c>
      <c r="B1117" s="66" t="s">
        <v>27</v>
      </c>
      <c r="C1117" s="66" t="s">
        <v>26</v>
      </c>
      <c r="D1117" s="66" t="s">
        <v>310</v>
      </c>
      <c r="E1117" s="87">
        <f>+IF(ISNUMBER(DATA!N770),DATA!N770,"n/a")</f>
        <v>2.7903927839379699</v>
      </c>
      <c r="F1117" s="77">
        <f>+IF(ISNUMBER(DATA!O770),DATA!O770,"n/a")</f>
        <v>-4.6760739584120803E-2</v>
      </c>
      <c r="G1117" s="87">
        <f>+IF(ISNUMBER(DATA!X770),DATA!X770,"n/a")</f>
        <v>2.81920452702406</v>
      </c>
      <c r="H1117" s="77">
        <f>+IF(ISNUMBER(DATA!Y770),DATA!Y770,"n/a")</f>
        <v>-3.6100038437977697E-2</v>
      </c>
      <c r="I1117" s="87">
        <f>+IF(ISNUMBER(DATA!AH770),DATA!AH770,"n/a")</f>
        <v>2.7796386433819098</v>
      </c>
      <c r="J1117" s="77">
        <f>+IF(ISNUMBER(DATA!AI770),DATA!AI770,"n/a")</f>
        <v>-5.0611049821670903E-2</v>
      </c>
      <c r="K1117" s="87">
        <f>+IF(ISNUMBER(DATA!AR770),DATA!AR770,"n/a")</f>
        <v>2.8111802582246801</v>
      </c>
      <c r="L1117" s="77">
        <f>+IF(ISNUMBER(DATA!AS770),DATA!AS770,"n/a")</f>
        <v>-3.3187489429419098E-2</v>
      </c>
      <c r="R1117" s="66"/>
      <c r="S1117" s="66"/>
      <c r="T1117" s="66"/>
      <c r="U1117" s="66"/>
      <c r="V1117" s="66"/>
      <c r="W1117" s="66"/>
      <c r="X1117" s="66"/>
      <c r="Y1117" s="66"/>
    </row>
    <row r="1118" spans="1:25" x14ac:dyDescent="0.2">
      <c r="A1118" s="75" t="s">
        <v>19</v>
      </c>
      <c r="B1118" s="66" t="s">
        <v>27</v>
      </c>
      <c r="C1118" s="66" t="s">
        <v>26</v>
      </c>
      <c r="D1118" s="66" t="s">
        <v>311</v>
      </c>
      <c r="E1118" s="87">
        <f>+IF(ISNUMBER(DATA!N771),DATA!N771,"n/a")</f>
        <v>2.6946850416407102</v>
      </c>
      <c r="F1118" s="77">
        <f>+IF(ISNUMBER(DATA!O771),DATA!O771,"n/a")</f>
        <v>1.9959339551428999E-2</v>
      </c>
      <c r="G1118" s="87">
        <f>+IF(ISNUMBER(DATA!X771),DATA!X771,"n/a")</f>
        <v>2.7209548434319002</v>
      </c>
      <c r="H1118" s="77">
        <f>+IF(ISNUMBER(DATA!Y771),DATA!Y771,"n/a")</f>
        <v>1.1327485784973799E-2</v>
      </c>
      <c r="I1118" s="87">
        <f>+IF(ISNUMBER(DATA!AH771),DATA!AH771,"n/a")</f>
        <v>2.73505328275365</v>
      </c>
      <c r="J1118" s="77">
        <f>+IF(ISNUMBER(DATA!AI771),DATA!AI771,"n/a")</f>
        <v>4.8355878012603201E-2</v>
      </c>
      <c r="K1118" s="87">
        <f>+IF(ISNUMBER(DATA!AR771),DATA!AR771,"n/a")</f>
        <v>2.69734998834122</v>
      </c>
      <c r="L1118" s="77">
        <f>+IF(ISNUMBER(DATA!AS771),DATA!AS771,"n/a")</f>
        <v>4.88457320221252E-2</v>
      </c>
      <c r="R1118" s="66"/>
      <c r="S1118" s="66"/>
      <c r="T1118" s="66"/>
      <c r="U1118" s="66"/>
      <c r="V1118" s="66"/>
      <c r="W1118" s="66"/>
      <c r="X1118" s="66"/>
      <c r="Y1118" s="66"/>
    </row>
    <row r="1119" spans="1:25" x14ac:dyDescent="0.2">
      <c r="A1119" s="75" t="s">
        <v>19</v>
      </c>
      <c r="B1119" s="66" t="s">
        <v>27</v>
      </c>
      <c r="C1119" s="66" t="s">
        <v>26</v>
      </c>
      <c r="D1119" s="66" t="s">
        <v>312</v>
      </c>
      <c r="E1119" s="87">
        <f>+IF(ISNUMBER(DATA!N772),DATA!N772,"n/a")</f>
        <v>2.5512225875620902</v>
      </c>
      <c r="F1119" s="77">
        <f>+IF(ISNUMBER(DATA!O772),DATA!O772,"n/a")</f>
        <v>-4.6860428688012398E-3</v>
      </c>
      <c r="G1119" s="87">
        <f>+IF(ISNUMBER(DATA!X772),DATA!X772,"n/a")</f>
        <v>2.5619475524211102</v>
      </c>
      <c r="H1119" s="77">
        <f>+IF(ISNUMBER(DATA!Y772),DATA!Y772,"n/a")</f>
        <v>-1.0224600321654001E-2</v>
      </c>
      <c r="I1119" s="87">
        <f>+IF(ISNUMBER(DATA!AH772),DATA!AH772,"n/a")</f>
        <v>2.5210986298126299</v>
      </c>
      <c r="J1119" s="77">
        <f>+IF(ISNUMBER(DATA!AI772),DATA!AI772,"n/a")</f>
        <v>-3.00334642197689E-2</v>
      </c>
      <c r="K1119" s="87">
        <f>+IF(ISNUMBER(DATA!AR772),DATA!AR772,"n/a")</f>
        <v>2.5408838338972899</v>
      </c>
      <c r="L1119" s="77">
        <f>+IF(ISNUMBER(DATA!AS772),DATA!AS772,"n/a")</f>
        <v>-1.42895451489244E-2</v>
      </c>
      <c r="R1119" s="66"/>
      <c r="S1119" s="66"/>
      <c r="T1119" s="66"/>
      <c r="U1119" s="66"/>
      <c r="V1119" s="66"/>
      <c r="W1119" s="66"/>
      <c r="X1119" s="66"/>
      <c r="Y1119" s="66"/>
    </row>
    <row r="1120" spans="1:25" x14ac:dyDescent="0.2">
      <c r="A1120" s="75" t="s">
        <v>19</v>
      </c>
      <c r="B1120" s="66" t="s">
        <v>27</v>
      </c>
      <c r="C1120" s="66" t="s">
        <v>26</v>
      </c>
      <c r="D1120" s="66" t="s">
        <v>313</v>
      </c>
      <c r="E1120" s="87">
        <f>+IF(ISNUMBER(DATA!N773),DATA!N773,"n/a")</f>
        <v>2.5289341642879801</v>
      </c>
      <c r="F1120" s="77">
        <f>+IF(ISNUMBER(DATA!O773),DATA!O773,"n/a")</f>
        <v>0.102268629844067</v>
      </c>
      <c r="G1120" s="87">
        <f>+IF(ISNUMBER(DATA!X773),DATA!X773,"n/a")</f>
        <v>2.5327508949267701</v>
      </c>
      <c r="H1120" s="77">
        <f>+IF(ISNUMBER(DATA!Y773),DATA!Y773,"n/a")</f>
        <v>4.6563415633316001E-2</v>
      </c>
      <c r="I1120" s="87">
        <f>+IF(ISNUMBER(DATA!AH773),DATA!AH773,"n/a")</f>
        <v>2.5375356068700601</v>
      </c>
      <c r="J1120" s="77">
        <f>+IF(ISNUMBER(DATA!AI773),DATA!AI773,"n/a")</f>
        <v>2.9739733052492001E-2</v>
      </c>
      <c r="K1120" s="87">
        <f>+IF(ISNUMBER(DATA!AR773),DATA!AR773,"n/a")</f>
        <v>2.4582836765037102</v>
      </c>
      <c r="L1120" s="77">
        <f>+IF(ISNUMBER(DATA!AS773),DATA!AS773,"n/a")</f>
        <v>-1.3844522891197799E-2</v>
      </c>
      <c r="R1120" s="66"/>
      <c r="S1120" s="66"/>
      <c r="T1120" s="66"/>
      <c r="U1120" s="66"/>
      <c r="V1120" s="66"/>
      <c r="W1120" s="66"/>
      <c r="X1120" s="66"/>
      <c r="Y1120" s="66"/>
    </row>
    <row r="1121" spans="1:25" x14ac:dyDescent="0.2">
      <c r="A1121" s="75" t="s">
        <v>19</v>
      </c>
      <c r="B1121" s="66" t="s">
        <v>27</v>
      </c>
      <c r="C1121" s="66" t="s">
        <v>26</v>
      </c>
      <c r="D1121" s="66" t="s">
        <v>314</v>
      </c>
      <c r="E1121" s="87">
        <f>+IF(ISNUMBER(DATA!N774),DATA!N774,"n/a")</f>
        <v>2.7630982261700501</v>
      </c>
      <c r="F1121" s="77">
        <f>+IF(ISNUMBER(DATA!O774),DATA!O774,"n/a")</f>
        <v>-5.4080289267419E-2</v>
      </c>
      <c r="G1121" s="87">
        <f>+IF(ISNUMBER(DATA!X774),DATA!X774,"n/a")</f>
        <v>2.87707759156747</v>
      </c>
      <c r="H1121" s="77">
        <f>+IF(ISNUMBER(DATA!Y774),DATA!Y774,"n/a")</f>
        <v>-5.8799788379295302E-2</v>
      </c>
      <c r="I1121" s="87">
        <f>+IF(ISNUMBER(DATA!AH774),DATA!AH774,"n/a")</f>
        <v>2.9556519695173602</v>
      </c>
      <c r="J1121" s="77">
        <f>+IF(ISNUMBER(DATA!AI774),DATA!AI774,"n/a")</f>
        <v>3.0965330439723197E-5</v>
      </c>
      <c r="K1121" s="87">
        <f>+IF(ISNUMBER(DATA!AR774),DATA!AR774,"n/a")</f>
        <v>2.9440382322789702</v>
      </c>
      <c r="L1121" s="77">
        <f>+IF(ISNUMBER(DATA!AS774),DATA!AS774,"n/a")</f>
        <v>3.2656084586662103E-2</v>
      </c>
      <c r="R1121" s="66"/>
      <c r="S1121" s="66"/>
      <c r="T1121" s="66"/>
      <c r="U1121" s="66"/>
      <c r="V1121" s="66"/>
      <c r="W1121" s="66"/>
      <c r="X1121" s="66"/>
      <c r="Y1121" s="66"/>
    </row>
    <row r="1122" spans="1:25" x14ac:dyDescent="0.2">
      <c r="A1122" s="75" t="s">
        <v>19</v>
      </c>
      <c r="B1122" s="66" t="s">
        <v>27</v>
      </c>
      <c r="C1122" s="66" t="s">
        <v>26</v>
      </c>
      <c r="D1122" s="66" t="s">
        <v>315</v>
      </c>
      <c r="E1122" s="87">
        <f>+IF(ISNUMBER(DATA!N775),DATA!N775,"n/a")</f>
        <v>2.0231437434886601</v>
      </c>
      <c r="F1122" s="77">
        <f>+IF(ISNUMBER(DATA!O775),DATA!O775,"n/a")</f>
        <v>5.4266828989853001E-2</v>
      </c>
      <c r="G1122" s="87">
        <f>+IF(ISNUMBER(DATA!X775),DATA!X775,"n/a")</f>
        <v>2.0312353340587901</v>
      </c>
      <c r="H1122" s="77">
        <f>+IF(ISNUMBER(DATA!Y775),DATA!Y775,"n/a")</f>
        <v>5.1773698539153201E-2</v>
      </c>
      <c r="I1122" s="87">
        <f>+IF(ISNUMBER(DATA!AH775),DATA!AH775,"n/a")</f>
        <v>2.0214490514035899</v>
      </c>
      <c r="J1122" s="77">
        <f>+IF(ISNUMBER(DATA!AI775),DATA!AI775,"n/a")</f>
        <v>4.2465087142032502E-2</v>
      </c>
      <c r="K1122" s="87">
        <f>+IF(ISNUMBER(DATA!AR775),DATA!AR775,"n/a")</f>
        <v>1.9532504746558099</v>
      </c>
      <c r="L1122" s="77">
        <f>+IF(ISNUMBER(DATA!AS775),DATA!AS775,"n/a")</f>
        <v>-8.8303341177924793E-3</v>
      </c>
      <c r="R1122" s="66"/>
      <c r="S1122" s="66"/>
      <c r="T1122" s="66"/>
      <c r="U1122" s="66"/>
      <c r="V1122" s="66"/>
      <c r="W1122" s="66"/>
      <c r="X1122" s="66"/>
      <c r="Y1122" s="66"/>
    </row>
    <row r="1123" spans="1:25" x14ac:dyDescent="0.2">
      <c r="A1123" s="75" t="s">
        <v>19</v>
      </c>
      <c r="B1123" s="66" t="s">
        <v>27</v>
      </c>
      <c r="C1123" s="66" t="s">
        <v>26</v>
      </c>
      <c r="D1123" s="66" t="s">
        <v>316</v>
      </c>
      <c r="E1123" s="87">
        <f>+IF(ISNUMBER(DATA!N776),DATA!N776,"n/a")</f>
        <v>2.1527359099355898</v>
      </c>
      <c r="F1123" s="77">
        <f>+IF(ISNUMBER(DATA!O776),DATA!O776,"n/a")</f>
        <v>-0.11082836872897101</v>
      </c>
      <c r="G1123" s="87">
        <f>+IF(ISNUMBER(DATA!X776),DATA!X776,"n/a")</f>
        <v>2.3015729502247999</v>
      </c>
      <c r="H1123" s="77">
        <f>+IF(ISNUMBER(DATA!Y776),DATA!Y776,"n/a")</f>
        <v>-3.1585653461496097E-2</v>
      </c>
      <c r="I1123" s="87">
        <f>+IF(ISNUMBER(DATA!AH776),DATA!AH776,"n/a")</f>
        <v>2.31714361182468</v>
      </c>
      <c r="J1123" s="77">
        <f>+IF(ISNUMBER(DATA!AI776),DATA!AI776,"n/a")</f>
        <v>-2.0519877648467001E-2</v>
      </c>
      <c r="K1123" s="87">
        <f>+IF(ISNUMBER(DATA!AR776),DATA!AR776,"n/a")</f>
        <v>2.3316498940275001</v>
      </c>
      <c r="L1123" s="77">
        <f>+IF(ISNUMBER(DATA!AS776),DATA!AS776,"n/a")</f>
        <v>-2.1809106553992998E-3</v>
      </c>
      <c r="R1123" s="66"/>
      <c r="S1123" s="66"/>
      <c r="T1123" s="66"/>
      <c r="U1123" s="66"/>
      <c r="V1123" s="66"/>
      <c r="W1123" s="66"/>
      <c r="X1123" s="66"/>
      <c r="Y1123" s="66"/>
    </row>
    <row r="1124" spans="1:25" x14ac:dyDescent="0.2">
      <c r="A1124" s="75" t="s">
        <v>19</v>
      </c>
      <c r="B1124" s="66" t="s">
        <v>27</v>
      </c>
      <c r="C1124" s="66" t="s">
        <v>26</v>
      </c>
      <c r="D1124" s="66" t="s">
        <v>317</v>
      </c>
      <c r="E1124" s="87">
        <f>+IF(ISNUMBER(DATA!N777),DATA!N777,"n/a")</f>
        <v>3.0689525642865099</v>
      </c>
      <c r="F1124" s="77">
        <f>+IF(ISNUMBER(DATA!O777),DATA!O777,"n/a")</f>
        <v>4.1684079656618897E-2</v>
      </c>
      <c r="G1124" s="87">
        <f>+IF(ISNUMBER(DATA!X777),DATA!X777,"n/a")</f>
        <v>2.9233518356467298</v>
      </c>
      <c r="H1124" s="77">
        <f>+IF(ISNUMBER(DATA!Y777),DATA!Y777,"n/a")</f>
        <v>3.3430087642191699E-3</v>
      </c>
      <c r="I1124" s="87">
        <f>+IF(ISNUMBER(DATA!AH777),DATA!AH777,"n/a")</f>
        <v>2.8927706754950901</v>
      </c>
      <c r="J1124" s="77">
        <f>+IF(ISNUMBER(DATA!AI777),DATA!AI777,"n/a")</f>
        <v>-1.57210165692593E-2</v>
      </c>
      <c r="K1124" s="87">
        <f>+IF(ISNUMBER(DATA!AR777),DATA!AR777,"n/a")</f>
        <v>2.8731090992681998</v>
      </c>
      <c r="L1124" s="77">
        <f>+IF(ISNUMBER(DATA!AS777),DATA!AS777,"n/a")</f>
        <v>4.87896577721061E-3</v>
      </c>
      <c r="R1124" s="66"/>
      <c r="S1124" s="66"/>
      <c r="T1124" s="66"/>
      <c r="U1124" s="66"/>
      <c r="V1124" s="66"/>
      <c r="W1124" s="66"/>
      <c r="X1124" s="66"/>
      <c r="Y1124" s="66"/>
    </row>
    <row r="1125" spans="1:25" x14ac:dyDescent="0.2">
      <c r="A1125" s="75" t="s">
        <v>19</v>
      </c>
      <c r="B1125" s="66" t="s">
        <v>27</v>
      </c>
      <c r="C1125" s="66" t="s">
        <v>26</v>
      </c>
      <c r="D1125" s="66" t="s">
        <v>318</v>
      </c>
      <c r="E1125" s="87">
        <f>+IF(ISNUMBER(DATA!N778),DATA!N778,"n/a")</f>
        <v>2.1618142516633001</v>
      </c>
      <c r="F1125" s="77">
        <f>+IF(ISNUMBER(DATA!O778),DATA!O778,"n/a")</f>
        <v>-5.6983296117302497E-2</v>
      </c>
      <c r="G1125" s="87">
        <f>+IF(ISNUMBER(DATA!X778),DATA!X778,"n/a")</f>
        <v>2.22883656255213</v>
      </c>
      <c r="H1125" s="77">
        <f>+IF(ISNUMBER(DATA!Y778),DATA!Y778,"n/a")</f>
        <v>-2.2099918561877601E-3</v>
      </c>
      <c r="I1125" s="87">
        <f>+IF(ISNUMBER(DATA!AH778),DATA!AH778,"n/a")</f>
        <v>2.2204214885695799</v>
      </c>
      <c r="J1125" s="77">
        <f>+IF(ISNUMBER(DATA!AI778),DATA!AI778,"n/a")</f>
        <v>2.15201714224116E-2</v>
      </c>
      <c r="K1125" s="87">
        <f>+IF(ISNUMBER(DATA!AR778),DATA!AR778,"n/a")</f>
        <v>2.21663355985382</v>
      </c>
      <c r="L1125" s="77">
        <f>+IF(ISNUMBER(DATA!AS778),DATA!AS778,"n/a")</f>
        <v>3.6238847639360701E-2</v>
      </c>
      <c r="R1125" s="66"/>
      <c r="S1125" s="66"/>
      <c r="T1125" s="66"/>
      <c r="U1125" s="66"/>
      <c r="V1125" s="66"/>
      <c r="W1125" s="66"/>
      <c r="X1125" s="66"/>
      <c r="Y1125" s="66"/>
    </row>
    <row r="1126" spans="1:25" x14ac:dyDescent="0.2">
      <c r="A1126" s="75" t="s">
        <v>19</v>
      </c>
      <c r="B1126" s="66" t="s">
        <v>27</v>
      </c>
      <c r="C1126" s="66" t="s">
        <v>26</v>
      </c>
      <c r="D1126" s="66" t="s">
        <v>344</v>
      </c>
      <c r="E1126" s="87">
        <f>+IF(ISNUMBER(DATA!N779),DATA!N779,"n/a")</f>
        <v>2.5553156589856099</v>
      </c>
      <c r="F1126" s="77">
        <f>+IF(ISNUMBER(DATA!O779),DATA!O779,"n/a")</f>
        <v>-1.51525227253595E-2</v>
      </c>
      <c r="G1126" s="87">
        <f>+IF(ISNUMBER(DATA!X779),DATA!X779,"n/a")</f>
        <v>2.5408630624169399</v>
      </c>
      <c r="H1126" s="77">
        <f>+IF(ISNUMBER(DATA!Y779),DATA!Y779,"n/a")</f>
        <v>8.4096223010205993E-3</v>
      </c>
      <c r="I1126" s="87">
        <f>+IF(ISNUMBER(DATA!AH779),DATA!AH779,"n/a")</f>
        <v>2.5320608662079498</v>
      </c>
      <c r="J1126" s="77">
        <f>+IF(ISNUMBER(DATA!AI779),DATA!AI779,"n/a")</f>
        <v>2.3282685684338601E-2</v>
      </c>
      <c r="K1126" s="87">
        <f>+IF(ISNUMBER(DATA!AR779),DATA!AR779,"n/a")</f>
        <v>2.5270509729109798</v>
      </c>
      <c r="L1126" s="77">
        <f>+IF(ISNUMBER(DATA!AS779),DATA!AS779,"n/a")</f>
        <v>4.5537595915119203E-2</v>
      </c>
      <c r="R1126" s="66"/>
      <c r="S1126" s="66"/>
      <c r="T1126" s="66"/>
      <c r="U1126" s="66"/>
      <c r="V1126" s="66"/>
      <c r="W1126" s="66"/>
      <c r="X1126" s="66"/>
      <c r="Y1126" s="66"/>
    </row>
    <row r="1127" spans="1:25" x14ac:dyDescent="0.2">
      <c r="A1127" s="75" t="s">
        <v>19</v>
      </c>
      <c r="B1127" s="66" t="s">
        <v>27</v>
      </c>
      <c r="C1127" s="66" t="s">
        <v>26</v>
      </c>
      <c r="D1127" s="66" t="s">
        <v>345</v>
      </c>
      <c r="E1127" s="87">
        <f>+IF(ISNUMBER(DATA!N780),DATA!N780,"n/a")</f>
        <v>2.7799601602939101</v>
      </c>
      <c r="F1127" s="77">
        <f>+IF(ISNUMBER(DATA!O780),DATA!O780,"n/a")</f>
        <v>4.0179813197287903E-2</v>
      </c>
      <c r="G1127" s="87">
        <f>+IF(ISNUMBER(DATA!X780),DATA!X780,"n/a")</f>
        <v>2.73269164967776</v>
      </c>
      <c r="H1127" s="77">
        <f>+IF(ISNUMBER(DATA!Y780),DATA!Y780,"n/a")</f>
        <v>2.46492163600102E-2</v>
      </c>
      <c r="I1127" s="87">
        <f>+IF(ISNUMBER(DATA!AH780),DATA!AH780,"n/a")</f>
        <v>2.7217077305256501</v>
      </c>
      <c r="J1127" s="77">
        <f>+IF(ISNUMBER(DATA!AI780),DATA!AI780,"n/a")</f>
        <v>1.8127926697661102E-2</v>
      </c>
      <c r="K1127" s="87">
        <f>+IF(ISNUMBER(DATA!AR780),DATA!AR780,"n/a")</f>
        <v>2.70044647626945</v>
      </c>
      <c r="L1127" s="77">
        <f>+IF(ISNUMBER(DATA!AS780),DATA!AS780,"n/a")</f>
        <v>5.4332539019255999E-2</v>
      </c>
      <c r="R1127" s="66"/>
      <c r="S1127" s="66"/>
      <c r="T1127" s="66"/>
      <c r="U1127" s="66"/>
      <c r="V1127" s="66"/>
      <c r="W1127" s="66"/>
      <c r="X1127" s="66"/>
      <c r="Y1127" s="66"/>
    </row>
    <row r="1128" spans="1:25" x14ac:dyDescent="0.2">
      <c r="A1128" s="75"/>
      <c r="E1128" s="87"/>
      <c r="F1128" s="77"/>
      <c r="G1128" s="87"/>
      <c r="H1128" s="77"/>
      <c r="I1128" s="87"/>
      <c r="J1128" s="77"/>
      <c r="K1128" s="87"/>
      <c r="L1128" s="77"/>
      <c r="R1128" s="66"/>
      <c r="S1128" s="66"/>
      <c r="T1128" s="66"/>
      <c r="U1128" s="66"/>
      <c r="V1128" s="66"/>
      <c r="W1128" s="66"/>
      <c r="X1128" s="66"/>
      <c r="Y1128" s="66"/>
    </row>
    <row r="1129" spans="1:25" x14ac:dyDescent="0.2">
      <c r="A1129" s="75" t="s">
        <v>19</v>
      </c>
      <c r="B1129" s="66" t="s">
        <v>28</v>
      </c>
      <c r="C1129" s="66" t="s">
        <v>0</v>
      </c>
      <c r="D1129" s="66" t="s">
        <v>271</v>
      </c>
      <c r="E1129" s="76">
        <f>+IF(ISNUMBER(DATA!F790),DATA!F790,"n/a")</f>
        <v>56796.3</v>
      </c>
      <c r="F1129" s="77">
        <f>+IF(ISNUMBER(DATA!G790),DATA!G790,"n/a")</f>
        <v>8.1312166411075706E-2</v>
      </c>
      <c r="G1129" s="76">
        <f>+IF(ISNUMBER(DATA!P790),DATA!P790,"n/a")</f>
        <v>163747.35</v>
      </c>
      <c r="H1129" s="77">
        <f>+IF(ISNUMBER(DATA!Q790),DATA!Q790,"n/a")</f>
        <v>-4.5693286889281603E-3</v>
      </c>
      <c r="I1129" s="76">
        <f>+IF(ISNUMBER(DATA!Z790),DATA!Z790,"n/a")</f>
        <v>311485.53999999998</v>
      </c>
      <c r="J1129" s="77">
        <f>+IF(ISNUMBER(DATA!AA790),DATA!AA790,"n/a")</f>
        <v>-3.9728140705043297E-3</v>
      </c>
      <c r="K1129" s="76">
        <f>+IF(ISNUMBER(DATA!AJ790),DATA!AJ790,"n/a")</f>
        <v>695484.03</v>
      </c>
      <c r="L1129" s="77">
        <f>+IF(ISNUMBER(DATA!AK790),DATA!AK790,"n/a")</f>
        <v>-8.0331764148911605E-2</v>
      </c>
      <c r="R1129" s="66"/>
      <c r="S1129" s="66"/>
      <c r="T1129" s="66"/>
      <c r="U1129" s="66"/>
      <c r="V1129" s="66"/>
      <c r="W1129" s="66"/>
      <c r="X1129" s="66"/>
      <c r="Y1129" s="66"/>
    </row>
    <row r="1130" spans="1:25" x14ac:dyDescent="0.2">
      <c r="A1130" s="75" t="s">
        <v>19</v>
      </c>
      <c r="B1130" s="66" t="s">
        <v>28</v>
      </c>
      <c r="C1130" s="66" t="s">
        <v>0</v>
      </c>
      <c r="D1130" s="66" t="s">
        <v>272</v>
      </c>
      <c r="E1130" s="76">
        <f>+IF(ISNUMBER(DATA!F791),DATA!F791,"n/a")</f>
        <v>191513.29</v>
      </c>
      <c r="F1130" s="77">
        <f>+IF(ISNUMBER(DATA!G791),DATA!G791,"n/a")</f>
        <v>5.89966164226534E-2</v>
      </c>
      <c r="G1130" s="76">
        <f>+IF(ISNUMBER(DATA!P791),DATA!P791,"n/a")</f>
        <v>636854.15</v>
      </c>
      <c r="H1130" s="77">
        <f>+IF(ISNUMBER(DATA!Q791),DATA!Q791,"n/a")</f>
        <v>8.7672901034690706E-2</v>
      </c>
      <c r="I1130" s="76">
        <f>+IF(ISNUMBER(DATA!Z791),DATA!Z791,"n/a")</f>
        <v>1153124.1000000001</v>
      </c>
      <c r="J1130" s="77">
        <f>+IF(ISNUMBER(DATA!AA791),DATA!AA791,"n/a")</f>
        <v>0.110401245518489</v>
      </c>
      <c r="K1130" s="76">
        <f>+IF(ISNUMBER(DATA!AJ791),DATA!AJ791,"n/a")</f>
        <v>2320928.2000000002</v>
      </c>
      <c r="L1130" s="77">
        <f>+IF(ISNUMBER(DATA!AK791),DATA!AK791,"n/a")</f>
        <v>0.46550283661868802</v>
      </c>
      <c r="R1130" s="66"/>
      <c r="S1130" s="66"/>
      <c r="T1130" s="66"/>
      <c r="U1130" s="66"/>
      <c r="V1130" s="66"/>
      <c r="W1130" s="66"/>
      <c r="X1130" s="66"/>
      <c r="Y1130" s="66"/>
    </row>
    <row r="1131" spans="1:25" x14ac:dyDescent="0.2">
      <c r="A1131" s="75" t="s">
        <v>19</v>
      </c>
      <c r="B1131" s="66" t="s">
        <v>28</v>
      </c>
      <c r="C1131" s="66" t="s">
        <v>0</v>
      </c>
      <c r="D1131" s="66" t="s">
        <v>273</v>
      </c>
      <c r="E1131" s="76">
        <f>+IF(ISNUMBER(DATA!F792),DATA!F792,"n/a")</f>
        <v>234089.97</v>
      </c>
      <c r="F1131" s="77">
        <f>+IF(ISNUMBER(DATA!G792),DATA!G792,"n/a")</f>
        <v>0.30087137665263203</v>
      </c>
      <c r="G1131" s="76">
        <f>+IF(ISNUMBER(DATA!P792),DATA!P792,"n/a")</f>
        <v>739662.27</v>
      </c>
      <c r="H1131" s="77">
        <f>+IF(ISNUMBER(DATA!Q792),DATA!Q792,"n/a")</f>
        <v>0.31510416842612499</v>
      </c>
      <c r="I1131" s="76">
        <f>+IF(ISNUMBER(DATA!Z792),DATA!Z792,"n/a")</f>
        <v>1395529.62</v>
      </c>
      <c r="J1131" s="77">
        <f>+IF(ISNUMBER(DATA!AA792),DATA!AA792,"n/a")</f>
        <v>0.37260781076838601</v>
      </c>
      <c r="K1131" s="76">
        <f>+IF(ISNUMBER(DATA!AJ792),DATA!AJ792,"n/a")</f>
        <v>2685941.24</v>
      </c>
      <c r="L1131" s="77">
        <f>+IF(ISNUMBER(DATA!AK792),DATA!AK792,"n/a")</f>
        <v>0.24531666077176101</v>
      </c>
      <c r="R1131" s="66"/>
      <c r="S1131" s="66"/>
      <c r="T1131" s="66"/>
      <c r="U1131" s="66"/>
      <c r="V1131" s="66"/>
      <c r="W1131" s="66"/>
      <c r="X1131" s="66"/>
      <c r="Y1131" s="66"/>
    </row>
    <row r="1132" spans="1:25" x14ac:dyDescent="0.2">
      <c r="A1132" s="75" t="s">
        <v>19</v>
      </c>
      <c r="B1132" s="66" t="s">
        <v>28</v>
      </c>
      <c r="C1132" s="66" t="s">
        <v>0</v>
      </c>
      <c r="D1132" s="66" t="s">
        <v>274</v>
      </c>
      <c r="E1132" s="76">
        <f>+IF(ISNUMBER(DATA!F793),DATA!F793,"n/a")</f>
        <v>93719.54</v>
      </c>
      <c r="F1132" s="77">
        <f>+IF(ISNUMBER(DATA!G793),DATA!G793,"n/a")</f>
        <v>0.117402738866277</v>
      </c>
      <c r="G1132" s="76">
        <f>+IF(ISNUMBER(DATA!P793),DATA!P793,"n/a")</f>
        <v>293426.84999999998</v>
      </c>
      <c r="H1132" s="77">
        <f>+IF(ISNUMBER(DATA!Q793),DATA!Q793,"n/a")</f>
        <v>9.4617518783618904E-2</v>
      </c>
      <c r="I1132" s="76">
        <f>+IF(ISNUMBER(DATA!Z793),DATA!Z793,"n/a")</f>
        <v>509061.46</v>
      </c>
      <c r="J1132" s="77">
        <f>+IF(ISNUMBER(DATA!AA793),DATA!AA793,"n/a")</f>
        <v>9.5372015939633306E-2</v>
      </c>
      <c r="K1132" s="76">
        <f>+IF(ISNUMBER(DATA!AJ793),DATA!AJ793,"n/a")</f>
        <v>1057987.25</v>
      </c>
      <c r="L1132" s="77">
        <f>+IF(ISNUMBER(DATA!AK793),DATA!AK793,"n/a")</f>
        <v>0.185888051312044</v>
      </c>
      <c r="R1132" s="66"/>
      <c r="S1132" s="66"/>
      <c r="T1132" s="66"/>
      <c r="U1132" s="66"/>
      <c r="V1132" s="66"/>
      <c r="W1132" s="66"/>
      <c r="X1132" s="66"/>
      <c r="Y1132" s="66"/>
    </row>
    <row r="1133" spans="1:25" x14ac:dyDescent="0.2">
      <c r="A1133" s="75" t="s">
        <v>19</v>
      </c>
      <c r="B1133" s="66" t="s">
        <v>28</v>
      </c>
      <c r="C1133" s="66" t="s">
        <v>0</v>
      </c>
      <c r="D1133" s="66" t="s">
        <v>275</v>
      </c>
      <c r="E1133" s="76">
        <f>+IF(ISNUMBER(DATA!F794),DATA!F794,"n/a")</f>
        <v>260508.1</v>
      </c>
      <c r="F1133" s="77">
        <f>+IF(ISNUMBER(DATA!G794),DATA!G794,"n/a")</f>
        <v>1.00937674850836</v>
      </c>
      <c r="G1133" s="76">
        <f>+IF(ISNUMBER(DATA!P794),DATA!P794,"n/a")</f>
        <v>844154.97</v>
      </c>
      <c r="H1133" s="77">
        <f>+IF(ISNUMBER(DATA!Q794),DATA!Q794,"n/a")</f>
        <v>0.88874431808240495</v>
      </c>
      <c r="I1133" s="76">
        <f>+IF(ISNUMBER(DATA!Z794),DATA!Z794,"n/a")</f>
        <v>1625910.34</v>
      </c>
      <c r="J1133" s="77">
        <f>+IF(ISNUMBER(DATA!AA794),DATA!AA794,"n/a")</f>
        <v>0.87372412776991004</v>
      </c>
      <c r="K1133" s="76">
        <f>+IF(ISNUMBER(DATA!AJ794),DATA!AJ794,"n/a")</f>
        <v>3037533.96</v>
      </c>
      <c r="L1133" s="77">
        <f>+IF(ISNUMBER(DATA!AK794),DATA!AK794,"n/a")</f>
        <v>0.50637777598144096</v>
      </c>
      <c r="R1133" s="66"/>
      <c r="S1133" s="66"/>
      <c r="T1133" s="66"/>
      <c r="U1133" s="66"/>
      <c r="V1133" s="66"/>
      <c r="W1133" s="66"/>
      <c r="X1133" s="66"/>
      <c r="Y1133" s="66"/>
    </row>
    <row r="1134" spans="1:25" x14ac:dyDescent="0.2">
      <c r="A1134" s="75" t="s">
        <v>19</v>
      </c>
      <c r="B1134" s="66" t="s">
        <v>28</v>
      </c>
      <c r="C1134" s="66" t="s">
        <v>0</v>
      </c>
      <c r="D1134" s="66" t="s">
        <v>276</v>
      </c>
      <c r="E1134" s="76">
        <f>+IF(ISNUMBER(DATA!F795),DATA!F795,"n/a")</f>
        <v>46524.65</v>
      </c>
      <c r="F1134" s="77">
        <f>+IF(ISNUMBER(DATA!G795),DATA!G795,"n/a")</f>
        <v>-0.18831680325087499</v>
      </c>
      <c r="G1134" s="76">
        <f>+IF(ISNUMBER(DATA!P795),DATA!P795,"n/a")</f>
        <v>152667.78</v>
      </c>
      <c r="H1134" s="77">
        <f>+IF(ISNUMBER(DATA!Q795),DATA!Q795,"n/a")</f>
        <v>-0.201288733900505</v>
      </c>
      <c r="I1134" s="76">
        <f>+IF(ISNUMBER(DATA!Z795),DATA!Z795,"n/a")</f>
        <v>295628.98</v>
      </c>
      <c r="J1134" s="77">
        <f>+IF(ISNUMBER(DATA!AA795),DATA!AA795,"n/a")</f>
        <v>-0.14034906257944901</v>
      </c>
      <c r="K1134" s="76">
        <f>+IF(ISNUMBER(DATA!AJ795),DATA!AJ795,"n/a")</f>
        <v>878904.04</v>
      </c>
      <c r="L1134" s="77">
        <f>+IF(ISNUMBER(DATA!AK795),DATA!AK795,"n/a")</f>
        <v>-6.12314098584903E-2</v>
      </c>
      <c r="R1134" s="66"/>
      <c r="S1134" s="66"/>
      <c r="T1134" s="66"/>
      <c r="U1134" s="66"/>
      <c r="V1134" s="66"/>
      <c r="W1134" s="66"/>
      <c r="X1134" s="66"/>
      <c r="Y1134" s="66"/>
    </row>
    <row r="1135" spans="1:25" x14ac:dyDescent="0.2">
      <c r="A1135" s="75" t="s">
        <v>19</v>
      </c>
      <c r="B1135" s="66" t="s">
        <v>28</v>
      </c>
      <c r="C1135" s="66" t="s">
        <v>0</v>
      </c>
      <c r="D1135" s="66" t="s">
        <v>277</v>
      </c>
      <c r="E1135" s="76">
        <f>+IF(ISNUMBER(DATA!F796),DATA!F796,"n/a")</f>
        <v>41724.21</v>
      </c>
      <c r="F1135" s="77">
        <f>+IF(ISNUMBER(DATA!G796),DATA!G796,"n/a")</f>
        <v>-1.39871145939997E-2</v>
      </c>
      <c r="G1135" s="76">
        <f>+IF(ISNUMBER(DATA!P796),DATA!P796,"n/a")</f>
        <v>129227.31</v>
      </c>
      <c r="H1135" s="77">
        <f>+IF(ISNUMBER(DATA!Q796),DATA!Q796,"n/a")</f>
        <v>2.8713100328641099E-2</v>
      </c>
      <c r="I1135" s="76">
        <f>+IF(ISNUMBER(DATA!Z796),DATA!Z796,"n/a")</f>
        <v>235616.26</v>
      </c>
      <c r="J1135" s="77">
        <f>+IF(ISNUMBER(DATA!AA796),DATA!AA796,"n/a")</f>
        <v>2.3604622550556301E-2</v>
      </c>
      <c r="K1135" s="76">
        <f>+IF(ISNUMBER(DATA!AJ796),DATA!AJ796,"n/a")</f>
        <v>499724.49</v>
      </c>
      <c r="L1135" s="77">
        <f>+IF(ISNUMBER(DATA!AK796),DATA!AK796,"n/a")</f>
        <v>-5.39463629588912E-2</v>
      </c>
      <c r="R1135" s="66"/>
      <c r="S1135" s="66"/>
      <c r="T1135" s="66"/>
      <c r="U1135" s="66"/>
      <c r="V1135" s="66"/>
      <c r="W1135" s="66"/>
      <c r="X1135" s="66"/>
      <c r="Y1135" s="66"/>
    </row>
    <row r="1136" spans="1:25" x14ac:dyDescent="0.2">
      <c r="A1136" s="75" t="s">
        <v>19</v>
      </c>
      <c r="B1136" s="66" t="s">
        <v>28</v>
      </c>
      <c r="C1136" s="66" t="s">
        <v>0</v>
      </c>
      <c r="D1136" s="66" t="s">
        <v>278</v>
      </c>
      <c r="E1136" s="76">
        <f>+IF(ISNUMBER(DATA!F797),DATA!F797,"n/a")</f>
        <v>160101.32</v>
      </c>
      <c r="F1136" s="77">
        <f>+IF(ISNUMBER(DATA!G797),DATA!G797,"n/a")</f>
        <v>6.9318090588996406E-2</v>
      </c>
      <c r="G1136" s="76">
        <f>+IF(ISNUMBER(DATA!P797),DATA!P797,"n/a")</f>
        <v>541964.74</v>
      </c>
      <c r="H1136" s="77">
        <f>+IF(ISNUMBER(DATA!Q797),DATA!Q797,"n/a")</f>
        <v>0.11060417088506801</v>
      </c>
      <c r="I1136" s="76">
        <f>+IF(ISNUMBER(DATA!Z797),DATA!Z797,"n/a")</f>
        <v>995825.91</v>
      </c>
      <c r="J1136" s="77">
        <f>+IF(ISNUMBER(DATA!AA797),DATA!AA797,"n/a")</f>
        <v>6.4802335891850305E-2</v>
      </c>
      <c r="K1136" s="76">
        <f>+IF(ISNUMBER(DATA!AJ797),DATA!AJ797,"n/a")</f>
        <v>2098502.9</v>
      </c>
      <c r="L1136" s="77">
        <f>+IF(ISNUMBER(DATA!AK797),DATA!AK797,"n/a")</f>
        <v>9.2291657157600293E-2</v>
      </c>
      <c r="R1136" s="66"/>
      <c r="S1136" s="66"/>
      <c r="T1136" s="66"/>
      <c r="U1136" s="66"/>
      <c r="V1136" s="66"/>
      <c r="W1136" s="66"/>
      <c r="X1136" s="66"/>
      <c r="Y1136" s="66"/>
    </row>
    <row r="1137" spans="1:25" x14ac:dyDescent="0.2">
      <c r="A1137" s="75" t="s">
        <v>19</v>
      </c>
      <c r="B1137" s="66" t="s">
        <v>28</v>
      </c>
      <c r="C1137" s="66" t="s">
        <v>0</v>
      </c>
      <c r="D1137" s="66" t="s">
        <v>279</v>
      </c>
      <c r="E1137" s="76">
        <f>+IF(ISNUMBER(DATA!F798),DATA!F798,"n/a")</f>
        <v>152893.92000000001</v>
      </c>
      <c r="F1137" s="77">
        <f>+IF(ISNUMBER(DATA!G798),DATA!G798,"n/a")</f>
        <v>9.8853610779629203E-2</v>
      </c>
      <c r="G1137" s="76">
        <f>+IF(ISNUMBER(DATA!P798),DATA!P798,"n/a")</f>
        <v>517826.58</v>
      </c>
      <c r="H1137" s="77">
        <f>+IF(ISNUMBER(DATA!Q798),DATA!Q798,"n/a")</f>
        <v>0.17130223393735799</v>
      </c>
      <c r="I1137" s="76">
        <f>+IF(ISNUMBER(DATA!Z798),DATA!Z798,"n/a")</f>
        <v>975418.31</v>
      </c>
      <c r="J1137" s="77">
        <f>+IF(ISNUMBER(DATA!AA798),DATA!AA798,"n/a")</f>
        <v>0.24261280617508599</v>
      </c>
      <c r="K1137" s="76">
        <f>+IF(ISNUMBER(DATA!AJ798),DATA!AJ798,"n/a")</f>
        <v>1936073.35</v>
      </c>
      <c r="L1137" s="77">
        <f>+IF(ISNUMBER(DATA!AK798),DATA!AK798,"n/a")</f>
        <v>0.80894882042318605</v>
      </c>
      <c r="R1137" s="66"/>
      <c r="S1137" s="66"/>
      <c r="T1137" s="66"/>
      <c r="U1137" s="66"/>
      <c r="V1137" s="66"/>
      <c r="W1137" s="66"/>
      <c r="X1137" s="66"/>
      <c r="Y1137" s="66"/>
    </row>
    <row r="1138" spans="1:25" x14ac:dyDescent="0.2">
      <c r="A1138" s="75" t="s">
        <v>19</v>
      </c>
      <c r="B1138" s="66" t="s">
        <v>28</v>
      </c>
      <c r="C1138" s="66" t="s">
        <v>0</v>
      </c>
      <c r="D1138" s="66" t="s">
        <v>280</v>
      </c>
      <c r="E1138" s="76">
        <f>+IF(ISNUMBER(DATA!F799),DATA!F799,"n/a")</f>
        <v>25762.75</v>
      </c>
      <c r="F1138" s="77">
        <f>+IF(ISNUMBER(DATA!G799),DATA!G799,"n/a")</f>
        <v>-4.7889096832943102E-2</v>
      </c>
      <c r="G1138" s="76">
        <f>+IF(ISNUMBER(DATA!P799),DATA!P799,"n/a")</f>
        <v>88789</v>
      </c>
      <c r="H1138" s="77">
        <f>+IF(ISNUMBER(DATA!Q799),DATA!Q799,"n/a")</f>
        <v>-6.9546392707281598E-3</v>
      </c>
      <c r="I1138" s="76">
        <f>+IF(ISNUMBER(DATA!Z799),DATA!Z799,"n/a")</f>
        <v>175254.71</v>
      </c>
      <c r="J1138" s="77">
        <f>+IF(ISNUMBER(DATA!AA799),DATA!AA799,"n/a")</f>
        <v>9.6772006151348792E-3</v>
      </c>
      <c r="K1138" s="76">
        <f>+IF(ISNUMBER(DATA!AJ799),DATA!AJ799,"n/a")</f>
        <v>480082.92</v>
      </c>
      <c r="L1138" s="77">
        <f>+IF(ISNUMBER(DATA!AK799),DATA!AK799,"n/a")</f>
        <v>9.4295325097964594E-2</v>
      </c>
      <c r="R1138" s="66"/>
      <c r="S1138" s="66"/>
      <c r="T1138" s="66"/>
      <c r="U1138" s="66"/>
      <c r="V1138" s="66"/>
      <c r="W1138" s="66"/>
      <c r="X1138" s="66"/>
      <c r="Y1138" s="66"/>
    </row>
    <row r="1139" spans="1:25" x14ac:dyDescent="0.2">
      <c r="A1139" s="75" t="s">
        <v>19</v>
      </c>
      <c r="B1139" s="66" t="s">
        <v>28</v>
      </c>
      <c r="C1139" s="66" t="s">
        <v>0</v>
      </c>
      <c r="D1139" s="66" t="s">
        <v>281</v>
      </c>
      <c r="E1139" s="76">
        <f>+IF(ISNUMBER(DATA!F800),DATA!F800,"n/a")</f>
        <v>86442.94</v>
      </c>
      <c r="F1139" s="77">
        <f>+IF(ISNUMBER(DATA!G800),DATA!G800,"n/a")</f>
        <v>0.774017843418493</v>
      </c>
      <c r="G1139" s="76">
        <f>+IF(ISNUMBER(DATA!P800),DATA!P800,"n/a")</f>
        <v>285921.40000000002</v>
      </c>
      <c r="H1139" s="77">
        <f>+IF(ISNUMBER(DATA!Q800),DATA!Q800,"n/a")</f>
        <v>0.99400142700956295</v>
      </c>
      <c r="I1139" s="76">
        <f>+IF(ISNUMBER(DATA!Z800),DATA!Z800,"n/a")</f>
        <v>529880.67000000004</v>
      </c>
      <c r="J1139" s="77">
        <f>+IF(ISNUMBER(DATA!AA800),DATA!AA800,"n/a")</f>
        <v>1.0055364135090801</v>
      </c>
      <c r="K1139" s="76">
        <f>+IF(ISNUMBER(DATA!AJ800),DATA!AJ800,"n/a")</f>
        <v>1086649.18</v>
      </c>
      <c r="L1139" s="77">
        <f>+IF(ISNUMBER(DATA!AK800),DATA!AK800,"n/a")</f>
        <v>1.01044841923482</v>
      </c>
      <c r="R1139" s="66"/>
      <c r="S1139" s="66"/>
      <c r="T1139" s="66"/>
      <c r="U1139" s="66"/>
      <c r="V1139" s="66"/>
      <c r="W1139" s="66"/>
      <c r="X1139" s="66"/>
      <c r="Y1139" s="66"/>
    </row>
    <row r="1140" spans="1:25" x14ac:dyDescent="0.2">
      <c r="A1140" s="75" t="s">
        <v>19</v>
      </c>
      <c r="B1140" s="66" t="s">
        <v>28</v>
      </c>
      <c r="C1140" s="66" t="s">
        <v>0</v>
      </c>
      <c r="D1140" s="66" t="s">
        <v>282</v>
      </c>
      <c r="E1140" s="76">
        <f>+IF(ISNUMBER(DATA!F801),DATA!F801,"n/a")</f>
        <v>154454.66</v>
      </c>
      <c r="F1140" s="77">
        <f>+IF(ISNUMBER(DATA!G801),DATA!G801,"n/a")</f>
        <v>8.9579804533375801E-2</v>
      </c>
      <c r="G1140" s="76">
        <f>+IF(ISNUMBER(DATA!P801),DATA!P801,"n/a")</f>
        <v>517558.29</v>
      </c>
      <c r="H1140" s="77">
        <f>+IF(ISNUMBER(DATA!Q801),DATA!Q801,"n/a")</f>
        <v>0.121006458154358</v>
      </c>
      <c r="I1140" s="76">
        <f>+IF(ISNUMBER(DATA!Z801),DATA!Z801,"n/a")</f>
        <v>959432.93</v>
      </c>
      <c r="J1140" s="77">
        <f>+IF(ISNUMBER(DATA!AA801),DATA!AA801,"n/a")</f>
        <v>0.20419273872853899</v>
      </c>
      <c r="K1140" s="76">
        <f>+IF(ISNUMBER(DATA!AJ801),DATA!AJ801,"n/a")</f>
        <v>1844763.62</v>
      </c>
      <c r="L1140" s="77">
        <f>+IF(ISNUMBER(DATA!AK801),DATA!AK801,"n/a")</f>
        <v>0.35361105873909598</v>
      </c>
      <c r="R1140" s="66"/>
      <c r="S1140" s="66"/>
      <c r="T1140" s="66"/>
      <c r="U1140" s="66"/>
      <c r="V1140" s="66"/>
      <c r="W1140" s="66"/>
      <c r="X1140" s="66"/>
      <c r="Y1140" s="66"/>
    </row>
    <row r="1141" spans="1:25" x14ac:dyDescent="0.2">
      <c r="A1141" s="75" t="s">
        <v>19</v>
      </c>
      <c r="B1141" s="66" t="s">
        <v>28</v>
      </c>
      <c r="C1141" s="66" t="s">
        <v>0</v>
      </c>
      <c r="D1141" s="66" t="s">
        <v>283</v>
      </c>
      <c r="E1141" s="76">
        <f>+IF(ISNUMBER(DATA!F802),DATA!F802,"n/a")</f>
        <v>160557.38</v>
      </c>
      <c r="F1141" s="77">
        <f>+IF(ISNUMBER(DATA!G802),DATA!G802,"n/a")</f>
        <v>0.34733168002230203</v>
      </c>
      <c r="G1141" s="76">
        <f>+IF(ISNUMBER(DATA!P802),DATA!P802,"n/a")</f>
        <v>518128.64000000001</v>
      </c>
      <c r="H1141" s="77">
        <f>+IF(ISNUMBER(DATA!Q802),DATA!Q802,"n/a")</f>
        <v>0.36193020132111198</v>
      </c>
      <c r="I1141" s="76">
        <f>+IF(ISNUMBER(DATA!Z802),DATA!Z802,"n/a")</f>
        <v>955724.31</v>
      </c>
      <c r="J1141" s="77">
        <f>+IF(ISNUMBER(DATA!AA802),DATA!AA802,"n/a")</f>
        <v>0.47370432195628198</v>
      </c>
      <c r="K1141" s="76">
        <f>+IF(ISNUMBER(DATA!AJ802),DATA!AJ802,"n/a")</f>
        <v>1851903.33</v>
      </c>
      <c r="L1141" s="77">
        <f>+IF(ISNUMBER(DATA!AK802),DATA!AK802,"n/a")</f>
        <v>0.62658341603035805</v>
      </c>
      <c r="R1141" s="66"/>
      <c r="S1141" s="66"/>
      <c r="T1141" s="66"/>
      <c r="U1141" s="66"/>
      <c r="V1141" s="66"/>
      <c r="W1141" s="66"/>
      <c r="X1141" s="66"/>
      <c r="Y1141" s="66"/>
    </row>
    <row r="1142" spans="1:25" x14ac:dyDescent="0.2">
      <c r="A1142" s="75" t="s">
        <v>19</v>
      </c>
      <c r="B1142" s="66" t="s">
        <v>28</v>
      </c>
      <c r="C1142" s="66" t="s">
        <v>0</v>
      </c>
      <c r="D1142" s="66" t="s">
        <v>284</v>
      </c>
      <c r="E1142" s="76">
        <f>+IF(ISNUMBER(DATA!F803),DATA!F803,"n/a")</f>
        <v>200623.7</v>
      </c>
      <c r="F1142" s="77">
        <f>+IF(ISNUMBER(DATA!G803),DATA!G803,"n/a")</f>
        <v>0.43208217496021001</v>
      </c>
      <c r="G1142" s="76">
        <f>+IF(ISNUMBER(DATA!P803),DATA!P803,"n/a")</f>
        <v>703858.8</v>
      </c>
      <c r="H1142" s="77">
        <f>+IF(ISNUMBER(DATA!Q803),DATA!Q803,"n/a")</f>
        <v>0.87322712985537299</v>
      </c>
      <c r="I1142" s="76">
        <f>+IF(ISNUMBER(DATA!Z803),DATA!Z803,"n/a")</f>
        <v>1290935.19</v>
      </c>
      <c r="J1142" s="77">
        <f>+IF(ISNUMBER(DATA!AA803),DATA!AA803,"n/a")</f>
        <v>0.81614111666294498</v>
      </c>
      <c r="K1142" s="76">
        <f>+IF(ISNUMBER(DATA!AJ803),DATA!AJ803,"n/a")</f>
        <v>2461795.85</v>
      </c>
      <c r="L1142" s="77">
        <f>+IF(ISNUMBER(DATA!AK803),DATA!AK803,"n/a")</f>
        <v>0.813155231567815</v>
      </c>
      <c r="R1142" s="66"/>
      <c r="S1142" s="66"/>
      <c r="T1142" s="66"/>
      <c r="U1142" s="66"/>
      <c r="V1142" s="66"/>
      <c r="W1142" s="66"/>
      <c r="X1142" s="66"/>
      <c r="Y1142" s="66"/>
    </row>
    <row r="1143" spans="1:25" x14ac:dyDescent="0.2">
      <c r="A1143" s="75" t="s">
        <v>19</v>
      </c>
      <c r="B1143" s="66" t="s">
        <v>28</v>
      </c>
      <c r="C1143" s="66" t="s">
        <v>0</v>
      </c>
      <c r="D1143" s="66" t="s">
        <v>285</v>
      </c>
      <c r="E1143" s="76">
        <f>+IF(ISNUMBER(DATA!F804),DATA!F804,"n/a")</f>
        <v>77287.25</v>
      </c>
      <c r="F1143" s="77">
        <f>+IF(ISNUMBER(DATA!G804),DATA!G804,"n/a")</f>
        <v>-0.113116802507643</v>
      </c>
      <c r="G1143" s="76">
        <f>+IF(ISNUMBER(DATA!P804),DATA!P804,"n/a")</f>
        <v>290068.15000000002</v>
      </c>
      <c r="H1143" s="77">
        <f>+IF(ISNUMBER(DATA!Q804),DATA!Q804,"n/a")</f>
        <v>0.35134858759249399</v>
      </c>
      <c r="I1143" s="76">
        <f>+IF(ISNUMBER(DATA!Z804),DATA!Z804,"n/a")</f>
        <v>519141.63</v>
      </c>
      <c r="J1143" s="77">
        <f>+IF(ISNUMBER(DATA!AA804),DATA!AA804,"n/a")</f>
        <v>0.24568461641197401</v>
      </c>
      <c r="K1143" s="76">
        <f>+IF(ISNUMBER(DATA!AJ804),DATA!AJ804,"n/a")</f>
        <v>1025924.66</v>
      </c>
      <c r="L1143" s="77">
        <f>+IF(ISNUMBER(DATA!AK804),DATA!AK804,"n/a")</f>
        <v>0.178732039733494</v>
      </c>
      <c r="R1143" s="66"/>
      <c r="S1143" s="66"/>
      <c r="T1143" s="66"/>
      <c r="U1143" s="66"/>
      <c r="V1143" s="66"/>
      <c r="W1143" s="66"/>
      <c r="X1143" s="66"/>
      <c r="Y1143" s="66"/>
    </row>
    <row r="1144" spans="1:25" x14ac:dyDescent="0.2">
      <c r="A1144" s="75" t="s">
        <v>19</v>
      </c>
      <c r="B1144" s="66" t="s">
        <v>28</v>
      </c>
      <c r="C1144" s="66" t="s">
        <v>0</v>
      </c>
      <c r="D1144" s="66" t="s">
        <v>286</v>
      </c>
      <c r="E1144" s="76">
        <f>+IF(ISNUMBER(DATA!F805),DATA!F805,"n/a")</f>
        <v>96878.86</v>
      </c>
      <c r="F1144" s="77">
        <f>+IF(ISNUMBER(DATA!G805),DATA!G805,"n/a")</f>
        <v>0.40398590026800402</v>
      </c>
      <c r="G1144" s="76">
        <f>+IF(ISNUMBER(DATA!P805),DATA!P805,"n/a")</f>
        <v>313767.81</v>
      </c>
      <c r="H1144" s="77">
        <f>+IF(ISNUMBER(DATA!Q805),DATA!Q805,"n/a")</f>
        <v>0.40810101060236498</v>
      </c>
      <c r="I1144" s="76">
        <f>+IF(ISNUMBER(DATA!Z805),DATA!Z805,"n/a")</f>
        <v>590130.11</v>
      </c>
      <c r="J1144" s="77">
        <f>+IF(ISNUMBER(DATA!AA805),DATA!AA805,"n/a")</f>
        <v>0.382056565735861</v>
      </c>
      <c r="K1144" s="76">
        <f>+IF(ISNUMBER(DATA!AJ805),DATA!AJ805,"n/a")</f>
        <v>1199649.6399999999</v>
      </c>
      <c r="L1144" s="77">
        <f>+IF(ISNUMBER(DATA!AK805),DATA!AK805,"n/a")</f>
        <v>7.5489246224938897E-2</v>
      </c>
      <c r="R1144" s="66"/>
      <c r="S1144" s="66"/>
      <c r="T1144" s="66"/>
      <c r="U1144" s="66"/>
      <c r="V1144" s="66"/>
      <c r="W1144" s="66"/>
      <c r="X1144" s="66"/>
      <c r="Y1144" s="66"/>
    </row>
    <row r="1145" spans="1:25" x14ac:dyDescent="0.2">
      <c r="A1145" s="75" t="s">
        <v>19</v>
      </c>
      <c r="B1145" s="66" t="s">
        <v>28</v>
      </c>
      <c r="C1145" s="66" t="s">
        <v>0</v>
      </c>
      <c r="D1145" s="66" t="s">
        <v>287</v>
      </c>
      <c r="E1145" s="76">
        <f>+IF(ISNUMBER(DATA!F806),DATA!F806,"n/a")</f>
        <v>121897.89</v>
      </c>
      <c r="F1145" s="77">
        <f>+IF(ISNUMBER(DATA!G806),DATA!G806,"n/a")</f>
        <v>0.45454388162790998</v>
      </c>
      <c r="G1145" s="76">
        <f>+IF(ISNUMBER(DATA!P806),DATA!P806,"n/a")</f>
        <v>393174</v>
      </c>
      <c r="H1145" s="77">
        <f>+IF(ISNUMBER(DATA!Q806),DATA!Q806,"n/a")</f>
        <v>0.43294014407831999</v>
      </c>
      <c r="I1145" s="76">
        <f>+IF(ISNUMBER(DATA!Z806),DATA!Z806,"n/a")</f>
        <v>751339.72</v>
      </c>
      <c r="J1145" s="77">
        <f>+IF(ISNUMBER(DATA!AA806),DATA!AA806,"n/a")</f>
        <v>0.396930852491994</v>
      </c>
      <c r="K1145" s="76">
        <f>+IF(ISNUMBER(DATA!AJ806),DATA!AJ806,"n/a")</f>
        <v>1526012.04</v>
      </c>
      <c r="L1145" s="77">
        <f>+IF(ISNUMBER(DATA!AK806),DATA!AK806,"n/a")</f>
        <v>0.106272400480092</v>
      </c>
      <c r="R1145" s="66"/>
      <c r="S1145" s="66"/>
      <c r="T1145" s="66"/>
      <c r="U1145" s="66"/>
      <c r="V1145" s="66"/>
      <c r="W1145" s="66"/>
      <c r="X1145" s="66"/>
      <c r="Y1145" s="66"/>
    </row>
    <row r="1146" spans="1:25" x14ac:dyDescent="0.2">
      <c r="A1146" s="75" t="s">
        <v>19</v>
      </c>
      <c r="B1146" s="66" t="s">
        <v>28</v>
      </c>
      <c r="C1146" s="66" t="s">
        <v>0</v>
      </c>
      <c r="D1146" s="66" t="s">
        <v>288</v>
      </c>
      <c r="E1146" s="76">
        <f>+IF(ISNUMBER(DATA!F807),DATA!F807,"n/a")</f>
        <v>166929.79999999999</v>
      </c>
      <c r="F1146" s="77">
        <f>+IF(ISNUMBER(DATA!G807),DATA!G807,"n/a")</f>
        <v>0.12519067195391601</v>
      </c>
      <c r="G1146" s="76">
        <f>+IF(ISNUMBER(DATA!P807),DATA!P807,"n/a")</f>
        <v>566841.55000000005</v>
      </c>
      <c r="H1146" s="77">
        <f>+IF(ISNUMBER(DATA!Q807),DATA!Q807,"n/a")</f>
        <v>0.17079730429842199</v>
      </c>
      <c r="I1146" s="76">
        <f>+IF(ISNUMBER(DATA!Z807),DATA!Z807,"n/a")</f>
        <v>1030929.17</v>
      </c>
      <c r="J1146" s="77">
        <f>+IF(ISNUMBER(DATA!AA807),DATA!AA807,"n/a")</f>
        <v>0.25391201817492098</v>
      </c>
      <c r="K1146" s="76">
        <f>+IF(ISNUMBER(DATA!AJ807),DATA!AJ807,"n/a")</f>
        <v>1873857.97</v>
      </c>
      <c r="L1146" s="77">
        <f>+IF(ISNUMBER(DATA!AK807),DATA!AK807,"n/a")</f>
        <v>0.591798191174146</v>
      </c>
      <c r="R1146" s="66"/>
      <c r="S1146" s="66"/>
      <c r="T1146" s="66"/>
      <c r="U1146" s="66"/>
      <c r="V1146" s="66"/>
      <c r="W1146" s="66"/>
      <c r="X1146" s="66"/>
      <c r="Y1146" s="66"/>
    </row>
    <row r="1147" spans="1:25" x14ac:dyDescent="0.2">
      <c r="A1147" s="75" t="s">
        <v>19</v>
      </c>
      <c r="B1147" s="66" t="s">
        <v>28</v>
      </c>
      <c r="C1147" s="66" t="s">
        <v>0</v>
      </c>
      <c r="D1147" s="66" t="s">
        <v>289</v>
      </c>
      <c r="E1147" s="76">
        <f>+IF(ISNUMBER(DATA!F808),DATA!F808,"n/a")</f>
        <v>81737.08</v>
      </c>
      <c r="F1147" s="77">
        <f>+IF(ISNUMBER(DATA!G808),DATA!G808,"n/a")</f>
        <v>8.2127172093095904E-2</v>
      </c>
      <c r="G1147" s="76">
        <f>+IF(ISNUMBER(DATA!P808),DATA!P808,"n/a")</f>
        <v>268970.46999999997</v>
      </c>
      <c r="H1147" s="77">
        <f>+IF(ISNUMBER(DATA!Q808),DATA!Q808,"n/a")</f>
        <v>0.18172496747153599</v>
      </c>
      <c r="I1147" s="76">
        <f>+IF(ISNUMBER(DATA!Z808),DATA!Z808,"n/a")</f>
        <v>497160.53</v>
      </c>
      <c r="J1147" s="77">
        <f>+IF(ISNUMBER(DATA!AA808),DATA!AA808,"n/a")</f>
        <v>0.208160518276884</v>
      </c>
      <c r="K1147" s="76">
        <f>+IF(ISNUMBER(DATA!AJ808),DATA!AJ808,"n/a")</f>
        <v>991395.26</v>
      </c>
      <c r="L1147" s="77">
        <f>+IF(ISNUMBER(DATA!AK808),DATA!AK808,"n/a")</f>
        <v>0.42646890308822599</v>
      </c>
      <c r="R1147" s="66"/>
      <c r="S1147" s="66"/>
      <c r="T1147" s="66"/>
      <c r="U1147" s="66"/>
      <c r="V1147" s="66"/>
      <c r="W1147" s="66"/>
      <c r="X1147" s="66"/>
      <c r="Y1147" s="66"/>
    </row>
    <row r="1148" spans="1:25" x14ac:dyDescent="0.2">
      <c r="A1148" s="75" t="s">
        <v>19</v>
      </c>
      <c r="B1148" s="66" t="s">
        <v>28</v>
      </c>
      <c r="C1148" s="66" t="s">
        <v>0</v>
      </c>
      <c r="D1148" s="66" t="s">
        <v>290</v>
      </c>
      <c r="E1148" s="76">
        <f>+IF(ISNUMBER(DATA!F809),DATA!F809,"n/a")</f>
        <v>48097.760000000002</v>
      </c>
      <c r="F1148" s="77">
        <f>+IF(ISNUMBER(DATA!G809),DATA!G809,"n/a")</f>
        <v>0.14401106103285999</v>
      </c>
      <c r="G1148" s="76">
        <f>+IF(ISNUMBER(DATA!P809),DATA!P809,"n/a")</f>
        <v>158364.54</v>
      </c>
      <c r="H1148" s="77">
        <f>+IF(ISNUMBER(DATA!Q809),DATA!Q809,"n/a")</f>
        <v>0.13374264593600799</v>
      </c>
      <c r="I1148" s="76">
        <f>+IF(ISNUMBER(DATA!Z809),DATA!Z809,"n/a")</f>
        <v>283464.17</v>
      </c>
      <c r="J1148" s="77">
        <f>+IF(ISNUMBER(DATA!AA809),DATA!AA809,"n/a")</f>
        <v>0.12959665472795801</v>
      </c>
      <c r="K1148" s="76">
        <f>+IF(ISNUMBER(DATA!AJ809),DATA!AJ809,"n/a")</f>
        <v>567940.31000000006</v>
      </c>
      <c r="L1148" s="77">
        <f>+IF(ISNUMBER(DATA!AK809),DATA!AK809,"n/a")</f>
        <v>8.4762924498925904E-2</v>
      </c>
      <c r="R1148" s="66"/>
      <c r="S1148" s="66"/>
      <c r="T1148" s="66"/>
      <c r="U1148" s="66"/>
      <c r="V1148" s="66"/>
      <c r="W1148" s="66"/>
      <c r="X1148" s="66"/>
      <c r="Y1148" s="66"/>
    </row>
    <row r="1149" spans="1:25" x14ac:dyDescent="0.2">
      <c r="A1149" s="75" t="s">
        <v>19</v>
      </c>
      <c r="B1149" s="66" t="s">
        <v>28</v>
      </c>
      <c r="C1149" s="66" t="s">
        <v>0</v>
      </c>
      <c r="D1149" s="66" t="s">
        <v>291</v>
      </c>
      <c r="E1149" s="76">
        <f>+IF(ISNUMBER(DATA!F810),DATA!F810,"n/a")</f>
        <v>27645.61</v>
      </c>
      <c r="F1149" s="77">
        <f>+IF(ISNUMBER(DATA!G810),DATA!G810,"n/a")</f>
        <v>0.21805769795919799</v>
      </c>
      <c r="G1149" s="76">
        <f>+IF(ISNUMBER(DATA!P810),DATA!P810,"n/a")</f>
        <v>87391.67</v>
      </c>
      <c r="H1149" s="77">
        <f>+IF(ISNUMBER(DATA!Q810),DATA!Q810,"n/a")</f>
        <v>0.142378653835948</v>
      </c>
      <c r="I1149" s="76">
        <f>+IF(ISNUMBER(DATA!Z810),DATA!Z810,"n/a")</f>
        <v>164069.60999999999</v>
      </c>
      <c r="J1149" s="77">
        <f>+IF(ISNUMBER(DATA!AA810),DATA!AA810,"n/a")</f>
        <v>0.101372419224945</v>
      </c>
      <c r="K1149" s="76">
        <f>+IF(ISNUMBER(DATA!AJ810),DATA!AJ810,"n/a")</f>
        <v>374902.16</v>
      </c>
      <c r="L1149" s="77">
        <f>+IF(ISNUMBER(DATA!AK810),DATA!AK810,"n/a")</f>
        <v>0.21287703710567099</v>
      </c>
      <c r="R1149" s="66"/>
      <c r="S1149" s="66"/>
      <c r="T1149" s="66"/>
      <c r="U1149" s="66"/>
      <c r="V1149" s="66"/>
      <c r="W1149" s="66"/>
      <c r="X1149" s="66"/>
      <c r="Y1149" s="66"/>
    </row>
    <row r="1150" spans="1:25" x14ac:dyDescent="0.2">
      <c r="A1150" s="75" t="s">
        <v>19</v>
      </c>
      <c r="B1150" s="66" t="s">
        <v>28</v>
      </c>
      <c r="C1150" s="66" t="s">
        <v>0</v>
      </c>
      <c r="D1150" s="66" t="s">
        <v>292</v>
      </c>
      <c r="E1150" s="76">
        <f>+IF(ISNUMBER(DATA!F811),DATA!F811,"n/a")</f>
        <v>333682.99</v>
      </c>
      <c r="F1150" s="77">
        <f>+IF(ISNUMBER(DATA!G811),DATA!G811,"n/a")</f>
        <v>8.9592586866131696E-2</v>
      </c>
      <c r="G1150" s="76">
        <f>+IF(ISNUMBER(DATA!P811),DATA!P811,"n/a")</f>
        <v>1127633.28</v>
      </c>
      <c r="H1150" s="77">
        <f>+IF(ISNUMBER(DATA!Q811),DATA!Q811,"n/a")</f>
        <v>0.43416081690421299</v>
      </c>
      <c r="I1150" s="76">
        <f>+IF(ISNUMBER(DATA!Z811),DATA!Z811,"n/a")</f>
        <v>2154703.7599999998</v>
      </c>
      <c r="J1150" s="77">
        <f>+IF(ISNUMBER(DATA!AA811),DATA!AA811,"n/a")</f>
        <v>0.59936036979267104</v>
      </c>
      <c r="K1150" s="76">
        <f>+IF(ISNUMBER(DATA!AJ811),DATA!AJ811,"n/a")</f>
        <v>4172061.28</v>
      </c>
      <c r="L1150" s="77">
        <f>+IF(ISNUMBER(DATA!AK811),DATA!AK811,"n/a")</f>
        <v>0.686915254346391</v>
      </c>
      <c r="R1150" s="66"/>
      <c r="S1150" s="66"/>
      <c r="T1150" s="66"/>
      <c r="U1150" s="66"/>
      <c r="V1150" s="66"/>
      <c r="W1150" s="66"/>
      <c r="X1150" s="66"/>
      <c r="Y1150" s="66"/>
    </row>
    <row r="1151" spans="1:25" x14ac:dyDescent="0.2">
      <c r="A1151" s="75" t="s">
        <v>19</v>
      </c>
      <c r="B1151" s="66" t="s">
        <v>28</v>
      </c>
      <c r="C1151" s="66" t="s">
        <v>0</v>
      </c>
      <c r="D1151" s="66" t="s">
        <v>293</v>
      </c>
      <c r="E1151" s="76">
        <f>+IF(ISNUMBER(DATA!F812),DATA!F812,"n/a")</f>
        <v>58192.61</v>
      </c>
      <c r="F1151" s="77">
        <f>+IF(ISNUMBER(DATA!G812),DATA!G812,"n/a")</f>
        <v>-3.1958311165040799E-3</v>
      </c>
      <c r="G1151" s="76">
        <f>+IF(ISNUMBER(DATA!P812),DATA!P812,"n/a")</f>
        <v>191993.1</v>
      </c>
      <c r="H1151" s="77">
        <f>+IF(ISNUMBER(DATA!Q812),DATA!Q812,"n/a")</f>
        <v>0.100888534986377</v>
      </c>
      <c r="I1151" s="76">
        <f>+IF(ISNUMBER(DATA!Z812),DATA!Z812,"n/a")</f>
        <v>342819.13</v>
      </c>
      <c r="J1151" s="77">
        <f>+IF(ISNUMBER(DATA!AA812),DATA!AA812,"n/a")</f>
        <v>0.11320963519447701</v>
      </c>
      <c r="K1151" s="76">
        <f>+IF(ISNUMBER(DATA!AJ812),DATA!AJ812,"n/a")</f>
        <v>646772.64</v>
      </c>
      <c r="L1151" s="77">
        <f>+IF(ISNUMBER(DATA!AK812),DATA!AK812,"n/a")</f>
        <v>0.52698179776281995</v>
      </c>
      <c r="R1151" s="66"/>
      <c r="S1151" s="66"/>
      <c r="T1151" s="66"/>
      <c r="U1151" s="66"/>
      <c r="V1151" s="66"/>
      <c r="W1151" s="66"/>
      <c r="X1151" s="66"/>
      <c r="Y1151" s="66"/>
    </row>
    <row r="1152" spans="1:25" x14ac:dyDescent="0.2">
      <c r="A1152" s="75" t="s">
        <v>19</v>
      </c>
      <c r="B1152" s="66" t="s">
        <v>28</v>
      </c>
      <c r="C1152" s="66" t="s">
        <v>0</v>
      </c>
      <c r="D1152" s="66" t="s">
        <v>294</v>
      </c>
      <c r="E1152" s="76">
        <f>+IF(ISNUMBER(DATA!F813),DATA!F813,"n/a")</f>
        <v>161240.04999999999</v>
      </c>
      <c r="F1152" s="77">
        <f>+IF(ISNUMBER(DATA!G813),DATA!G813,"n/a")</f>
        <v>0.13923618208470401</v>
      </c>
      <c r="G1152" s="76">
        <f>+IF(ISNUMBER(DATA!P813),DATA!P813,"n/a")</f>
        <v>525437.82999999996</v>
      </c>
      <c r="H1152" s="77">
        <f>+IF(ISNUMBER(DATA!Q813),DATA!Q813,"n/a")</f>
        <v>6.9983859761158701E-2</v>
      </c>
      <c r="I1152" s="76">
        <f>+IF(ISNUMBER(DATA!Z813),DATA!Z813,"n/a")</f>
        <v>962494.59</v>
      </c>
      <c r="J1152" s="77">
        <f>+IF(ISNUMBER(DATA!AA813),DATA!AA813,"n/a")</f>
        <v>6.04234670950018E-2</v>
      </c>
      <c r="K1152" s="76">
        <f>+IF(ISNUMBER(DATA!AJ813),DATA!AJ813,"n/a")</f>
        <v>1914210.09</v>
      </c>
      <c r="L1152" s="77">
        <f>+IF(ISNUMBER(DATA!AK813),DATA!AK813,"n/a")</f>
        <v>5.85065948589132E-2</v>
      </c>
      <c r="R1152" s="66"/>
      <c r="S1152" s="66"/>
      <c r="T1152" s="66"/>
      <c r="U1152" s="66"/>
      <c r="V1152" s="66"/>
      <c r="W1152" s="66"/>
      <c r="X1152" s="66"/>
      <c r="Y1152" s="66"/>
    </row>
    <row r="1153" spans="1:25" x14ac:dyDescent="0.2">
      <c r="A1153" s="75" t="s">
        <v>19</v>
      </c>
      <c r="B1153" s="66" t="s">
        <v>28</v>
      </c>
      <c r="C1153" s="66" t="s">
        <v>0</v>
      </c>
      <c r="D1153" s="66" t="s">
        <v>295</v>
      </c>
      <c r="E1153" s="76">
        <f>+IF(ISNUMBER(DATA!F814),DATA!F814,"n/a")</f>
        <v>29219.73</v>
      </c>
      <c r="F1153" s="77">
        <f>+IF(ISNUMBER(DATA!G814),DATA!G814,"n/a")</f>
        <v>-0.33668632941478299</v>
      </c>
      <c r="G1153" s="76">
        <f>+IF(ISNUMBER(DATA!P814),DATA!P814,"n/a")</f>
        <v>101255.24</v>
      </c>
      <c r="H1153" s="77">
        <f>+IF(ISNUMBER(DATA!Q814),DATA!Q814,"n/a")</f>
        <v>-0.110549739657107</v>
      </c>
      <c r="I1153" s="76">
        <f>+IF(ISNUMBER(DATA!Z814),DATA!Z814,"n/a")</f>
        <v>197230.07</v>
      </c>
      <c r="J1153" s="77">
        <f>+IF(ISNUMBER(DATA!AA814),DATA!AA814,"n/a")</f>
        <v>4.5901487666739302E-4</v>
      </c>
      <c r="K1153" s="76">
        <f>+IF(ISNUMBER(DATA!AJ814),DATA!AJ814,"n/a")</f>
        <v>427513.24</v>
      </c>
      <c r="L1153" s="77">
        <f>+IF(ISNUMBER(DATA!AK814),DATA!AK814,"n/a")</f>
        <v>-4.02288364833394E-2</v>
      </c>
      <c r="R1153" s="66"/>
      <c r="S1153" s="66"/>
      <c r="T1153" s="66"/>
      <c r="U1153" s="66"/>
      <c r="V1153" s="66"/>
      <c r="W1153" s="66"/>
      <c r="X1153" s="66"/>
      <c r="Y1153" s="66"/>
    </row>
    <row r="1154" spans="1:25" x14ac:dyDescent="0.2">
      <c r="A1154" s="75" t="s">
        <v>19</v>
      </c>
      <c r="B1154" s="66" t="s">
        <v>28</v>
      </c>
      <c r="C1154" s="66" t="s">
        <v>0</v>
      </c>
      <c r="D1154" s="66" t="s">
        <v>296</v>
      </c>
      <c r="E1154" s="76">
        <f>+IF(ISNUMBER(DATA!F815),DATA!F815,"n/a")</f>
        <v>26959.32</v>
      </c>
      <c r="F1154" s="77">
        <f>+IF(ISNUMBER(DATA!G815),DATA!G815,"n/a")</f>
        <v>-0.33481753036883799</v>
      </c>
      <c r="G1154" s="76">
        <f>+IF(ISNUMBER(DATA!P815),DATA!P815,"n/a")</f>
        <v>99816.84</v>
      </c>
      <c r="H1154" s="77">
        <f>+IF(ISNUMBER(DATA!Q815),DATA!Q815,"n/a")</f>
        <v>-0.13815526923959601</v>
      </c>
      <c r="I1154" s="76">
        <f>+IF(ISNUMBER(DATA!Z815),DATA!Z815,"n/a")</f>
        <v>194458.02</v>
      </c>
      <c r="J1154" s="77">
        <f>+IF(ISNUMBER(DATA!AA815),DATA!AA815,"n/a")</f>
        <v>-7.3750563907598696E-2</v>
      </c>
      <c r="K1154" s="76">
        <f>+IF(ISNUMBER(DATA!AJ815),DATA!AJ815,"n/a")</f>
        <v>442282.37</v>
      </c>
      <c r="L1154" s="77">
        <f>+IF(ISNUMBER(DATA!AK815),DATA!AK815,"n/a")</f>
        <v>-5.5861156404637499E-2</v>
      </c>
      <c r="R1154" s="66"/>
      <c r="S1154" s="66"/>
      <c r="T1154" s="66"/>
      <c r="U1154" s="66"/>
      <c r="V1154" s="66"/>
      <c r="W1154" s="66"/>
      <c r="X1154" s="66"/>
      <c r="Y1154" s="66"/>
    </row>
    <row r="1155" spans="1:25" x14ac:dyDescent="0.2">
      <c r="A1155" s="75" t="s">
        <v>19</v>
      </c>
      <c r="B1155" s="66" t="s">
        <v>28</v>
      </c>
      <c r="C1155" s="66" t="s">
        <v>0</v>
      </c>
      <c r="D1155" s="66" t="s">
        <v>297</v>
      </c>
      <c r="E1155" s="76">
        <f>+IF(ISNUMBER(DATA!F816),DATA!F816,"n/a")</f>
        <v>69865.23</v>
      </c>
      <c r="F1155" s="77">
        <f>+IF(ISNUMBER(DATA!G816),DATA!G816,"n/a")</f>
        <v>9.3741639240374805E-2</v>
      </c>
      <c r="G1155" s="76">
        <f>+IF(ISNUMBER(DATA!P816),DATA!P816,"n/a")</f>
        <v>220649.1</v>
      </c>
      <c r="H1155" s="77">
        <f>+IF(ISNUMBER(DATA!Q816),DATA!Q816,"n/a")</f>
        <v>7.8181131064262097E-2</v>
      </c>
      <c r="I1155" s="76">
        <f>+IF(ISNUMBER(DATA!Z816),DATA!Z816,"n/a")</f>
        <v>393066.12</v>
      </c>
      <c r="J1155" s="77">
        <f>+IF(ISNUMBER(DATA!AA816),DATA!AA816,"n/a")</f>
        <v>9.7483380181661902E-2</v>
      </c>
      <c r="K1155" s="76">
        <f>+IF(ISNUMBER(DATA!AJ816),DATA!AJ816,"n/a")</f>
        <v>762569.33</v>
      </c>
      <c r="L1155" s="77">
        <f>+IF(ISNUMBER(DATA!AK816),DATA!AK816,"n/a")</f>
        <v>0.48938272134448402</v>
      </c>
      <c r="R1155" s="66"/>
      <c r="S1155" s="66"/>
      <c r="T1155" s="66"/>
      <c r="U1155" s="66"/>
      <c r="V1155" s="66"/>
      <c r="W1155" s="66"/>
      <c r="X1155" s="66"/>
      <c r="Y1155" s="66"/>
    </row>
    <row r="1156" spans="1:25" x14ac:dyDescent="0.2">
      <c r="A1156" s="75" t="s">
        <v>19</v>
      </c>
      <c r="B1156" s="66" t="s">
        <v>28</v>
      </c>
      <c r="C1156" s="66" t="s">
        <v>0</v>
      </c>
      <c r="D1156" s="66" t="s">
        <v>298</v>
      </c>
      <c r="E1156" s="76">
        <f>+IF(ISNUMBER(DATA!F817),DATA!F817,"n/a")</f>
        <v>76444.100000000006</v>
      </c>
      <c r="F1156" s="77">
        <f>+IF(ISNUMBER(DATA!G817),DATA!G817,"n/a")</f>
        <v>0.10437296101414301</v>
      </c>
      <c r="G1156" s="76">
        <f>+IF(ISNUMBER(DATA!P817),DATA!P817,"n/a")</f>
        <v>239956.81</v>
      </c>
      <c r="H1156" s="77">
        <f>+IF(ISNUMBER(DATA!Q817),DATA!Q817,"n/a")</f>
        <v>0.15733748262053501</v>
      </c>
      <c r="I1156" s="76">
        <f>+IF(ISNUMBER(DATA!Z817),DATA!Z817,"n/a")</f>
        <v>418448.9</v>
      </c>
      <c r="J1156" s="77">
        <f>+IF(ISNUMBER(DATA!AA817),DATA!AA817,"n/a")</f>
        <v>0.15610066072935799</v>
      </c>
      <c r="K1156" s="76">
        <f>+IF(ISNUMBER(DATA!AJ817),DATA!AJ817,"n/a")</f>
        <v>833643.85</v>
      </c>
      <c r="L1156" s="77">
        <f>+IF(ISNUMBER(DATA!AK817),DATA!AK817,"n/a")</f>
        <v>0.12739395484372901</v>
      </c>
      <c r="R1156" s="66"/>
      <c r="S1156" s="66"/>
      <c r="T1156" s="66"/>
      <c r="U1156" s="66"/>
      <c r="V1156" s="66"/>
      <c r="W1156" s="66"/>
      <c r="X1156" s="66"/>
      <c r="Y1156" s="66"/>
    </row>
    <row r="1157" spans="1:25" x14ac:dyDescent="0.2">
      <c r="A1157" s="75" t="s">
        <v>19</v>
      </c>
      <c r="B1157" s="66" t="s">
        <v>28</v>
      </c>
      <c r="C1157" s="66" t="s">
        <v>0</v>
      </c>
      <c r="D1157" s="66" t="s">
        <v>299</v>
      </c>
      <c r="E1157" s="76">
        <f>+IF(ISNUMBER(DATA!F818),DATA!F818,"n/a")</f>
        <v>348033.89</v>
      </c>
      <c r="F1157" s="77">
        <f>+IF(ISNUMBER(DATA!G818),DATA!G818,"n/a")</f>
        <v>1.4318505518862699E-3</v>
      </c>
      <c r="G1157" s="76">
        <f>+IF(ISNUMBER(DATA!P818),DATA!P818,"n/a")</f>
        <v>1153886.96</v>
      </c>
      <c r="H1157" s="77">
        <f>+IF(ISNUMBER(DATA!Q818),DATA!Q818,"n/a")</f>
        <v>8.0000501778120601E-3</v>
      </c>
      <c r="I1157" s="76">
        <f>+IF(ISNUMBER(DATA!Z818),DATA!Z818,"n/a")</f>
        <v>2261245.64</v>
      </c>
      <c r="J1157" s="77">
        <f>+IF(ISNUMBER(DATA!AA818),DATA!AA818,"n/a")</f>
        <v>7.6851374954650603E-3</v>
      </c>
      <c r="K1157" s="76">
        <f>+IF(ISNUMBER(DATA!AJ818),DATA!AJ818,"n/a")</f>
        <v>5306833.9400000004</v>
      </c>
      <c r="L1157" s="77">
        <f>+IF(ISNUMBER(DATA!AK818),DATA!AK818,"n/a")</f>
        <v>-2.2483185033418202E-2</v>
      </c>
      <c r="R1157" s="66"/>
      <c r="S1157" s="66"/>
      <c r="T1157" s="66"/>
      <c r="U1157" s="66"/>
      <c r="V1157" s="66"/>
      <c r="W1157" s="66"/>
      <c r="X1157" s="66"/>
      <c r="Y1157" s="66"/>
    </row>
    <row r="1158" spans="1:25" x14ac:dyDescent="0.2">
      <c r="A1158" s="75" t="s">
        <v>19</v>
      </c>
      <c r="B1158" s="66" t="s">
        <v>28</v>
      </c>
      <c r="C1158" s="66" t="s">
        <v>0</v>
      </c>
      <c r="D1158" s="66" t="s">
        <v>300</v>
      </c>
      <c r="E1158" s="76">
        <f>+IF(ISNUMBER(DATA!F819),DATA!F819,"n/a")</f>
        <v>150873.32999999999</v>
      </c>
      <c r="F1158" s="77">
        <f>+IF(ISNUMBER(DATA!G819),DATA!G819,"n/a")</f>
        <v>0.531968979912123</v>
      </c>
      <c r="G1158" s="76">
        <f>+IF(ISNUMBER(DATA!P819),DATA!P819,"n/a")</f>
        <v>491990.1</v>
      </c>
      <c r="H1158" s="77">
        <f>+IF(ISNUMBER(DATA!Q819),DATA!Q819,"n/a")</f>
        <v>0.509768676076234</v>
      </c>
      <c r="I1158" s="76">
        <f>+IF(ISNUMBER(DATA!Z819),DATA!Z819,"n/a")</f>
        <v>912395.39</v>
      </c>
      <c r="J1158" s="77">
        <f>+IF(ISNUMBER(DATA!AA819),DATA!AA819,"n/a")</f>
        <v>0.50143500984988498</v>
      </c>
      <c r="K1158" s="76">
        <f>+IF(ISNUMBER(DATA!AJ819),DATA!AJ819,"n/a")</f>
        <v>1962178.28</v>
      </c>
      <c r="L1158" s="77">
        <f>+IF(ISNUMBER(DATA!AK819),DATA!AK819,"n/a")</f>
        <v>0.31388819772432403</v>
      </c>
      <c r="R1158" s="66"/>
      <c r="S1158" s="66"/>
      <c r="T1158" s="66"/>
      <c r="U1158" s="66"/>
      <c r="V1158" s="66"/>
      <c r="W1158" s="66"/>
      <c r="X1158" s="66"/>
      <c r="Y1158" s="66"/>
    </row>
    <row r="1159" spans="1:25" x14ac:dyDescent="0.2">
      <c r="A1159" s="75" t="s">
        <v>19</v>
      </c>
      <c r="B1159" s="66" t="s">
        <v>28</v>
      </c>
      <c r="C1159" s="66" t="s">
        <v>0</v>
      </c>
      <c r="D1159" s="66" t="s">
        <v>301</v>
      </c>
      <c r="E1159" s="76">
        <f>+IF(ISNUMBER(DATA!F820),DATA!F820,"n/a")</f>
        <v>47252.52</v>
      </c>
      <c r="F1159" s="77">
        <f>+IF(ISNUMBER(DATA!G820),DATA!G820,"n/a")</f>
        <v>0.22440818892349301</v>
      </c>
      <c r="G1159" s="76">
        <f>+IF(ISNUMBER(DATA!P820),DATA!P820,"n/a")</f>
        <v>159984.78</v>
      </c>
      <c r="H1159" s="77">
        <f>+IF(ISNUMBER(DATA!Q820),DATA!Q820,"n/a")</f>
        <v>0.133696991788985</v>
      </c>
      <c r="I1159" s="76">
        <f>+IF(ISNUMBER(DATA!Z820),DATA!Z820,"n/a")</f>
        <v>289823.18</v>
      </c>
      <c r="J1159" s="77">
        <f>+IF(ISNUMBER(DATA!AA820),DATA!AA820,"n/a")</f>
        <v>0.33599530696577801</v>
      </c>
      <c r="K1159" s="76">
        <f>+IF(ISNUMBER(DATA!AJ820),DATA!AJ820,"n/a")</f>
        <v>575060.23</v>
      </c>
      <c r="L1159" s="77">
        <f>+IF(ISNUMBER(DATA!AK820),DATA!AK820,"n/a")</f>
        <v>0.934882869749185</v>
      </c>
      <c r="R1159" s="66"/>
      <c r="S1159" s="66"/>
      <c r="T1159" s="66"/>
      <c r="U1159" s="66"/>
      <c r="V1159" s="66"/>
      <c r="W1159" s="66"/>
      <c r="X1159" s="66"/>
      <c r="Y1159" s="66"/>
    </row>
    <row r="1160" spans="1:25" x14ac:dyDescent="0.2">
      <c r="A1160" s="75" t="s">
        <v>19</v>
      </c>
      <c r="B1160" s="66" t="s">
        <v>28</v>
      </c>
      <c r="C1160" s="66" t="s">
        <v>0</v>
      </c>
      <c r="D1160" s="66" t="s">
        <v>302</v>
      </c>
      <c r="E1160" s="76">
        <f>+IF(ISNUMBER(DATA!F821),DATA!F821,"n/a")</f>
        <v>91333.36</v>
      </c>
      <c r="F1160" s="77">
        <f>+IF(ISNUMBER(DATA!G821),DATA!G821,"n/a")</f>
        <v>0.12891380189422599</v>
      </c>
      <c r="G1160" s="76">
        <f>+IF(ISNUMBER(DATA!P821),DATA!P821,"n/a")</f>
        <v>295632.09999999998</v>
      </c>
      <c r="H1160" s="77">
        <f>+IF(ISNUMBER(DATA!Q821),DATA!Q821,"n/a")</f>
        <v>6.6595563206116495E-2</v>
      </c>
      <c r="I1160" s="76">
        <f>+IF(ISNUMBER(DATA!Z821),DATA!Z821,"n/a")</f>
        <v>530557.87</v>
      </c>
      <c r="J1160" s="77">
        <f>+IF(ISNUMBER(DATA!AA821),DATA!AA821,"n/a")</f>
        <v>3.8292127058064999E-2</v>
      </c>
      <c r="K1160" s="76">
        <f>+IF(ISNUMBER(DATA!AJ821),DATA!AJ821,"n/a")</f>
        <v>1101078.42</v>
      </c>
      <c r="L1160" s="77">
        <f>+IF(ISNUMBER(DATA!AK821),DATA!AK821,"n/a")</f>
        <v>1.16235815539305E-2</v>
      </c>
      <c r="R1160" s="66"/>
      <c r="S1160" s="66"/>
      <c r="T1160" s="66"/>
      <c r="U1160" s="66"/>
      <c r="V1160" s="66"/>
      <c r="W1160" s="66"/>
      <c r="X1160" s="66"/>
      <c r="Y1160" s="66"/>
    </row>
    <row r="1161" spans="1:25" x14ac:dyDescent="0.2">
      <c r="A1161" s="75" t="s">
        <v>19</v>
      </c>
      <c r="B1161" s="66" t="s">
        <v>28</v>
      </c>
      <c r="C1161" s="66" t="s">
        <v>0</v>
      </c>
      <c r="D1161" s="66" t="s">
        <v>303</v>
      </c>
      <c r="E1161" s="76">
        <f>+IF(ISNUMBER(DATA!F822),DATA!F822,"n/a")</f>
        <v>70697.600000000006</v>
      </c>
      <c r="F1161" s="77">
        <f>+IF(ISNUMBER(DATA!G822),DATA!G822,"n/a")</f>
        <v>-2.9970404174424502E-2</v>
      </c>
      <c r="G1161" s="76">
        <f>+IF(ISNUMBER(DATA!P822),DATA!P822,"n/a")</f>
        <v>241568.57</v>
      </c>
      <c r="H1161" s="77">
        <f>+IF(ISNUMBER(DATA!Q822),DATA!Q822,"n/a")</f>
        <v>0.11902857349856701</v>
      </c>
      <c r="I1161" s="76">
        <f>+IF(ISNUMBER(DATA!Z822),DATA!Z822,"n/a")</f>
        <v>444872.09</v>
      </c>
      <c r="J1161" s="77">
        <f>+IF(ISNUMBER(DATA!AA822),DATA!AA822,"n/a")</f>
        <v>0.13377018547824299</v>
      </c>
      <c r="K1161" s="76">
        <f>+IF(ISNUMBER(DATA!AJ822),DATA!AJ822,"n/a")</f>
        <v>891659.28</v>
      </c>
      <c r="L1161" s="77">
        <f>+IF(ISNUMBER(DATA!AK822),DATA!AK822,"n/a")</f>
        <v>0.29306283684868101</v>
      </c>
      <c r="R1161" s="66"/>
      <c r="S1161" s="66"/>
      <c r="T1161" s="66"/>
      <c r="U1161" s="66"/>
      <c r="V1161" s="66"/>
      <c r="W1161" s="66"/>
      <c r="X1161" s="66"/>
      <c r="Y1161" s="66"/>
    </row>
    <row r="1162" spans="1:25" x14ac:dyDescent="0.2">
      <c r="A1162" s="75" t="s">
        <v>19</v>
      </c>
      <c r="B1162" s="66" t="s">
        <v>28</v>
      </c>
      <c r="C1162" s="66" t="s">
        <v>0</v>
      </c>
      <c r="D1162" s="66" t="s">
        <v>304</v>
      </c>
      <c r="E1162" s="76">
        <f>+IF(ISNUMBER(DATA!F823),DATA!F823,"n/a")</f>
        <v>122854.67</v>
      </c>
      <c r="F1162" s="77">
        <f>+IF(ISNUMBER(DATA!G823),DATA!G823,"n/a")</f>
        <v>0.16071794171197201</v>
      </c>
      <c r="G1162" s="76">
        <f>+IF(ISNUMBER(DATA!P823),DATA!P823,"n/a")</f>
        <v>404003.27</v>
      </c>
      <c r="H1162" s="77">
        <f>+IF(ISNUMBER(DATA!Q823),DATA!Q823,"n/a")</f>
        <v>0.15709400141261701</v>
      </c>
      <c r="I1162" s="76">
        <f>+IF(ISNUMBER(DATA!Z823),DATA!Z823,"n/a")</f>
        <v>775178.77</v>
      </c>
      <c r="J1162" s="77">
        <f>+IF(ISNUMBER(DATA!AA823),DATA!AA823,"n/a")</f>
        <v>0.143810975042931</v>
      </c>
      <c r="K1162" s="76">
        <f>+IF(ISNUMBER(DATA!AJ823),DATA!AJ823,"n/a")</f>
        <v>1694993.16</v>
      </c>
      <c r="L1162" s="77">
        <f>+IF(ISNUMBER(DATA!AK823),DATA!AK823,"n/a")</f>
        <v>-1.05938565720947E-2</v>
      </c>
      <c r="R1162" s="66"/>
      <c r="S1162" s="66"/>
      <c r="T1162" s="66"/>
      <c r="U1162" s="66"/>
      <c r="V1162" s="66"/>
      <c r="W1162" s="66"/>
      <c r="X1162" s="66"/>
      <c r="Y1162" s="66"/>
    </row>
    <row r="1163" spans="1:25" x14ac:dyDescent="0.2">
      <c r="A1163" s="75" t="s">
        <v>19</v>
      </c>
      <c r="B1163" s="66" t="s">
        <v>28</v>
      </c>
      <c r="C1163" s="66" t="s">
        <v>0</v>
      </c>
      <c r="D1163" s="66" t="s">
        <v>305</v>
      </c>
      <c r="E1163" s="76">
        <f>+IF(ISNUMBER(DATA!F824),DATA!F824,"n/a")</f>
        <v>137482.75</v>
      </c>
      <c r="F1163" s="77">
        <f>+IF(ISNUMBER(DATA!G824),DATA!G824,"n/a")</f>
        <v>0.634725473752349</v>
      </c>
      <c r="G1163" s="76">
        <f>+IF(ISNUMBER(DATA!P824),DATA!P824,"n/a")</f>
        <v>476707.1</v>
      </c>
      <c r="H1163" s="77">
        <f>+IF(ISNUMBER(DATA!Q824),DATA!Q824,"n/a")</f>
        <v>0.75524954291287405</v>
      </c>
      <c r="I1163" s="76">
        <f>+IF(ISNUMBER(DATA!Z824),DATA!Z824,"n/a")</f>
        <v>929134.57</v>
      </c>
      <c r="J1163" s="77">
        <f>+IF(ISNUMBER(DATA!AA824),DATA!AA824,"n/a")</f>
        <v>0.76922988598898201</v>
      </c>
      <c r="K1163" s="76">
        <f>+IF(ISNUMBER(DATA!AJ824),DATA!AJ824,"n/a")</f>
        <v>1454504.12</v>
      </c>
      <c r="L1163" s="77">
        <f>+IF(ISNUMBER(DATA!AK824),DATA!AK824,"n/a")</f>
        <v>0.52618959636486495</v>
      </c>
      <c r="R1163" s="66"/>
      <c r="S1163" s="66"/>
      <c r="T1163" s="66"/>
      <c r="U1163" s="66"/>
      <c r="V1163" s="66"/>
      <c r="W1163" s="66"/>
      <c r="X1163" s="66"/>
      <c r="Y1163" s="66"/>
    </row>
    <row r="1164" spans="1:25" x14ac:dyDescent="0.2">
      <c r="A1164" s="75" t="s">
        <v>19</v>
      </c>
      <c r="B1164" s="66" t="s">
        <v>28</v>
      </c>
      <c r="C1164" s="66" t="s">
        <v>0</v>
      </c>
      <c r="D1164" s="66" t="s">
        <v>306</v>
      </c>
      <c r="E1164" s="76">
        <f>+IF(ISNUMBER(DATA!F825),DATA!F825,"n/a")</f>
        <v>60137.9</v>
      </c>
      <c r="F1164" s="77">
        <f>+IF(ISNUMBER(DATA!G825),DATA!G825,"n/a")</f>
        <v>2.0999643469550501E-2</v>
      </c>
      <c r="G1164" s="76">
        <f>+IF(ISNUMBER(DATA!P825),DATA!P825,"n/a")</f>
        <v>196542.23</v>
      </c>
      <c r="H1164" s="77">
        <f>+IF(ISNUMBER(DATA!Q825),DATA!Q825,"n/a")</f>
        <v>4.38240192366499E-2</v>
      </c>
      <c r="I1164" s="76">
        <f>+IF(ISNUMBER(DATA!Z825),DATA!Z825,"n/a")</f>
        <v>381218.88</v>
      </c>
      <c r="J1164" s="77">
        <f>+IF(ISNUMBER(DATA!AA825),DATA!AA825,"n/a")</f>
        <v>6.2610260911696206E-2</v>
      </c>
      <c r="K1164" s="76">
        <f>+IF(ISNUMBER(DATA!AJ825),DATA!AJ825,"n/a")</f>
        <v>969591.56</v>
      </c>
      <c r="L1164" s="77">
        <f>+IF(ISNUMBER(DATA!AK825),DATA!AK825,"n/a")</f>
        <v>0.102244027401916</v>
      </c>
      <c r="R1164" s="66"/>
      <c r="S1164" s="66"/>
      <c r="T1164" s="66"/>
      <c r="U1164" s="66"/>
      <c r="V1164" s="66"/>
      <c r="W1164" s="66"/>
      <c r="X1164" s="66"/>
      <c r="Y1164" s="66"/>
    </row>
    <row r="1165" spans="1:25" x14ac:dyDescent="0.2">
      <c r="A1165" s="75" t="s">
        <v>19</v>
      </c>
      <c r="B1165" s="66" t="s">
        <v>28</v>
      </c>
      <c r="C1165" s="66" t="s">
        <v>0</v>
      </c>
      <c r="D1165" s="66" t="s">
        <v>307</v>
      </c>
      <c r="E1165" s="76">
        <f>+IF(ISNUMBER(DATA!F826),DATA!F826,"n/a")</f>
        <v>130212.8</v>
      </c>
      <c r="F1165" s="77">
        <f>+IF(ISNUMBER(DATA!G826),DATA!G826,"n/a")</f>
        <v>3.9583063639224304E-3</v>
      </c>
      <c r="G1165" s="76">
        <f>+IF(ISNUMBER(DATA!P826),DATA!P826,"n/a")</f>
        <v>437323.3</v>
      </c>
      <c r="H1165" s="77">
        <f>+IF(ISNUMBER(DATA!Q826),DATA!Q826,"n/a")</f>
        <v>8.3867170815255396E-2</v>
      </c>
      <c r="I1165" s="76">
        <f>+IF(ISNUMBER(DATA!Z826),DATA!Z826,"n/a")</f>
        <v>855281.3</v>
      </c>
      <c r="J1165" s="77">
        <f>+IF(ISNUMBER(DATA!AA826),DATA!AA826,"n/a")</f>
        <v>0.48992004286771201</v>
      </c>
      <c r="K1165" s="76">
        <f>+IF(ISNUMBER(DATA!AJ826),DATA!AJ826,"n/a")</f>
        <v>1715325.91</v>
      </c>
      <c r="L1165" s="77">
        <f>+IF(ISNUMBER(DATA!AK826),DATA!AK826,"n/a")</f>
        <v>0.70669488091602695</v>
      </c>
      <c r="R1165" s="66"/>
      <c r="S1165" s="66"/>
      <c r="T1165" s="66"/>
      <c r="U1165" s="66"/>
      <c r="V1165" s="66"/>
      <c r="W1165" s="66"/>
      <c r="X1165" s="66"/>
      <c r="Y1165" s="66"/>
    </row>
    <row r="1166" spans="1:25" x14ac:dyDescent="0.2">
      <c r="A1166" s="75" t="s">
        <v>19</v>
      </c>
      <c r="B1166" s="66" t="s">
        <v>28</v>
      </c>
      <c r="C1166" s="66" t="s">
        <v>0</v>
      </c>
      <c r="D1166" s="66" t="s">
        <v>308</v>
      </c>
      <c r="E1166" s="76">
        <f>+IF(ISNUMBER(DATA!F827),DATA!F827,"n/a")</f>
        <v>60225.48</v>
      </c>
      <c r="F1166" s="77">
        <f>+IF(ISNUMBER(DATA!G827),DATA!G827,"n/a")</f>
        <v>9.2726914797010104E-2</v>
      </c>
      <c r="G1166" s="76">
        <f>+IF(ISNUMBER(DATA!P827),DATA!P827,"n/a")</f>
        <v>191041.94</v>
      </c>
      <c r="H1166" s="77">
        <f>+IF(ISNUMBER(DATA!Q827),DATA!Q827,"n/a")</f>
        <v>0.164592338908535</v>
      </c>
      <c r="I1166" s="76">
        <f>+IF(ISNUMBER(DATA!Z827),DATA!Z827,"n/a")</f>
        <v>355816.21</v>
      </c>
      <c r="J1166" s="77">
        <f>+IF(ISNUMBER(DATA!AA827),DATA!AA827,"n/a")</f>
        <v>0.18222017212979399</v>
      </c>
      <c r="K1166" s="76">
        <f>+IF(ISNUMBER(DATA!AJ827),DATA!AJ827,"n/a")</f>
        <v>751438.69</v>
      </c>
      <c r="L1166" s="77">
        <f>+IF(ISNUMBER(DATA!AK827),DATA!AK827,"n/a")</f>
        <v>0.14799917361759299</v>
      </c>
      <c r="R1166" s="66"/>
      <c r="S1166" s="66"/>
      <c r="T1166" s="66"/>
      <c r="U1166" s="66"/>
      <c r="V1166" s="66"/>
      <c r="W1166" s="66"/>
      <c r="X1166" s="66"/>
      <c r="Y1166" s="66"/>
    </row>
    <row r="1167" spans="1:25" x14ac:dyDescent="0.2">
      <c r="A1167" s="75" t="s">
        <v>19</v>
      </c>
      <c r="B1167" s="66" t="s">
        <v>28</v>
      </c>
      <c r="C1167" s="66" t="s">
        <v>0</v>
      </c>
      <c r="D1167" s="66" t="s">
        <v>309</v>
      </c>
      <c r="E1167" s="76">
        <f>+IF(ISNUMBER(DATA!F828),DATA!F828,"n/a")</f>
        <v>86725.2</v>
      </c>
      <c r="F1167" s="77">
        <f>+IF(ISNUMBER(DATA!G828),DATA!G828,"n/a")</f>
        <v>0.74287362773511001</v>
      </c>
      <c r="G1167" s="76">
        <f>+IF(ISNUMBER(DATA!P828),DATA!P828,"n/a")</f>
        <v>274906.61</v>
      </c>
      <c r="H1167" s="77">
        <f>+IF(ISNUMBER(DATA!Q828),DATA!Q828,"n/a")</f>
        <v>0.75628606241316199</v>
      </c>
      <c r="I1167" s="76">
        <f>+IF(ISNUMBER(DATA!Z828),DATA!Z828,"n/a")</f>
        <v>505251.02</v>
      </c>
      <c r="J1167" s="77">
        <f>+IF(ISNUMBER(DATA!AA828),DATA!AA828,"n/a")</f>
        <v>0.769110734168443</v>
      </c>
      <c r="K1167" s="76">
        <f>+IF(ISNUMBER(DATA!AJ828),DATA!AJ828,"n/a")</f>
        <v>952314.68</v>
      </c>
      <c r="L1167" s="77">
        <f>+IF(ISNUMBER(DATA!AK828),DATA!AK828,"n/a")</f>
        <v>0.61276070163611296</v>
      </c>
      <c r="R1167" s="66"/>
      <c r="S1167" s="66"/>
      <c r="T1167" s="66"/>
      <c r="U1167" s="66"/>
      <c r="V1167" s="66"/>
      <c r="W1167" s="66"/>
      <c r="X1167" s="66"/>
      <c r="Y1167" s="66"/>
    </row>
    <row r="1168" spans="1:25" x14ac:dyDescent="0.2">
      <c r="A1168" s="75" t="s">
        <v>19</v>
      </c>
      <c r="B1168" s="66" t="s">
        <v>28</v>
      </c>
      <c r="C1168" s="66" t="s">
        <v>0</v>
      </c>
      <c r="D1168" s="66" t="s">
        <v>310</v>
      </c>
      <c r="E1168" s="76">
        <f>+IF(ISNUMBER(DATA!F829),DATA!F829,"n/a")</f>
        <v>85239.73</v>
      </c>
      <c r="F1168" s="77">
        <f>+IF(ISNUMBER(DATA!G829),DATA!G829,"n/a")</f>
        <v>1.2788203244468701</v>
      </c>
      <c r="G1168" s="76">
        <f>+IF(ISNUMBER(DATA!P829),DATA!P829,"n/a")</f>
        <v>264374.19</v>
      </c>
      <c r="H1168" s="77">
        <f>+IF(ISNUMBER(DATA!Q829),DATA!Q829,"n/a")</f>
        <v>1.3316105893676999</v>
      </c>
      <c r="I1168" s="76">
        <f>+IF(ISNUMBER(DATA!Z829),DATA!Z829,"n/a")</f>
        <v>473389.1</v>
      </c>
      <c r="J1168" s="77">
        <f>+IF(ISNUMBER(DATA!AA829),DATA!AA829,"n/a")</f>
        <v>1.30990831980407</v>
      </c>
      <c r="K1168" s="76">
        <f>+IF(ISNUMBER(DATA!AJ829),DATA!AJ829,"n/a")</f>
        <v>889860.05</v>
      </c>
      <c r="L1168" s="77">
        <f>+IF(ISNUMBER(DATA!AK829),DATA!AK829,"n/a")</f>
        <v>1.1808116669521</v>
      </c>
      <c r="R1168" s="66"/>
      <c r="S1168" s="66"/>
      <c r="T1168" s="66"/>
      <c r="U1168" s="66"/>
      <c r="V1168" s="66"/>
      <c r="W1168" s="66"/>
      <c r="X1168" s="66"/>
      <c r="Y1168" s="66"/>
    </row>
    <row r="1169" spans="1:25" x14ac:dyDescent="0.2">
      <c r="A1169" s="75" t="s">
        <v>19</v>
      </c>
      <c r="B1169" s="66" t="s">
        <v>28</v>
      </c>
      <c r="C1169" s="66" t="s">
        <v>0</v>
      </c>
      <c r="D1169" s="66" t="s">
        <v>311</v>
      </c>
      <c r="E1169" s="76">
        <f>+IF(ISNUMBER(DATA!F830),DATA!F830,"n/a")</f>
        <v>53976.25</v>
      </c>
      <c r="F1169" s="77">
        <f>+IF(ISNUMBER(DATA!G830),DATA!G830,"n/a")</f>
        <v>3.26133744009642E-2</v>
      </c>
      <c r="G1169" s="76">
        <f>+IF(ISNUMBER(DATA!P830),DATA!P830,"n/a")</f>
        <v>180857.34</v>
      </c>
      <c r="H1169" s="77">
        <f>+IF(ISNUMBER(DATA!Q830),DATA!Q830,"n/a")</f>
        <v>7.1832501988158201E-2</v>
      </c>
      <c r="I1169" s="76">
        <f>+IF(ISNUMBER(DATA!Z830),DATA!Z830,"n/a")</f>
        <v>347232.13</v>
      </c>
      <c r="J1169" s="77">
        <f>+IF(ISNUMBER(DATA!AA830),DATA!AA830,"n/a")</f>
        <v>9.2356074248046802E-2</v>
      </c>
      <c r="K1169" s="76">
        <f>+IF(ISNUMBER(DATA!AJ830),DATA!AJ830,"n/a")</f>
        <v>728932.41</v>
      </c>
      <c r="L1169" s="77">
        <f>+IF(ISNUMBER(DATA!AK830),DATA!AK830,"n/a")</f>
        <v>-1.4147017238920199E-2</v>
      </c>
      <c r="R1169" s="66"/>
      <c r="S1169" s="66"/>
      <c r="T1169" s="66"/>
      <c r="U1169" s="66"/>
      <c r="V1169" s="66"/>
      <c r="W1169" s="66"/>
      <c r="X1169" s="66"/>
      <c r="Y1169" s="66"/>
    </row>
    <row r="1170" spans="1:25" x14ac:dyDescent="0.2">
      <c r="A1170" s="75" t="s">
        <v>19</v>
      </c>
      <c r="B1170" s="66" t="s">
        <v>28</v>
      </c>
      <c r="C1170" s="66" t="s">
        <v>0</v>
      </c>
      <c r="D1170" s="66" t="s">
        <v>312</v>
      </c>
      <c r="E1170" s="76">
        <f>+IF(ISNUMBER(DATA!F831),DATA!F831,"n/a")</f>
        <v>48451.88</v>
      </c>
      <c r="F1170" s="77">
        <f>+IF(ISNUMBER(DATA!G831),DATA!G831,"n/a")</f>
        <v>5.3629727875715502E-3</v>
      </c>
      <c r="G1170" s="76">
        <f>+IF(ISNUMBER(DATA!P831),DATA!P831,"n/a")</f>
        <v>176876.37</v>
      </c>
      <c r="H1170" s="77">
        <f>+IF(ISNUMBER(DATA!Q831),DATA!Q831,"n/a")</f>
        <v>0.148394986381683</v>
      </c>
      <c r="I1170" s="76">
        <f>+IF(ISNUMBER(DATA!Z831),DATA!Z831,"n/a")</f>
        <v>323616.53000000003</v>
      </c>
      <c r="J1170" s="77">
        <f>+IF(ISNUMBER(DATA!AA831),DATA!AA831,"n/a")</f>
        <v>0.34949372384029997</v>
      </c>
      <c r="K1170" s="76">
        <f>+IF(ISNUMBER(DATA!AJ831),DATA!AJ831,"n/a")</f>
        <v>619643.1</v>
      </c>
      <c r="L1170" s="77">
        <f>+IF(ISNUMBER(DATA!AK831),DATA!AK831,"n/a")</f>
        <v>0.59924145067332402</v>
      </c>
      <c r="R1170" s="66"/>
      <c r="S1170" s="66"/>
      <c r="T1170" s="66"/>
      <c r="U1170" s="66"/>
      <c r="V1170" s="66"/>
      <c r="W1170" s="66"/>
      <c r="X1170" s="66"/>
      <c r="Y1170" s="66"/>
    </row>
    <row r="1171" spans="1:25" x14ac:dyDescent="0.2">
      <c r="A1171" s="75" t="s">
        <v>19</v>
      </c>
      <c r="B1171" s="66" t="s">
        <v>28</v>
      </c>
      <c r="C1171" s="66" t="s">
        <v>0</v>
      </c>
      <c r="D1171" s="66" t="s">
        <v>313</v>
      </c>
      <c r="E1171" s="76">
        <f>+IF(ISNUMBER(DATA!F832),DATA!F832,"n/a")</f>
        <v>79670.77</v>
      </c>
      <c r="F1171" s="77">
        <f>+IF(ISNUMBER(DATA!G832),DATA!G832,"n/a")</f>
        <v>9.2964610759787597E-2</v>
      </c>
      <c r="G1171" s="76">
        <f>+IF(ISNUMBER(DATA!P832),DATA!P832,"n/a")</f>
        <v>268833.09000000003</v>
      </c>
      <c r="H1171" s="77">
        <f>+IF(ISNUMBER(DATA!Q832),DATA!Q832,"n/a")</f>
        <v>0.258677579231679</v>
      </c>
      <c r="I1171" s="76">
        <f>+IF(ISNUMBER(DATA!Z832),DATA!Z832,"n/a")</f>
        <v>514164.52</v>
      </c>
      <c r="J1171" s="77">
        <f>+IF(ISNUMBER(DATA!AA832),DATA!AA832,"n/a")</f>
        <v>0.35601121004422698</v>
      </c>
      <c r="K1171" s="76">
        <f>+IF(ISNUMBER(DATA!AJ832),DATA!AJ832,"n/a")</f>
        <v>994842.82</v>
      </c>
      <c r="L1171" s="77">
        <f>+IF(ISNUMBER(DATA!AK832),DATA!AK832,"n/a")</f>
        <v>0.32851741127543599</v>
      </c>
      <c r="R1171" s="66"/>
      <c r="S1171" s="66"/>
      <c r="T1171" s="66"/>
      <c r="U1171" s="66"/>
      <c r="V1171" s="66"/>
      <c r="W1171" s="66"/>
      <c r="X1171" s="66"/>
      <c r="Y1171" s="66"/>
    </row>
    <row r="1172" spans="1:25" x14ac:dyDescent="0.2">
      <c r="A1172" s="75" t="s">
        <v>19</v>
      </c>
      <c r="B1172" s="66" t="s">
        <v>28</v>
      </c>
      <c r="C1172" s="66" t="s">
        <v>0</v>
      </c>
      <c r="D1172" s="66" t="s">
        <v>314</v>
      </c>
      <c r="E1172" s="76">
        <f>+IF(ISNUMBER(DATA!F833),DATA!F833,"n/a")</f>
        <v>118851.82</v>
      </c>
      <c r="F1172" s="77">
        <f>+IF(ISNUMBER(DATA!G833),DATA!G833,"n/a")</f>
        <v>-1.0696961433670899E-2</v>
      </c>
      <c r="G1172" s="76">
        <f>+IF(ISNUMBER(DATA!P833),DATA!P833,"n/a")</f>
        <v>385741.88</v>
      </c>
      <c r="H1172" s="77">
        <f>+IF(ISNUMBER(DATA!Q833),DATA!Q833,"n/a")</f>
        <v>-1.75832987835426E-2</v>
      </c>
      <c r="I1172" s="76">
        <f>+IF(ISNUMBER(DATA!Z833),DATA!Z833,"n/a")</f>
        <v>744912.84</v>
      </c>
      <c r="J1172" s="77">
        <f>+IF(ISNUMBER(DATA!AA833),DATA!AA833,"n/a")</f>
        <v>-5.4141065755769498E-2</v>
      </c>
      <c r="K1172" s="76">
        <f>+IF(ISNUMBER(DATA!AJ833),DATA!AJ833,"n/a")</f>
        <v>1598590.29</v>
      </c>
      <c r="L1172" s="77">
        <f>+IF(ISNUMBER(DATA!AK833),DATA!AK833,"n/a")</f>
        <v>-9.8189982513207499E-2</v>
      </c>
      <c r="R1172" s="66"/>
      <c r="S1172" s="66"/>
      <c r="T1172" s="66"/>
      <c r="U1172" s="66"/>
      <c r="V1172" s="66"/>
      <c r="W1172" s="66"/>
      <c r="X1172" s="66"/>
      <c r="Y1172" s="66"/>
    </row>
    <row r="1173" spans="1:25" x14ac:dyDescent="0.2">
      <c r="A1173" s="75" t="s">
        <v>19</v>
      </c>
      <c r="B1173" s="66" t="s">
        <v>28</v>
      </c>
      <c r="C1173" s="66" t="s">
        <v>0</v>
      </c>
      <c r="D1173" s="66" t="s">
        <v>315</v>
      </c>
      <c r="E1173" s="76">
        <f>+IF(ISNUMBER(DATA!F834),DATA!F834,"n/a")</f>
        <v>182422.05</v>
      </c>
      <c r="F1173" s="77">
        <f>+IF(ISNUMBER(DATA!G834),DATA!G834,"n/a")</f>
        <v>1.9902352799167598E-2</v>
      </c>
      <c r="G1173" s="76">
        <f>+IF(ISNUMBER(DATA!P834),DATA!P834,"n/a")</f>
        <v>610014.93999999994</v>
      </c>
      <c r="H1173" s="77">
        <f>+IF(ISNUMBER(DATA!Q834),DATA!Q834,"n/a")</f>
        <v>0.13194556618224401</v>
      </c>
      <c r="I1173" s="76">
        <f>+IF(ISNUMBER(DATA!Z834),DATA!Z834,"n/a")</f>
        <v>1177786.24</v>
      </c>
      <c r="J1173" s="77">
        <f>+IF(ISNUMBER(DATA!AA834),DATA!AA834,"n/a")</f>
        <v>0.51572893431003997</v>
      </c>
      <c r="K1173" s="76">
        <f>+IF(ISNUMBER(DATA!AJ834),DATA!AJ834,"n/a")</f>
        <v>2320421.5299999998</v>
      </c>
      <c r="L1173" s="77">
        <f>+IF(ISNUMBER(DATA!AK834),DATA!AK834,"n/a")</f>
        <v>0.74656644511180603</v>
      </c>
      <c r="R1173" s="66"/>
      <c r="S1173" s="66"/>
      <c r="T1173" s="66"/>
      <c r="U1173" s="66"/>
      <c r="V1173" s="66"/>
      <c r="W1173" s="66"/>
      <c r="X1173" s="66"/>
      <c r="Y1173" s="66"/>
    </row>
    <row r="1174" spans="1:25" x14ac:dyDescent="0.2">
      <c r="A1174" s="75" t="s">
        <v>19</v>
      </c>
      <c r="B1174" s="66" t="s">
        <v>28</v>
      </c>
      <c r="C1174" s="66" t="s">
        <v>0</v>
      </c>
      <c r="D1174" s="66" t="s">
        <v>316</v>
      </c>
      <c r="E1174" s="76">
        <f>+IF(ISNUMBER(DATA!F835),DATA!F835,"n/a")</f>
        <v>116211.72</v>
      </c>
      <c r="F1174" s="77">
        <f>+IF(ISNUMBER(DATA!G835),DATA!G835,"n/a")</f>
        <v>2.4124241766237099E-2</v>
      </c>
      <c r="G1174" s="76">
        <f>+IF(ISNUMBER(DATA!P835),DATA!P835,"n/a")</f>
        <v>367160.96</v>
      </c>
      <c r="H1174" s="77">
        <f>+IF(ISNUMBER(DATA!Q835),DATA!Q835,"n/a")</f>
        <v>5.7560844658123202E-2</v>
      </c>
      <c r="I1174" s="76">
        <f>+IF(ISNUMBER(DATA!Z835),DATA!Z835,"n/a")</f>
        <v>659275.81999999995</v>
      </c>
      <c r="J1174" s="77">
        <f>+IF(ISNUMBER(DATA!AA835),DATA!AA835,"n/a")</f>
        <v>9.1583813581045698E-2</v>
      </c>
      <c r="K1174" s="76">
        <f>+IF(ISNUMBER(DATA!AJ835),DATA!AJ835,"n/a")</f>
        <v>1393621.23</v>
      </c>
      <c r="L1174" s="77">
        <f>+IF(ISNUMBER(DATA!AK835),DATA!AK835,"n/a")</f>
        <v>0.12713159166009699</v>
      </c>
      <c r="R1174" s="66"/>
      <c r="S1174" s="66"/>
      <c r="T1174" s="66"/>
      <c r="U1174" s="66"/>
      <c r="V1174" s="66"/>
      <c r="W1174" s="66"/>
      <c r="X1174" s="66"/>
      <c r="Y1174" s="66"/>
    </row>
    <row r="1175" spans="1:25" x14ac:dyDescent="0.2">
      <c r="A1175" s="75" t="s">
        <v>19</v>
      </c>
      <c r="B1175" s="66" t="s">
        <v>28</v>
      </c>
      <c r="C1175" s="66" t="s">
        <v>0</v>
      </c>
      <c r="D1175" s="66" t="s">
        <v>317</v>
      </c>
      <c r="E1175" s="76">
        <f>+IF(ISNUMBER(DATA!F836),DATA!F836,"n/a")</f>
        <v>62232.43</v>
      </c>
      <c r="F1175" s="77">
        <f>+IF(ISNUMBER(DATA!G836),DATA!G836,"n/a")</f>
        <v>5.52850794824334E-2</v>
      </c>
      <c r="G1175" s="76">
        <f>+IF(ISNUMBER(DATA!P836),DATA!P836,"n/a")</f>
        <v>204062.89</v>
      </c>
      <c r="H1175" s="77">
        <f>+IF(ISNUMBER(DATA!Q836),DATA!Q836,"n/a")</f>
        <v>6.8797229944753999E-2</v>
      </c>
      <c r="I1175" s="76">
        <f>+IF(ISNUMBER(DATA!Z836),DATA!Z836,"n/a")</f>
        <v>387476.92</v>
      </c>
      <c r="J1175" s="77">
        <f>+IF(ISNUMBER(DATA!AA836),DATA!AA836,"n/a")</f>
        <v>8.3692077753035499E-2</v>
      </c>
      <c r="K1175" s="76">
        <f>+IF(ISNUMBER(DATA!AJ836),DATA!AJ836,"n/a")</f>
        <v>858013.86</v>
      </c>
      <c r="L1175" s="77">
        <f>+IF(ISNUMBER(DATA!AK836),DATA!AK836,"n/a")</f>
        <v>6.4773031099867207E-2</v>
      </c>
      <c r="R1175" s="66"/>
      <c r="S1175" s="66"/>
      <c r="T1175" s="66"/>
      <c r="U1175" s="66"/>
      <c r="V1175" s="66"/>
      <c r="W1175" s="66"/>
      <c r="X1175" s="66"/>
      <c r="Y1175" s="66"/>
    </row>
    <row r="1176" spans="1:25" x14ac:dyDescent="0.2">
      <c r="A1176" s="75" t="s">
        <v>19</v>
      </c>
      <c r="B1176" s="66" t="s">
        <v>28</v>
      </c>
      <c r="C1176" s="66" t="s">
        <v>0</v>
      </c>
      <c r="D1176" s="66" t="s">
        <v>318</v>
      </c>
      <c r="E1176" s="76">
        <f>+IF(ISNUMBER(DATA!F837),DATA!F837,"n/a")</f>
        <v>114951.79</v>
      </c>
      <c r="F1176" s="77">
        <f>+IF(ISNUMBER(DATA!G837),DATA!G837,"n/a")</f>
        <v>8.0752229445719706E-2</v>
      </c>
      <c r="G1176" s="76">
        <f>+IF(ISNUMBER(DATA!P837),DATA!P837,"n/a")</f>
        <v>365825.96</v>
      </c>
      <c r="H1176" s="77">
        <f>+IF(ISNUMBER(DATA!Q837),DATA!Q837,"n/a")</f>
        <v>2.95518674247435E-2</v>
      </c>
      <c r="I1176" s="76">
        <f>+IF(ISNUMBER(DATA!Z837),DATA!Z837,"n/a")</f>
        <v>661141.19999999995</v>
      </c>
      <c r="J1176" s="77">
        <f>+IF(ISNUMBER(DATA!AA837),DATA!AA837,"n/a")</f>
        <v>8.6800580192129308E-3</v>
      </c>
      <c r="K1176" s="76">
        <f>+IF(ISNUMBER(DATA!AJ837),DATA!AJ837,"n/a")</f>
        <v>1373013.96</v>
      </c>
      <c r="L1176" s="77">
        <f>+IF(ISNUMBER(DATA!AK837),DATA!AK837,"n/a")</f>
        <v>-1.9988386302374799E-2</v>
      </c>
      <c r="R1176" s="66"/>
      <c r="S1176" s="66"/>
      <c r="T1176" s="66"/>
      <c r="U1176" s="66"/>
      <c r="V1176" s="66"/>
      <c r="W1176" s="66"/>
      <c r="X1176" s="66"/>
      <c r="Y1176" s="66"/>
    </row>
    <row r="1177" spans="1:25" x14ac:dyDescent="0.2">
      <c r="A1177" s="75" t="s">
        <v>19</v>
      </c>
      <c r="B1177" s="66" t="s">
        <v>28</v>
      </c>
      <c r="C1177" s="66" t="s">
        <v>0</v>
      </c>
      <c r="D1177" s="66" t="s">
        <v>344</v>
      </c>
      <c r="E1177" s="76">
        <f>+IF(ISNUMBER(DATA!F838),DATA!F838,"n/a")</f>
        <v>63297.09</v>
      </c>
      <c r="F1177" s="77">
        <f>+IF(ISNUMBER(DATA!G838),DATA!G838,"n/a")</f>
        <v>0.306123649167726</v>
      </c>
      <c r="G1177" s="76">
        <f>+IF(ISNUMBER(DATA!P838),DATA!P838,"n/a")</f>
        <v>219760.46</v>
      </c>
      <c r="H1177" s="77">
        <f>+IF(ISNUMBER(DATA!Q838),DATA!Q838,"n/a")</f>
        <v>0.67670986510052</v>
      </c>
      <c r="I1177" s="76">
        <f>+IF(ISNUMBER(DATA!Z838),DATA!Z838,"n/a")</f>
        <v>400844.02</v>
      </c>
      <c r="J1177" s="77">
        <f>+IF(ISNUMBER(DATA!AA838),DATA!AA838,"n/a")</f>
        <v>0.67125622389105299</v>
      </c>
      <c r="K1177" s="76">
        <f>+IF(ISNUMBER(DATA!AJ838),DATA!AJ838,"n/a")</f>
        <v>816100.08</v>
      </c>
      <c r="L1177" s="77">
        <f>+IF(ISNUMBER(DATA!AK838),DATA!AK838,"n/a")</f>
        <v>0.708279622970311</v>
      </c>
      <c r="R1177" s="66"/>
      <c r="S1177" s="66"/>
      <c r="T1177" s="66"/>
      <c r="U1177" s="66"/>
      <c r="V1177" s="66"/>
      <c r="W1177" s="66"/>
      <c r="X1177" s="66"/>
      <c r="Y1177" s="66"/>
    </row>
    <row r="1178" spans="1:25" x14ac:dyDescent="0.2">
      <c r="A1178" s="75" t="s">
        <v>19</v>
      </c>
      <c r="B1178" s="66" t="s">
        <v>28</v>
      </c>
      <c r="C1178" s="66" t="s">
        <v>0</v>
      </c>
      <c r="D1178" s="66" t="s">
        <v>345</v>
      </c>
      <c r="E1178" s="76">
        <f>+IF(ISNUMBER(DATA!F839),DATA!F839,"n/a")</f>
        <v>71046.05</v>
      </c>
      <c r="F1178" s="77">
        <f>+IF(ISNUMBER(DATA!G839),DATA!G839,"n/a")</f>
        <v>0.17329808233955299</v>
      </c>
      <c r="G1178" s="76">
        <f>+IF(ISNUMBER(DATA!P839),DATA!P839,"n/a")</f>
        <v>262128.2</v>
      </c>
      <c r="H1178" s="77">
        <f>+IF(ISNUMBER(DATA!Q839),DATA!Q839,"n/a")</f>
        <v>0.34042051949232699</v>
      </c>
      <c r="I1178" s="76">
        <f>+IF(ISNUMBER(DATA!Z839),DATA!Z839,"n/a")</f>
        <v>503906.3</v>
      </c>
      <c r="J1178" s="77">
        <f>+IF(ISNUMBER(DATA!AA839),DATA!AA839,"n/a")</f>
        <v>0.35370837311486603</v>
      </c>
      <c r="K1178" s="76">
        <f>+IF(ISNUMBER(DATA!AJ839),DATA!AJ839,"n/a")</f>
        <v>903960.26</v>
      </c>
      <c r="L1178" s="77">
        <f>+IF(ISNUMBER(DATA!AK839),DATA!AK839,"n/a")</f>
        <v>0.204842378429825</v>
      </c>
      <c r="R1178" s="66"/>
      <c r="S1178" s="66"/>
      <c r="T1178" s="66"/>
      <c r="U1178" s="66"/>
      <c r="V1178" s="66"/>
      <c r="W1178" s="66"/>
      <c r="X1178" s="66"/>
      <c r="Y1178" s="66"/>
    </row>
    <row r="1179" spans="1:25" x14ac:dyDescent="0.2">
      <c r="A1179" s="75"/>
      <c r="E1179" s="76"/>
      <c r="F1179" s="77"/>
      <c r="G1179" s="76"/>
      <c r="H1179" s="77"/>
      <c r="I1179" s="76"/>
      <c r="J1179" s="77"/>
      <c r="K1179" s="76"/>
      <c r="L1179" s="77"/>
      <c r="R1179" s="66"/>
      <c r="S1179" s="66"/>
      <c r="T1179" s="66"/>
      <c r="U1179" s="66"/>
      <c r="V1179" s="66"/>
      <c r="W1179" s="66"/>
      <c r="X1179" s="66"/>
      <c r="Y1179" s="66"/>
    </row>
    <row r="1180" spans="1:25" x14ac:dyDescent="0.2">
      <c r="A1180" s="75" t="s">
        <v>19</v>
      </c>
      <c r="B1180" s="66" t="s">
        <v>28</v>
      </c>
      <c r="C1180" s="66" t="s">
        <v>9</v>
      </c>
      <c r="D1180" s="66" t="s">
        <v>271</v>
      </c>
      <c r="E1180" s="86">
        <f>+IF(ISNUMBER(DATA!H790),DATA!H790,"n/a")</f>
        <v>10522.62</v>
      </c>
      <c r="F1180" s="77">
        <f>+IF(ISNUMBER(DATA!I790),DATA!I790,"n/a")</f>
        <v>-2.81974225937714E-2</v>
      </c>
      <c r="G1180" s="86">
        <f>+IF(ISNUMBER(DATA!R790),DATA!R790,"n/a")</f>
        <v>33397.11</v>
      </c>
      <c r="H1180" s="77">
        <f>+IF(ISNUMBER(DATA!S790),DATA!S790,"n/a")</f>
        <v>-5.4300586271107398E-2</v>
      </c>
      <c r="I1180" s="86">
        <f>+IF(ISNUMBER(DATA!AB790),DATA!AB790,"n/a")</f>
        <v>66674.03</v>
      </c>
      <c r="J1180" s="77">
        <f>+IF(ISNUMBER(DATA!AC790),DATA!AC790,"n/a")</f>
        <v>3.3668551198072903E-2</v>
      </c>
      <c r="K1180" s="86">
        <f>+IF(ISNUMBER(DATA!AL790),DATA!AL790,"n/a")</f>
        <v>149142.64000000001</v>
      </c>
      <c r="L1180" s="77">
        <f>+IF(ISNUMBER(DATA!AM790),DATA!AM790,"n/a")</f>
        <v>-2.66773399172303E-2</v>
      </c>
      <c r="R1180" s="66"/>
      <c r="S1180" s="66"/>
      <c r="T1180" s="66"/>
      <c r="U1180" s="66"/>
      <c r="V1180" s="66"/>
      <c r="W1180" s="66"/>
      <c r="X1180" s="66"/>
      <c r="Y1180" s="66"/>
    </row>
    <row r="1181" spans="1:25" x14ac:dyDescent="0.2">
      <c r="A1181" s="75" t="s">
        <v>19</v>
      </c>
      <c r="B1181" s="66" t="s">
        <v>28</v>
      </c>
      <c r="C1181" s="66" t="s">
        <v>9</v>
      </c>
      <c r="D1181" s="66" t="s">
        <v>272</v>
      </c>
      <c r="E1181" s="86">
        <f>+IF(ISNUMBER(DATA!H791),DATA!H791,"n/a")</f>
        <v>34630.44</v>
      </c>
      <c r="F1181" s="77">
        <f>+IF(ISNUMBER(DATA!I791),DATA!I791,"n/a")</f>
        <v>3.6993207077096697E-2</v>
      </c>
      <c r="G1181" s="86">
        <f>+IF(ISNUMBER(DATA!R791),DATA!R791,"n/a")</f>
        <v>116544.94</v>
      </c>
      <c r="H1181" s="77">
        <f>+IF(ISNUMBER(DATA!S791),DATA!S791,"n/a")</f>
        <v>7.8812153571018798E-2</v>
      </c>
      <c r="I1181" s="86">
        <f>+IF(ISNUMBER(DATA!AB791),DATA!AB791,"n/a")</f>
        <v>211130.13</v>
      </c>
      <c r="J1181" s="77">
        <f>+IF(ISNUMBER(DATA!AC791),DATA!AC791,"n/a")</f>
        <v>0.11266915849315</v>
      </c>
      <c r="K1181" s="86">
        <f>+IF(ISNUMBER(DATA!AL791),DATA!AL791,"n/a")</f>
        <v>412503.17</v>
      </c>
      <c r="L1181" s="77">
        <f>+IF(ISNUMBER(DATA!AM791),DATA!AM791,"n/a")</f>
        <v>0.58242460341771196</v>
      </c>
      <c r="R1181" s="66"/>
      <c r="S1181" s="66"/>
      <c r="T1181" s="66"/>
      <c r="U1181" s="66"/>
      <c r="V1181" s="66"/>
      <c r="W1181" s="66"/>
      <c r="X1181" s="66"/>
      <c r="Y1181" s="66"/>
    </row>
    <row r="1182" spans="1:25" x14ac:dyDescent="0.2">
      <c r="A1182" s="75" t="s">
        <v>19</v>
      </c>
      <c r="B1182" s="66" t="s">
        <v>28</v>
      </c>
      <c r="C1182" s="66" t="s">
        <v>9</v>
      </c>
      <c r="D1182" s="66" t="s">
        <v>273</v>
      </c>
      <c r="E1182" s="86">
        <f>+IF(ISNUMBER(DATA!H792),DATA!H792,"n/a")</f>
        <v>46525.79</v>
      </c>
      <c r="F1182" s="77">
        <f>+IF(ISNUMBER(DATA!I792),DATA!I792,"n/a")</f>
        <v>0.68082193958320003</v>
      </c>
      <c r="G1182" s="86">
        <f>+IF(ISNUMBER(DATA!R792),DATA!R792,"n/a")</f>
        <v>143868.53</v>
      </c>
      <c r="H1182" s="77">
        <f>+IF(ISNUMBER(DATA!S792),DATA!S792,"n/a")</f>
        <v>0.65508501796257801</v>
      </c>
      <c r="I1182" s="86">
        <f>+IF(ISNUMBER(DATA!AB792),DATA!AB792,"n/a")</f>
        <v>276693.81</v>
      </c>
      <c r="J1182" s="77">
        <f>+IF(ISNUMBER(DATA!AC792),DATA!AC792,"n/a")</f>
        <v>0.75238011095911195</v>
      </c>
      <c r="K1182" s="86">
        <f>+IF(ISNUMBER(DATA!AL792),DATA!AL792,"n/a")</f>
        <v>482003.29</v>
      </c>
      <c r="L1182" s="77">
        <f>+IF(ISNUMBER(DATA!AM792),DATA!AM792,"n/a")</f>
        <v>0.46332153444791702</v>
      </c>
      <c r="R1182" s="66"/>
      <c r="S1182" s="66"/>
      <c r="T1182" s="66"/>
      <c r="U1182" s="66"/>
      <c r="V1182" s="66"/>
      <c r="W1182" s="66"/>
      <c r="X1182" s="66"/>
      <c r="Y1182" s="66"/>
    </row>
    <row r="1183" spans="1:25" x14ac:dyDescent="0.2">
      <c r="A1183" s="75" t="s">
        <v>19</v>
      </c>
      <c r="B1183" s="66" t="s">
        <v>28</v>
      </c>
      <c r="C1183" s="66" t="s">
        <v>9</v>
      </c>
      <c r="D1183" s="66" t="s">
        <v>274</v>
      </c>
      <c r="E1183" s="86">
        <f>+IF(ISNUMBER(DATA!H793),DATA!H793,"n/a")</f>
        <v>19682.349999999999</v>
      </c>
      <c r="F1183" s="77">
        <f>+IF(ISNUMBER(DATA!I793),DATA!I793,"n/a")</f>
        <v>0.130782214827565</v>
      </c>
      <c r="G1183" s="86">
        <f>+IF(ISNUMBER(DATA!R793),DATA!R793,"n/a")</f>
        <v>59966.879999999997</v>
      </c>
      <c r="H1183" s="77">
        <f>+IF(ISNUMBER(DATA!S793),DATA!S793,"n/a")</f>
        <v>0.104111311699825</v>
      </c>
      <c r="I1183" s="86">
        <f>+IF(ISNUMBER(DATA!AB793),DATA!AB793,"n/a")</f>
        <v>104546.85</v>
      </c>
      <c r="J1183" s="77">
        <f>+IF(ISNUMBER(DATA!AC793),DATA!AC793,"n/a")</f>
        <v>0.11092249830886</v>
      </c>
      <c r="K1183" s="86">
        <f>+IF(ISNUMBER(DATA!AL793),DATA!AL793,"n/a")</f>
        <v>211327.46</v>
      </c>
      <c r="L1183" s="77">
        <f>+IF(ISNUMBER(DATA!AM793),DATA!AM793,"n/a")</f>
        <v>0.306718367982944</v>
      </c>
      <c r="R1183" s="66"/>
      <c r="S1183" s="66"/>
      <c r="T1183" s="66"/>
      <c r="U1183" s="66"/>
      <c r="V1183" s="66"/>
      <c r="W1183" s="66"/>
      <c r="X1183" s="66"/>
      <c r="Y1183" s="66"/>
    </row>
    <row r="1184" spans="1:25" x14ac:dyDescent="0.2">
      <c r="A1184" s="75" t="s">
        <v>19</v>
      </c>
      <c r="B1184" s="66" t="s">
        <v>28</v>
      </c>
      <c r="C1184" s="66" t="s">
        <v>9</v>
      </c>
      <c r="D1184" s="66" t="s">
        <v>275</v>
      </c>
      <c r="E1184" s="86">
        <f>+IF(ISNUMBER(DATA!H794),DATA!H794,"n/a")</f>
        <v>64976.52</v>
      </c>
      <c r="F1184" s="77">
        <f>+IF(ISNUMBER(DATA!I794),DATA!I794,"n/a")</f>
        <v>2.25224085289554</v>
      </c>
      <c r="G1184" s="86">
        <f>+IF(ISNUMBER(DATA!R794),DATA!R794,"n/a")</f>
        <v>207860.59</v>
      </c>
      <c r="H1184" s="77">
        <f>+IF(ISNUMBER(DATA!S794),DATA!S794,"n/a")</f>
        <v>1.97463198228334</v>
      </c>
      <c r="I1184" s="86">
        <f>+IF(ISNUMBER(DATA!AB794),DATA!AB794,"n/a")</f>
        <v>407184.54</v>
      </c>
      <c r="J1184" s="77">
        <f>+IF(ISNUMBER(DATA!AC794),DATA!AC794,"n/a")</f>
        <v>1.9967934123387401</v>
      </c>
      <c r="K1184" s="86">
        <f>+IF(ISNUMBER(DATA!AL794),DATA!AL794,"n/a")</f>
        <v>697321.2</v>
      </c>
      <c r="L1184" s="77">
        <f>+IF(ISNUMBER(DATA!AM794),DATA!AM794,"n/a")</f>
        <v>1.1854874941607501</v>
      </c>
      <c r="R1184" s="66"/>
      <c r="S1184" s="66"/>
      <c r="T1184" s="66"/>
      <c r="U1184" s="66"/>
      <c r="V1184" s="66"/>
      <c r="W1184" s="66"/>
      <c r="X1184" s="66"/>
      <c r="Y1184" s="66"/>
    </row>
    <row r="1185" spans="1:25" x14ac:dyDescent="0.2">
      <c r="A1185" s="75" t="s">
        <v>19</v>
      </c>
      <c r="B1185" s="66" t="s">
        <v>28</v>
      </c>
      <c r="C1185" s="66" t="s">
        <v>9</v>
      </c>
      <c r="D1185" s="66" t="s">
        <v>276</v>
      </c>
      <c r="E1185" s="86">
        <f>+IF(ISNUMBER(DATA!H795),DATA!H795,"n/a")</f>
        <v>7423.52</v>
      </c>
      <c r="F1185" s="77">
        <f>+IF(ISNUMBER(DATA!I795),DATA!I795,"n/a")</f>
        <v>-0.23961236570208799</v>
      </c>
      <c r="G1185" s="86">
        <f>+IF(ISNUMBER(DATA!R795),DATA!R795,"n/a")</f>
        <v>24984.94</v>
      </c>
      <c r="H1185" s="77">
        <f>+IF(ISNUMBER(DATA!S795),DATA!S795,"n/a")</f>
        <v>-0.23519407475249701</v>
      </c>
      <c r="I1185" s="86">
        <f>+IF(ISNUMBER(DATA!AB795),DATA!AB795,"n/a")</f>
        <v>48914.32</v>
      </c>
      <c r="J1185" s="77">
        <f>+IF(ISNUMBER(DATA!AC795),DATA!AC795,"n/a")</f>
        <v>-0.16646552955181901</v>
      </c>
      <c r="K1185" s="86">
        <f>+IF(ISNUMBER(DATA!AL795),DATA!AL795,"n/a")</f>
        <v>147377.47</v>
      </c>
      <c r="L1185" s="77">
        <f>+IF(ISNUMBER(DATA!AM795),DATA!AM795,"n/a")</f>
        <v>-8.9178315718538098E-2</v>
      </c>
      <c r="R1185" s="66"/>
      <c r="S1185" s="66"/>
      <c r="T1185" s="66"/>
      <c r="U1185" s="66"/>
      <c r="V1185" s="66"/>
      <c r="W1185" s="66"/>
      <c r="X1185" s="66"/>
      <c r="Y1185" s="66"/>
    </row>
    <row r="1186" spans="1:25" x14ac:dyDescent="0.2">
      <c r="A1186" s="75" t="s">
        <v>19</v>
      </c>
      <c r="B1186" s="66" t="s">
        <v>28</v>
      </c>
      <c r="C1186" s="66" t="s">
        <v>9</v>
      </c>
      <c r="D1186" s="66" t="s">
        <v>277</v>
      </c>
      <c r="E1186" s="86">
        <f>+IF(ISNUMBER(DATA!H796),DATA!H796,"n/a")</f>
        <v>8141.57</v>
      </c>
      <c r="F1186" s="77">
        <f>+IF(ISNUMBER(DATA!I796),DATA!I796,"n/a")</f>
        <v>0.18614344614577699</v>
      </c>
      <c r="G1186" s="86">
        <f>+IF(ISNUMBER(DATA!R796),DATA!R796,"n/a")</f>
        <v>24623.32</v>
      </c>
      <c r="H1186" s="77">
        <f>+IF(ISNUMBER(DATA!S796),DATA!S796,"n/a")</f>
        <v>0.25195407137819897</v>
      </c>
      <c r="I1186" s="86">
        <f>+IF(ISNUMBER(DATA!AB796),DATA!AB796,"n/a")</f>
        <v>43680.85</v>
      </c>
      <c r="J1186" s="77">
        <f>+IF(ISNUMBER(DATA!AC796),DATA!AC796,"n/a")</f>
        <v>0.221693987833082</v>
      </c>
      <c r="K1186" s="86">
        <f>+IF(ISNUMBER(DATA!AL796),DATA!AL796,"n/a")</f>
        <v>86485.4</v>
      </c>
      <c r="L1186" s="77">
        <f>+IF(ISNUMBER(DATA!AM796),DATA!AM796,"n/a")</f>
        <v>7.2826449524670003E-2</v>
      </c>
      <c r="R1186" s="66"/>
      <c r="S1186" s="66"/>
      <c r="T1186" s="66"/>
      <c r="U1186" s="66"/>
      <c r="V1186" s="66"/>
      <c r="W1186" s="66"/>
      <c r="X1186" s="66"/>
      <c r="Y1186" s="66"/>
    </row>
    <row r="1187" spans="1:25" x14ac:dyDescent="0.2">
      <c r="A1187" s="75" t="s">
        <v>19</v>
      </c>
      <c r="B1187" s="66" t="s">
        <v>28</v>
      </c>
      <c r="C1187" s="66" t="s">
        <v>9</v>
      </c>
      <c r="D1187" s="66" t="s">
        <v>278</v>
      </c>
      <c r="E1187" s="86">
        <f>+IF(ISNUMBER(DATA!H797),DATA!H797,"n/a")</f>
        <v>32136.33</v>
      </c>
      <c r="F1187" s="77">
        <f>+IF(ISNUMBER(DATA!I797),DATA!I797,"n/a")</f>
        <v>-6.5125489381533397E-2</v>
      </c>
      <c r="G1187" s="86">
        <f>+IF(ISNUMBER(DATA!R797),DATA!R797,"n/a")</f>
        <v>114495.24</v>
      </c>
      <c r="H1187" s="77">
        <f>+IF(ISNUMBER(DATA!S797),DATA!S797,"n/a")</f>
        <v>0.173358229374938</v>
      </c>
      <c r="I1187" s="86">
        <f>+IF(ISNUMBER(DATA!AB797),DATA!AB797,"n/a")</f>
        <v>215863.45</v>
      </c>
      <c r="J1187" s="77">
        <f>+IF(ISNUMBER(DATA!AC797),DATA!AC797,"n/a")</f>
        <v>0.14040570449436099</v>
      </c>
      <c r="K1187" s="86">
        <f>+IF(ISNUMBER(DATA!AL797),DATA!AL797,"n/a")</f>
        <v>427579.01</v>
      </c>
      <c r="L1187" s="77">
        <f>+IF(ISNUMBER(DATA!AM797),DATA!AM797,"n/a")</f>
        <v>0.11324878736235</v>
      </c>
      <c r="R1187" s="66"/>
      <c r="S1187" s="66"/>
      <c r="T1187" s="66"/>
      <c r="U1187" s="66"/>
      <c r="V1187" s="66"/>
      <c r="W1187" s="66"/>
      <c r="X1187" s="66"/>
      <c r="Y1187" s="66"/>
    </row>
    <row r="1188" spans="1:25" x14ac:dyDescent="0.2">
      <c r="A1188" s="75" t="s">
        <v>19</v>
      </c>
      <c r="B1188" s="66" t="s">
        <v>28</v>
      </c>
      <c r="C1188" s="66" t="s">
        <v>9</v>
      </c>
      <c r="D1188" s="66" t="s">
        <v>279</v>
      </c>
      <c r="E1188" s="86">
        <f>+IF(ISNUMBER(DATA!H798),DATA!H798,"n/a")</f>
        <v>31687.3</v>
      </c>
      <c r="F1188" s="77">
        <f>+IF(ISNUMBER(DATA!I798),DATA!I798,"n/a")</f>
        <v>-0.20750406785883799</v>
      </c>
      <c r="G1188" s="86">
        <f>+IF(ISNUMBER(DATA!R798),DATA!R798,"n/a")</f>
        <v>117314.39</v>
      </c>
      <c r="H1188" s="77">
        <f>+IF(ISNUMBER(DATA!S798),DATA!S798,"n/a")</f>
        <v>7.9593158335539704E-2</v>
      </c>
      <c r="I1188" s="86">
        <f>+IF(ISNUMBER(DATA!AB798),DATA!AB798,"n/a")</f>
        <v>221768.82</v>
      </c>
      <c r="J1188" s="77">
        <f>+IF(ISNUMBER(DATA!AC798),DATA!AC798,"n/a")</f>
        <v>0.18284394062739301</v>
      </c>
      <c r="K1188" s="86">
        <f>+IF(ISNUMBER(DATA!AL798),DATA!AL798,"n/a")</f>
        <v>429551.99</v>
      </c>
      <c r="L1188" s="77">
        <f>+IF(ISNUMBER(DATA!AM798),DATA!AM798,"n/a")</f>
        <v>0.620711774225011</v>
      </c>
      <c r="R1188" s="66"/>
      <c r="S1188" s="66"/>
      <c r="T1188" s="66"/>
      <c r="U1188" s="66"/>
      <c r="V1188" s="66"/>
      <c r="W1188" s="66"/>
      <c r="X1188" s="66"/>
      <c r="Y1188" s="66"/>
    </row>
    <row r="1189" spans="1:25" x14ac:dyDescent="0.2">
      <c r="A1189" s="75" t="s">
        <v>19</v>
      </c>
      <c r="B1189" s="66" t="s">
        <v>28</v>
      </c>
      <c r="C1189" s="66" t="s">
        <v>9</v>
      </c>
      <c r="D1189" s="66" t="s">
        <v>280</v>
      </c>
      <c r="E1189" s="86">
        <f>+IF(ISNUMBER(DATA!H799),DATA!H799,"n/a")</f>
        <v>3573.77</v>
      </c>
      <c r="F1189" s="77">
        <f>+IF(ISNUMBER(DATA!I799),DATA!I799,"n/a")</f>
        <v>-5.1967413593232301E-2</v>
      </c>
      <c r="G1189" s="86">
        <f>+IF(ISNUMBER(DATA!R799),DATA!R799,"n/a")</f>
        <v>12406.47</v>
      </c>
      <c r="H1189" s="77">
        <f>+IF(ISNUMBER(DATA!S799),DATA!S799,"n/a")</f>
        <v>3.4503927187494502E-3</v>
      </c>
      <c r="I1189" s="86">
        <f>+IF(ISNUMBER(DATA!AB799),DATA!AB799,"n/a")</f>
        <v>24747.360000000001</v>
      </c>
      <c r="J1189" s="77">
        <f>+IF(ISNUMBER(DATA!AC799),DATA!AC799,"n/a")</f>
        <v>3.25317667773019E-2</v>
      </c>
      <c r="K1189" s="86">
        <f>+IF(ISNUMBER(DATA!AL799),DATA!AL799,"n/a")</f>
        <v>67602.84</v>
      </c>
      <c r="L1189" s="77">
        <f>+IF(ISNUMBER(DATA!AM799),DATA!AM799,"n/a")</f>
        <v>0.144785585248737</v>
      </c>
      <c r="R1189" s="66"/>
      <c r="S1189" s="66"/>
      <c r="T1189" s="66"/>
      <c r="U1189" s="66"/>
      <c r="V1189" s="66"/>
      <c r="W1189" s="66"/>
      <c r="X1189" s="66"/>
      <c r="Y1189" s="66"/>
    </row>
    <row r="1190" spans="1:25" x14ac:dyDescent="0.2">
      <c r="A1190" s="75" t="s">
        <v>19</v>
      </c>
      <c r="B1190" s="66" t="s">
        <v>28</v>
      </c>
      <c r="C1190" s="66" t="s">
        <v>9</v>
      </c>
      <c r="D1190" s="66" t="s">
        <v>281</v>
      </c>
      <c r="E1190" s="86">
        <f>+IF(ISNUMBER(DATA!H800),DATA!H800,"n/a")</f>
        <v>16914.669999999998</v>
      </c>
      <c r="F1190" s="77">
        <f>+IF(ISNUMBER(DATA!I800),DATA!I800,"n/a")</f>
        <v>0.107583378133003</v>
      </c>
      <c r="G1190" s="86">
        <f>+IF(ISNUMBER(DATA!R800),DATA!R800,"n/a")</f>
        <v>62603.55</v>
      </c>
      <c r="H1190" s="77">
        <f>+IF(ISNUMBER(DATA!S800),DATA!S800,"n/a")</f>
        <v>0.74591977144807697</v>
      </c>
      <c r="I1190" s="86">
        <f>+IF(ISNUMBER(DATA!AB800),DATA!AB800,"n/a")</f>
        <v>116824.02</v>
      </c>
      <c r="J1190" s="77">
        <f>+IF(ISNUMBER(DATA!AC800),DATA!AC800,"n/a")</f>
        <v>0.72252750169268398</v>
      </c>
      <c r="K1190" s="86">
        <f>+IF(ISNUMBER(DATA!AL800),DATA!AL800,"n/a")</f>
        <v>233430.73</v>
      </c>
      <c r="L1190" s="77">
        <f>+IF(ISNUMBER(DATA!AM800),DATA!AM800,"n/a")</f>
        <v>0.70331234584918301</v>
      </c>
      <c r="R1190" s="66"/>
      <c r="S1190" s="66"/>
      <c r="T1190" s="66"/>
      <c r="U1190" s="66"/>
      <c r="V1190" s="66"/>
      <c r="W1190" s="66"/>
      <c r="X1190" s="66"/>
      <c r="Y1190" s="66"/>
    </row>
    <row r="1191" spans="1:25" x14ac:dyDescent="0.2">
      <c r="A1191" s="75" t="s">
        <v>19</v>
      </c>
      <c r="B1191" s="66" t="s">
        <v>28</v>
      </c>
      <c r="C1191" s="66" t="s">
        <v>9</v>
      </c>
      <c r="D1191" s="66" t="s">
        <v>282</v>
      </c>
      <c r="E1191" s="86">
        <f>+IF(ISNUMBER(DATA!H801),DATA!H801,"n/a")</f>
        <v>26574.74</v>
      </c>
      <c r="F1191" s="77">
        <f>+IF(ISNUMBER(DATA!I801),DATA!I801,"n/a")</f>
        <v>8.7294102532734702E-2</v>
      </c>
      <c r="G1191" s="86">
        <f>+IF(ISNUMBER(DATA!R801),DATA!R801,"n/a")</f>
        <v>87731.21</v>
      </c>
      <c r="H1191" s="77">
        <f>+IF(ISNUMBER(DATA!S801),DATA!S801,"n/a")</f>
        <v>9.0145718152322196E-2</v>
      </c>
      <c r="I1191" s="86">
        <f>+IF(ISNUMBER(DATA!AB801),DATA!AB801,"n/a")</f>
        <v>164240.84</v>
      </c>
      <c r="J1191" s="77">
        <f>+IF(ISNUMBER(DATA!AC801),DATA!AC801,"n/a")</f>
        <v>0.198779971718163</v>
      </c>
      <c r="K1191" s="86">
        <f>+IF(ISNUMBER(DATA!AL801),DATA!AL801,"n/a")</f>
        <v>316346.05</v>
      </c>
      <c r="L1191" s="77">
        <f>+IF(ISNUMBER(DATA!AM801),DATA!AM801,"n/a")</f>
        <v>0.47022356925848002</v>
      </c>
      <c r="R1191" s="66"/>
      <c r="S1191" s="66"/>
      <c r="T1191" s="66"/>
      <c r="U1191" s="66"/>
      <c r="V1191" s="66"/>
      <c r="W1191" s="66"/>
      <c r="X1191" s="66"/>
      <c r="Y1191" s="66"/>
    </row>
    <row r="1192" spans="1:25" x14ac:dyDescent="0.2">
      <c r="A1192" s="75" t="s">
        <v>19</v>
      </c>
      <c r="B1192" s="66" t="s">
        <v>28</v>
      </c>
      <c r="C1192" s="66" t="s">
        <v>9</v>
      </c>
      <c r="D1192" s="66" t="s">
        <v>283</v>
      </c>
      <c r="E1192" s="86">
        <f>+IF(ISNUMBER(DATA!H802),DATA!H802,"n/a")</f>
        <v>25327.71</v>
      </c>
      <c r="F1192" s="77">
        <f>+IF(ISNUMBER(DATA!I802),DATA!I802,"n/a")</f>
        <v>2.5994480274455101E-2</v>
      </c>
      <c r="G1192" s="86">
        <f>+IF(ISNUMBER(DATA!R802),DATA!R802,"n/a")</f>
        <v>82055.39</v>
      </c>
      <c r="H1192" s="77">
        <f>+IF(ISNUMBER(DATA!S802),DATA!S802,"n/a")</f>
        <v>4.7624257885807202E-2</v>
      </c>
      <c r="I1192" s="86">
        <f>+IF(ISNUMBER(DATA!AB802),DATA!AB802,"n/a")</f>
        <v>157555.84</v>
      </c>
      <c r="J1192" s="77">
        <f>+IF(ISNUMBER(DATA!AC802),DATA!AC802,"n/a")</f>
        <v>0.13289962370862901</v>
      </c>
      <c r="K1192" s="86">
        <f>+IF(ISNUMBER(DATA!AL802),DATA!AL802,"n/a")</f>
        <v>339832.2</v>
      </c>
      <c r="L1192" s="77">
        <f>+IF(ISNUMBER(DATA!AM802),DATA!AM802,"n/a")</f>
        <v>0.26462785152978902</v>
      </c>
      <c r="R1192" s="66"/>
      <c r="S1192" s="66"/>
      <c r="T1192" s="66"/>
      <c r="U1192" s="66"/>
      <c r="V1192" s="66"/>
      <c r="W1192" s="66"/>
      <c r="X1192" s="66"/>
      <c r="Y1192" s="66"/>
    </row>
    <row r="1193" spans="1:25" x14ac:dyDescent="0.2">
      <c r="A1193" s="75" t="s">
        <v>19</v>
      </c>
      <c r="B1193" s="66" t="s">
        <v>28</v>
      </c>
      <c r="C1193" s="66" t="s">
        <v>9</v>
      </c>
      <c r="D1193" s="66" t="s">
        <v>284</v>
      </c>
      <c r="E1193" s="86">
        <f>+IF(ISNUMBER(DATA!H803),DATA!H803,"n/a")</f>
        <v>47465.66</v>
      </c>
      <c r="F1193" s="77">
        <f>+IF(ISNUMBER(DATA!I803),DATA!I803,"n/a")</f>
        <v>-0.16087335843105899</v>
      </c>
      <c r="G1193" s="86">
        <f>+IF(ISNUMBER(DATA!R803),DATA!R803,"n/a")</f>
        <v>198132.18</v>
      </c>
      <c r="H1193" s="77">
        <f>+IF(ISNUMBER(DATA!S803),DATA!S803,"n/a")</f>
        <v>0.66037135326527996</v>
      </c>
      <c r="I1193" s="86">
        <f>+IF(ISNUMBER(DATA!AB803),DATA!AB803,"n/a")</f>
        <v>364108.4</v>
      </c>
      <c r="J1193" s="77">
        <f>+IF(ISNUMBER(DATA!AC803),DATA!AC803,"n/a")</f>
        <v>0.60848042350873499</v>
      </c>
      <c r="K1193" s="86">
        <f>+IF(ISNUMBER(DATA!AL803),DATA!AL803,"n/a")</f>
        <v>668358.49</v>
      </c>
      <c r="L1193" s="77">
        <f>+IF(ISNUMBER(DATA!AM803),DATA!AM803,"n/a")</f>
        <v>0.47291303589822598</v>
      </c>
      <c r="R1193" s="66"/>
      <c r="S1193" s="66"/>
      <c r="T1193" s="66"/>
      <c r="U1193" s="66"/>
      <c r="V1193" s="66"/>
      <c r="W1193" s="66"/>
      <c r="X1193" s="66"/>
      <c r="Y1193" s="66"/>
    </row>
    <row r="1194" spans="1:25" x14ac:dyDescent="0.2">
      <c r="A1194" s="75" t="s">
        <v>19</v>
      </c>
      <c r="B1194" s="66" t="s">
        <v>28</v>
      </c>
      <c r="C1194" s="66" t="s">
        <v>9</v>
      </c>
      <c r="D1194" s="66" t="s">
        <v>285</v>
      </c>
      <c r="E1194" s="86">
        <f>+IF(ISNUMBER(DATA!H804),DATA!H804,"n/a")</f>
        <v>24645.26</v>
      </c>
      <c r="F1194" s="77">
        <f>+IF(ISNUMBER(DATA!I804),DATA!I804,"n/a")</f>
        <v>-0.42420939726141998</v>
      </c>
      <c r="G1194" s="86">
        <f>+IF(ISNUMBER(DATA!R804),DATA!R804,"n/a")</f>
        <v>116119.71</v>
      </c>
      <c r="H1194" s="77">
        <f>+IF(ISNUMBER(DATA!S804),DATA!S804,"n/a")</f>
        <v>0.38048114619690898</v>
      </c>
      <c r="I1194" s="86">
        <f>+IF(ISNUMBER(DATA!AB804),DATA!AB804,"n/a")</f>
        <v>208019.3</v>
      </c>
      <c r="J1194" s="77">
        <f>+IF(ISNUMBER(DATA!AC804),DATA!AC804,"n/a")</f>
        <v>0.27855452661270202</v>
      </c>
      <c r="K1194" s="86">
        <f>+IF(ISNUMBER(DATA!AL804),DATA!AL804,"n/a")</f>
        <v>397588.52</v>
      </c>
      <c r="L1194" s="77">
        <f>+IF(ISNUMBER(DATA!AM804),DATA!AM804,"n/a")</f>
        <v>0.12909857079426701</v>
      </c>
      <c r="R1194" s="66"/>
      <c r="S1194" s="66"/>
      <c r="T1194" s="66"/>
      <c r="U1194" s="66"/>
      <c r="V1194" s="66"/>
      <c r="W1194" s="66"/>
      <c r="X1194" s="66"/>
      <c r="Y1194" s="66"/>
    </row>
    <row r="1195" spans="1:25" x14ac:dyDescent="0.2">
      <c r="A1195" s="75" t="s">
        <v>19</v>
      </c>
      <c r="B1195" s="66" t="s">
        <v>28</v>
      </c>
      <c r="C1195" s="66" t="s">
        <v>9</v>
      </c>
      <c r="D1195" s="66" t="s">
        <v>286</v>
      </c>
      <c r="E1195" s="86">
        <f>+IF(ISNUMBER(DATA!H805),DATA!H805,"n/a")</f>
        <v>21310.36</v>
      </c>
      <c r="F1195" s="77">
        <f>+IF(ISNUMBER(DATA!I805),DATA!I805,"n/a")</f>
        <v>0.77652656991943703</v>
      </c>
      <c r="G1195" s="86">
        <f>+IF(ISNUMBER(DATA!R805),DATA!R805,"n/a")</f>
        <v>69522.720000000001</v>
      </c>
      <c r="H1195" s="77">
        <f>+IF(ISNUMBER(DATA!S805),DATA!S805,"n/a")</f>
        <v>0.80359017662921906</v>
      </c>
      <c r="I1195" s="86">
        <f>+IF(ISNUMBER(DATA!AB805),DATA!AB805,"n/a")</f>
        <v>134278.01</v>
      </c>
      <c r="J1195" s="77">
        <f>+IF(ISNUMBER(DATA!AC805),DATA!AC805,"n/a")</f>
        <v>0.84696039292367697</v>
      </c>
      <c r="K1195" s="86">
        <f>+IF(ISNUMBER(DATA!AL805),DATA!AL805,"n/a")</f>
        <v>238195.45</v>
      </c>
      <c r="L1195" s="77">
        <f>+IF(ISNUMBER(DATA!AM805),DATA!AM805,"n/a")</f>
        <v>0.296383820102464</v>
      </c>
      <c r="R1195" s="66"/>
      <c r="S1195" s="66"/>
      <c r="T1195" s="66"/>
      <c r="U1195" s="66"/>
      <c r="V1195" s="66"/>
      <c r="W1195" s="66"/>
      <c r="X1195" s="66"/>
      <c r="Y1195" s="66"/>
    </row>
    <row r="1196" spans="1:25" x14ac:dyDescent="0.2">
      <c r="A1196" s="75" t="s">
        <v>19</v>
      </c>
      <c r="B1196" s="66" t="s">
        <v>28</v>
      </c>
      <c r="C1196" s="66" t="s">
        <v>9</v>
      </c>
      <c r="D1196" s="66" t="s">
        <v>287</v>
      </c>
      <c r="E1196" s="86">
        <f>+IF(ISNUMBER(DATA!H806),DATA!H806,"n/a")</f>
        <v>30238.83</v>
      </c>
      <c r="F1196" s="77">
        <f>+IF(ISNUMBER(DATA!I806),DATA!I806,"n/a")</f>
        <v>0.92713626285524198</v>
      </c>
      <c r="G1196" s="86">
        <f>+IF(ISNUMBER(DATA!R806),DATA!R806,"n/a")</f>
        <v>95053.63</v>
      </c>
      <c r="H1196" s="77">
        <f>+IF(ISNUMBER(DATA!S806),DATA!S806,"n/a")</f>
        <v>0.85175553552458805</v>
      </c>
      <c r="I1196" s="86">
        <f>+IF(ISNUMBER(DATA!AB806),DATA!AB806,"n/a")</f>
        <v>186643.85</v>
      </c>
      <c r="J1196" s="77">
        <f>+IF(ISNUMBER(DATA!AC806),DATA!AC806,"n/a")</f>
        <v>0.83543813346951301</v>
      </c>
      <c r="K1196" s="86">
        <f>+IF(ISNUMBER(DATA!AL806),DATA!AL806,"n/a")</f>
        <v>338219.63</v>
      </c>
      <c r="L1196" s="77">
        <f>+IF(ISNUMBER(DATA!AM806),DATA!AM806,"n/a")</f>
        <v>0.29930131073146399</v>
      </c>
      <c r="R1196" s="66"/>
      <c r="S1196" s="66"/>
      <c r="T1196" s="66"/>
      <c r="U1196" s="66"/>
      <c r="V1196" s="66"/>
      <c r="W1196" s="66"/>
      <c r="X1196" s="66"/>
      <c r="Y1196" s="66"/>
    </row>
    <row r="1197" spans="1:25" x14ac:dyDescent="0.2">
      <c r="A1197" s="75" t="s">
        <v>19</v>
      </c>
      <c r="B1197" s="66" t="s">
        <v>28</v>
      </c>
      <c r="C1197" s="66" t="s">
        <v>9</v>
      </c>
      <c r="D1197" s="66" t="s">
        <v>288</v>
      </c>
      <c r="E1197" s="86">
        <f>+IF(ISNUMBER(DATA!H807),DATA!H807,"n/a")</f>
        <v>27891.360000000001</v>
      </c>
      <c r="F1197" s="77">
        <f>+IF(ISNUMBER(DATA!I807),DATA!I807,"n/a")</f>
        <v>0.154305153768794</v>
      </c>
      <c r="G1197" s="86">
        <f>+IF(ISNUMBER(DATA!R807),DATA!R807,"n/a")</f>
        <v>93786.83</v>
      </c>
      <c r="H1197" s="77">
        <f>+IF(ISNUMBER(DATA!S807),DATA!S807,"n/a")</f>
        <v>0.16707754477609099</v>
      </c>
      <c r="I1197" s="86">
        <f>+IF(ISNUMBER(DATA!AB807),DATA!AB807,"n/a")</f>
        <v>172036.17</v>
      </c>
      <c r="J1197" s="77">
        <f>+IF(ISNUMBER(DATA!AC807),DATA!AC807,"n/a")</f>
        <v>0.273189150801526</v>
      </c>
      <c r="K1197" s="86">
        <f>+IF(ISNUMBER(DATA!AL807),DATA!AL807,"n/a")</f>
        <v>307302.62</v>
      </c>
      <c r="L1197" s="77">
        <f>+IF(ISNUMBER(DATA!AM807),DATA!AM807,"n/a")</f>
        <v>0.64689738539449704</v>
      </c>
      <c r="R1197" s="66"/>
      <c r="S1197" s="66"/>
      <c r="T1197" s="66"/>
      <c r="U1197" s="66"/>
      <c r="V1197" s="66"/>
      <c r="W1197" s="66"/>
      <c r="X1197" s="66"/>
      <c r="Y1197" s="66"/>
    </row>
    <row r="1198" spans="1:25" x14ac:dyDescent="0.2">
      <c r="A1198" s="75" t="s">
        <v>19</v>
      </c>
      <c r="B1198" s="66" t="s">
        <v>28</v>
      </c>
      <c r="C1198" s="66" t="s">
        <v>9</v>
      </c>
      <c r="D1198" s="66" t="s">
        <v>289</v>
      </c>
      <c r="E1198" s="86">
        <f>+IF(ISNUMBER(DATA!H808),DATA!H808,"n/a")</f>
        <v>18954.18</v>
      </c>
      <c r="F1198" s="77">
        <f>+IF(ISNUMBER(DATA!I808),DATA!I808,"n/a")</f>
        <v>-8.9649945535129297E-2</v>
      </c>
      <c r="G1198" s="86">
        <f>+IF(ISNUMBER(DATA!R808),DATA!R808,"n/a")</f>
        <v>64267.61</v>
      </c>
      <c r="H1198" s="77">
        <f>+IF(ISNUMBER(DATA!S808),DATA!S808,"n/a")</f>
        <v>0.22335617892082901</v>
      </c>
      <c r="I1198" s="86">
        <f>+IF(ISNUMBER(DATA!AB808),DATA!AB808,"n/a")</f>
        <v>119104.95</v>
      </c>
      <c r="J1198" s="77">
        <f>+IF(ISNUMBER(DATA!AC808),DATA!AC808,"n/a")</f>
        <v>0.24376784382851599</v>
      </c>
      <c r="K1198" s="86">
        <f>+IF(ISNUMBER(DATA!AL808),DATA!AL808,"n/a")</f>
        <v>227779.4</v>
      </c>
      <c r="L1198" s="77">
        <f>+IF(ISNUMBER(DATA!AM808),DATA!AM808,"n/a")</f>
        <v>0.36580968449041601</v>
      </c>
      <c r="R1198" s="66"/>
      <c r="S1198" s="66"/>
      <c r="T1198" s="66"/>
      <c r="U1198" s="66"/>
      <c r="V1198" s="66"/>
      <c r="W1198" s="66"/>
      <c r="X1198" s="66"/>
      <c r="Y1198" s="66"/>
    </row>
    <row r="1199" spans="1:25" x14ac:dyDescent="0.2">
      <c r="A1199" s="75" t="s">
        <v>19</v>
      </c>
      <c r="B1199" s="66" t="s">
        <v>28</v>
      </c>
      <c r="C1199" s="66" t="s">
        <v>9</v>
      </c>
      <c r="D1199" s="66" t="s">
        <v>290</v>
      </c>
      <c r="E1199" s="86">
        <f>+IF(ISNUMBER(DATA!H809),DATA!H809,"n/a")</f>
        <v>9179.25</v>
      </c>
      <c r="F1199" s="77">
        <f>+IF(ISNUMBER(DATA!I809),DATA!I809,"n/a")</f>
        <v>0.226152851505833</v>
      </c>
      <c r="G1199" s="86">
        <f>+IF(ISNUMBER(DATA!R809),DATA!R809,"n/a")</f>
        <v>29057.37</v>
      </c>
      <c r="H1199" s="77">
        <f>+IF(ISNUMBER(DATA!S809),DATA!S809,"n/a")</f>
        <v>0.17294088060875701</v>
      </c>
      <c r="I1199" s="86">
        <f>+IF(ISNUMBER(DATA!AB809),DATA!AB809,"n/a")</f>
        <v>51399.62</v>
      </c>
      <c r="J1199" s="77">
        <f>+IF(ISNUMBER(DATA!AC809),DATA!AC809,"n/a")</f>
        <v>0.155312713321416</v>
      </c>
      <c r="K1199" s="86">
        <f>+IF(ISNUMBER(DATA!AL809),DATA!AL809,"n/a")</f>
        <v>99743.21</v>
      </c>
      <c r="L1199" s="77">
        <f>+IF(ISNUMBER(DATA!AM809),DATA!AM809,"n/a")</f>
        <v>0.24059289825089999</v>
      </c>
      <c r="R1199" s="66"/>
      <c r="S1199" s="66"/>
      <c r="T1199" s="66"/>
      <c r="U1199" s="66"/>
      <c r="V1199" s="66"/>
      <c r="W1199" s="66"/>
      <c r="X1199" s="66"/>
      <c r="Y1199" s="66"/>
    </row>
    <row r="1200" spans="1:25" x14ac:dyDescent="0.2">
      <c r="A1200" s="75" t="s">
        <v>19</v>
      </c>
      <c r="B1200" s="66" t="s">
        <v>28</v>
      </c>
      <c r="C1200" s="66" t="s">
        <v>9</v>
      </c>
      <c r="D1200" s="66" t="s">
        <v>291</v>
      </c>
      <c r="E1200" s="86">
        <f>+IF(ISNUMBER(DATA!H810),DATA!H810,"n/a")</f>
        <v>4363.29</v>
      </c>
      <c r="F1200" s="77">
        <f>+IF(ISNUMBER(DATA!I810),DATA!I810,"n/a")</f>
        <v>0.23601747249385299</v>
      </c>
      <c r="G1200" s="86">
        <f>+IF(ISNUMBER(DATA!R810),DATA!R810,"n/a")</f>
        <v>12818.81</v>
      </c>
      <c r="H1200" s="77">
        <f>+IF(ISNUMBER(DATA!S810),DATA!S810,"n/a")</f>
        <v>0.10110017162265</v>
      </c>
      <c r="I1200" s="86">
        <f>+IF(ISNUMBER(DATA!AB810),DATA!AB810,"n/a")</f>
        <v>24642.01</v>
      </c>
      <c r="J1200" s="77">
        <f>+IF(ISNUMBER(DATA!AC810),DATA!AC810,"n/a")</f>
        <v>9.8549800725768202E-2</v>
      </c>
      <c r="K1200" s="86">
        <f>+IF(ISNUMBER(DATA!AL810),DATA!AL810,"n/a")</f>
        <v>60221.38</v>
      </c>
      <c r="L1200" s="77">
        <f>+IF(ISNUMBER(DATA!AM810),DATA!AM810,"n/a")</f>
        <v>0.314946198054046</v>
      </c>
      <c r="R1200" s="66"/>
      <c r="S1200" s="66"/>
      <c r="T1200" s="66"/>
      <c r="U1200" s="66"/>
      <c r="V1200" s="66"/>
      <c r="W1200" s="66"/>
      <c r="X1200" s="66"/>
      <c r="Y1200" s="66"/>
    </row>
    <row r="1201" spans="1:25" x14ac:dyDescent="0.2">
      <c r="A1201" s="75" t="s">
        <v>19</v>
      </c>
      <c r="B1201" s="66" t="s">
        <v>28</v>
      </c>
      <c r="C1201" s="66" t="s">
        <v>9</v>
      </c>
      <c r="D1201" s="66" t="s">
        <v>292</v>
      </c>
      <c r="E1201" s="86">
        <f>+IF(ISNUMBER(DATA!H811),DATA!H811,"n/a")</f>
        <v>54686.27</v>
      </c>
      <c r="F1201" s="77">
        <f>+IF(ISNUMBER(DATA!I811),DATA!I811,"n/a")</f>
        <v>6.0261223220470901E-2</v>
      </c>
      <c r="G1201" s="86">
        <f>+IF(ISNUMBER(DATA!R811),DATA!R811,"n/a")</f>
        <v>184779.08</v>
      </c>
      <c r="H1201" s="77">
        <f>+IF(ISNUMBER(DATA!S811),DATA!S811,"n/a")</f>
        <v>0.49690964147304501</v>
      </c>
      <c r="I1201" s="86">
        <f>+IF(ISNUMBER(DATA!AB811),DATA!AB811,"n/a")</f>
        <v>353245.26</v>
      </c>
      <c r="J1201" s="77">
        <f>+IF(ISNUMBER(DATA!AC811),DATA!AC811,"n/a")</f>
        <v>0.68803782287650905</v>
      </c>
      <c r="K1201" s="86">
        <f>+IF(ISNUMBER(DATA!AL811),DATA!AL811,"n/a")</f>
        <v>692141</v>
      </c>
      <c r="L1201" s="77">
        <f>+IF(ISNUMBER(DATA!AM811),DATA!AM811,"n/a")</f>
        <v>0.77732411035252702</v>
      </c>
      <c r="R1201" s="66"/>
      <c r="S1201" s="66"/>
      <c r="T1201" s="66"/>
      <c r="U1201" s="66"/>
      <c r="V1201" s="66"/>
      <c r="W1201" s="66"/>
      <c r="X1201" s="66"/>
      <c r="Y1201" s="66"/>
    </row>
    <row r="1202" spans="1:25" x14ac:dyDescent="0.2">
      <c r="A1202" s="75" t="s">
        <v>19</v>
      </c>
      <c r="B1202" s="66" t="s">
        <v>28</v>
      </c>
      <c r="C1202" s="66" t="s">
        <v>9</v>
      </c>
      <c r="D1202" s="66" t="s">
        <v>293</v>
      </c>
      <c r="E1202" s="86">
        <f>+IF(ISNUMBER(DATA!H812),DATA!H812,"n/a")</f>
        <v>11090.72</v>
      </c>
      <c r="F1202" s="77">
        <f>+IF(ISNUMBER(DATA!I812),DATA!I812,"n/a")</f>
        <v>-8.2092362494527199E-2</v>
      </c>
      <c r="G1202" s="86">
        <f>+IF(ISNUMBER(DATA!R812),DATA!R812,"n/a")</f>
        <v>40890</v>
      </c>
      <c r="H1202" s="77">
        <f>+IF(ISNUMBER(DATA!S812),DATA!S812,"n/a")</f>
        <v>0.32288869197075498</v>
      </c>
      <c r="I1202" s="86">
        <f>+IF(ISNUMBER(DATA!AB812),DATA!AB812,"n/a")</f>
        <v>73543.990000000005</v>
      </c>
      <c r="J1202" s="77">
        <f>+IF(ISNUMBER(DATA!AC812),DATA!AC812,"n/a")</f>
        <v>0.32114849251913802</v>
      </c>
      <c r="K1202" s="86">
        <f>+IF(ISNUMBER(DATA!AL812),DATA!AL812,"n/a")</f>
        <v>135078.42000000001</v>
      </c>
      <c r="L1202" s="77">
        <f>+IF(ISNUMBER(DATA!AM812),DATA!AM812,"n/a")</f>
        <v>0.56663338053700796</v>
      </c>
      <c r="R1202" s="66"/>
      <c r="S1202" s="66"/>
      <c r="T1202" s="66"/>
      <c r="U1202" s="66"/>
      <c r="V1202" s="66"/>
      <c r="W1202" s="66"/>
      <c r="X1202" s="66"/>
      <c r="Y1202" s="66"/>
    </row>
    <row r="1203" spans="1:25" x14ac:dyDescent="0.2">
      <c r="A1203" s="75" t="s">
        <v>19</v>
      </c>
      <c r="B1203" s="66" t="s">
        <v>28</v>
      </c>
      <c r="C1203" s="66" t="s">
        <v>9</v>
      </c>
      <c r="D1203" s="66" t="s">
        <v>294</v>
      </c>
      <c r="E1203" s="86">
        <f>+IF(ISNUMBER(DATA!H813),DATA!H813,"n/a")</f>
        <v>24457.06</v>
      </c>
      <c r="F1203" s="77">
        <f>+IF(ISNUMBER(DATA!I813),DATA!I813,"n/a")</f>
        <v>0.36497181825944602</v>
      </c>
      <c r="G1203" s="86">
        <f>+IF(ISNUMBER(DATA!R813),DATA!R813,"n/a")</f>
        <v>76275.429999999993</v>
      </c>
      <c r="H1203" s="77">
        <f>+IF(ISNUMBER(DATA!S813),DATA!S813,"n/a")</f>
        <v>0.20447086326004801</v>
      </c>
      <c r="I1203" s="86">
        <f>+IF(ISNUMBER(DATA!AB813),DATA!AB813,"n/a")</f>
        <v>137339.38</v>
      </c>
      <c r="J1203" s="77">
        <f>+IF(ISNUMBER(DATA!AC813),DATA!AC813,"n/a")</f>
        <v>0.17721866734028</v>
      </c>
      <c r="K1203" s="86">
        <f>+IF(ISNUMBER(DATA!AL813),DATA!AL813,"n/a")</f>
        <v>265315.84999999998</v>
      </c>
      <c r="L1203" s="77">
        <f>+IF(ISNUMBER(DATA!AM813),DATA!AM813,"n/a")</f>
        <v>0.16286154319645499</v>
      </c>
      <c r="R1203" s="66"/>
      <c r="S1203" s="66"/>
      <c r="T1203" s="66"/>
      <c r="U1203" s="66"/>
      <c r="V1203" s="66"/>
      <c r="W1203" s="66"/>
      <c r="X1203" s="66"/>
      <c r="Y1203" s="66"/>
    </row>
    <row r="1204" spans="1:25" x14ac:dyDescent="0.2">
      <c r="A1204" s="75" t="s">
        <v>19</v>
      </c>
      <c r="B1204" s="66" t="s">
        <v>28</v>
      </c>
      <c r="C1204" s="66" t="s">
        <v>9</v>
      </c>
      <c r="D1204" s="66" t="s">
        <v>295</v>
      </c>
      <c r="E1204" s="86">
        <f>+IF(ISNUMBER(DATA!H814),DATA!H814,"n/a")</f>
        <v>4605.74</v>
      </c>
      <c r="F1204" s="77">
        <f>+IF(ISNUMBER(DATA!I814),DATA!I814,"n/a")</f>
        <v>-0.40579990607857402</v>
      </c>
      <c r="G1204" s="86">
        <f>+IF(ISNUMBER(DATA!R814),DATA!R814,"n/a")</f>
        <v>16502.689999999999</v>
      </c>
      <c r="H1204" s="77">
        <f>+IF(ISNUMBER(DATA!S814),DATA!S814,"n/a")</f>
        <v>-0.170724512854941</v>
      </c>
      <c r="I1204" s="86">
        <f>+IF(ISNUMBER(DATA!AB814),DATA!AB814,"n/a")</f>
        <v>32172.11</v>
      </c>
      <c r="J1204" s="77">
        <f>+IF(ISNUMBER(DATA!AC814),DATA!AC814,"n/a")</f>
        <v>-4.03432106572486E-2</v>
      </c>
      <c r="K1204" s="86">
        <f>+IF(ISNUMBER(DATA!AL814),DATA!AL814,"n/a")</f>
        <v>68251.34</v>
      </c>
      <c r="L1204" s="77">
        <f>+IF(ISNUMBER(DATA!AM814),DATA!AM814,"n/a")</f>
        <v>-2.6495213374509299E-2</v>
      </c>
      <c r="R1204" s="66"/>
      <c r="S1204" s="66"/>
      <c r="T1204" s="66"/>
      <c r="U1204" s="66"/>
      <c r="V1204" s="66"/>
      <c r="W1204" s="66"/>
      <c r="X1204" s="66"/>
      <c r="Y1204" s="66"/>
    </row>
    <row r="1205" spans="1:25" x14ac:dyDescent="0.2">
      <c r="A1205" s="75" t="s">
        <v>19</v>
      </c>
      <c r="B1205" s="66" t="s">
        <v>28</v>
      </c>
      <c r="C1205" s="66" t="s">
        <v>9</v>
      </c>
      <c r="D1205" s="66" t="s">
        <v>296</v>
      </c>
      <c r="E1205" s="86">
        <f>+IF(ISNUMBER(DATA!H815),DATA!H815,"n/a")</f>
        <v>3950.84</v>
      </c>
      <c r="F1205" s="77">
        <f>+IF(ISNUMBER(DATA!I815),DATA!I815,"n/a")</f>
        <v>-0.44008559908732098</v>
      </c>
      <c r="G1205" s="86">
        <f>+IF(ISNUMBER(DATA!R815),DATA!R815,"n/a")</f>
        <v>15553.31</v>
      </c>
      <c r="H1205" s="77">
        <f>+IF(ISNUMBER(DATA!S815),DATA!S815,"n/a")</f>
        <v>-0.20305684351623601</v>
      </c>
      <c r="I1205" s="86">
        <f>+IF(ISNUMBER(DATA!AB815),DATA!AB815,"n/a")</f>
        <v>31118.07</v>
      </c>
      <c r="J1205" s="77">
        <f>+IF(ISNUMBER(DATA!AC815),DATA!AC815,"n/a")</f>
        <v>-7.8145630622156903E-2</v>
      </c>
      <c r="K1205" s="86">
        <f>+IF(ISNUMBER(DATA!AL815),DATA!AL815,"n/a")</f>
        <v>70328.679999999993</v>
      </c>
      <c r="L1205" s="77">
        <f>+IF(ISNUMBER(DATA!AM815),DATA!AM815,"n/a")</f>
        <v>1.61355177165316E-2</v>
      </c>
      <c r="R1205" s="66"/>
      <c r="S1205" s="66"/>
      <c r="T1205" s="66"/>
      <c r="U1205" s="66"/>
      <c r="V1205" s="66"/>
      <c r="W1205" s="66"/>
      <c r="X1205" s="66"/>
      <c r="Y1205" s="66"/>
    </row>
    <row r="1206" spans="1:25" x14ac:dyDescent="0.2">
      <c r="A1206" s="75" t="s">
        <v>19</v>
      </c>
      <c r="B1206" s="66" t="s">
        <v>28</v>
      </c>
      <c r="C1206" s="66" t="s">
        <v>9</v>
      </c>
      <c r="D1206" s="66" t="s">
        <v>297</v>
      </c>
      <c r="E1206" s="86">
        <f>+IF(ISNUMBER(DATA!H816),DATA!H816,"n/a")</f>
        <v>11780.23</v>
      </c>
      <c r="F1206" s="77">
        <f>+IF(ISNUMBER(DATA!I816),DATA!I816,"n/a")</f>
        <v>0.30079315915412602</v>
      </c>
      <c r="G1206" s="86">
        <f>+IF(ISNUMBER(DATA!R816),DATA!R816,"n/a")</f>
        <v>37604.67</v>
      </c>
      <c r="H1206" s="77">
        <f>+IF(ISNUMBER(DATA!S816),DATA!S816,"n/a")</f>
        <v>0.29835181586133402</v>
      </c>
      <c r="I1206" s="86">
        <f>+IF(ISNUMBER(DATA!AB816),DATA!AB816,"n/a")</f>
        <v>67200.460000000006</v>
      </c>
      <c r="J1206" s="77">
        <f>+IF(ISNUMBER(DATA!AC816),DATA!AC816,"n/a")</f>
        <v>0.32656749063315499</v>
      </c>
      <c r="K1206" s="86">
        <f>+IF(ISNUMBER(DATA!AL816),DATA!AL816,"n/a")</f>
        <v>126819.6</v>
      </c>
      <c r="L1206" s="77">
        <f>+IF(ISNUMBER(DATA!AM816),DATA!AM816,"n/a")</f>
        <v>0.74059148455271695</v>
      </c>
      <c r="R1206" s="66"/>
      <c r="S1206" s="66"/>
      <c r="T1206" s="66"/>
      <c r="U1206" s="66"/>
      <c r="V1206" s="66"/>
      <c r="W1206" s="66"/>
      <c r="X1206" s="66"/>
      <c r="Y1206" s="66"/>
    </row>
    <row r="1207" spans="1:25" x14ac:dyDescent="0.2">
      <c r="A1207" s="75" t="s">
        <v>19</v>
      </c>
      <c r="B1207" s="66" t="s">
        <v>28</v>
      </c>
      <c r="C1207" s="66" t="s">
        <v>9</v>
      </c>
      <c r="D1207" s="66" t="s">
        <v>298</v>
      </c>
      <c r="E1207" s="86">
        <f>+IF(ISNUMBER(DATA!H817),DATA!H817,"n/a")</f>
        <v>19148.93</v>
      </c>
      <c r="F1207" s="77">
        <f>+IF(ISNUMBER(DATA!I817),DATA!I817,"n/a")</f>
        <v>0.33533121202548699</v>
      </c>
      <c r="G1207" s="86">
        <f>+IF(ISNUMBER(DATA!R817),DATA!R817,"n/a")</f>
        <v>57861.1</v>
      </c>
      <c r="H1207" s="77">
        <f>+IF(ISNUMBER(DATA!S817),DATA!S817,"n/a")</f>
        <v>0.35573907697152501</v>
      </c>
      <c r="I1207" s="86">
        <f>+IF(ISNUMBER(DATA!AB817),DATA!AB817,"n/a")</f>
        <v>100053.86</v>
      </c>
      <c r="J1207" s="77">
        <f>+IF(ISNUMBER(DATA!AC817),DATA!AC817,"n/a")</f>
        <v>0.364981399179515</v>
      </c>
      <c r="K1207" s="86">
        <f>+IF(ISNUMBER(DATA!AL817),DATA!AL817,"n/a")</f>
        <v>190079.47</v>
      </c>
      <c r="L1207" s="77">
        <f>+IF(ISNUMBER(DATA!AM817),DATA!AM817,"n/a")</f>
        <v>0.41854796941396699</v>
      </c>
      <c r="R1207" s="66"/>
      <c r="S1207" s="66"/>
      <c r="T1207" s="66"/>
      <c r="U1207" s="66"/>
      <c r="V1207" s="66"/>
      <c r="W1207" s="66"/>
      <c r="X1207" s="66"/>
      <c r="Y1207" s="66"/>
    </row>
    <row r="1208" spans="1:25" x14ac:dyDescent="0.2">
      <c r="A1208" s="75" t="s">
        <v>19</v>
      </c>
      <c r="B1208" s="66" t="s">
        <v>28</v>
      </c>
      <c r="C1208" s="66" t="s">
        <v>9</v>
      </c>
      <c r="D1208" s="66" t="s">
        <v>299</v>
      </c>
      <c r="E1208" s="86">
        <f>+IF(ISNUMBER(DATA!H818),DATA!H818,"n/a")</f>
        <v>114846.32</v>
      </c>
      <c r="F1208" s="77">
        <f>+IF(ISNUMBER(DATA!I818),DATA!I818,"n/a")</f>
        <v>0.107521027179832</v>
      </c>
      <c r="G1208" s="86">
        <f>+IF(ISNUMBER(DATA!R818),DATA!R818,"n/a")</f>
        <v>371625.4</v>
      </c>
      <c r="H1208" s="77">
        <f>+IF(ISNUMBER(DATA!S818),DATA!S818,"n/a")</f>
        <v>0.21784790768137799</v>
      </c>
      <c r="I1208" s="86">
        <f>+IF(ISNUMBER(DATA!AB818),DATA!AB818,"n/a")</f>
        <v>725509.61</v>
      </c>
      <c r="J1208" s="77">
        <f>+IF(ISNUMBER(DATA!AC818),DATA!AC818,"n/a")</f>
        <v>0.25066621874274397</v>
      </c>
      <c r="K1208" s="86">
        <f>+IF(ISNUMBER(DATA!AL818),DATA!AL818,"n/a")</f>
        <v>1695486.4</v>
      </c>
      <c r="L1208" s="77">
        <f>+IF(ISNUMBER(DATA!AM818),DATA!AM818,"n/a")</f>
        <v>0.18503834833726501</v>
      </c>
    </row>
    <row r="1209" spans="1:25" x14ac:dyDescent="0.2">
      <c r="A1209" s="75" t="s">
        <v>19</v>
      </c>
      <c r="B1209" s="66" t="s">
        <v>28</v>
      </c>
      <c r="C1209" s="66" t="s">
        <v>9</v>
      </c>
      <c r="D1209" s="66" t="s">
        <v>300</v>
      </c>
      <c r="E1209" s="86">
        <f>+IF(ISNUMBER(DATA!H819),DATA!H819,"n/a")</f>
        <v>35243.089999999997</v>
      </c>
      <c r="F1209" s="77">
        <f>+IF(ISNUMBER(DATA!I819),DATA!I819,"n/a")</f>
        <v>1.10497995546721</v>
      </c>
      <c r="G1209" s="86">
        <f>+IF(ISNUMBER(DATA!R819),DATA!R819,"n/a")</f>
        <v>114496.21</v>
      </c>
      <c r="H1209" s="77">
        <f>+IF(ISNUMBER(DATA!S819),DATA!S819,"n/a")</f>
        <v>1.03524033073306</v>
      </c>
      <c r="I1209" s="86">
        <f>+IF(ISNUMBER(DATA!AB819),DATA!AB819,"n/a")</f>
        <v>216169.88</v>
      </c>
      <c r="J1209" s="77">
        <f>+IF(ISNUMBER(DATA!AC819),DATA!AC819,"n/a")</f>
        <v>1.0845305223286501</v>
      </c>
      <c r="K1209" s="86">
        <f>+IF(ISNUMBER(DATA!AL819),DATA!AL819,"n/a")</f>
        <v>437472.59</v>
      </c>
      <c r="L1209" s="77">
        <f>+IF(ISNUMBER(DATA!AM819),DATA!AM819,"n/a")</f>
        <v>0.73334413422970501</v>
      </c>
    </row>
    <row r="1210" spans="1:25" x14ac:dyDescent="0.2">
      <c r="A1210" s="75" t="s">
        <v>19</v>
      </c>
      <c r="B1210" s="66" t="s">
        <v>28</v>
      </c>
      <c r="C1210" s="66" t="s">
        <v>9</v>
      </c>
      <c r="D1210" s="66" t="s">
        <v>301</v>
      </c>
      <c r="E1210" s="86">
        <f>+IF(ISNUMBER(DATA!H820),DATA!H820,"n/a")</f>
        <v>8101.28</v>
      </c>
      <c r="F1210" s="77">
        <f>+IF(ISNUMBER(DATA!I820),DATA!I820,"n/a")</f>
        <v>0.19775862323876001</v>
      </c>
      <c r="G1210" s="86">
        <f>+IF(ISNUMBER(DATA!R820),DATA!R820,"n/a")</f>
        <v>27326.83</v>
      </c>
      <c r="H1210" s="77">
        <f>+IF(ISNUMBER(DATA!S820),DATA!S820,"n/a")</f>
        <v>8.6038278447528399E-2</v>
      </c>
      <c r="I1210" s="86">
        <f>+IF(ISNUMBER(DATA!AB820),DATA!AB820,"n/a")</f>
        <v>49848.21</v>
      </c>
      <c r="J1210" s="77">
        <f>+IF(ISNUMBER(DATA!AC820),DATA!AC820,"n/a")</f>
        <v>0.28390321623509501</v>
      </c>
      <c r="K1210" s="86">
        <f>+IF(ISNUMBER(DATA!AL820),DATA!AL820,"n/a")</f>
        <v>97538.74</v>
      </c>
      <c r="L1210" s="77">
        <f>+IF(ISNUMBER(DATA!AM820),DATA!AM820,"n/a")</f>
        <v>0.78138015461352195</v>
      </c>
    </row>
    <row r="1211" spans="1:25" x14ac:dyDescent="0.2">
      <c r="A1211" s="75" t="s">
        <v>19</v>
      </c>
      <c r="B1211" s="66" t="s">
        <v>28</v>
      </c>
      <c r="C1211" s="66" t="s">
        <v>9</v>
      </c>
      <c r="D1211" s="66" t="s">
        <v>302</v>
      </c>
      <c r="E1211" s="86">
        <f>+IF(ISNUMBER(DATA!H821),DATA!H821,"n/a")</f>
        <v>14235.92</v>
      </c>
      <c r="F1211" s="77">
        <f>+IF(ISNUMBER(DATA!I821),DATA!I821,"n/a")</f>
        <v>0.249894202656786</v>
      </c>
      <c r="G1211" s="86">
        <f>+IF(ISNUMBER(DATA!R821),DATA!R821,"n/a")</f>
        <v>45667.37</v>
      </c>
      <c r="H1211" s="77">
        <f>+IF(ISNUMBER(DATA!S821),DATA!S821,"n/a")</f>
        <v>0.145979668291674</v>
      </c>
      <c r="I1211" s="86">
        <f>+IF(ISNUMBER(DATA!AB821),DATA!AB821,"n/a")</f>
        <v>81826.259999999995</v>
      </c>
      <c r="J1211" s="77">
        <f>+IF(ISNUMBER(DATA!AC821),DATA!AC821,"n/a")</f>
        <v>0.120339981152016</v>
      </c>
      <c r="K1211" s="86">
        <f>+IF(ISNUMBER(DATA!AL821),DATA!AL821,"n/a")</f>
        <v>167962.79</v>
      </c>
      <c r="L1211" s="77">
        <f>+IF(ISNUMBER(DATA!AM821),DATA!AM821,"n/a")</f>
        <v>0.134513466213391</v>
      </c>
    </row>
    <row r="1212" spans="1:25" x14ac:dyDescent="0.2">
      <c r="A1212" s="75" t="s">
        <v>19</v>
      </c>
      <c r="B1212" s="66" t="s">
        <v>28</v>
      </c>
      <c r="C1212" s="66" t="s">
        <v>9</v>
      </c>
      <c r="D1212" s="66" t="s">
        <v>303</v>
      </c>
      <c r="E1212" s="86">
        <f>+IF(ISNUMBER(DATA!H822),DATA!H822,"n/a")</f>
        <v>15553.38</v>
      </c>
      <c r="F1212" s="77">
        <f>+IF(ISNUMBER(DATA!I822),DATA!I822,"n/a")</f>
        <v>-0.26451406057006499</v>
      </c>
      <c r="G1212" s="86">
        <f>+IF(ISNUMBER(DATA!R822),DATA!R822,"n/a")</f>
        <v>60371.4</v>
      </c>
      <c r="H1212" s="77">
        <f>+IF(ISNUMBER(DATA!S822),DATA!S822,"n/a")</f>
        <v>0.15235532568791799</v>
      </c>
      <c r="I1212" s="86">
        <f>+IF(ISNUMBER(DATA!AB822),DATA!AB822,"n/a")</f>
        <v>111798.11</v>
      </c>
      <c r="J1212" s="77">
        <f>+IF(ISNUMBER(DATA!AC822),DATA!AC822,"n/a")</f>
        <v>0.14945749932424501</v>
      </c>
      <c r="K1212" s="86">
        <f>+IF(ISNUMBER(DATA!AL822),DATA!AL822,"n/a")</f>
        <v>213551.66</v>
      </c>
      <c r="L1212" s="77">
        <f>+IF(ISNUMBER(DATA!AM822),DATA!AM822,"n/a")</f>
        <v>0.20935948051462699</v>
      </c>
    </row>
    <row r="1213" spans="1:25" x14ac:dyDescent="0.2">
      <c r="A1213" s="75" t="s">
        <v>19</v>
      </c>
      <c r="B1213" s="66" t="s">
        <v>28</v>
      </c>
      <c r="C1213" s="66" t="s">
        <v>9</v>
      </c>
      <c r="D1213" s="66" t="s">
        <v>304</v>
      </c>
      <c r="E1213" s="86">
        <f>+IF(ISNUMBER(DATA!H823),DATA!H823,"n/a")</f>
        <v>35584.449999999997</v>
      </c>
      <c r="F1213" s="77">
        <f>+IF(ISNUMBER(DATA!I823),DATA!I823,"n/a")</f>
        <v>0.308812414140615</v>
      </c>
      <c r="G1213" s="86">
        <f>+IF(ISNUMBER(DATA!R823),DATA!R823,"n/a")</f>
        <v>117001.58</v>
      </c>
      <c r="H1213" s="77">
        <f>+IF(ISNUMBER(DATA!S823),DATA!S823,"n/a")</f>
        <v>0.370360922425501</v>
      </c>
      <c r="I1213" s="86">
        <f>+IF(ISNUMBER(DATA!AB823),DATA!AB823,"n/a")</f>
        <v>218293.7</v>
      </c>
      <c r="J1213" s="77">
        <f>+IF(ISNUMBER(DATA!AC823),DATA!AC823,"n/a")</f>
        <v>0.34154264772236598</v>
      </c>
      <c r="K1213" s="86">
        <f>+IF(ISNUMBER(DATA!AL823),DATA!AL823,"n/a")</f>
        <v>436734.66</v>
      </c>
      <c r="L1213" s="77">
        <f>+IF(ISNUMBER(DATA!AM823),DATA!AM823,"n/a")</f>
        <v>0.112364190971076</v>
      </c>
    </row>
    <row r="1214" spans="1:25" x14ac:dyDescent="0.2">
      <c r="A1214" s="75" t="s">
        <v>19</v>
      </c>
      <c r="B1214" s="66" t="s">
        <v>28</v>
      </c>
      <c r="C1214" s="66" t="s">
        <v>9</v>
      </c>
      <c r="D1214" s="66" t="s">
        <v>305</v>
      </c>
      <c r="E1214" s="86">
        <f>+IF(ISNUMBER(DATA!H824),DATA!H824,"n/a")</f>
        <v>34478.17</v>
      </c>
      <c r="F1214" s="77">
        <f>+IF(ISNUMBER(DATA!I824),DATA!I824,"n/a")</f>
        <v>0.284324634005789</v>
      </c>
      <c r="G1214" s="86">
        <f>+IF(ISNUMBER(DATA!R824),DATA!R824,"n/a")</f>
        <v>113386.02</v>
      </c>
      <c r="H1214" s="77">
        <f>+IF(ISNUMBER(DATA!S824),DATA!S824,"n/a")</f>
        <v>0.298470261536596</v>
      </c>
      <c r="I1214" s="86">
        <f>+IF(ISNUMBER(DATA!AB824),DATA!AB824,"n/a")</f>
        <v>219146.65</v>
      </c>
      <c r="J1214" s="77">
        <f>+IF(ISNUMBER(DATA!AC824),DATA!AC824,"n/a")</f>
        <v>0.28091006266531099</v>
      </c>
      <c r="K1214" s="86">
        <f>+IF(ISNUMBER(DATA!AL824),DATA!AL824,"n/a")</f>
        <v>383891.44</v>
      </c>
      <c r="L1214" s="77">
        <f>+IF(ISNUMBER(DATA!AM824),DATA!AM824,"n/a")</f>
        <v>0.184572370484612</v>
      </c>
    </row>
    <row r="1215" spans="1:25" x14ac:dyDescent="0.2">
      <c r="A1215" s="75" t="s">
        <v>19</v>
      </c>
      <c r="B1215" s="66" t="s">
        <v>28</v>
      </c>
      <c r="C1215" s="66" t="s">
        <v>9</v>
      </c>
      <c r="D1215" s="66" t="s">
        <v>306</v>
      </c>
      <c r="E1215" s="86">
        <f>+IF(ISNUMBER(DATA!H825),DATA!H825,"n/a")</f>
        <v>9532.82</v>
      </c>
      <c r="F1215" s="77">
        <f>+IF(ISNUMBER(DATA!I825),DATA!I825,"n/a")</f>
        <v>0.17797917088867299</v>
      </c>
      <c r="G1215" s="86">
        <f>+IF(ISNUMBER(DATA!R825),DATA!R825,"n/a")</f>
        <v>30998.22</v>
      </c>
      <c r="H1215" s="77">
        <f>+IF(ISNUMBER(DATA!S825),DATA!S825,"n/a")</f>
        <v>0.206763088681158</v>
      </c>
      <c r="I1215" s="86">
        <f>+IF(ISNUMBER(DATA!AB825),DATA!AB825,"n/a")</f>
        <v>59562.91</v>
      </c>
      <c r="J1215" s="77">
        <f>+IF(ISNUMBER(DATA!AC825),DATA!AC825,"n/a")</f>
        <v>0.22037262982985101</v>
      </c>
      <c r="K1215" s="86">
        <f>+IF(ISNUMBER(DATA!AL825),DATA!AL825,"n/a")</f>
        <v>144284.51999999999</v>
      </c>
      <c r="L1215" s="77">
        <f>+IF(ISNUMBER(DATA!AM825),DATA!AM825,"n/a")</f>
        <v>0.23336642324085999</v>
      </c>
    </row>
    <row r="1216" spans="1:25" x14ac:dyDescent="0.2">
      <c r="A1216" s="75" t="s">
        <v>19</v>
      </c>
      <c r="B1216" s="66" t="s">
        <v>28</v>
      </c>
      <c r="C1216" s="66" t="s">
        <v>9</v>
      </c>
      <c r="D1216" s="66" t="s">
        <v>307</v>
      </c>
      <c r="E1216" s="86">
        <f>+IF(ISNUMBER(DATA!H826),DATA!H826,"n/a")</f>
        <v>25072.26</v>
      </c>
      <c r="F1216" s="77">
        <f>+IF(ISNUMBER(DATA!I826),DATA!I826,"n/a")</f>
        <v>-7.6124257640448903E-2</v>
      </c>
      <c r="G1216" s="86">
        <f>+IF(ISNUMBER(DATA!R826),DATA!R826,"n/a")</f>
        <v>84101.99</v>
      </c>
      <c r="H1216" s="77">
        <f>+IF(ISNUMBER(DATA!S826),DATA!S826,"n/a")</f>
        <v>3.8612244343494598E-2</v>
      </c>
      <c r="I1216" s="86">
        <f>+IF(ISNUMBER(DATA!AB826),DATA!AB826,"n/a")</f>
        <v>165361.34</v>
      </c>
      <c r="J1216" s="77">
        <f>+IF(ISNUMBER(DATA!AC826),DATA!AC826,"n/a")</f>
        <v>0.54503195338630805</v>
      </c>
      <c r="K1216" s="86">
        <f>+IF(ISNUMBER(DATA!AL826),DATA!AL826,"n/a")</f>
        <v>334874.58</v>
      </c>
      <c r="L1216" s="77">
        <f>+IF(ISNUMBER(DATA!AM826),DATA!AM826,"n/a")</f>
        <v>0.92338389170934498</v>
      </c>
    </row>
    <row r="1217" spans="1:12" x14ac:dyDescent="0.2">
      <c r="A1217" s="75" t="s">
        <v>19</v>
      </c>
      <c r="B1217" s="66" t="s">
        <v>28</v>
      </c>
      <c r="C1217" s="66" t="s">
        <v>9</v>
      </c>
      <c r="D1217" s="66" t="s">
        <v>308</v>
      </c>
      <c r="E1217" s="86">
        <f>+IF(ISNUMBER(DATA!H827),DATA!H827,"n/a")</f>
        <v>11483.97</v>
      </c>
      <c r="F1217" s="77">
        <f>+IF(ISNUMBER(DATA!I827),DATA!I827,"n/a")</f>
        <v>0.261931736391398</v>
      </c>
      <c r="G1217" s="86">
        <f>+IF(ISNUMBER(DATA!R827),DATA!R827,"n/a")</f>
        <v>35838.28</v>
      </c>
      <c r="H1217" s="77">
        <f>+IF(ISNUMBER(DATA!S827),DATA!S827,"n/a")</f>
        <v>0.32200817662935899</v>
      </c>
      <c r="I1217" s="86">
        <f>+IF(ISNUMBER(DATA!AB827),DATA!AB827,"n/a")</f>
        <v>65577.67</v>
      </c>
      <c r="J1217" s="77">
        <f>+IF(ISNUMBER(DATA!AC827),DATA!AC827,"n/a")</f>
        <v>0.31899968079797703</v>
      </c>
      <c r="K1217" s="86">
        <f>+IF(ISNUMBER(DATA!AL827),DATA!AL827,"n/a")</f>
        <v>131344.53</v>
      </c>
      <c r="L1217" s="77">
        <f>+IF(ISNUMBER(DATA!AM827),DATA!AM827,"n/a")</f>
        <v>0.26800653926668599</v>
      </c>
    </row>
    <row r="1218" spans="1:12" x14ac:dyDescent="0.2">
      <c r="A1218" s="75" t="s">
        <v>19</v>
      </c>
      <c r="B1218" s="66" t="s">
        <v>28</v>
      </c>
      <c r="C1218" s="66" t="s">
        <v>9</v>
      </c>
      <c r="D1218" s="66" t="s">
        <v>309</v>
      </c>
      <c r="E1218" s="86">
        <f>+IF(ISNUMBER(DATA!H828),DATA!H828,"n/a")</f>
        <v>15865.62</v>
      </c>
      <c r="F1218" s="77">
        <f>+IF(ISNUMBER(DATA!I828),DATA!I828,"n/a")</f>
        <v>1.09386593182961</v>
      </c>
      <c r="G1218" s="86">
        <f>+IF(ISNUMBER(DATA!R828),DATA!R828,"n/a")</f>
        <v>50393.02</v>
      </c>
      <c r="H1218" s="77">
        <f>+IF(ISNUMBER(DATA!S828),DATA!S828,"n/a")</f>
        <v>1.09143839923038</v>
      </c>
      <c r="I1218" s="86">
        <f>+IF(ISNUMBER(DATA!AB828),DATA!AB828,"n/a")</f>
        <v>91807.56</v>
      </c>
      <c r="J1218" s="77">
        <f>+IF(ISNUMBER(DATA!AC828),DATA!AC828,"n/a")</f>
        <v>1.0742750745762499</v>
      </c>
      <c r="K1218" s="86">
        <f>+IF(ISNUMBER(DATA!AL828),DATA!AL828,"n/a")</f>
        <v>159258.84</v>
      </c>
      <c r="L1218" s="77">
        <f>+IF(ISNUMBER(DATA!AM828),DATA!AM828,"n/a")</f>
        <v>0.82472561316543502</v>
      </c>
    </row>
    <row r="1219" spans="1:12" x14ac:dyDescent="0.2">
      <c r="A1219" s="75" t="s">
        <v>19</v>
      </c>
      <c r="B1219" s="66" t="s">
        <v>28</v>
      </c>
      <c r="C1219" s="66" t="s">
        <v>9</v>
      </c>
      <c r="D1219" s="66" t="s">
        <v>310</v>
      </c>
      <c r="E1219" s="86">
        <f>+IF(ISNUMBER(DATA!H829),DATA!H829,"n/a")</f>
        <v>14237.23</v>
      </c>
      <c r="F1219" s="77">
        <f>+IF(ISNUMBER(DATA!I829),DATA!I829,"n/a")</f>
        <v>1.29842565955372</v>
      </c>
      <c r="G1219" s="86">
        <f>+IF(ISNUMBER(DATA!R829),DATA!R829,"n/a")</f>
        <v>45126.14</v>
      </c>
      <c r="H1219" s="77">
        <f>+IF(ISNUMBER(DATA!S829),DATA!S829,"n/a")</f>
        <v>1.4293888054438499</v>
      </c>
      <c r="I1219" s="86">
        <f>+IF(ISNUMBER(DATA!AB829),DATA!AB829,"n/a")</f>
        <v>81306.23</v>
      </c>
      <c r="J1219" s="77">
        <f>+IF(ISNUMBER(DATA!AC829),DATA!AC829,"n/a")</f>
        <v>1.4330172548451601</v>
      </c>
      <c r="K1219" s="86">
        <f>+IF(ISNUMBER(DATA!AL829),DATA!AL829,"n/a")</f>
        <v>144892.85</v>
      </c>
      <c r="L1219" s="77">
        <f>+IF(ISNUMBER(DATA!AM829),DATA!AM829,"n/a")</f>
        <v>1.26011000680718</v>
      </c>
    </row>
    <row r="1220" spans="1:12" x14ac:dyDescent="0.2">
      <c r="A1220" s="75" t="s">
        <v>19</v>
      </c>
      <c r="B1220" s="66" t="s">
        <v>28</v>
      </c>
      <c r="C1220" s="66" t="s">
        <v>9</v>
      </c>
      <c r="D1220" s="66" t="s">
        <v>311</v>
      </c>
      <c r="E1220" s="86">
        <f>+IF(ISNUMBER(DATA!H830),DATA!H830,"n/a")</f>
        <v>8649</v>
      </c>
      <c r="F1220" s="77">
        <f>+IF(ISNUMBER(DATA!I830),DATA!I830,"n/a")</f>
        <v>6.0900262618506402E-2</v>
      </c>
      <c r="G1220" s="86">
        <f>+IF(ISNUMBER(DATA!R830),DATA!R830,"n/a")</f>
        <v>29372.02</v>
      </c>
      <c r="H1220" s="77">
        <f>+IF(ISNUMBER(DATA!S830),DATA!S830,"n/a")</f>
        <v>0.11166023762232399</v>
      </c>
      <c r="I1220" s="86">
        <f>+IF(ISNUMBER(DATA!AB830),DATA!AB830,"n/a")</f>
        <v>56784.23</v>
      </c>
      <c r="J1220" s="77">
        <f>+IF(ISNUMBER(DATA!AC830),DATA!AC830,"n/a")</f>
        <v>8.9768720632364102E-2</v>
      </c>
      <c r="K1220" s="86">
        <f>+IF(ISNUMBER(DATA!AL830),DATA!AL830,"n/a")</f>
        <v>117280.9</v>
      </c>
      <c r="L1220" s="77">
        <f>+IF(ISNUMBER(DATA!AM830),DATA!AM830,"n/a")</f>
        <v>-0.109418638142362</v>
      </c>
    </row>
    <row r="1221" spans="1:12" x14ac:dyDescent="0.2">
      <c r="A1221" s="75" t="s">
        <v>19</v>
      </c>
      <c r="B1221" s="66" t="s">
        <v>28</v>
      </c>
      <c r="C1221" s="66" t="s">
        <v>9</v>
      </c>
      <c r="D1221" s="66" t="s">
        <v>312</v>
      </c>
      <c r="E1221" s="86">
        <f>+IF(ISNUMBER(DATA!H831),DATA!H831,"n/a")</f>
        <v>8688.6200000000008</v>
      </c>
      <c r="F1221" s="77">
        <f>+IF(ISNUMBER(DATA!I831),DATA!I831,"n/a")</f>
        <v>-2.3455403936695499E-2</v>
      </c>
      <c r="G1221" s="86">
        <f>+IF(ISNUMBER(DATA!R831),DATA!R831,"n/a")</f>
        <v>30786.78</v>
      </c>
      <c r="H1221" s="77">
        <f>+IF(ISNUMBER(DATA!S831),DATA!S831,"n/a")</f>
        <v>8.2198382543534301E-2</v>
      </c>
      <c r="I1221" s="86">
        <f>+IF(ISNUMBER(DATA!AB831),DATA!AB831,"n/a")</f>
        <v>56886.12</v>
      </c>
      <c r="J1221" s="77">
        <f>+IF(ISNUMBER(DATA!AC831),DATA!AC831,"n/a")</f>
        <v>0.28581512880840498</v>
      </c>
      <c r="K1221" s="86">
        <f>+IF(ISNUMBER(DATA!AL831),DATA!AL831,"n/a")</f>
        <v>108971.17</v>
      </c>
      <c r="L1221" s="77">
        <f>+IF(ISNUMBER(DATA!AM831),DATA!AM831,"n/a")</f>
        <v>0.57921587563732502</v>
      </c>
    </row>
    <row r="1222" spans="1:12" x14ac:dyDescent="0.2">
      <c r="A1222" s="75" t="s">
        <v>19</v>
      </c>
      <c r="B1222" s="66" t="s">
        <v>28</v>
      </c>
      <c r="C1222" s="66" t="s">
        <v>9</v>
      </c>
      <c r="D1222" s="66" t="s">
        <v>313</v>
      </c>
      <c r="E1222" s="86">
        <f>+IF(ISNUMBER(DATA!H832),DATA!H832,"n/a")</f>
        <v>13997.13</v>
      </c>
      <c r="F1222" s="77">
        <f>+IF(ISNUMBER(DATA!I832),DATA!I832,"n/a")</f>
        <v>9.8300815655565102E-2</v>
      </c>
      <c r="G1222" s="86">
        <f>+IF(ISNUMBER(DATA!R832),DATA!R832,"n/a")</f>
        <v>47132.21</v>
      </c>
      <c r="H1222" s="77">
        <f>+IF(ISNUMBER(DATA!S832),DATA!S832,"n/a")</f>
        <v>0.29171562102352899</v>
      </c>
      <c r="I1222" s="86">
        <f>+IF(ISNUMBER(DATA!AB832),DATA!AB832,"n/a")</f>
        <v>90161.32</v>
      </c>
      <c r="J1222" s="77">
        <f>+IF(ISNUMBER(DATA!AC832),DATA!AC832,"n/a")</f>
        <v>0.38074749168899003</v>
      </c>
      <c r="K1222" s="86">
        <f>+IF(ISNUMBER(DATA!AL832),DATA!AL832,"n/a")</f>
        <v>176476.33</v>
      </c>
      <c r="L1222" s="77">
        <f>+IF(ISNUMBER(DATA!AM832),DATA!AM832,"n/a")</f>
        <v>0.32553755128133599</v>
      </c>
    </row>
    <row r="1223" spans="1:12" x14ac:dyDescent="0.2">
      <c r="A1223" s="75" t="s">
        <v>19</v>
      </c>
      <c r="B1223" s="66" t="s">
        <v>28</v>
      </c>
      <c r="C1223" s="66" t="s">
        <v>9</v>
      </c>
      <c r="D1223" s="66" t="s">
        <v>314</v>
      </c>
      <c r="E1223" s="86">
        <f>+IF(ISNUMBER(DATA!H833),DATA!H833,"n/a")</f>
        <v>16476.79</v>
      </c>
      <c r="F1223" s="77">
        <f>+IF(ISNUMBER(DATA!I833),DATA!I833,"n/a")</f>
        <v>1.0770359519103601E-2</v>
      </c>
      <c r="G1223" s="86">
        <f>+IF(ISNUMBER(DATA!R833),DATA!R833,"n/a")</f>
        <v>52820.03</v>
      </c>
      <c r="H1223" s="77">
        <f>+IF(ISNUMBER(DATA!S833),DATA!S833,"n/a")</f>
        <v>-7.52324013978092E-3</v>
      </c>
      <c r="I1223" s="86">
        <f>+IF(ISNUMBER(DATA!AB833),DATA!AB833,"n/a")</f>
        <v>99919.77</v>
      </c>
      <c r="J1223" s="77">
        <f>+IF(ISNUMBER(DATA!AC833),DATA!AC833,"n/a")</f>
        <v>-0.15943470676174601</v>
      </c>
      <c r="K1223" s="86">
        <f>+IF(ISNUMBER(DATA!AL833),DATA!AL833,"n/a")</f>
        <v>216041.87</v>
      </c>
      <c r="L1223" s="77">
        <f>+IF(ISNUMBER(DATA!AM833),DATA!AM833,"n/a")</f>
        <v>-0.267362343123421</v>
      </c>
    </row>
    <row r="1224" spans="1:12" x14ac:dyDescent="0.2">
      <c r="A1224" s="75" t="s">
        <v>19</v>
      </c>
      <c r="B1224" s="66" t="s">
        <v>28</v>
      </c>
      <c r="C1224" s="66" t="s">
        <v>9</v>
      </c>
      <c r="D1224" s="66" t="s">
        <v>315</v>
      </c>
      <c r="E1224" s="86">
        <f>+IF(ISNUMBER(DATA!H834),DATA!H834,"n/a")</f>
        <v>32739.53</v>
      </c>
      <c r="F1224" s="77">
        <f>+IF(ISNUMBER(DATA!I834),DATA!I834,"n/a")</f>
        <v>3.0719275451245202E-2</v>
      </c>
      <c r="G1224" s="86">
        <f>+IF(ISNUMBER(DATA!R834),DATA!R834,"n/a")</f>
        <v>107574.25</v>
      </c>
      <c r="H1224" s="77">
        <f>+IF(ISNUMBER(DATA!S834),DATA!S834,"n/a")</f>
        <v>0.15722988377275399</v>
      </c>
      <c r="I1224" s="86">
        <f>+IF(ISNUMBER(DATA!AB834),DATA!AB834,"n/a")</f>
        <v>206391.2</v>
      </c>
      <c r="J1224" s="77">
        <f>+IF(ISNUMBER(DATA!AC834),DATA!AC834,"n/a")</f>
        <v>0.62175112429311497</v>
      </c>
      <c r="K1224" s="86">
        <f>+IF(ISNUMBER(DATA!AL834),DATA!AL834,"n/a")</f>
        <v>405227.97</v>
      </c>
      <c r="L1224" s="77">
        <f>+IF(ISNUMBER(DATA!AM834),DATA!AM834,"n/a")</f>
        <v>0.96738259173016405</v>
      </c>
    </row>
    <row r="1225" spans="1:12" x14ac:dyDescent="0.2">
      <c r="A1225" s="75" t="s">
        <v>19</v>
      </c>
      <c r="B1225" s="66" t="s">
        <v>28</v>
      </c>
      <c r="C1225" s="66" t="s">
        <v>9</v>
      </c>
      <c r="D1225" s="66" t="s">
        <v>316</v>
      </c>
      <c r="E1225" s="86">
        <f>+IF(ISNUMBER(DATA!H835),DATA!H835,"n/a")</f>
        <v>19922.8</v>
      </c>
      <c r="F1225" s="77">
        <f>+IF(ISNUMBER(DATA!I835),DATA!I835,"n/a")</f>
        <v>7.8249216999089197E-2</v>
      </c>
      <c r="G1225" s="86">
        <f>+IF(ISNUMBER(DATA!R835),DATA!R835,"n/a")</f>
        <v>63299.59</v>
      </c>
      <c r="H1225" s="77">
        <f>+IF(ISNUMBER(DATA!S835),DATA!S835,"n/a")</f>
        <v>0.127582412023063</v>
      </c>
      <c r="I1225" s="86">
        <f>+IF(ISNUMBER(DATA!AB835),DATA!AB835,"n/a")</f>
        <v>112141.67</v>
      </c>
      <c r="J1225" s="77">
        <f>+IF(ISNUMBER(DATA!AC835),DATA!AC835,"n/a")</f>
        <v>0.16243604571973</v>
      </c>
      <c r="K1225" s="86">
        <f>+IF(ISNUMBER(DATA!AL835),DATA!AL835,"n/a")</f>
        <v>226067.98</v>
      </c>
      <c r="L1225" s="77">
        <f>+IF(ISNUMBER(DATA!AM835),DATA!AM835,"n/a")</f>
        <v>0.24078720849857099</v>
      </c>
    </row>
    <row r="1226" spans="1:12" x14ac:dyDescent="0.2">
      <c r="A1226" s="75" t="s">
        <v>19</v>
      </c>
      <c r="B1226" s="66" t="s">
        <v>28</v>
      </c>
      <c r="C1226" s="66" t="s">
        <v>9</v>
      </c>
      <c r="D1226" s="66" t="s">
        <v>317</v>
      </c>
      <c r="E1226" s="86">
        <f>+IF(ISNUMBER(DATA!H836),DATA!H836,"n/a")</f>
        <v>9927.11</v>
      </c>
      <c r="F1226" s="77">
        <f>+IF(ISNUMBER(DATA!I836),DATA!I836,"n/a")</f>
        <v>9.3162712953512201E-3</v>
      </c>
      <c r="G1226" s="86">
        <f>+IF(ISNUMBER(DATA!R836),DATA!R836,"n/a")</f>
        <v>32937.75</v>
      </c>
      <c r="H1226" s="77">
        <f>+IF(ISNUMBER(DATA!S836),DATA!S836,"n/a")</f>
        <v>4.6432165976622398E-2</v>
      </c>
      <c r="I1226" s="86">
        <f>+IF(ISNUMBER(DATA!AB836),DATA!AB836,"n/a")</f>
        <v>64130.53</v>
      </c>
      <c r="J1226" s="77">
        <f>+IF(ISNUMBER(DATA!AC836),DATA!AC836,"n/a")</f>
        <v>9.8197535900042807E-2</v>
      </c>
      <c r="K1226" s="86">
        <f>+IF(ISNUMBER(DATA!AL836),DATA!AL836,"n/a")</f>
        <v>142129.85999999999</v>
      </c>
      <c r="L1226" s="77">
        <f>+IF(ISNUMBER(DATA!AM836),DATA!AM836,"n/a")</f>
        <v>9.4416690652534094E-2</v>
      </c>
    </row>
    <row r="1227" spans="1:12" x14ac:dyDescent="0.2">
      <c r="A1227" s="75" t="s">
        <v>19</v>
      </c>
      <c r="B1227" s="66" t="s">
        <v>28</v>
      </c>
      <c r="C1227" s="66" t="s">
        <v>9</v>
      </c>
      <c r="D1227" s="66" t="s">
        <v>318</v>
      </c>
      <c r="E1227" s="86">
        <f>+IF(ISNUMBER(DATA!H837),DATA!H837,"n/a")</f>
        <v>17757.54</v>
      </c>
      <c r="F1227" s="77">
        <f>+IF(ISNUMBER(DATA!I837),DATA!I837,"n/a")</f>
        <v>0.23056634683216901</v>
      </c>
      <c r="G1227" s="86">
        <f>+IF(ISNUMBER(DATA!R837),DATA!R837,"n/a")</f>
        <v>54913.919999999998</v>
      </c>
      <c r="H1227" s="77">
        <f>+IF(ISNUMBER(DATA!S837),DATA!S837,"n/a")</f>
        <v>0.116947961791757</v>
      </c>
      <c r="I1227" s="86">
        <f>+IF(ISNUMBER(DATA!AB837),DATA!AB837,"n/a")</f>
        <v>98389.91</v>
      </c>
      <c r="J1227" s="77">
        <f>+IF(ISNUMBER(DATA!AC837),DATA!AC837,"n/a")</f>
        <v>8.5762995565350997E-2</v>
      </c>
      <c r="K1227" s="86">
        <f>+IF(ISNUMBER(DATA!AL837),DATA!AL837,"n/a")</f>
        <v>198594.14</v>
      </c>
      <c r="L1227" s="77">
        <f>+IF(ISNUMBER(DATA!AM837),DATA!AM837,"n/a")</f>
        <v>6.8951505793958201E-2</v>
      </c>
    </row>
    <row r="1228" spans="1:12" x14ac:dyDescent="0.2">
      <c r="A1228" s="75" t="s">
        <v>19</v>
      </c>
      <c r="B1228" s="66" t="s">
        <v>28</v>
      </c>
      <c r="C1228" s="66" t="s">
        <v>9</v>
      </c>
      <c r="D1228" s="66" t="s">
        <v>344</v>
      </c>
      <c r="E1228" s="86">
        <f>+IF(ISNUMBER(DATA!H838),DATA!H838,"n/a")</f>
        <v>14339.31</v>
      </c>
      <c r="F1228" s="77">
        <f>+IF(ISNUMBER(DATA!I838),DATA!I838,"n/a")</f>
        <v>-0.25593181641283802</v>
      </c>
      <c r="G1228" s="86">
        <f>+IF(ISNUMBER(DATA!R838),DATA!R838,"n/a")</f>
        <v>59174.16</v>
      </c>
      <c r="H1228" s="77">
        <f>+IF(ISNUMBER(DATA!S838),DATA!S838,"n/a")</f>
        <v>0.45421498554488499</v>
      </c>
      <c r="I1228" s="86">
        <f>+IF(ISNUMBER(DATA!AB838),DATA!AB838,"n/a")</f>
        <v>109149.55</v>
      </c>
      <c r="J1228" s="77">
        <f>+IF(ISNUMBER(DATA!AC838),DATA!AC838,"n/a")</f>
        <v>0.44457392503537002</v>
      </c>
      <c r="K1228" s="86">
        <f>+IF(ISNUMBER(DATA!AL838),DATA!AL838,"n/a")</f>
        <v>214803.6</v>
      </c>
      <c r="L1228" s="77">
        <f>+IF(ISNUMBER(DATA!AM838),DATA!AM838,"n/a")</f>
        <v>0.41117251491954898</v>
      </c>
    </row>
    <row r="1229" spans="1:12" x14ac:dyDescent="0.2">
      <c r="A1229" s="75" t="s">
        <v>19</v>
      </c>
      <c r="B1229" s="66" t="s">
        <v>28</v>
      </c>
      <c r="C1229" s="66" t="s">
        <v>9</v>
      </c>
      <c r="D1229" s="66" t="s">
        <v>345</v>
      </c>
      <c r="E1229" s="86">
        <f>+IF(ISNUMBER(DATA!H839),DATA!H839,"n/a")</f>
        <v>61047.5</v>
      </c>
      <c r="F1229" s="77">
        <f>+IF(ISNUMBER(DATA!I839),DATA!I839,"n/a")</f>
        <v>2.5979434530251901E-2</v>
      </c>
      <c r="G1229" s="86">
        <f>+IF(ISNUMBER(DATA!R839),DATA!R839,"n/a")</f>
        <v>201002.72</v>
      </c>
      <c r="H1229" s="77">
        <f>+IF(ISNUMBER(DATA!S839),DATA!S839,"n/a")</f>
        <v>6.0134609957229697E-2</v>
      </c>
      <c r="I1229" s="86">
        <f>+IF(ISNUMBER(DATA!AB839),DATA!AB839,"n/a")</f>
        <v>374157.61</v>
      </c>
      <c r="J1229" s="77">
        <f>+IF(ISNUMBER(DATA!AC839),DATA!AC839,"n/a")</f>
        <v>3.3649518489817401E-3</v>
      </c>
      <c r="K1229" s="86">
        <f>+IF(ISNUMBER(DATA!AL839),DATA!AL839,"n/a")</f>
        <v>754354.25</v>
      </c>
      <c r="L1229" s="77">
        <f>+IF(ISNUMBER(DATA!AM839),DATA!AM839,"n/a")</f>
        <v>-4.3449648955543797E-2</v>
      </c>
    </row>
    <row r="1230" spans="1:12" x14ac:dyDescent="0.2">
      <c r="A1230" s="75"/>
      <c r="E1230" s="86"/>
      <c r="F1230" s="77"/>
      <c r="G1230" s="86"/>
      <c r="H1230" s="77"/>
      <c r="I1230" s="86"/>
      <c r="J1230" s="77"/>
      <c r="K1230" s="86"/>
      <c r="L1230" s="77"/>
    </row>
    <row r="1231" spans="1:12" x14ac:dyDescent="0.2">
      <c r="A1231" s="75" t="s">
        <v>19</v>
      </c>
      <c r="B1231" s="66" t="s">
        <v>28</v>
      </c>
      <c r="C1231" s="66" t="s">
        <v>25</v>
      </c>
      <c r="D1231" s="66" t="s">
        <v>271</v>
      </c>
      <c r="E1231" s="86">
        <f>+IF(ISNUMBER(DATA!J790),DATA!J790,"n/a")</f>
        <v>18764.23</v>
      </c>
      <c r="F1231" s="77">
        <f>+IF(ISNUMBER(DATA!K790),DATA!K790,"n/a")</f>
        <v>-1.0706842456837701E-2</v>
      </c>
      <c r="G1231" s="86">
        <f>+IF(ISNUMBER(DATA!T790),DATA!T790,"n/a")</f>
        <v>59013.22</v>
      </c>
      <c r="H1231" s="77">
        <f>+IF(ISNUMBER(DATA!U790),DATA!U790,"n/a")</f>
        <v>-5.6232277333906497E-2</v>
      </c>
      <c r="I1231" s="86">
        <f>+IF(ISNUMBER(DATA!AD790),DATA!AD790,"n/a")</f>
        <v>117702.44</v>
      </c>
      <c r="J1231" s="77">
        <f>+IF(ISNUMBER(DATA!AE790),DATA!AE790,"n/a")</f>
        <v>3.2691419687884402E-2</v>
      </c>
      <c r="K1231" s="86">
        <f>+IF(ISNUMBER(DATA!AN790),DATA!AN790,"n/a")</f>
        <v>250547.82</v>
      </c>
      <c r="L1231" s="77">
        <f>+IF(ISNUMBER(DATA!AO790),DATA!AO790,"n/a")</f>
        <v>-4.1253952015825601E-2</v>
      </c>
    </row>
    <row r="1232" spans="1:12" x14ac:dyDescent="0.2">
      <c r="A1232" s="75" t="s">
        <v>19</v>
      </c>
      <c r="B1232" s="66" t="s">
        <v>28</v>
      </c>
      <c r="C1232" s="66" t="s">
        <v>25</v>
      </c>
      <c r="D1232" s="66" t="s">
        <v>272</v>
      </c>
      <c r="E1232" s="86">
        <f>+IF(ISNUMBER(DATA!J791),DATA!J791,"n/a")</f>
        <v>68697.009999999995</v>
      </c>
      <c r="F1232" s="77">
        <f>+IF(ISNUMBER(DATA!K791),DATA!K791,"n/a")</f>
        <v>5.5694536627510199E-2</v>
      </c>
      <c r="G1232" s="86">
        <f>+IF(ISNUMBER(DATA!T791),DATA!T791,"n/a")</f>
        <v>230799.46</v>
      </c>
      <c r="H1232" s="77">
        <f>+IF(ISNUMBER(DATA!U791),DATA!U791,"n/a")</f>
        <v>8.75149551325997E-2</v>
      </c>
      <c r="I1232" s="86">
        <f>+IF(ISNUMBER(DATA!AD791),DATA!AD791,"n/a")</f>
        <v>418742.26</v>
      </c>
      <c r="J1232" s="77">
        <f>+IF(ISNUMBER(DATA!AE791),DATA!AE791,"n/a")</f>
        <v>0.11554856486253599</v>
      </c>
      <c r="K1232" s="86">
        <f>+IF(ISNUMBER(DATA!AN791),DATA!AN791,"n/a")</f>
        <v>823926.01</v>
      </c>
      <c r="L1232" s="77">
        <f>+IF(ISNUMBER(DATA!AO791),DATA!AO791,"n/a")</f>
        <v>0.54147573522694503</v>
      </c>
    </row>
    <row r="1233" spans="1:12" x14ac:dyDescent="0.2">
      <c r="A1233" s="75" t="s">
        <v>19</v>
      </c>
      <c r="B1233" s="66" t="s">
        <v>28</v>
      </c>
      <c r="C1233" s="66" t="s">
        <v>25</v>
      </c>
      <c r="D1233" s="66" t="s">
        <v>273</v>
      </c>
      <c r="E1233" s="86">
        <f>+IF(ISNUMBER(DATA!J792),DATA!J792,"n/a")</f>
        <v>71481.42</v>
      </c>
      <c r="F1233" s="77">
        <f>+IF(ISNUMBER(DATA!K792),DATA!K792,"n/a")</f>
        <v>0.29077158184815399</v>
      </c>
      <c r="G1233" s="86">
        <f>+IF(ISNUMBER(DATA!T792),DATA!T792,"n/a")</f>
        <v>224174.07999999999</v>
      </c>
      <c r="H1233" s="77">
        <f>+IF(ISNUMBER(DATA!U792),DATA!U792,"n/a")</f>
        <v>0.29229821690072999</v>
      </c>
      <c r="I1233" s="86">
        <f>+IF(ISNUMBER(DATA!AD792),DATA!AD792,"n/a")</f>
        <v>430262.52</v>
      </c>
      <c r="J1233" s="77">
        <f>+IF(ISNUMBER(DATA!AE792),DATA!AE792,"n/a")</f>
        <v>0.35454840182421299</v>
      </c>
      <c r="K1233" s="86">
        <f>+IF(ISNUMBER(DATA!AN792),DATA!AN792,"n/a")</f>
        <v>820459.73</v>
      </c>
      <c r="L1233" s="77">
        <f>+IF(ISNUMBER(DATA!AO792),DATA!AO792,"n/a")</f>
        <v>0.204153943543087</v>
      </c>
    </row>
    <row r="1234" spans="1:12" x14ac:dyDescent="0.2">
      <c r="A1234" s="75" t="s">
        <v>19</v>
      </c>
      <c r="B1234" s="66" t="s">
        <v>28</v>
      </c>
      <c r="C1234" s="66" t="s">
        <v>25</v>
      </c>
      <c r="D1234" s="66" t="s">
        <v>274</v>
      </c>
      <c r="E1234" s="86">
        <f>+IF(ISNUMBER(DATA!J793),DATA!J793,"n/a")</f>
        <v>28745.13</v>
      </c>
      <c r="F1234" s="77">
        <f>+IF(ISNUMBER(DATA!K793),DATA!K793,"n/a")</f>
        <v>0.15208078997636101</v>
      </c>
      <c r="G1234" s="86">
        <f>+IF(ISNUMBER(DATA!T793),DATA!T793,"n/a")</f>
        <v>89911.44</v>
      </c>
      <c r="H1234" s="77">
        <f>+IF(ISNUMBER(DATA!U793),DATA!U793,"n/a")</f>
        <v>0.110990786251564</v>
      </c>
      <c r="I1234" s="86">
        <f>+IF(ISNUMBER(DATA!AD793),DATA!AD793,"n/a")</f>
        <v>154364.29</v>
      </c>
      <c r="J1234" s="77">
        <f>+IF(ISNUMBER(DATA!AE793),DATA!AE793,"n/a")</f>
        <v>0.102267848070353</v>
      </c>
      <c r="K1234" s="86">
        <f>+IF(ISNUMBER(DATA!AN793),DATA!AN793,"n/a")</f>
        <v>315911.59000000003</v>
      </c>
      <c r="L1234" s="77">
        <f>+IF(ISNUMBER(DATA!AO793),DATA!AO793,"n/a")</f>
        <v>0.20235615862556899</v>
      </c>
    </row>
    <row r="1235" spans="1:12" x14ac:dyDescent="0.2">
      <c r="A1235" s="75" t="s">
        <v>19</v>
      </c>
      <c r="B1235" s="66" t="s">
        <v>28</v>
      </c>
      <c r="C1235" s="66" t="s">
        <v>25</v>
      </c>
      <c r="D1235" s="66" t="s">
        <v>275</v>
      </c>
      <c r="E1235" s="86">
        <f>+IF(ISNUMBER(DATA!J794),DATA!J794,"n/a")</f>
        <v>85744.17</v>
      </c>
      <c r="F1235" s="77">
        <f>+IF(ISNUMBER(DATA!K794),DATA!K794,"n/a")</f>
        <v>1.0569989379646101</v>
      </c>
      <c r="G1235" s="86">
        <f>+IF(ISNUMBER(DATA!T794),DATA!T794,"n/a")</f>
        <v>277043.93</v>
      </c>
      <c r="H1235" s="77">
        <f>+IF(ISNUMBER(DATA!U794),DATA!U794,"n/a")</f>
        <v>0.92449540021281396</v>
      </c>
      <c r="I1235" s="86">
        <f>+IF(ISNUMBER(DATA!AD794),DATA!AD794,"n/a")</f>
        <v>541672.54</v>
      </c>
      <c r="J1235" s="77">
        <f>+IF(ISNUMBER(DATA!AE794),DATA!AE794,"n/a")</f>
        <v>0.95034438627720397</v>
      </c>
      <c r="K1235" s="86">
        <f>+IF(ISNUMBER(DATA!AN794),DATA!AN794,"n/a")</f>
        <v>1009313.09</v>
      </c>
      <c r="L1235" s="77">
        <f>+IF(ISNUMBER(DATA!AO794),DATA!AO794,"n/a")</f>
        <v>0.55072385277345504</v>
      </c>
    </row>
    <row r="1236" spans="1:12" x14ac:dyDescent="0.2">
      <c r="A1236" s="75" t="s">
        <v>19</v>
      </c>
      <c r="B1236" s="66" t="s">
        <v>28</v>
      </c>
      <c r="C1236" s="66" t="s">
        <v>25</v>
      </c>
      <c r="D1236" s="66" t="s">
        <v>276</v>
      </c>
      <c r="E1236" s="86">
        <f>+IF(ISNUMBER(DATA!J795),DATA!J795,"n/a")</f>
        <v>13740.02</v>
      </c>
      <c r="F1236" s="77">
        <f>+IF(ISNUMBER(DATA!K795),DATA!K795,"n/a")</f>
        <v>-0.23524991818187899</v>
      </c>
      <c r="G1236" s="86">
        <f>+IF(ISNUMBER(DATA!T795),DATA!T795,"n/a")</f>
        <v>46832.67</v>
      </c>
      <c r="H1236" s="77">
        <f>+IF(ISNUMBER(DATA!U795),DATA!U795,"n/a")</f>
        <v>-0.20151350853682201</v>
      </c>
      <c r="I1236" s="86">
        <f>+IF(ISNUMBER(DATA!AD795),DATA!AD795,"n/a")</f>
        <v>92953.18</v>
      </c>
      <c r="J1236" s="77">
        <f>+IF(ISNUMBER(DATA!AE795),DATA!AE795,"n/a")</f>
        <v>-0.13704604674311699</v>
      </c>
      <c r="K1236" s="86">
        <f>+IF(ISNUMBER(DATA!AN795),DATA!AN795,"n/a")</f>
        <v>273388.62</v>
      </c>
      <c r="L1236" s="77">
        <f>+IF(ISNUMBER(DATA!AO795),DATA!AO795,"n/a")</f>
        <v>-9.7325293889143003E-2</v>
      </c>
    </row>
    <row r="1237" spans="1:12" x14ac:dyDescent="0.2">
      <c r="A1237" s="75" t="s">
        <v>19</v>
      </c>
      <c r="B1237" s="66" t="s">
        <v>28</v>
      </c>
      <c r="C1237" s="66" t="s">
        <v>25</v>
      </c>
      <c r="D1237" s="66" t="s">
        <v>277</v>
      </c>
      <c r="E1237" s="86">
        <f>+IF(ISNUMBER(DATA!J796),DATA!J796,"n/a")</f>
        <v>12638.26</v>
      </c>
      <c r="F1237" s="77">
        <f>+IF(ISNUMBER(DATA!K796),DATA!K796,"n/a")</f>
        <v>-2.4637468647501399E-2</v>
      </c>
      <c r="G1237" s="86">
        <f>+IF(ISNUMBER(DATA!T796),DATA!T796,"n/a")</f>
        <v>38824.51</v>
      </c>
      <c r="H1237" s="77">
        <f>+IF(ISNUMBER(DATA!U796),DATA!U796,"n/a")</f>
        <v>3.28277091286363E-2</v>
      </c>
      <c r="I1237" s="86">
        <f>+IF(ISNUMBER(DATA!AD796),DATA!AD796,"n/a")</f>
        <v>70295.070000000007</v>
      </c>
      <c r="J1237" s="77">
        <f>+IF(ISNUMBER(DATA!AE796),DATA!AE796,"n/a")</f>
        <v>1.9269754376461199E-2</v>
      </c>
      <c r="K1237" s="86">
        <f>+IF(ISNUMBER(DATA!AN796),DATA!AN796,"n/a")</f>
        <v>150955.63</v>
      </c>
      <c r="L1237" s="77">
        <f>+IF(ISNUMBER(DATA!AO796),DATA!AO796,"n/a")</f>
        <v>-4.8897029475027803E-2</v>
      </c>
    </row>
    <row r="1238" spans="1:12" x14ac:dyDescent="0.2">
      <c r="A1238" s="75" t="s">
        <v>19</v>
      </c>
      <c r="B1238" s="66" t="s">
        <v>28</v>
      </c>
      <c r="C1238" s="66" t="s">
        <v>25</v>
      </c>
      <c r="D1238" s="66" t="s">
        <v>278</v>
      </c>
      <c r="E1238" s="86">
        <f>+IF(ISNUMBER(DATA!J797),DATA!J797,"n/a")</f>
        <v>60582.79</v>
      </c>
      <c r="F1238" s="77">
        <f>+IF(ISNUMBER(DATA!K797),DATA!K797,"n/a")</f>
        <v>-4.40986618944278E-2</v>
      </c>
      <c r="G1238" s="86">
        <f>+IF(ISNUMBER(DATA!T797),DATA!T797,"n/a")</f>
        <v>213167.43</v>
      </c>
      <c r="H1238" s="77">
        <f>+IF(ISNUMBER(DATA!U797),DATA!U797,"n/a")</f>
        <v>0.154840224138245</v>
      </c>
      <c r="I1238" s="86">
        <f>+IF(ISNUMBER(DATA!AD797),DATA!AD797,"n/a")</f>
        <v>401676.62</v>
      </c>
      <c r="J1238" s="77">
        <f>+IF(ISNUMBER(DATA!AE797),DATA!AE797,"n/a")</f>
        <v>0.115129605479883</v>
      </c>
      <c r="K1238" s="86">
        <f>+IF(ISNUMBER(DATA!AN797),DATA!AN797,"n/a")</f>
        <v>814211</v>
      </c>
      <c r="L1238" s="77">
        <f>+IF(ISNUMBER(DATA!AO797),DATA!AO797,"n/a")</f>
        <v>7.2424700786750201E-2</v>
      </c>
    </row>
    <row r="1239" spans="1:12" x14ac:dyDescent="0.2">
      <c r="A1239" s="75" t="s">
        <v>19</v>
      </c>
      <c r="B1239" s="66" t="s">
        <v>28</v>
      </c>
      <c r="C1239" s="66" t="s">
        <v>25</v>
      </c>
      <c r="D1239" s="66" t="s">
        <v>279</v>
      </c>
      <c r="E1239" s="86">
        <f>+IF(ISNUMBER(DATA!J798),DATA!J798,"n/a")</f>
        <v>61626.43</v>
      </c>
      <c r="F1239" s="77">
        <f>+IF(ISNUMBER(DATA!K798),DATA!K798,"n/a")</f>
        <v>-0.18210917106083399</v>
      </c>
      <c r="G1239" s="86">
        <f>+IF(ISNUMBER(DATA!T798),DATA!T798,"n/a")</f>
        <v>223411.16</v>
      </c>
      <c r="H1239" s="77">
        <f>+IF(ISNUMBER(DATA!U798),DATA!U798,"n/a")</f>
        <v>7.1747307465344898E-2</v>
      </c>
      <c r="I1239" s="86">
        <f>+IF(ISNUMBER(DATA!AD798),DATA!AD798,"n/a")</f>
        <v>422247.22</v>
      </c>
      <c r="J1239" s="77">
        <f>+IF(ISNUMBER(DATA!AE798),DATA!AE798,"n/a")</f>
        <v>0.18459856306476699</v>
      </c>
      <c r="K1239" s="86">
        <f>+IF(ISNUMBER(DATA!AN798),DATA!AN798,"n/a")</f>
        <v>821059.59</v>
      </c>
      <c r="L1239" s="77">
        <f>+IF(ISNUMBER(DATA!AO798),DATA!AO798,"n/a")</f>
        <v>0.64441468423431003</v>
      </c>
    </row>
    <row r="1240" spans="1:12" x14ac:dyDescent="0.2">
      <c r="A1240" s="75" t="s">
        <v>19</v>
      </c>
      <c r="B1240" s="66" t="s">
        <v>28</v>
      </c>
      <c r="C1240" s="66" t="s">
        <v>25</v>
      </c>
      <c r="D1240" s="66" t="s">
        <v>280</v>
      </c>
      <c r="E1240" s="86">
        <f>+IF(ISNUMBER(DATA!J799),DATA!J799,"n/a")</f>
        <v>8150.86</v>
      </c>
      <c r="F1240" s="77">
        <f>+IF(ISNUMBER(DATA!K799),DATA!K799,"n/a")</f>
        <v>-5.42830655631759E-2</v>
      </c>
      <c r="G1240" s="86">
        <f>+IF(ISNUMBER(DATA!T799),DATA!T799,"n/a")</f>
        <v>27963.42</v>
      </c>
      <c r="H1240" s="77">
        <f>+IF(ISNUMBER(DATA!U799),DATA!U799,"n/a")</f>
        <v>-1.4085291641340199E-2</v>
      </c>
      <c r="I1240" s="86">
        <f>+IF(ISNUMBER(DATA!AD799),DATA!AD799,"n/a")</f>
        <v>55283.040000000001</v>
      </c>
      <c r="J1240" s="77">
        <f>+IF(ISNUMBER(DATA!AE799),DATA!AE799,"n/a")</f>
        <v>4.6843923374855099E-3</v>
      </c>
      <c r="K1240" s="86">
        <f>+IF(ISNUMBER(DATA!AN799),DATA!AN799,"n/a")</f>
        <v>151602.25</v>
      </c>
      <c r="L1240" s="77">
        <f>+IF(ISNUMBER(DATA!AO799),DATA!AO799,"n/a")</f>
        <v>8.0528313484265701E-2</v>
      </c>
    </row>
    <row r="1241" spans="1:12" x14ac:dyDescent="0.2">
      <c r="A1241" s="75" t="s">
        <v>19</v>
      </c>
      <c r="B1241" s="66" t="s">
        <v>28</v>
      </c>
      <c r="C1241" s="66" t="s">
        <v>25</v>
      </c>
      <c r="D1241" s="66" t="s">
        <v>281</v>
      </c>
      <c r="E1241" s="86">
        <f>+IF(ISNUMBER(DATA!J800),DATA!J800,"n/a")</f>
        <v>31475.18</v>
      </c>
      <c r="F1241" s="77">
        <f>+IF(ISNUMBER(DATA!K800),DATA!K800,"n/a")</f>
        <v>0.184451208039245</v>
      </c>
      <c r="G1241" s="86">
        <f>+IF(ISNUMBER(DATA!T800),DATA!T800,"n/a")</f>
        <v>114076.8</v>
      </c>
      <c r="H1241" s="77">
        <f>+IF(ISNUMBER(DATA!U800),DATA!U800,"n/a")</f>
        <v>0.76811171902850295</v>
      </c>
      <c r="I1241" s="86">
        <f>+IF(ISNUMBER(DATA!AD800),DATA!AD800,"n/a")</f>
        <v>212597.79</v>
      </c>
      <c r="J1241" s="77">
        <f>+IF(ISNUMBER(DATA!AE800),DATA!AE800,"n/a")</f>
        <v>0.75070442704719897</v>
      </c>
      <c r="K1241" s="86">
        <f>+IF(ISNUMBER(DATA!AN800),DATA!AN800,"n/a")</f>
        <v>429215.95</v>
      </c>
      <c r="L1241" s="77">
        <f>+IF(ISNUMBER(DATA!AO800),DATA!AO800,"n/a")</f>
        <v>0.69686690230311898</v>
      </c>
    </row>
    <row r="1242" spans="1:12" x14ac:dyDescent="0.2">
      <c r="A1242" s="75" t="s">
        <v>19</v>
      </c>
      <c r="B1242" s="66" t="s">
        <v>28</v>
      </c>
      <c r="C1242" s="66" t="s">
        <v>25</v>
      </c>
      <c r="D1242" s="66" t="s">
        <v>282</v>
      </c>
      <c r="E1242" s="86">
        <f>+IF(ISNUMBER(DATA!J801),DATA!J801,"n/a")</f>
        <v>51090.59</v>
      </c>
      <c r="F1242" s="77">
        <f>+IF(ISNUMBER(DATA!K801),DATA!K801,"n/a")</f>
        <v>0.103719008353732</v>
      </c>
      <c r="G1242" s="86">
        <f>+IF(ISNUMBER(DATA!T801),DATA!T801,"n/a")</f>
        <v>169681.38</v>
      </c>
      <c r="H1242" s="77">
        <f>+IF(ISNUMBER(DATA!U801),DATA!U801,"n/a")</f>
        <v>0.11813079678032599</v>
      </c>
      <c r="I1242" s="86">
        <f>+IF(ISNUMBER(DATA!AD801),DATA!AD801,"n/a")</f>
        <v>316077.39</v>
      </c>
      <c r="J1242" s="77">
        <f>+IF(ISNUMBER(DATA!AE801),DATA!AE801,"n/a")</f>
        <v>0.22179061139242601</v>
      </c>
      <c r="K1242" s="86">
        <f>+IF(ISNUMBER(DATA!AN801),DATA!AN801,"n/a")</f>
        <v>602670.28</v>
      </c>
      <c r="L1242" s="77">
        <f>+IF(ISNUMBER(DATA!AO801),DATA!AO801,"n/a")</f>
        <v>0.411903446062371</v>
      </c>
    </row>
    <row r="1243" spans="1:12" x14ac:dyDescent="0.2">
      <c r="A1243" s="75" t="s">
        <v>19</v>
      </c>
      <c r="B1243" s="66" t="s">
        <v>28</v>
      </c>
      <c r="C1243" s="66" t="s">
        <v>25</v>
      </c>
      <c r="D1243" s="66" t="s">
        <v>283</v>
      </c>
      <c r="E1243" s="86">
        <f>+IF(ISNUMBER(DATA!J802),DATA!J802,"n/a")</f>
        <v>51379.42</v>
      </c>
      <c r="F1243" s="77">
        <f>+IF(ISNUMBER(DATA!K802),DATA!K802,"n/a")</f>
        <v>0.36897741721296701</v>
      </c>
      <c r="G1243" s="86">
        <f>+IF(ISNUMBER(DATA!T802),DATA!T802,"n/a")</f>
        <v>166217.73000000001</v>
      </c>
      <c r="H1243" s="77">
        <f>+IF(ISNUMBER(DATA!U802),DATA!U802,"n/a")</f>
        <v>0.40018562695132098</v>
      </c>
      <c r="I1243" s="86">
        <f>+IF(ISNUMBER(DATA!AD802),DATA!AD802,"n/a")</f>
        <v>307558.37</v>
      </c>
      <c r="J1243" s="77">
        <f>+IF(ISNUMBER(DATA!AE802),DATA!AE802,"n/a")</f>
        <v>0.52580134016828695</v>
      </c>
      <c r="K1243" s="86">
        <f>+IF(ISNUMBER(DATA!AN802),DATA!AN802,"n/a")</f>
        <v>589515.07999999996</v>
      </c>
      <c r="L1243" s="77">
        <f>+IF(ISNUMBER(DATA!AO802),DATA!AO802,"n/a")</f>
        <v>0.66252455298410595</v>
      </c>
    </row>
    <row r="1244" spans="1:12" x14ac:dyDescent="0.2">
      <c r="A1244" s="75" t="s">
        <v>19</v>
      </c>
      <c r="B1244" s="66" t="s">
        <v>28</v>
      </c>
      <c r="C1244" s="66" t="s">
        <v>25</v>
      </c>
      <c r="D1244" s="66" t="s">
        <v>284</v>
      </c>
      <c r="E1244" s="86">
        <f>+IF(ISNUMBER(DATA!J803),DATA!J803,"n/a")</f>
        <v>82597.48</v>
      </c>
      <c r="F1244" s="77">
        <f>+IF(ISNUMBER(DATA!K803),DATA!K803,"n/a")</f>
        <v>-0.11132242055614899</v>
      </c>
      <c r="G1244" s="86">
        <f>+IF(ISNUMBER(DATA!T803),DATA!T803,"n/a")</f>
        <v>337998.19</v>
      </c>
      <c r="H1244" s="77">
        <f>+IF(ISNUMBER(DATA!U803),DATA!U803,"n/a")</f>
        <v>0.69682312346547803</v>
      </c>
      <c r="I1244" s="86">
        <f>+IF(ISNUMBER(DATA!AD803),DATA!AD803,"n/a")</f>
        <v>622126.96</v>
      </c>
      <c r="J1244" s="77">
        <f>+IF(ISNUMBER(DATA!AE803),DATA!AE803,"n/a")</f>
        <v>0.64528530221716496</v>
      </c>
      <c r="K1244" s="86">
        <f>+IF(ISNUMBER(DATA!AN803),DATA!AN803,"n/a")</f>
        <v>1146069.4099999999</v>
      </c>
      <c r="L1244" s="77">
        <f>+IF(ISNUMBER(DATA!AO803),DATA!AO803,"n/a")</f>
        <v>0.49889473670925499</v>
      </c>
    </row>
    <row r="1245" spans="1:12" x14ac:dyDescent="0.2">
      <c r="A1245" s="75" t="s">
        <v>19</v>
      </c>
      <c r="B1245" s="66" t="s">
        <v>28</v>
      </c>
      <c r="C1245" s="66" t="s">
        <v>25</v>
      </c>
      <c r="D1245" s="66" t="s">
        <v>285</v>
      </c>
      <c r="E1245" s="86">
        <f>+IF(ISNUMBER(DATA!J804),DATA!J804,"n/a")</f>
        <v>39534.19</v>
      </c>
      <c r="F1245" s="77">
        <f>+IF(ISNUMBER(DATA!K804),DATA!K804,"n/a")</f>
        <v>-0.42360625326036899</v>
      </c>
      <c r="G1245" s="86">
        <f>+IF(ISNUMBER(DATA!T804),DATA!T804,"n/a")</f>
        <v>185309.44</v>
      </c>
      <c r="H1245" s="77">
        <f>+IF(ISNUMBER(DATA!U804),DATA!U804,"n/a")</f>
        <v>0.37023091688327597</v>
      </c>
      <c r="I1245" s="86">
        <f>+IF(ISNUMBER(DATA!AD804),DATA!AD804,"n/a")</f>
        <v>332595.46999999997</v>
      </c>
      <c r="J1245" s="77">
        <f>+IF(ISNUMBER(DATA!AE804),DATA!AE804,"n/a")</f>
        <v>0.27158778095313701</v>
      </c>
      <c r="K1245" s="86">
        <f>+IF(ISNUMBER(DATA!AN804),DATA!AN804,"n/a")</f>
        <v>637235.07999999996</v>
      </c>
      <c r="L1245" s="77">
        <f>+IF(ISNUMBER(DATA!AO804),DATA!AO804,"n/a")</f>
        <v>0.12354188045978599</v>
      </c>
    </row>
    <row r="1246" spans="1:12" x14ac:dyDescent="0.2">
      <c r="A1246" s="75" t="s">
        <v>19</v>
      </c>
      <c r="B1246" s="66" t="s">
        <v>28</v>
      </c>
      <c r="C1246" s="66" t="s">
        <v>25</v>
      </c>
      <c r="D1246" s="66" t="s">
        <v>286</v>
      </c>
      <c r="E1246" s="86">
        <f>+IF(ISNUMBER(DATA!J805),DATA!J805,"n/a")</f>
        <v>28872.6</v>
      </c>
      <c r="F1246" s="77">
        <f>+IF(ISNUMBER(DATA!K805),DATA!K805,"n/a")</f>
        <v>0.42557649921395502</v>
      </c>
      <c r="G1246" s="86">
        <f>+IF(ISNUMBER(DATA!T805),DATA!T805,"n/a")</f>
        <v>93929.58</v>
      </c>
      <c r="H1246" s="77">
        <f>+IF(ISNUMBER(DATA!U805),DATA!U805,"n/a")</f>
        <v>0.43791935674980098</v>
      </c>
      <c r="I1246" s="86">
        <f>+IF(ISNUMBER(DATA!AD805),DATA!AD805,"n/a")</f>
        <v>179913.39</v>
      </c>
      <c r="J1246" s="77">
        <f>+IF(ISNUMBER(DATA!AE805),DATA!AE805,"n/a")</f>
        <v>0.44552112621738399</v>
      </c>
      <c r="K1246" s="86">
        <f>+IF(ISNUMBER(DATA!AN805),DATA!AN805,"n/a")</f>
        <v>347543.35</v>
      </c>
      <c r="L1246" s="77">
        <f>+IF(ISNUMBER(DATA!AO805),DATA!AO805,"n/a")</f>
        <v>8.8767873380593207E-2</v>
      </c>
    </row>
    <row r="1247" spans="1:12" x14ac:dyDescent="0.2">
      <c r="A1247" s="75" t="s">
        <v>19</v>
      </c>
      <c r="B1247" s="66" t="s">
        <v>28</v>
      </c>
      <c r="C1247" s="66" t="s">
        <v>25</v>
      </c>
      <c r="D1247" s="66" t="s">
        <v>287</v>
      </c>
      <c r="E1247" s="86">
        <f>+IF(ISNUMBER(DATA!J806),DATA!J806,"n/a")</f>
        <v>37771.5</v>
      </c>
      <c r="F1247" s="77">
        <f>+IF(ISNUMBER(DATA!K806),DATA!K806,"n/a")</f>
        <v>0.45104948162672398</v>
      </c>
      <c r="G1247" s="86">
        <f>+IF(ISNUMBER(DATA!T806),DATA!T806,"n/a")</f>
        <v>121979.22</v>
      </c>
      <c r="H1247" s="77">
        <f>+IF(ISNUMBER(DATA!U806),DATA!U806,"n/a")</f>
        <v>0.43572055082680999</v>
      </c>
      <c r="I1247" s="86">
        <f>+IF(ISNUMBER(DATA!AD806),DATA!AD806,"n/a")</f>
        <v>238461.78</v>
      </c>
      <c r="J1247" s="77">
        <f>+IF(ISNUMBER(DATA!AE806),DATA!AE806,"n/a")</f>
        <v>0.41708821150789899</v>
      </c>
      <c r="K1247" s="86">
        <f>+IF(ISNUMBER(DATA!AN806),DATA!AN806,"n/a")</f>
        <v>472979.62</v>
      </c>
      <c r="L1247" s="77">
        <f>+IF(ISNUMBER(DATA!AO806),DATA!AO806,"n/a")</f>
        <v>9.6729291757355507E-2</v>
      </c>
    </row>
    <row r="1248" spans="1:12" x14ac:dyDescent="0.2">
      <c r="A1248" s="75" t="s">
        <v>19</v>
      </c>
      <c r="B1248" s="66" t="s">
        <v>28</v>
      </c>
      <c r="C1248" s="66" t="s">
        <v>25</v>
      </c>
      <c r="D1248" s="66" t="s">
        <v>288</v>
      </c>
      <c r="E1248" s="86">
        <f>+IF(ISNUMBER(DATA!J807),DATA!J807,"n/a")</f>
        <v>55746.67</v>
      </c>
      <c r="F1248" s="77">
        <f>+IF(ISNUMBER(DATA!K807),DATA!K807,"n/a")</f>
        <v>0.15207967452993401</v>
      </c>
      <c r="G1248" s="86">
        <f>+IF(ISNUMBER(DATA!T807),DATA!T807,"n/a")</f>
        <v>187555.55</v>
      </c>
      <c r="H1248" s="77">
        <f>+IF(ISNUMBER(DATA!U807),DATA!U807,"n/a")</f>
        <v>0.17436481610698701</v>
      </c>
      <c r="I1248" s="86">
        <f>+IF(ISNUMBER(DATA!AD807),DATA!AD807,"n/a")</f>
        <v>343790.66</v>
      </c>
      <c r="J1248" s="77">
        <f>+IF(ISNUMBER(DATA!AE807),DATA!AE807,"n/a")</f>
        <v>0.27855844606374802</v>
      </c>
      <c r="K1248" s="86">
        <f>+IF(ISNUMBER(DATA!AN807),DATA!AN807,"n/a")</f>
        <v>618290.76</v>
      </c>
      <c r="L1248" s="77">
        <f>+IF(ISNUMBER(DATA!AO807),DATA!AO807,"n/a")</f>
        <v>0.64019651986109205</v>
      </c>
    </row>
    <row r="1249" spans="1:12" x14ac:dyDescent="0.2">
      <c r="A1249" s="75" t="s">
        <v>19</v>
      </c>
      <c r="B1249" s="66" t="s">
        <v>28</v>
      </c>
      <c r="C1249" s="66" t="s">
        <v>25</v>
      </c>
      <c r="D1249" s="66" t="s">
        <v>289</v>
      </c>
      <c r="E1249" s="86">
        <f>+IF(ISNUMBER(DATA!J808),DATA!J808,"n/a")</f>
        <v>34557.910000000003</v>
      </c>
      <c r="F1249" s="77">
        <f>+IF(ISNUMBER(DATA!K808),DATA!K808,"n/a")</f>
        <v>-5.9034199204922998E-2</v>
      </c>
      <c r="G1249" s="86">
        <f>+IF(ISNUMBER(DATA!T808),DATA!T808,"n/a")</f>
        <v>116509.56</v>
      </c>
      <c r="H1249" s="77">
        <f>+IF(ISNUMBER(DATA!U808),DATA!U808,"n/a")</f>
        <v>0.21863677217661101</v>
      </c>
      <c r="I1249" s="86">
        <f>+IF(ISNUMBER(DATA!AD808),DATA!AD808,"n/a")</f>
        <v>215688.78</v>
      </c>
      <c r="J1249" s="77">
        <f>+IF(ISNUMBER(DATA!AE808),DATA!AE808,"n/a")</f>
        <v>0.23875339203197199</v>
      </c>
      <c r="K1249" s="86">
        <f>+IF(ISNUMBER(DATA!AN808),DATA!AN808,"n/a")</f>
        <v>414800.99</v>
      </c>
      <c r="L1249" s="77">
        <f>+IF(ISNUMBER(DATA!AO808),DATA!AO808,"n/a")</f>
        <v>0.35140128869553899</v>
      </c>
    </row>
    <row r="1250" spans="1:12" x14ac:dyDescent="0.2">
      <c r="A1250" s="75" t="s">
        <v>19</v>
      </c>
      <c r="B1250" s="66" t="s">
        <v>28</v>
      </c>
      <c r="C1250" s="66" t="s">
        <v>25</v>
      </c>
      <c r="D1250" s="66" t="s">
        <v>290</v>
      </c>
      <c r="E1250" s="86">
        <f>+IF(ISNUMBER(DATA!J809),DATA!J809,"n/a")</f>
        <v>13788.02</v>
      </c>
      <c r="F1250" s="77">
        <f>+IF(ISNUMBER(DATA!K809),DATA!K809,"n/a")</f>
        <v>0.17780790346567901</v>
      </c>
      <c r="G1250" s="86">
        <f>+IF(ISNUMBER(DATA!T809),DATA!T809,"n/a")</f>
        <v>44858.36</v>
      </c>
      <c r="H1250" s="77">
        <f>+IF(ISNUMBER(DATA!U809),DATA!U809,"n/a")</f>
        <v>0.11850307599591201</v>
      </c>
      <c r="I1250" s="86">
        <f>+IF(ISNUMBER(DATA!AD809),DATA!AD809,"n/a")</f>
        <v>78632.789999999994</v>
      </c>
      <c r="J1250" s="77">
        <f>+IF(ISNUMBER(DATA!AE809),DATA!AE809,"n/a")</f>
        <v>9.9243194488964903E-2</v>
      </c>
      <c r="K1250" s="86">
        <f>+IF(ISNUMBER(DATA!AN809),DATA!AN809,"n/a")</f>
        <v>158075</v>
      </c>
      <c r="L1250" s="77">
        <f>+IF(ISNUMBER(DATA!AO809),DATA!AO809,"n/a")</f>
        <v>5.4247793282465803E-2</v>
      </c>
    </row>
    <row r="1251" spans="1:12" x14ac:dyDescent="0.2">
      <c r="A1251" s="75" t="s">
        <v>19</v>
      </c>
      <c r="B1251" s="66" t="s">
        <v>28</v>
      </c>
      <c r="C1251" s="66" t="s">
        <v>25</v>
      </c>
      <c r="D1251" s="66" t="s">
        <v>291</v>
      </c>
      <c r="E1251" s="86">
        <f>+IF(ISNUMBER(DATA!J810),DATA!J810,"n/a")</f>
        <v>8696.3799999999992</v>
      </c>
      <c r="F1251" s="77">
        <f>+IF(ISNUMBER(DATA!K810),DATA!K810,"n/a")</f>
        <v>0.18567490258421099</v>
      </c>
      <c r="G1251" s="86">
        <f>+IF(ISNUMBER(DATA!T810),DATA!T810,"n/a")</f>
        <v>26848.05</v>
      </c>
      <c r="H1251" s="77">
        <f>+IF(ISNUMBER(DATA!U810),DATA!U810,"n/a")</f>
        <v>9.7654609850499494E-2</v>
      </c>
      <c r="I1251" s="86">
        <f>+IF(ISNUMBER(DATA!AD810),DATA!AD810,"n/a")</f>
        <v>52080.18</v>
      </c>
      <c r="J1251" s="77">
        <f>+IF(ISNUMBER(DATA!AE810),DATA!AE810,"n/a")</f>
        <v>9.4299597098267199E-2</v>
      </c>
      <c r="K1251" s="86">
        <f>+IF(ISNUMBER(DATA!AN810),DATA!AN810,"n/a")</f>
        <v>126208.64</v>
      </c>
      <c r="L1251" s="77">
        <f>+IF(ISNUMBER(DATA!AO810),DATA!AO810,"n/a")</f>
        <v>0.276622663963217</v>
      </c>
    </row>
    <row r="1252" spans="1:12" x14ac:dyDescent="0.2">
      <c r="A1252" s="75" t="s">
        <v>19</v>
      </c>
      <c r="B1252" s="66" t="s">
        <v>28</v>
      </c>
      <c r="C1252" s="66" t="s">
        <v>25</v>
      </c>
      <c r="D1252" s="66" t="s">
        <v>292</v>
      </c>
      <c r="E1252" s="86">
        <f>+IF(ISNUMBER(DATA!J811),DATA!J811,"n/a")</f>
        <v>108154.65</v>
      </c>
      <c r="F1252" s="77">
        <f>+IF(ISNUMBER(DATA!K811),DATA!K811,"n/a")</f>
        <v>2.9780759914105798E-2</v>
      </c>
      <c r="G1252" s="86">
        <f>+IF(ISNUMBER(DATA!T811),DATA!T811,"n/a")</f>
        <v>364859.62</v>
      </c>
      <c r="H1252" s="77">
        <f>+IF(ISNUMBER(DATA!U811),DATA!U811,"n/a")</f>
        <v>0.44138313825693798</v>
      </c>
      <c r="I1252" s="86">
        <f>+IF(ISNUMBER(DATA!AD811),DATA!AD811,"n/a")</f>
        <v>695862.67</v>
      </c>
      <c r="J1252" s="77">
        <f>+IF(ISNUMBER(DATA!AE811),DATA!AE811,"n/a")</f>
        <v>0.61773434647047198</v>
      </c>
      <c r="K1252" s="86">
        <f>+IF(ISNUMBER(DATA!AN811),DATA!AN811,"n/a")</f>
        <v>1385241.47</v>
      </c>
      <c r="L1252" s="77">
        <f>+IF(ISNUMBER(DATA!AO811),DATA!AO811,"n/a")</f>
        <v>0.72875743076996802</v>
      </c>
    </row>
    <row r="1253" spans="1:12" x14ac:dyDescent="0.2">
      <c r="A1253" s="75" t="s">
        <v>19</v>
      </c>
      <c r="B1253" s="66" t="s">
        <v>28</v>
      </c>
      <c r="C1253" s="66" t="s">
        <v>25</v>
      </c>
      <c r="D1253" s="66" t="s">
        <v>293</v>
      </c>
      <c r="E1253" s="86">
        <f>+IF(ISNUMBER(DATA!J812),DATA!J812,"n/a")</f>
        <v>20459.169999999998</v>
      </c>
      <c r="F1253" s="77">
        <f>+IF(ISNUMBER(DATA!K812),DATA!K812,"n/a")</f>
        <v>-4.0378892169577497E-2</v>
      </c>
      <c r="G1253" s="86">
        <f>+IF(ISNUMBER(DATA!T812),DATA!T812,"n/a")</f>
        <v>74243.7</v>
      </c>
      <c r="H1253" s="77">
        <f>+IF(ISNUMBER(DATA!U812),DATA!U812,"n/a")</f>
        <v>0.33737564278286403</v>
      </c>
      <c r="I1253" s="86">
        <f>+IF(ISNUMBER(DATA!AD812),DATA!AD812,"n/a")</f>
        <v>133705.81</v>
      </c>
      <c r="J1253" s="77">
        <f>+IF(ISNUMBER(DATA!AE812),DATA!AE812,"n/a")</f>
        <v>0.341466023205651</v>
      </c>
      <c r="K1253" s="86">
        <f>+IF(ISNUMBER(DATA!AN812),DATA!AN812,"n/a")</f>
        <v>246023.43</v>
      </c>
      <c r="L1253" s="77">
        <f>+IF(ISNUMBER(DATA!AO812),DATA!AO812,"n/a")</f>
        <v>0.61037194150926799</v>
      </c>
    </row>
    <row r="1254" spans="1:12" x14ac:dyDescent="0.2">
      <c r="A1254" s="75" t="s">
        <v>19</v>
      </c>
      <c r="B1254" s="66" t="s">
        <v>28</v>
      </c>
      <c r="C1254" s="66" t="s">
        <v>25</v>
      </c>
      <c r="D1254" s="66" t="s">
        <v>294</v>
      </c>
      <c r="E1254" s="86">
        <f>+IF(ISNUMBER(DATA!J813),DATA!J813,"n/a")</f>
        <v>46258.06</v>
      </c>
      <c r="F1254" s="77">
        <f>+IF(ISNUMBER(DATA!K813),DATA!K813,"n/a")</f>
        <v>0.15972947536211099</v>
      </c>
      <c r="G1254" s="86">
        <f>+IF(ISNUMBER(DATA!T813),DATA!T813,"n/a")</f>
        <v>149811.54</v>
      </c>
      <c r="H1254" s="77">
        <f>+IF(ISNUMBER(DATA!U813),DATA!U813,"n/a")</f>
        <v>4.1319256819455301E-2</v>
      </c>
      <c r="I1254" s="86">
        <f>+IF(ISNUMBER(DATA!AD813),DATA!AD813,"n/a")</f>
        <v>271653.99</v>
      </c>
      <c r="J1254" s="77">
        <f>+IF(ISNUMBER(DATA!AE813),DATA!AE813,"n/a")</f>
        <v>3.1647001671118301E-2</v>
      </c>
      <c r="K1254" s="86">
        <f>+IF(ISNUMBER(DATA!AN813),DATA!AN813,"n/a")</f>
        <v>541567.96</v>
      </c>
      <c r="L1254" s="77">
        <f>+IF(ISNUMBER(DATA!AO813),DATA!AO813,"n/a")</f>
        <v>2.8274200904312E-2</v>
      </c>
    </row>
    <row r="1255" spans="1:12" x14ac:dyDescent="0.2">
      <c r="A1255" s="75" t="s">
        <v>19</v>
      </c>
      <c r="B1255" s="66" t="s">
        <v>28</v>
      </c>
      <c r="C1255" s="66" t="s">
        <v>25</v>
      </c>
      <c r="D1255" s="66" t="s">
        <v>295</v>
      </c>
      <c r="E1255" s="86">
        <f>+IF(ISNUMBER(DATA!J814),DATA!J814,"n/a")</f>
        <v>8700.4</v>
      </c>
      <c r="F1255" s="77">
        <f>+IF(ISNUMBER(DATA!K814),DATA!K814,"n/a")</f>
        <v>-0.484489170030171</v>
      </c>
      <c r="G1255" s="86">
        <f>+IF(ISNUMBER(DATA!T814),DATA!T814,"n/a")</f>
        <v>30781.37</v>
      </c>
      <c r="H1255" s="77">
        <f>+IF(ISNUMBER(DATA!U814),DATA!U814,"n/a")</f>
        <v>-0.21963110830774499</v>
      </c>
      <c r="I1255" s="86">
        <f>+IF(ISNUMBER(DATA!AD814),DATA!AD814,"n/a")</f>
        <v>61581.48</v>
      </c>
      <c r="J1255" s="77">
        <f>+IF(ISNUMBER(DATA!AE814),DATA!AE814,"n/a")</f>
        <v>-5.4686412265018497E-2</v>
      </c>
      <c r="K1255" s="86">
        <f>+IF(ISNUMBER(DATA!AN814),DATA!AN814,"n/a")</f>
        <v>136762.1</v>
      </c>
      <c r="L1255" s="77">
        <f>+IF(ISNUMBER(DATA!AO814),DATA!AO814,"n/a")</f>
        <v>-7.7717743882454601E-2</v>
      </c>
    </row>
    <row r="1256" spans="1:12" x14ac:dyDescent="0.2">
      <c r="A1256" s="75" t="s">
        <v>19</v>
      </c>
      <c r="B1256" s="66" t="s">
        <v>28</v>
      </c>
      <c r="C1256" s="66" t="s">
        <v>25</v>
      </c>
      <c r="D1256" s="66" t="s">
        <v>296</v>
      </c>
      <c r="E1256" s="86">
        <f>+IF(ISNUMBER(DATA!J815),DATA!J815,"n/a")</f>
        <v>7465.17</v>
      </c>
      <c r="F1256" s="77">
        <f>+IF(ISNUMBER(DATA!K815),DATA!K815,"n/a")</f>
        <v>-0.46231617249858498</v>
      </c>
      <c r="G1256" s="86">
        <f>+IF(ISNUMBER(DATA!T815),DATA!T815,"n/a")</f>
        <v>27939.3</v>
      </c>
      <c r="H1256" s="77">
        <f>+IF(ISNUMBER(DATA!U815),DATA!U815,"n/a")</f>
        <v>-0.213882938778404</v>
      </c>
      <c r="I1256" s="86">
        <f>+IF(ISNUMBER(DATA!AD815),DATA!AD815,"n/a")</f>
        <v>55447.67</v>
      </c>
      <c r="J1256" s="77">
        <f>+IF(ISNUMBER(DATA!AE815),DATA!AE815,"n/a")</f>
        <v>-0.11183571489897701</v>
      </c>
      <c r="K1256" s="86">
        <f>+IF(ISNUMBER(DATA!AN815),DATA!AN815,"n/a")</f>
        <v>126964.6</v>
      </c>
      <c r="L1256" s="77">
        <f>+IF(ISNUMBER(DATA!AO815),DATA!AO815,"n/a")</f>
        <v>-8.4401744996663197E-2</v>
      </c>
    </row>
    <row r="1257" spans="1:12" x14ac:dyDescent="0.2">
      <c r="A1257" s="75" t="s">
        <v>19</v>
      </c>
      <c r="B1257" s="66" t="s">
        <v>28</v>
      </c>
      <c r="C1257" s="66" t="s">
        <v>25</v>
      </c>
      <c r="D1257" s="66" t="s">
        <v>297</v>
      </c>
      <c r="E1257" s="86">
        <f>+IF(ISNUMBER(DATA!J816),DATA!J816,"n/a")</f>
        <v>22460.75</v>
      </c>
      <c r="F1257" s="77">
        <f>+IF(ISNUMBER(DATA!K816),DATA!K816,"n/a")</f>
        <v>0.31229236850930697</v>
      </c>
      <c r="G1257" s="86">
        <f>+IF(ISNUMBER(DATA!T816),DATA!T816,"n/a")</f>
        <v>71720.55</v>
      </c>
      <c r="H1257" s="77">
        <f>+IF(ISNUMBER(DATA!U816),DATA!U816,"n/a")</f>
        <v>0.30824347588797302</v>
      </c>
      <c r="I1257" s="86">
        <f>+IF(ISNUMBER(DATA!AD816),DATA!AD816,"n/a")</f>
        <v>128357.12</v>
      </c>
      <c r="J1257" s="77">
        <f>+IF(ISNUMBER(DATA!AE816),DATA!AE816,"n/a")</f>
        <v>0.338527107450599</v>
      </c>
      <c r="K1257" s="86">
        <f>+IF(ISNUMBER(DATA!AN816),DATA!AN816,"n/a")</f>
        <v>244448.54</v>
      </c>
      <c r="L1257" s="77">
        <f>+IF(ISNUMBER(DATA!AO816),DATA!AO816,"n/a")</f>
        <v>0.72594730325565904</v>
      </c>
    </row>
    <row r="1258" spans="1:12" x14ac:dyDescent="0.2">
      <c r="A1258" s="75" t="s">
        <v>19</v>
      </c>
      <c r="B1258" s="66" t="s">
        <v>28</v>
      </c>
      <c r="C1258" s="66" t="s">
        <v>25</v>
      </c>
      <c r="D1258" s="66" t="s">
        <v>298</v>
      </c>
      <c r="E1258" s="86">
        <f>+IF(ISNUMBER(DATA!J817),DATA!J817,"n/a")</f>
        <v>22586.12</v>
      </c>
      <c r="F1258" s="77">
        <f>+IF(ISNUMBER(DATA!K817),DATA!K817,"n/a")</f>
        <v>0.139503416070414</v>
      </c>
      <c r="G1258" s="86">
        <f>+IF(ISNUMBER(DATA!T817),DATA!T817,"n/a")</f>
        <v>70581.72</v>
      </c>
      <c r="H1258" s="77">
        <f>+IF(ISNUMBER(DATA!U817),DATA!U817,"n/a")</f>
        <v>0.19478033539026501</v>
      </c>
      <c r="I1258" s="86">
        <f>+IF(ISNUMBER(DATA!AD817),DATA!AD817,"n/a")</f>
        <v>119254.77</v>
      </c>
      <c r="J1258" s="77">
        <f>+IF(ISNUMBER(DATA!AE817),DATA!AE817,"n/a")</f>
        <v>0.16269651344418301</v>
      </c>
      <c r="K1258" s="86">
        <f>+IF(ISNUMBER(DATA!AN817),DATA!AN817,"n/a")</f>
        <v>236899.97</v>
      </c>
      <c r="L1258" s="77">
        <f>+IF(ISNUMBER(DATA!AO817),DATA!AO817,"n/a")</f>
        <v>0.111515205145195</v>
      </c>
    </row>
    <row r="1259" spans="1:12" x14ac:dyDescent="0.2">
      <c r="A1259" s="75" t="s">
        <v>19</v>
      </c>
      <c r="B1259" s="66" t="s">
        <v>28</v>
      </c>
      <c r="C1259" s="66" t="s">
        <v>25</v>
      </c>
      <c r="D1259" s="66" t="s">
        <v>299</v>
      </c>
      <c r="E1259" s="86">
        <f>+IF(ISNUMBER(DATA!J818),DATA!J818,"n/a")</f>
        <v>102164</v>
      </c>
      <c r="F1259" s="77">
        <f>+IF(ISNUMBER(DATA!K818),DATA!K818,"n/a")</f>
        <v>9.8241486194190798E-3</v>
      </c>
      <c r="G1259" s="86">
        <f>+IF(ISNUMBER(DATA!T818),DATA!T818,"n/a")</f>
        <v>336099.75</v>
      </c>
      <c r="H1259" s="77">
        <f>+IF(ISNUMBER(DATA!U818),DATA!U818,"n/a")</f>
        <v>6.1459967422850398E-2</v>
      </c>
      <c r="I1259" s="86">
        <f>+IF(ISNUMBER(DATA!AD818),DATA!AD818,"n/a")</f>
        <v>661926.40000000002</v>
      </c>
      <c r="J1259" s="77">
        <f>+IF(ISNUMBER(DATA!AE818),DATA!AE818,"n/a")</f>
        <v>6.1748315502185597E-2</v>
      </c>
      <c r="K1259" s="86">
        <f>+IF(ISNUMBER(DATA!AN818),DATA!AN818,"n/a")</f>
        <v>1518484.13</v>
      </c>
      <c r="L1259" s="77">
        <f>+IF(ISNUMBER(DATA!AO818),DATA!AO818,"n/a")</f>
        <v>-2.0333843263983301E-2</v>
      </c>
    </row>
    <row r="1260" spans="1:12" x14ac:dyDescent="0.2">
      <c r="A1260" s="75" t="s">
        <v>19</v>
      </c>
      <c r="B1260" s="66" t="s">
        <v>28</v>
      </c>
      <c r="C1260" s="66" t="s">
        <v>25</v>
      </c>
      <c r="D1260" s="66" t="s">
        <v>300</v>
      </c>
      <c r="E1260" s="86">
        <f>+IF(ISNUMBER(DATA!J819),DATA!J819,"n/a")</f>
        <v>51392.05</v>
      </c>
      <c r="F1260" s="77">
        <f>+IF(ISNUMBER(DATA!K819),DATA!K819,"n/a")</f>
        <v>0.56320301787437199</v>
      </c>
      <c r="G1260" s="86">
        <f>+IF(ISNUMBER(DATA!T819),DATA!T819,"n/a")</f>
        <v>168029.03</v>
      </c>
      <c r="H1260" s="77">
        <f>+IF(ISNUMBER(DATA!U819),DATA!U819,"n/a")</f>
        <v>0.51829546202061805</v>
      </c>
      <c r="I1260" s="86">
        <f>+IF(ISNUMBER(DATA!AD819),DATA!AD819,"n/a")</f>
        <v>316779.05</v>
      </c>
      <c r="J1260" s="77">
        <f>+IF(ISNUMBER(DATA!AE819),DATA!AE819,"n/a")</f>
        <v>0.551744196470078</v>
      </c>
      <c r="K1260" s="86">
        <f>+IF(ISNUMBER(DATA!AN819),DATA!AN819,"n/a")</f>
        <v>675492.34</v>
      </c>
      <c r="L1260" s="77">
        <f>+IF(ISNUMBER(DATA!AO819),DATA!AO819,"n/a")</f>
        <v>0.37853416137203899</v>
      </c>
    </row>
    <row r="1261" spans="1:12" x14ac:dyDescent="0.2">
      <c r="A1261" s="75" t="s">
        <v>19</v>
      </c>
      <c r="B1261" s="66" t="s">
        <v>28</v>
      </c>
      <c r="C1261" s="66" t="s">
        <v>25</v>
      </c>
      <c r="D1261" s="66" t="s">
        <v>301</v>
      </c>
      <c r="E1261" s="86">
        <f>+IF(ISNUMBER(DATA!J820),DATA!J820,"n/a")</f>
        <v>15426.05</v>
      </c>
      <c r="F1261" s="77">
        <f>+IF(ISNUMBER(DATA!K820),DATA!K820,"n/a")</f>
        <v>0.202191307248272</v>
      </c>
      <c r="G1261" s="86">
        <f>+IF(ISNUMBER(DATA!T820),DATA!T820,"n/a")</f>
        <v>51984.800000000003</v>
      </c>
      <c r="H1261" s="77">
        <f>+IF(ISNUMBER(DATA!U820),DATA!U820,"n/a")</f>
        <v>9.6041059582821803E-2</v>
      </c>
      <c r="I1261" s="86">
        <f>+IF(ISNUMBER(DATA!AD820),DATA!AD820,"n/a")</f>
        <v>94531.07</v>
      </c>
      <c r="J1261" s="77">
        <f>+IF(ISNUMBER(DATA!AE820),DATA!AE820,"n/a")</f>
        <v>0.29459697788363598</v>
      </c>
      <c r="K1261" s="86">
        <f>+IF(ISNUMBER(DATA!AN820),DATA!AN820,"n/a")</f>
        <v>186043.44</v>
      </c>
      <c r="L1261" s="77">
        <f>+IF(ISNUMBER(DATA!AO820),DATA!AO820,"n/a")</f>
        <v>0.79073901654978396</v>
      </c>
    </row>
    <row r="1262" spans="1:12" x14ac:dyDescent="0.2">
      <c r="A1262" s="75" t="s">
        <v>19</v>
      </c>
      <c r="B1262" s="66" t="s">
        <v>28</v>
      </c>
      <c r="C1262" s="66" t="s">
        <v>25</v>
      </c>
      <c r="D1262" s="66" t="s">
        <v>302</v>
      </c>
      <c r="E1262" s="86">
        <f>+IF(ISNUMBER(DATA!J821),DATA!J821,"n/a")</f>
        <v>25923.040000000001</v>
      </c>
      <c r="F1262" s="77">
        <f>+IF(ISNUMBER(DATA!K821),DATA!K821,"n/a")</f>
        <v>0.14765974816426999</v>
      </c>
      <c r="G1262" s="86">
        <f>+IF(ISNUMBER(DATA!T821),DATA!T821,"n/a")</f>
        <v>83181.850000000006</v>
      </c>
      <c r="H1262" s="77">
        <f>+IF(ISNUMBER(DATA!U821),DATA!U821,"n/a")</f>
        <v>4.3442390165015402E-2</v>
      </c>
      <c r="I1262" s="86">
        <f>+IF(ISNUMBER(DATA!AD821),DATA!AD821,"n/a")</f>
        <v>147439.5</v>
      </c>
      <c r="J1262" s="77">
        <f>+IF(ISNUMBER(DATA!AE821),DATA!AE821,"n/a")</f>
        <v>1.17734347223785E-2</v>
      </c>
      <c r="K1262" s="86">
        <f>+IF(ISNUMBER(DATA!AN821),DATA!AN821,"n/a")</f>
        <v>306816.19</v>
      </c>
      <c r="L1262" s="77">
        <f>+IF(ISNUMBER(DATA!AO821),DATA!AO821,"n/a")</f>
        <v>-1.1044706833259201E-2</v>
      </c>
    </row>
    <row r="1263" spans="1:12" x14ac:dyDescent="0.2">
      <c r="A1263" s="75" t="s">
        <v>19</v>
      </c>
      <c r="B1263" s="66" t="s">
        <v>28</v>
      </c>
      <c r="C1263" s="66" t="s">
        <v>25</v>
      </c>
      <c r="D1263" s="66" t="s">
        <v>303</v>
      </c>
      <c r="E1263" s="86">
        <f>+IF(ISNUMBER(DATA!J822),DATA!J822,"n/a")</f>
        <v>27071.35</v>
      </c>
      <c r="F1263" s="77">
        <f>+IF(ISNUMBER(DATA!K822),DATA!K822,"n/a")</f>
        <v>-0.24593264037989501</v>
      </c>
      <c r="G1263" s="86">
        <f>+IF(ISNUMBER(DATA!T822),DATA!T822,"n/a")</f>
        <v>102742.5</v>
      </c>
      <c r="H1263" s="77">
        <f>+IF(ISNUMBER(DATA!U822),DATA!U822,"n/a")</f>
        <v>0.13621760879898101</v>
      </c>
      <c r="I1263" s="86">
        <f>+IF(ISNUMBER(DATA!AD822),DATA!AD822,"n/a")</f>
        <v>189924.61</v>
      </c>
      <c r="J1263" s="77">
        <f>+IF(ISNUMBER(DATA!AE822),DATA!AE822,"n/a")</f>
        <v>0.134733010530977</v>
      </c>
      <c r="K1263" s="86">
        <f>+IF(ISNUMBER(DATA!AN822),DATA!AN822,"n/a")</f>
        <v>368190.79</v>
      </c>
      <c r="L1263" s="77">
        <f>+IF(ISNUMBER(DATA!AO822),DATA!AO822,"n/a")</f>
        <v>0.19776791244585501</v>
      </c>
    </row>
    <row r="1264" spans="1:12" x14ac:dyDescent="0.2">
      <c r="A1264" s="75" t="s">
        <v>19</v>
      </c>
      <c r="B1264" s="66" t="s">
        <v>28</v>
      </c>
      <c r="C1264" s="66" t="s">
        <v>25</v>
      </c>
      <c r="D1264" s="66" t="s">
        <v>304</v>
      </c>
      <c r="E1264" s="86">
        <f>+IF(ISNUMBER(DATA!J823),DATA!J823,"n/a")</f>
        <v>36030.379999999997</v>
      </c>
      <c r="F1264" s="77">
        <f>+IF(ISNUMBER(DATA!K823),DATA!K823,"n/a")</f>
        <v>0.189680169927989</v>
      </c>
      <c r="G1264" s="86">
        <f>+IF(ISNUMBER(DATA!T823),DATA!T823,"n/a")</f>
        <v>118240.76</v>
      </c>
      <c r="H1264" s="77">
        <f>+IF(ISNUMBER(DATA!U823),DATA!U823,"n/a")</f>
        <v>0.20664918206774099</v>
      </c>
      <c r="I1264" s="86">
        <f>+IF(ISNUMBER(DATA!AD823),DATA!AD823,"n/a")</f>
        <v>228372.71</v>
      </c>
      <c r="J1264" s="77">
        <f>+IF(ISNUMBER(DATA!AE823),DATA!AE823,"n/a")</f>
        <v>0.19340354631617501</v>
      </c>
      <c r="K1264" s="86">
        <f>+IF(ISNUMBER(DATA!AN823),DATA!AN823,"n/a")</f>
        <v>480680.7</v>
      </c>
      <c r="L1264" s="77">
        <f>+IF(ISNUMBER(DATA!AO823),DATA!AO823,"n/a")</f>
        <v>-2.21700863777658E-2</v>
      </c>
    </row>
    <row r="1265" spans="1:12" x14ac:dyDescent="0.2">
      <c r="A1265" s="75" t="s">
        <v>19</v>
      </c>
      <c r="B1265" s="66" t="s">
        <v>28</v>
      </c>
      <c r="C1265" s="66" t="s">
        <v>25</v>
      </c>
      <c r="D1265" s="66" t="s">
        <v>305</v>
      </c>
      <c r="E1265" s="86">
        <f>+IF(ISNUMBER(DATA!J824),DATA!J824,"n/a")</f>
        <v>39682.22</v>
      </c>
      <c r="F1265" s="77">
        <f>+IF(ISNUMBER(DATA!K824),DATA!K824,"n/a")</f>
        <v>0.60064199578564204</v>
      </c>
      <c r="G1265" s="86">
        <f>+IF(ISNUMBER(DATA!T824),DATA!T824,"n/a")</f>
        <v>129736.52</v>
      </c>
      <c r="H1265" s="77">
        <f>+IF(ISNUMBER(DATA!U824),DATA!U824,"n/a")</f>
        <v>0.60338541653792999</v>
      </c>
      <c r="I1265" s="86">
        <f>+IF(ISNUMBER(DATA!AD824),DATA!AD824,"n/a")</f>
        <v>252753.74</v>
      </c>
      <c r="J1265" s="77">
        <f>+IF(ISNUMBER(DATA!AE824),DATA!AE824,"n/a")</f>
        <v>0.56677654706279201</v>
      </c>
      <c r="K1265" s="86">
        <f>+IF(ISNUMBER(DATA!AN824),DATA!AN824,"n/a")</f>
        <v>409623.4</v>
      </c>
      <c r="L1265" s="77">
        <f>+IF(ISNUMBER(DATA!AO824),DATA!AO824,"n/a")</f>
        <v>0.354273964816544</v>
      </c>
    </row>
    <row r="1266" spans="1:12" x14ac:dyDescent="0.2">
      <c r="A1266" s="75" t="s">
        <v>19</v>
      </c>
      <c r="B1266" s="66" t="s">
        <v>28</v>
      </c>
      <c r="C1266" s="66" t="s">
        <v>25</v>
      </c>
      <c r="D1266" s="66" t="s">
        <v>306</v>
      </c>
      <c r="E1266" s="86">
        <f>+IF(ISNUMBER(DATA!J825),DATA!J825,"n/a")</f>
        <v>18136.349999999999</v>
      </c>
      <c r="F1266" s="77">
        <f>+IF(ISNUMBER(DATA!K825),DATA!K825,"n/a")</f>
        <v>2.4585628793485502E-3</v>
      </c>
      <c r="G1266" s="86">
        <f>+IF(ISNUMBER(DATA!T825),DATA!T825,"n/a")</f>
        <v>59219.94</v>
      </c>
      <c r="H1266" s="77">
        <f>+IF(ISNUMBER(DATA!U825),DATA!U825,"n/a")</f>
        <v>2.5988975025233899E-2</v>
      </c>
      <c r="I1266" s="86">
        <f>+IF(ISNUMBER(DATA!AD825),DATA!AD825,"n/a")</f>
        <v>115469.73</v>
      </c>
      <c r="J1266" s="77">
        <f>+IF(ISNUMBER(DATA!AE825),DATA!AE825,"n/a")</f>
        <v>4.8253070870316203E-2</v>
      </c>
      <c r="K1266" s="86">
        <f>+IF(ISNUMBER(DATA!AN825),DATA!AN825,"n/a")</f>
        <v>301834.40000000002</v>
      </c>
      <c r="L1266" s="77">
        <f>+IF(ISNUMBER(DATA!AO825),DATA!AO825,"n/a")</f>
        <v>0.10493719213864899</v>
      </c>
    </row>
    <row r="1267" spans="1:12" x14ac:dyDescent="0.2">
      <c r="A1267" s="75" t="s">
        <v>19</v>
      </c>
      <c r="B1267" s="66" t="s">
        <v>28</v>
      </c>
      <c r="C1267" s="66" t="s">
        <v>25</v>
      </c>
      <c r="D1267" s="66" t="s">
        <v>307</v>
      </c>
      <c r="E1267" s="86">
        <f>+IF(ISNUMBER(DATA!J826),DATA!J826,"n/a")</f>
        <v>49824.49</v>
      </c>
      <c r="F1267" s="77">
        <f>+IF(ISNUMBER(DATA!K826),DATA!K826,"n/a")</f>
        <v>-7.53734685049402E-2</v>
      </c>
      <c r="G1267" s="86">
        <f>+IF(ISNUMBER(DATA!T826),DATA!T826,"n/a")</f>
        <v>167041.73000000001</v>
      </c>
      <c r="H1267" s="77">
        <f>+IF(ISNUMBER(DATA!U826),DATA!U826,"n/a")</f>
        <v>3.8149485389831699E-2</v>
      </c>
      <c r="I1267" s="86">
        <f>+IF(ISNUMBER(DATA!AD826),DATA!AD826,"n/a")</f>
        <v>328654.67</v>
      </c>
      <c r="J1267" s="77">
        <f>+IF(ISNUMBER(DATA!AE826),DATA!AE826,"n/a")</f>
        <v>0.54899975345496499</v>
      </c>
      <c r="K1267" s="86">
        <f>+IF(ISNUMBER(DATA!AN826),DATA!AN826,"n/a")</f>
        <v>664971.39</v>
      </c>
      <c r="L1267" s="77">
        <f>+IF(ISNUMBER(DATA!AO826),DATA!AO826,"n/a")</f>
        <v>0.94939621670115804</v>
      </c>
    </row>
    <row r="1268" spans="1:12" x14ac:dyDescent="0.2">
      <c r="A1268" s="75" t="s">
        <v>19</v>
      </c>
      <c r="B1268" s="66" t="s">
        <v>28</v>
      </c>
      <c r="C1268" s="66" t="s">
        <v>25</v>
      </c>
      <c r="D1268" s="66" t="s">
        <v>308</v>
      </c>
      <c r="E1268" s="86">
        <f>+IF(ISNUMBER(DATA!J827),DATA!J827,"n/a")</f>
        <v>18824.47</v>
      </c>
      <c r="F1268" s="77">
        <f>+IF(ISNUMBER(DATA!K827),DATA!K827,"n/a")</f>
        <v>9.9194835361378103E-2</v>
      </c>
      <c r="G1268" s="86">
        <f>+IF(ISNUMBER(DATA!T827),DATA!T827,"n/a")</f>
        <v>59700.7</v>
      </c>
      <c r="H1268" s="77">
        <f>+IF(ISNUMBER(DATA!U827),DATA!U827,"n/a")</f>
        <v>0.18411057281321899</v>
      </c>
      <c r="I1268" s="86">
        <f>+IF(ISNUMBER(DATA!AD827),DATA!AD827,"n/a")</f>
        <v>110995.24</v>
      </c>
      <c r="J1268" s="77">
        <f>+IF(ISNUMBER(DATA!AE827),DATA!AE827,"n/a")</f>
        <v>0.21511341873356099</v>
      </c>
      <c r="K1268" s="86">
        <f>+IF(ISNUMBER(DATA!AN827),DATA!AN827,"n/a")</f>
        <v>232143.32</v>
      </c>
      <c r="L1268" s="77">
        <f>+IF(ISNUMBER(DATA!AO827),DATA!AO827,"n/a")</f>
        <v>0.187945437986824</v>
      </c>
    </row>
    <row r="1269" spans="1:12" x14ac:dyDescent="0.2">
      <c r="A1269" s="75" t="s">
        <v>19</v>
      </c>
      <c r="B1269" s="66" t="s">
        <v>28</v>
      </c>
      <c r="C1269" s="66" t="s">
        <v>25</v>
      </c>
      <c r="D1269" s="66" t="s">
        <v>309</v>
      </c>
      <c r="E1269" s="86">
        <f>+IF(ISNUMBER(DATA!J828),DATA!J828,"n/a")</f>
        <v>27504.3</v>
      </c>
      <c r="F1269" s="77">
        <f>+IF(ISNUMBER(DATA!K828),DATA!K828,"n/a")</f>
        <v>0.73814815680827295</v>
      </c>
      <c r="G1269" s="86">
        <f>+IF(ISNUMBER(DATA!T828),DATA!T828,"n/a")</f>
        <v>88042.28</v>
      </c>
      <c r="H1269" s="77">
        <f>+IF(ISNUMBER(DATA!U828),DATA!U828,"n/a")</f>
        <v>0.75753475602659703</v>
      </c>
      <c r="I1269" s="86">
        <f>+IF(ISNUMBER(DATA!AD828),DATA!AD828,"n/a")</f>
        <v>162502.37</v>
      </c>
      <c r="J1269" s="77">
        <f>+IF(ISNUMBER(DATA!AE828),DATA!AE828,"n/a")</f>
        <v>0.76645107219298703</v>
      </c>
      <c r="K1269" s="86">
        <f>+IF(ISNUMBER(DATA!AN828),DATA!AN828,"n/a")</f>
        <v>298376.44</v>
      </c>
      <c r="L1269" s="77">
        <f>+IF(ISNUMBER(DATA!AO828),DATA!AO828,"n/a")</f>
        <v>0.594119883113577</v>
      </c>
    </row>
    <row r="1270" spans="1:12" x14ac:dyDescent="0.2">
      <c r="A1270" s="75" t="s">
        <v>19</v>
      </c>
      <c r="B1270" s="66" t="s">
        <v>28</v>
      </c>
      <c r="C1270" s="66" t="s">
        <v>25</v>
      </c>
      <c r="D1270" s="66" t="s">
        <v>310</v>
      </c>
      <c r="E1270" s="86">
        <f>+IF(ISNUMBER(DATA!J829),DATA!J829,"n/a")</f>
        <v>26970.2</v>
      </c>
      <c r="F1270" s="77">
        <f>+IF(ISNUMBER(DATA!K829),DATA!K829,"n/a")</f>
        <v>1.1953979200447999</v>
      </c>
      <c r="G1270" s="86">
        <f>+IF(ISNUMBER(DATA!T829),DATA!T829,"n/a")</f>
        <v>85074.6</v>
      </c>
      <c r="H1270" s="77">
        <f>+IF(ISNUMBER(DATA!U829),DATA!U829,"n/a")</f>
        <v>1.32905746577645</v>
      </c>
      <c r="I1270" s="86">
        <f>+IF(ISNUMBER(DATA!AD829),DATA!AD829,"n/a")</f>
        <v>153379.35999999999</v>
      </c>
      <c r="J1270" s="77">
        <f>+IF(ISNUMBER(DATA!AE829),DATA!AE829,"n/a")</f>
        <v>1.3179220644191001</v>
      </c>
      <c r="K1270" s="86">
        <f>+IF(ISNUMBER(DATA!AN829),DATA!AN829,"n/a")</f>
        <v>279041.91999999998</v>
      </c>
      <c r="L1270" s="77">
        <f>+IF(ISNUMBER(DATA!AO829),DATA!AO829,"n/a")</f>
        <v>1.0753687465480799</v>
      </c>
    </row>
    <row r="1271" spans="1:12" x14ac:dyDescent="0.2">
      <c r="A1271" s="75" t="s">
        <v>19</v>
      </c>
      <c r="B1271" s="66" t="s">
        <v>28</v>
      </c>
      <c r="C1271" s="66" t="s">
        <v>25</v>
      </c>
      <c r="D1271" s="66" t="s">
        <v>311</v>
      </c>
      <c r="E1271" s="86">
        <f>+IF(ISNUMBER(DATA!J830),DATA!J830,"n/a")</f>
        <v>16647.88</v>
      </c>
      <c r="F1271" s="77">
        <f>+IF(ISNUMBER(DATA!K830),DATA!K830,"n/a")</f>
        <v>1.0280074375791801E-2</v>
      </c>
      <c r="G1271" s="86">
        <f>+IF(ISNUMBER(DATA!T830),DATA!T830,"n/a")</f>
        <v>54588.800000000003</v>
      </c>
      <c r="H1271" s="77">
        <f>+IF(ISNUMBER(DATA!U830),DATA!U830,"n/a")</f>
        <v>2.5614433393342299E-2</v>
      </c>
      <c r="I1271" s="86">
        <f>+IF(ISNUMBER(DATA!AD830),DATA!AD830,"n/a")</f>
        <v>104376.19</v>
      </c>
      <c r="J1271" s="77">
        <f>+IF(ISNUMBER(DATA!AE830),DATA!AE830,"n/a")</f>
        <v>6.3944325679280995E-4</v>
      </c>
      <c r="K1271" s="86">
        <f>+IF(ISNUMBER(DATA!AN830),DATA!AN830,"n/a")</f>
        <v>222810.65</v>
      </c>
      <c r="L1271" s="77">
        <f>+IF(ISNUMBER(DATA!AO830),DATA!AO830,"n/a")</f>
        <v>-0.13588276583879699</v>
      </c>
    </row>
    <row r="1272" spans="1:12" x14ac:dyDescent="0.2">
      <c r="A1272" s="75" t="s">
        <v>19</v>
      </c>
      <c r="B1272" s="66" t="s">
        <v>28</v>
      </c>
      <c r="C1272" s="66" t="s">
        <v>25</v>
      </c>
      <c r="D1272" s="66" t="s">
        <v>312</v>
      </c>
      <c r="E1272" s="86">
        <f>+IF(ISNUMBER(DATA!J831),DATA!J831,"n/a")</f>
        <v>15974.6</v>
      </c>
      <c r="F1272" s="77">
        <f>+IF(ISNUMBER(DATA!K831),DATA!K831,"n/a")</f>
        <v>1.4998205044302E-2</v>
      </c>
      <c r="G1272" s="86">
        <f>+IF(ISNUMBER(DATA!T831),DATA!T831,"n/a")</f>
        <v>56367.26</v>
      </c>
      <c r="H1272" s="77">
        <f>+IF(ISNUMBER(DATA!U831),DATA!U831,"n/a")</f>
        <v>0.13110499299672099</v>
      </c>
      <c r="I1272" s="86">
        <f>+IF(ISNUMBER(DATA!AD831),DATA!AD831,"n/a")</f>
        <v>103374.23</v>
      </c>
      <c r="J1272" s="77">
        <f>+IF(ISNUMBER(DATA!AE831),DATA!AE831,"n/a")</f>
        <v>0.36740967885904702</v>
      </c>
      <c r="K1272" s="86">
        <f>+IF(ISNUMBER(DATA!AN831),DATA!AN831,"n/a")</f>
        <v>198639.92</v>
      </c>
      <c r="L1272" s="77">
        <f>+IF(ISNUMBER(DATA!AO831),DATA!AO831,"n/a")</f>
        <v>0.63944399518730899</v>
      </c>
    </row>
    <row r="1273" spans="1:12" x14ac:dyDescent="0.2">
      <c r="A1273" s="75" t="s">
        <v>19</v>
      </c>
      <c r="B1273" s="66" t="s">
        <v>28</v>
      </c>
      <c r="C1273" s="66" t="s">
        <v>25</v>
      </c>
      <c r="D1273" s="66" t="s">
        <v>313</v>
      </c>
      <c r="E1273" s="86">
        <f>+IF(ISNUMBER(DATA!J832),DATA!J832,"n/a")</f>
        <v>26943.05</v>
      </c>
      <c r="F1273" s="77">
        <f>+IF(ISNUMBER(DATA!K832),DATA!K832,"n/a")</f>
        <v>6.0813064083731203E-2</v>
      </c>
      <c r="G1273" s="86">
        <f>+IF(ISNUMBER(DATA!T832),DATA!T832,"n/a")</f>
        <v>90917.38</v>
      </c>
      <c r="H1273" s="77">
        <f>+IF(ISNUMBER(DATA!U832),DATA!U832,"n/a")</f>
        <v>0.25105084005971401</v>
      </c>
      <c r="I1273" s="86">
        <f>+IF(ISNUMBER(DATA!AD832),DATA!AD832,"n/a")</f>
        <v>173425.88</v>
      </c>
      <c r="J1273" s="77">
        <f>+IF(ISNUMBER(DATA!AE832),DATA!AE832,"n/a")</f>
        <v>0.33558505760333501</v>
      </c>
      <c r="K1273" s="86">
        <f>+IF(ISNUMBER(DATA!AN832),DATA!AN832,"n/a")</f>
        <v>344859.61</v>
      </c>
      <c r="L1273" s="77">
        <f>+IF(ISNUMBER(DATA!AO832),DATA!AO832,"n/a")</f>
        <v>0.30534274748728102</v>
      </c>
    </row>
    <row r="1274" spans="1:12" x14ac:dyDescent="0.2">
      <c r="A1274" s="75" t="s">
        <v>19</v>
      </c>
      <c r="B1274" s="66" t="s">
        <v>28</v>
      </c>
      <c r="C1274" s="66" t="s">
        <v>25</v>
      </c>
      <c r="D1274" s="66" t="s">
        <v>314</v>
      </c>
      <c r="E1274" s="86">
        <f>+IF(ISNUMBER(DATA!J833),DATA!J833,"n/a")</f>
        <v>32691.52</v>
      </c>
      <c r="F1274" s="77">
        <f>+IF(ISNUMBER(DATA!K833),DATA!K833,"n/a")</f>
        <v>6.3951916925925898E-3</v>
      </c>
      <c r="G1274" s="86">
        <f>+IF(ISNUMBER(DATA!T833),DATA!T833,"n/a")</f>
        <v>104490.89</v>
      </c>
      <c r="H1274" s="77">
        <f>+IF(ISNUMBER(DATA!U833),DATA!U833,"n/a")</f>
        <v>-1.2506630721924299E-2</v>
      </c>
      <c r="I1274" s="86">
        <f>+IF(ISNUMBER(DATA!AD833),DATA!AD833,"n/a")</f>
        <v>197300.13</v>
      </c>
      <c r="J1274" s="77">
        <f>+IF(ISNUMBER(DATA!AE833),DATA!AE833,"n/a")</f>
        <v>-0.154753047963642</v>
      </c>
      <c r="K1274" s="86">
        <f>+IF(ISNUMBER(DATA!AN833),DATA!AN833,"n/a")</f>
        <v>428291.57</v>
      </c>
      <c r="L1274" s="77">
        <f>+IF(ISNUMBER(DATA!AO833),DATA!AO833,"n/a")</f>
        <v>-0.25278417955082499</v>
      </c>
    </row>
    <row r="1275" spans="1:12" x14ac:dyDescent="0.2">
      <c r="A1275" s="75" t="s">
        <v>19</v>
      </c>
      <c r="B1275" s="66" t="s">
        <v>28</v>
      </c>
      <c r="C1275" s="66" t="s">
        <v>25</v>
      </c>
      <c r="D1275" s="66" t="s">
        <v>315</v>
      </c>
      <c r="E1275" s="86">
        <f>+IF(ISNUMBER(DATA!J834),DATA!J834,"n/a")</f>
        <v>65020.84</v>
      </c>
      <c r="F1275" s="77">
        <f>+IF(ISNUMBER(DATA!K834),DATA!K834,"n/a")</f>
        <v>3.6613903456174601E-2</v>
      </c>
      <c r="G1275" s="86">
        <f>+IF(ISNUMBER(DATA!T834),DATA!T834,"n/a")</f>
        <v>213517.23</v>
      </c>
      <c r="H1275" s="77">
        <f>+IF(ISNUMBER(DATA!U834),DATA!U834,"n/a")</f>
        <v>0.16268171289546299</v>
      </c>
      <c r="I1275" s="86">
        <f>+IF(ISNUMBER(DATA!AD834),DATA!AD834,"n/a")</f>
        <v>409499.62</v>
      </c>
      <c r="J1275" s="77">
        <f>+IF(ISNUMBER(DATA!AE834),DATA!AE834,"n/a")</f>
        <v>0.63170245816302995</v>
      </c>
      <c r="K1275" s="86">
        <f>+IF(ISNUMBER(DATA!AN834),DATA!AN834,"n/a")</f>
        <v>802136.95</v>
      </c>
      <c r="L1275" s="77">
        <f>+IF(ISNUMBER(DATA!AO834),DATA!AO834,"n/a")</f>
        <v>0.96368269925901695</v>
      </c>
    </row>
    <row r="1276" spans="1:12" x14ac:dyDescent="0.2">
      <c r="A1276" s="75" t="s">
        <v>19</v>
      </c>
      <c r="B1276" s="66" t="s">
        <v>28</v>
      </c>
      <c r="C1276" s="66" t="s">
        <v>25</v>
      </c>
      <c r="D1276" s="66" t="s">
        <v>316</v>
      </c>
      <c r="E1276" s="86">
        <f>+IF(ISNUMBER(DATA!J835),DATA!J835,"n/a")</f>
        <v>38366.19</v>
      </c>
      <c r="F1276" s="77">
        <f>+IF(ISNUMBER(DATA!K835),DATA!K835,"n/a")</f>
        <v>7.2078826765879398E-3</v>
      </c>
      <c r="G1276" s="86">
        <f>+IF(ISNUMBER(DATA!T835),DATA!T835,"n/a")</f>
        <v>121278.68</v>
      </c>
      <c r="H1276" s="77">
        <f>+IF(ISNUMBER(DATA!U835),DATA!U835,"n/a")</f>
        <v>3.72854641864485E-2</v>
      </c>
      <c r="I1276" s="86">
        <f>+IF(ISNUMBER(DATA!AD835),DATA!AD835,"n/a")</f>
        <v>216157.92</v>
      </c>
      <c r="J1276" s="77">
        <f>+IF(ISNUMBER(DATA!AE835),DATA!AE835,"n/a")</f>
        <v>6.8342290555621896E-2</v>
      </c>
      <c r="K1276" s="86">
        <f>+IF(ISNUMBER(DATA!AN835),DATA!AN835,"n/a")</f>
        <v>452657.51</v>
      </c>
      <c r="L1276" s="77">
        <f>+IF(ISNUMBER(DATA!AO835),DATA!AO835,"n/a")</f>
        <v>0.125117195174233</v>
      </c>
    </row>
    <row r="1277" spans="1:12" x14ac:dyDescent="0.2">
      <c r="A1277" s="75" t="s">
        <v>19</v>
      </c>
      <c r="B1277" s="66" t="s">
        <v>28</v>
      </c>
      <c r="C1277" s="66" t="s">
        <v>25</v>
      </c>
      <c r="D1277" s="66" t="s">
        <v>317</v>
      </c>
      <c r="E1277" s="86">
        <f>+IF(ISNUMBER(DATA!J836),DATA!J836,"n/a")</f>
        <v>17566.34</v>
      </c>
      <c r="F1277" s="77">
        <f>+IF(ISNUMBER(DATA!K836),DATA!K836,"n/a")</f>
        <v>-1.8310068525839399E-2</v>
      </c>
      <c r="G1277" s="86">
        <f>+IF(ISNUMBER(DATA!T836),DATA!T836,"n/a")</f>
        <v>56268.14</v>
      </c>
      <c r="H1277" s="77">
        <f>+IF(ISNUMBER(DATA!U836),DATA!U836,"n/a")</f>
        <v>-3.9717452223211998E-2</v>
      </c>
      <c r="I1277" s="86">
        <f>+IF(ISNUMBER(DATA!AD836),DATA!AD836,"n/a")</f>
        <v>107674.21</v>
      </c>
      <c r="J1277" s="77">
        <f>+IF(ISNUMBER(DATA!AE836),DATA!AE836,"n/a")</f>
        <v>-1.40983821205992E-2</v>
      </c>
      <c r="K1277" s="86">
        <f>+IF(ISNUMBER(DATA!AN836),DATA!AN836,"n/a")</f>
        <v>249825.7</v>
      </c>
      <c r="L1277" s="77">
        <f>+IF(ISNUMBER(DATA!AO836),DATA!AO836,"n/a")</f>
        <v>-1.6648808358428299E-2</v>
      </c>
    </row>
    <row r="1278" spans="1:12" x14ac:dyDescent="0.2">
      <c r="A1278" s="75" t="s">
        <v>19</v>
      </c>
      <c r="B1278" s="66" t="s">
        <v>28</v>
      </c>
      <c r="C1278" s="66" t="s">
        <v>25</v>
      </c>
      <c r="D1278" s="66" t="s">
        <v>318</v>
      </c>
      <c r="E1278" s="86">
        <f>+IF(ISNUMBER(DATA!J837),DATA!J837,"n/a")</f>
        <v>33107.79</v>
      </c>
      <c r="F1278" s="77">
        <f>+IF(ISNUMBER(DATA!K837),DATA!K837,"n/a")</f>
        <v>9.3815745654839994E-2</v>
      </c>
      <c r="G1278" s="86">
        <f>+IF(ISNUMBER(DATA!T837),DATA!T837,"n/a")</f>
        <v>104236.97</v>
      </c>
      <c r="H1278" s="77">
        <f>+IF(ISNUMBER(DATA!U837),DATA!U837,"n/a")</f>
        <v>-9.9117896722446795E-4</v>
      </c>
      <c r="I1278" s="86">
        <f>+IF(ISNUMBER(DATA!AD837),DATA!AD837,"n/a")</f>
        <v>187244.66</v>
      </c>
      <c r="J1278" s="77">
        <f>+IF(ISNUMBER(DATA!AE837),DATA!AE837,"n/a")</f>
        <v>-2.6039276937986001E-2</v>
      </c>
      <c r="K1278" s="86">
        <f>+IF(ISNUMBER(DATA!AN837),DATA!AN837,"n/a")</f>
        <v>387883.11</v>
      </c>
      <c r="L1278" s="77">
        <f>+IF(ISNUMBER(DATA!AO837),DATA!AO837,"n/a")</f>
        <v>-5.0360342613765999E-2</v>
      </c>
    </row>
    <row r="1279" spans="1:12" x14ac:dyDescent="0.2">
      <c r="A1279" s="75" t="s">
        <v>19</v>
      </c>
      <c r="B1279" s="66" t="s">
        <v>28</v>
      </c>
      <c r="C1279" s="66" t="s">
        <v>25</v>
      </c>
      <c r="D1279" s="66" t="s">
        <v>344</v>
      </c>
      <c r="E1279" s="86">
        <f>+IF(ISNUMBER(DATA!J838),DATA!J838,"n/a")</f>
        <v>25462.69</v>
      </c>
      <c r="F1279" s="77">
        <f>+IF(ISNUMBER(DATA!K838),DATA!K838,"n/a")</f>
        <v>-0.196173038779449</v>
      </c>
      <c r="G1279" s="86">
        <f>+IF(ISNUMBER(DATA!T838),DATA!T838,"n/a")</f>
        <v>102062.32</v>
      </c>
      <c r="H1279" s="77">
        <f>+IF(ISNUMBER(DATA!U838),DATA!U838,"n/a")</f>
        <v>0.49801626703595198</v>
      </c>
      <c r="I1279" s="86">
        <f>+IF(ISNUMBER(DATA!AD838),DATA!AD838,"n/a")</f>
        <v>187607.85</v>
      </c>
      <c r="J1279" s="77">
        <f>+IF(ISNUMBER(DATA!AE838),DATA!AE838,"n/a")</f>
        <v>0.48527466416661202</v>
      </c>
      <c r="K1279" s="86">
        <f>+IF(ISNUMBER(DATA!AN838),DATA!AN838,"n/a")</f>
        <v>369652.95</v>
      </c>
      <c r="L1279" s="77">
        <f>+IF(ISNUMBER(DATA!AO838),DATA!AO838,"n/a")</f>
        <v>0.417491168408341</v>
      </c>
    </row>
    <row r="1280" spans="1:12" x14ac:dyDescent="0.2">
      <c r="A1280" s="75" t="s">
        <v>19</v>
      </c>
      <c r="B1280" s="66" t="s">
        <v>28</v>
      </c>
      <c r="C1280" s="66" t="s">
        <v>25</v>
      </c>
      <c r="D1280" s="66" t="s">
        <v>345</v>
      </c>
      <c r="E1280" s="86">
        <f>+IF(ISNUMBER(DATA!J839),DATA!J839,"n/a")</f>
        <v>25491.54</v>
      </c>
      <c r="F1280" s="77">
        <f>+IF(ISNUMBER(DATA!K839),DATA!K839,"n/a")</f>
        <v>0.19582195948148901</v>
      </c>
      <c r="G1280" s="86">
        <f>+IF(ISNUMBER(DATA!T839),DATA!T839,"n/a")</f>
        <v>90150.91</v>
      </c>
      <c r="H1280" s="77">
        <f>+IF(ISNUMBER(DATA!U839),DATA!U839,"n/a")</f>
        <v>0.30873151008961602</v>
      </c>
      <c r="I1280" s="86">
        <f>+IF(ISNUMBER(DATA!AD839),DATA!AD839,"n/a")</f>
        <v>168624.44</v>
      </c>
      <c r="J1280" s="77">
        <f>+IF(ISNUMBER(DATA!AE839),DATA!AE839,"n/a")</f>
        <v>0.26287227800972002</v>
      </c>
      <c r="K1280" s="86">
        <f>+IF(ISNUMBER(DATA!AN839),DATA!AN839,"n/a")</f>
        <v>310239.27</v>
      </c>
      <c r="L1280" s="77">
        <f>+IF(ISNUMBER(DATA!AO839),DATA!AO839,"n/a")</f>
        <v>0.131812960755468</v>
      </c>
    </row>
    <row r="1281" spans="1:12" x14ac:dyDescent="0.2">
      <c r="A1281" s="75"/>
      <c r="E1281" s="86"/>
      <c r="F1281" s="77"/>
      <c r="G1281" s="86"/>
      <c r="H1281" s="77"/>
      <c r="I1281" s="86"/>
      <c r="J1281" s="77"/>
      <c r="K1281" s="86"/>
      <c r="L1281" s="77"/>
    </row>
    <row r="1282" spans="1:12" x14ac:dyDescent="0.2">
      <c r="A1282" s="75" t="s">
        <v>19</v>
      </c>
      <c r="B1282" s="66" t="s">
        <v>28</v>
      </c>
      <c r="C1282" s="66" t="s">
        <v>10</v>
      </c>
      <c r="D1282" s="66" t="s">
        <v>271</v>
      </c>
      <c r="E1282" s="87">
        <f>+IF(ISNUMBER(DATA!L790),DATA!L790,"n/a")</f>
        <v>5.3975435775500804</v>
      </c>
      <c r="F1282" s="77">
        <f>+IF(ISNUMBER(DATA!M790),DATA!M790,"n/a")</f>
        <v>0.112687074052769</v>
      </c>
      <c r="G1282" s="87">
        <f>+IF(ISNUMBER(DATA!V790),DATA!V790,"n/a")</f>
        <v>4.9030395144969097</v>
      </c>
      <c r="H1282" s="77">
        <f>+IF(ISNUMBER(DATA!W790),DATA!W790,"n/a")</f>
        <v>5.2586748876251199E-2</v>
      </c>
      <c r="I1282" s="87">
        <f>+IF(ISNUMBER(DATA!AF790),DATA!AF790,"n/a")</f>
        <v>4.6717671033234396</v>
      </c>
      <c r="J1282" s="77">
        <f>+IF(ISNUMBER(DATA!AG790),DATA!AG790,"n/a")</f>
        <v>-3.6415314391590098E-2</v>
      </c>
      <c r="K1282" s="87">
        <f>+IF(ISNUMBER(DATA!AP790),DATA!AP790,"n/a")</f>
        <v>4.6632138870546997</v>
      </c>
      <c r="L1282" s="77">
        <f>+IF(ISNUMBER(DATA!AQ790),DATA!AQ790,"n/a")</f>
        <v>-5.5125012939818398E-2</v>
      </c>
    </row>
    <row r="1283" spans="1:12" x14ac:dyDescent="0.2">
      <c r="A1283" s="75" t="s">
        <v>19</v>
      </c>
      <c r="B1283" s="66" t="s">
        <v>28</v>
      </c>
      <c r="C1283" s="66" t="s">
        <v>10</v>
      </c>
      <c r="D1283" s="66" t="s">
        <v>272</v>
      </c>
      <c r="E1283" s="87">
        <f>+IF(ISNUMBER(DATA!L791),DATA!L791,"n/a")</f>
        <v>5.5302008868498298</v>
      </c>
      <c r="F1283" s="77">
        <f>+IF(ISNUMBER(DATA!M791),DATA!M791,"n/a")</f>
        <v>2.1218470087741598E-2</v>
      </c>
      <c r="G1283" s="87">
        <f>+IF(ISNUMBER(DATA!V791),DATA!V791,"n/a")</f>
        <v>5.46445130951202</v>
      </c>
      <c r="H1283" s="77">
        <f>+IF(ISNUMBER(DATA!W791),DATA!W791,"n/a")</f>
        <v>8.2134294041289295E-3</v>
      </c>
      <c r="I1283" s="87">
        <f>+IF(ISNUMBER(DATA!AF791),DATA!AF791,"n/a")</f>
        <v>5.4616747500700198</v>
      </c>
      <c r="J1283" s="77">
        <f>+IF(ISNUMBER(DATA!AG791),DATA!AG791,"n/a")</f>
        <v>-2.0382635371432099E-3</v>
      </c>
      <c r="K1283" s="87">
        <f>+IF(ISNUMBER(DATA!AP791),DATA!AP791,"n/a")</f>
        <v>5.6264493676497098</v>
      </c>
      <c r="L1283" s="77">
        <f>+IF(ISNUMBER(DATA!AQ791),DATA!AQ791,"n/a")</f>
        <v>-7.3887733132116606E-2</v>
      </c>
    </row>
    <row r="1284" spans="1:12" x14ac:dyDescent="0.2">
      <c r="A1284" s="75" t="s">
        <v>19</v>
      </c>
      <c r="B1284" s="66" t="s">
        <v>28</v>
      </c>
      <c r="C1284" s="66" t="s">
        <v>10</v>
      </c>
      <c r="D1284" s="66" t="s">
        <v>273</v>
      </c>
      <c r="E1284" s="87">
        <f>+IF(ISNUMBER(DATA!L792),DATA!L792,"n/a")</f>
        <v>5.0314023684498403</v>
      </c>
      <c r="F1284" s="77">
        <f>+IF(ISNUMBER(DATA!M792),DATA!M792,"n/a")</f>
        <v>-0.22605045423478101</v>
      </c>
      <c r="G1284" s="87">
        <f>+IF(ISNUMBER(DATA!V792),DATA!V792,"n/a")</f>
        <v>5.1412374200250701</v>
      </c>
      <c r="H1284" s="77">
        <f>+IF(ISNUMBER(DATA!W792),DATA!W792,"n/a")</f>
        <v>-0.20541594289517001</v>
      </c>
      <c r="I1284" s="87">
        <f>+IF(ISNUMBER(DATA!AF792),DATA!AF792,"n/a")</f>
        <v>5.0435881453220803</v>
      </c>
      <c r="J1284" s="77">
        <f>+IF(ISNUMBER(DATA!AG792),DATA!AG792,"n/a")</f>
        <v>-0.216717992754933</v>
      </c>
      <c r="K1284" s="87">
        <f>+IF(ISNUMBER(DATA!AP792),DATA!AP792,"n/a")</f>
        <v>5.5724541631240703</v>
      </c>
      <c r="L1284" s="77">
        <f>+IF(ISNUMBER(DATA!AQ792),DATA!AQ792,"n/a")</f>
        <v>-0.14897947480722701</v>
      </c>
    </row>
    <row r="1285" spans="1:12" x14ac:dyDescent="0.2">
      <c r="A1285" s="75" t="s">
        <v>19</v>
      </c>
      <c r="B1285" s="66" t="s">
        <v>28</v>
      </c>
      <c r="C1285" s="66" t="s">
        <v>10</v>
      </c>
      <c r="D1285" s="66" t="s">
        <v>274</v>
      </c>
      <c r="E1285" s="87">
        <f>+IF(ISNUMBER(DATA!L793),DATA!L793,"n/a")</f>
        <v>4.76160316222402</v>
      </c>
      <c r="F1285" s="77">
        <f>+IF(ISNUMBER(DATA!M793),DATA!M793,"n/a")</f>
        <v>-1.18320537640649E-2</v>
      </c>
      <c r="G1285" s="87">
        <f>+IF(ISNUMBER(DATA!V793),DATA!V793,"n/a")</f>
        <v>4.8931485179819303</v>
      </c>
      <c r="H1285" s="77">
        <f>+IF(ISNUMBER(DATA!W793),DATA!W793,"n/a")</f>
        <v>-8.5985831461053708E-3</v>
      </c>
      <c r="I1285" s="87">
        <f>+IF(ISNUMBER(DATA!AF793),DATA!AF793,"n/a")</f>
        <v>4.8692185369525696</v>
      </c>
      <c r="J1285" s="77">
        <f>+IF(ISNUMBER(DATA!AG793),DATA!AG793,"n/a")</f>
        <v>-1.39978102819049E-2</v>
      </c>
      <c r="K1285" s="87">
        <f>+IF(ISNUMBER(DATA!AP793),DATA!AP793,"n/a")</f>
        <v>5.0063879535579501</v>
      </c>
      <c r="L1285" s="77">
        <f>+IF(ISNUMBER(DATA!AQ793),DATA!AQ793,"n/a")</f>
        <v>-9.2468522392788993E-2</v>
      </c>
    </row>
    <row r="1286" spans="1:12" x14ac:dyDescent="0.2">
      <c r="A1286" s="75" t="s">
        <v>19</v>
      </c>
      <c r="B1286" s="66" t="s">
        <v>28</v>
      </c>
      <c r="C1286" s="66" t="s">
        <v>10</v>
      </c>
      <c r="D1286" s="66" t="s">
        <v>275</v>
      </c>
      <c r="E1286" s="87">
        <f>+IF(ISNUMBER(DATA!L794),DATA!L794,"n/a")</f>
        <v>4.0092651930266499</v>
      </c>
      <c r="F1286" s="77">
        <f>+IF(ISNUMBER(DATA!M794),DATA!M794,"n/a")</f>
        <v>-0.38215623030521501</v>
      </c>
      <c r="G1286" s="87">
        <f>+IF(ISNUMBER(DATA!V794),DATA!V794,"n/a")</f>
        <v>4.0611593087463103</v>
      </c>
      <c r="H1286" s="77">
        <f>+IF(ISNUMBER(DATA!W794),DATA!W794,"n/a")</f>
        <v>-0.365049414740511</v>
      </c>
      <c r="I1286" s="87">
        <f>+IF(ISNUMBER(DATA!AF794),DATA!AF794,"n/a")</f>
        <v>3.9930551881955099</v>
      </c>
      <c r="J1286" s="77">
        <f>+IF(ISNUMBER(DATA!AG794),DATA!AG794,"n/a")</f>
        <v>-0.37475699190501299</v>
      </c>
      <c r="K1286" s="87">
        <f>+IF(ISNUMBER(DATA!AP794),DATA!AP794,"n/a")</f>
        <v>4.3560040337221899</v>
      </c>
      <c r="L1286" s="77">
        <f>+IF(ISNUMBER(DATA!AQ794),DATA!AQ794,"n/a")</f>
        <v>-0.31073603486351298</v>
      </c>
    </row>
    <row r="1287" spans="1:12" x14ac:dyDescent="0.2">
      <c r="A1287" s="75" t="s">
        <v>19</v>
      </c>
      <c r="B1287" s="66" t="s">
        <v>28</v>
      </c>
      <c r="C1287" s="66" t="s">
        <v>10</v>
      </c>
      <c r="D1287" s="66" t="s">
        <v>276</v>
      </c>
      <c r="E1287" s="87">
        <f>+IF(ISNUMBER(DATA!L795),DATA!L795,"n/a")</f>
        <v>6.2671953466819001</v>
      </c>
      <c r="F1287" s="77">
        <f>+IF(ISNUMBER(DATA!M795),DATA!M795,"n/a")</f>
        <v>6.7459753601300701E-2</v>
      </c>
      <c r="G1287" s="87">
        <f>+IF(ISNUMBER(DATA!V795),DATA!V795,"n/a")</f>
        <v>6.1103921002011603</v>
      </c>
      <c r="H1287" s="77">
        <f>+IF(ISNUMBER(DATA!W795),DATA!W795,"n/a")</f>
        <v>4.4331953679647797E-2</v>
      </c>
      <c r="I1287" s="87">
        <f>+IF(ISNUMBER(DATA!AF795),DATA!AF795,"n/a")</f>
        <v>6.0438125277015002</v>
      </c>
      <c r="J1287" s="77">
        <f>+IF(ISNUMBER(DATA!AG795),DATA!AG795,"n/a")</f>
        <v>3.1332197885383398E-2</v>
      </c>
      <c r="K1287" s="87">
        <f>+IF(ISNUMBER(DATA!AP795),DATA!AP795,"n/a")</f>
        <v>5.9636255120948896</v>
      </c>
      <c r="L1287" s="77">
        <f>+IF(ISNUMBER(DATA!AQ795),DATA!AQ795,"n/a")</f>
        <v>3.0683180190307701E-2</v>
      </c>
    </row>
    <row r="1288" spans="1:12" x14ac:dyDescent="0.2">
      <c r="A1288" s="75" t="s">
        <v>19</v>
      </c>
      <c r="B1288" s="66" t="s">
        <v>28</v>
      </c>
      <c r="C1288" s="66" t="s">
        <v>10</v>
      </c>
      <c r="D1288" s="66" t="s">
        <v>277</v>
      </c>
      <c r="E1288" s="87">
        <f>+IF(ISNUMBER(DATA!L796),DATA!L796,"n/a")</f>
        <v>5.1248358731792498</v>
      </c>
      <c r="F1288" s="77">
        <f>+IF(ISNUMBER(DATA!M796),DATA!M796,"n/a")</f>
        <v>-0.16872374196398901</v>
      </c>
      <c r="G1288" s="87">
        <f>+IF(ISNUMBER(DATA!V796),DATA!V796,"n/a")</f>
        <v>5.2481675907229404</v>
      </c>
      <c r="H1288" s="77">
        <f>+IF(ISNUMBER(DATA!W796),DATA!W796,"n/a")</f>
        <v>-0.17831402617174799</v>
      </c>
      <c r="I1288" s="87">
        <f>+IF(ISNUMBER(DATA!AF796),DATA!AF796,"n/a")</f>
        <v>5.3940401800789104</v>
      </c>
      <c r="J1288" s="77">
        <f>+IF(ISNUMBER(DATA!AG796),DATA!AG796,"n/a")</f>
        <v>-0.16214319400382499</v>
      </c>
      <c r="K1288" s="87">
        <f>+IF(ISNUMBER(DATA!AP796),DATA!AP796,"n/a")</f>
        <v>5.7781370034711097</v>
      </c>
      <c r="L1288" s="77">
        <f>+IF(ISNUMBER(DATA!AQ796),DATA!AQ796,"n/a")</f>
        <v>-0.118167120637014</v>
      </c>
    </row>
    <row r="1289" spans="1:12" x14ac:dyDescent="0.2">
      <c r="A1289" s="75" t="s">
        <v>19</v>
      </c>
      <c r="B1289" s="66" t="s">
        <v>28</v>
      </c>
      <c r="C1289" s="66" t="s">
        <v>10</v>
      </c>
      <c r="D1289" s="66" t="s">
        <v>278</v>
      </c>
      <c r="E1289" s="87">
        <f>+IF(ISNUMBER(DATA!L797),DATA!L797,"n/a")</f>
        <v>4.9819416218342303</v>
      </c>
      <c r="F1289" s="77">
        <f>+IF(ISNUMBER(DATA!M797),DATA!M797,"n/a")</f>
        <v>0.14380922620469</v>
      </c>
      <c r="G1289" s="87">
        <f>+IF(ISNUMBER(DATA!V797),DATA!V797,"n/a")</f>
        <v>4.7335132884126896</v>
      </c>
      <c r="H1289" s="77">
        <f>+IF(ISNUMBER(DATA!W797),DATA!W797,"n/a")</f>
        <v>-5.3482437774608198E-2</v>
      </c>
      <c r="I1289" s="87">
        <f>+IF(ISNUMBER(DATA!AF797),DATA!AF797,"n/a")</f>
        <v>4.6132215064662399</v>
      </c>
      <c r="J1289" s="77">
        <f>+IF(ISNUMBER(DATA!AG797),DATA!AG797,"n/a")</f>
        <v>-6.6295151194488297E-2</v>
      </c>
      <c r="K1289" s="87">
        <f>+IF(ISNUMBER(DATA!AP797),DATA!AP797,"n/a")</f>
        <v>4.9078716469267301</v>
      </c>
      <c r="L1289" s="77">
        <f>+IF(ISNUMBER(DATA!AQ797),DATA!AQ797,"n/a")</f>
        <v>-1.8825199221105E-2</v>
      </c>
    </row>
    <row r="1290" spans="1:12" x14ac:dyDescent="0.2">
      <c r="A1290" s="75" t="s">
        <v>19</v>
      </c>
      <c r="B1290" s="66" t="s">
        <v>28</v>
      </c>
      <c r="C1290" s="66" t="s">
        <v>10</v>
      </c>
      <c r="D1290" s="66" t="s">
        <v>279</v>
      </c>
      <c r="E1290" s="87">
        <f>+IF(ISNUMBER(DATA!L798),DATA!L798,"n/a")</f>
        <v>4.8250851287424297</v>
      </c>
      <c r="F1290" s="77">
        <f>+IF(ISNUMBER(DATA!M798),DATA!M798,"n/a")</f>
        <v>0.386573187588171</v>
      </c>
      <c r="G1290" s="87">
        <f>+IF(ISNUMBER(DATA!V798),DATA!V798,"n/a")</f>
        <v>4.4140073523802199</v>
      </c>
      <c r="H1290" s="77">
        <f>+IF(ISNUMBER(DATA!W798),DATA!W798,"n/a")</f>
        <v>8.49478110283787E-2</v>
      </c>
      <c r="I1290" s="87">
        <f>+IF(ISNUMBER(DATA!AF798),DATA!AF798,"n/a")</f>
        <v>4.3983564055578199</v>
      </c>
      <c r="J1290" s="77">
        <f>+IF(ISNUMBER(DATA!AG798),DATA!AG798,"n/a")</f>
        <v>5.0529798137183397E-2</v>
      </c>
      <c r="K1290" s="87">
        <f>+IF(ISNUMBER(DATA!AP798),DATA!AP798,"n/a")</f>
        <v>4.5071921329010696</v>
      </c>
      <c r="L1290" s="77">
        <f>+IF(ISNUMBER(DATA!AQ798),DATA!AQ798,"n/a")</f>
        <v>0.11614467741383901</v>
      </c>
    </row>
    <row r="1291" spans="1:12" x14ac:dyDescent="0.2">
      <c r="A1291" s="75" t="s">
        <v>19</v>
      </c>
      <c r="B1291" s="66" t="s">
        <v>28</v>
      </c>
      <c r="C1291" s="66" t="s">
        <v>10</v>
      </c>
      <c r="D1291" s="66" t="s">
        <v>280</v>
      </c>
      <c r="E1291" s="87">
        <f>+IF(ISNUMBER(DATA!L799),DATA!L799,"n/a")</f>
        <v>7.2088438819509904</v>
      </c>
      <c r="F1291" s="77">
        <f>+IF(ISNUMBER(DATA!M799),DATA!M799,"n/a")</f>
        <v>4.3018740270805199E-3</v>
      </c>
      <c r="G1291" s="87">
        <f>+IF(ISNUMBER(DATA!V799),DATA!V799,"n/a")</f>
        <v>7.1566690605788699</v>
      </c>
      <c r="H1291" s="77">
        <f>+IF(ISNUMBER(DATA!W799),DATA!W799,"n/a")</f>
        <v>-1.03692539910083E-2</v>
      </c>
      <c r="I1291" s="87">
        <f>+IF(ISNUMBER(DATA!AF799),DATA!AF799,"n/a")</f>
        <v>7.0817537709072802</v>
      </c>
      <c r="J1291" s="77">
        <f>+IF(ISNUMBER(DATA!AG799),DATA!AG799,"n/a")</f>
        <v>-2.2134492029722098E-2</v>
      </c>
      <c r="K1291" s="87">
        <f>+IF(ISNUMBER(DATA!AP799),DATA!AP799,"n/a")</f>
        <v>7.1015199953138097</v>
      </c>
      <c r="L1291" s="77">
        <f>+IF(ISNUMBER(DATA!AQ799),DATA!AQ799,"n/a")</f>
        <v>-4.4104556173112201E-2</v>
      </c>
    </row>
    <row r="1292" spans="1:12" x14ac:dyDescent="0.2">
      <c r="A1292" s="75" t="s">
        <v>19</v>
      </c>
      <c r="B1292" s="66" t="s">
        <v>28</v>
      </c>
      <c r="C1292" s="66" t="s">
        <v>10</v>
      </c>
      <c r="D1292" s="66" t="s">
        <v>281</v>
      </c>
      <c r="E1292" s="87">
        <f>+IF(ISNUMBER(DATA!L800),DATA!L800,"n/a")</f>
        <v>5.1105306813553</v>
      </c>
      <c r="F1292" s="77">
        <f>+IF(ISNUMBER(DATA!M800),DATA!M800,"n/a")</f>
        <v>0.60170139643018505</v>
      </c>
      <c r="G1292" s="87">
        <f>+IF(ISNUMBER(DATA!V800),DATA!V800,"n/a")</f>
        <v>4.5671755036255899</v>
      </c>
      <c r="H1292" s="77">
        <f>+IF(ISNUMBER(DATA!W800),DATA!W800,"n/a")</f>
        <v>0.14209224250649499</v>
      </c>
      <c r="I1292" s="87">
        <f>+IF(ISNUMBER(DATA!AF800),DATA!AF800,"n/a")</f>
        <v>4.5357167986515101</v>
      </c>
      <c r="J1292" s="77">
        <f>+IF(ISNUMBER(DATA!AG800),DATA!AG800,"n/a")</f>
        <v>0.16429863182926799</v>
      </c>
      <c r="K1292" s="87">
        <f>+IF(ISNUMBER(DATA!AP800),DATA!AP800,"n/a")</f>
        <v>4.6551247986929596</v>
      </c>
      <c r="L1292" s="77">
        <f>+IF(ISNUMBER(DATA!AQ800),DATA!AQ800,"n/a")</f>
        <v>0.18031694194790801</v>
      </c>
    </row>
    <row r="1293" spans="1:12" x14ac:dyDescent="0.2">
      <c r="A1293" s="75" t="s">
        <v>19</v>
      </c>
      <c r="B1293" s="66" t="s">
        <v>28</v>
      </c>
      <c r="C1293" s="66" t="s">
        <v>10</v>
      </c>
      <c r="D1293" s="66" t="s">
        <v>282</v>
      </c>
      <c r="E1293" s="87">
        <f>+IF(ISNUMBER(DATA!L801),DATA!L801,"n/a")</f>
        <v>5.8120854616075297</v>
      </c>
      <c r="F1293" s="77">
        <f>+IF(ISNUMBER(DATA!M801),DATA!M801,"n/a")</f>
        <v>2.1021929534215302E-3</v>
      </c>
      <c r="G1293" s="87">
        <f>+IF(ISNUMBER(DATA!V801),DATA!V801,"n/a")</f>
        <v>5.8993634078454003</v>
      </c>
      <c r="H1293" s="77">
        <f>+IF(ISNUMBER(DATA!W801),DATA!W801,"n/a")</f>
        <v>2.8308821002701701E-2</v>
      </c>
      <c r="I1293" s="87">
        <f>+IF(ISNUMBER(DATA!AF801),DATA!AF801,"n/a")</f>
        <v>5.8416221568277402</v>
      </c>
      <c r="J1293" s="77">
        <f>+IF(ISNUMBER(DATA!AG801),DATA!AG801,"n/a")</f>
        <v>4.5152297653239604E-3</v>
      </c>
      <c r="K1293" s="87">
        <f>+IF(ISNUMBER(DATA!AP801),DATA!AP801,"n/a")</f>
        <v>5.8314735398150201</v>
      </c>
      <c r="L1293" s="77">
        <f>+IF(ISNUMBER(DATA!AQ801),DATA!AQ801,"n/a")</f>
        <v>-7.9316175415551901E-2</v>
      </c>
    </row>
    <row r="1294" spans="1:12" x14ac:dyDescent="0.2">
      <c r="A1294" s="75" t="s">
        <v>19</v>
      </c>
      <c r="B1294" s="66" t="s">
        <v>28</v>
      </c>
      <c r="C1294" s="66" t="s">
        <v>10</v>
      </c>
      <c r="D1294" s="66" t="s">
        <v>283</v>
      </c>
      <c r="E1294" s="87">
        <f>+IF(ISNUMBER(DATA!L802),DATA!L802,"n/a")</f>
        <v>6.3391984510245898</v>
      </c>
      <c r="F1294" s="77">
        <f>+IF(ISNUMBER(DATA!M802),DATA!M802,"n/a")</f>
        <v>0.31319583674747298</v>
      </c>
      <c r="G1294" s="87">
        <f>+IF(ISNUMBER(DATA!V802),DATA!V802,"n/a")</f>
        <v>6.31437666678569</v>
      </c>
      <c r="H1294" s="77">
        <f>+IF(ISNUMBER(DATA!W802),DATA!W802,"n/a")</f>
        <v>0.30001781752324103</v>
      </c>
      <c r="I1294" s="87">
        <f>+IF(ISNUMBER(DATA!AF802),DATA!AF802,"n/a")</f>
        <v>6.0659402406156504</v>
      </c>
      <c r="J1294" s="77">
        <f>+IF(ISNUMBER(DATA!AG802),DATA!AG802,"n/a")</f>
        <v>0.300825149126632</v>
      </c>
      <c r="K1294" s="87">
        <f>+IF(ISNUMBER(DATA!AP802),DATA!AP802,"n/a")</f>
        <v>5.44946397074792</v>
      </c>
      <c r="L1294" s="77">
        <f>+IF(ISNUMBER(DATA!AQ802),DATA!AQ802,"n/a")</f>
        <v>0.28621508221783998</v>
      </c>
    </row>
    <row r="1295" spans="1:12" x14ac:dyDescent="0.2">
      <c r="A1295" s="75" t="s">
        <v>19</v>
      </c>
      <c r="B1295" s="66" t="s">
        <v>28</v>
      </c>
      <c r="C1295" s="66" t="s">
        <v>10</v>
      </c>
      <c r="D1295" s="66" t="s">
        <v>284</v>
      </c>
      <c r="E1295" s="87">
        <f>+IF(ISNUMBER(DATA!L803),DATA!L803,"n/a")</f>
        <v>4.2267125328079302</v>
      </c>
      <c r="F1295" s="77">
        <f>+IF(ISNUMBER(DATA!M803),DATA!M803,"n/a")</f>
        <v>0.70663414080454201</v>
      </c>
      <c r="G1295" s="87">
        <f>+IF(ISNUMBER(DATA!V803),DATA!V803,"n/a")</f>
        <v>3.5524708808029102</v>
      </c>
      <c r="H1295" s="77">
        <f>+IF(ISNUMBER(DATA!W803),DATA!W803,"n/a")</f>
        <v>0.12819769274595799</v>
      </c>
      <c r="I1295" s="87">
        <f>+IF(ISNUMBER(DATA!AF803),DATA!AF803,"n/a")</f>
        <v>3.5454693986735801</v>
      </c>
      <c r="J1295" s="77">
        <f>+IF(ISNUMBER(DATA!AG803),DATA!AG803,"n/a")</f>
        <v>0.12910364970511701</v>
      </c>
      <c r="K1295" s="87">
        <f>+IF(ISNUMBER(DATA!AP803),DATA!AP803,"n/a")</f>
        <v>3.68334641787823</v>
      </c>
      <c r="L1295" s="77">
        <f>+IF(ISNUMBER(DATA!AQ803),DATA!AQ803,"n/a")</f>
        <v>0.23099951414449901</v>
      </c>
    </row>
    <row r="1296" spans="1:12" x14ac:dyDescent="0.2">
      <c r="A1296" s="75" t="s">
        <v>19</v>
      </c>
      <c r="B1296" s="66" t="s">
        <v>28</v>
      </c>
      <c r="C1296" s="66" t="s">
        <v>10</v>
      </c>
      <c r="D1296" s="66" t="s">
        <v>285</v>
      </c>
      <c r="E1296" s="87">
        <f>+IF(ISNUMBER(DATA!L804),DATA!L804,"n/a")</f>
        <v>3.1359884213029199</v>
      </c>
      <c r="F1296" s="77">
        <f>+IF(ISNUMBER(DATA!M804),DATA!M804,"n/a")</f>
        <v>0.54028772486760901</v>
      </c>
      <c r="G1296" s="87">
        <f>+IF(ISNUMBER(DATA!V804),DATA!V804,"n/a")</f>
        <v>2.4980095971648599</v>
      </c>
      <c r="H1296" s="77">
        <f>+IF(ISNUMBER(DATA!W804),DATA!W804,"n/a")</f>
        <v>-2.1103191944832199E-2</v>
      </c>
      <c r="I1296" s="87">
        <f>+IF(ISNUMBER(DATA!AF804),DATA!AF804,"n/a")</f>
        <v>2.4956416544041802</v>
      </c>
      <c r="J1296" s="77">
        <f>+IF(ISNUMBER(DATA!AG804),DATA!AG804,"n/a")</f>
        <v>-2.5708649507354998E-2</v>
      </c>
      <c r="K1296" s="87">
        <f>+IF(ISNUMBER(DATA!AP804),DATA!AP804,"n/a")</f>
        <v>2.5803679140433902</v>
      </c>
      <c r="L1296" s="77">
        <f>+IF(ISNUMBER(DATA!AQ804),DATA!AQ804,"n/a")</f>
        <v>4.3958490625236199E-2</v>
      </c>
    </row>
    <row r="1297" spans="1:12" x14ac:dyDescent="0.2">
      <c r="A1297" s="75" t="s">
        <v>19</v>
      </c>
      <c r="B1297" s="66" t="s">
        <v>28</v>
      </c>
      <c r="C1297" s="66" t="s">
        <v>10</v>
      </c>
      <c r="D1297" s="66" t="s">
        <v>286</v>
      </c>
      <c r="E1297" s="87">
        <f>+IF(ISNUMBER(DATA!L805),DATA!L805,"n/a")</f>
        <v>4.5460921354683803</v>
      </c>
      <c r="F1297" s="77">
        <f>+IF(ISNUMBER(DATA!M805),DATA!M805,"n/a")</f>
        <v>-0.20970171567337001</v>
      </c>
      <c r="G1297" s="87">
        <f>+IF(ISNUMBER(DATA!V805),DATA!V805,"n/a")</f>
        <v>4.5131693639144199</v>
      </c>
      <c r="H1297" s="77">
        <f>+IF(ISNUMBER(DATA!W805),DATA!W805,"n/a")</f>
        <v>-0.21927884236206899</v>
      </c>
      <c r="I1297" s="87">
        <f>+IF(ISNUMBER(DATA!AF805),DATA!AF805,"n/a")</f>
        <v>4.3948380676776502</v>
      </c>
      <c r="J1297" s="77">
        <f>+IF(ISNUMBER(DATA!AG805),DATA!AG805,"n/a")</f>
        <v>-0.25171293817074702</v>
      </c>
      <c r="K1297" s="87">
        <f>+IF(ISNUMBER(DATA!AP805),DATA!AP805,"n/a")</f>
        <v>5.0364087139363898</v>
      </c>
      <c r="L1297" s="77">
        <f>+IF(ISNUMBER(DATA!AQ805),DATA!AQ805,"n/a")</f>
        <v>-0.170392880913977</v>
      </c>
    </row>
    <row r="1298" spans="1:12" x14ac:dyDescent="0.2">
      <c r="A1298" s="75" t="s">
        <v>19</v>
      </c>
      <c r="B1298" s="66" t="s">
        <v>28</v>
      </c>
      <c r="C1298" s="66" t="s">
        <v>10</v>
      </c>
      <c r="D1298" s="66" t="s">
        <v>287</v>
      </c>
      <c r="E1298" s="87">
        <f>+IF(ISNUMBER(DATA!L806),DATA!L806,"n/a")</f>
        <v>4.0311708488721303</v>
      </c>
      <c r="F1298" s="77">
        <f>+IF(ISNUMBER(DATA!M806),DATA!M806,"n/a")</f>
        <v>-0.24523039202590699</v>
      </c>
      <c r="G1298" s="87">
        <f>+IF(ISNUMBER(DATA!V806),DATA!V806,"n/a")</f>
        <v>4.1363386122129198</v>
      </c>
      <c r="H1298" s="77">
        <f>+IF(ISNUMBER(DATA!W806),DATA!W806,"n/a")</f>
        <v>-0.22617207477531301</v>
      </c>
      <c r="I1298" s="87">
        <f>+IF(ISNUMBER(DATA!AF806),DATA!AF806,"n/a")</f>
        <v>4.0255262629869701</v>
      </c>
      <c r="J1298" s="77">
        <f>+IF(ISNUMBER(DATA!AG806),DATA!AG806,"n/a")</f>
        <v>-0.23891150182687601</v>
      </c>
      <c r="K1298" s="87">
        <f>+IF(ISNUMBER(DATA!AP806),DATA!AP806,"n/a")</f>
        <v>4.5118967222570703</v>
      </c>
      <c r="L1298" s="77">
        <f>+IF(ISNUMBER(DATA!AQ806),DATA!AQ806,"n/a")</f>
        <v>-0.148563623123494</v>
      </c>
    </row>
    <row r="1299" spans="1:12" x14ac:dyDescent="0.2">
      <c r="A1299" s="75" t="s">
        <v>19</v>
      </c>
      <c r="B1299" s="66" t="s">
        <v>28</v>
      </c>
      <c r="C1299" s="66" t="s">
        <v>10</v>
      </c>
      <c r="D1299" s="66" t="s">
        <v>288</v>
      </c>
      <c r="E1299" s="87">
        <f>+IF(ISNUMBER(DATA!L807),DATA!L807,"n/a")</f>
        <v>5.98500037287533</v>
      </c>
      <c r="F1299" s="77">
        <f>+IF(ISNUMBER(DATA!M807),DATA!M807,"n/a")</f>
        <v>-2.5222517390500701E-2</v>
      </c>
      <c r="G1299" s="87">
        <f>+IF(ISNUMBER(DATA!V807),DATA!V807,"n/a")</f>
        <v>6.0439354864643597</v>
      </c>
      <c r="H1299" s="77">
        <f>+IF(ISNUMBER(DATA!W807),DATA!W807,"n/a")</f>
        <v>3.1872428177381899E-3</v>
      </c>
      <c r="I1299" s="87">
        <f>+IF(ISNUMBER(DATA!AF807),DATA!AF807,"n/a")</f>
        <v>5.9925140742205496</v>
      </c>
      <c r="J1299" s="77">
        <f>+IF(ISNUMBER(DATA!AG807),DATA!AG807,"n/a")</f>
        <v>-1.51408238237571E-2</v>
      </c>
      <c r="K1299" s="87">
        <f>+IF(ISNUMBER(DATA!AP807),DATA!AP807,"n/a")</f>
        <v>6.09776112549903</v>
      </c>
      <c r="L1299" s="77">
        <f>+IF(ISNUMBER(DATA!AQ807),DATA!AQ807,"n/a")</f>
        <v>-3.3456361464289798E-2</v>
      </c>
    </row>
    <row r="1300" spans="1:12" x14ac:dyDescent="0.2">
      <c r="A1300" s="75" t="s">
        <v>19</v>
      </c>
      <c r="B1300" s="66" t="s">
        <v>28</v>
      </c>
      <c r="C1300" s="66" t="s">
        <v>10</v>
      </c>
      <c r="D1300" s="66" t="s">
        <v>289</v>
      </c>
      <c r="E1300" s="87">
        <f>+IF(ISNUMBER(DATA!L808),DATA!L808,"n/a")</f>
        <v>4.3123511542045101</v>
      </c>
      <c r="F1300" s="77">
        <f>+IF(ISNUMBER(DATA!M808),DATA!M808,"n/a")</f>
        <v>0.18869347761966199</v>
      </c>
      <c r="G1300" s="87">
        <f>+IF(ISNUMBER(DATA!V808),DATA!V808,"n/a")</f>
        <v>4.1851637239972002</v>
      </c>
      <c r="H1300" s="77">
        <f>+IF(ISNUMBER(DATA!W808),DATA!W808,"n/a")</f>
        <v>-3.4030327525723297E-2</v>
      </c>
      <c r="I1300" s="87">
        <f>+IF(ISNUMBER(DATA!AF808),DATA!AF808,"n/a")</f>
        <v>4.1741382704917003</v>
      </c>
      <c r="J1300" s="77">
        <f>+IF(ISNUMBER(DATA!AG808),DATA!AG808,"n/a")</f>
        <v>-2.86285947400176E-2</v>
      </c>
      <c r="K1300" s="87">
        <f>+IF(ISNUMBER(DATA!AP808),DATA!AP808,"n/a")</f>
        <v>4.3524359972850899</v>
      </c>
      <c r="L1300" s="77">
        <f>+IF(ISNUMBER(DATA!AQ808),DATA!AQ808,"n/a")</f>
        <v>4.44126434939155E-2</v>
      </c>
    </row>
    <row r="1301" spans="1:12" x14ac:dyDescent="0.2">
      <c r="A1301" s="75" t="s">
        <v>19</v>
      </c>
      <c r="B1301" s="66" t="s">
        <v>28</v>
      </c>
      <c r="C1301" s="66" t="s">
        <v>10</v>
      </c>
      <c r="D1301" s="66" t="s">
        <v>290</v>
      </c>
      <c r="E1301" s="87">
        <f>+IF(ISNUMBER(DATA!L809),DATA!L809,"n/a")</f>
        <v>5.2398354985429103</v>
      </c>
      <c r="F1301" s="77">
        <f>+IF(ISNUMBER(DATA!M809),DATA!M809,"n/a")</f>
        <v>-6.69914769370685E-2</v>
      </c>
      <c r="G1301" s="87">
        <f>+IF(ISNUMBER(DATA!V809),DATA!V809,"n/a")</f>
        <v>5.4500644758971699</v>
      </c>
      <c r="H1301" s="77">
        <f>+IF(ISNUMBER(DATA!W809),DATA!W809,"n/a")</f>
        <v>-3.3418764168579002E-2</v>
      </c>
      <c r="I1301" s="87">
        <f>+IF(ISNUMBER(DATA!AF809),DATA!AF809,"n/a")</f>
        <v>5.5149078923151604</v>
      </c>
      <c r="J1301" s="77">
        <f>+IF(ISNUMBER(DATA!AG809),DATA!AG809,"n/a")</f>
        <v>-2.2258959238427301E-2</v>
      </c>
      <c r="K1301" s="87">
        <f>+IF(ISNUMBER(DATA!AP809),DATA!AP809,"n/a")</f>
        <v>5.69402478624861</v>
      </c>
      <c r="L1301" s="77">
        <f>+IF(ISNUMBER(DATA!AQ809),DATA!AQ809,"n/a")</f>
        <v>-0.12560927438136801</v>
      </c>
    </row>
    <row r="1302" spans="1:12" x14ac:dyDescent="0.2">
      <c r="A1302" s="75" t="s">
        <v>19</v>
      </c>
      <c r="B1302" s="66" t="s">
        <v>28</v>
      </c>
      <c r="C1302" s="66" t="s">
        <v>10</v>
      </c>
      <c r="D1302" s="66" t="s">
        <v>291</v>
      </c>
      <c r="E1302" s="87">
        <f>+IF(ISNUMBER(DATA!L810),DATA!L810,"n/a")</f>
        <v>6.3359552081113097</v>
      </c>
      <c r="F1302" s="77">
        <f>+IF(ISNUMBER(DATA!M810),DATA!M810,"n/a")</f>
        <v>-1.45303565154449E-2</v>
      </c>
      <c r="G1302" s="87">
        <f>+IF(ISNUMBER(DATA!V810),DATA!V810,"n/a")</f>
        <v>6.8174557544733103</v>
      </c>
      <c r="H1302" s="77">
        <f>+IF(ISNUMBER(DATA!W810),DATA!W810,"n/a")</f>
        <v>3.7488398673544102E-2</v>
      </c>
      <c r="I1302" s="87">
        <f>+IF(ISNUMBER(DATA!AF810),DATA!AF810,"n/a")</f>
        <v>6.6581261025379002</v>
      </c>
      <c r="J1302" s="77">
        <f>+IF(ISNUMBER(DATA!AG810),DATA!AG810,"n/a")</f>
        <v>2.5694042248354701E-3</v>
      </c>
      <c r="K1302" s="87">
        <f>+IF(ISNUMBER(DATA!AP810),DATA!AP810,"n/a")</f>
        <v>6.2253996836339498</v>
      </c>
      <c r="L1302" s="77">
        <f>+IF(ISNUMBER(DATA!AQ810),DATA!AQ810,"n/a")</f>
        <v>-7.7622309642344997E-2</v>
      </c>
    </row>
    <row r="1303" spans="1:12" x14ac:dyDescent="0.2">
      <c r="A1303" s="75" t="s">
        <v>19</v>
      </c>
      <c r="B1303" s="66" t="s">
        <v>28</v>
      </c>
      <c r="C1303" s="66" t="s">
        <v>10</v>
      </c>
      <c r="D1303" s="66" t="s">
        <v>292</v>
      </c>
      <c r="E1303" s="87">
        <f>+IF(ISNUMBER(DATA!L811),DATA!L811,"n/a")</f>
        <v>6.1017690546457102</v>
      </c>
      <c r="F1303" s="77">
        <f>+IF(ISNUMBER(DATA!M811),DATA!M811,"n/a")</f>
        <v>2.7664280276674402E-2</v>
      </c>
      <c r="G1303" s="87">
        <f>+IF(ISNUMBER(DATA!V811),DATA!V811,"n/a")</f>
        <v>6.1026025240519601</v>
      </c>
      <c r="H1303" s="77">
        <f>+IF(ISNUMBER(DATA!W811),DATA!W811,"n/a")</f>
        <v>-4.1918912692074102E-2</v>
      </c>
      <c r="I1303" s="87">
        <f>+IF(ISNUMBER(DATA!AF811),DATA!AF811,"n/a")</f>
        <v>6.0997386348510396</v>
      </c>
      <c r="J1303" s="77">
        <f>+IF(ISNUMBER(DATA!AG811),DATA!AG811,"n/a")</f>
        <v>-5.2532859087675701E-2</v>
      </c>
      <c r="K1303" s="87">
        <f>+IF(ISNUMBER(DATA!AP811),DATA!AP811,"n/a")</f>
        <v>6.0277620889385304</v>
      </c>
      <c r="L1303" s="77">
        <f>+IF(ISNUMBER(DATA!AQ811),DATA!AQ811,"n/a")</f>
        <v>-5.0867962393310401E-2</v>
      </c>
    </row>
    <row r="1304" spans="1:12" x14ac:dyDescent="0.2">
      <c r="A1304" s="75" t="s">
        <v>19</v>
      </c>
      <c r="B1304" s="66" t="s">
        <v>28</v>
      </c>
      <c r="C1304" s="66" t="s">
        <v>10</v>
      </c>
      <c r="D1304" s="66" t="s">
        <v>293</v>
      </c>
      <c r="E1304" s="87">
        <f>+IF(ISNUMBER(DATA!L812),DATA!L812,"n/a")</f>
        <v>5.2469641285687496</v>
      </c>
      <c r="F1304" s="77">
        <f>+IF(ISNUMBER(DATA!M812),DATA!M812,"n/a")</f>
        <v>8.5952581887687798E-2</v>
      </c>
      <c r="G1304" s="87">
        <f>+IF(ISNUMBER(DATA!V812),DATA!V812,"n/a")</f>
        <v>4.6953558327219396</v>
      </c>
      <c r="H1304" s="77">
        <f>+IF(ISNUMBER(DATA!W812),DATA!W812,"n/a")</f>
        <v>-0.16781469093492399</v>
      </c>
      <c r="I1304" s="87">
        <f>+IF(ISNUMBER(DATA!AF812),DATA!AF812,"n/a")</f>
        <v>4.6614159770227301</v>
      </c>
      <c r="J1304" s="77">
        <f>+IF(ISNUMBER(DATA!AG812),DATA!AG812,"n/a")</f>
        <v>-0.15739249486495399</v>
      </c>
      <c r="K1304" s="87">
        <f>+IF(ISNUMBER(DATA!AP812),DATA!AP812,"n/a")</f>
        <v>4.7881270746281999</v>
      </c>
      <c r="L1304" s="77">
        <f>+IF(ISNUMBER(DATA!AQ812),DATA!AQ812,"n/a")</f>
        <v>-2.53100586689891E-2</v>
      </c>
    </row>
    <row r="1305" spans="1:12" x14ac:dyDescent="0.2">
      <c r="A1305" s="75" t="s">
        <v>19</v>
      </c>
      <c r="B1305" s="66" t="s">
        <v>28</v>
      </c>
      <c r="C1305" s="66" t="s">
        <v>10</v>
      </c>
      <c r="D1305" s="66" t="s">
        <v>294</v>
      </c>
      <c r="E1305" s="87">
        <f>+IF(ISNUMBER(DATA!L813),DATA!L813,"n/a")</f>
        <v>6.5927813890958298</v>
      </c>
      <c r="F1305" s="77">
        <f>+IF(ISNUMBER(DATA!M813),DATA!M813,"n/a")</f>
        <v>-0.16537750681372301</v>
      </c>
      <c r="G1305" s="87">
        <f>+IF(ISNUMBER(DATA!V813),DATA!V813,"n/a")</f>
        <v>6.8886904996799103</v>
      </c>
      <c r="H1305" s="77">
        <f>+IF(ISNUMBER(DATA!W813),DATA!W813,"n/a")</f>
        <v>-0.111656502121507</v>
      </c>
      <c r="I1305" s="87">
        <f>+IF(ISNUMBER(DATA!AF813),DATA!AF813,"n/a")</f>
        <v>7.0081471898300398</v>
      </c>
      <c r="J1305" s="77">
        <f>+IF(ISNUMBER(DATA!AG813),DATA!AG813,"n/a")</f>
        <v>-9.9212834017623E-2</v>
      </c>
      <c r="K1305" s="87">
        <f>+IF(ISNUMBER(DATA!AP813),DATA!AP813,"n/a")</f>
        <v>7.2148350352984902</v>
      </c>
      <c r="L1305" s="77">
        <f>+IF(ISNUMBER(DATA!AQ813),DATA!AQ813,"n/a")</f>
        <v>-8.97397879808563E-2</v>
      </c>
    </row>
    <row r="1306" spans="1:12" x14ac:dyDescent="0.2">
      <c r="A1306" s="75" t="s">
        <v>19</v>
      </c>
      <c r="B1306" s="66" t="s">
        <v>28</v>
      </c>
      <c r="C1306" s="66" t="s">
        <v>10</v>
      </c>
      <c r="D1306" s="66" t="s">
        <v>295</v>
      </c>
      <c r="E1306" s="87">
        <f>+IF(ISNUMBER(DATA!L814),DATA!L814,"n/a")</f>
        <v>6.3441987606768899</v>
      </c>
      <c r="F1306" s="77">
        <f>+IF(ISNUMBER(DATA!M814),DATA!M814,"n/a")</f>
        <v>0.11631364143293201</v>
      </c>
      <c r="G1306" s="87">
        <f>+IF(ISNUMBER(DATA!V814),DATA!V814,"n/a")</f>
        <v>6.1356809102031296</v>
      </c>
      <c r="H1306" s="77">
        <f>+IF(ISNUMBER(DATA!W814),DATA!W814,"n/a")</f>
        <v>7.2563067557920205E-2</v>
      </c>
      <c r="I1306" s="87">
        <f>+IF(ISNUMBER(DATA!AF814),DATA!AF814,"n/a")</f>
        <v>6.1304673520014701</v>
      </c>
      <c r="J1306" s="77">
        <f>+IF(ISNUMBER(DATA!AG814),DATA!AG814,"n/a")</f>
        <v>4.2517518749448598E-2</v>
      </c>
      <c r="K1306" s="87">
        <f>+IF(ISNUMBER(DATA!AP814),DATA!AP814,"n/a")</f>
        <v>6.2638072746996603</v>
      </c>
      <c r="L1306" s="77">
        <f>+IF(ISNUMBER(DATA!AQ814),DATA!AQ814,"n/a")</f>
        <v>-1.41074017277671E-2</v>
      </c>
    </row>
    <row r="1307" spans="1:12" x14ac:dyDescent="0.2">
      <c r="A1307" s="75" t="s">
        <v>19</v>
      </c>
      <c r="B1307" s="66" t="s">
        <v>28</v>
      </c>
      <c r="C1307" s="66" t="s">
        <v>10</v>
      </c>
      <c r="D1307" s="66" t="s">
        <v>296</v>
      </c>
      <c r="E1307" s="87">
        <f>+IF(ISNUMBER(DATA!L815),DATA!L815,"n/a")</f>
        <v>6.8236931892964501</v>
      </c>
      <c r="F1307" s="77">
        <f>+IF(ISNUMBER(DATA!M815),DATA!M815,"n/a")</f>
        <v>0.18800743211264601</v>
      </c>
      <c r="G1307" s="87">
        <f>+IF(ISNUMBER(DATA!V815),DATA!V815,"n/a")</f>
        <v>6.4177233013422903</v>
      </c>
      <c r="H1307" s="77">
        <f>+IF(ISNUMBER(DATA!W815),DATA!W815,"n/a")</f>
        <v>8.1438147437008598E-2</v>
      </c>
      <c r="I1307" s="87">
        <f>+IF(ISNUMBER(DATA!AF815),DATA!AF815,"n/a")</f>
        <v>6.2490385811202298</v>
      </c>
      <c r="J1307" s="77">
        <f>+IF(ISNUMBER(DATA!AG815),DATA!AG815,"n/a")</f>
        <v>4.7676366902990597E-3</v>
      </c>
      <c r="K1307" s="87">
        <f>+IF(ISNUMBER(DATA!AP815),DATA!AP815,"n/a")</f>
        <v>6.2887910024757998</v>
      </c>
      <c r="L1307" s="77">
        <f>+IF(ISNUMBER(DATA!AQ815),DATA!AQ815,"n/a")</f>
        <v>-7.0853417547061606E-2</v>
      </c>
    </row>
    <row r="1308" spans="1:12" x14ac:dyDescent="0.2">
      <c r="A1308" s="75" t="s">
        <v>19</v>
      </c>
      <c r="B1308" s="66" t="s">
        <v>28</v>
      </c>
      <c r="C1308" s="66" t="s">
        <v>10</v>
      </c>
      <c r="D1308" s="66" t="s">
        <v>297</v>
      </c>
      <c r="E1308" s="87">
        <f>+IF(ISNUMBER(DATA!L816),DATA!L816,"n/a")</f>
        <v>5.93071867017877</v>
      </c>
      <c r="F1308" s="77">
        <f>+IF(ISNUMBER(DATA!M816),DATA!M816,"n/a")</f>
        <v>-0.15917328474297299</v>
      </c>
      <c r="G1308" s="87">
        <f>+IF(ISNUMBER(DATA!V816),DATA!V816,"n/a")</f>
        <v>5.8675983594590804</v>
      </c>
      <c r="H1308" s="77">
        <f>+IF(ISNUMBER(DATA!W816),DATA!W816,"n/a")</f>
        <v>-0.169577060783798</v>
      </c>
      <c r="I1308" s="87">
        <f>+IF(ISNUMBER(DATA!AF816),DATA!AF816,"n/a")</f>
        <v>5.8491581754053499</v>
      </c>
      <c r="J1308" s="77">
        <f>+IF(ISNUMBER(DATA!AG816),DATA!AG816,"n/a")</f>
        <v>-0.172689374697517</v>
      </c>
      <c r="K1308" s="87">
        <f>+IF(ISNUMBER(DATA!AP816),DATA!AP816,"n/a")</f>
        <v>6.0130242486177199</v>
      </c>
      <c r="L1308" s="77">
        <f>+IF(ISNUMBER(DATA!AQ816),DATA!AQ816,"n/a")</f>
        <v>-0.14432379190501801</v>
      </c>
    </row>
    <row r="1309" spans="1:12" x14ac:dyDescent="0.2">
      <c r="A1309" s="75" t="s">
        <v>19</v>
      </c>
      <c r="B1309" s="66" t="s">
        <v>28</v>
      </c>
      <c r="C1309" s="66" t="s">
        <v>10</v>
      </c>
      <c r="D1309" s="66" t="s">
        <v>298</v>
      </c>
      <c r="E1309" s="87">
        <f>+IF(ISNUMBER(DATA!L817),DATA!L817,"n/a")</f>
        <v>3.9920820641153298</v>
      </c>
      <c r="F1309" s="77">
        <f>+IF(ISNUMBER(DATA!M817),DATA!M817,"n/a")</f>
        <v>-0.172959524147583</v>
      </c>
      <c r="G1309" s="87">
        <f>+IF(ISNUMBER(DATA!V817),DATA!V817,"n/a")</f>
        <v>4.14711801192857</v>
      </c>
      <c r="H1309" s="77">
        <f>+IF(ISNUMBER(DATA!W817),DATA!W817,"n/a")</f>
        <v>-0.14634201943502501</v>
      </c>
      <c r="I1309" s="87">
        <f>+IF(ISNUMBER(DATA!AF817),DATA!AF817,"n/a")</f>
        <v>4.1822364474493998</v>
      </c>
      <c r="J1309" s="77">
        <f>+IF(ISNUMBER(DATA!AG817),DATA!AG817,"n/a")</f>
        <v>-0.15302826732709601</v>
      </c>
      <c r="K1309" s="87">
        <f>+IF(ISNUMBER(DATA!AP817),DATA!AP817,"n/a")</f>
        <v>4.3857648066884902</v>
      </c>
      <c r="L1309" s="77">
        <f>+IF(ISNUMBER(DATA!AQ817),DATA!AQ817,"n/a")</f>
        <v>-0.20524791607189699</v>
      </c>
    </row>
    <row r="1310" spans="1:12" x14ac:dyDescent="0.2">
      <c r="A1310" s="75" t="s">
        <v>19</v>
      </c>
      <c r="B1310" s="66" t="s">
        <v>28</v>
      </c>
      <c r="C1310" s="66" t="s">
        <v>10</v>
      </c>
      <c r="D1310" s="66" t="s">
        <v>299</v>
      </c>
      <c r="E1310" s="87">
        <f>+IF(ISNUMBER(DATA!L818),DATA!L818,"n/a")</f>
        <v>3.03043136253735</v>
      </c>
      <c r="F1310" s="77">
        <f>+IF(ISNUMBER(DATA!M818),DATA!M818,"n/a")</f>
        <v>-9.57897629249434E-2</v>
      </c>
      <c r="G1310" s="87">
        <f>+IF(ISNUMBER(DATA!V818),DATA!V818,"n/a")</f>
        <v>3.1049733414346798</v>
      </c>
      <c r="H1310" s="77">
        <f>+IF(ISNUMBER(DATA!W818),DATA!W818,"n/a")</f>
        <v>-0.17231039785837399</v>
      </c>
      <c r="I1310" s="87">
        <f>+IF(ISNUMBER(DATA!AF818),DATA!AF818,"n/a")</f>
        <v>3.1167686944904802</v>
      </c>
      <c r="J1310" s="77">
        <f>+IF(ISNUMBER(DATA!AG818),DATA!AG818,"n/a")</f>
        <v>-0.19428131791353601</v>
      </c>
      <c r="K1310" s="87">
        <f>+IF(ISNUMBER(DATA!AP818),DATA!AP818,"n/a")</f>
        <v>3.1299772973702402</v>
      </c>
      <c r="L1310" s="77">
        <f>+IF(ISNUMBER(DATA!AQ818),DATA!AQ818,"n/a")</f>
        <v>-0.17511798977801701</v>
      </c>
    </row>
    <row r="1311" spans="1:12" x14ac:dyDescent="0.2">
      <c r="A1311" s="75" t="s">
        <v>19</v>
      </c>
      <c r="B1311" s="66" t="s">
        <v>28</v>
      </c>
      <c r="C1311" s="66" t="s">
        <v>10</v>
      </c>
      <c r="D1311" s="66" t="s">
        <v>300</v>
      </c>
      <c r="E1311" s="87">
        <f>+IF(ISNUMBER(DATA!L819),DATA!L819,"n/a")</f>
        <v>4.2809336525259303</v>
      </c>
      <c r="F1311" s="77">
        <f>+IF(ISNUMBER(DATA!M819),DATA!M819,"n/a")</f>
        <v>-0.27221683231083599</v>
      </c>
      <c r="G1311" s="87">
        <f>+IF(ISNUMBER(DATA!V819),DATA!V819,"n/a")</f>
        <v>4.2969990011023098</v>
      </c>
      <c r="H1311" s="77">
        <f>+IF(ISNUMBER(DATA!W819),DATA!W819,"n/a")</f>
        <v>-0.258186537836324</v>
      </c>
      <c r="I1311" s="87">
        <f>+IF(ISNUMBER(DATA!AF819),DATA!AF819,"n/a")</f>
        <v>4.2207332029790603</v>
      </c>
      <c r="J1311" s="77">
        <f>+IF(ISNUMBER(DATA!AG819),DATA!AG819,"n/a")</f>
        <v>-0.27972510175930898</v>
      </c>
      <c r="K1311" s="87">
        <f>+IF(ISNUMBER(DATA!AP819),DATA!AP819,"n/a")</f>
        <v>4.4852599336566401</v>
      </c>
      <c r="L1311" s="77">
        <f>+IF(ISNUMBER(DATA!AQ819),DATA!AQ819,"n/a")</f>
        <v>-0.24199230159900501</v>
      </c>
    </row>
    <row r="1312" spans="1:12" x14ac:dyDescent="0.2">
      <c r="A1312" s="75" t="s">
        <v>19</v>
      </c>
      <c r="B1312" s="66" t="s">
        <v>28</v>
      </c>
      <c r="C1312" s="66" t="s">
        <v>10</v>
      </c>
      <c r="D1312" s="66" t="s">
        <v>301</v>
      </c>
      <c r="E1312" s="87">
        <f>+IF(ISNUMBER(DATA!L820),DATA!L820,"n/a")</f>
        <v>5.8327227302352203</v>
      </c>
      <c r="F1312" s="77">
        <f>+IF(ISNUMBER(DATA!M820),DATA!M820,"n/a")</f>
        <v>2.2249529385705701E-2</v>
      </c>
      <c r="G1312" s="87">
        <f>+IF(ISNUMBER(DATA!V820),DATA!V820,"n/a")</f>
        <v>5.8544946486658</v>
      </c>
      <c r="H1312" s="77">
        <f>+IF(ISNUMBER(DATA!W820),DATA!W820,"n/a")</f>
        <v>4.3883087997215103E-2</v>
      </c>
      <c r="I1312" s="87">
        <f>+IF(ISNUMBER(DATA!AF820),DATA!AF820,"n/a")</f>
        <v>5.8141140875469803</v>
      </c>
      <c r="J1312" s="77">
        <f>+IF(ISNUMBER(DATA!AG820),DATA!AG820,"n/a")</f>
        <v>4.0573222398676702E-2</v>
      </c>
      <c r="K1312" s="87">
        <f>+IF(ISNUMBER(DATA!AP820),DATA!AP820,"n/a")</f>
        <v>5.8957110784904501</v>
      </c>
      <c r="L1312" s="77">
        <f>+IF(ISNUMBER(DATA!AQ820),DATA!AQ820,"n/a")</f>
        <v>8.6170666456630796E-2</v>
      </c>
    </row>
    <row r="1313" spans="1:12" x14ac:dyDescent="0.2">
      <c r="A1313" s="75" t="s">
        <v>19</v>
      </c>
      <c r="B1313" s="66" t="s">
        <v>28</v>
      </c>
      <c r="C1313" s="66" t="s">
        <v>10</v>
      </c>
      <c r="D1313" s="66" t="s">
        <v>302</v>
      </c>
      <c r="E1313" s="87">
        <f>+IF(ISNUMBER(DATA!L821),DATA!L821,"n/a")</f>
        <v>6.4156977560986599</v>
      </c>
      <c r="F1313" s="77">
        <f>+IF(ISNUMBER(DATA!M821),DATA!M821,"n/a")</f>
        <v>-9.67925129226163E-2</v>
      </c>
      <c r="G1313" s="87">
        <f>+IF(ISNUMBER(DATA!V821),DATA!V821,"n/a")</f>
        <v>6.4735959176103197</v>
      </c>
      <c r="H1313" s="77">
        <f>+IF(ISNUMBER(DATA!W821),DATA!W821,"n/a")</f>
        <v>-6.9271826788948498E-2</v>
      </c>
      <c r="I1313" s="87">
        <f>+IF(ISNUMBER(DATA!AF821),DATA!AF821,"n/a")</f>
        <v>6.4839560062992003</v>
      </c>
      <c r="J1313" s="77">
        <f>+IF(ISNUMBER(DATA!AG821),DATA!AG821,"n/a")</f>
        <v>-7.3234781828979897E-2</v>
      </c>
      <c r="K1313" s="87">
        <f>+IF(ISNUMBER(DATA!AP821),DATA!AP821,"n/a")</f>
        <v>6.5554901773184397</v>
      </c>
      <c r="L1313" s="77">
        <f>+IF(ISNUMBER(DATA!AQ821),DATA!AQ821,"n/a")</f>
        <v>-0.108319458798161</v>
      </c>
    </row>
    <row r="1314" spans="1:12" x14ac:dyDescent="0.2">
      <c r="A1314" s="75" t="s">
        <v>19</v>
      </c>
      <c r="B1314" s="66" t="s">
        <v>28</v>
      </c>
      <c r="C1314" s="66" t="s">
        <v>10</v>
      </c>
      <c r="D1314" s="66" t="s">
        <v>303</v>
      </c>
      <c r="E1314" s="87">
        <f>+IF(ISNUMBER(DATA!L822),DATA!L822,"n/a")</f>
        <v>4.5454814323317496</v>
      </c>
      <c r="F1314" s="77">
        <f>+IF(ISNUMBER(DATA!M822),DATA!M822,"n/a")</f>
        <v>0.31889617982014901</v>
      </c>
      <c r="G1314" s="87">
        <f>+IF(ISNUMBER(DATA!V822),DATA!V822,"n/a")</f>
        <v>4.0013743262538197</v>
      </c>
      <c r="H1314" s="77">
        <f>+IF(ISNUMBER(DATA!W822),DATA!W822,"n/a")</f>
        <v>-2.8920552061020101E-2</v>
      </c>
      <c r="I1314" s="87">
        <f>+IF(ISNUMBER(DATA!AF822),DATA!AF822,"n/a")</f>
        <v>3.9792451768639001</v>
      </c>
      <c r="J1314" s="77">
        <f>+IF(ISNUMBER(DATA!AG822),DATA!AG822,"n/a")</f>
        <v>-1.36475805806001E-2</v>
      </c>
      <c r="K1314" s="87">
        <f>+IF(ISNUMBER(DATA!AP822),DATA!AP822,"n/a")</f>
        <v>4.1753797652521198</v>
      </c>
      <c r="L1314" s="77">
        <f>+IF(ISNUMBER(DATA!AQ822),DATA!AQ822,"n/a")</f>
        <v>6.9212965774605895E-2</v>
      </c>
    </row>
    <row r="1315" spans="1:12" x14ac:dyDescent="0.2">
      <c r="A1315" s="75" t="s">
        <v>19</v>
      </c>
      <c r="B1315" s="66" t="s">
        <v>28</v>
      </c>
      <c r="C1315" s="66" t="s">
        <v>10</v>
      </c>
      <c r="D1315" s="66" t="s">
        <v>304</v>
      </c>
      <c r="E1315" s="87">
        <f>+IF(ISNUMBER(DATA!L823),DATA!L823,"n/a")</f>
        <v>3.4524819127456001</v>
      </c>
      <c r="F1315" s="77">
        <f>+IF(ISNUMBER(DATA!M823),DATA!M823,"n/a")</f>
        <v>-0.113151793815987</v>
      </c>
      <c r="G1315" s="87">
        <f>+IF(ISNUMBER(DATA!V823),DATA!V823,"n/a")</f>
        <v>3.45297277182069</v>
      </c>
      <c r="H1315" s="77">
        <f>+IF(ISNUMBER(DATA!W823),DATA!W823,"n/a")</f>
        <v>-0.155628285601874</v>
      </c>
      <c r="I1315" s="87">
        <f>+IF(ISNUMBER(DATA!AF823),DATA!AF823,"n/a")</f>
        <v>3.55108173071417</v>
      </c>
      <c r="J1315" s="77">
        <f>+IF(ISNUMBER(DATA!AG823),DATA!AG823,"n/a")</f>
        <v>-0.14739126856320101</v>
      </c>
      <c r="K1315" s="87">
        <f>+IF(ISNUMBER(DATA!AP823),DATA!AP823,"n/a")</f>
        <v>3.88105940572704</v>
      </c>
      <c r="L1315" s="77">
        <f>+IF(ISNUMBER(DATA!AQ823),DATA!AQ823,"n/a")</f>
        <v>-0.110537581613293</v>
      </c>
    </row>
    <row r="1316" spans="1:12" x14ac:dyDescent="0.2">
      <c r="A1316" s="75" t="s">
        <v>19</v>
      </c>
      <c r="B1316" s="66" t="s">
        <v>28</v>
      </c>
      <c r="C1316" s="66" t="s">
        <v>10</v>
      </c>
      <c r="D1316" s="66" t="s">
        <v>305</v>
      </c>
      <c r="E1316" s="87">
        <f>+IF(ISNUMBER(DATA!L824),DATA!L824,"n/a")</f>
        <v>3.9875303706664198</v>
      </c>
      <c r="F1316" s="77">
        <f>+IF(ISNUMBER(DATA!M824),DATA!M824,"n/a")</f>
        <v>0.27282887088575503</v>
      </c>
      <c r="G1316" s="87">
        <f>+IF(ISNUMBER(DATA!V824),DATA!V824,"n/a")</f>
        <v>4.2042846199205197</v>
      </c>
      <c r="H1316" s="77">
        <f>+IF(ISNUMBER(DATA!W824),DATA!W824,"n/a")</f>
        <v>0.35178262830273099</v>
      </c>
      <c r="I1316" s="87">
        <f>+IF(ISNUMBER(DATA!AF824),DATA!AF824,"n/a")</f>
        <v>4.2397845004703498</v>
      </c>
      <c r="J1316" s="77">
        <f>+IF(ISNUMBER(DATA!AG824),DATA!AG824,"n/a")</f>
        <v>0.38122881344813397</v>
      </c>
      <c r="K1316" s="87">
        <f>+IF(ISNUMBER(DATA!AP824),DATA!AP824,"n/a")</f>
        <v>3.7888422831204598</v>
      </c>
      <c r="L1316" s="77">
        <f>+IF(ISNUMBER(DATA!AQ824),DATA!AQ824,"n/a")</f>
        <v>0.28838864926462598</v>
      </c>
    </row>
    <row r="1317" spans="1:12" x14ac:dyDescent="0.2">
      <c r="A1317" s="75" t="s">
        <v>19</v>
      </c>
      <c r="B1317" s="66" t="s">
        <v>28</v>
      </c>
      <c r="C1317" s="66" t="s">
        <v>10</v>
      </c>
      <c r="D1317" s="66" t="s">
        <v>306</v>
      </c>
      <c r="E1317" s="87">
        <f>+IF(ISNUMBER(DATA!L825),DATA!L825,"n/a")</f>
        <v>6.3085110177261301</v>
      </c>
      <c r="F1317" s="77">
        <f>+IF(ISNUMBER(DATA!M825),DATA!M825,"n/a")</f>
        <v>-0.13326171743826001</v>
      </c>
      <c r="G1317" s="87">
        <f>+IF(ISNUMBER(DATA!V825),DATA!V825,"n/a")</f>
        <v>6.3404359992283403</v>
      </c>
      <c r="H1317" s="77">
        <f>+IF(ISNUMBER(DATA!W825),DATA!W825,"n/a")</f>
        <v>-0.13502158872176001</v>
      </c>
      <c r="I1317" s="87">
        <f>+IF(ISNUMBER(DATA!AF825),DATA!AF825,"n/a")</f>
        <v>6.4002729215211298</v>
      </c>
      <c r="J1317" s="77">
        <f>+IF(ISNUMBER(DATA!AG825),DATA!AG825,"n/a")</f>
        <v>-0.129273932454672</v>
      </c>
      <c r="K1317" s="87">
        <f>+IF(ISNUMBER(DATA!AP825),DATA!AP825,"n/a")</f>
        <v>6.7199971278970203</v>
      </c>
      <c r="L1317" s="77">
        <f>+IF(ISNUMBER(DATA!AQ825),DATA!AQ825,"n/a")</f>
        <v>-0.106312603755176</v>
      </c>
    </row>
    <row r="1318" spans="1:12" x14ac:dyDescent="0.2">
      <c r="A1318" s="75" t="s">
        <v>19</v>
      </c>
      <c r="B1318" s="66" t="s">
        <v>28</v>
      </c>
      <c r="C1318" s="66" t="s">
        <v>10</v>
      </c>
      <c r="D1318" s="66" t="s">
        <v>307</v>
      </c>
      <c r="E1318" s="87">
        <f>+IF(ISNUMBER(DATA!L826),DATA!L826,"n/a")</f>
        <v>5.1935007055606501</v>
      </c>
      <c r="F1318" s="77">
        <f>+IF(ISNUMBER(DATA!M826),DATA!M826,"n/a")</f>
        <v>8.66810982609445E-2</v>
      </c>
      <c r="G1318" s="87">
        <f>+IF(ISNUMBER(DATA!V826),DATA!V826,"n/a")</f>
        <v>5.1999161969889203</v>
      </c>
      <c r="H1318" s="77">
        <f>+IF(ISNUMBER(DATA!W826),DATA!W826,"n/a")</f>
        <v>4.3572494661245097E-2</v>
      </c>
      <c r="I1318" s="87">
        <f>+IF(ISNUMBER(DATA!AF826),DATA!AF826,"n/a")</f>
        <v>5.1721962340169698</v>
      </c>
      <c r="J1318" s="77">
        <f>+IF(ISNUMBER(DATA!AG826),DATA!AG826,"n/a")</f>
        <v>-3.5670401765998998E-2</v>
      </c>
      <c r="K1318" s="87">
        <f>+IF(ISNUMBER(DATA!AP826),DATA!AP826,"n/a")</f>
        <v>5.1222935762995201</v>
      </c>
      <c r="L1318" s="77">
        <f>+IF(ISNUMBER(DATA!AQ826),DATA!AQ826,"n/a")</f>
        <v>-0.112660302359475</v>
      </c>
    </row>
    <row r="1319" spans="1:12" x14ac:dyDescent="0.2">
      <c r="A1319" s="75" t="s">
        <v>19</v>
      </c>
      <c r="B1319" s="66" t="s">
        <v>28</v>
      </c>
      <c r="C1319" s="66" t="s">
        <v>10</v>
      </c>
      <c r="D1319" s="66" t="s">
        <v>308</v>
      </c>
      <c r="E1319" s="87">
        <f>+IF(ISNUMBER(DATA!L827),DATA!L827,"n/a")</f>
        <v>5.2443083707115203</v>
      </c>
      <c r="F1319" s="77">
        <f>+IF(ISNUMBER(DATA!M827),DATA!M827,"n/a")</f>
        <v>-0.13408397357391399</v>
      </c>
      <c r="G1319" s="87">
        <f>+IF(ISNUMBER(DATA!V827),DATA!V827,"n/a")</f>
        <v>5.3306670967468301</v>
      </c>
      <c r="H1319" s="77">
        <f>+IF(ISNUMBER(DATA!W827),DATA!W827,"n/a")</f>
        <v>-0.119073270879593</v>
      </c>
      <c r="I1319" s="87">
        <f>+IF(ISNUMBER(DATA!AF827),DATA!AF827,"n/a")</f>
        <v>5.4258745393058296</v>
      </c>
      <c r="J1319" s="77">
        <f>+IF(ISNUMBER(DATA!AG827),DATA!AG827,"n/a")</f>
        <v>-0.10369942514727</v>
      </c>
      <c r="K1319" s="87">
        <f>+IF(ISNUMBER(DATA!AP827),DATA!AP827,"n/a")</f>
        <v>5.7211266430356904</v>
      </c>
      <c r="L1319" s="77">
        <f>+IF(ISNUMBER(DATA!AQ827),DATA!AQ827,"n/a")</f>
        <v>-9.4642544760451794E-2</v>
      </c>
    </row>
    <row r="1320" spans="1:12" x14ac:dyDescent="0.2">
      <c r="A1320" s="75" t="s">
        <v>19</v>
      </c>
      <c r="B1320" s="66" t="s">
        <v>28</v>
      </c>
      <c r="C1320" s="66" t="s">
        <v>10</v>
      </c>
      <c r="D1320" s="66" t="s">
        <v>309</v>
      </c>
      <c r="E1320" s="87">
        <f>+IF(ISNUMBER(DATA!L828),DATA!L828,"n/a")</f>
        <v>5.4662345373203198</v>
      </c>
      <c r="F1320" s="77">
        <f>+IF(ISNUMBER(DATA!M828),DATA!M828,"n/a")</f>
        <v>-0.16762883370847201</v>
      </c>
      <c r="G1320" s="87">
        <f>+IF(ISNUMBER(DATA!V828),DATA!V828,"n/a")</f>
        <v>5.4552517392289603</v>
      </c>
      <c r="H1320" s="77">
        <f>+IF(ISNUMBER(DATA!W828),DATA!W828,"n/a")</f>
        <v>-0.16024968124356301</v>
      </c>
      <c r="I1320" s="87">
        <f>+IF(ISNUMBER(DATA!AF828),DATA!AF828,"n/a")</f>
        <v>5.50337052852728</v>
      </c>
      <c r="J1320" s="77">
        <f>+IF(ISNUMBER(DATA!AG828),DATA!AG828,"n/a")</f>
        <v>-0.14711854958299</v>
      </c>
      <c r="K1320" s="87">
        <f>+IF(ISNUMBER(DATA!AP828),DATA!AP828,"n/a")</f>
        <v>5.97966605809762</v>
      </c>
      <c r="L1320" s="77">
        <f>+IF(ISNUMBER(DATA!AQ828),DATA!AQ828,"n/a")</f>
        <v>-0.116162621930657</v>
      </c>
    </row>
    <row r="1321" spans="1:12" x14ac:dyDescent="0.2">
      <c r="A1321" s="75" t="s">
        <v>19</v>
      </c>
      <c r="B1321" s="66" t="s">
        <v>28</v>
      </c>
      <c r="C1321" s="66" t="s">
        <v>10</v>
      </c>
      <c r="D1321" s="66" t="s">
        <v>310</v>
      </c>
      <c r="E1321" s="87">
        <f>+IF(ISNUMBER(DATA!L829),DATA!L829,"n/a")</f>
        <v>5.9871007211374696</v>
      </c>
      <c r="F1321" s="77">
        <f>+IF(ISNUMBER(DATA!M829),DATA!M829,"n/a")</f>
        <v>-8.5298974214636104E-3</v>
      </c>
      <c r="G1321" s="87">
        <f>+IF(ISNUMBER(DATA!V829),DATA!V829,"n/a")</f>
        <v>5.8585598059129396</v>
      </c>
      <c r="H1321" s="77">
        <f>+IF(ISNUMBER(DATA!W829),DATA!W829,"n/a")</f>
        <v>-4.0248072213489597E-2</v>
      </c>
      <c r="I1321" s="87">
        <f>+IF(ISNUMBER(DATA!AF829),DATA!AF829,"n/a")</f>
        <v>5.82229799610682</v>
      </c>
      <c r="J1321" s="77">
        <f>+IF(ISNUMBER(DATA!AG829),DATA!AG829,"n/a")</f>
        <v>-5.0599285638411103E-2</v>
      </c>
      <c r="K1321" s="87">
        <f>+IF(ISNUMBER(DATA!AP829),DATA!AP829,"n/a")</f>
        <v>6.1415042219129496</v>
      </c>
      <c r="L1321" s="77">
        <f>+IF(ISNUMBER(DATA!AQ829),DATA!AQ829,"n/a")</f>
        <v>-3.5086053163894397E-2</v>
      </c>
    </row>
    <row r="1322" spans="1:12" x14ac:dyDescent="0.2">
      <c r="A1322" s="75" t="s">
        <v>19</v>
      </c>
      <c r="B1322" s="66" t="s">
        <v>28</v>
      </c>
      <c r="C1322" s="66" t="s">
        <v>10</v>
      </c>
      <c r="D1322" s="66" t="s">
        <v>311</v>
      </c>
      <c r="E1322" s="87">
        <f>+IF(ISNUMBER(DATA!L830),DATA!L830,"n/a")</f>
        <v>6.2407503757659804</v>
      </c>
      <c r="F1322" s="77">
        <f>+IF(ISNUMBER(DATA!M830),DATA!M830,"n/a")</f>
        <v>-2.6663098515712198E-2</v>
      </c>
      <c r="G1322" s="87">
        <f>+IF(ISNUMBER(DATA!V830),DATA!V830,"n/a")</f>
        <v>6.1574702727289399</v>
      </c>
      <c r="H1322" s="77">
        <f>+IF(ISNUMBER(DATA!W830),DATA!W830,"n/a")</f>
        <v>-3.5827255744391003E-2</v>
      </c>
      <c r="I1322" s="87">
        <f>+IF(ISNUMBER(DATA!AF830),DATA!AF830,"n/a")</f>
        <v>6.1149394823175403</v>
      </c>
      <c r="J1322" s="77">
        <f>+IF(ISNUMBER(DATA!AG830),DATA!AG830,"n/a")</f>
        <v>2.3742226829390001E-3</v>
      </c>
      <c r="K1322" s="87">
        <f>+IF(ISNUMBER(DATA!AP830),DATA!AP830,"n/a")</f>
        <v>6.2152695792750601</v>
      </c>
      <c r="L1322" s="77">
        <f>+IF(ISNUMBER(DATA!AQ830),DATA!AQ830,"n/a")</f>
        <v>0.106976886092381</v>
      </c>
    </row>
    <row r="1323" spans="1:12" x14ac:dyDescent="0.2">
      <c r="A1323" s="75" t="s">
        <v>19</v>
      </c>
      <c r="B1323" s="66" t="s">
        <v>28</v>
      </c>
      <c r="C1323" s="66" t="s">
        <v>10</v>
      </c>
      <c r="D1323" s="66" t="s">
        <v>312</v>
      </c>
      <c r="E1323" s="87">
        <f>+IF(ISNUMBER(DATA!L831),DATA!L831,"n/a")</f>
        <v>5.5764758960571399</v>
      </c>
      <c r="F1323" s="77">
        <f>+IF(ISNUMBER(DATA!M831),DATA!M831,"n/a")</f>
        <v>2.9510558801350398E-2</v>
      </c>
      <c r="G1323" s="87">
        <f>+IF(ISNUMBER(DATA!V831),DATA!V831,"n/a")</f>
        <v>5.7452052471872701</v>
      </c>
      <c r="H1323" s="77">
        <f>+IF(ISNUMBER(DATA!W831),DATA!W831,"n/a")</f>
        <v>6.1168640524636698E-2</v>
      </c>
      <c r="I1323" s="87">
        <f>+IF(ISNUMBER(DATA!AF831),DATA!AF831,"n/a")</f>
        <v>5.6888487033392297</v>
      </c>
      <c r="J1323" s="77">
        <f>+IF(ISNUMBER(DATA!AG831),DATA!AG831,"n/a")</f>
        <v>4.9523911801307802E-2</v>
      </c>
      <c r="K1323" s="87">
        <f>+IF(ISNUMBER(DATA!AP831),DATA!AP831,"n/a")</f>
        <v>5.6863030836504702</v>
      </c>
      <c r="L1323" s="77">
        <f>+IF(ISNUMBER(DATA!AQ831),DATA!AQ831,"n/a")</f>
        <v>1.2680707777154E-2</v>
      </c>
    </row>
    <row r="1324" spans="1:12" x14ac:dyDescent="0.2">
      <c r="A1324" s="75" t="s">
        <v>19</v>
      </c>
      <c r="B1324" s="66" t="s">
        <v>28</v>
      </c>
      <c r="C1324" s="66" t="s">
        <v>10</v>
      </c>
      <c r="D1324" s="66" t="s">
        <v>313</v>
      </c>
      <c r="E1324" s="87">
        <f>+IF(ISNUMBER(DATA!L832),DATA!L832,"n/a")</f>
        <v>5.6919361326214704</v>
      </c>
      <c r="F1324" s="77">
        <f>+IF(ISNUMBER(DATA!M832),DATA!M832,"n/a")</f>
        <v>-4.8586005033533297E-3</v>
      </c>
      <c r="G1324" s="87">
        <f>+IF(ISNUMBER(DATA!V832),DATA!V832,"n/a")</f>
        <v>5.70380828736866</v>
      </c>
      <c r="H1324" s="77">
        <f>+IF(ISNUMBER(DATA!W832),DATA!W832,"n/a")</f>
        <v>-2.55768694394756E-2</v>
      </c>
      <c r="I1324" s="87">
        <f>+IF(ISNUMBER(DATA!AF832),DATA!AF832,"n/a")</f>
        <v>5.7027173071556598</v>
      </c>
      <c r="J1324" s="77">
        <f>+IF(ISNUMBER(DATA!AG832),DATA!AG832,"n/a")</f>
        <v>-1.7915137846460701E-2</v>
      </c>
      <c r="K1324" s="87">
        <f>+IF(ISNUMBER(DATA!AP832),DATA!AP832,"n/a")</f>
        <v>5.6372592290422201</v>
      </c>
      <c r="L1324" s="77">
        <f>+IF(ISNUMBER(DATA!AQ832),DATA!AQ832,"n/a")</f>
        <v>2.2480389116246E-3</v>
      </c>
    </row>
    <row r="1325" spans="1:12" x14ac:dyDescent="0.2">
      <c r="A1325" s="75" t="s">
        <v>19</v>
      </c>
      <c r="B1325" s="66" t="s">
        <v>28</v>
      </c>
      <c r="C1325" s="66" t="s">
        <v>10</v>
      </c>
      <c r="D1325" s="66" t="s">
        <v>314</v>
      </c>
      <c r="E1325" s="87">
        <f>+IF(ISNUMBER(DATA!L833),DATA!L833,"n/a")</f>
        <v>7.2132872968581898</v>
      </c>
      <c r="F1325" s="77">
        <f>+IF(ISNUMBER(DATA!M833),DATA!M833,"n/a")</f>
        <v>-2.1238573876452001E-2</v>
      </c>
      <c r="G1325" s="87">
        <f>+IF(ISNUMBER(DATA!V833),DATA!V833,"n/a")</f>
        <v>7.3029470070350202</v>
      </c>
      <c r="H1325" s="77">
        <f>+IF(ISNUMBER(DATA!W833),DATA!W833,"n/a")</f>
        <v>-1.01363165875829E-2</v>
      </c>
      <c r="I1325" s="87">
        <f>+IF(ISNUMBER(DATA!AF833),DATA!AF833,"n/a")</f>
        <v>7.4551096344597303</v>
      </c>
      <c r="J1325" s="77">
        <f>+IF(ISNUMBER(DATA!AG833),DATA!AG833,"n/a")</f>
        <v>0.12526527308822799</v>
      </c>
      <c r="K1325" s="87">
        <f>+IF(ISNUMBER(DATA!AP833),DATA!AP833,"n/a")</f>
        <v>7.3994466443009399</v>
      </c>
      <c r="L1325" s="77">
        <f>+IF(ISNUMBER(DATA!AQ833),DATA!AQ833,"n/a")</f>
        <v>0.23090863405989501</v>
      </c>
    </row>
    <row r="1326" spans="1:12" x14ac:dyDescent="0.2">
      <c r="A1326" s="75" t="s">
        <v>19</v>
      </c>
      <c r="B1326" s="66" t="s">
        <v>28</v>
      </c>
      <c r="C1326" s="66" t="s">
        <v>10</v>
      </c>
      <c r="D1326" s="66" t="s">
        <v>315</v>
      </c>
      <c r="E1326" s="87">
        <f>+IF(ISNUMBER(DATA!L834),DATA!L834,"n/a")</f>
        <v>5.5719202444262299</v>
      </c>
      <c r="F1326" s="77">
        <f>+IF(ISNUMBER(DATA!M834),DATA!M834,"n/a")</f>
        <v>-1.0494538047075799E-2</v>
      </c>
      <c r="G1326" s="87">
        <f>+IF(ISNUMBER(DATA!V834),DATA!V834,"n/a")</f>
        <v>5.6706408829250501</v>
      </c>
      <c r="H1326" s="77">
        <f>+IF(ISNUMBER(DATA!W834),DATA!W834,"n/a")</f>
        <v>-2.1849001607251301E-2</v>
      </c>
      <c r="I1326" s="87">
        <f>+IF(ISNUMBER(DATA!AF834),DATA!AF834,"n/a")</f>
        <v>5.7065719856272903</v>
      </c>
      <c r="J1326" s="77">
        <f>+IF(ISNUMBER(DATA!AG834),DATA!AG834,"n/a")</f>
        <v>-6.5375129632969098E-2</v>
      </c>
      <c r="K1326" s="87">
        <f>+IF(ISNUMBER(DATA!AP834),DATA!AP834,"n/a")</f>
        <v>5.72621265506426</v>
      </c>
      <c r="L1326" s="77">
        <f>+IF(ISNUMBER(DATA!AQ834),DATA!AQ834,"n/a")</f>
        <v>-0.112238538424886</v>
      </c>
    </row>
    <row r="1327" spans="1:12" x14ac:dyDescent="0.2">
      <c r="A1327" s="75" t="s">
        <v>19</v>
      </c>
      <c r="B1327" s="66" t="s">
        <v>28</v>
      </c>
      <c r="C1327" s="66" t="s">
        <v>10</v>
      </c>
      <c r="D1327" s="66" t="s">
        <v>316</v>
      </c>
      <c r="E1327" s="87">
        <f>+IF(ISNUMBER(DATA!L835),DATA!L835,"n/a")</f>
        <v>5.8331017728431798</v>
      </c>
      <c r="F1327" s="77">
        <f>+IF(ISNUMBER(DATA!M835),DATA!M835,"n/a")</f>
        <v>-5.0197092081818599E-2</v>
      </c>
      <c r="G1327" s="87">
        <f>+IF(ISNUMBER(DATA!V835),DATA!V835,"n/a")</f>
        <v>5.8003686911716201</v>
      </c>
      <c r="H1327" s="77">
        <f>+IF(ISNUMBER(DATA!W835),DATA!W835,"n/a")</f>
        <v>-6.2098846716941998E-2</v>
      </c>
      <c r="I1327" s="87">
        <f>+IF(ISNUMBER(DATA!AF835),DATA!AF835,"n/a")</f>
        <v>5.8789548969620302</v>
      </c>
      <c r="J1327" s="77">
        <f>+IF(ISNUMBER(DATA!AG835),DATA!AG835,"n/a")</f>
        <v>-6.0951509891295601E-2</v>
      </c>
      <c r="K1327" s="87">
        <f>+IF(ISNUMBER(DATA!AP835),DATA!AP835,"n/a")</f>
        <v>6.1646113262037403</v>
      </c>
      <c r="L1327" s="77">
        <f>+IF(ISNUMBER(DATA!AQ835),DATA!AQ835,"n/a")</f>
        <v>-9.1599603912748295E-2</v>
      </c>
    </row>
    <row r="1328" spans="1:12" x14ac:dyDescent="0.2">
      <c r="A1328" s="75" t="s">
        <v>19</v>
      </c>
      <c r="B1328" s="66" t="s">
        <v>28</v>
      </c>
      <c r="C1328" s="66" t="s">
        <v>10</v>
      </c>
      <c r="D1328" s="66" t="s">
        <v>317</v>
      </c>
      <c r="E1328" s="87">
        <f>+IF(ISNUMBER(DATA!L836),DATA!L836,"n/a")</f>
        <v>6.2689372838620701</v>
      </c>
      <c r="F1328" s="77">
        <f>+IF(ISNUMBER(DATA!M836),DATA!M836,"n/a")</f>
        <v>4.5544503238896597E-2</v>
      </c>
      <c r="G1328" s="87">
        <f>+IF(ISNUMBER(DATA!V836),DATA!V836,"n/a")</f>
        <v>6.1954107369204001</v>
      </c>
      <c r="H1328" s="77">
        <f>+IF(ISNUMBER(DATA!W836),DATA!W836,"n/a")</f>
        <v>2.13726839591733E-2</v>
      </c>
      <c r="I1328" s="87">
        <f>+IF(ISNUMBER(DATA!AF836),DATA!AF836,"n/a")</f>
        <v>6.0420040189906397</v>
      </c>
      <c r="J1328" s="77">
        <f>+IF(ISNUMBER(DATA!AG836),DATA!AG836,"n/a")</f>
        <v>-1.3208423505630101E-2</v>
      </c>
      <c r="K1328" s="87">
        <f>+IF(ISNUMBER(DATA!AP836),DATA!AP836,"n/a")</f>
        <v>6.0368304028442701</v>
      </c>
      <c r="L1328" s="77">
        <f>+IF(ISNUMBER(DATA!AQ836),DATA!AQ836,"n/a")</f>
        <v>-2.7086264131253399E-2</v>
      </c>
    </row>
    <row r="1329" spans="1:12" x14ac:dyDescent="0.2">
      <c r="A1329" s="75" t="s">
        <v>19</v>
      </c>
      <c r="B1329" s="66" t="s">
        <v>28</v>
      </c>
      <c r="C1329" s="66" t="s">
        <v>10</v>
      </c>
      <c r="D1329" s="66" t="s">
        <v>318</v>
      </c>
      <c r="E1329" s="87">
        <f>+IF(ISNUMBER(DATA!L837),DATA!L837,"n/a")</f>
        <v>6.47340735259501</v>
      </c>
      <c r="F1329" s="77">
        <f>+IF(ISNUMBER(DATA!M837),DATA!M837,"n/a")</f>
        <v>-0.12174403905333001</v>
      </c>
      <c r="G1329" s="87">
        <f>+IF(ISNUMBER(DATA!V837),DATA!V837,"n/a")</f>
        <v>6.6618074251483002</v>
      </c>
      <c r="H1329" s="77">
        <f>+IF(ISNUMBER(DATA!W837),DATA!W837,"n/a")</f>
        <v>-7.8245448630226797E-2</v>
      </c>
      <c r="I1329" s="87">
        <f>+IF(ISNUMBER(DATA!AF837),DATA!AF837,"n/a")</f>
        <v>6.7196036666768002</v>
      </c>
      <c r="J1329" s="77">
        <f>+IF(ISNUMBER(DATA!AG837),DATA!AG837,"n/a")</f>
        <v>-7.0994257366453498E-2</v>
      </c>
      <c r="K1329" s="87">
        <f>+IF(ISNUMBER(DATA!AP837),DATA!AP837,"n/a")</f>
        <v>6.91366804680138</v>
      </c>
      <c r="L1329" s="77">
        <f>+IF(ISNUMBER(DATA!AQ837),DATA!AQ837,"n/a")</f>
        <v>-8.3202925122663501E-2</v>
      </c>
    </row>
    <row r="1330" spans="1:12" x14ac:dyDescent="0.2">
      <c r="A1330" s="75" t="s">
        <v>19</v>
      </c>
      <c r="B1330" s="66" t="s">
        <v>28</v>
      </c>
      <c r="C1330" s="66" t="s">
        <v>10</v>
      </c>
      <c r="D1330" s="66" t="s">
        <v>344</v>
      </c>
      <c r="E1330" s="87">
        <f>+IF(ISNUMBER(DATA!L838),DATA!L838,"n/a")</f>
        <v>4.4142354130010402</v>
      </c>
      <c r="F1330" s="77">
        <f>+IF(ISNUMBER(DATA!M838),DATA!M838,"n/a")</f>
        <v>0.75538166794188999</v>
      </c>
      <c r="G1330" s="87">
        <f>+IF(ISNUMBER(DATA!V838),DATA!V838,"n/a")</f>
        <v>3.7137909519966201</v>
      </c>
      <c r="H1330" s="77">
        <f>+IF(ISNUMBER(DATA!W838),DATA!W838,"n/a")</f>
        <v>0.15299999090042901</v>
      </c>
      <c r="I1330" s="87">
        <f>+IF(ISNUMBER(DATA!AF838),DATA!AF838,"n/a")</f>
        <v>3.67242943282863</v>
      </c>
      <c r="J1330" s="77">
        <f>+IF(ISNUMBER(DATA!AG838),DATA!AG838,"n/a")</f>
        <v>0.15691983284976799</v>
      </c>
      <c r="K1330" s="87">
        <f>+IF(ISNUMBER(DATA!AP838),DATA!AP838,"n/a")</f>
        <v>3.7992849281855601</v>
      </c>
      <c r="L1330" s="77">
        <f>+IF(ISNUMBER(DATA!AQ838),DATA!AQ838,"n/a")</f>
        <v>0.21053918277858499</v>
      </c>
    </row>
    <row r="1331" spans="1:12" x14ac:dyDescent="0.2">
      <c r="A1331" s="75" t="s">
        <v>19</v>
      </c>
      <c r="B1331" s="66" t="s">
        <v>28</v>
      </c>
      <c r="C1331" s="66" t="s">
        <v>10</v>
      </c>
      <c r="D1331" s="66" t="s">
        <v>345</v>
      </c>
      <c r="E1331" s="87">
        <f>+IF(ISNUMBER(DATA!L839),DATA!L839,"n/a")</f>
        <v>1.16378311970187</v>
      </c>
      <c r="F1331" s="77">
        <f>+IF(ISNUMBER(DATA!M839),DATA!M839,"n/a")</f>
        <v>0.143588304844289</v>
      </c>
      <c r="G1331" s="87">
        <f>+IF(ISNUMBER(DATA!V839),DATA!V839,"n/a")</f>
        <v>1.30410275045034</v>
      </c>
      <c r="H1331" s="77">
        <f>+IF(ISNUMBER(DATA!W839),DATA!W839,"n/a")</f>
        <v>0.26438709471659</v>
      </c>
      <c r="I1331" s="87">
        <f>+IF(ISNUMBER(DATA!AF839),DATA!AF839,"n/a")</f>
        <v>1.3467754938887899</v>
      </c>
      <c r="J1331" s="77">
        <f>+IF(ISNUMBER(DATA!AG839),DATA!AG839,"n/a")</f>
        <v>0.34916848612289902</v>
      </c>
      <c r="K1331" s="87">
        <f>+IF(ISNUMBER(DATA!AP839),DATA!AP839,"n/a")</f>
        <v>1.19832328113748</v>
      </c>
      <c r="L1331" s="77">
        <f>+IF(ISNUMBER(DATA!AQ839),DATA!AQ839,"n/a")</f>
        <v>0.25957026424616197</v>
      </c>
    </row>
    <row r="1332" spans="1:12" x14ac:dyDescent="0.2">
      <c r="A1332" s="75"/>
      <c r="E1332" s="87"/>
      <c r="F1332" s="77"/>
      <c r="G1332" s="87"/>
      <c r="H1332" s="77"/>
      <c r="I1332" s="87"/>
      <c r="J1332" s="77"/>
      <c r="K1332" s="87"/>
      <c r="L1332" s="77"/>
    </row>
    <row r="1333" spans="1:12" x14ac:dyDescent="0.2">
      <c r="A1333" s="75" t="s">
        <v>19</v>
      </c>
      <c r="B1333" s="66" t="s">
        <v>28</v>
      </c>
      <c r="C1333" s="66" t="s">
        <v>26</v>
      </c>
      <c r="D1333" s="66" t="s">
        <v>271</v>
      </c>
      <c r="E1333" s="87">
        <f>+IF(ISNUMBER(DATA!N790),DATA!N790,"n/a")</f>
        <v>3.0268388311164398</v>
      </c>
      <c r="F1333" s="77">
        <f>+IF(ISNUMBER(DATA!O790),DATA!O790,"n/a")</f>
        <v>9.3014904799742101E-2</v>
      </c>
      <c r="G1333" s="87">
        <f>+IF(ISNUMBER(DATA!X790),DATA!X790,"n/a")</f>
        <v>2.77475707985431</v>
      </c>
      <c r="H1333" s="77">
        <f>+IF(ISNUMBER(DATA!Y790),DATA!Y790,"n/a")</f>
        <v>5.4741169256173901E-2</v>
      </c>
      <c r="I1333" s="87">
        <f>+IF(ISNUMBER(DATA!AH790),DATA!AH790,"n/a")</f>
        <v>2.6463813324515599</v>
      </c>
      <c r="J1333" s="77">
        <f>+IF(ISNUMBER(DATA!AI790),DATA!AI790,"n/a")</f>
        <v>-3.5503571598832398E-2</v>
      </c>
      <c r="K1333" s="87">
        <f>+IF(ISNUMBER(DATA!AR790),DATA!AR790,"n/a")</f>
        <v>2.7758534478567798</v>
      </c>
      <c r="L1333" s="77">
        <f>+IF(ISNUMBER(DATA!AS790),DATA!AS790,"n/a")</f>
        <v>-4.07592940959179E-2</v>
      </c>
    </row>
    <row r="1334" spans="1:12" x14ac:dyDescent="0.2">
      <c r="A1334" s="75" t="s">
        <v>19</v>
      </c>
      <c r="B1334" s="66" t="s">
        <v>28</v>
      </c>
      <c r="C1334" s="66" t="s">
        <v>26</v>
      </c>
      <c r="D1334" s="66" t="s">
        <v>272</v>
      </c>
      <c r="E1334" s="87">
        <f>+IF(ISNUMBER(DATA!N791),DATA!N791,"n/a")</f>
        <v>2.7877965867801202</v>
      </c>
      <c r="F1334" s="77">
        <f>+IF(ISNUMBER(DATA!O791),DATA!O791,"n/a")</f>
        <v>3.1278742861470801E-3</v>
      </c>
      <c r="G1334" s="87">
        <f>+IF(ISNUMBER(DATA!X791),DATA!X791,"n/a")</f>
        <v>2.7593398615404001</v>
      </c>
      <c r="H1334" s="77">
        <f>+IF(ISNUMBER(DATA!Y791),DATA!Y791,"n/a")</f>
        <v>1.4523561386031399E-4</v>
      </c>
      <c r="I1334" s="87">
        <f>+IF(ISNUMBER(DATA!AH791),DATA!AH791,"n/a")</f>
        <v>2.7537800937502701</v>
      </c>
      <c r="J1334" s="77">
        <f>+IF(ISNUMBER(DATA!AI791),DATA!AI791,"n/a")</f>
        <v>-4.6141598009951301E-3</v>
      </c>
      <c r="K1334" s="87">
        <f>+IF(ISNUMBER(DATA!AR791),DATA!AR791,"n/a")</f>
        <v>2.8169133779379099</v>
      </c>
      <c r="L1334" s="77">
        <f>+IF(ISNUMBER(DATA!AS791),DATA!AS791,"n/a")</f>
        <v>-4.92858219380738E-2</v>
      </c>
    </row>
    <row r="1335" spans="1:12" x14ac:dyDescent="0.2">
      <c r="A1335" s="75" t="s">
        <v>19</v>
      </c>
      <c r="B1335" s="66" t="s">
        <v>28</v>
      </c>
      <c r="C1335" s="66" t="s">
        <v>26</v>
      </c>
      <c r="D1335" s="66" t="s">
        <v>273</v>
      </c>
      <c r="E1335" s="87">
        <f>+IF(ISNUMBER(DATA!N792),DATA!N792,"n/a")</f>
        <v>3.2748365939009001</v>
      </c>
      <c r="F1335" s="77">
        <f>+IF(ISNUMBER(DATA!O792),DATA!O792,"n/a")</f>
        <v>7.8246181946590894E-3</v>
      </c>
      <c r="G1335" s="87">
        <f>+IF(ISNUMBER(DATA!X792),DATA!X792,"n/a")</f>
        <v>3.2994995228708</v>
      </c>
      <c r="H1335" s="77">
        <f>+IF(ISNUMBER(DATA!Y792),DATA!Y792,"n/a")</f>
        <v>1.7647591884858899E-2</v>
      </c>
      <c r="I1335" s="87">
        <f>+IF(ISNUMBER(DATA!AH792),DATA!AH792,"n/a")</f>
        <v>3.2434375645826599</v>
      </c>
      <c r="J1335" s="77">
        <f>+IF(ISNUMBER(DATA!AI792),DATA!AI792,"n/a")</f>
        <v>1.3332420546842E-2</v>
      </c>
      <c r="K1335" s="87">
        <f>+IF(ISNUMBER(DATA!AR792),DATA!AR792,"n/a")</f>
        <v>3.2737027081146302</v>
      </c>
      <c r="L1335" s="77">
        <f>+IF(ISNUMBER(DATA!AS792),DATA!AS792,"n/a")</f>
        <v>3.4183932585527002E-2</v>
      </c>
    </row>
    <row r="1336" spans="1:12" x14ac:dyDescent="0.2">
      <c r="A1336" s="75" t="s">
        <v>19</v>
      </c>
      <c r="B1336" s="66" t="s">
        <v>28</v>
      </c>
      <c r="C1336" s="66" t="s">
        <v>26</v>
      </c>
      <c r="D1336" s="66" t="s">
        <v>274</v>
      </c>
      <c r="E1336" s="87">
        <f>+IF(ISNUMBER(DATA!N793),DATA!N793,"n/a")</f>
        <v>3.2603623639900099</v>
      </c>
      <c r="F1336" s="77">
        <f>+IF(ISNUMBER(DATA!O793),DATA!O793,"n/a")</f>
        <v>-3.0100363977769499E-2</v>
      </c>
      <c r="G1336" s="87">
        <f>+IF(ISNUMBER(DATA!X793),DATA!X793,"n/a")</f>
        <v>3.2635096268061101</v>
      </c>
      <c r="H1336" s="77">
        <f>+IF(ISNUMBER(DATA!Y793),DATA!Y793,"n/a")</f>
        <v>-1.47375366839792E-2</v>
      </c>
      <c r="I1336" s="87">
        <f>+IF(ISNUMBER(DATA!AH793),DATA!AH793,"n/a")</f>
        <v>3.2977929027497201</v>
      </c>
      <c r="J1336" s="77">
        <f>+IF(ISNUMBER(DATA!AI793),DATA!AI793,"n/a")</f>
        <v>-6.2560403469913801E-3</v>
      </c>
      <c r="K1336" s="87">
        <f>+IF(ISNUMBER(DATA!AR793),DATA!AR793,"n/a")</f>
        <v>3.3489978952655699</v>
      </c>
      <c r="L1336" s="77">
        <f>+IF(ISNUMBER(DATA!AS793),DATA!AS793,"n/a")</f>
        <v>-1.3696530096664199E-2</v>
      </c>
    </row>
    <row r="1337" spans="1:12" x14ac:dyDescent="0.2">
      <c r="A1337" s="75" t="s">
        <v>19</v>
      </c>
      <c r="B1337" s="66" t="s">
        <v>28</v>
      </c>
      <c r="C1337" s="66" t="s">
        <v>26</v>
      </c>
      <c r="D1337" s="66" t="s">
        <v>275</v>
      </c>
      <c r="E1337" s="87">
        <f>+IF(ISNUMBER(DATA!N794),DATA!N794,"n/a")</f>
        <v>3.03820189757508</v>
      </c>
      <c r="F1337" s="77">
        <f>+IF(ISNUMBER(DATA!O794),DATA!O794,"n/a")</f>
        <v>-2.3151295111201502E-2</v>
      </c>
      <c r="G1337" s="87">
        <f>+IF(ISNUMBER(DATA!X794),DATA!X794,"n/a")</f>
        <v>3.0470076352151101</v>
      </c>
      <c r="H1337" s="77">
        <f>+IF(ISNUMBER(DATA!Y794),DATA!Y794,"n/a")</f>
        <v>-1.8576860265010601E-2</v>
      </c>
      <c r="I1337" s="87">
        <f>+IF(ISNUMBER(DATA!AH794),DATA!AH794,"n/a")</f>
        <v>3.00164808059127</v>
      </c>
      <c r="J1337" s="77">
        <f>+IF(ISNUMBER(DATA!AI794),DATA!AI794,"n/a")</f>
        <v>-3.9285502112550497E-2</v>
      </c>
      <c r="K1337" s="87">
        <f>+IF(ISNUMBER(DATA!AR794),DATA!AR794,"n/a")</f>
        <v>3.00950615829227</v>
      </c>
      <c r="L1337" s="77">
        <f>+IF(ISNUMBER(DATA!AS794),DATA!AS794,"n/a")</f>
        <v>-2.8597017265647898E-2</v>
      </c>
    </row>
    <row r="1338" spans="1:12" x14ac:dyDescent="0.2">
      <c r="A1338" s="75" t="s">
        <v>19</v>
      </c>
      <c r="B1338" s="66" t="s">
        <v>28</v>
      </c>
      <c r="C1338" s="66" t="s">
        <v>26</v>
      </c>
      <c r="D1338" s="66" t="s">
        <v>276</v>
      </c>
      <c r="E1338" s="87">
        <f>+IF(ISNUMBER(DATA!N795),DATA!N795,"n/a")</f>
        <v>3.3860685792305998</v>
      </c>
      <c r="F1338" s="77">
        <f>+IF(ISNUMBER(DATA!O795),DATA!O795,"n/a")</f>
        <v>6.1370526197820303E-2</v>
      </c>
      <c r="G1338" s="87">
        <f>+IF(ISNUMBER(DATA!X795),DATA!X795,"n/a")</f>
        <v>3.2598564207421901</v>
      </c>
      <c r="H1338" s="77">
        <f>+IF(ISNUMBER(DATA!Y795),DATA!Y795,"n/a")</f>
        <v>2.8150086284586302E-4</v>
      </c>
      <c r="I1338" s="87">
        <f>+IF(ISNUMBER(DATA!AH795),DATA!AH795,"n/a")</f>
        <v>3.1804073835881699</v>
      </c>
      <c r="J1338" s="77">
        <f>+IF(ISNUMBER(DATA!AI795),DATA!AI795,"n/a")</f>
        <v>-3.8275690422015099E-3</v>
      </c>
      <c r="K1338" s="87">
        <f>+IF(ISNUMBER(DATA!AR795),DATA!AR795,"n/a")</f>
        <v>3.2148523226753198</v>
      </c>
      <c r="L1338" s="77">
        <f>+IF(ISNUMBER(DATA!AS795),DATA!AS795,"n/a")</f>
        <v>3.9985482905754599E-2</v>
      </c>
    </row>
    <row r="1339" spans="1:12" x14ac:dyDescent="0.2">
      <c r="A1339" s="75" t="s">
        <v>19</v>
      </c>
      <c r="B1339" s="66" t="s">
        <v>28</v>
      </c>
      <c r="C1339" s="66" t="s">
        <v>26</v>
      </c>
      <c r="D1339" s="66" t="s">
        <v>277</v>
      </c>
      <c r="E1339" s="87">
        <f>+IF(ISNUMBER(DATA!N796),DATA!N796,"n/a")</f>
        <v>3.3014204487010099</v>
      </c>
      <c r="F1339" s="77">
        <f>+IF(ISNUMBER(DATA!O796),DATA!O796,"n/a")</f>
        <v>1.09193799342827E-2</v>
      </c>
      <c r="G1339" s="87">
        <f>+IF(ISNUMBER(DATA!X796),DATA!X796,"n/a")</f>
        <v>3.3284981574783599</v>
      </c>
      <c r="H1339" s="77">
        <f>+IF(ISNUMBER(DATA!Y796),DATA!Y796,"n/a")</f>
        <v>-3.9838288260745898E-3</v>
      </c>
      <c r="I1339" s="87">
        <f>+IF(ISNUMBER(DATA!AH796),DATA!AH796,"n/a")</f>
        <v>3.3518177021517999</v>
      </c>
      <c r="J1339" s="77">
        <f>+IF(ISNUMBER(DATA!AI796),DATA!AI796,"n/a")</f>
        <v>4.2529155363262502E-3</v>
      </c>
      <c r="K1339" s="87">
        <f>+IF(ISNUMBER(DATA!AR796),DATA!AR796,"n/a")</f>
        <v>3.3104064419458901</v>
      </c>
      <c r="L1339" s="77">
        <f>+IF(ISNUMBER(DATA!AS796),DATA!AS796,"n/a")</f>
        <v>-5.3089241021678198E-3</v>
      </c>
    </row>
    <row r="1340" spans="1:12" x14ac:dyDescent="0.2">
      <c r="A1340" s="75" t="s">
        <v>19</v>
      </c>
      <c r="B1340" s="66" t="s">
        <v>28</v>
      </c>
      <c r="C1340" s="66" t="s">
        <v>26</v>
      </c>
      <c r="D1340" s="66" t="s">
        <v>278</v>
      </c>
      <c r="E1340" s="87">
        <f>+IF(ISNUMBER(DATA!N797),DATA!N797,"n/a")</f>
        <v>2.6426864791139502</v>
      </c>
      <c r="F1340" s="77">
        <f>+IF(ISNUMBER(DATA!O797),DATA!O797,"n/a")</f>
        <v>0.11864901529293399</v>
      </c>
      <c r="G1340" s="87">
        <f>+IF(ISNUMBER(DATA!X797),DATA!X797,"n/a")</f>
        <v>2.54243690042142</v>
      </c>
      <c r="H1340" s="77">
        <f>+IF(ISNUMBER(DATA!Y797),DATA!Y797,"n/a")</f>
        <v>-3.8304912080964398E-2</v>
      </c>
      <c r="I1340" s="87">
        <f>+IF(ISNUMBER(DATA!AH797),DATA!AH797,"n/a")</f>
        <v>2.4791731965878401</v>
      </c>
      <c r="J1340" s="77">
        <f>+IF(ISNUMBER(DATA!AI797),DATA!AI797,"n/a")</f>
        <v>-4.5131318674276701E-2</v>
      </c>
      <c r="K1340" s="87">
        <f>+IF(ISNUMBER(DATA!AR797),DATA!AR797,"n/a")</f>
        <v>2.5773453072974899</v>
      </c>
      <c r="L1340" s="77">
        <f>+IF(ISNUMBER(DATA!AS797),DATA!AS797,"n/a")</f>
        <v>1.8525269285829898E-2</v>
      </c>
    </row>
    <row r="1341" spans="1:12" x14ac:dyDescent="0.2">
      <c r="A1341" s="75" t="s">
        <v>19</v>
      </c>
      <c r="B1341" s="66" t="s">
        <v>28</v>
      </c>
      <c r="C1341" s="66" t="s">
        <v>26</v>
      </c>
      <c r="D1341" s="66" t="s">
        <v>279</v>
      </c>
      <c r="E1341" s="87">
        <f>+IF(ISNUMBER(DATA!N798),DATA!N798,"n/a")</f>
        <v>2.4809796705731602</v>
      </c>
      <c r="F1341" s="77">
        <f>+IF(ISNUMBER(DATA!O798),DATA!O798,"n/a")</f>
        <v>0.34352113008148299</v>
      </c>
      <c r="G1341" s="87">
        <f>+IF(ISNUMBER(DATA!X798),DATA!X798,"n/a")</f>
        <v>2.3178187696621801</v>
      </c>
      <c r="H1341" s="77">
        <f>+IF(ISNUMBER(DATA!Y798),DATA!Y798,"n/a")</f>
        <v>9.2890297720884904E-2</v>
      </c>
      <c r="I1341" s="87">
        <f>+IF(ISNUMBER(DATA!AH798),DATA!AH798,"n/a")</f>
        <v>2.3100644925501199</v>
      </c>
      <c r="J1341" s="77">
        <f>+IF(ISNUMBER(DATA!AI798),DATA!AI798,"n/a")</f>
        <v>4.89737577937168E-2</v>
      </c>
      <c r="K1341" s="87">
        <f>+IF(ISNUMBER(DATA!AR798),DATA!AR798,"n/a")</f>
        <v>2.3580180702840301</v>
      </c>
      <c r="L1341" s="77">
        <f>+IF(ISNUMBER(DATA!AS798),DATA!AS798,"n/a")</f>
        <v>0.10005635303937201</v>
      </c>
    </row>
    <row r="1342" spans="1:12" x14ac:dyDescent="0.2">
      <c r="A1342" s="75" t="s">
        <v>19</v>
      </c>
      <c r="B1342" s="66" t="s">
        <v>28</v>
      </c>
      <c r="C1342" s="66" t="s">
        <v>26</v>
      </c>
      <c r="D1342" s="66" t="s">
        <v>280</v>
      </c>
      <c r="E1342" s="87">
        <f>+IF(ISNUMBER(DATA!N799),DATA!N799,"n/a")</f>
        <v>3.1607400936833701</v>
      </c>
      <c r="F1342" s="77">
        <f>+IF(ISNUMBER(DATA!O799),DATA!O799,"n/a")</f>
        <v>6.7609751897277698E-3</v>
      </c>
      <c r="G1342" s="87">
        <f>+IF(ISNUMBER(DATA!X799),DATA!X799,"n/a")</f>
        <v>3.1751838652067601</v>
      </c>
      <c r="H1342" s="77">
        <f>+IF(ISNUMBER(DATA!Y799),DATA!Y799,"n/a")</f>
        <v>7.2325245887476996E-3</v>
      </c>
      <c r="I1342" s="87">
        <f>+IF(ISNUMBER(DATA!AH799),DATA!AH799,"n/a")</f>
        <v>3.1701351806991802</v>
      </c>
      <c r="J1342" s="77">
        <f>+IF(ISNUMBER(DATA!AI799),DATA!AI799,"n/a")</f>
        <v>4.9695290538286398E-3</v>
      </c>
      <c r="K1342" s="87">
        <f>+IF(ISNUMBER(DATA!AR799),DATA!AR799,"n/a")</f>
        <v>3.1667268790535799</v>
      </c>
      <c r="L1342" s="77">
        <f>+IF(ISNUMBER(DATA!AS799),DATA!AS799,"n/a")</f>
        <v>1.2741000343901999E-2</v>
      </c>
    </row>
    <row r="1343" spans="1:12" x14ac:dyDescent="0.2">
      <c r="A1343" s="75" t="s">
        <v>19</v>
      </c>
      <c r="B1343" s="66" t="s">
        <v>28</v>
      </c>
      <c r="C1343" s="66" t="s">
        <v>26</v>
      </c>
      <c r="D1343" s="66" t="s">
        <v>281</v>
      </c>
      <c r="E1343" s="87">
        <f>+IF(ISNUMBER(DATA!N800),DATA!N800,"n/a")</f>
        <v>2.7463842939103098</v>
      </c>
      <c r="F1343" s="77">
        <f>+IF(ISNUMBER(DATA!O800),DATA!O800,"n/a")</f>
        <v>0.49775510496141401</v>
      </c>
      <c r="G1343" s="87">
        <f>+IF(ISNUMBER(DATA!X800),DATA!X800,"n/a")</f>
        <v>2.50639393811888</v>
      </c>
      <c r="H1343" s="77">
        <f>+IF(ISNUMBER(DATA!Y800),DATA!Y800,"n/a")</f>
        <v>0.127757598996729</v>
      </c>
      <c r="I1343" s="87">
        <f>+IF(ISNUMBER(DATA!AH800),DATA!AH800,"n/a")</f>
        <v>2.4924091167645699</v>
      </c>
      <c r="J1343" s="77">
        <f>+IF(ISNUMBER(DATA!AI800),DATA!AI800,"n/a")</f>
        <v>0.14555968587552501</v>
      </c>
      <c r="K1343" s="87">
        <f>+IF(ISNUMBER(DATA!AR800),DATA!AR800,"n/a")</f>
        <v>2.5317073608285101</v>
      </c>
      <c r="L1343" s="77">
        <f>+IF(ISNUMBER(DATA!AS800),DATA!AS800,"n/a")</f>
        <v>0.18480030254941501</v>
      </c>
    </row>
    <row r="1344" spans="1:12" x14ac:dyDescent="0.2">
      <c r="A1344" s="75" t="s">
        <v>19</v>
      </c>
      <c r="B1344" s="66" t="s">
        <v>28</v>
      </c>
      <c r="C1344" s="66" t="s">
        <v>26</v>
      </c>
      <c r="D1344" s="66" t="s">
        <v>282</v>
      </c>
      <c r="E1344" s="87">
        <f>+IF(ISNUMBER(DATA!N801),DATA!N801,"n/a")</f>
        <v>3.0231527958475302</v>
      </c>
      <c r="F1344" s="77">
        <f>+IF(ISNUMBER(DATA!O801),DATA!O801,"n/a")</f>
        <v>-1.2810510386557301E-2</v>
      </c>
      <c r="G1344" s="87">
        <f>+IF(ISNUMBER(DATA!X801),DATA!X801,"n/a")</f>
        <v>3.0501772793219901</v>
      </c>
      <c r="H1344" s="77">
        <f>+IF(ISNUMBER(DATA!Y801),DATA!Y801,"n/a")</f>
        <v>2.5718470346335299E-3</v>
      </c>
      <c r="I1344" s="87">
        <f>+IF(ISNUMBER(DATA!AH801),DATA!AH801,"n/a")</f>
        <v>3.0354367643949498</v>
      </c>
      <c r="J1344" s="77">
        <f>+IF(ISNUMBER(DATA!AI801),DATA!AI801,"n/a")</f>
        <v>-1.44033457941135E-2</v>
      </c>
      <c r="K1344" s="87">
        <f>+IF(ISNUMBER(DATA!AR801),DATA!AR801,"n/a")</f>
        <v>3.0609832295031998</v>
      </c>
      <c r="L1344" s="77">
        <f>+IF(ISNUMBER(DATA!AS801),DATA!AS801,"n/a")</f>
        <v>-4.1286383630442902E-2</v>
      </c>
    </row>
    <row r="1345" spans="1:12" x14ac:dyDescent="0.2">
      <c r="A1345" s="75" t="s">
        <v>19</v>
      </c>
      <c r="B1345" s="66" t="s">
        <v>28</v>
      </c>
      <c r="C1345" s="66" t="s">
        <v>26</v>
      </c>
      <c r="D1345" s="66" t="s">
        <v>283</v>
      </c>
      <c r="E1345" s="87">
        <f>+IF(ISNUMBER(DATA!N802),DATA!N802,"n/a")</f>
        <v>3.1249356259763199</v>
      </c>
      <c r="F1345" s="77">
        <f>+IF(ISNUMBER(DATA!O802),DATA!O802,"n/a")</f>
        <v>-1.58116101248282E-2</v>
      </c>
      <c r="G1345" s="87">
        <f>+IF(ISNUMBER(DATA!X802),DATA!X802,"n/a")</f>
        <v>3.1171683068948202</v>
      </c>
      <c r="H1345" s="77">
        <f>+IF(ISNUMBER(DATA!Y802),DATA!Y802,"n/a")</f>
        <v>-2.7321681421272798E-2</v>
      </c>
      <c r="I1345" s="87">
        <f>+IF(ISNUMBER(DATA!AH802),DATA!AH802,"n/a")</f>
        <v>3.1074566756222599</v>
      </c>
      <c r="J1345" s="77">
        <f>+IF(ISNUMBER(DATA!AI802),DATA!AI802,"n/a")</f>
        <v>-3.41440375234296E-2</v>
      </c>
      <c r="K1345" s="87">
        <f>+IF(ISNUMBER(DATA!AR802),DATA!AR802,"n/a")</f>
        <v>3.14140111564237</v>
      </c>
      <c r="L1345" s="77">
        <f>+IF(ISNUMBER(DATA!AS802),DATA!AS802,"n/a")</f>
        <v>-2.16184097186632E-2</v>
      </c>
    </row>
    <row r="1346" spans="1:12" x14ac:dyDescent="0.2">
      <c r="A1346" s="75" t="s">
        <v>19</v>
      </c>
      <c r="B1346" s="66" t="s">
        <v>28</v>
      </c>
      <c r="C1346" s="66" t="s">
        <v>26</v>
      </c>
      <c r="D1346" s="66" t="s">
        <v>284</v>
      </c>
      <c r="E1346" s="87">
        <f>+IF(ISNUMBER(DATA!N803),DATA!N803,"n/a")</f>
        <v>2.4289324565349899</v>
      </c>
      <c r="F1346" s="77">
        <f>+IF(ISNUMBER(DATA!O803),DATA!O803,"n/a")</f>
        <v>0.61147553183059999</v>
      </c>
      <c r="G1346" s="87">
        <f>+IF(ISNUMBER(DATA!X803),DATA!X803,"n/a")</f>
        <v>2.08243363670084</v>
      </c>
      <c r="H1346" s="77">
        <f>+IF(ISNUMBER(DATA!Y803),DATA!Y803,"n/a")</f>
        <v>0.103961340431064</v>
      </c>
      <c r="I1346" s="87">
        <f>+IF(ISNUMBER(DATA!AH803),DATA!AH803,"n/a")</f>
        <v>2.0750349574948501</v>
      </c>
      <c r="J1346" s="77">
        <f>+IF(ISNUMBER(DATA!AI803),DATA!AI803,"n/a")</f>
        <v>0.10384570640455899</v>
      </c>
      <c r="K1346" s="87">
        <f>+IF(ISNUMBER(DATA!AR803),DATA!AR803,"n/a")</f>
        <v>2.1480338176027201</v>
      </c>
      <c r="L1346" s="77">
        <f>+IF(ISNUMBER(DATA!AS803),DATA!AS803,"n/a")</f>
        <v>0.20966148400020601</v>
      </c>
    </row>
    <row r="1347" spans="1:12" x14ac:dyDescent="0.2">
      <c r="A1347" s="75" t="s">
        <v>19</v>
      </c>
      <c r="B1347" s="66" t="s">
        <v>28</v>
      </c>
      <c r="C1347" s="66" t="s">
        <v>26</v>
      </c>
      <c r="D1347" s="66" t="s">
        <v>285</v>
      </c>
      <c r="E1347" s="87">
        <f>+IF(ISNUMBER(DATA!N804),DATA!N804,"n/a")</f>
        <v>1.9549470976893699</v>
      </c>
      <c r="F1347" s="77">
        <f>+IF(ISNUMBER(DATA!O804),DATA!O804,"n/a")</f>
        <v>0.53867595286903902</v>
      </c>
      <c r="G1347" s="87">
        <f>+IF(ISNUMBER(DATA!X804),DATA!X804,"n/a")</f>
        <v>1.56531771937792</v>
      </c>
      <c r="H1347" s="77">
        <f>+IF(ISNUMBER(DATA!Y804),DATA!Y804,"n/a")</f>
        <v>-1.37803993897118E-2</v>
      </c>
      <c r="I1347" s="87">
        <f>+IF(ISNUMBER(DATA!AH804),DATA!AH804,"n/a")</f>
        <v>1.5608800384443</v>
      </c>
      <c r="J1347" s="77">
        <f>+IF(ISNUMBER(DATA!AI804),DATA!AI804,"n/a")</f>
        <v>-2.0370724639825501E-2</v>
      </c>
      <c r="K1347" s="87">
        <f>+IF(ISNUMBER(DATA!AR804),DATA!AR804,"n/a")</f>
        <v>1.6099626216434899</v>
      </c>
      <c r="L1347" s="77">
        <f>+IF(ISNUMBER(DATA!AS804),DATA!AS804,"n/a")</f>
        <v>4.9121586149617501E-2</v>
      </c>
    </row>
    <row r="1348" spans="1:12" x14ac:dyDescent="0.2">
      <c r="A1348" s="75" t="s">
        <v>19</v>
      </c>
      <c r="B1348" s="66" t="s">
        <v>28</v>
      </c>
      <c r="C1348" s="66" t="s">
        <v>26</v>
      </c>
      <c r="D1348" s="66" t="s">
        <v>286</v>
      </c>
      <c r="E1348" s="87">
        <f>+IF(ISNUMBER(DATA!N805),DATA!N805,"n/a")</f>
        <v>3.3553909242672999</v>
      </c>
      <c r="F1348" s="77">
        <f>+IF(ISNUMBER(DATA!O805),DATA!O805,"n/a")</f>
        <v>-1.51451703629061E-2</v>
      </c>
      <c r="G1348" s="87">
        <f>+IF(ISNUMBER(DATA!X805),DATA!X805,"n/a")</f>
        <v>3.3404579260335199</v>
      </c>
      <c r="H1348" s="77">
        <f>+IF(ISNUMBER(DATA!Y805),DATA!Y805,"n/a")</f>
        <v>-2.07371477457787E-2</v>
      </c>
      <c r="I1348" s="87">
        <f>+IF(ISNUMBER(DATA!AH805),DATA!AH805,"n/a")</f>
        <v>3.2800788757301498</v>
      </c>
      <c r="J1348" s="77">
        <f>+IF(ISNUMBER(DATA!AI805),DATA!AI805,"n/a")</f>
        <v>-4.3904277378218497E-2</v>
      </c>
      <c r="K1348" s="87">
        <f>+IF(ISNUMBER(DATA!AR805),DATA!AR805,"n/a")</f>
        <v>3.4517985741922601</v>
      </c>
      <c r="L1348" s="77">
        <f>+IF(ISNUMBER(DATA!AS805),DATA!AS805,"n/a")</f>
        <v>-1.2196013016460901E-2</v>
      </c>
    </row>
    <row r="1349" spans="1:12" x14ac:dyDescent="0.2">
      <c r="A1349" s="75" t="s">
        <v>19</v>
      </c>
      <c r="B1349" s="66" t="s">
        <v>28</v>
      </c>
      <c r="C1349" s="66" t="s">
        <v>26</v>
      </c>
      <c r="D1349" s="66" t="s">
        <v>287</v>
      </c>
      <c r="E1349" s="87">
        <f>+IF(ISNUMBER(DATA!N806),DATA!N806,"n/a")</f>
        <v>3.2272451451491202</v>
      </c>
      <c r="F1349" s="77">
        <f>+IF(ISNUMBER(DATA!O806),DATA!O806,"n/a")</f>
        <v>2.4081880359225899E-3</v>
      </c>
      <c r="G1349" s="87">
        <f>+IF(ISNUMBER(DATA!X806),DATA!X806,"n/a")</f>
        <v>3.22328672047583</v>
      </c>
      <c r="H1349" s="77">
        <f>+IF(ISNUMBER(DATA!Y806),DATA!Y806,"n/a")</f>
        <v>-1.9365932645377601E-3</v>
      </c>
      <c r="I1349" s="87">
        <f>+IF(ISNUMBER(DATA!AH806),DATA!AH806,"n/a")</f>
        <v>3.1507762795362799</v>
      </c>
      <c r="J1349" s="77">
        <f>+IF(ISNUMBER(DATA!AI806),DATA!AI806,"n/a")</f>
        <v>-1.4224491356439E-2</v>
      </c>
      <c r="K1349" s="87">
        <f>+IF(ISNUMBER(DATA!AR806),DATA!AR806,"n/a")</f>
        <v>3.22638011337571</v>
      </c>
      <c r="L1349" s="77">
        <f>+IF(ISNUMBER(DATA!AS806),DATA!AS806,"n/a")</f>
        <v>8.7014259530219396E-3</v>
      </c>
    </row>
    <row r="1350" spans="1:12" x14ac:dyDescent="0.2">
      <c r="A1350" s="75" t="s">
        <v>19</v>
      </c>
      <c r="B1350" s="66" t="s">
        <v>28</v>
      </c>
      <c r="C1350" s="66" t="s">
        <v>26</v>
      </c>
      <c r="D1350" s="66" t="s">
        <v>288</v>
      </c>
      <c r="E1350" s="87">
        <f>+IF(ISNUMBER(DATA!N807),DATA!N807,"n/a")</f>
        <v>2.9944353626862399</v>
      </c>
      <c r="F1350" s="77">
        <f>+IF(ISNUMBER(DATA!O807),DATA!O807,"n/a")</f>
        <v>-2.33395338625242E-2</v>
      </c>
      <c r="G1350" s="87">
        <f>+IF(ISNUMBER(DATA!X807),DATA!X807,"n/a")</f>
        <v>3.0222595385740401</v>
      </c>
      <c r="H1350" s="77">
        <f>+IF(ISNUMBER(DATA!Y807),DATA!Y807,"n/a")</f>
        <v>-3.0378224548582499E-3</v>
      </c>
      <c r="I1350" s="87">
        <f>+IF(ISNUMBER(DATA!AH807),DATA!AH807,"n/a")</f>
        <v>2.9987119778064901</v>
      </c>
      <c r="J1350" s="77">
        <f>+IF(ISNUMBER(DATA!AI807),DATA!AI807,"n/a")</f>
        <v>-1.9276731513294801E-2</v>
      </c>
      <c r="K1350" s="87">
        <f>+IF(ISNUMBER(DATA!AR807),DATA!AR807,"n/a")</f>
        <v>3.0307067341585401</v>
      </c>
      <c r="L1350" s="77">
        <f>+IF(ISNUMBER(DATA!AS807),DATA!AS807,"n/a")</f>
        <v>-2.9507640152196899E-2</v>
      </c>
    </row>
    <row r="1351" spans="1:12" x14ac:dyDescent="0.2">
      <c r="A1351" s="75" t="s">
        <v>19</v>
      </c>
      <c r="B1351" s="66" t="s">
        <v>28</v>
      </c>
      <c r="C1351" s="66" t="s">
        <v>26</v>
      </c>
      <c r="D1351" s="66" t="s">
        <v>289</v>
      </c>
      <c r="E1351" s="87">
        <f>+IF(ISNUMBER(DATA!N808),DATA!N808,"n/a")</f>
        <v>2.3652205819159802</v>
      </c>
      <c r="F1351" s="77">
        <f>+IF(ISNUMBER(DATA!O808),DATA!O808,"n/a")</f>
        <v>0.150017536427725</v>
      </c>
      <c r="G1351" s="87">
        <f>+IF(ISNUMBER(DATA!X808),DATA!X808,"n/a")</f>
        <v>2.3085699576927401</v>
      </c>
      <c r="H1351" s="77">
        <f>+IF(ISNUMBER(DATA!Y808),DATA!Y808,"n/a")</f>
        <v>-3.0289423024012999E-2</v>
      </c>
      <c r="I1351" s="87">
        <f>+IF(ISNUMBER(DATA!AH808),DATA!AH808,"n/a")</f>
        <v>2.3049902271226199</v>
      </c>
      <c r="J1351" s="77">
        <f>+IF(ISNUMBER(DATA!AI808),DATA!AI808,"n/a")</f>
        <v>-2.46965004914384E-2</v>
      </c>
      <c r="K1351" s="87">
        <f>+IF(ISNUMBER(DATA!AR808),DATA!AR808,"n/a")</f>
        <v>2.3900503709019598</v>
      </c>
      <c r="L1351" s="77">
        <f>+IF(ISNUMBER(DATA!AS808),DATA!AS808,"n/a")</f>
        <v>5.5547981950755401E-2</v>
      </c>
    </row>
    <row r="1352" spans="1:12" x14ac:dyDescent="0.2">
      <c r="A1352" s="75" t="s">
        <v>19</v>
      </c>
      <c r="B1352" s="66" t="s">
        <v>28</v>
      </c>
      <c r="C1352" s="66" t="s">
        <v>26</v>
      </c>
      <c r="D1352" s="66" t="s">
        <v>290</v>
      </c>
      <c r="E1352" s="87">
        <f>+IF(ISNUMBER(DATA!N809),DATA!N809,"n/a")</f>
        <v>3.48837323995759</v>
      </c>
      <c r="F1352" s="77">
        <f>+IF(ISNUMBER(DATA!O809),DATA!O809,"n/a")</f>
        <v>-2.8694698289400598E-2</v>
      </c>
      <c r="G1352" s="87">
        <f>+IF(ISNUMBER(DATA!X809),DATA!X809,"n/a")</f>
        <v>3.5303238905746901</v>
      </c>
      <c r="H1352" s="77">
        <f>+IF(ISNUMBER(DATA!Y809),DATA!Y809,"n/a")</f>
        <v>1.3624969181713501E-2</v>
      </c>
      <c r="I1352" s="87">
        <f>+IF(ISNUMBER(DATA!AH809),DATA!AH809,"n/a")</f>
        <v>3.60491049599029</v>
      </c>
      <c r="J1352" s="77">
        <f>+IF(ISNUMBER(DATA!AI809),DATA!AI809,"n/a")</f>
        <v>2.76130526813077E-2</v>
      </c>
      <c r="K1352" s="87">
        <f>+IF(ISNUMBER(DATA!AR809),DATA!AR809,"n/a")</f>
        <v>3.5928534556381502</v>
      </c>
      <c r="L1352" s="77">
        <f>+IF(ISNUMBER(DATA!AS809),DATA!AS809,"n/a")</f>
        <v>2.8944932501541499E-2</v>
      </c>
    </row>
    <row r="1353" spans="1:12" x14ac:dyDescent="0.2">
      <c r="A1353" s="75" t="s">
        <v>19</v>
      </c>
      <c r="B1353" s="66" t="s">
        <v>28</v>
      </c>
      <c r="C1353" s="66" t="s">
        <v>26</v>
      </c>
      <c r="D1353" s="66" t="s">
        <v>291</v>
      </c>
      <c r="E1353" s="87">
        <f>+IF(ISNUMBER(DATA!N810),DATA!N810,"n/a")</f>
        <v>3.17897906945189</v>
      </c>
      <c r="F1353" s="77">
        <f>+IF(ISNUMBER(DATA!O810),DATA!O810,"n/a")</f>
        <v>2.7311698429652101E-2</v>
      </c>
      <c r="G1353" s="87">
        <f>+IF(ISNUMBER(DATA!X810),DATA!X810,"n/a")</f>
        <v>3.2550472008209201</v>
      </c>
      <c r="H1353" s="77">
        <f>+IF(ISNUMBER(DATA!Y810),DATA!Y810,"n/a")</f>
        <v>4.0745097395928201E-2</v>
      </c>
      <c r="I1353" s="87">
        <f>+IF(ISNUMBER(DATA!AH810),DATA!AH810,"n/a")</f>
        <v>3.15032724541275</v>
      </c>
      <c r="J1353" s="77">
        <f>+IF(ISNUMBER(DATA!AI810),DATA!AI810,"n/a")</f>
        <v>6.4633324780825497E-3</v>
      </c>
      <c r="K1353" s="87">
        <f>+IF(ISNUMBER(DATA!AR810),DATA!AR810,"n/a")</f>
        <v>2.9704952053995699</v>
      </c>
      <c r="L1353" s="77">
        <f>+IF(ISNUMBER(DATA!AS810),DATA!AS810,"n/a")</f>
        <v>-4.9933021445546497E-2</v>
      </c>
    </row>
    <row r="1354" spans="1:12" x14ac:dyDescent="0.2">
      <c r="A1354" s="75" t="s">
        <v>19</v>
      </c>
      <c r="B1354" s="66" t="s">
        <v>28</v>
      </c>
      <c r="C1354" s="66" t="s">
        <v>26</v>
      </c>
      <c r="D1354" s="66" t="s">
        <v>292</v>
      </c>
      <c r="E1354" s="87">
        <f>+IF(ISNUMBER(DATA!N811),DATA!N811,"n/a")</f>
        <v>3.0852394233627498</v>
      </c>
      <c r="F1354" s="77">
        <f>+IF(ISNUMBER(DATA!O811),DATA!O811,"n/a")</f>
        <v>5.8082097938026003E-2</v>
      </c>
      <c r="G1354" s="87">
        <f>+IF(ISNUMBER(DATA!X811),DATA!X811,"n/a")</f>
        <v>3.0905948978404401</v>
      </c>
      <c r="H1354" s="77">
        <f>+IF(ISNUMBER(DATA!Y811),DATA!Y811,"n/a")</f>
        <v>-5.0106881099357004E-3</v>
      </c>
      <c r="I1354" s="87">
        <f>+IF(ISNUMBER(DATA!AH811),DATA!AH811,"n/a")</f>
        <v>3.0964497060892802</v>
      </c>
      <c r="J1354" s="77">
        <f>+IF(ISNUMBER(DATA!AI811),DATA!AI811,"n/a")</f>
        <v>-1.1357845444704201E-2</v>
      </c>
      <c r="K1354" s="87">
        <f>+IF(ISNUMBER(DATA!AR811),DATA!AR811,"n/a")</f>
        <v>3.0117935178478299</v>
      </c>
      <c r="L1354" s="77">
        <f>+IF(ISNUMBER(DATA!AS811),DATA!AS811,"n/a")</f>
        <v>-2.4203613346113598E-2</v>
      </c>
    </row>
    <row r="1355" spans="1:12" x14ac:dyDescent="0.2">
      <c r="A1355" s="75" t="s">
        <v>19</v>
      </c>
      <c r="B1355" s="66" t="s">
        <v>28</v>
      </c>
      <c r="C1355" s="66" t="s">
        <v>26</v>
      </c>
      <c r="D1355" s="66" t="s">
        <v>293</v>
      </c>
      <c r="E1355" s="87">
        <f>+IF(ISNUMBER(DATA!N812),DATA!N812,"n/a")</f>
        <v>2.8443289732672401</v>
      </c>
      <c r="F1355" s="77">
        <f>+IF(ISNUMBER(DATA!O812),DATA!O812,"n/a")</f>
        <v>3.8747648159948703E-2</v>
      </c>
      <c r="G1355" s="87">
        <f>+IF(ISNUMBER(DATA!X812),DATA!X812,"n/a")</f>
        <v>2.5859850734809799</v>
      </c>
      <c r="H1355" s="77">
        <f>+IF(ISNUMBER(DATA!Y812),DATA!Y812,"n/a")</f>
        <v>-0.17682923199079301</v>
      </c>
      <c r="I1355" s="87">
        <f>+IF(ISNUMBER(DATA!AH812),DATA!AH812,"n/a")</f>
        <v>2.5639808023301298</v>
      </c>
      <c r="J1355" s="77">
        <f>+IF(ISNUMBER(DATA!AI812),DATA!AI812,"n/a")</f>
        <v>-0.17015443109451101</v>
      </c>
      <c r="K1355" s="87">
        <f>+IF(ISNUMBER(DATA!AR812),DATA!AR812,"n/a")</f>
        <v>2.6289066858388201</v>
      </c>
      <c r="L1355" s="77">
        <f>+IF(ISNUMBER(DATA!AS812),DATA!AS812,"n/a")</f>
        <v>-5.1783157416598599E-2</v>
      </c>
    </row>
    <row r="1356" spans="1:12" x14ac:dyDescent="0.2">
      <c r="A1356" s="75" t="s">
        <v>19</v>
      </c>
      <c r="B1356" s="66" t="s">
        <v>28</v>
      </c>
      <c r="C1356" s="66" t="s">
        <v>26</v>
      </c>
      <c r="D1356" s="66" t="s">
        <v>294</v>
      </c>
      <c r="E1356" s="87">
        <f>+IF(ISNUMBER(DATA!N813),DATA!N813,"n/a")</f>
        <v>3.48566390376077</v>
      </c>
      <c r="F1356" s="77">
        <f>+IF(ISNUMBER(DATA!O813),DATA!O813,"n/a")</f>
        <v>-1.76707531478477E-2</v>
      </c>
      <c r="G1356" s="87">
        <f>+IF(ISNUMBER(DATA!X813),DATA!X813,"n/a")</f>
        <v>3.5073254703876602</v>
      </c>
      <c r="H1356" s="77">
        <f>+IF(ISNUMBER(DATA!Y813),DATA!Y813,"n/a")</f>
        <v>2.7527199515406098E-2</v>
      </c>
      <c r="I1356" s="87">
        <f>+IF(ISNUMBER(DATA!AH813),DATA!AH813,"n/a")</f>
        <v>3.5430902008838498</v>
      </c>
      <c r="J1356" s="77">
        <f>+IF(ISNUMBER(DATA!AI813),DATA!AI813,"n/a")</f>
        <v>2.7893713040671501E-2</v>
      </c>
      <c r="K1356" s="87">
        <f>+IF(ISNUMBER(DATA!AR813),DATA!AR813,"n/a")</f>
        <v>3.53457041661032</v>
      </c>
      <c r="L1356" s="77">
        <f>+IF(ISNUMBER(DATA!AS813),DATA!AS813,"n/a")</f>
        <v>2.9401101309371899E-2</v>
      </c>
    </row>
    <row r="1357" spans="1:12" x14ac:dyDescent="0.2">
      <c r="A1357" s="75" t="s">
        <v>19</v>
      </c>
      <c r="B1357" s="66" t="s">
        <v>28</v>
      </c>
      <c r="C1357" s="66" t="s">
        <v>26</v>
      </c>
      <c r="D1357" s="66" t="s">
        <v>295</v>
      </c>
      <c r="E1357" s="87">
        <f>+IF(ISNUMBER(DATA!N814),DATA!N814,"n/a")</f>
        <v>3.3584352443565799</v>
      </c>
      <c r="F1357" s="77">
        <f>+IF(ISNUMBER(DATA!O814),DATA!O814,"n/a")</f>
        <v>0.28671141714721798</v>
      </c>
      <c r="G1357" s="87">
        <f>+IF(ISNUMBER(DATA!X814),DATA!X814,"n/a")</f>
        <v>3.28949751099448</v>
      </c>
      <c r="H1357" s="77">
        <f>+IF(ISNUMBER(DATA!Y814),DATA!Y814,"n/a")</f>
        <v>0.13978180039197999</v>
      </c>
      <c r="I1357" s="87">
        <f>+IF(ISNUMBER(DATA!AH814),DATA!AH814,"n/a")</f>
        <v>3.2027497552835702</v>
      </c>
      <c r="J1357" s="77">
        <f>+IF(ISNUMBER(DATA!AI814),DATA!AI814,"n/a")</f>
        <v>5.8335591339395698E-2</v>
      </c>
      <c r="K1357" s="87">
        <f>+IF(ISNUMBER(DATA!AR814),DATA!AR814,"n/a")</f>
        <v>3.1259628215711799</v>
      </c>
      <c r="L1357" s="77">
        <f>+IF(ISNUMBER(DATA!AS814),DATA!AS814,"n/a")</f>
        <v>4.0647976419853599E-2</v>
      </c>
    </row>
    <row r="1358" spans="1:12" x14ac:dyDescent="0.2">
      <c r="A1358" s="75" t="s">
        <v>19</v>
      </c>
      <c r="B1358" s="66" t="s">
        <v>28</v>
      </c>
      <c r="C1358" s="66" t="s">
        <v>26</v>
      </c>
      <c r="D1358" s="66" t="s">
        <v>296</v>
      </c>
      <c r="E1358" s="87">
        <f>+IF(ISNUMBER(DATA!N815),DATA!N815,"n/a")</f>
        <v>3.6113470959134202</v>
      </c>
      <c r="F1358" s="77">
        <f>+IF(ISNUMBER(DATA!O815),DATA!O815,"n/a")</f>
        <v>0.23712567796994299</v>
      </c>
      <c r="G1358" s="87">
        <f>+IF(ISNUMBER(DATA!X815),DATA!X815,"n/a")</f>
        <v>3.5726320988714799</v>
      </c>
      <c r="H1358" s="77">
        <f>+IF(ISNUMBER(DATA!Y815),DATA!Y815,"n/a")</f>
        <v>9.6331288652010905E-2</v>
      </c>
      <c r="I1358" s="87">
        <f>+IF(ISNUMBER(DATA!AH815),DATA!AH815,"n/a")</f>
        <v>3.50705485009559</v>
      </c>
      <c r="J1358" s="77">
        <f>+IF(ISNUMBER(DATA!AI815),DATA!AI815,"n/a")</f>
        <v>4.2880750363708697E-2</v>
      </c>
      <c r="K1358" s="87">
        <f>+IF(ISNUMBER(DATA!AR815),DATA!AR815,"n/a")</f>
        <v>3.48350934039882</v>
      </c>
      <c r="L1358" s="77">
        <f>+IF(ISNUMBER(DATA!AS815),DATA!AS815,"n/a")</f>
        <v>3.11715192073206E-2</v>
      </c>
    </row>
    <row r="1359" spans="1:12" x14ac:dyDescent="0.2">
      <c r="A1359" s="75" t="s">
        <v>19</v>
      </c>
      <c r="B1359" s="66" t="s">
        <v>28</v>
      </c>
      <c r="C1359" s="66" t="s">
        <v>26</v>
      </c>
      <c r="D1359" s="66" t="s">
        <v>297</v>
      </c>
      <c r="E1359" s="87">
        <f>+IF(ISNUMBER(DATA!N816),DATA!N816,"n/a")</f>
        <v>3.1105475106574798</v>
      </c>
      <c r="F1359" s="77">
        <f>+IF(ISNUMBER(DATA!O816),DATA!O816,"n/a")</f>
        <v>-0.166541187401092</v>
      </c>
      <c r="G1359" s="87">
        <f>+IF(ISNUMBER(DATA!X816),DATA!X816,"n/a")</f>
        <v>3.0765115437625599</v>
      </c>
      <c r="H1359" s="77">
        <f>+IF(ISNUMBER(DATA!Y816),DATA!Y816,"n/a")</f>
        <v>-0.17585590837176199</v>
      </c>
      <c r="I1359" s="87">
        <f>+IF(ISNUMBER(DATA!AH816),DATA!AH816,"n/a")</f>
        <v>3.0622852865505199</v>
      </c>
      <c r="J1359" s="77">
        <f>+IF(ISNUMBER(DATA!AI816),DATA!AI816,"n/a")</f>
        <v>-0.18008131918077999</v>
      </c>
      <c r="K1359" s="87">
        <f>+IF(ISNUMBER(DATA!AR816),DATA!AR816,"n/a")</f>
        <v>3.1195495379109199</v>
      </c>
      <c r="L1359" s="77">
        <f>+IF(ISNUMBER(DATA!AS816),DATA!AS816,"n/a")</f>
        <v>-0.13706361802874401</v>
      </c>
    </row>
    <row r="1360" spans="1:12" x14ac:dyDescent="0.2">
      <c r="A1360" s="75" t="s">
        <v>19</v>
      </c>
      <c r="B1360" s="66" t="s">
        <v>28</v>
      </c>
      <c r="C1360" s="66" t="s">
        <v>26</v>
      </c>
      <c r="D1360" s="66" t="s">
        <v>298</v>
      </c>
      <c r="E1360" s="87">
        <f>+IF(ISNUMBER(DATA!N817),DATA!N817,"n/a")</f>
        <v>3.38456096044828</v>
      </c>
      <c r="F1360" s="77">
        <f>+IF(ISNUMBER(DATA!O817),DATA!O817,"n/a")</f>
        <v>-3.08296180255598E-2</v>
      </c>
      <c r="G1360" s="87">
        <f>+IF(ISNUMBER(DATA!X817),DATA!X817,"n/a")</f>
        <v>3.39970193415519</v>
      </c>
      <c r="H1360" s="77">
        <f>+IF(ISNUMBER(DATA!Y817),DATA!Y817,"n/a")</f>
        <v>-3.1338691858783602E-2</v>
      </c>
      <c r="I1360" s="87">
        <f>+IF(ISNUMBER(DATA!AH817),DATA!AH817,"n/a")</f>
        <v>3.5088650961299099</v>
      </c>
      <c r="J1360" s="77">
        <f>+IF(ISNUMBER(DATA!AI817),DATA!AI817,"n/a")</f>
        <v>-5.6728928302073704E-3</v>
      </c>
      <c r="K1360" s="87">
        <f>+IF(ISNUMBER(DATA!AR817),DATA!AR817,"n/a")</f>
        <v>3.5189698419970301</v>
      </c>
      <c r="L1360" s="77">
        <f>+IF(ISNUMBER(DATA!AS817),DATA!AS817,"n/a")</f>
        <v>1.42856792466998E-2</v>
      </c>
    </row>
    <row r="1361" spans="1:12" x14ac:dyDescent="0.2">
      <c r="A1361" s="75" t="s">
        <v>19</v>
      </c>
      <c r="B1361" s="66" t="s">
        <v>28</v>
      </c>
      <c r="C1361" s="66" t="s">
        <v>26</v>
      </c>
      <c r="D1361" s="66" t="s">
        <v>299</v>
      </c>
      <c r="E1361" s="87">
        <f>+IF(ISNUMBER(DATA!N818),DATA!N818,"n/a")</f>
        <v>3.4066196507576101</v>
      </c>
      <c r="F1361" s="77">
        <f>+IF(ISNUMBER(DATA!O818),DATA!O818,"n/a")</f>
        <v>-8.3106529775567907E-3</v>
      </c>
      <c r="G1361" s="87">
        <f>+IF(ISNUMBER(DATA!X818),DATA!X818,"n/a")</f>
        <v>3.4331681591551302</v>
      </c>
      <c r="H1361" s="77">
        <f>+IF(ISNUMBER(DATA!Y818),DATA!Y818,"n/a")</f>
        <v>-5.0364515747904501E-2</v>
      </c>
      <c r="I1361" s="87">
        <f>+IF(ISNUMBER(DATA!AH818),DATA!AH818,"n/a")</f>
        <v>3.4161587149266102</v>
      </c>
      <c r="J1361" s="77">
        <f>+IF(ISNUMBER(DATA!AI818),DATA!AI818,"n/a")</f>
        <v>-5.09190146265028E-2</v>
      </c>
      <c r="K1361" s="87">
        <f>+IF(ISNUMBER(DATA!AR818),DATA!AR818,"n/a")</f>
        <v>3.4948234460639398</v>
      </c>
      <c r="L1361" s="77">
        <f>+IF(ISNUMBER(DATA!AS818),DATA!AS818,"n/a")</f>
        <v>-2.1939532713835998E-3</v>
      </c>
    </row>
    <row r="1362" spans="1:12" x14ac:dyDescent="0.2">
      <c r="A1362" s="75" t="s">
        <v>19</v>
      </c>
      <c r="B1362" s="66" t="s">
        <v>28</v>
      </c>
      <c r="C1362" s="66" t="s">
        <v>26</v>
      </c>
      <c r="D1362" s="66" t="s">
        <v>300</v>
      </c>
      <c r="E1362" s="87">
        <f>+IF(ISNUMBER(DATA!N819),DATA!N819,"n/a")</f>
        <v>2.9357328614056102</v>
      </c>
      <c r="F1362" s="77">
        <f>+IF(ISNUMBER(DATA!O819),DATA!O819,"n/a")</f>
        <v>-1.9980794308291701E-2</v>
      </c>
      <c r="G1362" s="87">
        <f>+IF(ISNUMBER(DATA!X819),DATA!X819,"n/a")</f>
        <v>2.9280065474400501</v>
      </c>
      <c r="H1362" s="77">
        <f>+IF(ISNUMBER(DATA!Y819),DATA!Y819,"n/a")</f>
        <v>-5.6160254427923603E-3</v>
      </c>
      <c r="I1362" s="87">
        <f>+IF(ISNUMBER(DATA!AH819),DATA!AH819,"n/a")</f>
        <v>2.8802264228016301</v>
      </c>
      <c r="J1362" s="77">
        <f>+IF(ISNUMBER(DATA!AI819),DATA!AI819,"n/a")</f>
        <v>-3.2421056727414903E-2</v>
      </c>
      <c r="K1362" s="87">
        <f>+IF(ISNUMBER(DATA!AR819),DATA!AR819,"n/a")</f>
        <v>2.90481203680267</v>
      </c>
      <c r="L1362" s="77">
        <f>+IF(ISNUMBER(DATA!AS819),DATA!AS819,"n/a")</f>
        <v>-4.6894712847285601E-2</v>
      </c>
    </row>
    <row r="1363" spans="1:12" x14ac:dyDescent="0.2">
      <c r="A1363" s="75" t="s">
        <v>19</v>
      </c>
      <c r="B1363" s="66" t="s">
        <v>28</v>
      </c>
      <c r="C1363" s="66" t="s">
        <v>26</v>
      </c>
      <c r="D1363" s="66" t="s">
        <v>301</v>
      </c>
      <c r="E1363" s="87">
        <f>+IF(ISNUMBER(DATA!N820),DATA!N820,"n/a")</f>
        <v>3.0631639337354701</v>
      </c>
      <c r="F1363" s="77">
        <f>+IF(ISNUMBER(DATA!O820),DATA!O820,"n/a")</f>
        <v>1.8480321344257301E-2</v>
      </c>
      <c r="G1363" s="87">
        <f>+IF(ISNUMBER(DATA!X820),DATA!X820,"n/a")</f>
        <v>3.0775299702990102</v>
      </c>
      <c r="H1363" s="77">
        <f>+IF(ISNUMBER(DATA!Y820),DATA!Y820,"n/a")</f>
        <v>3.4356315283020501E-2</v>
      </c>
      <c r="I1363" s="87">
        <f>+IF(ISNUMBER(DATA!AH820),DATA!AH820,"n/a")</f>
        <v>3.0659039403658501</v>
      </c>
      <c r="J1363" s="77">
        <f>+IF(ISNUMBER(DATA!AI820),DATA!AI820,"n/a")</f>
        <v>3.1977773615552499E-2</v>
      </c>
      <c r="K1363" s="87">
        <f>+IF(ISNUMBER(DATA!AR820),DATA!AR820,"n/a")</f>
        <v>3.0909997686561801</v>
      </c>
      <c r="L1363" s="77">
        <f>+IF(ISNUMBER(DATA!AS820),DATA!AS820,"n/a")</f>
        <v>8.0494059640875498E-2</v>
      </c>
    </row>
    <row r="1364" spans="1:12" x14ac:dyDescent="0.2">
      <c r="A1364" s="75" t="s">
        <v>19</v>
      </c>
      <c r="B1364" s="66" t="s">
        <v>28</v>
      </c>
      <c r="C1364" s="66" t="s">
        <v>26</v>
      </c>
      <c r="D1364" s="66" t="s">
        <v>302</v>
      </c>
      <c r="E1364" s="87">
        <f>+IF(ISNUMBER(DATA!N821),DATA!N821,"n/a")</f>
        <v>3.5232503595257301</v>
      </c>
      <c r="F1364" s="77">
        <f>+IF(ISNUMBER(DATA!O821),DATA!O821,"n/a")</f>
        <v>-1.63340626871584E-2</v>
      </c>
      <c r="G1364" s="87">
        <f>+IF(ISNUMBER(DATA!X821),DATA!X821,"n/a")</f>
        <v>3.5540457443540898</v>
      </c>
      <c r="H1364" s="77">
        <f>+IF(ISNUMBER(DATA!Y821),DATA!Y821,"n/a")</f>
        <v>2.2189220276396401E-2</v>
      </c>
      <c r="I1364" s="87">
        <f>+IF(ISNUMBER(DATA!AH821),DATA!AH821,"n/a")</f>
        <v>3.5984784945689601</v>
      </c>
      <c r="J1364" s="77">
        <f>+IF(ISNUMBER(DATA!AI821),DATA!AI821,"n/a")</f>
        <v>2.6210109324488098E-2</v>
      </c>
      <c r="K1364" s="87">
        <f>+IF(ISNUMBER(DATA!AR821),DATA!AR821,"n/a")</f>
        <v>3.58872333301577</v>
      </c>
      <c r="L1364" s="77">
        <f>+IF(ISNUMBER(DATA!AS821),DATA!AS821,"n/a")</f>
        <v>2.2921449072387599E-2</v>
      </c>
    </row>
    <row r="1365" spans="1:12" x14ac:dyDescent="0.2">
      <c r="A1365" s="75" t="s">
        <v>19</v>
      </c>
      <c r="B1365" s="66" t="s">
        <v>28</v>
      </c>
      <c r="C1365" s="66" t="s">
        <v>26</v>
      </c>
      <c r="D1365" s="66" t="s">
        <v>303</v>
      </c>
      <c r="E1365" s="87">
        <f>+IF(ISNUMBER(DATA!N822),DATA!N822,"n/a")</f>
        <v>2.6115284239611301</v>
      </c>
      <c r="F1365" s="77">
        <f>+IF(ISNUMBER(DATA!O822),DATA!O822,"n/a")</f>
        <v>0.28639647831232401</v>
      </c>
      <c r="G1365" s="87">
        <f>+IF(ISNUMBER(DATA!X822),DATA!X822,"n/a")</f>
        <v>2.3512039321604998</v>
      </c>
      <c r="H1365" s="77">
        <f>+IF(ISNUMBER(DATA!Y822),DATA!Y822,"n/a")</f>
        <v>-1.5128295114685599E-2</v>
      </c>
      <c r="I1365" s="87">
        <f>+IF(ISNUMBER(DATA!AH822),DATA!AH822,"n/a")</f>
        <v>2.34236147700922</v>
      </c>
      <c r="J1365" s="77">
        <f>+IF(ISNUMBER(DATA!AI822),DATA!AI822,"n/a")</f>
        <v>-8.48503607279846E-4</v>
      </c>
      <c r="K1365" s="87">
        <f>+IF(ISNUMBER(DATA!AR822),DATA!AR822,"n/a")</f>
        <v>2.4217316245199898</v>
      </c>
      <c r="L1365" s="77">
        <f>+IF(ISNUMBER(DATA!AS822),DATA!AS822,"n/a")</f>
        <v>7.9560425198093906E-2</v>
      </c>
    </row>
    <row r="1366" spans="1:12" x14ac:dyDescent="0.2">
      <c r="A1366" s="75" t="s">
        <v>19</v>
      </c>
      <c r="B1366" s="66" t="s">
        <v>28</v>
      </c>
      <c r="C1366" s="66" t="s">
        <v>26</v>
      </c>
      <c r="D1366" s="66" t="s">
        <v>304</v>
      </c>
      <c r="E1366" s="87">
        <f>+IF(ISNUMBER(DATA!N823),DATA!N823,"n/a")</f>
        <v>3.40975227016756</v>
      </c>
      <c r="F1366" s="77">
        <f>+IF(ISNUMBER(DATA!O823),DATA!O823,"n/a")</f>
        <v>-2.4344549861472799E-2</v>
      </c>
      <c r="G1366" s="87">
        <f>+IF(ISNUMBER(DATA!X823),DATA!X823,"n/a")</f>
        <v>3.41678512553539</v>
      </c>
      <c r="H1366" s="77">
        <f>+IF(ISNUMBER(DATA!Y823),DATA!Y823,"n/a")</f>
        <v>-4.1068424353634399E-2</v>
      </c>
      <c r="I1366" s="87">
        <f>+IF(ISNUMBER(DATA!AH823),DATA!AH823,"n/a")</f>
        <v>3.3943581525130599</v>
      </c>
      <c r="J1366" s="77">
        <f>+IF(ISNUMBER(DATA!AI823),DATA!AI823,"n/a")</f>
        <v>-4.1555575585750501E-2</v>
      </c>
      <c r="K1366" s="87">
        <f>+IF(ISNUMBER(DATA!AR823),DATA!AR823,"n/a")</f>
        <v>3.5262351078376999</v>
      </c>
      <c r="L1366" s="77">
        <f>+IF(ISNUMBER(DATA!AS823),DATA!AS823,"n/a")</f>
        <v>1.1838694689538101E-2</v>
      </c>
    </row>
    <row r="1367" spans="1:12" x14ac:dyDescent="0.2">
      <c r="A1367" s="75" t="s">
        <v>19</v>
      </c>
      <c r="B1367" s="66" t="s">
        <v>28</v>
      </c>
      <c r="C1367" s="66" t="s">
        <v>26</v>
      </c>
      <c r="D1367" s="66" t="s">
        <v>305</v>
      </c>
      <c r="E1367" s="87">
        <f>+IF(ISNUMBER(DATA!N824),DATA!N824,"n/a")</f>
        <v>3.46459321076291</v>
      </c>
      <c r="F1367" s="77">
        <f>+IF(ISNUMBER(DATA!O824),DATA!O824,"n/a")</f>
        <v>2.12936297163549E-2</v>
      </c>
      <c r="G1367" s="87">
        <f>+IF(ISNUMBER(DATA!X824),DATA!X824,"n/a")</f>
        <v>3.6744249036431702</v>
      </c>
      <c r="H1367" s="77">
        <f>+IF(ISNUMBER(DATA!Y824),DATA!Y824,"n/a")</f>
        <v>9.4714673595356402E-2</v>
      </c>
      <c r="I1367" s="87">
        <f>+IF(ISNUMBER(DATA!AH824),DATA!AH824,"n/a")</f>
        <v>3.6760467718499399</v>
      </c>
      <c r="J1367" s="77">
        <f>+IF(ISNUMBER(DATA!AI824),DATA!AI824,"n/a")</f>
        <v>0.129216472703607</v>
      </c>
      <c r="K1367" s="87">
        <f>+IF(ISNUMBER(DATA!AR824),DATA!AR824,"n/a")</f>
        <v>3.5508325940363799</v>
      </c>
      <c r="L1367" s="77">
        <f>+IF(ISNUMBER(DATA!AS824),DATA!AS824,"n/a")</f>
        <v>0.12694302335761801</v>
      </c>
    </row>
    <row r="1368" spans="1:12" x14ac:dyDescent="0.2">
      <c r="A1368" s="75" t="s">
        <v>19</v>
      </c>
      <c r="B1368" s="66" t="s">
        <v>28</v>
      </c>
      <c r="C1368" s="66" t="s">
        <v>26</v>
      </c>
      <c r="D1368" s="66" t="s">
        <v>306</v>
      </c>
      <c r="E1368" s="87">
        <f>+IF(ISNUMBER(DATA!N825),DATA!N825,"n/a")</f>
        <v>3.3158766786040199</v>
      </c>
      <c r="F1368" s="77">
        <f>+IF(ISNUMBER(DATA!O825),DATA!O825,"n/a")</f>
        <v>1.8495607975003599E-2</v>
      </c>
      <c r="G1368" s="87">
        <f>+IF(ISNUMBER(DATA!X825),DATA!X825,"n/a")</f>
        <v>3.31885223119105</v>
      </c>
      <c r="H1368" s="77">
        <f>+IF(ISNUMBER(DATA!Y825),DATA!Y825,"n/a")</f>
        <v>1.7383270820212699E-2</v>
      </c>
      <c r="I1368" s="87">
        <f>+IF(ISNUMBER(DATA!AH825),DATA!AH825,"n/a")</f>
        <v>3.30146160383332</v>
      </c>
      <c r="J1368" s="77">
        <f>+IF(ISNUMBER(DATA!AI825),DATA!AI825,"n/a")</f>
        <v>1.36963014374572E-2</v>
      </c>
      <c r="K1368" s="87">
        <f>+IF(ISNUMBER(DATA!AR825),DATA!AR825,"n/a")</f>
        <v>3.2123295422920699</v>
      </c>
      <c r="L1368" s="77">
        <f>+IF(ISNUMBER(DATA!AS825),DATA!AS825,"n/a")</f>
        <v>-2.43739169601161E-3</v>
      </c>
    </row>
    <row r="1369" spans="1:12" x14ac:dyDescent="0.2">
      <c r="A1369" s="75" t="s">
        <v>19</v>
      </c>
      <c r="B1369" s="66" t="s">
        <v>28</v>
      </c>
      <c r="C1369" s="66" t="s">
        <v>26</v>
      </c>
      <c r="D1369" s="66" t="s">
        <v>307</v>
      </c>
      <c r="E1369" s="87">
        <f>+IF(ISNUMBER(DATA!N826),DATA!N826,"n/a")</f>
        <v>2.6134296607953198</v>
      </c>
      <c r="F1369" s="77">
        <f>+IF(ISNUMBER(DATA!O826),DATA!O826,"n/a")</f>
        <v>8.5798722150648807E-2</v>
      </c>
      <c r="G1369" s="87">
        <f>+IF(ISNUMBER(DATA!X826),DATA!X826,"n/a")</f>
        <v>2.6180481966991098</v>
      </c>
      <c r="H1369" s="77">
        <f>+IF(ISNUMBER(DATA!Y826),DATA!Y826,"n/a")</f>
        <v>4.40376709412484E-2</v>
      </c>
      <c r="I1369" s="87">
        <f>+IF(ISNUMBER(DATA!AH826),DATA!AH826,"n/a")</f>
        <v>2.6023707498207802</v>
      </c>
      <c r="J1369" s="77">
        <f>+IF(ISNUMBER(DATA!AI826),DATA!AI826,"n/a")</f>
        <v>-3.8140555190844298E-2</v>
      </c>
      <c r="K1369" s="87">
        <f>+IF(ISNUMBER(DATA!AR826),DATA!AR826,"n/a")</f>
        <v>2.5795484374147302</v>
      </c>
      <c r="L1369" s="77">
        <f>+IF(ISNUMBER(DATA!AS826),DATA!AS826,"n/a")</f>
        <v>-0.12450077296027499</v>
      </c>
    </row>
    <row r="1370" spans="1:12" x14ac:dyDescent="0.2">
      <c r="A1370" s="75" t="s">
        <v>19</v>
      </c>
      <c r="B1370" s="66" t="s">
        <v>28</v>
      </c>
      <c r="C1370" s="66" t="s">
        <v>26</v>
      </c>
      <c r="D1370" s="66" t="s">
        <v>308</v>
      </c>
      <c r="E1370" s="87">
        <f>+IF(ISNUMBER(DATA!N827),DATA!N827,"n/a")</f>
        <v>3.1993187590407599</v>
      </c>
      <c r="F1370" s="77">
        <f>+IF(ISNUMBER(DATA!O827),DATA!O827,"n/a")</f>
        <v>-5.8842348565453801E-3</v>
      </c>
      <c r="G1370" s="87">
        <f>+IF(ISNUMBER(DATA!X827),DATA!X827,"n/a")</f>
        <v>3.1999949749332899</v>
      </c>
      <c r="H1370" s="77">
        <f>+IF(ISNUMBER(DATA!Y827),DATA!Y827,"n/a")</f>
        <v>-1.6483455475203301E-2</v>
      </c>
      <c r="I1370" s="87">
        <f>+IF(ISNUMBER(DATA!AH827),DATA!AH827,"n/a")</f>
        <v>3.2056889106235502</v>
      </c>
      <c r="J1370" s="77">
        <f>+IF(ISNUMBER(DATA!AI827),DATA!AI827,"n/a")</f>
        <v>-2.7070103989180801E-2</v>
      </c>
      <c r="K1370" s="87">
        <f>+IF(ISNUMBER(DATA!AR827),DATA!AR827,"n/a")</f>
        <v>3.2369602106147202</v>
      </c>
      <c r="L1370" s="77">
        <f>+IF(ISNUMBER(DATA!AS827),DATA!AS827,"n/a")</f>
        <v>-3.3626346035661801E-2</v>
      </c>
    </row>
    <row r="1371" spans="1:12" x14ac:dyDescent="0.2">
      <c r="A1371" s="75" t="s">
        <v>19</v>
      </c>
      <c r="B1371" s="66" t="s">
        <v>28</v>
      </c>
      <c r="C1371" s="66" t="s">
        <v>26</v>
      </c>
      <c r="D1371" s="66" t="s">
        <v>309</v>
      </c>
      <c r="E1371" s="87">
        <f>+IF(ISNUMBER(DATA!N828),DATA!N828,"n/a")</f>
        <v>3.15315059827009</v>
      </c>
      <c r="F1371" s="77">
        <f>+IF(ISNUMBER(DATA!O828),DATA!O828,"n/a")</f>
        <v>2.71868132087991E-3</v>
      </c>
      <c r="G1371" s="87">
        <f>+IF(ISNUMBER(DATA!X828),DATA!X828,"n/a")</f>
        <v>3.12243856020085</v>
      </c>
      <c r="H1371" s="77">
        <f>+IF(ISNUMBER(DATA!Y828),DATA!Y828,"n/a")</f>
        <v>-7.1048018205795897E-4</v>
      </c>
      <c r="I1371" s="87">
        <f>+IF(ISNUMBER(DATA!AH828),DATA!AH828,"n/a")</f>
        <v>3.1091916997887501</v>
      </c>
      <c r="J1371" s="77">
        <f>+IF(ISNUMBER(DATA!AI828),DATA!AI828,"n/a")</f>
        <v>1.5056527844577001E-3</v>
      </c>
      <c r="K1371" s="87">
        <f>+IF(ISNUMBER(DATA!AR828),DATA!AR828,"n/a")</f>
        <v>3.19165507839694</v>
      </c>
      <c r="L1371" s="77">
        <f>+IF(ISNUMBER(DATA!AS828),DATA!AS828,"n/a")</f>
        <v>1.1693485991861201E-2</v>
      </c>
    </row>
    <row r="1372" spans="1:12" x14ac:dyDescent="0.2">
      <c r="A1372" s="75" t="s">
        <v>19</v>
      </c>
      <c r="B1372" s="66" t="s">
        <v>28</v>
      </c>
      <c r="C1372" s="66" t="s">
        <v>26</v>
      </c>
      <c r="D1372" s="66" t="s">
        <v>310</v>
      </c>
      <c r="E1372" s="87">
        <f>+IF(ISNUMBER(DATA!N829),DATA!N829,"n/a")</f>
        <v>3.16051530948973</v>
      </c>
      <c r="F1372" s="77">
        <f>+IF(ISNUMBER(DATA!O829),DATA!O829,"n/a")</f>
        <v>3.7998762611728597E-2</v>
      </c>
      <c r="G1372" s="87">
        <f>+IF(ISNUMBER(DATA!X829),DATA!X829,"n/a")</f>
        <v>3.1075572497549202</v>
      </c>
      <c r="H1372" s="77">
        <f>+IF(ISNUMBER(DATA!Y829),DATA!Y829,"n/a")</f>
        <v>1.09620463589414E-3</v>
      </c>
      <c r="I1372" s="87">
        <f>+IF(ISNUMBER(DATA!AH829),DATA!AH829,"n/a")</f>
        <v>3.0863937624984201</v>
      </c>
      <c r="J1372" s="77">
        <f>+IF(ISNUMBER(DATA!AI829),DATA!AI829,"n/a")</f>
        <v>-3.45729683410904E-3</v>
      </c>
      <c r="K1372" s="87">
        <f>+IF(ISNUMBER(DATA!AR829),DATA!AR829,"n/a")</f>
        <v>3.1889833971899302</v>
      </c>
      <c r="L1372" s="77">
        <f>+IF(ISNUMBER(DATA!AS829),DATA!AS829,"n/a")</f>
        <v>5.0806836413720503E-2</v>
      </c>
    </row>
    <row r="1373" spans="1:12" x14ac:dyDescent="0.2">
      <c r="A1373" s="75" t="s">
        <v>19</v>
      </c>
      <c r="B1373" s="66" t="s">
        <v>28</v>
      </c>
      <c r="C1373" s="66" t="s">
        <v>26</v>
      </c>
      <c r="D1373" s="66" t="s">
        <v>311</v>
      </c>
      <c r="E1373" s="87">
        <f>+IF(ISNUMBER(DATA!N830),DATA!N830,"n/a")</f>
        <v>3.2422296412516198</v>
      </c>
      <c r="F1373" s="77">
        <f>+IF(ISNUMBER(DATA!O830),DATA!O830,"n/a")</f>
        <v>2.2106048205465401E-2</v>
      </c>
      <c r="G1373" s="87">
        <f>+IF(ISNUMBER(DATA!X830),DATA!X830,"n/a")</f>
        <v>3.3130851017058398</v>
      </c>
      <c r="H1373" s="77">
        <f>+IF(ISNUMBER(DATA!Y830),DATA!Y830,"n/a")</f>
        <v>4.5063785268601497E-2</v>
      </c>
      <c r="I1373" s="87">
        <f>+IF(ISNUMBER(DATA!AH830),DATA!AH830,"n/a")</f>
        <v>3.3267369694180302</v>
      </c>
      <c r="J1373" s="77">
        <f>+IF(ISNUMBER(DATA!AI830),DATA!AI830,"n/a")</f>
        <v>9.1658020887866301E-2</v>
      </c>
      <c r="K1373" s="87">
        <f>+IF(ISNUMBER(DATA!AR830),DATA!AR830,"n/a")</f>
        <v>3.2715330707935202</v>
      </c>
      <c r="L1373" s="77">
        <f>+IF(ISNUMBER(DATA!AS830),DATA!AS830,"n/a")</f>
        <v>0.140878741665239</v>
      </c>
    </row>
    <row r="1374" spans="1:12" x14ac:dyDescent="0.2">
      <c r="A1374" s="75" t="s">
        <v>19</v>
      </c>
      <c r="B1374" s="66" t="s">
        <v>28</v>
      </c>
      <c r="C1374" s="66" t="s">
        <v>26</v>
      </c>
      <c r="D1374" s="66" t="s">
        <v>312</v>
      </c>
      <c r="E1374" s="87">
        <f>+IF(ISNUMBER(DATA!N831),DATA!N831,"n/a")</f>
        <v>3.03305747874751</v>
      </c>
      <c r="F1374" s="77">
        <f>+IF(ISNUMBER(DATA!O831),DATA!O831,"n/a")</f>
        <v>-9.4928564492485698E-3</v>
      </c>
      <c r="G1374" s="87">
        <f>+IF(ISNUMBER(DATA!X831),DATA!X831,"n/a")</f>
        <v>3.1379274067960701</v>
      </c>
      <c r="H1374" s="77">
        <f>+IF(ISNUMBER(DATA!Y831),DATA!Y831,"n/a")</f>
        <v>1.52859314493471E-2</v>
      </c>
      <c r="I1374" s="87">
        <f>+IF(ISNUMBER(DATA!AH831),DATA!AH831,"n/a")</f>
        <v>3.1305338864434602</v>
      </c>
      <c r="J1374" s="77">
        <f>+IF(ISNUMBER(DATA!AI831),DATA!AI831,"n/a")</f>
        <v>-1.31021121875462E-2</v>
      </c>
      <c r="K1374" s="87">
        <f>+IF(ISNUMBER(DATA!AR831),DATA!AR831,"n/a")</f>
        <v>3.11942886404707</v>
      </c>
      <c r="L1374" s="77">
        <f>+IF(ISNUMBER(DATA!AS831),DATA!AS831,"n/a")</f>
        <v>-2.4522060303372301E-2</v>
      </c>
    </row>
    <row r="1375" spans="1:12" x14ac:dyDescent="0.2">
      <c r="A1375" s="75" t="s">
        <v>19</v>
      </c>
      <c r="B1375" s="66" t="s">
        <v>28</v>
      </c>
      <c r="C1375" s="66" t="s">
        <v>26</v>
      </c>
      <c r="D1375" s="66" t="s">
        <v>313</v>
      </c>
      <c r="E1375" s="87">
        <f>+IF(ISNUMBER(DATA!N832),DATA!N832,"n/a")</f>
        <v>2.9570063522875101</v>
      </c>
      <c r="F1375" s="77">
        <f>+IF(ISNUMBER(DATA!O832),DATA!O832,"n/a")</f>
        <v>3.03084000043185E-2</v>
      </c>
      <c r="G1375" s="87">
        <f>+IF(ISNUMBER(DATA!X832),DATA!X832,"n/a")</f>
        <v>2.9568943803704002</v>
      </c>
      <c r="H1375" s="77">
        <f>+IF(ISNUMBER(DATA!Y832),DATA!Y832,"n/a")</f>
        <v>6.0962663768332299E-3</v>
      </c>
      <c r="I1375" s="87">
        <f>+IF(ISNUMBER(DATA!AH832),DATA!AH832,"n/a")</f>
        <v>2.96475082035046</v>
      </c>
      <c r="J1375" s="77">
        <f>+IF(ISNUMBER(DATA!AI832),DATA!AI832,"n/a")</f>
        <v>1.52937862883443E-2</v>
      </c>
      <c r="K1375" s="87">
        <f>+IF(ISNUMBER(DATA!AR832),DATA!AR832,"n/a")</f>
        <v>2.8847762717124201</v>
      </c>
      <c r="L1375" s="77">
        <f>+IF(ISNUMBER(DATA!AS832),DATA!AS832,"n/a")</f>
        <v>1.7753700193121998E-2</v>
      </c>
    </row>
    <row r="1376" spans="1:12" x14ac:dyDescent="0.2">
      <c r="A1376" s="75" t="s">
        <v>19</v>
      </c>
      <c r="B1376" s="66" t="s">
        <v>28</v>
      </c>
      <c r="C1376" s="66" t="s">
        <v>26</v>
      </c>
      <c r="D1376" s="66" t="s">
        <v>314</v>
      </c>
      <c r="E1376" s="87">
        <f>+IF(ISNUMBER(DATA!N833),DATA!N833,"n/a")</f>
        <v>3.6355550307847402</v>
      </c>
      <c r="F1376" s="77">
        <f>+IF(ISNUMBER(DATA!O833),DATA!O833,"n/a")</f>
        <v>-1.6983540131503699E-2</v>
      </c>
      <c r="G1376" s="87">
        <f>+IF(ISNUMBER(DATA!X833),DATA!X833,"n/a")</f>
        <v>3.6916316819581101</v>
      </c>
      <c r="H1376" s="77">
        <f>+IF(ISNUMBER(DATA!Y833),DATA!Y833,"n/a")</f>
        <v>-5.1409642024530799E-3</v>
      </c>
      <c r="I1376" s="87">
        <f>+IF(ISNUMBER(DATA!AH833),DATA!AH833,"n/a")</f>
        <v>3.7755314200756001</v>
      </c>
      <c r="J1376" s="77">
        <f>+IF(ISNUMBER(DATA!AI833),DATA!AI833,"n/a")</f>
        <v>0.11903264716362399</v>
      </c>
      <c r="K1376" s="87">
        <f>+IF(ISNUMBER(DATA!AR833),DATA!AR833,"n/a")</f>
        <v>3.73248133275189</v>
      </c>
      <c r="L1376" s="77">
        <f>+IF(ISNUMBER(DATA!AS833),DATA!AS833,"n/a")</f>
        <v>0.20689363475292299</v>
      </c>
    </row>
    <row r="1377" spans="1:12" x14ac:dyDescent="0.2">
      <c r="A1377" s="75" t="s">
        <v>19</v>
      </c>
      <c r="B1377" s="66" t="s">
        <v>28</v>
      </c>
      <c r="C1377" s="66" t="s">
        <v>26</v>
      </c>
      <c r="D1377" s="66" t="s">
        <v>315</v>
      </c>
      <c r="E1377" s="87">
        <f>+IF(ISNUMBER(DATA!N834),DATA!N834,"n/a")</f>
        <v>2.8055935604646098</v>
      </c>
      <c r="F1377" s="77">
        <f>+IF(ISNUMBER(DATA!O834),DATA!O834,"n/a")</f>
        <v>-1.6121287396675801E-2</v>
      </c>
      <c r="G1377" s="87">
        <f>+IF(ISNUMBER(DATA!X834),DATA!X834,"n/a")</f>
        <v>2.8569822678947299</v>
      </c>
      <c r="H1377" s="77">
        <f>+IF(ISNUMBER(DATA!Y834),DATA!Y834,"n/a")</f>
        <v>-2.6435563897084399E-2</v>
      </c>
      <c r="I1377" s="87">
        <f>+IF(ISNUMBER(DATA!AH834),DATA!AH834,"n/a")</f>
        <v>2.8761595432005498</v>
      </c>
      <c r="J1377" s="77">
        <f>+IF(ISNUMBER(DATA!AI834),DATA!AI834,"n/a")</f>
        <v>-7.1075166475849799E-2</v>
      </c>
      <c r="K1377" s="87">
        <f>+IF(ISNUMBER(DATA!AR834),DATA!AR834,"n/a")</f>
        <v>2.8927997020957599</v>
      </c>
      <c r="L1377" s="77">
        <f>+IF(ISNUMBER(DATA!AS834),DATA!AS834,"n/a")</f>
        <v>-0.110565853754855</v>
      </c>
    </row>
    <row r="1378" spans="1:12" x14ac:dyDescent="0.2">
      <c r="A1378" s="75" t="s">
        <v>19</v>
      </c>
      <c r="B1378" s="66" t="s">
        <v>28</v>
      </c>
      <c r="C1378" s="66" t="s">
        <v>26</v>
      </c>
      <c r="D1378" s="66" t="s">
        <v>316</v>
      </c>
      <c r="E1378" s="87">
        <f>+IF(ISNUMBER(DATA!N835),DATA!N835,"n/a")</f>
        <v>3.02901382701801</v>
      </c>
      <c r="F1378" s="77">
        <f>+IF(ISNUMBER(DATA!O835),DATA!O835,"n/a")</f>
        <v>1.6795300533882802E-2</v>
      </c>
      <c r="G1378" s="87">
        <f>+IF(ISNUMBER(DATA!X835),DATA!X835,"n/a")</f>
        <v>3.02741553585511</v>
      </c>
      <c r="H1378" s="77">
        <f>+IF(ISNUMBER(DATA!Y835),DATA!Y835,"n/a")</f>
        <v>1.9546577265089599E-2</v>
      </c>
      <c r="I1378" s="87">
        <f>+IF(ISNUMBER(DATA!AH835),DATA!AH835,"n/a")</f>
        <v>3.0499730012205899</v>
      </c>
      <c r="J1378" s="77">
        <f>+IF(ISNUMBER(DATA!AI835),DATA!AI835,"n/a")</f>
        <v>2.1754753350947401E-2</v>
      </c>
      <c r="K1378" s="87">
        <f>+IF(ISNUMBER(DATA!AR835),DATA!AR835,"n/a")</f>
        <v>3.0787542440199398</v>
      </c>
      <c r="L1378" s="77">
        <f>+IF(ISNUMBER(DATA!AS835),DATA!AS835,"n/a")</f>
        <v>1.79038814312331E-3</v>
      </c>
    </row>
    <row r="1379" spans="1:12" x14ac:dyDescent="0.2">
      <c r="A1379" s="75" t="s">
        <v>19</v>
      </c>
      <c r="B1379" s="66" t="s">
        <v>28</v>
      </c>
      <c r="C1379" s="66" t="s">
        <v>26</v>
      </c>
      <c r="D1379" s="66" t="s">
        <v>317</v>
      </c>
      <c r="E1379" s="87">
        <f>+IF(ISNUMBER(DATA!N836),DATA!N836,"n/a")</f>
        <v>3.5427089536010299</v>
      </c>
      <c r="F1379" s="77">
        <f>+IF(ISNUMBER(DATA!O836),DATA!O836,"n/a")</f>
        <v>7.4967813816485096E-2</v>
      </c>
      <c r="G1379" s="87">
        <f>+IF(ISNUMBER(DATA!X836),DATA!X836,"n/a")</f>
        <v>3.6266151680151499</v>
      </c>
      <c r="H1379" s="77">
        <f>+IF(ISNUMBER(DATA!Y836),DATA!Y836,"n/a")</f>
        <v>0.113002868186239</v>
      </c>
      <c r="I1379" s="87">
        <f>+IF(ISNUMBER(DATA!AH836),DATA!AH836,"n/a")</f>
        <v>3.5986047169512601</v>
      </c>
      <c r="J1379" s="77">
        <f>+IF(ISNUMBER(DATA!AI836),DATA!AI836,"n/a")</f>
        <v>9.9188862357254895E-2</v>
      </c>
      <c r="K1379" s="87">
        <f>+IF(ISNUMBER(DATA!AR836),DATA!AR836,"n/a")</f>
        <v>3.4344499384971199</v>
      </c>
      <c r="L1379" s="77">
        <f>+IF(ISNUMBER(DATA!AS836),DATA!AS836,"n/a")</f>
        <v>8.28003668988012E-2</v>
      </c>
    </row>
    <row r="1380" spans="1:12" x14ac:dyDescent="0.2">
      <c r="A1380" s="75" t="s">
        <v>19</v>
      </c>
      <c r="B1380" s="66" t="s">
        <v>28</v>
      </c>
      <c r="C1380" s="66" t="s">
        <v>26</v>
      </c>
      <c r="D1380" s="66" t="s">
        <v>318</v>
      </c>
      <c r="E1380" s="87">
        <f>+IF(ISNUMBER(DATA!N837),DATA!N837,"n/a")</f>
        <v>3.4720466089702802</v>
      </c>
      <c r="F1380" s="77">
        <f>+IF(ISNUMBER(DATA!O837),DATA!O837,"n/a")</f>
        <v>-1.19430683467622E-2</v>
      </c>
      <c r="G1380" s="87">
        <f>+IF(ISNUMBER(DATA!X837),DATA!X837,"n/a")</f>
        <v>3.5095605714556002</v>
      </c>
      <c r="H1380" s="77">
        <f>+IF(ISNUMBER(DATA!Y837),DATA!Y837,"n/a")</f>
        <v>3.0573350053498601E-2</v>
      </c>
      <c r="I1380" s="87">
        <f>+IF(ISNUMBER(DATA!AH837),DATA!AH837,"n/a")</f>
        <v>3.53089481964399</v>
      </c>
      <c r="J1380" s="77">
        <f>+IF(ISNUMBER(DATA!AI837),DATA!AI837,"n/a")</f>
        <v>3.5647571955515503E-2</v>
      </c>
      <c r="K1380" s="87">
        <f>+IF(ISNUMBER(DATA!AR837),DATA!AR837,"n/a")</f>
        <v>3.5397621721657302</v>
      </c>
      <c r="L1380" s="77">
        <f>+IF(ISNUMBER(DATA!AS837),DATA!AS837,"n/a")</f>
        <v>3.1982611588680099E-2</v>
      </c>
    </row>
    <row r="1381" spans="1:12" x14ac:dyDescent="0.2">
      <c r="A1381" s="75" t="s">
        <v>19</v>
      </c>
      <c r="B1381" s="66" t="s">
        <v>28</v>
      </c>
      <c r="C1381" s="66" t="s">
        <v>26</v>
      </c>
      <c r="D1381" s="66" t="s">
        <v>344</v>
      </c>
      <c r="E1381" s="87">
        <f>+IF(ISNUMBER(DATA!N838),DATA!N838,"n/a")</f>
        <v>2.4858760013180099</v>
      </c>
      <c r="F1381" s="77">
        <f>+IF(ISNUMBER(DATA!O838),DATA!O838,"n/a")</f>
        <v>0.62488161280939702</v>
      </c>
      <c r="G1381" s="87">
        <f>+IF(ISNUMBER(DATA!X838),DATA!X838,"n/a")</f>
        <v>2.1531987515079001</v>
      </c>
      <c r="H1381" s="77">
        <f>+IF(ISNUMBER(DATA!Y838),DATA!Y838,"n/a")</f>
        <v>0.11928682084216601</v>
      </c>
      <c r="I1381" s="87">
        <f>+IF(ISNUMBER(DATA!AH838),DATA!AH838,"n/a")</f>
        <v>2.1366057976785102</v>
      </c>
      <c r="J1381" s="77">
        <f>+IF(ISNUMBER(DATA!AI838),DATA!AI838,"n/a")</f>
        <v>0.125216947552792</v>
      </c>
      <c r="K1381" s="87">
        <f>+IF(ISNUMBER(DATA!AR838),DATA!AR838,"n/a")</f>
        <v>2.2077466986263699</v>
      </c>
      <c r="L1381" s="77">
        <f>+IF(ISNUMBER(DATA!AS838),DATA!AS838,"n/a")</f>
        <v>0.20514304500993</v>
      </c>
    </row>
    <row r="1382" spans="1:12" x14ac:dyDescent="0.2">
      <c r="A1382" s="75" t="s">
        <v>19</v>
      </c>
      <c r="B1382" s="66" t="s">
        <v>28</v>
      </c>
      <c r="C1382" s="66" t="s">
        <v>26</v>
      </c>
      <c r="D1382" s="66" t="s">
        <v>345</v>
      </c>
      <c r="E1382" s="87">
        <f>+IF(ISNUMBER(DATA!N839),DATA!N839,"n/a")</f>
        <v>2.7870442507592701</v>
      </c>
      <c r="F1382" s="77">
        <f>+IF(ISNUMBER(DATA!O839),DATA!O839,"n/a")</f>
        <v>-1.8835477107062099E-2</v>
      </c>
      <c r="G1382" s="87">
        <f>+IF(ISNUMBER(DATA!X839),DATA!X839,"n/a")</f>
        <v>2.9076600557886798</v>
      </c>
      <c r="H1382" s="77">
        <f>+IF(ISNUMBER(DATA!Y839),DATA!Y839,"n/a")</f>
        <v>2.4213529786978098E-2</v>
      </c>
      <c r="I1382" s="87">
        <f>+IF(ISNUMBER(DATA!AH839),DATA!AH839,"n/a")</f>
        <v>2.9883349056637298</v>
      </c>
      <c r="J1382" s="77">
        <f>+IF(ISNUMBER(DATA!AI839),DATA!AI839,"n/a")</f>
        <v>7.1928172537212398E-2</v>
      </c>
      <c r="K1382" s="87">
        <f>+IF(ISNUMBER(DATA!AR839),DATA!AR839,"n/a")</f>
        <v>2.9137518922088699</v>
      </c>
      <c r="L1382" s="77">
        <f>+IF(ISNUMBER(DATA!AS839),DATA!AS839,"n/a")</f>
        <v>6.4524281137062503E-2</v>
      </c>
    </row>
    <row r="1383" spans="1:12" x14ac:dyDescent="0.2">
      <c r="A1383" s="75"/>
      <c r="E1383" s="100"/>
      <c r="F1383" s="101"/>
      <c r="G1383" s="100"/>
      <c r="H1383" s="101"/>
      <c r="I1383" s="100"/>
      <c r="J1383" s="101"/>
      <c r="K1383" s="100"/>
      <c r="L1383" s="101"/>
    </row>
    <row r="1384" spans="1:12" x14ac:dyDescent="0.2">
      <c r="A1384" s="75" t="s">
        <v>19</v>
      </c>
      <c r="B1384" s="66" t="s">
        <v>22</v>
      </c>
      <c r="C1384" s="66" t="s">
        <v>0</v>
      </c>
      <c r="D1384" s="66" t="s">
        <v>271</v>
      </c>
      <c r="E1384" s="76">
        <f t="array" ref="E1384">IFERROR(INDEX(DATA!$F$133:$F$368,MATCH(1,(DATA!$D$133:$D$368=B1384)*(DATA!$E$133:$E$368=D1384),0)),"n/a")</f>
        <v>231.25</v>
      </c>
      <c r="F1384" s="77">
        <f t="array" ref="F1384">IFERROR(INDEX(DATA!$G$133:$G$368,MATCH(1,(DATA!$D$133:$D$368=B1384)*(DATA!$E$133:$E$368=D1384),0)),"n/a")</f>
        <v>0</v>
      </c>
      <c r="G1384" s="76">
        <f t="array" ref="G1384">IFERROR(INDEX(DATA!$P$133:$P$368,MATCH(1,(DATA!$D$133:$D$368=B1384)*(DATA!$E$133:$E$368=D1384),0)),"n/a")</f>
        <v>860.61</v>
      </c>
      <c r="H1384" s="77">
        <f t="array" ref="H1384">IFERROR(INDEX(DATA!$Q$133:$Q$368,MATCH(1,(DATA!$D$133:$D$368=B1384)*(DATA!$E$133:$E$368=D1384),0)),"n/a")</f>
        <v>0</v>
      </c>
      <c r="I1384" s="76">
        <f t="array" ref="I1384">IFERROR(INDEX(DATA!$Z$133:$Z$368,MATCH(1,(DATA!$D$133:$D$368=B1384)*(DATA!$E$133:$E$368=D1384),0)),"n/a")</f>
        <v>1336.21</v>
      </c>
      <c r="J1384" s="77">
        <f t="array" ref="J1384">IFERROR(INDEX(DATA!$AA$133:$AA$368,MATCH(1,(DATA!$D$133:$D$368=B1384)*(DATA!$E$133:$E$368=D1384),0)),"n/a")</f>
        <v>0</v>
      </c>
      <c r="K1384" s="76">
        <f t="array" ref="K1384">IFERROR(INDEX(DATA!$AJ$133:$AJ$368,MATCH(1,(DATA!$D$133:$D$368=B1384)*(DATA!$E$133:$E$368=D1384),0)),"n/a")</f>
        <v>1580.31</v>
      </c>
      <c r="L1384" s="77">
        <f t="array" ref="L1384">IFERROR(INDEX(DATA!$AK$133:$AK$368,MATCH(1,(DATA!$D$133:$D$368=B1384)*(DATA!$E$133:$E$368=D1384),0)),"n/a")</f>
        <v>0</v>
      </c>
    </row>
    <row r="1385" spans="1:12" x14ac:dyDescent="0.2">
      <c r="A1385" s="75" t="s">
        <v>19</v>
      </c>
      <c r="B1385" s="66" t="s">
        <v>22</v>
      </c>
      <c r="C1385" s="66" t="s">
        <v>0</v>
      </c>
      <c r="D1385" s="66" t="s">
        <v>272</v>
      </c>
      <c r="E1385" s="76" t="str">
        <f t="array" ref="E1385">IFERROR(INDEX(DATA!$F$133:$F$368,MATCH(1,(DATA!$D$133:$D$368=B1385)*(DATA!$E$133:$E$368=D1385),0)),"n/a")</f>
        <v>n/a</v>
      </c>
      <c r="F1385" s="77" t="str">
        <f t="array" ref="F1385">IFERROR(INDEX(DATA!$G$133:$G$368,MATCH(1,(DATA!$D$133:$D$368=B1385)*(DATA!$E$133:$E$368=D1385),0)),"n/a")</f>
        <v>n/a</v>
      </c>
      <c r="G1385" s="76" t="str">
        <f t="array" ref="G1385">IFERROR(INDEX(DATA!$P$133:$P$368,MATCH(1,(DATA!$D$133:$D$368=B1385)*(DATA!$E$133:$E$368=D1385),0)),"n/a")</f>
        <v>n/a</v>
      </c>
      <c r="H1385" s="77" t="str">
        <f t="array" ref="H1385">IFERROR(INDEX(DATA!$Q$133:$Q$368,MATCH(1,(DATA!$D$133:$D$368=B1385)*(DATA!$E$133:$E$368=D1385),0)),"n/a")</f>
        <v>n/a</v>
      </c>
      <c r="I1385" s="76" t="str">
        <f t="array" ref="I1385">IFERROR(INDEX(DATA!$Z$133:$Z$368,MATCH(1,(DATA!$D$133:$D$368=B1385)*(DATA!$E$133:$E$368=D1385),0)),"n/a")</f>
        <v>n/a</v>
      </c>
      <c r="J1385" s="77" t="str">
        <f t="array" ref="J1385">IFERROR(INDEX(DATA!$AA$133:$AA$368,MATCH(1,(DATA!$D$133:$D$368=B1385)*(DATA!$E$133:$E$368=D1385),0)),"n/a")</f>
        <v>n/a</v>
      </c>
      <c r="K1385" s="76" t="str">
        <f t="array" ref="K1385">IFERROR(INDEX(DATA!$AJ$133:$AJ$368,MATCH(1,(DATA!$D$133:$D$368=B1385)*(DATA!$E$133:$E$368=D1385),0)),"n/a")</f>
        <v>n/a</v>
      </c>
      <c r="L1385" s="77" t="str">
        <f t="array" ref="L1385">IFERROR(INDEX(DATA!$AK$133:$AK$368,MATCH(1,(DATA!$D$133:$D$368=B1385)*(DATA!$E$133:$E$368=D1385),0)),"n/a")</f>
        <v>n/a</v>
      </c>
    </row>
    <row r="1386" spans="1:12" x14ac:dyDescent="0.2">
      <c r="A1386" s="75" t="s">
        <v>19</v>
      </c>
      <c r="B1386" s="66" t="s">
        <v>22</v>
      </c>
      <c r="C1386" s="66" t="s">
        <v>0</v>
      </c>
      <c r="D1386" s="66" t="s">
        <v>273</v>
      </c>
      <c r="E1386" s="76">
        <f t="array" ref="E1386">IFERROR(INDEX(DATA!$F$133:$F$368,MATCH(1,(DATA!$D$133:$D$368=B1386)*(DATA!$E$133:$E$368=D1386),0)),"n/a")</f>
        <v>464.39</v>
      </c>
      <c r="F1386" s="77">
        <f t="array" ref="F1386">IFERROR(INDEX(DATA!$G$133:$G$368,MATCH(1,(DATA!$D$133:$D$368=B1386)*(DATA!$E$133:$E$368=D1386),0)),"n/a")</f>
        <v>1.31016814247339</v>
      </c>
      <c r="G1386" s="76">
        <f t="array" ref="G1386">IFERROR(INDEX(DATA!$P$133:$P$368,MATCH(1,(DATA!$D$133:$D$368=B1386)*(DATA!$E$133:$E$368=D1386),0)),"n/a")</f>
        <v>765.19</v>
      </c>
      <c r="H1386" s="77">
        <f t="array" ref="H1386">IFERROR(INDEX(DATA!$Q$133:$Q$368,MATCH(1,(DATA!$D$133:$D$368=B1386)*(DATA!$E$133:$E$368=D1386),0)),"n/a")</f>
        <v>0.92065763052208904</v>
      </c>
      <c r="I1386" s="76">
        <f t="array" ref="I1386">IFERROR(INDEX(DATA!$Z$133:$Z$368,MATCH(1,(DATA!$D$133:$D$368=B1386)*(DATA!$E$133:$E$368=D1386),0)),"n/a")</f>
        <v>1182.82</v>
      </c>
      <c r="J1386" s="77">
        <f t="array" ref="J1386">IFERROR(INDEX(DATA!$AA$133:$AA$368,MATCH(1,(DATA!$D$133:$D$368=B1386)*(DATA!$E$133:$E$368=D1386),0)),"n/a")</f>
        <v>0.25720906008524402</v>
      </c>
      <c r="K1386" s="76">
        <f t="array" ref="K1386">IFERROR(INDEX(DATA!$AJ$133:$AJ$368,MATCH(1,(DATA!$D$133:$D$368=B1386)*(DATA!$E$133:$E$368=D1386),0)),"n/a")</f>
        <v>2299.85</v>
      </c>
      <c r="L1386" s="77">
        <f t="array" ref="L1386">IFERROR(INDEX(DATA!$AK$133:$AK$368,MATCH(1,(DATA!$D$133:$D$368=B1386)*(DATA!$E$133:$E$368=D1386),0)),"n/a")</f>
        <v>0.26624896078226301</v>
      </c>
    </row>
    <row r="1387" spans="1:12" x14ac:dyDescent="0.2">
      <c r="A1387" s="75" t="s">
        <v>19</v>
      </c>
      <c r="B1387" s="66" t="s">
        <v>22</v>
      </c>
      <c r="C1387" s="66" t="s">
        <v>0</v>
      </c>
      <c r="D1387" s="66" t="s">
        <v>274</v>
      </c>
      <c r="E1387" s="76">
        <f t="array" ref="E1387">IFERROR(INDEX(DATA!$F$133:$F$368,MATCH(1,(DATA!$D$133:$D$368=B1387)*(DATA!$E$133:$E$368=D1387),0)),"n/a")</f>
        <v>12</v>
      </c>
      <c r="F1387" s="77">
        <f t="array" ref="F1387">IFERROR(INDEX(DATA!$G$133:$G$368,MATCH(1,(DATA!$D$133:$D$368=B1387)*(DATA!$E$133:$E$368=D1387),0)),"n/a")</f>
        <v>0</v>
      </c>
      <c r="G1387" s="76">
        <f t="array" ref="G1387">IFERROR(INDEX(DATA!$P$133:$P$368,MATCH(1,(DATA!$D$133:$D$368=B1387)*(DATA!$E$133:$E$368=D1387),0)),"n/a")</f>
        <v>12</v>
      </c>
      <c r="H1387" s="77">
        <f t="array" ref="H1387">IFERROR(INDEX(DATA!$Q$133:$Q$368,MATCH(1,(DATA!$D$133:$D$368=B1387)*(DATA!$E$133:$E$368=D1387),0)),"n/a")</f>
        <v>0</v>
      </c>
      <c r="I1387" s="76">
        <f t="array" ref="I1387">IFERROR(INDEX(DATA!$Z$133:$Z$368,MATCH(1,(DATA!$D$133:$D$368=B1387)*(DATA!$E$133:$E$368=D1387),0)),"n/a")</f>
        <v>12</v>
      </c>
      <c r="J1387" s="77">
        <f t="array" ref="J1387">IFERROR(INDEX(DATA!$AA$133:$AA$368,MATCH(1,(DATA!$D$133:$D$368=B1387)*(DATA!$E$133:$E$368=D1387),0)),"n/a")</f>
        <v>0</v>
      </c>
      <c r="K1387" s="76">
        <f t="array" ref="K1387">IFERROR(INDEX(DATA!$AJ$133:$AJ$368,MATCH(1,(DATA!$D$133:$D$368=B1387)*(DATA!$E$133:$E$368=D1387),0)),"n/a")</f>
        <v>12</v>
      </c>
      <c r="L1387" s="77">
        <f t="array" ref="L1387">IFERROR(INDEX(DATA!$AK$133:$AK$368,MATCH(1,(DATA!$D$133:$D$368=B1387)*(DATA!$E$133:$E$368=D1387),0)),"n/a")</f>
        <v>0</v>
      </c>
    </row>
    <row r="1388" spans="1:12" x14ac:dyDescent="0.2">
      <c r="A1388" s="75" t="s">
        <v>19</v>
      </c>
      <c r="B1388" s="66" t="s">
        <v>22</v>
      </c>
      <c r="C1388" s="66" t="s">
        <v>0</v>
      </c>
      <c r="D1388" s="66" t="s">
        <v>275</v>
      </c>
      <c r="E1388" s="76">
        <f t="array" ref="E1388">IFERROR(INDEX(DATA!$F$133:$F$368,MATCH(1,(DATA!$D$133:$D$368=B1388)*(DATA!$E$133:$E$368=D1388),0)),"n/a")</f>
        <v>754.02</v>
      </c>
      <c r="F1388" s="77">
        <f t="array" ref="F1388">IFERROR(INDEX(DATA!$G$133:$G$368,MATCH(1,(DATA!$D$133:$D$368=B1388)*(DATA!$E$133:$E$368=D1388),0)),"n/a")</f>
        <v>0</v>
      </c>
      <c r="G1388" s="76">
        <f t="array" ref="G1388">IFERROR(INDEX(DATA!$P$133:$P$368,MATCH(1,(DATA!$D$133:$D$368=B1388)*(DATA!$E$133:$E$368=D1388),0)),"n/a")</f>
        <v>2956.11</v>
      </c>
      <c r="H1388" s="77">
        <f t="array" ref="H1388">IFERROR(INDEX(DATA!$Q$133:$Q$368,MATCH(1,(DATA!$D$133:$D$368=B1388)*(DATA!$E$133:$E$368=D1388),0)),"n/a")</f>
        <v>0</v>
      </c>
      <c r="I1388" s="76">
        <f t="array" ref="I1388">IFERROR(INDEX(DATA!$Z$133:$Z$368,MATCH(1,(DATA!$D$133:$D$368=B1388)*(DATA!$E$133:$E$368=D1388),0)),"n/a")</f>
        <v>3707.03</v>
      </c>
      <c r="J1388" s="77">
        <f t="array" ref="J1388">IFERROR(INDEX(DATA!$AA$133:$AA$368,MATCH(1,(DATA!$D$133:$D$368=B1388)*(DATA!$E$133:$E$368=D1388),0)),"n/a")</f>
        <v>0</v>
      </c>
      <c r="K1388" s="76">
        <f t="array" ref="K1388">IFERROR(INDEX(DATA!$AJ$133:$AJ$368,MATCH(1,(DATA!$D$133:$D$368=B1388)*(DATA!$E$133:$E$368=D1388),0)),"n/a")</f>
        <v>3999.97</v>
      </c>
      <c r="L1388" s="77">
        <f t="array" ref="L1388">IFERROR(INDEX(DATA!$AK$133:$AK$368,MATCH(1,(DATA!$D$133:$D$368=B1388)*(DATA!$E$133:$E$368=D1388),0)),"n/a")</f>
        <v>14.0782946320869</v>
      </c>
    </row>
    <row r="1389" spans="1:12" x14ac:dyDescent="0.2">
      <c r="A1389" s="75" t="s">
        <v>19</v>
      </c>
      <c r="B1389" s="66" t="s">
        <v>22</v>
      </c>
      <c r="C1389" s="66" t="s">
        <v>0</v>
      </c>
      <c r="D1389" s="66" t="s">
        <v>276</v>
      </c>
      <c r="E1389" s="76">
        <f t="array" ref="E1389">IFERROR(INDEX(DATA!$F$133:$F$368,MATCH(1,(DATA!$D$133:$D$368=B1389)*(DATA!$E$133:$E$368=D1389),0)),"n/a")</f>
        <v>0</v>
      </c>
      <c r="F1389" s="77">
        <f t="array" ref="F1389">IFERROR(INDEX(DATA!$G$133:$G$368,MATCH(1,(DATA!$D$133:$D$368=B1389)*(DATA!$E$133:$E$368=D1389),0)),"n/a")</f>
        <v>-1</v>
      </c>
      <c r="G1389" s="76">
        <f t="array" ref="G1389">IFERROR(INDEX(DATA!$P$133:$P$368,MATCH(1,(DATA!$D$133:$D$368=B1389)*(DATA!$E$133:$E$368=D1389),0)),"n/a")</f>
        <v>0</v>
      </c>
      <c r="H1389" s="77">
        <f t="array" ref="H1389">IFERROR(INDEX(DATA!$Q$133:$Q$368,MATCH(1,(DATA!$D$133:$D$368=B1389)*(DATA!$E$133:$E$368=D1389),0)),"n/a")</f>
        <v>-1</v>
      </c>
      <c r="I1389" s="76">
        <f t="array" ref="I1389">IFERROR(INDEX(DATA!$Z$133:$Z$368,MATCH(1,(DATA!$D$133:$D$368=B1389)*(DATA!$E$133:$E$368=D1389),0)),"n/a")</f>
        <v>71.92</v>
      </c>
      <c r="J1389" s="77">
        <f t="array" ref="J1389">IFERROR(INDEX(DATA!$AA$133:$AA$368,MATCH(1,(DATA!$D$133:$D$368=B1389)*(DATA!$E$133:$E$368=D1389),0)),"n/a")</f>
        <v>-0.88696089525965105</v>
      </c>
      <c r="K1389" s="76">
        <f t="array" ref="K1389">IFERROR(INDEX(DATA!$AJ$133:$AJ$368,MATCH(1,(DATA!$D$133:$D$368=B1389)*(DATA!$E$133:$E$368=D1389),0)),"n/a")</f>
        <v>1567.37</v>
      </c>
      <c r="L1389" s="77">
        <f t="array" ref="L1389">IFERROR(INDEX(DATA!$AK$133:$AK$368,MATCH(1,(DATA!$D$133:$D$368=B1389)*(DATA!$E$133:$E$368=D1389),0)),"n/a")</f>
        <v>-0.118806537395499</v>
      </c>
    </row>
    <row r="1390" spans="1:12" x14ac:dyDescent="0.2">
      <c r="A1390" s="75" t="s">
        <v>19</v>
      </c>
      <c r="B1390" s="66" t="s">
        <v>22</v>
      </c>
      <c r="C1390" s="66" t="s">
        <v>0</v>
      </c>
      <c r="D1390" s="66" t="s">
        <v>277</v>
      </c>
      <c r="E1390" s="76" t="str">
        <f t="array" ref="E1390">IFERROR(INDEX(DATA!$F$133:$F$368,MATCH(1,(DATA!$D$133:$D$368=B1390)*(DATA!$E$133:$E$368=D1390),0)),"n/a")</f>
        <v>n/a</v>
      </c>
      <c r="F1390" s="77" t="str">
        <f t="array" ref="F1390">IFERROR(INDEX(DATA!$G$133:$G$368,MATCH(1,(DATA!$D$133:$D$368=B1390)*(DATA!$E$133:$E$368=D1390),0)),"n/a")</f>
        <v>n/a</v>
      </c>
      <c r="G1390" s="76" t="str">
        <f t="array" ref="G1390">IFERROR(INDEX(DATA!$P$133:$P$368,MATCH(1,(DATA!$D$133:$D$368=B1390)*(DATA!$E$133:$E$368=D1390),0)),"n/a")</f>
        <v>n/a</v>
      </c>
      <c r="H1390" s="77" t="str">
        <f t="array" ref="H1390">IFERROR(INDEX(DATA!$Q$133:$Q$368,MATCH(1,(DATA!$D$133:$D$368=B1390)*(DATA!$E$133:$E$368=D1390),0)),"n/a")</f>
        <v>n/a</v>
      </c>
      <c r="I1390" s="76" t="str">
        <f t="array" ref="I1390">IFERROR(INDEX(DATA!$Z$133:$Z$368,MATCH(1,(DATA!$D$133:$D$368=B1390)*(DATA!$E$133:$E$368=D1390),0)),"n/a")</f>
        <v>n/a</v>
      </c>
      <c r="J1390" s="77" t="str">
        <f t="array" ref="J1390">IFERROR(INDEX(DATA!$AA$133:$AA$368,MATCH(1,(DATA!$D$133:$D$368=B1390)*(DATA!$E$133:$E$368=D1390),0)),"n/a")</f>
        <v>n/a</v>
      </c>
      <c r="K1390" s="76" t="str">
        <f t="array" ref="K1390">IFERROR(INDEX(DATA!$AJ$133:$AJ$368,MATCH(1,(DATA!$D$133:$D$368=B1390)*(DATA!$E$133:$E$368=D1390),0)),"n/a")</f>
        <v>n/a</v>
      </c>
      <c r="L1390" s="77" t="str">
        <f t="array" ref="L1390">IFERROR(INDEX(DATA!$AK$133:$AK$368,MATCH(1,(DATA!$D$133:$D$368=B1390)*(DATA!$E$133:$E$368=D1390),0)),"n/a")</f>
        <v>n/a</v>
      </c>
    </row>
    <row r="1391" spans="1:12" x14ac:dyDescent="0.2">
      <c r="A1391" s="75" t="s">
        <v>19</v>
      </c>
      <c r="B1391" s="66" t="s">
        <v>22</v>
      </c>
      <c r="C1391" s="66" t="s">
        <v>0</v>
      </c>
      <c r="D1391" s="66" t="s">
        <v>278</v>
      </c>
      <c r="E1391" s="76">
        <f t="array" ref="E1391">IFERROR(INDEX(DATA!$F$133:$F$368,MATCH(1,(DATA!$D$133:$D$368=B1391)*(DATA!$E$133:$E$368=D1391),0)),"n/a")</f>
        <v>549.32000000000005</v>
      </c>
      <c r="F1391" s="77">
        <f t="array" ref="F1391">IFERROR(INDEX(DATA!$G$133:$G$368,MATCH(1,(DATA!$D$133:$D$368=B1391)*(DATA!$E$133:$E$368=D1391),0)),"n/a")</f>
        <v>1.14360415203309</v>
      </c>
      <c r="G1391" s="76">
        <f t="array" ref="G1391">IFERROR(INDEX(DATA!$P$133:$P$368,MATCH(1,(DATA!$D$133:$D$368=B1391)*(DATA!$E$133:$E$368=D1391),0)),"n/a")</f>
        <v>2072.08</v>
      </c>
      <c r="H1391" s="77">
        <f t="array" ref="H1391">IFERROR(INDEX(DATA!$Q$133:$Q$368,MATCH(1,(DATA!$D$133:$D$368=B1391)*(DATA!$E$133:$E$368=D1391),0)),"n/a")</f>
        <v>0.74671870653392602</v>
      </c>
      <c r="I1391" s="76">
        <f t="array" ref="I1391">IFERROR(INDEX(DATA!$Z$133:$Z$368,MATCH(1,(DATA!$D$133:$D$368=B1391)*(DATA!$E$133:$E$368=D1391),0)),"n/a")</f>
        <v>3668.33</v>
      </c>
      <c r="J1391" s="77">
        <f t="array" ref="J1391">IFERROR(INDEX(DATA!$AA$133:$AA$368,MATCH(1,(DATA!$D$133:$D$368=B1391)*(DATA!$E$133:$E$368=D1391),0)),"n/a")</f>
        <v>0.44505503163235599</v>
      </c>
      <c r="K1391" s="76">
        <f t="array" ref="K1391">IFERROR(INDEX(DATA!$AJ$133:$AJ$368,MATCH(1,(DATA!$D$133:$D$368=B1391)*(DATA!$E$133:$E$368=D1391),0)),"n/a")</f>
        <v>5112.6899999999996</v>
      </c>
      <c r="L1391" s="77">
        <f t="array" ref="L1391">IFERROR(INDEX(DATA!$AK$133:$AK$368,MATCH(1,(DATA!$D$133:$D$368=B1391)*(DATA!$E$133:$E$368=D1391),0)),"n/a")</f>
        <v>0.432993071438181</v>
      </c>
    </row>
    <row r="1392" spans="1:12" x14ac:dyDescent="0.2">
      <c r="A1392" s="75" t="s">
        <v>19</v>
      </c>
      <c r="B1392" s="66" t="s">
        <v>22</v>
      </c>
      <c r="C1392" s="66" t="s">
        <v>0</v>
      </c>
      <c r="D1392" s="66" t="s">
        <v>279</v>
      </c>
      <c r="E1392" s="76">
        <f t="array" ref="E1392">IFERROR(INDEX(DATA!$F$133:$F$368,MATCH(1,(DATA!$D$133:$D$368=B1392)*(DATA!$E$133:$E$368=D1392),0)),"n/a")</f>
        <v>280.79000000000002</v>
      </c>
      <c r="F1392" s="77">
        <f t="array" ref="F1392">IFERROR(INDEX(DATA!$G$133:$G$368,MATCH(1,(DATA!$D$133:$D$368=B1392)*(DATA!$E$133:$E$368=D1392),0)),"n/a")</f>
        <v>-0.54152992080986195</v>
      </c>
      <c r="G1392" s="76">
        <f t="array" ref="G1392">IFERROR(INDEX(DATA!$P$133:$P$368,MATCH(1,(DATA!$D$133:$D$368=B1392)*(DATA!$E$133:$E$368=D1392),0)),"n/a")</f>
        <v>1724.74</v>
      </c>
      <c r="H1392" s="77">
        <f t="array" ref="H1392">IFERROR(INDEX(DATA!$Q$133:$Q$368,MATCH(1,(DATA!$D$133:$D$368=B1392)*(DATA!$E$133:$E$368=D1392),0)),"n/a")</f>
        <v>-0.31925592336626402</v>
      </c>
      <c r="I1392" s="76">
        <f t="array" ref="I1392">IFERROR(INDEX(DATA!$Z$133:$Z$368,MATCH(1,(DATA!$D$133:$D$368=B1392)*(DATA!$E$133:$E$368=D1392),0)),"n/a")</f>
        <v>4004.03</v>
      </c>
      <c r="J1392" s="77">
        <f t="array" ref="J1392">IFERROR(INDEX(DATA!$AA$133:$AA$368,MATCH(1,(DATA!$D$133:$D$368=B1392)*(DATA!$E$133:$E$368=D1392),0)),"n/a")</f>
        <v>-0.28337455748173501</v>
      </c>
      <c r="K1392" s="76">
        <f t="array" ref="K1392">IFERROR(INDEX(DATA!$AJ$133:$AJ$368,MATCH(1,(DATA!$D$133:$D$368=B1392)*(DATA!$E$133:$E$368=D1392),0)),"n/a")</f>
        <v>6004.56</v>
      </c>
      <c r="L1392" s="77">
        <f t="array" ref="L1392">IFERROR(INDEX(DATA!$AK$133:$AK$368,MATCH(1,(DATA!$D$133:$D$368=B1392)*(DATA!$E$133:$E$368=D1392),0)),"n/a")</f>
        <v>-0.33254114259988998</v>
      </c>
    </row>
    <row r="1393" spans="1:12" x14ac:dyDescent="0.2">
      <c r="A1393" s="75" t="s">
        <v>19</v>
      </c>
      <c r="B1393" s="66" t="s">
        <v>22</v>
      </c>
      <c r="C1393" s="66" t="s">
        <v>0</v>
      </c>
      <c r="D1393" s="66" t="s">
        <v>280</v>
      </c>
      <c r="E1393" s="76">
        <f t="array" ref="E1393">IFERROR(INDEX(DATA!$F$133:$F$368,MATCH(1,(DATA!$D$133:$D$368=B1393)*(DATA!$E$133:$E$368=D1393),0)),"n/a")</f>
        <v>1083.3499999999999</v>
      </c>
      <c r="F1393" s="77">
        <f t="array" ref="F1393">IFERROR(INDEX(DATA!$G$133:$G$368,MATCH(1,(DATA!$D$133:$D$368=B1393)*(DATA!$E$133:$E$368=D1393),0)),"n/a")</f>
        <v>9.5266499514720299E-2</v>
      </c>
      <c r="G1393" s="76">
        <f t="array" ref="G1393">IFERROR(INDEX(DATA!$P$133:$P$368,MATCH(1,(DATA!$D$133:$D$368=B1393)*(DATA!$E$133:$E$368=D1393),0)),"n/a")</f>
        <v>5558.75</v>
      </c>
      <c r="H1393" s="77">
        <f t="array" ref="H1393">IFERROR(INDEX(DATA!$Q$133:$Q$368,MATCH(1,(DATA!$D$133:$D$368=B1393)*(DATA!$E$133:$E$368=D1393),0)),"n/a")</f>
        <v>0.19432567733064099</v>
      </c>
      <c r="I1393" s="76">
        <f t="array" ref="I1393">IFERROR(INDEX(DATA!$Z$133:$Z$368,MATCH(1,(DATA!$D$133:$D$368=B1393)*(DATA!$E$133:$E$368=D1393),0)),"n/a")</f>
        <v>12785.94</v>
      </c>
      <c r="J1393" s="77">
        <f t="array" ref="J1393">IFERROR(INDEX(DATA!$AA$133:$AA$368,MATCH(1,(DATA!$D$133:$D$368=B1393)*(DATA!$E$133:$E$368=D1393),0)),"n/a")</f>
        <v>8.8523624376709603E-2</v>
      </c>
      <c r="K1393" s="76">
        <f t="array" ref="K1393">IFERROR(INDEX(DATA!$AJ$133:$AJ$368,MATCH(1,(DATA!$D$133:$D$368=B1393)*(DATA!$E$133:$E$368=D1393),0)),"n/a")</f>
        <v>17863.099999999999</v>
      </c>
      <c r="L1393" s="77">
        <f t="array" ref="L1393">IFERROR(INDEX(DATA!$AK$133:$AK$368,MATCH(1,(DATA!$D$133:$D$368=B1393)*(DATA!$E$133:$E$368=D1393),0)),"n/a")</f>
        <v>7.9743928703328901E-2</v>
      </c>
    </row>
    <row r="1394" spans="1:12" x14ac:dyDescent="0.2">
      <c r="A1394" s="75" t="s">
        <v>19</v>
      </c>
      <c r="B1394" s="66" t="s">
        <v>22</v>
      </c>
      <c r="C1394" s="66" t="s">
        <v>0</v>
      </c>
      <c r="D1394" s="66" t="s">
        <v>281</v>
      </c>
      <c r="E1394" s="76">
        <f t="array" ref="E1394">IFERROR(INDEX(DATA!$F$133:$F$368,MATCH(1,(DATA!$D$133:$D$368=B1394)*(DATA!$E$133:$E$368=D1394),0)),"n/a")</f>
        <v>1527.51</v>
      </c>
      <c r="F1394" s="77">
        <f t="array" ref="F1394">IFERROR(INDEX(DATA!$G$133:$G$368,MATCH(1,(DATA!$D$133:$D$368=B1394)*(DATA!$E$133:$E$368=D1394),0)),"n/a")</f>
        <v>-6.6793333496248997E-2</v>
      </c>
      <c r="G1394" s="76">
        <f t="array" ref="G1394">IFERROR(INDEX(DATA!$P$133:$P$368,MATCH(1,(DATA!$D$133:$D$368=B1394)*(DATA!$E$133:$E$368=D1394),0)),"n/a")</f>
        <v>6071.94</v>
      </c>
      <c r="H1394" s="77">
        <f t="array" ref="H1394">IFERROR(INDEX(DATA!$Q$133:$Q$368,MATCH(1,(DATA!$D$133:$D$368=B1394)*(DATA!$E$133:$E$368=D1394),0)),"n/a")</f>
        <v>-3.3615304425328202E-2</v>
      </c>
      <c r="I1394" s="76">
        <f t="array" ref="I1394">IFERROR(INDEX(DATA!$Z$133:$Z$368,MATCH(1,(DATA!$D$133:$D$368=B1394)*(DATA!$E$133:$E$368=D1394),0)),"n/a")</f>
        <v>12847.99</v>
      </c>
      <c r="J1394" s="77">
        <f t="array" ref="J1394">IFERROR(INDEX(DATA!$AA$133:$AA$368,MATCH(1,(DATA!$D$133:$D$368=B1394)*(DATA!$E$133:$E$368=D1394),0)),"n/a")</f>
        <v>2.44446003722068E-2</v>
      </c>
      <c r="K1394" s="76">
        <f t="array" ref="K1394">IFERROR(INDEX(DATA!$AJ$133:$AJ$368,MATCH(1,(DATA!$D$133:$D$368=B1394)*(DATA!$E$133:$E$368=D1394),0)),"n/a")</f>
        <v>18895.87</v>
      </c>
      <c r="L1394" s="77">
        <f t="array" ref="L1394">IFERROR(INDEX(DATA!$AK$133:$AK$368,MATCH(1,(DATA!$D$133:$D$368=B1394)*(DATA!$E$133:$E$368=D1394),0)),"n/a")</f>
        <v>6.3107879324951401E-3</v>
      </c>
    </row>
    <row r="1395" spans="1:12" x14ac:dyDescent="0.2">
      <c r="A1395" s="75" t="s">
        <v>19</v>
      </c>
      <c r="B1395" s="66" t="s">
        <v>22</v>
      </c>
      <c r="C1395" s="66" t="s">
        <v>0</v>
      </c>
      <c r="D1395" s="66" t="s">
        <v>282</v>
      </c>
      <c r="E1395" s="76">
        <f t="array" ref="E1395">IFERROR(INDEX(DATA!$F$133:$F$368,MATCH(1,(DATA!$D$133:$D$368=B1395)*(DATA!$E$133:$E$368=D1395),0)),"n/a")</f>
        <v>322.66000000000003</v>
      </c>
      <c r="F1395" s="77">
        <f t="array" ref="F1395">IFERROR(INDEX(DATA!$G$133:$G$368,MATCH(1,(DATA!$D$133:$D$368=B1395)*(DATA!$E$133:$E$368=D1395),0)),"n/a")</f>
        <v>5.01545972335233E-2</v>
      </c>
      <c r="G1395" s="76">
        <f t="array" ref="G1395">IFERROR(INDEX(DATA!$P$133:$P$368,MATCH(1,(DATA!$D$133:$D$368=B1395)*(DATA!$E$133:$E$368=D1395),0)),"n/a")</f>
        <v>1042.74</v>
      </c>
      <c r="H1395" s="77">
        <f t="array" ref="H1395">IFERROR(INDEX(DATA!$Q$133:$Q$368,MATCH(1,(DATA!$D$133:$D$368=B1395)*(DATA!$E$133:$E$368=D1395),0)),"n/a")</f>
        <v>-5.5343667050179797E-2</v>
      </c>
      <c r="I1395" s="76">
        <f t="array" ref="I1395">IFERROR(INDEX(DATA!$Z$133:$Z$368,MATCH(1,(DATA!$D$133:$D$368=B1395)*(DATA!$E$133:$E$368=D1395),0)),"n/a")</f>
        <v>2195.17</v>
      </c>
      <c r="J1395" s="77">
        <f t="array" ref="J1395">IFERROR(INDEX(DATA!$AA$133:$AA$368,MATCH(1,(DATA!$D$133:$D$368=B1395)*(DATA!$E$133:$E$368=D1395),0)),"n/a")</f>
        <v>-0.10095917564955301</v>
      </c>
      <c r="K1395" s="76">
        <f t="array" ref="K1395">IFERROR(INDEX(DATA!$AJ$133:$AJ$368,MATCH(1,(DATA!$D$133:$D$368=B1395)*(DATA!$E$133:$E$368=D1395),0)),"n/a")</f>
        <v>3719.16</v>
      </c>
      <c r="L1395" s="77">
        <f t="array" ref="L1395">IFERROR(INDEX(DATA!$AK$133:$AK$368,MATCH(1,(DATA!$D$133:$D$368=B1395)*(DATA!$E$133:$E$368=D1395),0)),"n/a")</f>
        <v>9.1552644091077204E-2</v>
      </c>
    </row>
    <row r="1396" spans="1:12" x14ac:dyDescent="0.2">
      <c r="A1396" s="75" t="s">
        <v>19</v>
      </c>
      <c r="B1396" s="66" t="s">
        <v>22</v>
      </c>
      <c r="C1396" s="66" t="s">
        <v>0</v>
      </c>
      <c r="D1396" s="66" t="s">
        <v>283</v>
      </c>
      <c r="E1396" s="76">
        <f t="array" ref="E1396">IFERROR(INDEX(DATA!$F$133:$F$368,MATCH(1,(DATA!$D$133:$D$368=B1396)*(DATA!$E$133:$E$368=D1396),0)),"n/a")</f>
        <v>0</v>
      </c>
      <c r="F1396" s="77">
        <f t="array" ref="F1396">IFERROR(INDEX(DATA!$G$133:$G$368,MATCH(1,(DATA!$D$133:$D$368=B1396)*(DATA!$E$133:$E$368=D1396),0)),"n/a")</f>
        <v>0</v>
      </c>
      <c r="G1396" s="76">
        <f t="array" ref="G1396">IFERROR(INDEX(DATA!$P$133:$P$368,MATCH(1,(DATA!$D$133:$D$368=B1396)*(DATA!$E$133:$E$368=D1396),0)),"n/a")</f>
        <v>23</v>
      </c>
      <c r="H1396" s="77">
        <f t="array" ref="H1396">IFERROR(INDEX(DATA!$Q$133:$Q$368,MATCH(1,(DATA!$D$133:$D$368=B1396)*(DATA!$E$133:$E$368=D1396),0)),"n/a")</f>
        <v>0</v>
      </c>
      <c r="I1396" s="76">
        <f t="array" ref="I1396">IFERROR(INDEX(DATA!$Z$133:$Z$368,MATCH(1,(DATA!$D$133:$D$368=B1396)*(DATA!$E$133:$E$368=D1396),0)),"n/a")</f>
        <v>1324.12</v>
      </c>
      <c r="J1396" s="77">
        <f t="array" ref="J1396">IFERROR(INDEX(DATA!$AA$133:$AA$368,MATCH(1,(DATA!$D$133:$D$368=B1396)*(DATA!$E$133:$E$368=D1396),0)),"n/a")</f>
        <v>0</v>
      </c>
      <c r="K1396" s="76">
        <f t="array" ref="K1396">IFERROR(INDEX(DATA!$AJ$133:$AJ$368,MATCH(1,(DATA!$D$133:$D$368=B1396)*(DATA!$E$133:$E$368=D1396),0)),"n/a")</f>
        <v>3752.06</v>
      </c>
      <c r="L1396" s="77">
        <f t="array" ref="L1396">IFERROR(INDEX(DATA!$AK$133:$AK$368,MATCH(1,(DATA!$D$133:$D$368=B1396)*(DATA!$E$133:$E$368=D1396),0)),"n/a")</f>
        <v>326.11944202266801</v>
      </c>
    </row>
    <row r="1397" spans="1:12" x14ac:dyDescent="0.2">
      <c r="A1397" s="75" t="s">
        <v>19</v>
      </c>
      <c r="B1397" s="66" t="s">
        <v>22</v>
      </c>
      <c r="C1397" s="66" t="s">
        <v>0</v>
      </c>
      <c r="D1397" s="66" t="s">
        <v>284</v>
      </c>
      <c r="E1397" s="76">
        <f t="array" ref="E1397">IFERROR(INDEX(DATA!$F$133:$F$368,MATCH(1,(DATA!$D$133:$D$368=B1397)*(DATA!$E$133:$E$368=D1397),0)),"n/a")</f>
        <v>1724.07</v>
      </c>
      <c r="F1397" s="77">
        <f t="array" ref="F1397">IFERROR(INDEX(DATA!$G$133:$G$368,MATCH(1,(DATA!$D$133:$D$368=B1397)*(DATA!$E$133:$E$368=D1397),0)),"n/a")</f>
        <v>0.30414753515533399</v>
      </c>
      <c r="G1397" s="76">
        <f t="array" ref="G1397">IFERROR(INDEX(DATA!$P$133:$P$368,MATCH(1,(DATA!$D$133:$D$368=B1397)*(DATA!$E$133:$E$368=D1397),0)),"n/a")</f>
        <v>7315.5</v>
      </c>
      <c r="H1397" s="77">
        <f t="array" ref="H1397">IFERROR(INDEX(DATA!$Q$133:$Q$368,MATCH(1,(DATA!$D$133:$D$368=B1397)*(DATA!$E$133:$E$368=D1397),0)),"n/a")</f>
        <v>0.49970172018278097</v>
      </c>
      <c r="I1397" s="76">
        <f t="array" ref="I1397">IFERROR(INDEX(DATA!$Z$133:$Z$368,MATCH(1,(DATA!$D$133:$D$368=B1397)*(DATA!$E$133:$E$368=D1397),0)),"n/a")</f>
        <v>13370.62</v>
      </c>
      <c r="J1397" s="77">
        <f t="array" ref="J1397">IFERROR(INDEX(DATA!$AA$133:$AA$368,MATCH(1,(DATA!$D$133:$D$368=B1397)*(DATA!$E$133:$E$368=D1397),0)),"n/a")</f>
        <v>0.24670575378842999</v>
      </c>
      <c r="K1397" s="76">
        <f t="array" ref="K1397">IFERROR(INDEX(DATA!$AJ$133:$AJ$368,MATCH(1,(DATA!$D$133:$D$368=B1397)*(DATA!$E$133:$E$368=D1397),0)),"n/a")</f>
        <v>19432.05</v>
      </c>
      <c r="L1397" s="77">
        <f t="array" ref="L1397">IFERROR(INDEX(DATA!$AK$133:$AK$368,MATCH(1,(DATA!$D$133:$D$368=B1397)*(DATA!$E$133:$E$368=D1397),0)),"n/a")</f>
        <v>0.23348648195732299</v>
      </c>
    </row>
    <row r="1398" spans="1:12" x14ac:dyDescent="0.2">
      <c r="A1398" s="75" t="s">
        <v>19</v>
      </c>
      <c r="B1398" s="66" t="s">
        <v>22</v>
      </c>
      <c r="C1398" s="66" t="s">
        <v>0</v>
      </c>
      <c r="D1398" s="66" t="s">
        <v>285</v>
      </c>
      <c r="E1398" s="76">
        <f t="array" ref="E1398">IFERROR(INDEX(DATA!$F$133:$F$368,MATCH(1,(DATA!$D$133:$D$368=B1398)*(DATA!$E$133:$E$368=D1398),0)),"n/a")</f>
        <v>0</v>
      </c>
      <c r="F1398" s="77">
        <f t="array" ref="F1398">IFERROR(INDEX(DATA!$G$133:$G$368,MATCH(1,(DATA!$D$133:$D$368=B1398)*(DATA!$E$133:$E$368=D1398),0)),"n/a")</f>
        <v>0</v>
      </c>
      <c r="G1398" s="76">
        <f t="array" ref="G1398">IFERROR(INDEX(DATA!$P$133:$P$368,MATCH(1,(DATA!$D$133:$D$368=B1398)*(DATA!$E$133:$E$368=D1398),0)),"n/a")</f>
        <v>5.08</v>
      </c>
      <c r="H1398" s="77">
        <f t="array" ref="H1398">IFERROR(INDEX(DATA!$Q$133:$Q$368,MATCH(1,(DATA!$D$133:$D$368=B1398)*(DATA!$E$133:$E$368=D1398),0)),"n/a")</f>
        <v>0</v>
      </c>
      <c r="I1398" s="76">
        <f t="array" ref="I1398">IFERROR(INDEX(DATA!$Z$133:$Z$368,MATCH(1,(DATA!$D$133:$D$368=B1398)*(DATA!$E$133:$E$368=D1398),0)),"n/a")</f>
        <v>30.59</v>
      </c>
      <c r="J1398" s="77">
        <f t="array" ref="J1398">IFERROR(INDEX(DATA!$AA$133:$AA$368,MATCH(1,(DATA!$D$133:$D$368=B1398)*(DATA!$E$133:$E$368=D1398),0)),"n/a")</f>
        <v>0</v>
      </c>
      <c r="K1398" s="76">
        <f t="array" ref="K1398">IFERROR(INDEX(DATA!$AJ$133:$AJ$368,MATCH(1,(DATA!$D$133:$D$368=B1398)*(DATA!$E$133:$E$368=D1398),0)),"n/a")</f>
        <v>30.59</v>
      </c>
      <c r="L1398" s="77">
        <f t="array" ref="L1398">IFERROR(INDEX(DATA!$AK$133:$AK$368,MATCH(1,(DATA!$D$133:$D$368=B1398)*(DATA!$E$133:$E$368=D1398),0)),"n/a")</f>
        <v>0</v>
      </c>
    </row>
    <row r="1399" spans="1:12" x14ac:dyDescent="0.2">
      <c r="A1399" s="75" t="s">
        <v>19</v>
      </c>
      <c r="B1399" s="66" t="s">
        <v>22</v>
      </c>
      <c r="C1399" s="66" t="s">
        <v>0</v>
      </c>
      <c r="D1399" s="66" t="s">
        <v>286</v>
      </c>
      <c r="E1399" s="76">
        <f t="array" ref="E1399">IFERROR(INDEX(DATA!$F$133:$F$368,MATCH(1,(DATA!$D$133:$D$368=B1399)*(DATA!$E$133:$E$368=D1399),0)),"n/a")</f>
        <v>12.64</v>
      </c>
      <c r="F1399" s="77">
        <f t="array" ref="F1399">IFERROR(INDEX(DATA!$G$133:$G$368,MATCH(1,(DATA!$D$133:$D$368=B1399)*(DATA!$E$133:$E$368=D1399),0)),"n/a")</f>
        <v>-0.40264650283553899</v>
      </c>
      <c r="G1399" s="76">
        <f t="array" ref="G1399">IFERROR(INDEX(DATA!$P$133:$P$368,MATCH(1,(DATA!$D$133:$D$368=B1399)*(DATA!$E$133:$E$368=D1399),0)),"n/a")</f>
        <v>33.979999999999997</v>
      </c>
      <c r="H1399" s="77">
        <f t="array" ref="H1399">IFERROR(INDEX(DATA!$Q$133:$Q$368,MATCH(1,(DATA!$D$133:$D$368=B1399)*(DATA!$E$133:$E$368=D1399),0)),"n/a")</f>
        <v>0.60586011342155</v>
      </c>
      <c r="I1399" s="76">
        <f t="array" ref="I1399">IFERROR(INDEX(DATA!$Z$133:$Z$368,MATCH(1,(DATA!$D$133:$D$368=B1399)*(DATA!$E$133:$E$368=D1399),0)),"n/a")</f>
        <v>84.85</v>
      </c>
      <c r="J1399" s="77">
        <f t="array" ref="J1399">IFERROR(INDEX(DATA!$AA$133:$AA$368,MATCH(1,(DATA!$D$133:$D$368=B1399)*(DATA!$E$133:$E$368=D1399),0)),"n/a")</f>
        <v>1.8549798115747</v>
      </c>
      <c r="K1399" s="76">
        <f t="array" ref="K1399">IFERROR(INDEX(DATA!$AJ$133:$AJ$368,MATCH(1,(DATA!$D$133:$D$368=B1399)*(DATA!$E$133:$E$368=D1399),0)),"n/a")</f>
        <v>465.1</v>
      </c>
      <c r="L1399" s="77">
        <f t="array" ref="L1399">IFERROR(INDEX(DATA!$AK$133:$AK$368,MATCH(1,(DATA!$D$133:$D$368=B1399)*(DATA!$E$133:$E$368=D1399),0)),"n/a")</f>
        <v>2.13938575767803</v>
      </c>
    </row>
    <row r="1400" spans="1:12" x14ac:dyDescent="0.2">
      <c r="A1400" s="75" t="s">
        <v>19</v>
      </c>
      <c r="B1400" s="66" t="s">
        <v>22</v>
      </c>
      <c r="C1400" s="66" t="s">
        <v>0</v>
      </c>
      <c r="D1400" s="66" t="s">
        <v>287</v>
      </c>
      <c r="E1400" s="76">
        <f t="array" ref="E1400">IFERROR(INDEX(DATA!$F$133:$F$368,MATCH(1,(DATA!$D$133:$D$368=B1400)*(DATA!$E$133:$E$368=D1400),0)),"n/a")</f>
        <v>382.63</v>
      </c>
      <c r="F1400" s="77">
        <f t="array" ref="F1400">IFERROR(INDEX(DATA!$G$133:$G$368,MATCH(1,(DATA!$D$133:$D$368=B1400)*(DATA!$E$133:$E$368=D1400),0)),"n/a")</f>
        <v>3.8598300806167003E-2</v>
      </c>
      <c r="G1400" s="76">
        <f t="array" ref="G1400">IFERROR(INDEX(DATA!$P$133:$P$368,MATCH(1,(DATA!$D$133:$D$368=B1400)*(DATA!$E$133:$E$368=D1400),0)),"n/a")</f>
        <v>1194.76</v>
      </c>
      <c r="H1400" s="77">
        <f t="array" ref="H1400">IFERROR(INDEX(DATA!$Q$133:$Q$368,MATCH(1,(DATA!$D$133:$D$368=B1400)*(DATA!$E$133:$E$368=D1400),0)),"n/a")</f>
        <v>-0.122931685043532</v>
      </c>
      <c r="I1400" s="76">
        <f t="array" ref="I1400">IFERROR(INDEX(DATA!$Z$133:$Z$368,MATCH(1,(DATA!$D$133:$D$368=B1400)*(DATA!$E$133:$E$368=D1400),0)),"n/a")</f>
        <v>2464.04</v>
      </c>
      <c r="J1400" s="77">
        <f t="array" ref="J1400">IFERROR(INDEX(DATA!$AA$133:$AA$368,MATCH(1,(DATA!$D$133:$D$368=B1400)*(DATA!$E$133:$E$368=D1400),0)),"n/a")</f>
        <v>-0.25921605647183299</v>
      </c>
      <c r="K1400" s="76">
        <f t="array" ref="K1400">IFERROR(INDEX(DATA!$AJ$133:$AJ$368,MATCH(1,(DATA!$D$133:$D$368=B1400)*(DATA!$E$133:$E$368=D1400),0)),"n/a")</f>
        <v>6141.75</v>
      </c>
      <c r="L1400" s="77">
        <f t="array" ref="L1400">IFERROR(INDEX(DATA!$AK$133:$AK$368,MATCH(1,(DATA!$D$133:$D$368=B1400)*(DATA!$E$133:$E$368=D1400),0)),"n/a")</f>
        <v>-0.56186844817931203</v>
      </c>
    </row>
    <row r="1401" spans="1:12" x14ac:dyDescent="0.2">
      <c r="A1401" s="75" t="s">
        <v>19</v>
      </c>
      <c r="B1401" s="66" t="s">
        <v>22</v>
      </c>
      <c r="C1401" s="66" t="s">
        <v>0</v>
      </c>
      <c r="D1401" s="66" t="s">
        <v>288</v>
      </c>
      <c r="E1401" s="76">
        <f t="array" ref="E1401">IFERROR(INDEX(DATA!$F$133:$F$368,MATCH(1,(DATA!$D$133:$D$368=B1401)*(DATA!$E$133:$E$368=D1401),0)),"n/a")</f>
        <v>750.87</v>
      </c>
      <c r="F1401" s="77">
        <f t="array" ref="F1401">IFERROR(INDEX(DATA!$G$133:$G$368,MATCH(1,(DATA!$D$133:$D$368=B1401)*(DATA!$E$133:$E$368=D1401),0)),"n/a")</f>
        <v>0.26814727242019898</v>
      </c>
      <c r="G1401" s="76">
        <f t="array" ref="G1401">IFERROR(INDEX(DATA!$P$133:$P$368,MATCH(1,(DATA!$D$133:$D$368=B1401)*(DATA!$E$133:$E$368=D1401),0)),"n/a")</f>
        <v>3022.81</v>
      </c>
      <c r="H1401" s="77">
        <f t="array" ref="H1401">IFERROR(INDEX(DATA!$Q$133:$Q$368,MATCH(1,(DATA!$D$133:$D$368=B1401)*(DATA!$E$133:$E$368=D1401),0)),"n/a")</f>
        <v>0.35740106245874298</v>
      </c>
      <c r="I1401" s="76">
        <f t="array" ref="I1401">IFERROR(INDEX(DATA!$Z$133:$Z$368,MATCH(1,(DATA!$D$133:$D$368=B1401)*(DATA!$E$133:$E$368=D1401),0)),"n/a")</f>
        <v>5438.15</v>
      </c>
      <c r="J1401" s="77">
        <f t="array" ref="J1401">IFERROR(INDEX(DATA!$AA$133:$AA$368,MATCH(1,(DATA!$D$133:$D$368=B1401)*(DATA!$E$133:$E$368=D1401),0)),"n/a")</f>
        <v>9.2504756222263604E-2</v>
      </c>
      <c r="K1401" s="76">
        <f t="array" ref="K1401">IFERROR(INDEX(DATA!$AJ$133:$AJ$368,MATCH(1,(DATA!$D$133:$D$368=B1401)*(DATA!$E$133:$E$368=D1401),0)),"n/a")</f>
        <v>8669.0400000000009</v>
      </c>
      <c r="L1401" s="77">
        <f t="array" ref="L1401">IFERROR(INDEX(DATA!$AK$133:$AK$368,MATCH(1,(DATA!$D$133:$D$368=B1401)*(DATA!$E$133:$E$368=D1401),0)),"n/a")</f>
        <v>0.10317410829610101</v>
      </c>
    </row>
    <row r="1402" spans="1:12" x14ac:dyDescent="0.2">
      <c r="A1402" s="75" t="s">
        <v>19</v>
      </c>
      <c r="B1402" s="66" t="s">
        <v>22</v>
      </c>
      <c r="C1402" s="66" t="s">
        <v>0</v>
      </c>
      <c r="D1402" s="66" t="s">
        <v>289</v>
      </c>
      <c r="E1402" s="76">
        <f t="array" ref="E1402">IFERROR(INDEX(DATA!$F$133:$F$368,MATCH(1,(DATA!$D$133:$D$368=B1402)*(DATA!$E$133:$E$368=D1402),0)),"n/a")</f>
        <v>46.25</v>
      </c>
      <c r="F1402" s="77">
        <f t="array" ref="F1402">IFERROR(INDEX(DATA!$G$133:$G$368,MATCH(1,(DATA!$D$133:$D$368=B1402)*(DATA!$E$133:$E$368=D1402),0)),"n/a")</f>
        <v>-7.1844270519767203E-2</v>
      </c>
      <c r="G1402" s="76">
        <f t="array" ref="G1402">IFERROR(INDEX(DATA!$P$133:$P$368,MATCH(1,(DATA!$D$133:$D$368=B1402)*(DATA!$E$133:$E$368=D1402),0)),"n/a")</f>
        <v>258.26</v>
      </c>
      <c r="H1402" s="77">
        <f t="array" ref="H1402">IFERROR(INDEX(DATA!$Q$133:$Q$368,MATCH(1,(DATA!$D$133:$D$368=B1402)*(DATA!$E$133:$E$368=D1402),0)),"n/a")</f>
        <v>0.32706438518061798</v>
      </c>
      <c r="I1402" s="76">
        <f t="array" ref="I1402">IFERROR(INDEX(DATA!$Z$133:$Z$368,MATCH(1,(DATA!$D$133:$D$368=B1402)*(DATA!$E$133:$E$368=D1402),0)),"n/a")</f>
        <v>587.32000000000005</v>
      </c>
      <c r="J1402" s="77">
        <f t="array" ref="J1402">IFERROR(INDEX(DATA!$AA$133:$AA$368,MATCH(1,(DATA!$D$133:$D$368=B1402)*(DATA!$E$133:$E$368=D1402),0)),"n/a")</f>
        <v>0.276005909446424</v>
      </c>
      <c r="K1402" s="76">
        <f t="array" ref="K1402">IFERROR(INDEX(DATA!$AJ$133:$AJ$368,MATCH(1,(DATA!$D$133:$D$368=B1402)*(DATA!$E$133:$E$368=D1402),0)),"n/a")</f>
        <v>893.85</v>
      </c>
      <c r="L1402" s="77">
        <f t="array" ref="L1402">IFERROR(INDEX(DATA!$AK$133:$AK$368,MATCH(1,(DATA!$D$133:$D$368=B1402)*(DATA!$E$133:$E$368=D1402),0)),"n/a")</f>
        <v>-0.19259848067421201</v>
      </c>
    </row>
    <row r="1403" spans="1:12" x14ac:dyDescent="0.2">
      <c r="A1403" s="75" t="s">
        <v>19</v>
      </c>
      <c r="B1403" s="66" t="s">
        <v>22</v>
      </c>
      <c r="C1403" s="66" t="s">
        <v>0</v>
      </c>
      <c r="D1403" s="66" t="s">
        <v>290</v>
      </c>
      <c r="E1403" s="76">
        <f t="array" ref="E1403">IFERROR(INDEX(DATA!$F$133:$F$368,MATCH(1,(DATA!$D$133:$D$368=B1403)*(DATA!$E$133:$E$368=D1403),0)),"n/a")</f>
        <v>0</v>
      </c>
      <c r="F1403" s="77">
        <f t="array" ref="F1403">IFERROR(INDEX(DATA!$G$133:$G$368,MATCH(1,(DATA!$D$133:$D$368=B1403)*(DATA!$E$133:$E$368=D1403),0)),"n/a")</f>
        <v>0</v>
      </c>
      <c r="G1403" s="76">
        <f t="array" ref="G1403">IFERROR(INDEX(DATA!$P$133:$P$368,MATCH(1,(DATA!$D$133:$D$368=B1403)*(DATA!$E$133:$E$368=D1403),0)),"n/a")</f>
        <v>0</v>
      </c>
      <c r="H1403" s="77">
        <f t="array" ref="H1403">IFERROR(INDEX(DATA!$Q$133:$Q$368,MATCH(1,(DATA!$D$133:$D$368=B1403)*(DATA!$E$133:$E$368=D1403),0)),"n/a")</f>
        <v>0</v>
      </c>
      <c r="I1403" s="76">
        <f t="array" ref="I1403">IFERROR(INDEX(DATA!$Z$133:$Z$368,MATCH(1,(DATA!$D$133:$D$368=B1403)*(DATA!$E$133:$E$368=D1403),0)),"n/a")</f>
        <v>4.8499999999999996</v>
      </c>
      <c r="J1403" s="77">
        <f t="array" ref="J1403">IFERROR(INDEX(DATA!$AA$133:$AA$368,MATCH(1,(DATA!$D$133:$D$368=B1403)*(DATA!$E$133:$E$368=D1403),0)),"n/a")</f>
        <v>0</v>
      </c>
      <c r="K1403" s="76">
        <f t="array" ref="K1403">IFERROR(INDEX(DATA!$AJ$133:$AJ$368,MATCH(1,(DATA!$D$133:$D$368=B1403)*(DATA!$E$133:$E$368=D1403),0)),"n/a")</f>
        <v>19.260000000000002</v>
      </c>
      <c r="L1403" s="77">
        <f t="array" ref="L1403">IFERROR(INDEX(DATA!$AK$133:$AK$368,MATCH(1,(DATA!$D$133:$D$368=B1403)*(DATA!$E$133:$E$368=D1403),0)),"n/a")</f>
        <v>-0.23328025477707001</v>
      </c>
    </row>
    <row r="1404" spans="1:12" x14ac:dyDescent="0.2">
      <c r="A1404" s="75" t="s">
        <v>19</v>
      </c>
      <c r="B1404" s="66" t="s">
        <v>22</v>
      </c>
      <c r="C1404" s="66" t="s">
        <v>0</v>
      </c>
      <c r="D1404" s="66" t="s">
        <v>291</v>
      </c>
      <c r="E1404" s="76">
        <f t="array" ref="E1404">IFERROR(INDEX(DATA!$F$133:$F$368,MATCH(1,(DATA!$D$133:$D$368=B1404)*(DATA!$E$133:$E$368=D1404),0)),"n/a")</f>
        <v>0</v>
      </c>
      <c r="F1404" s="77">
        <f t="array" ref="F1404">IFERROR(INDEX(DATA!$G$133:$G$368,MATCH(1,(DATA!$D$133:$D$368=B1404)*(DATA!$E$133:$E$368=D1404),0)),"n/a")</f>
        <v>0</v>
      </c>
      <c r="G1404" s="76">
        <f t="array" ref="G1404">IFERROR(INDEX(DATA!$P$133:$P$368,MATCH(1,(DATA!$D$133:$D$368=B1404)*(DATA!$E$133:$E$368=D1404),0)),"n/a")</f>
        <v>135.77000000000001</v>
      </c>
      <c r="H1404" s="77">
        <f t="array" ref="H1404">IFERROR(INDEX(DATA!$Q$133:$Q$368,MATCH(1,(DATA!$D$133:$D$368=B1404)*(DATA!$E$133:$E$368=D1404),0)),"n/a")</f>
        <v>6.6703331238214994E-2</v>
      </c>
      <c r="I1404" s="76">
        <f t="array" ref="I1404">IFERROR(INDEX(DATA!$Z$133:$Z$368,MATCH(1,(DATA!$D$133:$D$368=B1404)*(DATA!$E$133:$E$368=D1404),0)),"n/a")</f>
        <v>184.17</v>
      </c>
      <c r="J1404" s="77">
        <f t="array" ref="J1404">IFERROR(INDEX(DATA!$AA$133:$AA$368,MATCH(1,(DATA!$D$133:$D$368=B1404)*(DATA!$E$133:$E$368=D1404),0)),"n/a")</f>
        <v>6.6848172391820601E-2</v>
      </c>
      <c r="K1404" s="76">
        <f t="array" ref="K1404">IFERROR(INDEX(DATA!$AJ$133:$AJ$368,MATCH(1,(DATA!$D$133:$D$368=B1404)*(DATA!$E$133:$E$368=D1404),0)),"n/a")</f>
        <v>1051.52</v>
      </c>
      <c r="L1404" s="77">
        <f t="array" ref="L1404">IFERROR(INDEX(DATA!$AK$133:$AK$368,MATCH(1,(DATA!$D$133:$D$368=B1404)*(DATA!$E$133:$E$368=D1404),0)),"n/a")</f>
        <v>4.2301417557821397</v>
      </c>
    </row>
    <row r="1405" spans="1:12" x14ac:dyDescent="0.2">
      <c r="A1405" s="75" t="s">
        <v>19</v>
      </c>
      <c r="B1405" s="66" t="s">
        <v>22</v>
      </c>
      <c r="C1405" s="66" t="s">
        <v>0</v>
      </c>
      <c r="D1405" s="66" t="s">
        <v>292</v>
      </c>
      <c r="E1405" s="76">
        <f t="array" ref="E1405">IFERROR(INDEX(DATA!$F$133:$F$368,MATCH(1,(DATA!$D$133:$D$368=B1405)*(DATA!$E$133:$E$368=D1405),0)),"n/a")</f>
        <v>400.64</v>
      </c>
      <c r="F1405" s="77">
        <f t="array" ref="F1405">IFERROR(INDEX(DATA!$G$133:$G$368,MATCH(1,(DATA!$D$133:$D$368=B1405)*(DATA!$E$133:$E$368=D1405),0)),"n/a")</f>
        <v>-0.236061322553581</v>
      </c>
      <c r="G1405" s="76">
        <f t="array" ref="G1405">IFERROR(INDEX(DATA!$P$133:$P$368,MATCH(1,(DATA!$D$133:$D$368=B1405)*(DATA!$E$133:$E$368=D1405),0)),"n/a")</f>
        <v>1394.52</v>
      </c>
      <c r="H1405" s="77">
        <f t="array" ref="H1405">IFERROR(INDEX(DATA!$Q$133:$Q$368,MATCH(1,(DATA!$D$133:$D$368=B1405)*(DATA!$E$133:$E$368=D1405),0)),"n/a")</f>
        <v>0.16590863487392199</v>
      </c>
      <c r="I1405" s="76">
        <f t="array" ref="I1405">IFERROR(INDEX(DATA!$Z$133:$Z$368,MATCH(1,(DATA!$D$133:$D$368=B1405)*(DATA!$E$133:$E$368=D1405),0)),"n/a")</f>
        <v>2835.37</v>
      </c>
      <c r="J1405" s="77">
        <f t="array" ref="J1405">IFERROR(INDEX(DATA!$AA$133:$AA$368,MATCH(1,(DATA!$D$133:$D$368=B1405)*(DATA!$E$133:$E$368=D1405),0)),"n/a")</f>
        <v>0.321690610928279</v>
      </c>
      <c r="K1405" s="76">
        <f t="array" ref="K1405">IFERROR(INDEX(DATA!$AJ$133:$AJ$368,MATCH(1,(DATA!$D$133:$D$368=B1405)*(DATA!$E$133:$E$368=D1405),0)),"n/a")</f>
        <v>4522.12</v>
      </c>
      <c r="L1405" s="77">
        <f t="array" ref="L1405">IFERROR(INDEX(DATA!$AK$133:$AK$368,MATCH(1,(DATA!$D$133:$D$368=B1405)*(DATA!$E$133:$E$368=D1405),0)),"n/a")</f>
        <v>0.45530728953796301</v>
      </c>
    </row>
    <row r="1406" spans="1:12" x14ac:dyDescent="0.2">
      <c r="A1406" s="75" t="s">
        <v>19</v>
      </c>
      <c r="B1406" s="66" t="s">
        <v>22</v>
      </c>
      <c r="C1406" s="66" t="s">
        <v>0</v>
      </c>
      <c r="D1406" s="66" t="s">
        <v>293</v>
      </c>
      <c r="E1406" s="76">
        <f t="array" ref="E1406">IFERROR(INDEX(DATA!$F$133:$F$368,MATCH(1,(DATA!$D$133:$D$368=B1406)*(DATA!$E$133:$E$368=D1406),0)),"n/a")</f>
        <v>105.09</v>
      </c>
      <c r="F1406" s="77">
        <f t="array" ref="F1406">IFERROR(INDEX(DATA!$G$133:$G$368,MATCH(1,(DATA!$D$133:$D$368=B1406)*(DATA!$E$133:$E$368=D1406),0)),"n/a")</f>
        <v>-0.43246746233191102</v>
      </c>
      <c r="G1406" s="76">
        <f t="array" ref="G1406">IFERROR(INDEX(DATA!$P$133:$P$368,MATCH(1,(DATA!$D$133:$D$368=B1406)*(DATA!$E$133:$E$368=D1406),0)),"n/a")</f>
        <v>547.03</v>
      </c>
      <c r="H1406" s="77">
        <f t="array" ref="H1406">IFERROR(INDEX(DATA!$Q$133:$Q$368,MATCH(1,(DATA!$D$133:$D$368=B1406)*(DATA!$E$133:$E$368=D1406),0)),"n/a")</f>
        <v>-0.26686323125376898</v>
      </c>
      <c r="I1406" s="76">
        <f t="array" ref="I1406">IFERROR(INDEX(DATA!$Z$133:$Z$368,MATCH(1,(DATA!$D$133:$D$368=B1406)*(DATA!$E$133:$E$368=D1406),0)),"n/a")</f>
        <v>1074.6400000000001</v>
      </c>
      <c r="J1406" s="77">
        <f t="array" ref="J1406">IFERROR(INDEX(DATA!$AA$133:$AA$368,MATCH(1,(DATA!$D$133:$D$368=B1406)*(DATA!$E$133:$E$368=D1406),0)),"n/a")</f>
        <v>-0.31476958980800701</v>
      </c>
      <c r="K1406" s="76">
        <f t="array" ref="K1406">IFERROR(INDEX(DATA!$AJ$133:$AJ$368,MATCH(1,(DATA!$D$133:$D$368=B1406)*(DATA!$E$133:$E$368=D1406),0)),"n/a")</f>
        <v>1763.41</v>
      </c>
      <c r="L1406" s="77">
        <f t="array" ref="L1406">IFERROR(INDEX(DATA!$AK$133:$AK$368,MATCH(1,(DATA!$D$133:$D$368=B1406)*(DATA!$E$133:$E$368=D1406),0)),"n/a")</f>
        <v>-0.33212009195889902</v>
      </c>
    </row>
    <row r="1407" spans="1:12" x14ac:dyDescent="0.2">
      <c r="A1407" s="75" t="s">
        <v>19</v>
      </c>
      <c r="B1407" s="66" t="s">
        <v>22</v>
      </c>
      <c r="C1407" s="66" t="s">
        <v>0</v>
      </c>
      <c r="D1407" s="66" t="s">
        <v>294</v>
      </c>
      <c r="E1407" s="76">
        <f t="array" ref="E1407">IFERROR(INDEX(DATA!$F$133:$F$368,MATCH(1,(DATA!$D$133:$D$368=B1407)*(DATA!$E$133:$E$368=D1407),0)),"n/a")</f>
        <v>84.5</v>
      </c>
      <c r="F1407" s="77">
        <f t="array" ref="F1407">IFERROR(INDEX(DATA!$G$133:$G$368,MATCH(1,(DATA!$D$133:$D$368=B1407)*(DATA!$E$133:$E$368=D1407),0)),"n/a")</f>
        <v>2.2141498668695299</v>
      </c>
      <c r="G1407" s="76">
        <f t="array" ref="G1407">IFERROR(INDEX(DATA!$P$133:$P$368,MATCH(1,(DATA!$D$133:$D$368=B1407)*(DATA!$E$133:$E$368=D1407),0)),"n/a")</f>
        <v>255.66</v>
      </c>
      <c r="H1407" s="77">
        <f t="array" ref="H1407">IFERROR(INDEX(DATA!$Q$133:$Q$368,MATCH(1,(DATA!$D$133:$D$368=B1407)*(DATA!$E$133:$E$368=D1407),0)),"n/a")</f>
        <v>4.7451685393258396</v>
      </c>
      <c r="I1407" s="76">
        <f t="array" ref="I1407">IFERROR(INDEX(DATA!$Z$133:$Z$368,MATCH(1,(DATA!$D$133:$D$368=B1407)*(DATA!$E$133:$E$368=D1407),0)),"n/a")</f>
        <v>446.71</v>
      </c>
      <c r="J1407" s="77">
        <f t="array" ref="J1407">IFERROR(INDEX(DATA!$AA$133:$AA$368,MATCH(1,(DATA!$D$133:$D$368=B1407)*(DATA!$E$133:$E$368=D1407),0)),"n/a")</f>
        <v>1.9277100537423</v>
      </c>
      <c r="K1407" s="76">
        <f t="array" ref="K1407">IFERROR(INDEX(DATA!$AJ$133:$AJ$368,MATCH(1,(DATA!$D$133:$D$368=B1407)*(DATA!$E$133:$E$368=D1407),0)),"n/a")</f>
        <v>549.9</v>
      </c>
      <c r="L1407" s="77">
        <f t="array" ref="L1407">IFERROR(INDEX(DATA!$AK$133:$AK$368,MATCH(1,(DATA!$D$133:$D$368=B1407)*(DATA!$E$133:$E$368=D1407),0)),"n/a")</f>
        <v>1.2654801631442301</v>
      </c>
    </row>
    <row r="1408" spans="1:12" x14ac:dyDescent="0.2">
      <c r="A1408" s="75" t="s">
        <v>19</v>
      </c>
      <c r="B1408" s="66" t="s">
        <v>22</v>
      </c>
      <c r="C1408" s="66" t="s">
        <v>0</v>
      </c>
      <c r="D1408" s="66" t="s">
        <v>295</v>
      </c>
      <c r="E1408" s="76">
        <f t="array" ref="E1408">IFERROR(INDEX(DATA!$F$133:$F$368,MATCH(1,(DATA!$D$133:$D$368=B1408)*(DATA!$E$133:$E$368=D1408),0)),"n/a")</f>
        <v>630.02</v>
      </c>
      <c r="F1408" s="77">
        <f t="array" ref="F1408">IFERROR(INDEX(DATA!$G$133:$G$368,MATCH(1,(DATA!$D$133:$D$368=B1408)*(DATA!$E$133:$E$368=D1408),0)),"n/a")</f>
        <v>0.195892335142933</v>
      </c>
      <c r="G1408" s="76">
        <f t="array" ref="G1408">IFERROR(INDEX(DATA!$P$133:$P$368,MATCH(1,(DATA!$D$133:$D$368=B1408)*(DATA!$E$133:$E$368=D1408),0)),"n/a")</f>
        <v>1826.07</v>
      </c>
      <c r="H1408" s="77">
        <f t="array" ref="H1408">IFERROR(INDEX(DATA!$Q$133:$Q$368,MATCH(1,(DATA!$D$133:$D$368=B1408)*(DATA!$E$133:$E$368=D1408),0)),"n/a")</f>
        <v>-3.34981157640682E-2</v>
      </c>
      <c r="I1408" s="76">
        <f t="array" ref="I1408">IFERROR(INDEX(DATA!$Z$133:$Z$368,MATCH(1,(DATA!$D$133:$D$368=B1408)*(DATA!$E$133:$E$368=D1408),0)),"n/a")</f>
        <v>3014.18</v>
      </c>
      <c r="J1408" s="77">
        <f t="array" ref="J1408">IFERROR(INDEX(DATA!$AA$133:$AA$368,MATCH(1,(DATA!$D$133:$D$368=B1408)*(DATA!$E$133:$E$368=D1408),0)),"n/a")</f>
        <v>-0.266349760373083</v>
      </c>
      <c r="K1408" s="76">
        <f t="array" ref="K1408">IFERROR(INDEX(DATA!$AJ$133:$AJ$368,MATCH(1,(DATA!$D$133:$D$368=B1408)*(DATA!$E$133:$E$368=D1408),0)),"n/a")</f>
        <v>4646.6099999999997</v>
      </c>
      <c r="L1408" s="77">
        <f t="array" ref="L1408">IFERROR(INDEX(DATA!$AK$133:$AK$368,MATCH(1,(DATA!$D$133:$D$368=B1408)*(DATA!$E$133:$E$368=D1408),0)),"n/a")</f>
        <v>-0.203227482471077</v>
      </c>
    </row>
    <row r="1409" spans="1:12" x14ac:dyDescent="0.2">
      <c r="A1409" s="75" t="s">
        <v>19</v>
      </c>
      <c r="B1409" s="66" t="s">
        <v>22</v>
      </c>
      <c r="C1409" s="66" t="s">
        <v>0</v>
      </c>
      <c r="D1409" s="66" t="s">
        <v>296</v>
      </c>
      <c r="E1409" s="76">
        <f t="array" ref="E1409">IFERROR(INDEX(DATA!$F$133:$F$368,MATCH(1,(DATA!$D$133:$D$368=B1409)*(DATA!$E$133:$E$368=D1409),0)),"n/a")</f>
        <v>448.43</v>
      </c>
      <c r="F1409" s="77">
        <f t="array" ref="F1409">IFERROR(INDEX(DATA!$G$133:$G$368,MATCH(1,(DATA!$D$133:$D$368=B1409)*(DATA!$E$133:$E$368=D1409),0)),"n/a")</f>
        <v>0.75668899596505701</v>
      </c>
      <c r="G1409" s="76">
        <f t="array" ref="G1409">IFERROR(INDEX(DATA!$P$133:$P$368,MATCH(1,(DATA!$D$133:$D$368=B1409)*(DATA!$E$133:$E$368=D1409),0)),"n/a")</f>
        <v>2211.59</v>
      </c>
      <c r="H1409" s="77">
        <f t="array" ref="H1409">IFERROR(INDEX(DATA!$Q$133:$Q$368,MATCH(1,(DATA!$D$133:$D$368=B1409)*(DATA!$E$133:$E$368=D1409),0)),"n/a")</f>
        <v>0.80936758569909195</v>
      </c>
      <c r="I1409" s="76">
        <f t="array" ref="I1409">IFERROR(INDEX(DATA!$Z$133:$Z$368,MATCH(1,(DATA!$D$133:$D$368=B1409)*(DATA!$E$133:$E$368=D1409),0)),"n/a")</f>
        <v>3947.55</v>
      </c>
      <c r="J1409" s="77">
        <f t="array" ref="J1409">IFERROR(INDEX(DATA!$AA$133:$AA$368,MATCH(1,(DATA!$D$133:$D$368=B1409)*(DATA!$E$133:$E$368=D1409),0)),"n/a")</f>
        <v>0.259990424513246</v>
      </c>
      <c r="K1409" s="76">
        <f t="array" ref="K1409">IFERROR(INDEX(DATA!$AJ$133:$AJ$368,MATCH(1,(DATA!$D$133:$D$368=B1409)*(DATA!$E$133:$E$368=D1409),0)),"n/a")</f>
        <v>5684.04</v>
      </c>
      <c r="L1409" s="77">
        <f t="array" ref="L1409">IFERROR(INDEX(DATA!$AK$133:$AK$368,MATCH(1,(DATA!$D$133:$D$368=B1409)*(DATA!$E$133:$E$368=D1409),0)),"n/a")</f>
        <v>0.15160847208321401</v>
      </c>
    </row>
    <row r="1410" spans="1:12" x14ac:dyDescent="0.2">
      <c r="A1410" s="75" t="s">
        <v>19</v>
      </c>
      <c r="B1410" s="66" t="s">
        <v>22</v>
      </c>
      <c r="C1410" s="66" t="s">
        <v>0</v>
      </c>
      <c r="D1410" s="66" t="s">
        <v>297</v>
      </c>
      <c r="E1410" s="76">
        <f t="array" ref="E1410">IFERROR(INDEX(DATA!$F$133:$F$368,MATCH(1,(DATA!$D$133:$D$368=B1410)*(DATA!$E$133:$E$368=D1410),0)),"n/a")</f>
        <v>65.31</v>
      </c>
      <c r="F1410" s="77">
        <f t="array" ref="F1410">IFERROR(INDEX(DATA!$G$133:$G$368,MATCH(1,(DATA!$D$133:$D$368=B1410)*(DATA!$E$133:$E$368=D1410),0)),"n/a")</f>
        <v>-0.63189042948934704</v>
      </c>
      <c r="G1410" s="76">
        <f t="array" ref="G1410">IFERROR(INDEX(DATA!$P$133:$P$368,MATCH(1,(DATA!$D$133:$D$368=B1410)*(DATA!$E$133:$E$368=D1410),0)),"n/a")</f>
        <v>669.05</v>
      </c>
      <c r="H1410" s="77">
        <f t="array" ref="H1410">IFERROR(INDEX(DATA!$Q$133:$Q$368,MATCH(1,(DATA!$D$133:$D$368=B1410)*(DATA!$E$133:$E$368=D1410),0)),"n/a")</f>
        <v>-0.14811938170057801</v>
      </c>
      <c r="I1410" s="76">
        <f t="array" ref="I1410">IFERROR(INDEX(DATA!$Z$133:$Z$368,MATCH(1,(DATA!$D$133:$D$368=B1410)*(DATA!$E$133:$E$368=D1410),0)),"n/a")</f>
        <v>1379.24</v>
      </c>
      <c r="J1410" s="77">
        <f t="array" ref="J1410">IFERROR(INDEX(DATA!$AA$133:$AA$368,MATCH(1,(DATA!$D$133:$D$368=B1410)*(DATA!$E$133:$E$368=D1410),0)),"n/a")</f>
        <v>-0.264558305205851</v>
      </c>
      <c r="K1410" s="76">
        <f t="array" ref="K1410">IFERROR(INDEX(DATA!$AJ$133:$AJ$368,MATCH(1,(DATA!$D$133:$D$368=B1410)*(DATA!$E$133:$E$368=D1410),0)),"n/a")</f>
        <v>2079.8200000000002</v>
      </c>
      <c r="L1410" s="77">
        <f t="array" ref="L1410">IFERROR(INDEX(DATA!$AK$133:$AK$368,MATCH(1,(DATA!$D$133:$D$368=B1410)*(DATA!$E$133:$E$368=D1410),0)),"n/a")</f>
        <v>-0.32470526353385099</v>
      </c>
    </row>
    <row r="1411" spans="1:12" x14ac:dyDescent="0.2">
      <c r="A1411" s="75" t="s">
        <v>19</v>
      </c>
      <c r="B1411" s="66" t="s">
        <v>22</v>
      </c>
      <c r="C1411" s="66" t="s">
        <v>0</v>
      </c>
      <c r="D1411" s="66" t="s">
        <v>298</v>
      </c>
      <c r="E1411" s="76">
        <f t="array" ref="E1411">IFERROR(INDEX(DATA!$F$133:$F$368,MATCH(1,(DATA!$D$133:$D$368=B1411)*(DATA!$E$133:$E$368=D1411),0)),"n/a")</f>
        <v>49.64</v>
      </c>
      <c r="F1411" s="77">
        <f t="array" ref="F1411">IFERROR(INDEX(DATA!$G$133:$G$368,MATCH(1,(DATA!$D$133:$D$368=B1411)*(DATA!$E$133:$E$368=D1411),0)),"n/a")</f>
        <v>0.158730158730159</v>
      </c>
      <c r="G1411" s="76">
        <f t="array" ref="G1411">IFERROR(INDEX(DATA!$P$133:$P$368,MATCH(1,(DATA!$D$133:$D$368=B1411)*(DATA!$E$133:$E$368=D1411),0)),"n/a")</f>
        <v>140.65</v>
      </c>
      <c r="H1411" s="77">
        <f t="array" ref="H1411">IFERROR(INDEX(DATA!$Q$133:$Q$368,MATCH(1,(DATA!$D$133:$D$368=B1411)*(DATA!$E$133:$E$368=D1411),0)),"n/a")</f>
        <v>-0.33423269904383202</v>
      </c>
      <c r="I1411" s="76">
        <f t="array" ref="I1411">IFERROR(INDEX(DATA!$Z$133:$Z$368,MATCH(1,(DATA!$D$133:$D$368=B1411)*(DATA!$E$133:$E$368=D1411),0)),"n/a")</f>
        <v>254.62</v>
      </c>
      <c r="J1411" s="77">
        <f t="array" ref="J1411">IFERROR(INDEX(DATA!$AA$133:$AA$368,MATCH(1,(DATA!$D$133:$D$368=B1411)*(DATA!$E$133:$E$368=D1411),0)),"n/a")</f>
        <v>-0.26335888904961702</v>
      </c>
      <c r="K1411" s="76">
        <f t="array" ref="K1411">IFERROR(INDEX(DATA!$AJ$133:$AJ$368,MATCH(1,(DATA!$D$133:$D$368=B1411)*(DATA!$E$133:$E$368=D1411),0)),"n/a")</f>
        <v>442.81</v>
      </c>
      <c r="L1411" s="77">
        <f t="array" ref="L1411">IFERROR(INDEX(DATA!$AK$133:$AK$368,MATCH(1,(DATA!$D$133:$D$368=B1411)*(DATA!$E$133:$E$368=D1411),0)),"n/a")</f>
        <v>0.281093591783596</v>
      </c>
    </row>
    <row r="1412" spans="1:12" x14ac:dyDescent="0.2">
      <c r="A1412" s="75" t="s">
        <v>19</v>
      </c>
      <c r="B1412" s="66" t="s">
        <v>22</v>
      </c>
      <c r="C1412" s="66" t="s">
        <v>0</v>
      </c>
      <c r="D1412" s="66" t="s">
        <v>299</v>
      </c>
      <c r="E1412" s="76">
        <f t="array" ref="E1412">IFERROR(INDEX(DATA!$F$133:$F$368,MATCH(1,(DATA!$D$133:$D$368=B1412)*(DATA!$E$133:$E$368=D1412),0)),"n/a")</f>
        <v>3082.29</v>
      </c>
      <c r="F1412" s="77">
        <f t="array" ref="F1412">IFERROR(INDEX(DATA!$G$133:$G$368,MATCH(1,(DATA!$D$133:$D$368=B1412)*(DATA!$E$133:$E$368=D1412),0)),"n/a")</f>
        <v>-5.0773599083506697E-2</v>
      </c>
      <c r="G1412" s="76">
        <f t="array" ref="G1412">IFERROR(INDEX(DATA!$P$133:$P$368,MATCH(1,(DATA!$D$133:$D$368=B1412)*(DATA!$E$133:$E$368=D1412),0)),"n/a")</f>
        <v>10778.02</v>
      </c>
      <c r="H1412" s="77">
        <f t="array" ref="H1412">IFERROR(INDEX(DATA!$Q$133:$Q$368,MATCH(1,(DATA!$D$133:$D$368=B1412)*(DATA!$E$133:$E$368=D1412),0)),"n/a")</f>
        <v>0.266085350768895</v>
      </c>
      <c r="I1412" s="76">
        <f t="array" ref="I1412">IFERROR(INDEX(DATA!$Z$133:$Z$368,MATCH(1,(DATA!$D$133:$D$368=B1412)*(DATA!$E$133:$E$368=D1412),0)),"n/a")</f>
        <v>25291.77</v>
      </c>
      <c r="J1412" s="77">
        <f t="array" ref="J1412">IFERROR(INDEX(DATA!$AA$133:$AA$368,MATCH(1,(DATA!$D$133:$D$368=B1412)*(DATA!$E$133:$E$368=D1412),0)),"n/a")</f>
        <v>0.54349966038060604</v>
      </c>
      <c r="K1412" s="76">
        <f t="array" ref="K1412">IFERROR(INDEX(DATA!$AJ$133:$AJ$368,MATCH(1,(DATA!$D$133:$D$368=B1412)*(DATA!$E$133:$E$368=D1412),0)),"n/a")</f>
        <v>51282.02</v>
      </c>
      <c r="L1412" s="77">
        <f t="array" ref="L1412">IFERROR(INDEX(DATA!$AK$133:$AK$368,MATCH(1,(DATA!$D$133:$D$368=B1412)*(DATA!$E$133:$E$368=D1412),0)),"n/a")</f>
        <v>0.28901958438296699</v>
      </c>
    </row>
    <row r="1413" spans="1:12" x14ac:dyDescent="0.2">
      <c r="A1413" s="75" t="s">
        <v>19</v>
      </c>
      <c r="B1413" s="66" t="s">
        <v>22</v>
      </c>
      <c r="C1413" s="66" t="s">
        <v>0</v>
      </c>
      <c r="D1413" s="66" t="s">
        <v>300</v>
      </c>
      <c r="E1413" s="76">
        <f t="array" ref="E1413">IFERROR(INDEX(DATA!$F$133:$F$368,MATCH(1,(DATA!$D$133:$D$368=B1413)*(DATA!$E$133:$E$368=D1413),0)),"n/a")</f>
        <v>1714.58</v>
      </c>
      <c r="F1413" s="77">
        <f t="array" ref="F1413">IFERROR(INDEX(DATA!$G$133:$G$368,MATCH(1,(DATA!$D$133:$D$368=B1413)*(DATA!$E$133:$E$368=D1413),0)),"n/a")</f>
        <v>0</v>
      </c>
      <c r="G1413" s="76">
        <f t="array" ref="G1413">IFERROR(INDEX(DATA!$P$133:$P$368,MATCH(1,(DATA!$D$133:$D$368=B1413)*(DATA!$E$133:$E$368=D1413),0)),"n/a")</f>
        <v>5973.7</v>
      </c>
      <c r="H1413" s="77">
        <f t="array" ref="H1413">IFERROR(INDEX(DATA!$Q$133:$Q$368,MATCH(1,(DATA!$D$133:$D$368=B1413)*(DATA!$E$133:$E$368=D1413),0)),"n/a")</f>
        <v>0</v>
      </c>
      <c r="I1413" s="76">
        <f t="array" ref="I1413">IFERROR(INDEX(DATA!$Z$133:$Z$368,MATCH(1,(DATA!$D$133:$D$368=B1413)*(DATA!$E$133:$E$368=D1413),0)),"n/a")</f>
        <v>9353.15</v>
      </c>
      <c r="J1413" s="77">
        <f t="array" ref="J1413">IFERROR(INDEX(DATA!$AA$133:$AA$368,MATCH(1,(DATA!$D$133:$D$368=B1413)*(DATA!$E$133:$E$368=D1413),0)),"n/a")</f>
        <v>0</v>
      </c>
      <c r="K1413" s="76">
        <f t="array" ref="K1413">IFERROR(INDEX(DATA!$AJ$133:$AJ$368,MATCH(1,(DATA!$D$133:$D$368=B1413)*(DATA!$E$133:$E$368=D1413),0)),"n/a")</f>
        <v>10755.05</v>
      </c>
      <c r="L1413" s="77">
        <f t="array" ref="L1413">IFERROR(INDEX(DATA!$AK$133:$AK$368,MATCH(1,(DATA!$D$133:$D$368=B1413)*(DATA!$E$133:$E$368=D1413),0)),"n/a")</f>
        <v>0</v>
      </c>
    </row>
    <row r="1414" spans="1:12" x14ac:dyDescent="0.2">
      <c r="A1414" s="75" t="s">
        <v>19</v>
      </c>
      <c r="B1414" s="66" t="s">
        <v>22</v>
      </c>
      <c r="C1414" s="66" t="s">
        <v>0</v>
      </c>
      <c r="D1414" s="66" t="s">
        <v>301</v>
      </c>
      <c r="E1414" s="76" t="str">
        <f t="array" ref="E1414">IFERROR(INDEX(DATA!$F$133:$F$368,MATCH(1,(DATA!$D$133:$D$368=B1414)*(DATA!$E$133:$E$368=D1414),0)),"n/a")</f>
        <v>n/a</v>
      </c>
      <c r="F1414" s="77" t="str">
        <f t="array" ref="F1414">IFERROR(INDEX(DATA!$G$133:$G$368,MATCH(1,(DATA!$D$133:$D$368=B1414)*(DATA!$E$133:$E$368=D1414),0)),"n/a")</f>
        <v>n/a</v>
      </c>
      <c r="G1414" s="76" t="str">
        <f t="array" ref="G1414">IFERROR(INDEX(DATA!$P$133:$P$368,MATCH(1,(DATA!$D$133:$D$368=B1414)*(DATA!$E$133:$E$368=D1414),0)),"n/a")</f>
        <v>n/a</v>
      </c>
      <c r="H1414" s="77" t="str">
        <f t="array" ref="H1414">IFERROR(INDEX(DATA!$Q$133:$Q$368,MATCH(1,(DATA!$D$133:$D$368=B1414)*(DATA!$E$133:$E$368=D1414),0)),"n/a")</f>
        <v>n/a</v>
      </c>
      <c r="I1414" s="76" t="str">
        <f t="array" ref="I1414">IFERROR(INDEX(DATA!$Z$133:$Z$368,MATCH(1,(DATA!$D$133:$D$368=B1414)*(DATA!$E$133:$E$368=D1414),0)),"n/a")</f>
        <v>n/a</v>
      </c>
      <c r="J1414" s="77" t="str">
        <f t="array" ref="J1414">IFERROR(INDEX(DATA!$AA$133:$AA$368,MATCH(1,(DATA!$D$133:$D$368=B1414)*(DATA!$E$133:$E$368=D1414),0)),"n/a")</f>
        <v>n/a</v>
      </c>
      <c r="K1414" s="76" t="str">
        <f t="array" ref="K1414">IFERROR(INDEX(DATA!$AJ$133:$AJ$368,MATCH(1,(DATA!$D$133:$D$368=B1414)*(DATA!$E$133:$E$368=D1414),0)),"n/a")</f>
        <v>n/a</v>
      </c>
      <c r="L1414" s="77" t="str">
        <f t="array" ref="L1414">IFERROR(INDEX(DATA!$AK$133:$AK$368,MATCH(1,(DATA!$D$133:$D$368=B1414)*(DATA!$E$133:$E$368=D1414),0)),"n/a")</f>
        <v>n/a</v>
      </c>
    </row>
    <row r="1415" spans="1:12" x14ac:dyDescent="0.2">
      <c r="A1415" s="75" t="s">
        <v>19</v>
      </c>
      <c r="B1415" s="66" t="s">
        <v>22</v>
      </c>
      <c r="C1415" s="66" t="s">
        <v>0</v>
      </c>
      <c r="D1415" s="66" t="s">
        <v>302</v>
      </c>
      <c r="E1415" s="76">
        <f t="array" ref="E1415">IFERROR(INDEX(DATA!$F$133:$F$368,MATCH(1,(DATA!$D$133:$D$368=B1415)*(DATA!$E$133:$E$368=D1415),0)),"n/a")</f>
        <v>0</v>
      </c>
      <c r="F1415" s="77">
        <f t="array" ref="F1415">IFERROR(INDEX(DATA!$G$133:$G$368,MATCH(1,(DATA!$D$133:$D$368=B1415)*(DATA!$E$133:$E$368=D1415),0)),"n/a")</f>
        <v>0</v>
      </c>
      <c r="G1415" s="76">
        <f t="array" ref="G1415">IFERROR(INDEX(DATA!$P$133:$P$368,MATCH(1,(DATA!$D$133:$D$368=B1415)*(DATA!$E$133:$E$368=D1415),0)),"n/a")</f>
        <v>31.43</v>
      </c>
      <c r="H1415" s="77">
        <f t="array" ref="H1415">IFERROR(INDEX(DATA!$Q$133:$Q$368,MATCH(1,(DATA!$D$133:$D$368=B1415)*(DATA!$E$133:$E$368=D1415),0)),"n/a")</f>
        <v>-0.549132118777794</v>
      </c>
      <c r="I1415" s="76">
        <f t="array" ref="I1415">IFERROR(INDEX(DATA!$Z$133:$Z$368,MATCH(1,(DATA!$D$133:$D$368=B1415)*(DATA!$E$133:$E$368=D1415),0)),"n/a")</f>
        <v>104.33</v>
      </c>
      <c r="J1415" s="77">
        <f t="array" ref="J1415">IFERROR(INDEX(DATA!$AA$133:$AA$368,MATCH(1,(DATA!$D$133:$D$368=B1415)*(DATA!$E$133:$E$368=D1415),0)),"n/a")</f>
        <v>0.37041902009720201</v>
      </c>
      <c r="K1415" s="76">
        <f t="array" ref="K1415">IFERROR(INDEX(DATA!$AJ$133:$AJ$368,MATCH(1,(DATA!$D$133:$D$368=B1415)*(DATA!$E$133:$E$368=D1415),0)),"n/a")</f>
        <v>104.33</v>
      </c>
      <c r="L1415" s="77">
        <f t="array" ref="L1415">IFERROR(INDEX(DATA!$AK$133:$AK$368,MATCH(1,(DATA!$D$133:$D$368=B1415)*(DATA!$E$133:$E$368=D1415),0)),"n/a")</f>
        <v>0.37041902009720201</v>
      </c>
    </row>
    <row r="1416" spans="1:12" x14ac:dyDescent="0.2">
      <c r="A1416" s="75" t="s">
        <v>19</v>
      </c>
      <c r="B1416" s="66" t="s">
        <v>22</v>
      </c>
      <c r="C1416" s="66" t="s">
        <v>0</v>
      </c>
      <c r="D1416" s="66" t="s">
        <v>303</v>
      </c>
      <c r="E1416" s="76">
        <f t="array" ref="E1416">IFERROR(INDEX(DATA!$F$133:$F$368,MATCH(1,(DATA!$D$133:$D$368=B1416)*(DATA!$E$133:$E$368=D1416),0)),"n/a")</f>
        <v>108.5</v>
      </c>
      <c r="F1416" s="77">
        <f t="array" ref="F1416">IFERROR(INDEX(DATA!$G$133:$G$368,MATCH(1,(DATA!$D$133:$D$368=B1416)*(DATA!$E$133:$E$368=D1416),0)),"n/a")</f>
        <v>-0.40580503833515902</v>
      </c>
      <c r="G1416" s="76">
        <f t="array" ref="G1416">IFERROR(INDEX(DATA!$P$133:$P$368,MATCH(1,(DATA!$D$133:$D$368=B1416)*(DATA!$E$133:$E$368=D1416),0)),"n/a")</f>
        <v>361.99</v>
      </c>
      <c r="H1416" s="77">
        <f t="array" ref="H1416">IFERROR(INDEX(DATA!$Q$133:$Q$368,MATCH(1,(DATA!$D$133:$D$368=B1416)*(DATA!$E$133:$E$368=D1416),0)),"n/a")</f>
        <v>-1.56092785467599E-2</v>
      </c>
      <c r="I1416" s="76">
        <f t="array" ref="I1416">IFERROR(INDEX(DATA!$Z$133:$Z$368,MATCH(1,(DATA!$D$133:$D$368=B1416)*(DATA!$E$133:$E$368=D1416),0)),"n/a")</f>
        <v>1251.3900000000001</v>
      </c>
      <c r="J1416" s="77">
        <f t="array" ref="J1416">IFERROR(INDEX(DATA!$AA$133:$AA$368,MATCH(1,(DATA!$D$133:$D$368=B1416)*(DATA!$E$133:$E$368=D1416),0)),"n/a")</f>
        <v>2.31336051683965</v>
      </c>
      <c r="K1416" s="76">
        <f t="array" ref="K1416">IFERROR(INDEX(DATA!$AJ$133:$AJ$368,MATCH(1,(DATA!$D$133:$D$368=B1416)*(DATA!$E$133:$E$368=D1416),0)),"n/a")</f>
        <v>2336.79</v>
      </c>
      <c r="L1416" s="77">
        <f t="array" ref="L1416">IFERROR(INDEX(DATA!$AK$133:$AK$368,MATCH(1,(DATA!$D$133:$D$368=B1416)*(DATA!$E$133:$E$368=D1416),0)),"n/a")</f>
        <v>2.8022551986722601</v>
      </c>
    </row>
    <row r="1417" spans="1:12" x14ac:dyDescent="0.2">
      <c r="A1417" s="75" t="s">
        <v>19</v>
      </c>
      <c r="B1417" s="66" t="s">
        <v>22</v>
      </c>
      <c r="C1417" s="66" t="s">
        <v>0</v>
      </c>
      <c r="D1417" s="66" t="s">
        <v>304</v>
      </c>
      <c r="E1417" s="76">
        <f t="array" ref="E1417">IFERROR(INDEX(DATA!$F$133:$F$368,MATCH(1,(DATA!$D$133:$D$368=B1417)*(DATA!$E$133:$E$368=D1417),0)),"n/a")</f>
        <v>1512.21</v>
      </c>
      <c r="F1417" s="77">
        <f t="array" ref="F1417">IFERROR(INDEX(DATA!$G$133:$G$368,MATCH(1,(DATA!$D$133:$D$368=B1417)*(DATA!$E$133:$E$368=D1417),0)),"n/a")</f>
        <v>0.15158091930914699</v>
      </c>
      <c r="G1417" s="76">
        <f t="array" ref="G1417">IFERROR(INDEX(DATA!$P$133:$P$368,MATCH(1,(DATA!$D$133:$D$368=B1417)*(DATA!$E$133:$E$368=D1417),0)),"n/a")</f>
        <v>5037.8999999999996</v>
      </c>
      <c r="H1417" s="77">
        <f t="array" ref="H1417">IFERROR(INDEX(DATA!$Q$133:$Q$368,MATCH(1,(DATA!$D$133:$D$368=B1417)*(DATA!$E$133:$E$368=D1417),0)),"n/a")</f>
        <v>0.64843039349776499</v>
      </c>
      <c r="I1417" s="76">
        <f t="array" ref="I1417">IFERROR(INDEX(DATA!$Z$133:$Z$368,MATCH(1,(DATA!$D$133:$D$368=B1417)*(DATA!$E$133:$E$368=D1417),0)),"n/a")</f>
        <v>10238.629999999999</v>
      </c>
      <c r="J1417" s="77">
        <f t="array" ref="J1417">IFERROR(INDEX(DATA!$AA$133:$AA$368,MATCH(1,(DATA!$D$133:$D$368=B1417)*(DATA!$E$133:$E$368=D1417),0)),"n/a")</f>
        <v>0.85042950528726202</v>
      </c>
      <c r="K1417" s="76">
        <f t="array" ref="K1417">IFERROR(INDEX(DATA!$AJ$133:$AJ$368,MATCH(1,(DATA!$D$133:$D$368=B1417)*(DATA!$E$133:$E$368=D1417),0)),"n/a")</f>
        <v>18779.37</v>
      </c>
      <c r="L1417" s="77">
        <f t="array" ref="L1417">IFERROR(INDEX(DATA!$AK$133:$AK$368,MATCH(1,(DATA!$D$133:$D$368=B1417)*(DATA!$E$133:$E$368=D1417),0)),"n/a")</f>
        <v>0.119049264846969</v>
      </c>
    </row>
    <row r="1418" spans="1:12" x14ac:dyDescent="0.2">
      <c r="A1418" s="75" t="s">
        <v>19</v>
      </c>
      <c r="B1418" s="66" t="s">
        <v>22</v>
      </c>
      <c r="C1418" s="66" t="s">
        <v>0</v>
      </c>
      <c r="D1418" s="66" t="s">
        <v>305</v>
      </c>
      <c r="E1418" s="76">
        <f t="array" ref="E1418">IFERROR(INDEX(DATA!$F$133:$F$368,MATCH(1,(DATA!$D$133:$D$368=B1418)*(DATA!$E$133:$E$368=D1418),0)),"n/a")</f>
        <v>0</v>
      </c>
      <c r="F1418" s="77">
        <f t="array" ref="F1418">IFERROR(INDEX(DATA!$G$133:$G$368,MATCH(1,(DATA!$D$133:$D$368=B1418)*(DATA!$E$133:$E$368=D1418),0)),"n/a")</f>
        <v>0</v>
      </c>
      <c r="G1418" s="76">
        <f t="array" ref="G1418">IFERROR(INDEX(DATA!$P$133:$P$368,MATCH(1,(DATA!$D$133:$D$368=B1418)*(DATA!$E$133:$E$368=D1418),0)),"n/a")</f>
        <v>52.33</v>
      </c>
      <c r="H1418" s="77">
        <f t="array" ref="H1418">IFERROR(INDEX(DATA!$Q$133:$Q$368,MATCH(1,(DATA!$D$133:$D$368=B1418)*(DATA!$E$133:$E$368=D1418),0)),"n/a")</f>
        <v>-0.59235023759445404</v>
      </c>
      <c r="I1418" s="76">
        <f t="array" ref="I1418">IFERROR(INDEX(DATA!$Z$133:$Z$368,MATCH(1,(DATA!$D$133:$D$368=B1418)*(DATA!$E$133:$E$368=D1418),0)),"n/a")</f>
        <v>234.1</v>
      </c>
      <c r="J1418" s="77">
        <f t="array" ref="J1418">IFERROR(INDEX(DATA!$AA$133:$AA$368,MATCH(1,(DATA!$D$133:$D$368=B1418)*(DATA!$E$133:$E$368=D1418),0)),"n/a")</f>
        <v>0.189895293280472</v>
      </c>
      <c r="K1418" s="76">
        <f t="array" ref="K1418">IFERROR(INDEX(DATA!$AJ$133:$AJ$368,MATCH(1,(DATA!$D$133:$D$368=B1418)*(DATA!$E$133:$E$368=D1418),0)),"n/a")</f>
        <v>437.83</v>
      </c>
      <c r="L1418" s="77">
        <f t="array" ref="L1418">IFERROR(INDEX(DATA!$AK$133:$AK$368,MATCH(1,(DATA!$D$133:$D$368=B1418)*(DATA!$E$133:$E$368=D1418),0)),"n/a")</f>
        <v>1.9299715975229201E-2</v>
      </c>
    </row>
    <row r="1419" spans="1:12" x14ac:dyDescent="0.2">
      <c r="A1419" s="75" t="s">
        <v>19</v>
      </c>
      <c r="B1419" s="66" t="s">
        <v>22</v>
      </c>
      <c r="C1419" s="66" t="s">
        <v>0</v>
      </c>
      <c r="D1419" s="66" t="s">
        <v>306</v>
      </c>
      <c r="E1419" s="76">
        <f t="array" ref="E1419">IFERROR(INDEX(DATA!$F$133:$F$368,MATCH(1,(DATA!$D$133:$D$368=B1419)*(DATA!$E$133:$E$368=D1419),0)),"n/a")</f>
        <v>3516.64</v>
      </c>
      <c r="F1419" s="77">
        <f t="array" ref="F1419">IFERROR(INDEX(DATA!$G$133:$G$368,MATCH(1,(DATA!$D$133:$D$368=B1419)*(DATA!$E$133:$E$368=D1419),0)),"n/a")</f>
        <v>0.14942784207722201</v>
      </c>
      <c r="G1419" s="76">
        <f t="array" ref="G1419">IFERROR(INDEX(DATA!$P$133:$P$368,MATCH(1,(DATA!$D$133:$D$368=B1419)*(DATA!$E$133:$E$368=D1419),0)),"n/a")</f>
        <v>14758.34</v>
      </c>
      <c r="H1419" s="77">
        <f t="array" ref="H1419">IFERROR(INDEX(DATA!$Q$133:$Q$368,MATCH(1,(DATA!$D$133:$D$368=B1419)*(DATA!$E$133:$E$368=D1419),0)),"n/a")</f>
        <v>0.25383925264134499</v>
      </c>
      <c r="I1419" s="76">
        <f t="array" ref="I1419">IFERROR(INDEX(DATA!$Z$133:$Z$368,MATCH(1,(DATA!$D$133:$D$368=B1419)*(DATA!$E$133:$E$368=D1419),0)),"n/a")</f>
        <v>31540.03</v>
      </c>
      <c r="J1419" s="77">
        <f t="array" ref="J1419">IFERROR(INDEX(DATA!$AA$133:$AA$368,MATCH(1,(DATA!$D$133:$D$368=B1419)*(DATA!$E$133:$E$368=D1419),0)),"n/a")</f>
        <v>0.101533798789711</v>
      </c>
      <c r="K1419" s="76">
        <f t="array" ref="K1419">IFERROR(INDEX(DATA!$AJ$133:$AJ$368,MATCH(1,(DATA!$D$133:$D$368=B1419)*(DATA!$E$133:$E$368=D1419),0)),"n/a")</f>
        <v>44943.63</v>
      </c>
      <c r="L1419" s="77">
        <f t="array" ref="L1419">IFERROR(INDEX(DATA!$AK$133:$AK$368,MATCH(1,(DATA!$D$133:$D$368=B1419)*(DATA!$E$133:$E$368=D1419),0)),"n/a")</f>
        <v>7.6057265373698807E-2</v>
      </c>
    </row>
    <row r="1420" spans="1:12" x14ac:dyDescent="0.2">
      <c r="A1420" s="75" t="s">
        <v>19</v>
      </c>
      <c r="B1420" s="66" t="s">
        <v>22</v>
      </c>
      <c r="C1420" s="66" t="s">
        <v>0</v>
      </c>
      <c r="D1420" s="66" t="s">
        <v>307</v>
      </c>
      <c r="E1420" s="76">
        <f t="array" ref="E1420">IFERROR(INDEX(DATA!$F$133:$F$368,MATCH(1,(DATA!$D$133:$D$368=B1420)*(DATA!$E$133:$E$368=D1420),0)),"n/a")</f>
        <v>498.9</v>
      </c>
      <c r="F1420" s="77">
        <f t="array" ref="F1420">IFERROR(INDEX(DATA!$G$133:$G$368,MATCH(1,(DATA!$D$133:$D$368=B1420)*(DATA!$E$133:$E$368=D1420),0)),"n/a")</f>
        <v>1.65231259968102</v>
      </c>
      <c r="G1420" s="76">
        <f t="array" ref="G1420">IFERROR(INDEX(DATA!$P$133:$P$368,MATCH(1,(DATA!$D$133:$D$368=B1420)*(DATA!$E$133:$E$368=D1420),0)),"n/a")</f>
        <v>2096.19</v>
      </c>
      <c r="H1420" s="77">
        <f t="array" ref="H1420">IFERROR(INDEX(DATA!$Q$133:$Q$368,MATCH(1,(DATA!$D$133:$D$368=B1420)*(DATA!$E$133:$E$368=D1420),0)),"n/a")</f>
        <v>3.3565342089949302</v>
      </c>
      <c r="I1420" s="76">
        <f t="array" ref="I1420">IFERROR(INDEX(DATA!$Z$133:$Z$368,MATCH(1,(DATA!$D$133:$D$368=B1420)*(DATA!$E$133:$E$368=D1420),0)),"n/a")</f>
        <v>4538.75</v>
      </c>
      <c r="J1420" s="77">
        <f t="array" ref="J1420">IFERROR(INDEX(DATA!$AA$133:$AA$368,MATCH(1,(DATA!$D$133:$D$368=B1420)*(DATA!$E$133:$E$368=D1420),0)),"n/a")</f>
        <v>5.3023313939764201</v>
      </c>
      <c r="K1420" s="76">
        <f t="array" ref="K1420">IFERROR(INDEX(DATA!$AJ$133:$AJ$368,MATCH(1,(DATA!$D$133:$D$368=B1420)*(DATA!$E$133:$E$368=D1420),0)),"n/a")</f>
        <v>7864.97</v>
      </c>
      <c r="L1420" s="77">
        <f t="array" ref="L1420">IFERROR(INDEX(DATA!$AK$133:$AK$368,MATCH(1,(DATA!$D$133:$D$368=B1420)*(DATA!$E$133:$E$368=D1420),0)),"n/a")</f>
        <v>6.8715821289883499</v>
      </c>
    </row>
    <row r="1421" spans="1:12" x14ac:dyDescent="0.2">
      <c r="A1421" s="75" t="s">
        <v>19</v>
      </c>
      <c r="B1421" s="66" t="s">
        <v>22</v>
      </c>
      <c r="C1421" s="66" t="s">
        <v>0</v>
      </c>
      <c r="D1421" s="66" t="s">
        <v>308</v>
      </c>
      <c r="E1421" s="76">
        <f t="array" ref="E1421">IFERROR(INDEX(DATA!$F$133:$F$368,MATCH(1,(DATA!$D$133:$D$368=B1421)*(DATA!$E$133:$E$368=D1421),0)),"n/a")</f>
        <v>4.8499999999999996</v>
      </c>
      <c r="F1421" s="77">
        <f t="array" ref="F1421">IFERROR(INDEX(DATA!$G$133:$G$368,MATCH(1,(DATA!$D$133:$D$368=B1421)*(DATA!$E$133:$E$368=D1421),0)),"n/a")</f>
        <v>0</v>
      </c>
      <c r="G1421" s="76">
        <f t="array" ref="G1421">IFERROR(INDEX(DATA!$P$133:$P$368,MATCH(1,(DATA!$D$133:$D$368=B1421)*(DATA!$E$133:$E$368=D1421),0)),"n/a")</f>
        <v>4.8499999999999996</v>
      </c>
      <c r="H1421" s="77">
        <f t="array" ref="H1421">IFERROR(INDEX(DATA!$Q$133:$Q$368,MATCH(1,(DATA!$D$133:$D$368=B1421)*(DATA!$E$133:$E$368=D1421),0)),"n/a")</f>
        <v>0</v>
      </c>
      <c r="I1421" s="76">
        <f t="array" ref="I1421">IFERROR(INDEX(DATA!$Z$133:$Z$368,MATCH(1,(DATA!$D$133:$D$368=B1421)*(DATA!$E$133:$E$368=D1421),0)),"n/a")</f>
        <v>4.8499999999999996</v>
      </c>
      <c r="J1421" s="77">
        <f t="array" ref="J1421">IFERROR(INDEX(DATA!$AA$133:$AA$368,MATCH(1,(DATA!$D$133:$D$368=B1421)*(DATA!$E$133:$E$368=D1421),0)),"n/a")</f>
        <v>0</v>
      </c>
      <c r="K1421" s="76">
        <f t="array" ref="K1421">IFERROR(INDEX(DATA!$AJ$133:$AJ$368,MATCH(1,(DATA!$D$133:$D$368=B1421)*(DATA!$E$133:$E$368=D1421),0)),"n/a")</f>
        <v>14.77</v>
      </c>
      <c r="L1421" s="77">
        <f t="array" ref="L1421">IFERROR(INDEX(DATA!$AK$133:$AK$368,MATCH(1,(DATA!$D$133:$D$368=B1421)*(DATA!$E$133:$E$368=D1421),0)),"n/a")</f>
        <v>0</v>
      </c>
    </row>
    <row r="1422" spans="1:12" x14ac:dyDescent="0.2">
      <c r="A1422" s="75" t="s">
        <v>19</v>
      </c>
      <c r="B1422" s="66" t="s">
        <v>22</v>
      </c>
      <c r="C1422" s="66" t="s">
        <v>0</v>
      </c>
      <c r="D1422" s="66" t="s">
        <v>309</v>
      </c>
      <c r="E1422" s="76">
        <f t="array" ref="E1422">IFERROR(INDEX(DATA!$F$133:$F$368,MATCH(1,(DATA!$D$133:$D$368=B1422)*(DATA!$E$133:$E$368=D1422),0)),"n/a")</f>
        <v>0</v>
      </c>
      <c r="F1422" s="77">
        <f t="array" ref="F1422">IFERROR(INDEX(DATA!$G$133:$G$368,MATCH(1,(DATA!$D$133:$D$368=B1422)*(DATA!$E$133:$E$368=D1422),0)),"n/a")</f>
        <v>0</v>
      </c>
      <c r="G1422" s="76">
        <f t="array" ref="G1422">IFERROR(INDEX(DATA!$P$133:$P$368,MATCH(1,(DATA!$D$133:$D$368=B1422)*(DATA!$E$133:$E$368=D1422),0)),"n/a")</f>
        <v>0</v>
      </c>
      <c r="H1422" s="77">
        <f t="array" ref="H1422">IFERROR(INDEX(DATA!$Q$133:$Q$368,MATCH(1,(DATA!$D$133:$D$368=B1422)*(DATA!$E$133:$E$368=D1422),0)),"n/a")</f>
        <v>0</v>
      </c>
      <c r="I1422" s="76">
        <f t="array" ref="I1422">IFERROR(INDEX(DATA!$Z$133:$Z$368,MATCH(1,(DATA!$D$133:$D$368=B1422)*(DATA!$E$133:$E$368=D1422),0)),"n/a")</f>
        <v>3.95</v>
      </c>
      <c r="J1422" s="77">
        <f t="array" ref="J1422">IFERROR(INDEX(DATA!$AA$133:$AA$368,MATCH(1,(DATA!$D$133:$D$368=B1422)*(DATA!$E$133:$E$368=D1422),0)),"n/a")</f>
        <v>-0.249049429657795</v>
      </c>
      <c r="K1422" s="76">
        <f t="array" ref="K1422">IFERROR(INDEX(DATA!$AJ$133:$AJ$368,MATCH(1,(DATA!$D$133:$D$368=B1422)*(DATA!$E$133:$E$368=D1422),0)),"n/a")</f>
        <v>3.95</v>
      </c>
      <c r="L1422" s="77">
        <f t="array" ref="L1422">IFERROR(INDEX(DATA!$AK$133:$AK$368,MATCH(1,(DATA!$D$133:$D$368=B1422)*(DATA!$E$133:$E$368=D1422),0)),"n/a")</f>
        <v>-0.75047378395451703</v>
      </c>
    </row>
    <row r="1423" spans="1:12" x14ac:dyDescent="0.2">
      <c r="A1423" s="75" t="s">
        <v>19</v>
      </c>
      <c r="B1423" s="66" t="s">
        <v>22</v>
      </c>
      <c r="C1423" s="66" t="s">
        <v>0</v>
      </c>
      <c r="D1423" s="66" t="s">
        <v>310</v>
      </c>
      <c r="E1423" s="76" t="str">
        <f t="array" ref="E1423">IFERROR(INDEX(DATA!$F$133:$F$368,MATCH(1,(DATA!$D$133:$D$368=B1423)*(DATA!$E$133:$E$368=D1423),0)),"n/a")</f>
        <v>n/a</v>
      </c>
      <c r="F1423" s="77" t="str">
        <f t="array" ref="F1423">IFERROR(INDEX(DATA!$G$133:$G$368,MATCH(1,(DATA!$D$133:$D$368=B1423)*(DATA!$E$133:$E$368=D1423),0)),"n/a")</f>
        <v>n/a</v>
      </c>
      <c r="G1423" s="76" t="str">
        <f t="array" ref="G1423">IFERROR(INDEX(DATA!$P$133:$P$368,MATCH(1,(DATA!$D$133:$D$368=B1423)*(DATA!$E$133:$E$368=D1423),0)),"n/a")</f>
        <v>n/a</v>
      </c>
      <c r="H1423" s="77" t="str">
        <f t="array" ref="H1423">IFERROR(INDEX(DATA!$Q$133:$Q$368,MATCH(1,(DATA!$D$133:$D$368=B1423)*(DATA!$E$133:$E$368=D1423),0)),"n/a")</f>
        <v>n/a</v>
      </c>
      <c r="I1423" s="76" t="str">
        <f t="array" ref="I1423">IFERROR(INDEX(DATA!$Z$133:$Z$368,MATCH(1,(DATA!$D$133:$D$368=B1423)*(DATA!$E$133:$E$368=D1423),0)),"n/a")</f>
        <v>n/a</v>
      </c>
      <c r="J1423" s="77" t="str">
        <f t="array" ref="J1423">IFERROR(INDEX(DATA!$AA$133:$AA$368,MATCH(1,(DATA!$D$133:$D$368=B1423)*(DATA!$E$133:$E$368=D1423),0)),"n/a")</f>
        <v>n/a</v>
      </c>
      <c r="K1423" s="76" t="str">
        <f t="array" ref="K1423">IFERROR(INDEX(DATA!$AJ$133:$AJ$368,MATCH(1,(DATA!$D$133:$D$368=B1423)*(DATA!$E$133:$E$368=D1423),0)),"n/a")</f>
        <v>n/a</v>
      </c>
      <c r="L1423" s="77" t="str">
        <f t="array" ref="L1423">IFERROR(INDEX(DATA!$AK$133:$AK$368,MATCH(1,(DATA!$D$133:$D$368=B1423)*(DATA!$E$133:$E$368=D1423),0)),"n/a")</f>
        <v>n/a</v>
      </c>
    </row>
    <row r="1424" spans="1:12" x14ac:dyDescent="0.2">
      <c r="A1424" s="75" t="s">
        <v>19</v>
      </c>
      <c r="B1424" s="66" t="s">
        <v>22</v>
      </c>
      <c r="C1424" s="66" t="s">
        <v>0</v>
      </c>
      <c r="D1424" s="66" t="s">
        <v>311</v>
      </c>
      <c r="E1424" s="76">
        <f t="array" ref="E1424">IFERROR(INDEX(DATA!$F$133:$F$368,MATCH(1,(DATA!$D$133:$D$368=B1424)*(DATA!$E$133:$E$368=D1424),0)),"n/a")</f>
        <v>22.79</v>
      </c>
      <c r="F1424" s="77">
        <f t="array" ref="F1424">IFERROR(INDEX(DATA!$G$133:$G$368,MATCH(1,(DATA!$D$133:$D$368=B1424)*(DATA!$E$133:$E$368=D1424),0)),"n/a")</f>
        <v>0</v>
      </c>
      <c r="G1424" s="76">
        <f t="array" ref="G1424">IFERROR(INDEX(DATA!$P$133:$P$368,MATCH(1,(DATA!$D$133:$D$368=B1424)*(DATA!$E$133:$E$368=D1424),0)),"n/a")</f>
        <v>55.34</v>
      </c>
      <c r="H1424" s="77">
        <f t="array" ref="H1424">IFERROR(INDEX(DATA!$Q$133:$Q$368,MATCH(1,(DATA!$D$133:$D$368=B1424)*(DATA!$E$133:$E$368=D1424),0)),"n/a")</f>
        <v>-0.41002132196162</v>
      </c>
      <c r="I1424" s="76">
        <f t="array" ref="I1424">IFERROR(INDEX(DATA!$Z$133:$Z$368,MATCH(1,(DATA!$D$133:$D$368=B1424)*(DATA!$E$133:$E$368=D1424),0)),"n/a")</f>
        <v>217.17</v>
      </c>
      <c r="J1424" s="77">
        <f t="array" ref="J1424">IFERROR(INDEX(DATA!$AA$133:$AA$368,MATCH(1,(DATA!$D$133:$D$368=B1424)*(DATA!$E$133:$E$368=D1424),0)),"n/a")</f>
        <v>0.115179213310054</v>
      </c>
      <c r="K1424" s="76">
        <f t="array" ref="K1424">IFERROR(INDEX(DATA!$AJ$133:$AJ$368,MATCH(1,(DATA!$D$133:$D$368=B1424)*(DATA!$E$133:$E$368=D1424),0)),"n/a")</f>
        <v>514.85</v>
      </c>
      <c r="L1424" s="77">
        <f t="array" ref="L1424">IFERROR(INDEX(DATA!$AK$133:$AK$368,MATCH(1,(DATA!$D$133:$D$368=B1424)*(DATA!$E$133:$E$368=D1424),0)),"n/a")</f>
        <v>-0.121266427718041</v>
      </c>
    </row>
    <row r="1425" spans="1:12" x14ac:dyDescent="0.2">
      <c r="A1425" s="75" t="s">
        <v>19</v>
      </c>
      <c r="B1425" s="66" t="s">
        <v>22</v>
      </c>
      <c r="C1425" s="66" t="s">
        <v>0</v>
      </c>
      <c r="D1425" s="66" t="s">
        <v>312</v>
      </c>
      <c r="E1425" s="76">
        <f t="array" ref="E1425">IFERROR(INDEX(DATA!$F$133:$F$368,MATCH(1,(DATA!$D$133:$D$368=B1425)*(DATA!$E$133:$E$368=D1425),0)),"n/a")</f>
        <v>0</v>
      </c>
      <c r="F1425" s="77">
        <f t="array" ref="F1425">IFERROR(INDEX(DATA!$G$133:$G$368,MATCH(1,(DATA!$D$133:$D$368=B1425)*(DATA!$E$133:$E$368=D1425),0)),"n/a")</f>
        <v>-1</v>
      </c>
      <c r="G1425" s="76">
        <f t="array" ref="G1425">IFERROR(INDEX(DATA!$P$133:$P$368,MATCH(1,(DATA!$D$133:$D$368=B1425)*(DATA!$E$133:$E$368=D1425),0)),"n/a")</f>
        <v>239.8</v>
      </c>
      <c r="H1425" s="77">
        <f t="array" ref="H1425">IFERROR(INDEX(DATA!$Q$133:$Q$368,MATCH(1,(DATA!$D$133:$D$368=B1425)*(DATA!$E$133:$E$368=D1425),0)),"n/a")</f>
        <v>2.4257142857142902</v>
      </c>
      <c r="I1425" s="76">
        <f t="array" ref="I1425">IFERROR(INDEX(DATA!$Z$133:$Z$368,MATCH(1,(DATA!$D$133:$D$368=B1425)*(DATA!$E$133:$E$368=D1425),0)),"n/a")</f>
        <v>341.42</v>
      </c>
      <c r="J1425" s="77">
        <f t="array" ref="J1425">IFERROR(INDEX(DATA!$AA$133:$AA$368,MATCH(1,(DATA!$D$133:$D$368=B1425)*(DATA!$E$133:$E$368=D1425),0)),"n/a")</f>
        <v>0.79147864413894398</v>
      </c>
      <c r="K1425" s="76">
        <f t="array" ref="K1425">IFERROR(INDEX(DATA!$AJ$133:$AJ$368,MATCH(1,(DATA!$D$133:$D$368=B1425)*(DATA!$E$133:$E$368=D1425),0)),"n/a")</f>
        <v>557.19000000000005</v>
      </c>
      <c r="L1425" s="77">
        <f t="array" ref="L1425">IFERROR(INDEX(DATA!$AK$133:$AK$368,MATCH(1,(DATA!$D$133:$D$368=B1425)*(DATA!$E$133:$E$368=D1425),0)),"n/a")</f>
        <v>0.40389024666784301</v>
      </c>
    </row>
    <row r="1426" spans="1:12" x14ac:dyDescent="0.2">
      <c r="A1426" s="75" t="s">
        <v>19</v>
      </c>
      <c r="B1426" s="66" t="s">
        <v>22</v>
      </c>
      <c r="C1426" s="66" t="s">
        <v>0</v>
      </c>
      <c r="D1426" s="66" t="s">
        <v>313</v>
      </c>
      <c r="E1426" s="76">
        <f t="array" ref="E1426">IFERROR(INDEX(DATA!$F$133:$F$368,MATCH(1,(DATA!$D$133:$D$368=B1426)*(DATA!$E$133:$E$368=D1426),0)),"n/a")</f>
        <v>192.03</v>
      </c>
      <c r="F1426" s="77">
        <f t="array" ref="F1426">IFERROR(INDEX(DATA!$G$133:$G$368,MATCH(1,(DATA!$D$133:$D$368=B1426)*(DATA!$E$133:$E$368=D1426),0)),"n/a")</f>
        <v>2.4889171511627901</v>
      </c>
      <c r="G1426" s="76">
        <f t="array" ref="G1426">IFERROR(INDEX(DATA!$P$133:$P$368,MATCH(1,(DATA!$D$133:$D$368=B1426)*(DATA!$E$133:$E$368=D1426),0)),"n/a")</f>
        <v>913.35</v>
      </c>
      <c r="H1426" s="77">
        <f t="array" ref="H1426">IFERROR(INDEX(DATA!$Q$133:$Q$368,MATCH(1,(DATA!$D$133:$D$368=B1426)*(DATA!$E$133:$E$368=D1426),0)),"n/a")</f>
        <v>7.8571567106283897</v>
      </c>
      <c r="I1426" s="76">
        <f t="array" ref="I1426">IFERROR(INDEX(DATA!$Z$133:$Z$368,MATCH(1,(DATA!$D$133:$D$368=B1426)*(DATA!$E$133:$E$368=D1426),0)),"n/a")</f>
        <v>1185.17</v>
      </c>
      <c r="J1426" s="77">
        <f t="array" ref="J1426">IFERROR(INDEX(DATA!$AA$133:$AA$368,MATCH(1,(DATA!$D$133:$D$368=B1426)*(DATA!$E$133:$E$368=D1426),0)),"n/a")</f>
        <v>3.6717253340691398</v>
      </c>
      <c r="K1426" s="76">
        <f t="array" ref="K1426">IFERROR(INDEX(DATA!$AJ$133:$AJ$368,MATCH(1,(DATA!$D$133:$D$368=B1426)*(DATA!$E$133:$E$368=D1426),0)),"n/a")</f>
        <v>1579.74</v>
      </c>
      <c r="L1426" s="77">
        <f t="array" ref="L1426">IFERROR(INDEX(DATA!$AK$133:$AK$368,MATCH(1,(DATA!$D$133:$D$368=B1426)*(DATA!$E$133:$E$368=D1426),0)),"n/a")</f>
        <v>2.03352792073124</v>
      </c>
    </row>
    <row r="1427" spans="1:12" x14ac:dyDescent="0.2">
      <c r="A1427" s="75" t="s">
        <v>19</v>
      </c>
      <c r="B1427" s="66" t="s">
        <v>22</v>
      </c>
      <c r="C1427" s="66" t="s">
        <v>0</v>
      </c>
      <c r="D1427" s="66" t="s">
        <v>314</v>
      </c>
      <c r="E1427" s="76">
        <f t="array" ref="E1427">IFERROR(INDEX(DATA!$F$133:$F$368,MATCH(1,(DATA!$D$133:$D$368=B1427)*(DATA!$E$133:$E$368=D1427),0)),"n/a")</f>
        <v>0</v>
      </c>
      <c r="F1427" s="77">
        <f t="array" ref="F1427">IFERROR(INDEX(DATA!$G$133:$G$368,MATCH(1,(DATA!$D$133:$D$368=B1427)*(DATA!$E$133:$E$368=D1427),0)),"n/a")</f>
        <v>-1</v>
      </c>
      <c r="G1427" s="76">
        <f t="array" ref="G1427">IFERROR(INDEX(DATA!$P$133:$P$368,MATCH(1,(DATA!$D$133:$D$368=B1427)*(DATA!$E$133:$E$368=D1427),0)),"n/a")</f>
        <v>0</v>
      </c>
      <c r="H1427" s="77">
        <f t="array" ref="H1427">IFERROR(INDEX(DATA!$Q$133:$Q$368,MATCH(1,(DATA!$D$133:$D$368=B1427)*(DATA!$E$133:$E$368=D1427),0)),"n/a")</f>
        <v>-1</v>
      </c>
      <c r="I1427" s="76">
        <f t="array" ref="I1427">IFERROR(INDEX(DATA!$Z$133:$Z$368,MATCH(1,(DATA!$D$133:$D$368=B1427)*(DATA!$E$133:$E$368=D1427),0)),"n/a")</f>
        <v>73.23</v>
      </c>
      <c r="J1427" s="77">
        <f t="array" ref="J1427">IFERROR(INDEX(DATA!$AA$133:$AA$368,MATCH(1,(DATA!$D$133:$D$368=B1427)*(DATA!$E$133:$E$368=D1427),0)),"n/a")</f>
        <v>-0.69458230804521004</v>
      </c>
      <c r="K1427" s="76">
        <f t="array" ref="K1427">IFERROR(INDEX(DATA!$AJ$133:$AJ$368,MATCH(1,(DATA!$D$133:$D$368=B1427)*(DATA!$E$133:$E$368=D1427),0)),"n/a")</f>
        <v>208.38</v>
      </c>
      <c r="L1427" s="77">
        <f t="array" ref="L1427">IFERROR(INDEX(DATA!$AK$133:$AK$368,MATCH(1,(DATA!$D$133:$D$368=B1427)*(DATA!$E$133:$E$368=D1427),0)),"n/a")</f>
        <v>-0.36099356025759</v>
      </c>
    </row>
    <row r="1428" spans="1:12" x14ac:dyDescent="0.2">
      <c r="A1428" s="75" t="s">
        <v>19</v>
      </c>
      <c r="B1428" s="66" t="s">
        <v>22</v>
      </c>
      <c r="C1428" s="66" t="s">
        <v>0</v>
      </c>
      <c r="D1428" s="66" t="s">
        <v>315</v>
      </c>
      <c r="E1428" s="76">
        <f t="array" ref="E1428">IFERROR(INDEX(DATA!$F$133:$F$368,MATCH(1,(DATA!$D$133:$D$368=B1428)*(DATA!$E$133:$E$368=D1428),0)),"n/a")</f>
        <v>1576.25</v>
      </c>
      <c r="F1428" s="77">
        <f t="array" ref="F1428">IFERROR(INDEX(DATA!$G$133:$G$368,MATCH(1,(DATA!$D$133:$D$368=B1428)*(DATA!$E$133:$E$368=D1428),0)),"n/a")</f>
        <v>-0.25633150276472499</v>
      </c>
      <c r="G1428" s="76">
        <f t="array" ref="G1428">IFERROR(INDEX(DATA!$P$133:$P$368,MATCH(1,(DATA!$D$133:$D$368=B1428)*(DATA!$E$133:$E$368=D1428),0)),"n/a")</f>
        <v>6394.05</v>
      </c>
      <c r="H1428" s="77">
        <f t="array" ref="H1428">IFERROR(INDEX(DATA!$Q$133:$Q$368,MATCH(1,(DATA!$D$133:$D$368=B1428)*(DATA!$E$133:$E$368=D1428),0)),"n/a")</f>
        <v>-0.231848139222532</v>
      </c>
      <c r="I1428" s="76">
        <f t="array" ref="I1428">IFERROR(INDEX(DATA!$Z$133:$Z$368,MATCH(1,(DATA!$D$133:$D$368=B1428)*(DATA!$E$133:$E$368=D1428),0)),"n/a")</f>
        <v>13627.27</v>
      </c>
      <c r="J1428" s="77">
        <f t="array" ref="J1428">IFERROR(INDEX(DATA!$AA$133:$AA$368,MATCH(1,(DATA!$D$133:$D$368=B1428)*(DATA!$E$133:$E$368=D1428),0)),"n/a")</f>
        <v>-0.17638700521947701</v>
      </c>
      <c r="K1428" s="76">
        <f t="array" ref="K1428">IFERROR(INDEX(DATA!$AJ$133:$AJ$368,MATCH(1,(DATA!$D$133:$D$368=B1428)*(DATA!$E$133:$E$368=D1428),0)),"n/a")</f>
        <v>22743.86</v>
      </c>
      <c r="L1428" s="77">
        <f t="array" ref="L1428">IFERROR(INDEX(DATA!$AK$133:$AK$368,MATCH(1,(DATA!$D$133:$D$368=B1428)*(DATA!$E$133:$E$368=D1428),0)),"n/a")</f>
        <v>-7.8302987469236404E-2</v>
      </c>
    </row>
    <row r="1429" spans="1:12" x14ac:dyDescent="0.2">
      <c r="A1429" s="75" t="s">
        <v>19</v>
      </c>
      <c r="B1429" s="66" t="s">
        <v>22</v>
      </c>
      <c r="C1429" s="66" t="s">
        <v>0</v>
      </c>
      <c r="D1429" s="66" t="s">
        <v>316</v>
      </c>
      <c r="E1429" s="76" t="str">
        <f t="array" ref="E1429">IFERROR(INDEX(DATA!$F$133:$F$368,MATCH(1,(DATA!$D$133:$D$368=B1429)*(DATA!$E$133:$E$368=D1429),0)),"n/a")</f>
        <v>n/a</v>
      </c>
      <c r="F1429" s="77" t="str">
        <f t="array" ref="F1429">IFERROR(INDEX(DATA!$G$133:$G$368,MATCH(1,(DATA!$D$133:$D$368=B1429)*(DATA!$E$133:$E$368=D1429),0)),"n/a")</f>
        <v>n/a</v>
      </c>
      <c r="G1429" s="76" t="str">
        <f t="array" ref="G1429">IFERROR(INDEX(DATA!$P$133:$P$368,MATCH(1,(DATA!$D$133:$D$368=B1429)*(DATA!$E$133:$E$368=D1429),0)),"n/a")</f>
        <v>n/a</v>
      </c>
      <c r="H1429" s="77" t="str">
        <f t="array" ref="H1429">IFERROR(INDEX(DATA!$Q$133:$Q$368,MATCH(1,(DATA!$D$133:$D$368=B1429)*(DATA!$E$133:$E$368=D1429),0)),"n/a")</f>
        <v>n/a</v>
      </c>
      <c r="I1429" s="76" t="str">
        <f t="array" ref="I1429">IFERROR(INDEX(DATA!$Z$133:$Z$368,MATCH(1,(DATA!$D$133:$D$368=B1429)*(DATA!$E$133:$E$368=D1429),0)),"n/a")</f>
        <v>n/a</v>
      </c>
      <c r="J1429" s="77" t="str">
        <f t="array" ref="J1429">IFERROR(INDEX(DATA!$AA$133:$AA$368,MATCH(1,(DATA!$D$133:$D$368=B1429)*(DATA!$E$133:$E$368=D1429),0)),"n/a")</f>
        <v>n/a</v>
      </c>
      <c r="K1429" s="76" t="str">
        <f t="array" ref="K1429">IFERROR(INDEX(DATA!$AJ$133:$AJ$368,MATCH(1,(DATA!$D$133:$D$368=B1429)*(DATA!$E$133:$E$368=D1429),0)),"n/a")</f>
        <v>n/a</v>
      </c>
      <c r="L1429" s="77" t="str">
        <f t="array" ref="L1429">IFERROR(INDEX(DATA!$AK$133:$AK$368,MATCH(1,(DATA!$D$133:$D$368=B1429)*(DATA!$E$133:$E$368=D1429),0)),"n/a")</f>
        <v>n/a</v>
      </c>
    </row>
    <row r="1430" spans="1:12" x14ac:dyDescent="0.2">
      <c r="A1430" s="75" t="s">
        <v>19</v>
      </c>
      <c r="B1430" s="66" t="s">
        <v>22</v>
      </c>
      <c r="C1430" s="66" t="s">
        <v>0</v>
      </c>
      <c r="D1430" s="66" t="s">
        <v>317</v>
      </c>
      <c r="E1430" s="76">
        <f t="array" ref="E1430">IFERROR(INDEX(DATA!$F$133:$F$368,MATCH(1,(DATA!$D$133:$D$368=B1430)*(DATA!$E$133:$E$368=D1430),0)),"n/a")</f>
        <v>13.12</v>
      </c>
      <c r="F1430" s="77">
        <f t="array" ref="F1430">IFERROR(INDEX(DATA!$G$133:$G$368,MATCH(1,(DATA!$D$133:$D$368=B1430)*(DATA!$E$133:$E$368=D1430),0)),"n/a")</f>
        <v>0</v>
      </c>
      <c r="G1430" s="76">
        <f t="array" ref="G1430">IFERROR(INDEX(DATA!$P$133:$P$368,MATCH(1,(DATA!$D$133:$D$368=B1430)*(DATA!$E$133:$E$368=D1430),0)),"n/a")</f>
        <v>233.13</v>
      </c>
      <c r="H1430" s="77">
        <f t="array" ref="H1430">IFERROR(INDEX(DATA!$Q$133:$Q$368,MATCH(1,(DATA!$D$133:$D$368=B1430)*(DATA!$E$133:$E$368=D1430),0)),"n/a")</f>
        <v>0</v>
      </c>
      <c r="I1430" s="76">
        <f t="array" ref="I1430">IFERROR(INDEX(DATA!$Z$133:$Z$368,MATCH(1,(DATA!$D$133:$D$368=B1430)*(DATA!$E$133:$E$368=D1430),0)),"n/a")</f>
        <v>2414.34</v>
      </c>
      <c r="J1430" s="77">
        <f t="array" ref="J1430">IFERROR(INDEX(DATA!$AA$133:$AA$368,MATCH(1,(DATA!$D$133:$D$368=B1430)*(DATA!$E$133:$E$368=D1430),0)),"n/a")</f>
        <v>0</v>
      </c>
      <c r="K1430" s="76">
        <f t="array" ref="K1430">IFERROR(INDEX(DATA!$AJ$133:$AJ$368,MATCH(1,(DATA!$D$133:$D$368=B1430)*(DATA!$E$133:$E$368=D1430),0)),"n/a")</f>
        <v>3228.43</v>
      </c>
      <c r="L1430" s="77">
        <f t="array" ref="L1430">IFERROR(INDEX(DATA!$AK$133:$AK$368,MATCH(1,(DATA!$D$133:$D$368=B1430)*(DATA!$E$133:$E$368=D1430),0)),"n/a")</f>
        <v>0</v>
      </c>
    </row>
    <row r="1431" spans="1:12" x14ac:dyDescent="0.2">
      <c r="A1431" s="75" t="s">
        <v>19</v>
      </c>
      <c r="B1431" s="66" t="s">
        <v>22</v>
      </c>
      <c r="C1431" s="66" t="s">
        <v>0</v>
      </c>
      <c r="D1431" s="66" t="s">
        <v>318</v>
      </c>
      <c r="E1431" s="76">
        <f t="array" ref="E1431">IFERROR(INDEX(DATA!$F$133:$F$368,MATCH(1,(DATA!$D$133:$D$368=B1431)*(DATA!$E$133:$E$368=D1431),0)),"n/a")</f>
        <v>15.88</v>
      </c>
      <c r="F1431" s="77">
        <f t="array" ref="F1431">IFERROR(INDEX(DATA!$G$133:$G$368,MATCH(1,(DATA!$D$133:$D$368=B1431)*(DATA!$E$133:$E$368=D1431),0)),"n/a")</f>
        <v>1.54895666131621</v>
      </c>
      <c r="G1431" s="76">
        <f t="array" ref="G1431">IFERROR(INDEX(DATA!$P$133:$P$368,MATCH(1,(DATA!$D$133:$D$368=B1431)*(DATA!$E$133:$E$368=D1431),0)),"n/a")</f>
        <v>46.88</v>
      </c>
      <c r="H1431" s="77">
        <f t="array" ref="H1431">IFERROR(INDEX(DATA!$Q$133:$Q$368,MATCH(1,(DATA!$D$133:$D$368=B1431)*(DATA!$E$133:$E$368=D1431),0)),"n/a")</f>
        <v>0.241525423728814</v>
      </c>
      <c r="I1431" s="76">
        <f t="array" ref="I1431">IFERROR(INDEX(DATA!$Z$133:$Z$368,MATCH(1,(DATA!$D$133:$D$368=B1431)*(DATA!$E$133:$E$368=D1431),0)),"n/a")</f>
        <v>96.7</v>
      </c>
      <c r="J1431" s="77">
        <f t="array" ref="J1431">IFERROR(INDEX(DATA!$AA$133:$AA$368,MATCH(1,(DATA!$D$133:$D$368=B1431)*(DATA!$E$133:$E$368=D1431),0)),"n/a")</f>
        <v>0.52044025157232698</v>
      </c>
      <c r="K1431" s="76">
        <f t="array" ref="K1431">IFERROR(INDEX(DATA!$AJ$133:$AJ$368,MATCH(1,(DATA!$D$133:$D$368=B1431)*(DATA!$E$133:$E$368=D1431),0)),"n/a")</f>
        <v>114.92</v>
      </c>
      <c r="L1431" s="77">
        <f t="array" ref="L1431">IFERROR(INDEX(DATA!$AK$133:$AK$368,MATCH(1,(DATA!$D$133:$D$368=B1431)*(DATA!$E$133:$E$368=D1431),0)),"n/a")</f>
        <v>0.80691823899370996</v>
      </c>
    </row>
    <row r="1432" spans="1:12" x14ac:dyDescent="0.2">
      <c r="A1432" s="75" t="s">
        <v>19</v>
      </c>
      <c r="B1432" s="66" t="s">
        <v>22</v>
      </c>
      <c r="C1432" s="66" t="s">
        <v>0</v>
      </c>
      <c r="D1432" s="66" t="s">
        <v>344</v>
      </c>
      <c r="E1432" s="76">
        <f t="array" ref="E1432">IFERROR(INDEX(DATA!$F$133:$F$368,MATCH(1,(DATA!$D$133:$D$368=B1432)*(DATA!$E$133:$E$368=D1432),0)),"n/a")</f>
        <v>408.91</v>
      </c>
      <c r="F1432" s="77">
        <f t="array" ref="F1432">IFERROR(INDEX(DATA!$G$133:$G$368,MATCH(1,(DATA!$D$133:$D$368=B1432)*(DATA!$E$133:$E$368=D1432),0)),"n/a")</f>
        <v>0.33104391133101202</v>
      </c>
      <c r="G1432" s="76">
        <f t="array" ref="G1432">IFERROR(INDEX(DATA!$P$133:$P$368,MATCH(1,(DATA!$D$133:$D$368=B1432)*(DATA!$E$133:$E$368=D1432),0)),"n/a")</f>
        <v>2192.21</v>
      </c>
      <c r="H1432" s="77">
        <f t="array" ref="H1432">IFERROR(INDEX(DATA!$Q$133:$Q$368,MATCH(1,(DATA!$D$133:$D$368=B1432)*(DATA!$E$133:$E$368=D1432),0)),"n/a")</f>
        <v>0.73257514087679498</v>
      </c>
      <c r="I1432" s="76">
        <f t="array" ref="I1432">IFERROR(INDEX(DATA!$Z$133:$Z$368,MATCH(1,(DATA!$D$133:$D$368=B1432)*(DATA!$E$133:$E$368=D1432),0)),"n/a")</f>
        <v>3967.89</v>
      </c>
      <c r="J1432" s="77">
        <f t="array" ref="J1432">IFERROR(INDEX(DATA!$AA$133:$AA$368,MATCH(1,(DATA!$D$133:$D$368=B1432)*(DATA!$E$133:$E$368=D1432),0)),"n/a")</f>
        <v>0.59402945501000304</v>
      </c>
      <c r="K1432" s="76">
        <f t="array" ref="K1432">IFERROR(INDEX(DATA!$AJ$133:$AJ$368,MATCH(1,(DATA!$D$133:$D$368=B1432)*(DATA!$E$133:$E$368=D1432),0)),"n/a")</f>
        <v>5574.96</v>
      </c>
      <c r="L1432" s="77">
        <f t="array" ref="L1432">IFERROR(INDEX(DATA!$AK$133:$AK$368,MATCH(1,(DATA!$D$133:$D$368=B1432)*(DATA!$E$133:$E$368=D1432),0)),"n/a")</f>
        <v>0.526859221200353</v>
      </c>
    </row>
    <row r="1433" spans="1:12" x14ac:dyDescent="0.2">
      <c r="A1433" s="75" t="s">
        <v>19</v>
      </c>
      <c r="B1433" s="66" t="s">
        <v>22</v>
      </c>
      <c r="C1433" s="66" t="s">
        <v>0</v>
      </c>
      <c r="D1433" s="66" t="s">
        <v>345</v>
      </c>
      <c r="E1433" s="76">
        <f t="array" ref="E1433">IFERROR(INDEX(DATA!$F$133:$F$368,MATCH(1,(DATA!$D$133:$D$368=B1433)*(DATA!$E$133:$E$368=D1433),0)),"n/a")</f>
        <v>0</v>
      </c>
      <c r="F1433" s="77">
        <f t="array" ref="F1433">IFERROR(INDEX(DATA!$G$133:$G$368,MATCH(1,(DATA!$D$133:$D$368=B1433)*(DATA!$E$133:$E$368=D1433),0)),"n/a")</f>
        <v>-1</v>
      </c>
      <c r="G1433" s="76">
        <f t="array" ref="G1433">IFERROR(INDEX(DATA!$P$133:$P$368,MATCH(1,(DATA!$D$133:$D$368=B1433)*(DATA!$E$133:$E$368=D1433),0)),"n/a")</f>
        <v>0</v>
      </c>
      <c r="H1433" s="77">
        <f t="array" ref="H1433">IFERROR(INDEX(DATA!$Q$133:$Q$368,MATCH(1,(DATA!$D$133:$D$368=B1433)*(DATA!$E$133:$E$368=D1433),0)),"n/a")</f>
        <v>-1</v>
      </c>
      <c r="I1433" s="76">
        <f t="array" ref="I1433">IFERROR(INDEX(DATA!$Z$133:$Z$368,MATCH(1,(DATA!$D$133:$D$368=B1433)*(DATA!$E$133:$E$368=D1433),0)),"n/a")</f>
        <v>12.1</v>
      </c>
      <c r="J1433" s="77">
        <f t="array" ref="J1433">IFERROR(INDEX(DATA!$AA$133:$AA$368,MATCH(1,(DATA!$D$133:$D$368=B1433)*(DATA!$E$133:$E$368=D1433),0)),"n/a")</f>
        <v>-0.83289600883855797</v>
      </c>
      <c r="K1433" s="76">
        <f t="array" ref="K1433">IFERROR(INDEX(DATA!$AJ$133:$AJ$368,MATCH(1,(DATA!$D$133:$D$368=B1433)*(DATA!$E$133:$E$368=D1433),0)),"n/a")</f>
        <v>85.18</v>
      </c>
      <c r="L1433" s="77">
        <f t="array" ref="L1433">IFERROR(INDEX(DATA!$AK$133:$AK$368,MATCH(1,(DATA!$D$133:$D$368=B1433)*(DATA!$E$133:$E$368=D1433),0)),"n/a")</f>
        <v>0.17635685678773699</v>
      </c>
    </row>
    <row r="1434" spans="1:12" x14ac:dyDescent="0.2">
      <c r="A1434" s="75"/>
      <c r="E1434" s="80"/>
      <c r="F1434" s="77"/>
      <c r="G1434" s="81"/>
      <c r="H1434" s="77"/>
      <c r="I1434" s="81"/>
      <c r="J1434" s="82"/>
      <c r="K1434" s="81"/>
      <c r="L1434" s="77"/>
    </row>
    <row r="1435" spans="1:12" x14ac:dyDescent="0.2">
      <c r="A1435" s="75" t="s">
        <v>19</v>
      </c>
      <c r="B1435" s="66" t="s">
        <v>22</v>
      </c>
      <c r="C1435" s="66" t="s">
        <v>9</v>
      </c>
      <c r="D1435" s="66" t="s">
        <v>271</v>
      </c>
      <c r="E1435" s="86">
        <f t="array" ref="E1435">IFERROR(INDEX(DATA!$H$133:$H$368,MATCH(1,(DATA!$D$133:$D$368=B1435)*(DATA!$E$133:$E$368=D1435),0)),"n/a")</f>
        <v>5.66</v>
      </c>
      <c r="F1435" s="77">
        <f t="array" ref="F1435">IFERROR(INDEX(DATA!$I$133:$I$368,MATCH(1,(DATA!$D$133:$D$368=B1435)*(DATA!$E$133:$E$368=D1435),0)),"n/a")</f>
        <v>0</v>
      </c>
      <c r="G1435" s="86">
        <f t="array" ref="G1435">IFERROR(INDEX(DATA!$R$133:$R$368,MATCH(1,(DATA!$D$133:$D$368=B1435)*(DATA!$E$133:$E$368=D1435),0)),"n/a")</f>
        <v>17.98</v>
      </c>
      <c r="H1435" s="77">
        <f t="array" ref="H1435">IFERROR(INDEX(DATA!$S$133:$S$368,MATCH(1,(DATA!$D$133:$D$368=B1435)*(DATA!$E$133:$E$368=D1435),0)),"n/a")</f>
        <v>0</v>
      </c>
      <c r="I1435" s="86">
        <f t="array" ref="I1435">IFERROR(INDEX(DATA!$AB$133:$AB$368,MATCH(1,(DATA!$D$133:$D$368=B1435)*(DATA!$E$133:$E$368=D1435),0)),"n/a")</f>
        <v>28.74</v>
      </c>
      <c r="J1435" s="77">
        <f t="array" ref="J1435">IFERROR(INDEX(DATA!$AC$133:$AC$368,MATCH(1,(DATA!$D$133:$D$368=B1435)*(DATA!$E$133:$E$368=D1435),0)),"n/a")</f>
        <v>0</v>
      </c>
      <c r="K1435" s="86">
        <f t="array" ref="K1435">IFERROR(INDEX(DATA!$AL$133:$AL$368,MATCH(1,(DATA!$D$133:$D$368=B1435)*(DATA!$E$133:$E$368=D1435),0)),"n/a")</f>
        <v>35.020000000000003</v>
      </c>
      <c r="L1435" s="77">
        <f t="array" ref="L1435">IFERROR(INDEX(DATA!$AM$133:$AM$368,MATCH(1,(DATA!$D$133:$D$368=B1435)*(DATA!$E$133:$E$368=D1435),0)),"n/a")</f>
        <v>0</v>
      </c>
    </row>
    <row r="1436" spans="1:12" x14ac:dyDescent="0.2">
      <c r="A1436" s="75" t="s">
        <v>19</v>
      </c>
      <c r="B1436" s="66" t="s">
        <v>22</v>
      </c>
      <c r="C1436" s="66" t="s">
        <v>9</v>
      </c>
      <c r="D1436" s="66" t="s">
        <v>272</v>
      </c>
      <c r="E1436" s="86" t="str">
        <f t="array" ref="E1436">IFERROR(INDEX(DATA!$H$133:$H$368,MATCH(1,(DATA!$D$133:$D$368=B1436)*(DATA!$E$133:$E$368=D1436),0)),"n/a")</f>
        <v>n/a</v>
      </c>
      <c r="F1436" s="77" t="str">
        <f t="array" ref="F1436">IFERROR(INDEX(DATA!$I$133:$I$368,MATCH(1,(DATA!$D$133:$D$368=B1436)*(DATA!$E$133:$E$368=D1436),0)),"n/a")</f>
        <v>n/a</v>
      </c>
      <c r="G1436" s="86" t="str">
        <f t="array" ref="G1436">IFERROR(INDEX(DATA!$R$133:$R$368,MATCH(1,(DATA!$D$133:$D$368=B1436)*(DATA!$E$133:$E$368=D1436),0)),"n/a")</f>
        <v>n/a</v>
      </c>
      <c r="H1436" s="77" t="str">
        <f t="array" ref="H1436">IFERROR(INDEX(DATA!$S$133:$S$368,MATCH(1,(DATA!$D$133:$D$368=B1436)*(DATA!$E$133:$E$368=D1436),0)),"n/a")</f>
        <v>n/a</v>
      </c>
      <c r="I1436" s="86" t="str">
        <f t="array" ref="I1436">IFERROR(INDEX(DATA!$AB$133:$AB$368,MATCH(1,(DATA!$D$133:$D$368=B1436)*(DATA!$E$133:$E$368=D1436),0)),"n/a")</f>
        <v>n/a</v>
      </c>
      <c r="J1436" s="77" t="str">
        <f t="array" ref="J1436">IFERROR(INDEX(DATA!$AC$133:$AC$368,MATCH(1,(DATA!$D$133:$D$368=B1436)*(DATA!$E$133:$E$368=D1436),0)),"n/a")</f>
        <v>n/a</v>
      </c>
      <c r="K1436" s="86" t="str">
        <f t="array" ref="K1436">IFERROR(INDEX(DATA!$AL$133:$AL$368,MATCH(1,(DATA!$D$133:$D$368=B1436)*(DATA!$E$133:$E$368=D1436),0)),"n/a")</f>
        <v>n/a</v>
      </c>
      <c r="L1436" s="77" t="str">
        <f t="array" ref="L1436">IFERROR(INDEX(DATA!$AM$133:$AM$368,MATCH(1,(DATA!$D$133:$D$368=B1436)*(DATA!$E$133:$E$368=D1436),0)),"n/a")</f>
        <v>n/a</v>
      </c>
    </row>
    <row r="1437" spans="1:12" x14ac:dyDescent="0.2">
      <c r="A1437" s="75" t="s">
        <v>19</v>
      </c>
      <c r="B1437" s="66" t="s">
        <v>22</v>
      </c>
      <c r="C1437" s="66" t="s">
        <v>9</v>
      </c>
      <c r="D1437" s="66" t="s">
        <v>273</v>
      </c>
      <c r="E1437" s="86">
        <f t="array" ref="E1437">IFERROR(INDEX(DATA!$H$133:$H$368,MATCH(1,(DATA!$D$133:$D$368=B1437)*(DATA!$E$133:$E$368=D1437),0)),"n/a")</f>
        <v>17.8</v>
      </c>
      <c r="F1437" s="77">
        <f t="array" ref="F1437">IFERROR(INDEX(DATA!$I$133:$I$368,MATCH(1,(DATA!$D$133:$D$368=B1437)*(DATA!$E$133:$E$368=D1437),0)),"n/a")</f>
        <v>2.5039370078740202</v>
      </c>
      <c r="G1437" s="86">
        <f t="array" ref="G1437">IFERROR(INDEX(DATA!$R$133:$R$368,MATCH(1,(DATA!$D$133:$D$368=B1437)*(DATA!$E$133:$E$368=D1437),0)),"n/a")</f>
        <v>22.18</v>
      </c>
      <c r="H1437" s="77">
        <f t="array" ref="H1437">IFERROR(INDEX(DATA!$S$133:$S$368,MATCH(1,(DATA!$D$133:$D$368=B1437)*(DATA!$E$133:$E$368=D1437),0)),"n/a")</f>
        <v>1.80404551201011</v>
      </c>
      <c r="I1437" s="86">
        <f t="array" ref="I1437">IFERROR(INDEX(DATA!$AB$133:$AB$368,MATCH(1,(DATA!$D$133:$D$368=B1437)*(DATA!$E$133:$E$368=D1437),0)),"n/a")</f>
        <v>27.76</v>
      </c>
      <c r="J1437" s="77">
        <f t="array" ref="J1437">IFERROR(INDEX(DATA!$AC$133:$AC$368,MATCH(1,(DATA!$D$133:$D$368=B1437)*(DATA!$E$133:$E$368=D1437),0)),"n/a")</f>
        <v>0.71888544891640904</v>
      </c>
      <c r="K1437" s="86">
        <f t="array" ref="K1437">IFERROR(INDEX(DATA!$AL$133:$AL$368,MATCH(1,(DATA!$D$133:$D$368=B1437)*(DATA!$E$133:$E$368=D1437),0)),"n/a")</f>
        <v>52.6</v>
      </c>
      <c r="L1437" s="77">
        <f t="array" ref="L1437">IFERROR(INDEX(DATA!$AM$133:$AM$368,MATCH(1,(DATA!$D$133:$D$368=B1437)*(DATA!$E$133:$E$368=D1437),0)),"n/a")</f>
        <v>-7.9937029910792406E-2</v>
      </c>
    </row>
    <row r="1438" spans="1:12" x14ac:dyDescent="0.2">
      <c r="A1438" s="75" t="s">
        <v>19</v>
      </c>
      <c r="B1438" s="66" t="s">
        <v>22</v>
      </c>
      <c r="C1438" s="66" t="s">
        <v>9</v>
      </c>
      <c r="D1438" s="66" t="s">
        <v>274</v>
      </c>
      <c r="E1438" s="86">
        <f t="array" ref="E1438">IFERROR(INDEX(DATA!$H$133:$H$368,MATCH(1,(DATA!$D$133:$D$368=B1438)*(DATA!$E$133:$E$368=D1438),0)),"n/a")</f>
        <v>0.25</v>
      </c>
      <c r="F1438" s="77">
        <f t="array" ref="F1438">IFERROR(INDEX(DATA!$I$133:$I$368,MATCH(1,(DATA!$D$133:$D$368=B1438)*(DATA!$E$133:$E$368=D1438),0)),"n/a")</f>
        <v>0</v>
      </c>
      <c r="G1438" s="86">
        <f t="array" ref="G1438">IFERROR(INDEX(DATA!$R$133:$R$368,MATCH(1,(DATA!$D$133:$D$368=B1438)*(DATA!$E$133:$E$368=D1438),0)),"n/a")</f>
        <v>0.25</v>
      </c>
      <c r="H1438" s="77">
        <f t="array" ref="H1438">IFERROR(INDEX(DATA!$S$133:$S$368,MATCH(1,(DATA!$D$133:$D$368=B1438)*(DATA!$E$133:$E$368=D1438),0)),"n/a")</f>
        <v>0</v>
      </c>
      <c r="I1438" s="86">
        <f t="array" ref="I1438">IFERROR(INDEX(DATA!$AB$133:$AB$368,MATCH(1,(DATA!$D$133:$D$368=B1438)*(DATA!$E$133:$E$368=D1438),0)),"n/a")</f>
        <v>0.25</v>
      </c>
      <c r="J1438" s="77">
        <f t="array" ref="J1438">IFERROR(INDEX(DATA!$AC$133:$AC$368,MATCH(1,(DATA!$D$133:$D$368=B1438)*(DATA!$E$133:$E$368=D1438),0)),"n/a")</f>
        <v>0</v>
      </c>
      <c r="K1438" s="86">
        <f t="array" ref="K1438">IFERROR(INDEX(DATA!$AL$133:$AL$368,MATCH(1,(DATA!$D$133:$D$368=B1438)*(DATA!$E$133:$E$368=D1438),0)),"n/a")</f>
        <v>0.25</v>
      </c>
      <c r="L1438" s="77">
        <f t="array" ref="L1438">IFERROR(INDEX(DATA!$AM$133:$AM$368,MATCH(1,(DATA!$D$133:$D$368=B1438)*(DATA!$E$133:$E$368=D1438),0)),"n/a")</f>
        <v>0</v>
      </c>
    </row>
    <row r="1439" spans="1:12" x14ac:dyDescent="0.2">
      <c r="A1439" s="75" t="s">
        <v>19</v>
      </c>
      <c r="B1439" s="66" t="s">
        <v>22</v>
      </c>
      <c r="C1439" s="66" t="s">
        <v>9</v>
      </c>
      <c r="D1439" s="66" t="s">
        <v>275</v>
      </c>
      <c r="E1439" s="86">
        <f t="array" ref="E1439">IFERROR(INDEX(DATA!$H$133:$H$368,MATCH(1,(DATA!$D$133:$D$368=B1439)*(DATA!$E$133:$E$368=D1439),0)),"n/a")</f>
        <v>30.59</v>
      </c>
      <c r="F1439" s="77">
        <f t="array" ref="F1439">IFERROR(INDEX(DATA!$I$133:$I$368,MATCH(1,(DATA!$D$133:$D$368=B1439)*(DATA!$E$133:$E$368=D1439),0)),"n/a")</f>
        <v>0</v>
      </c>
      <c r="G1439" s="86">
        <f t="array" ref="G1439">IFERROR(INDEX(DATA!$R$133:$R$368,MATCH(1,(DATA!$D$133:$D$368=B1439)*(DATA!$E$133:$E$368=D1439),0)),"n/a")</f>
        <v>85.74</v>
      </c>
      <c r="H1439" s="77">
        <f t="array" ref="H1439">IFERROR(INDEX(DATA!$S$133:$S$368,MATCH(1,(DATA!$D$133:$D$368=B1439)*(DATA!$E$133:$E$368=D1439),0)),"n/a")</f>
        <v>0</v>
      </c>
      <c r="I1439" s="86">
        <f t="array" ref="I1439">IFERROR(INDEX(DATA!$AB$133:$AB$368,MATCH(1,(DATA!$D$133:$D$368=B1439)*(DATA!$E$133:$E$368=D1439),0)),"n/a")</f>
        <v>96.85</v>
      </c>
      <c r="J1439" s="77">
        <f t="array" ref="J1439">IFERROR(INDEX(DATA!$AC$133:$AC$368,MATCH(1,(DATA!$D$133:$D$368=B1439)*(DATA!$E$133:$E$368=D1439),0)),"n/a")</f>
        <v>0</v>
      </c>
      <c r="K1439" s="86">
        <f t="array" ref="K1439">IFERROR(INDEX(DATA!$AL$133:$AL$368,MATCH(1,(DATA!$D$133:$D$368=B1439)*(DATA!$E$133:$E$368=D1439),0)),"n/a")</f>
        <v>103.93</v>
      </c>
      <c r="L1439" s="77">
        <f t="array" ref="L1439">IFERROR(INDEX(DATA!$AM$133:$AM$368,MATCH(1,(DATA!$D$133:$D$368=B1439)*(DATA!$E$133:$E$368=D1439),0)),"n/a")</f>
        <v>10.5993303571429</v>
      </c>
    </row>
    <row r="1440" spans="1:12" x14ac:dyDescent="0.2">
      <c r="A1440" s="75" t="s">
        <v>19</v>
      </c>
      <c r="B1440" s="66" t="s">
        <v>22</v>
      </c>
      <c r="C1440" s="66" t="s">
        <v>9</v>
      </c>
      <c r="D1440" s="66" t="s">
        <v>276</v>
      </c>
      <c r="E1440" s="86">
        <f t="array" ref="E1440">IFERROR(INDEX(DATA!$H$133:$H$368,MATCH(1,(DATA!$D$133:$D$368=B1440)*(DATA!$E$133:$E$368=D1440),0)),"n/a")</f>
        <v>0</v>
      </c>
      <c r="F1440" s="77">
        <f t="array" ref="F1440">IFERROR(INDEX(DATA!$I$133:$I$368,MATCH(1,(DATA!$D$133:$D$368=B1440)*(DATA!$E$133:$E$368=D1440),0)),"n/a")</f>
        <v>-1</v>
      </c>
      <c r="G1440" s="86">
        <f t="array" ref="G1440">IFERROR(INDEX(DATA!$R$133:$R$368,MATCH(1,(DATA!$D$133:$D$368=B1440)*(DATA!$E$133:$E$368=D1440),0)),"n/a")</f>
        <v>0</v>
      </c>
      <c r="H1440" s="77">
        <f t="array" ref="H1440">IFERROR(INDEX(DATA!$S$133:$S$368,MATCH(1,(DATA!$D$133:$D$368=B1440)*(DATA!$E$133:$E$368=D1440),0)),"n/a")</f>
        <v>-1</v>
      </c>
      <c r="I1440" s="86">
        <f t="array" ref="I1440">IFERROR(INDEX(DATA!$AB$133:$AB$368,MATCH(1,(DATA!$D$133:$D$368=B1440)*(DATA!$E$133:$E$368=D1440),0)),"n/a")</f>
        <v>2.4</v>
      </c>
      <c r="J1440" s="77">
        <f t="array" ref="J1440">IFERROR(INDEX(DATA!$AC$133:$AC$368,MATCH(1,(DATA!$D$133:$D$368=B1440)*(DATA!$E$133:$E$368=D1440),0)),"n/a")</f>
        <v>-0.85194324491054896</v>
      </c>
      <c r="K1440" s="86">
        <f t="array" ref="K1440">IFERROR(INDEX(DATA!$AL$133:$AL$368,MATCH(1,(DATA!$D$133:$D$368=B1440)*(DATA!$E$133:$E$368=D1440),0)),"n/a")</f>
        <v>61.67</v>
      </c>
      <c r="L1440" s="77">
        <f t="array" ref="L1440">IFERROR(INDEX(DATA!$AM$133:$AM$368,MATCH(1,(DATA!$D$133:$D$368=B1440)*(DATA!$E$133:$E$368=D1440),0)),"n/a")</f>
        <v>-0.24700854700854699</v>
      </c>
    </row>
    <row r="1441" spans="1:12" x14ac:dyDescent="0.2">
      <c r="A1441" s="75" t="s">
        <v>19</v>
      </c>
      <c r="B1441" s="66" t="s">
        <v>22</v>
      </c>
      <c r="C1441" s="66" t="s">
        <v>9</v>
      </c>
      <c r="D1441" s="66" t="s">
        <v>277</v>
      </c>
      <c r="E1441" s="86" t="str">
        <f t="array" ref="E1441">IFERROR(INDEX(DATA!$H$133:$H$368,MATCH(1,(DATA!$D$133:$D$368=B1441)*(DATA!$E$133:$E$368=D1441),0)),"n/a")</f>
        <v>n/a</v>
      </c>
      <c r="F1441" s="77" t="str">
        <f t="array" ref="F1441">IFERROR(INDEX(DATA!$I$133:$I$368,MATCH(1,(DATA!$D$133:$D$368=B1441)*(DATA!$E$133:$E$368=D1441),0)),"n/a")</f>
        <v>n/a</v>
      </c>
      <c r="G1441" s="86" t="str">
        <f t="array" ref="G1441">IFERROR(INDEX(DATA!$R$133:$R$368,MATCH(1,(DATA!$D$133:$D$368=B1441)*(DATA!$E$133:$E$368=D1441),0)),"n/a")</f>
        <v>n/a</v>
      </c>
      <c r="H1441" s="77" t="str">
        <f t="array" ref="H1441">IFERROR(INDEX(DATA!$S$133:$S$368,MATCH(1,(DATA!$D$133:$D$368=B1441)*(DATA!$E$133:$E$368=D1441),0)),"n/a")</f>
        <v>n/a</v>
      </c>
      <c r="I1441" s="86" t="str">
        <f t="array" ref="I1441">IFERROR(INDEX(DATA!$AB$133:$AB$368,MATCH(1,(DATA!$D$133:$D$368=B1441)*(DATA!$E$133:$E$368=D1441),0)),"n/a")</f>
        <v>n/a</v>
      </c>
      <c r="J1441" s="77" t="str">
        <f t="array" ref="J1441">IFERROR(INDEX(DATA!$AC$133:$AC$368,MATCH(1,(DATA!$D$133:$D$368=B1441)*(DATA!$E$133:$E$368=D1441),0)),"n/a")</f>
        <v>n/a</v>
      </c>
      <c r="K1441" s="86" t="str">
        <f t="array" ref="K1441">IFERROR(INDEX(DATA!$AL$133:$AL$368,MATCH(1,(DATA!$D$133:$D$368=B1441)*(DATA!$E$133:$E$368=D1441),0)),"n/a")</f>
        <v>n/a</v>
      </c>
      <c r="L1441" s="77" t="str">
        <f t="array" ref="L1441">IFERROR(INDEX(DATA!$AM$133:$AM$368,MATCH(1,(DATA!$D$133:$D$368=B1441)*(DATA!$E$133:$E$368=D1441),0)),"n/a")</f>
        <v>n/a</v>
      </c>
    </row>
    <row r="1442" spans="1:12" x14ac:dyDescent="0.2">
      <c r="A1442" s="75" t="s">
        <v>19</v>
      </c>
      <c r="B1442" s="66" t="s">
        <v>22</v>
      </c>
      <c r="C1442" s="66" t="s">
        <v>9</v>
      </c>
      <c r="D1442" s="66" t="s">
        <v>278</v>
      </c>
      <c r="E1442" s="86">
        <f t="array" ref="E1442">IFERROR(INDEX(DATA!$H$133:$H$368,MATCH(1,(DATA!$D$133:$D$368=B1442)*(DATA!$E$133:$E$368=D1442),0)),"n/a")</f>
        <v>14.45</v>
      </c>
      <c r="F1442" s="77">
        <f t="array" ref="F1442">IFERROR(INDEX(DATA!$I$133:$I$368,MATCH(1,(DATA!$D$133:$D$368=B1442)*(DATA!$E$133:$E$368=D1442),0)),"n/a")</f>
        <v>1.4658703071672401</v>
      </c>
      <c r="G1442" s="86">
        <f t="array" ref="G1442">IFERROR(INDEX(DATA!$R$133:$R$368,MATCH(1,(DATA!$D$133:$D$368=B1442)*(DATA!$E$133:$E$368=D1442),0)),"n/a")</f>
        <v>54.05</v>
      </c>
      <c r="H1442" s="77">
        <f t="array" ref="H1442">IFERROR(INDEX(DATA!$S$133:$S$368,MATCH(1,(DATA!$D$133:$D$368=B1442)*(DATA!$E$133:$E$368=D1442),0)),"n/a")</f>
        <v>0.72133757961783396</v>
      </c>
      <c r="I1442" s="86">
        <f t="array" ref="I1442">IFERROR(INDEX(DATA!$AB$133:$AB$368,MATCH(1,(DATA!$D$133:$D$368=B1442)*(DATA!$E$133:$E$368=D1442),0)),"n/a")</f>
        <v>97.94</v>
      </c>
      <c r="J1442" s="77">
        <f t="array" ref="J1442">IFERROR(INDEX(DATA!$AC$133:$AC$368,MATCH(1,(DATA!$D$133:$D$368=B1442)*(DATA!$E$133:$E$368=D1442),0)),"n/a")</f>
        <v>0.43061641834648001</v>
      </c>
      <c r="K1442" s="86">
        <f t="array" ref="K1442">IFERROR(INDEX(DATA!$AL$133:$AL$368,MATCH(1,(DATA!$D$133:$D$368=B1442)*(DATA!$E$133:$E$368=D1442),0)),"n/a")</f>
        <v>134.38999999999999</v>
      </c>
      <c r="L1442" s="77">
        <f t="array" ref="L1442">IFERROR(INDEX(DATA!$AM$133:$AM$368,MATCH(1,(DATA!$D$133:$D$368=B1442)*(DATA!$E$133:$E$368=D1442),0)),"n/a")</f>
        <v>0.26389541991912002</v>
      </c>
    </row>
    <row r="1443" spans="1:12" x14ac:dyDescent="0.2">
      <c r="A1443" s="75" t="s">
        <v>19</v>
      </c>
      <c r="B1443" s="66" t="s">
        <v>22</v>
      </c>
      <c r="C1443" s="66" t="s">
        <v>9</v>
      </c>
      <c r="D1443" s="66" t="s">
        <v>279</v>
      </c>
      <c r="E1443" s="86">
        <f t="array" ref="E1443">IFERROR(INDEX(DATA!$H$133:$H$368,MATCH(1,(DATA!$D$133:$D$368=B1443)*(DATA!$E$133:$E$368=D1443),0)),"n/a")</f>
        <v>4.76</v>
      </c>
      <c r="F1443" s="77">
        <f t="array" ref="F1443">IFERROR(INDEX(DATA!$I$133:$I$368,MATCH(1,(DATA!$D$133:$D$368=B1443)*(DATA!$E$133:$E$368=D1443),0)),"n/a")</f>
        <v>-0.29166666666666702</v>
      </c>
      <c r="G1443" s="86">
        <f t="array" ref="G1443">IFERROR(INDEX(DATA!$R$133:$R$368,MATCH(1,(DATA!$D$133:$D$368=B1443)*(DATA!$E$133:$E$368=D1443),0)),"n/a")</f>
        <v>24.31</v>
      </c>
      <c r="H1443" s="77">
        <f t="array" ref="H1443">IFERROR(INDEX(DATA!$S$133:$S$368,MATCH(1,(DATA!$D$133:$D$368=B1443)*(DATA!$E$133:$E$368=D1443),0)),"n/a")</f>
        <v>-0.24385692068429199</v>
      </c>
      <c r="I1443" s="86">
        <f t="array" ref="I1443">IFERROR(INDEX(DATA!$AB$133:$AB$368,MATCH(1,(DATA!$D$133:$D$368=B1443)*(DATA!$E$133:$E$368=D1443),0)),"n/a")</f>
        <v>57.98</v>
      </c>
      <c r="J1443" s="77">
        <f t="array" ref="J1443">IFERROR(INDEX(DATA!$AC$133:$AC$368,MATCH(1,(DATA!$D$133:$D$368=B1443)*(DATA!$E$133:$E$368=D1443),0)),"n/a")</f>
        <v>-0.249158249158249</v>
      </c>
      <c r="K1443" s="86">
        <f t="array" ref="K1443">IFERROR(INDEX(DATA!$AL$133:$AL$368,MATCH(1,(DATA!$D$133:$D$368=B1443)*(DATA!$E$133:$E$368=D1443),0)),"n/a")</f>
        <v>89.39</v>
      </c>
      <c r="L1443" s="77">
        <f t="array" ref="L1443">IFERROR(INDEX(DATA!$AM$133:$AM$368,MATCH(1,(DATA!$D$133:$D$368=B1443)*(DATA!$E$133:$E$368=D1443),0)),"n/a")</f>
        <v>-0.351164985120128</v>
      </c>
    </row>
    <row r="1444" spans="1:12" x14ac:dyDescent="0.2">
      <c r="A1444" s="75" t="s">
        <v>19</v>
      </c>
      <c r="B1444" s="66" t="s">
        <v>22</v>
      </c>
      <c r="C1444" s="66" t="s">
        <v>9</v>
      </c>
      <c r="D1444" s="66" t="s">
        <v>280</v>
      </c>
      <c r="E1444" s="86">
        <f t="array" ref="E1444">IFERROR(INDEX(DATA!$H$133:$H$368,MATCH(1,(DATA!$D$133:$D$368=B1444)*(DATA!$E$133:$E$368=D1444),0)),"n/a")</f>
        <v>18.29</v>
      </c>
      <c r="F1444" s="77">
        <f t="array" ref="F1444">IFERROR(INDEX(DATA!$I$133:$I$368,MATCH(1,(DATA!$D$133:$D$368=B1444)*(DATA!$E$133:$E$368=D1444),0)),"n/a")</f>
        <v>0.484577922077922</v>
      </c>
      <c r="G1444" s="86">
        <f t="array" ref="G1444">IFERROR(INDEX(DATA!$R$133:$R$368,MATCH(1,(DATA!$D$133:$D$368=B1444)*(DATA!$E$133:$E$368=D1444),0)),"n/a")</f>
        <v>88.93</v>
      </c>
      <c r="H1444" s="77">
        <f t="array" ref="H1444">IFERROR(INDEX(DATA!$S$133:$S$368,MATCH(1,(DATA!$D$133:$D$368=B1444)*(DATA!$E$133:$E$368=D1444),0)),"n/a")</f>
        <v>0.54607093184979105</v>
      </c>
      <c r="I1444" s="86">
        <f t="array" ref="I1444">IFERROR(INDEX(DATA!$AB$133:$AB$368,MATCH(1,(DATA!$D$133:$D$368=B1444)*(DATA!$E$133:$E$368=D1444),0)),"n/a")</f>
        <v>212.32</v>
      </c>
      <c r="J1444" s="77">
        <f t="array" ref="J1444">IFERROR(INDEX(DATA!$AC$133:$AC$368,MATCH(1,(DATA!$D$133:$D$368=B1444)*(DATA!$E$133:$E$368=D1444),0)),"n/a")</f>
        <v>0.47649513212795502</v>
      </c>
      <c r="K1444" s="86">
        <f t="array" ref="K1444">IFERROR(INDEX(DATA!$AL$133:$AL$368,MATCH(1,(DATA!$D$133:$D$368=B1444)*(DATA!$E$133:$E$368=D1444),0)),"n/a")</f>
        <v>286.69</v>
      </c>
      <c r="L1444" s="77">
        <f t="array" ref="L1444">IFERROR(INDEX(DATA!$AM$133:$AM$368,MATCH(1,(DATA!$D$133:$D$368=B1444)*(DATA!$E$133:$E$368=D1444),0)),"n/a")</f>
        <v>0.41073713217203001</v>
      </c>
    </row>
    <row r="1445" spans="1:12" x14ac:dyDescent="0.2">
      <c r="A1445" s="75" t="s">
        <v>19</v>
      </c>
      <c r="B1445" s="66" t="s">
        <v>22</v>
      </c>
      <c r="C1445" s="66" t="s">
        <v>9</v>
      </c>
      <c r="D1445" s="66" t="s">
        <v>281</v>
      </c>
      <c r="E1445" s="86">
        <f t="array" ref="E1445">IFERROR(INDEX(DATA!$H$133:$H$368,MATCH(1,(DATA!$D$133:$D$368=B1445)*(DATA!$E$133:$E$368=D1445),0)),"n/a")</f>
        <v>24.14</v>
      </c>
      <c r="F1445" s="77">
        <f t="array" ref="F1445">IFERROR(INDEX(DATA!$I$133:$I$368,MATCH(1,(DATA!$D$133:$D$368=B1445)*(DATA!$E$133:$E$368=D1445),0)),"n/a")</f>
        <v>-0.122181818181818</v>
      </c>
      <c r="G1445" s="86">
        <f t="array" ref="G1445">IFERROR(INDEX(DATA!$R$133:$R$368,MATCH(1,(DATA!$D$133:$D$368=B1445)*(DATA!$E$133:$E$368=D1445),0)),"n/a")</f>
        <v>108.47</v>
      </c>
      <c r="H1445" s="77">
        <f t="array" ref="H1445">IFERROR(INDEX(DATA!$S$133:$S$368,MATCH(1,(DATA!$D$133:$D$368=B1445)*(DATA!$E$133:$E$368=D1445),0)),"n/a")</f>
        <v>6.8690244128840096E-3</v>
      </c>
      <c r="I1445" s="86">
        <f t="array" ref="I1445">IFERROR(INDEX(DATA!$AB$133:$AB$368,MATCH(1,(DATA!$D$133:$D$368=B1445)*(DATA!$E$133:$E$368=D1445),0)),"n/a")</f>
        <v>238.42</v>
      </c>
      <c r="J1445" s="77">
        <f t="array" ref="J1445">IFERROR(INDEX(DATA!$AC$133:$AC$368,MATCH(1,(DATA!$D$133:$D$368=B1445)*(DATA!$E$133:$E$368=D1445),0)),"n/a")</f>
        <v>0.123668583278348</v>
      </c>
      <c r="K1445" s="86">
        <f t="array" ref="K1445">IFERROR(INDEX(DATA!$AL$133:$AL$368,MATCH(1,(DATA!$D$133:$D$368=B1445)*(DATA!$E$133:$E$368=D1445),0)),"n/a")</f>
        <v>361.77</v>
      </c>
      <c r="L1445" s="77">
        <f t="array" ref="L1445">IFERROR(INDEX(DATA!$AM$133:$AM$368,MATCH(1,(DATA!$D$133:$D$368=B1445)*(DATA!$E$133:$E$368=D1445),0)),"n/a")</f>
        <v>0.15603630088834899</v>
      </c>
    </row>
    <row r="1446" spans="1:12" x14ac:dyDescent="0.2">
      <c r="A1446" s="75" t="s">
        <v>19</v>
      </c>
      <c r="B1446" s="66" t="s">
        <v>22</v>
      </c>
      <c r="C1446" s="66" t="s">
        <v>9</v>
      </c>
      <c r="D1446" s="66" t="s">
        <v>282</v>
      </c>
      <c r="E1446" s="86">
        <f t="array" ref="E1446">IFERROR(INDEX(DATA!$H$133:$H$368,MATCH(1,(DATA!$D$133:$D$368=B1446)*(DATA!$E$133:$E$368=D1446),0)),"n/a")</f>
        <v>3.42</v>
      </c>
      <c r="F1446" s="77">
        <f t="array" ref="F1446">IFERROR(INDEX(DATA!$I$133:$I$368,MATCH(1,(DATA!$D$133:$D$368=B1446)*(DATA!$E$133:$E$368=D1446),0)),"n/a")</f>
        <v>-0.25813449023861201</v>
      </c>
      <c r="G1446" s="86">
        <f t="array" ref="G1446">IFERROR(INDEX(DATA!$R$133:$R$368,MATCH(1,(DATA!$D$133:$D$368=B1446)*(DATA!$E$133:$E$368=D1446),0)),"n/a")</f>
        <v>11.38</v>
      </c>
      <c r="H1446" s="77">
        <f t="array" ref="H1446">IFERROR(INDEX(DATA!$S$133:$S$368,MATCH(1,(DATA!$D$133:$D$368=B1446)*(DATA!$E$133:$E$368=D1446),0)),"n/a")</f>
        <v>-0.22690217391304299</v>
      </c>
      <c r="I1446" s="86">
        <f t="array" ref="I1446">IFERROR(INDEX(DATA!$AB$133:$AB$368,MATCH(1,(DATA!$D$133:$D$368=B1446)*(DATA!$E$133:$E$368=D1446),0)),"n/a")</f>
        <v>25.29</v>
      </c>
      <c r="J1446" s="77">
        <f t="array" ref="J1446">IFERROR(INDEX(DATA!$AC$133:$AC$368,MATCH(1,(DATA!$D$133:$D$368=B1446)*(DATA!$E$133:$E$368=D1446),0)),"n/a")</f>
        <v>-0.17433888344760001</v>
      </c>
      <c r="K1446" s="86">
        <f t="array" ref="K1446">IFERROR(INDEX(DATA!$AL$133:$AL$368,MATCH(1,(DATA!$D$133:$D$368=B1446)*(DATA!$E$133:$E$368=D1446),0)),"n/a")</f>
        <v>43.43</v>
      </c>
      <c r="L1446" s="77">
        <f t="array" ref="L1446">IFERROR(INDEX(DATA!$AM$133:$AM$368,MATCH(1,(DATA!$D$133:$D$368=B1446)*(DATA!$E$133:$E$368=D1446),0)),"n/a")</f>
        <v>1.32991133924405E-2</v>
      </c>
    </row>
    <row r="1447" spans="1:12" x14ac:dyDescent="0.2">
      <c r="A1447" s="75" t="s">
        <v>19</v>
      </c>
      <c r="B1447" s="66" t="s">
        <v>22</v>
      </c>
      <c r="C1447" s="66" t="s">
        <v>9</v>
      </c>
      <c r="D1447" s="66" t="s">
        <v>283</v>
      </c>
      <c r="E1447" s="86">
        <f t="array" ref="E1447">IFERROR(INDEX(DATA!$H$133:$H$368,MATCH(1,(DATA!$D$133:$D$368=B1447)*(DATA!$E$133:$E$368=D1447),0)),"n/a")</f>
        <v>0</v>
      </c>
      <c r="F1447" s="77">
        <f t="array" ref="F1447">IFERROR(INDEX(DATA!$I$133:$I$368,MATCH(1,(DATA!$D$133:$D$368=B1447)*(DATA!$E$133:$E$368=D1447),0)),"n/a")</f>
        <v>0</v>
      </c>
      <c r="G1447" s="86">
        <f t="array" ref="G1447">IFERROR(INDEX(DATA!$R$133:$R$368,MATCH(1,(DATA!$D$133:$D$368=B1447)*(DATA!$E$133:$E$368=D1447),0)),"n/a")</f>
        <v>1.73</v>
      </c>
      <c r="H1447" s="77">
        <f t="array" ref="H1447">IFERROR(INDEX(DATA!$S$133:$S$368,MATCH(1,(DATA!$D$133:$D$368=B1447)*(DATA!$E$133:$E$368=D1447),0)),"n/a")</f>
        <v>0</v>
      </c>
      <c r="I1447" s="86">
        <f t="array" ref="I1447">IFERROR(INDEX(DATA!$AB$133:$AB$368,MATCH(1,(DATA!$D$133:$D$368=B1447)*(DATA!$E$133:$E$368=D1447),0)),"n/a")</f>
        <v>99.5</v>
      </c>
      <c r="J1447" s="77">
        <f t="array" ref="J1447">IFERROR(INDEX(DATA!$AC$133:$AC$368,MATCH(1,(DATA!$D$133:$D$368=B1447)*(DATA!$E$133:$E$368=D1447),0)),"n/a")</f>
        <v>0</v>
      </c>
      <c r="K1447" s="86">
        <f t="array" ref="K1447">IFERROR(INDEX(DATA!$AL$133:$AL$368,MATCH(1,(DATA!$D$133:$D$368=B1447)*(DATA!$E$133:$E$368=D1447),0)),"n/a")</f>
        <v>284.02</v>
      </c>
      <c r="L1447" s="77">
        <f t="array" ref="L1447">IFERROR(INDEX(DATA!$AM$133:$AM$368,MATCH(1,(DATA!$D$133:$D$368=B1447)*(DATA!$E$133:$E$368=D1447),0)),"n/a")</f>
        <v>87.204968944099406</v>
      </c>
    </row>
    <row r="1448" spans="1:12" x14ac:dyDescent="0.2">
      <c r="A1448" s="75" t="s">
        <v>19</v>
      </c>
      <c r="B1448" s="66" t="s">
        <v>22</v>
      </c>
      <c r="C1448" s="66" t="s">
        <v>9</v>
      </c>
      <c r="D1448" s="66" t="s">
        <v>284</v>
      </c>
      <c r="E1448" s="86">
        <f t="array" ref="E1448">IFERROR(INDEX(DATA!$H$133:$H$368,MATCH(1,(DATA!$D$133:$D$368=B1448)*(DATA!$E$133:$E$368=D1448),0)),"n/a")</f>
        <v>19.84</v>
      </c>
      <c r="F1448" s="77">
        <f t="array" ref="F1448">IFERROR(INDEX(DATA!$I$133:$I$368,MATCH(1,(DATA!$D$133:$D$368=B1448)*(DATA!$E$133:$E$368=D1448),0)),"n/a")</f>
        <v>0.26288987905792499</v>
      </c>
      <c r="G1448" s="86">
        <f t="array" ref="G1448">IFERROR(INDEX(DATA!$R$133:$R$368,MATCH(1,(DATA!$D$133:$D$368=B1448)*(DATA!$E$133:$E$368=D1448),0)),"n/a")</f>
        <v>88.2</v>
      </c>
      <c r="H1448" s="77">
        <f t="array" ref="H1448">IFERROR(INDEX(DATA!$S$133:$S$368,MATCH(1,(DATA!$D$133:$D$368=B1448)*(DATA!$E$133:$E$368=D1448),0)),"n/a")</f>
        <v>0.62850812407681</v>
      </c>
      <c r="I1448" s="86">
        <f t="array" ref="I1448">IFERROR(INDEX(DATA!$AB$133:$AB$368,MATCH(1,(DATA!$D$133:$D$368=B1448)*(DATA!$E$133:$E$368=D1448),0)),"n/a")</f>
        <v>164.54</v>
      </c>
      <c r="J1448" s="77">
        <f t="array" ref="J1448">IFERROR(INDEX(DATA!$AC$133:$AC$368,MATCH(1,(DATA!$D$133:$D$368=B1448)*(DATA!$E$133:$E$368=D1448),0)),"n/a")</f>
        <v>0.40800958411774801</v>
      </c>
      <c r="K1448" s="86">
        <f t="array" ref="K1448">IFERROR(INDEX(DATA!$AL$133:$AL$368,MATCH(1,(DATA!$D$133:$D$368=B1448)*(DATA!$E$133:$E$368=D1448),0)),"n/a")</f>
        <v>240.8</v>
      </c>
      <c r="L1448" s="77">
        <f t="array" ref="L1448">IFERROR(INDEX(DATA!$AM$133:$AM$368,MATCH(1,(DATA!$D$133:$D$368=B1448)*(DATA!$E$133:$E$368=D1448),0)),"n/a")</f>
        <v>0.41190266783934298</v>
      </c>
    </row>
    <row r="1449" spans="1:12" x14ac:dyDescent="0.2">
      <c r="A1449" s="75" t="s">
        <v>19</v>
      </c>
      <c r="B1449" s="66" t="s">
        <v>22</v>
      </c>
      <c r="C1449" s="66" t="s">
        <v>9</v>
      </c>
      <c r="D1449" s="66" t="s">
        <v>285</v>
      </c>
      <c r="E1449" s="86">
        <f t="array" ref="E1449">IFERROR(INDEX(DATA!$H$133:$H$368,MATCH(1,(DATA!$D$133:$D$368=B1449)*(DATA!$E$133:$E$368=D1449),0)),"n/a")</f>
        <v>0</v>
      </c>
      <c r="F1449" s="77">
        <f t="array" ref="F1449">IFERROR(INDEX(DATA!$I$133:$I$368,MATCH(1,(DATA!$D$133:$D$368=B1449)*(DATA!$E$133:$E$368=D1449),0)),"n/a")</f>
        <v>0</v>
      </c>
      <c r="G1449" s="86">
        <f t="array" ref="G1449">IFERROR(INDEX(DATA!$R$133:$R$368,MATCH(1,(DATA!$D$133:$D$368=B1449)*(DATA!$E$133:$E$368=D1449),0)),"n/a")</f>
        <v>0.37</v>
      </c>
      <c r="H1449" s="77">
        <f t="array" ref="H1449">IFERROR(INDEX(DATA!$S$133:$S$368,MATCH(1,(DATA!$D$133:$D$368=B1449)*(DATA!$E$133:$E$368=D1449),0)),"n/a")</f>
        <v>0</v>
      </c>
      <c r="I1449" s="86">
        <f t="array" ref="I1449">IFERROR(INDEX(DATA!$AB$133:$AB$368,MATCH(1,(DATA!$D$133:$D$368=B1449)*(DATA!$E$133:$E$368=D1449),0)),"n/a")</f>
        <v>1.89</v>
      </c>
      <c r="J1449" s="77">
        <f t="array" ref="J1449">IFERROR(INDEX(DATA!$AC$133:$AC$368,MATCH(1,(DATA!$D$133:$D$368=B1449)*(DATA!$E$133:$E$368=D1449),0)),"n/a")</f>
        <v>0</v>
      </c>
      <c r="K1449" s="86">
        <f t="array" ref="K1449">IFERROR(INDEX(DATA!$AL$133:$AL$368,MATCH(1,(DATA!$D$133:$D$368=B1449)*(DATA!$E$133:$E$368=D1449),0)),"n/a")</f>
        <v>1.89</v>
      </c>
      <c r="L1449" s="77">
        <f t="array" ref="L1449">IFERROR(INDEX(DATA!$AM$133:$AM$368,MATCH(1,(DATA!$D$133:$D$368=B1449)*(DATA!$E$133:$E$368=D1449),0)),"n/a")</f>
        <v>0</v>
      </c>
    </row>
    <row r="1450" spans="1:12" x14ac:dyDescent="0.2">
      <c r="A1450" s="75" t="s">
        <v>19</v>
      </c>
      <c r="B1450" s="66" t="s">
        <v>22</v>
      </c>
      <c r="C1450" s="66" t="s">
        <v>9</v>
      </c>
      <c r="D1450" s="66" t="s">
        <v>286</v>
      </c>
      <c r="E1450" s="86">
        <f t="array" ref="E1450">IFERROR(INDEX(DATA!$H$133:$H$368,MATCH(1,(DATA!$D$133:$D$368=B1450)*(DATA!$E$133:$E$368=D1450),0)),"n/a")</f>
        <v>1.02</v>
      </c>
      <c r="F1450" s="77">
        <f t="array" ref="F1450">IFERROR(INDEX(DATA!$I$133:$I$368,MATCH(1,(DATA!$D$133:$D$368=B1450)*(DATA!$E$133:$E$368=D1450),0)),"n/a")</f>
        <v>-0.341935483870968</v>
      </c>
      <c r="G1450" s="86">
        <f t="array" ref="G1450">IFERROR(INDEX(DATA!$R$133:$R$368,MATCH(1,(DATA!$D$133:$D$368=B1450)*(DATA!$E$133:$E$368=D1450),0)),"n/a")</f>
        <v>2.67</v>
      </c>
      <c r="H1450" s="77">
        <f t="array" ref="H1450">IFERROR(INDEX(DATA!$S$133:$S$368,MATCH(1,(DATA!$D$133:$D$368=B1450)*(DATA!$E$133:$E$368=D1450),0)),"n/a")</f>
        <v>0.72258064516128995</v>
      </c>
      <c r="I1450" s="86">
        <f t="array" ref="I1450">IFERROR(INDEX(DATA!$AB$133:$AB$368,MATCH(1,(DATA!$D$133:$D$368=B1450)*(DATA!$E$133:$E$368=D1450),0)),"n/a")</f>
        <v>17.27</v>
      </c>
      <c r="J1450" s="77">
        <f t="array" ref="J1450">IFERROR(INDEX(DATA!$AC$133:$AC$368,MATCH(1,(DATA!$D$133:$D$368=B1450)*(DATA!$E$133:$E$368=D1450),0)),"n/a")</f>
        <v>2.9160997732426299</v>
      </c>
      <c r="K1450" s="86">
        <f t="array" ref="K1450">IFERROR(INDEX(DATA!$AL$133:$AL$368,MATCH(1,(DATA!$D$133:$D$368=B1450)*(DATA!$E$133:$E$368=D1450),0)),"n/a")</f>
        <v>83.65</v>
      </c>
      <c r="L1450" s="77">
        <f t="array" ref="L1450">IFERROR(INDEX(DATA!$AM$133:$AM$368,MATCH(1,(DATA!$D$133:$D$368=B1450)*(DATA!$E$133:$E$368=D1450),0)),"n/a")</f>
        <v>7.7960042060988402</v>
      </c>
    </row>
    <row r="1451" spans="1:12" x14ac:dyDescent="0.2">
      <c r="A1451" s="75" t="s">
        <v>19</v>
      </c>
      <c r="B1451" s="66" t="s">
        <v>22</v>
      </c>
      <c r="C1451" s="66" t="s">
        <v>9</v>
      </c>
      <c r="D1451" s="66" t="s">
        <v>287</v>
      </c>
      <c r="E1451" s="86">
        <f t="array" ref="E1451">IFERROR(INDEX(DATA!$H$133:$H$368,MATCH(1,(DATA!$D$133:$D$368=B1451)*(DATA!$E$133:$E$368=D1451),0)),"n/a")</f>
        <v>38.15</v>
      </c>
      <c r="F1451" s="77">
        <f t="array" ref="F1451">IFERROR(INDEX(DATA!$I$133:$I$368,MATCH(1,(DATA!$D$133:$D$368=B1451)*(DATA!$E$133:$E$368=D1451),0)),"n/a")</f>
        <v>-7.24531971796743E-2</v>
      </c>
      <c r="G1451" s="86">
        <f t="array" ref="G1451">IFERROR(INDEX(DATA!$R$133:$R$368,MATCH(1,(DATA!$D$133:$D$368=B1451)*(DATA!$E$133:$E$368=D1451),0)),"n/a")</f>
        <v>90.37</v>
      </c>
      <c r="H1451" s="77">
        <f t="array" ref="H1451">IFERROR(INDEX(DATA!$S$133:$S$368,MATCH(1,(DATA!$D$133:$D$368=B1451)*(DATA!$E$133:$E$368=D1451),0)),"n/a")</f>
        <v>-0.45113877922866702</v>
      </c>
      <c r="I1451" s="86">
        <f t="array" ref="I1451">IFERROR(INDEX(DATA!$AB$133:$AB$368,MATCH(1,(DATA!$D$133:$D$368=B1451)*(DATA!$E$133:$E$368=D1451),0)),"n/a")</f>
        <v>216.41</v>
      </c>
      <c r="J1451" s="77">
        <f t="array" ref="J1451">IFERROR(INDEX(DATA!$AC$133:$AC$368,MATCH(1,(DATA!$D$133:$D$368=B1451)*(DATA!$E$133:$E$368=D1451),0)),"n/a")</f>
        <v>-0.52710705154819404</v>
      </c>
      <c r="K1451" s="86">
        <f t="array" ref="K1451">IFERROR(INDEX(DATA!$AL$133:$AL$368,MATCH(1,(DATA!$D$133:$D$368=B1451)*(DATA!$E$133:$E$368=D1451),0)),"n/a")</f>
        <v>622.96</v>
      </c>
      <c r="L1451" s="77">
        <f t="array" ref="L1451">IFERROR(INDEX(DATA!$AM$133:$AM$368,MATCH(1,(DATA!$D$133:$D$368=B1451)*(DATA!$E$133:$E$368=D1451),0)),"n/a")</f>
        <v>-0.75476622563743201</v>
      </c>
    </row>
    <row r="1452" spans="1:12" x14ac:dyDescent="0.2">
      <c r="A1452" s="75" t="s">
        <v>19</v>
      </c>
      <c r="B1452" s="66" t="s">
        <v>22</v>
      </c>
      <c r="C1452" s="66" t="s">
        <v>9</v>
      </c>
      <c r="D1452" s="66" t="s">
        <v>288</v>
      </c>
      <c r="E1452" s="86">
        <f t="array" ref="E1452">IFERROR(INDEX(DATA!$H$133:$H$368,MATCH(1,(DATA!$D$133:$D$368=B1452)*(DATA!$E$133:$E$368=D1452),0)),"n/a")</f>
        <v>7.84</v>
      </c>
      <c r="F1452" s="77">
        <f t="array" ref="F1452">IFERROR(INDEX(DATA!$I$133:$I$368,MATCH(1,(DATA!$D$133:$D$368=B1452)*(DATA!$E$133:$E$368=D1452),0)),"n/a")</f>
        <v>0.26655896607431301</v>
      </c>
      <c r="G1452" s="86">
        <f t="array" ref="G1452">IFERROR(INDEX(DATA!$R$133:$R$368,MATCH(1,(DATA!$D$133:$D$368=B1452)*(DATA!$E$133:$E$368=D1452),0)),"n/a")</f>
        <v>31.57</v>
      </c>
      <c r="H1452" s="77">
        <f t="array" ref="H1452">IFERROR(INDEX(DATA!$S$133:$S$368,MATCH(1,(DATA!$D$133:$D$368=B1452)*(DATA!$E$133:$E$368=D1452),0)),"n/a")</f>
        <v>0.26533066132264499</v>
      </c>
      <c r="I1452" s="86">
        <f t="array" ref="I1452">IFERROR(INDEX(DATA!$AB$133:$AB$368,MATCH(1,(DATA!$D$133:$D$368=B1452)*(DATA!$E$133:$E$368=D1452),0)),"n/a")</f>
        <v>57.01</v>
      </c>
      <c r="J1452" s="77">
        <f t="array" ref="J1452">IFERROR(INDEX(DATA!$AC$133:$AC$368,MATCH(1,(DATA!$D$133:$D$368=B1452)*(DATA!$E$133:$E$368=D1452),0)),"n/a")</f>
        <v>-3.84413769002257E-3</v>
      </c>
      <c r="K1452" s="86">
        <f t="array" ref="K1452">IFERROR(INDEX(DATA!$AL$133:$AL$368,MATCH(1,(DATA!$D$133:$D$368=B1452)*(DATA!$E$133:$E$368=D1452),0)),"n/a")</f>
        <v>92.71</v>
      </c>
      <c r="L1452" s="77">
        <f t="array" ref="L1452">IFERROR(INDEX(DATA!$AM$133:$AM$368,MATCH(1,(DATA!$D$133:$D$368=B1452)*(DATA!$E$133:$E$368=D1452),0)),"n/a")</f>
        <v>6.14838561941837E-2</v>
      </c>
    </row>
    <row r="1453" spans="1:12" x14ac:dyDescent="0.2">
      <c r="A1453" s="75" t="s">
        <v>19</v>
      </c>
      <c r="B1453" s="66" t="s">
        <v>22</v>
      </c>
      <c r="C1453" s="66" t="s">
        <v>9</v>
      </c>
      <c r="D1453" s="66" t="s">
        <v>289</v>
      </c>
      <c r="E1453" s="86">
        <f t="array" ref="E1453">IFERROR(INDEX(DATA!$H$133:$H$368,MATCH(1,(DATA!$D$133:$D$368=B1453)*(DATA!$E$133:$E$368=D1453),0)),"n/a")</f>
        <v>0.7</v>
      </c>
      <c r="F1453" s="77">
        <f t="array" ref="F1453">IFERROR(INDEX(DATA!$I$133:$I$368,MATCH(1,(DATA!$D$133:$D$368=B1453)*(DATA!$E$133:$E$368=D1453),0)),"n/a")</f>
        <v>-0.53333333333333299</v>
      </c>
      <c r="G1453" s="86">
        <f t="array" ref="G1453">IFERROR(INDEX(DATA!$R$133:$R$368,MATCH(1,(DATA!$D$133:$D$368=B1453)*(DATA!$E$133:$E$368=D1453),0)),"n/a")</f>
        <v>4.03</v>
      </c>
      <c r="H1453" s="77">
        <f t="array" ref="H1453">IFERROR(INDEX(DATA!$S$133:$S$368,MATCH(1,(DATA!$D$133:$D$368=B1453)*(DATA!$E$133:$E$368=D1453),0)),"n/a")</f>
        <v>-0.106430155210643</v>
      </c>
      <c r="I1453" s="86">
        <f t="array" ref="I1453">IFERROR(INDEX(DATA!$AB$133:$AB$368,MATCH(1,(DATA!$D$133:$D$368=B1453)*(DATA!$E$133:$E$368=D1453),0)),"n/a")</f>
        <v>11.07</v>
      </c>
      <c r="J1453" s="77">
        <f t="array" ref="J1453">IFERROR(INDEX(DATA!$AC$133:$AC$368,MATCH(1,(DATA!$D$133:$D$368=B1453)*(DATA!$E$133:$E$368=D1453),0)),"n/a")</f>
        <v>0.28273464658169201</v>
      </c>
      <c r="K1453" s="86">
        <f t="array" ref="K1453">IFERROR(INDEX(DATA!$AL$133:$AL$368,MATCH(1,(DATA!$D$133:$D$368=B1453)*(DATA!$E$133:$E$368=D1453),0)),"n/a")</f>
        <v>16.37</v>
      </c>
      <c r="L1453" s="77">
        <f t="array" ref="L1453">IFERROR(INDEX(DATA!$AM$133:$AM$368,MATCH(1,(DATA!$D$133:$D$368=B1453)*(DATA!$E$133:$E$368=D1453),0)),"n/a")</f>
        <v>-0.60160623022633297</v>
      </c>
    </row>
    <row r="1454" spans="1:12" x14ac:dyDescent="0.2">
      <c r="A1454" s="75" t="s">
        <v>19</v>
      </c>
      <c r="B1454" s="66" t="s">
        <v>22</v>
      </c>
      <c r="C1454" s="66" t="s">
        <v>9</v>
      </c>
      <c r="D1454" s="66" t="s">
        <v>290</v>
      </c>
      <c r="E1454" s="86">
        <f t="array" ref="E1454">IFERROR(INDEX(DATA!$H$133:$H$368,MATCH(1,(DATA!$D$133:$D$368=B1454)*(DATA!$E$133:$E$368=D1454),0)),"n/a")</f>
        <v>0</v>
      </c>
      <c r="F1454" s="77">
        <f t="array" ref="F1454">IFERROR(INDEX(DATA!$I$133:$I$368,MATCH(1,(DATA!$D$133:$D$368=B1454)*(DATA!$E$133:$E$368=D1454),0)),"n/a")</f>
        <v>0</v>
      </c>
      <c r="G1454" s="86">
        <f t="array" ref="G1454">IFERROR(INDEX(DATA!$R$133:$R$368,MATCH(1,(DATA!$D$133:$D$368=B1454)*(DATA!$E$133:$E$368=D1454),0)),"n/a")</f>
        <v>0</v>
      </c>
      <c r="H1454" s="77">
        <f t="array" ref="H1454">IFERROR(INDEX(DATA!$S$133:$S$368,MATCH(1,(DATA!$D$133:$D$368=B1454)*(DATA!$E$133:$E$368=D1454),0)),"n/a")</f>
        <v>0</v>
      </c>
      <c r="I1454" s="86">
        <f t="array" ref="I1454">IFERROR(INDEX(DATA!$AB$133:$AB$368,MATCH(1,(DATA!$D$133:$D$368=B1454)*(DATA!$E$133:$E$368=D1454),0)),"n/a")</f>
        <v>0.15</v>
      </c>
      <c r="J1454" s="77">
        <f t="array" ref="J1454">IFERROR(INDEX(DATA!$AC$133:$AC$368,MATCH(1,(DATA!$D$133:$D$368=B1454)*(DATA!$E$133:$E$368=D1454),0)),"n/a")</f>
        <v>0</v>
      </c>
      <c r="K1454" s="86">
        <f t="array" ref="K1454">IFERROR(INDEX(DATA!$AL$133:$AL$368,MATCH(1,(DATA!$D$133:$D$368=B1454)*(DATA!$E$133:$E$368=D1454),0)),"n/a")</f>
        <v>0.6</v>
      </c>
      <c r="L1454" s="77">
        <f t="array" ref="L1454">IFERROR(INDEX(DATA!$AM$133:$AM$368,MATCH(1,(DATA!$D$133:$D$368=B1454)*(DATA!$E$133:$E$368=D1454),0)),"n/a")</f>
        <v>-0.68911917098445596</v>
      </c>
    </row>
    <row r="1455" spans="1:12" x14ac:dyDescent="0.2">
      <c r="A1455" s="75" t="s">
        <v>19</v>
      </c>
      <c r="B1455" s="66" t="s">
        <v>22</v>
      </c>
      <c r="C1455" s="66" t="s">
        <v>9</v>
      </c>
      <c r="D1455" s="66" t="s">
        <v>291</v>
      </c>
      <c r="E1455" s="86">
        <f t="array" ref="E1455">IFERROR(INDEX(DATA!$H$133:$H$368,MATCH(1,(DATA!$D$133:$D$368=B1455)*(DATA!$E$133:$E$368=D1455),0)),"n/a")</f>
        <v>0</v>
      </c>
      <c r="F1455" s="77">
        <f t="array" ref="F1455">IFERROR(INDEX(DATA!$I$133:$I$368,MATCH(1,(DATA!$D$133:$D$368=B1455)*(DATA!$E$133:$E$368=D1455),0)),"n/a")</f>
        <v>0</v>
      </c>
      <c r="G1455" s="86">
        <f t="array" ref="G1455">IFERROR(INDEX(DATA!$R$133:$R$368,MATCH(1,(DATA!$D$133:$D$368=B1455)*(DATA!$E$133:$E$368=D1455),0)),"n/a")</f>
        <v>19.77</v>
      </c>
      <c r="H1455" s="77">
        <f t="array" ref="H1455">IFERROR(INDEX(DATA!$S$133:$S$368,MATCH(1,(DATA!$D$133:$D$368=B1455)*(DATA!$E$133:$E$368=D1455),0)),"n/a")</f>
        <v>0.678268251273345</v>
      </c>
      <c r="I1455" s="86">
        <f t="array" ref="I1455">IFERROR(INDEX(DATA!$AB$133:$AB$368,MATCH(1,(DATA!$D$133:$D$368=B1455)*(DATA!$E$133:$E$368=D1455),0)),"n/a")</f>
        <v>26.48</v>
      </c>
      <c r="J1455" s="77">
        <f t="array" ref="J1455">IFERROR(INDEX(DATA!$AC$133:$AC$368,MATCH(1,(DATA!$D$133:$D$368=B1455)*(DATA!$E$133:$E$368=D1455),0)),"n/a")</f>
        <v>0.587529976019185</v>
      </c>
      <c r="K1455" s="86">
        <f t="array" ref="K1455">IFERROR(INDEX(DATA!$AL$133:$AL$368,MATCH(1,(DATA!$D$133:$D$368=B1455)*(DATA!$E$133:$E$368=D1455),0)),"n/a")</f>
        <v>62.7</v>
      </c>
      <c r="L1455" s="77">
        <f t="array" ref="L1455">IFERROR(INDEX(DATA!$AM$133:$AM$368,MATCH(1,(DATA!$D$133:$D$368=B1455)*(DATA!$E$133:$E$368=D1455),0)),"n/a")</f>
        <v>2.4679203539822998</v>
      </c>
    </row>
    <row r="1456" spans="1:12" x14ac:dyDescent="0.2">
      <c r="A1456" s="75" t="s">
        <v>19</v>
      </c>
      <c r="B1456" s="66" t="s">
        <v>22</v>
      </c>
      <c r="C1456" s="66" t="s">
        <v>9</v>
      </c>
      <c r="D1456" s="66" t="s">
        <v>292</v>
      </c>
      <c r="E1456" s="86">
        <f t="array" ref="E1456">IFERROR(INDEX(DATA!$H$133:$H$368,MATCH(1,(DATA!$D$133:$D$368=B1456)*(DATA!$E$133:$E$368=D1456),0)),"n/a")</f>
        <v>10.54</v>
      </c>
      <c r="F1456" s="77">
        <f t="array" ref="F1456">IFERROR(INDEX(DATA!$I$133:$I$368,MATCH(1,(DATA!$D$133:$D$368=B1456)*(DATA!$E$133:$E$368=D1456),0)),"n/a")</f>
        <v>-0.33752357008171002</v>
      </c>
      <c r="G1456" s="86">
        <f t="array" ref="G1456">IFERROR(INDEX(DATA!$R$133:$R$368,MATCH(1,(DATA!$D$133:$D$368=B1456)*(DATA!$E$133:$E$368=D1456),0)),"n/a")</f>
        <v>43.56</v>
      </c>
      <c r="H1456" s="77">
        <f t="array" ref="H1456">IFERROR(INDEX(DATA!$S$133:$S$368,MATCH(1,(DATA!$D$133:$D$368=B1456)*(DATA!$E$133:$E$368=D1456),0)),"n/a")</f>
        <v>-1.8476791347453701E-2</v>
      </c>
      <c r="I1456" s="86">
        <f t="array" ref="I1456">IFERROR(INDEX(DATA!$AB$133:$AB$368,MATCH(1,(DATA!$D$133:$D$368=B1456)*(DATA!$E$133:$E$368=D1456),0)),"n/a")</f>
        <v>94.24</v>
      </c>
      <c r="J1456" s="77">
        <f t="array" ref="J1456">IFERROR(INDEX(DATA!$AC$133:$AC$368,MATCH(1,(DATA!$D$133:$D$368=B1456)*(DATA!$E$133:$E$368=D1456),0)),"n/a")</f>
        <v>-0.116610423697038</v>
      </c>
      <c r="K1456" s="86">
        <f t="array" ref="K1456">IFERROR(INDEX(DATA!$AL$133:$AL$368,MATCH(1,(DATA!$D$133:$D$368=B1456)*(DATA!$E$133:$E$368=D1456),0)),"n/a")</f>
        <v>168.28</v>
      </c>
      <c r="L1456" s="77">
        <f t="array" ref="L1456">IFERROR(INDEX(DATA!$AM$133:$AM$368,MATCH(1,(DATA!$D$133:$D$368=B1456)*(DATA!$E$133:$E$368=D1456),0)),"n/a")</f>
        <v>2.2170928749316698E-2</v>
      </c>
    </row>
    <row r="1457" spans="1:12" x14ac:dyDescent="0.2">
      <c r="A1457" s="75" t="s">
        <v>19</v>
      </c>
      <c r="B1457" s="66" t="s">
        <v>22</v>
      </c>
      <c r="C1457" s="66" t="s">
        <v>9</v>
      </c>
      <c r="D1457" s="66" t="s">
        <v>293</v>
      </c>
      <c r="E1457" s="86">
        <f t="array" ref="E1457">IFERROR(INDEX(DATA!$H$133:$H$368,MATCH(1,(DATA!$D$133:$D$368=B1457)*(DATA!$E$133:$E$368=D1457),0)),"n/a")</f>
        <v>3.35</v>
      </c>
      <c r="F1457" s="77">
        <f t="array" ref="F1457">IFERROR(INDEX(DATA!$I$133:$I$368,MATCH(1,(DATA!$D$133:$D$368=B1457)*(DATA!$E$133:$E$368=D1457),0)),"n/a")</f>
        <v>0.22710622710622699</v>
      </c>
      <c r="G1457" s="86">
        <f t="array" ref="G1457">IFERROR(INDEX(DATA!$R$133:$R$368,MATCH(1,(DATA!$D$133:$D$368=B1457)*(DATA!$E$133:$E$368=D1457),0)),"n/a")</f>
        <v>13.52</v>
      </c>
      <c r="H1457" s="77">
        <f t="array" ref="H1457">IFERROR(INDEX(DATA!$S$133:$S$368,MATCH(1,(DATA!$D$133:$D$368=B1457)*(DATA!$E$133:$E$368=D1457),0)),"n/a")</f>
        <v>2.50189537528431E-2</v>
      </c>
      <c r="I1457" s="86">
        <f t="array" ref="I1457">IFERROR(INDEX(DATA!$AB$133:$AB$368,MATCH(1,(DATA!$D$133:$D$368=B1457)*(DATA!$E$133:$E$368=D1457),0)),"n/a")</f>
        <v>29.4</v>
      </c>
      <c r="J1457" s="77">
        <f t="array" ref="J1457">IFERROR(INDEX(DATA!$AC$133:$AC$368,MATCH(1,(DATA!$D$133:$D$368=B1457)*(DATA!$E$133:$E$368=D1457),0)),"n/a")</f>
        <v>-6.81458003169573E-2</v>
      </c>
      <c r="K1457" s="86">
        <f t="array" ref="K1457">IFERROR(INDEX(DATA!$AL$133:$AL$368,MATCH(1,(DATA!$D$133:$D$368=B1457)*(DATA!$E$133:$E$368=D1457),0)),"n/a")</f>
        <v>44.54</v>
      </c>
      <c r="L1457" s="77">
        <f t="array" ref="L1457">IFERROR(INDEX(DATA!$AM$133:$AM$368,MATCH(1,(DATA!$D$133:$D$368=B1457)*(DATA!$E$133:$E$368=D1457),0)),"n/a")</f>
        <v>-0.12718009014305301</v>
      </c>
    </row>
    <row r="1458" spans="1:12" x14ac:dyDescent="0.2">
      <c r="A1458" s="75" t="s">
        <v>19</v>
      </c>
      <c r="B1458" s="66" t="s">
        <v>22</v>
      </c>
      <c r="C1458" s="66" t="s">
        <v>9</v>
      </c>
      <c r="D1458" s="66" t="s">
        <v>294</v>
      </c>
      <c r="E1458" s="86">
        <f t="array" ref="E1458">IFERROR(INDEX(DATA!$H$133:$H$368,MATCH(1,(DATA!$D$133:$D$368=B1458)*(DATA!$E$133:$E$368=D1458),0)),"n/a")</f>
        <v>15.88</v>
      </c>
      <c r="F1458" s="77">
        <f t="array" ref="F1458">IFERROR(INDEX(DATA!$I$133:$I$368,MATCH(1,(DATA!$D$133:$D$368=B1458)*(DATA!$E$133:$E$368=D1458),0)),"n/a")</f>
        <v>2.1015625</v>
      </c>
      <c r="G1458" s="86">
        <f t="array" ref="G1458">IFERROR(INDEX(DATA!$R$133:$R$368,MATCH(1,(DATA!$D$133:$D$368=B1458)*(DATA!$E$133:$E$368=D1458),0)),"n/a")</f>
        <v>57.97</v>
      </c>
      <c r="H1458" s="77">
        <f t="array" ref="H1458">IFERROR(INDEX(DATA!$S$133:$S$368,MATCH(1,(DATA!$D$133:$D$368=B1458)*(DATA!$E$133:$E$368=D1458),0)),"n/a")</f>
        <v>6.0781440781440796</v>
      </c>
      <c r="I1458" s="86">
        <f t="array" ref="I1458">IFERROR(INDEX(DATA!$AB$133:$AB$368,MATCH(1,(DATA!$D$133:$D$368=B1458)*(DATA!$E$133:$E$368=D1458),0)),"n/a")</f>
        <v>104.5</v>
      </c>
      <c r="J1458" s="77">
        <f t="array" ref="J1458">IFERROR(INDEX(DATA!$AC$133:$AC$368,MATCH(1,(DATA!$D$133:$D$368=B1458)*(DATA!$E$133:$E$368=D1458),0)),"n/a")</f>
        <v>1.9189944134078201</v>
      </c>
      <c r="K1458" s="86">
        <f t="array" ref="K1458">IFERROR(INDEX(DATA!$AL$133:$AL$368,MATCH(1,(DATA!$D$133:$D$368=B1458)*(DATA!$E$133:$E$368=D1458),0)),"n/a")</f>
        <v>124.38</v>
      </c>
      <c r="L1458" s="77">
        <f t="array" ref="L1458">IFERROR(INDEX(DATA!$AM$133:$AM$368,MATCH(1,(DATA!$D$133:$D$368=B1458)*(DATA!$E$133:$E$368=D1458),0)),"n/a")</f>
        <v>1.1552590538901399</v>
      </c>
    </row>
    <row r="1459" spans="1:12" x14ac:dyDescent="0.2">
      <c r="A1459" s="75" t="s">
        <v>19</v>
      </c>
      <c r="B1459" s="66" t="s">
        <v>22</v>
      </c>
      <c r="C1459" s="66" t="s">
        <v>9</v>
      </c>
      <c r="D1459" s="66" t="s">
        <v>295</v>
      </c>
      <c r="E1459" s="86">
        <f t="array" ref="E1459">IFERROR(INDEX(DATA!$H$133:$H$368,MATCH(1,(DATA!$D$133:$D$368=B1459)*(DATA!$E$133:$E$368=D1459),0)),"n/a")</f>
        <v>8.1199999999999992</v>
      </c>
      <c r="F1459" s="77">
        <f t="array" ref="F1459">IFERROR(INDEX(DATA!$I$133:$I$368,MATCH(1,(DATA!$D$133:$D$368=B1459)*(DATA!$E$133:$E$368=D1459),0)),"n/a")</f>
        <v>0.21375186846038799</v>
      </c>
      <c r="G1459" s="86">
        <f t="array" ref="G1459">IFERROR(INDEX(DATA!$R$133:$R$368,MATCH(1,(DATA!$D$133:$D$368=B1459)*(DATA!$E$133:$E$368=D1459),0)),"n/a")</f>
        <v>23.42</v>
      </c>
      <c r="H1459" s="77">
        <f t="array" ref="H1459">IFERROR(INDEX(DATA!$S$133:$S$368,MATCH(1,(DATA!$D$133:$D$368=B1459)*(DATA!$E$133:$E$368=D1459),0)),"n/a")</f>
        <v>-3.6610448375154099E-2</v>
      </c>
      <c r="I1459" s="86">
        <f t="array" ref="I1459">IFERROR(INDEX(DATA!$AB$133:$AB$368,MATCH(1,(DATA!$D$133:$D$368=B1459)*(DATA!$E$133:$E$368=D1459),0)),"n/a")</f>
        <v>39.950000000000003</v>
      </c>
      <c r="J1459" s="77">
        <f t="array" ref="J1459">IFERROR(INDEX(DATA!$AC$133:$AC$368,MATCH(1,(DATA!$D$133:$D$368=B1459)*(DATA!$E$133:$E$368=D1459),0)),"n/a")</f>
        <v>-0.29053454093411502</v>
      </c>
      <c r="K1459" s="86">
        <f t="array" ref="K1459">IFERROR(INDEX(DATA!$AL$133:$AL$368,MATCH(1,(DATA!$D$133:$D$368=B1459)*(DATA!$E$133:$E$368=D1459),0)),"n/a")</f>
        <v>60.89</v>
      </c>
      <c r="L1459" s="77">
        <f t="array" ref="L1459">IFERROR(INDEX(DATA!$AM$133:$AM$368,MATCH(1,(DATA!$D$133:$D$368=B1459)*(DATA!$E$133:$E$368=D1459),0)),"n/a")</f>
        <v>-0.25196560196560203</v>
      </c>
    </row>
    <row r="1460" spans="1:12" x14ac:dyDescent="0.2">
      <c r="A1460" s="75" t="s">
        <v>19</v>
      </c>
      <c r="B1460" s="66" t="s">
        <v>22</v>
      </c>
      <c r="C1460" s="66" t="s">
        <v>9</v>
      </c>
      <c r="D1460" s="66" t="s">
        <v>296</v>
      </c>
      <c r="E1460" s="86">
        <f t="array" ref="E1460">IFERROR(INDEX(DATA!$H$133:$H$368,MATCH(1,(DATA!$D$133:$D$368=B1460)*(DATA!$E$133:$E$368=D1460),0)),"n/a")</f>
        <v>6.81</v>
      </c>
      <c r="F1460" s="77">
        <f t="array" ref="F1460">IFERROR(INDEX(DATA!$I$133:$I$368,MATCH(1,(DATA!$D$133:$D$368=B1460)*(DATA!$E$133:$E$368=D1460),0)),"n/a")</f>
        <v>0.66503667481662598</v>
      </c>
      <c r="G1460" s="86">
        <f t="array" ref="G1460">IFERROR(INDEX(DATA!$R$133:$R$368,MATCH(1,(DATA!$D$133:$D$368=B1460)*(DATA!$E$133:$E$368=D1460),0)),"n/a")</f>
        <v>34.270000000000003</v>
      </c>
      <c r="H1460" s="77">
        <f t="array" ref="H1460">IFERROR(INDEX(DATA!$S$133:$S$368,MATCH(1,(DATA!$D$133:$D$368=B1460)*(DATA!$E$133:$E$368=D1460),0)),"n/a")</f>
        <v>0.66682879377431903</v>
      </c>
      <c r="I1460" s="86">
        <f t="array" ref="I1460">IFERROR(INDEX(DATA!$AB$133:$AB$368,MATCH(1,(DATA!$D$133:$D$368=B1460)*(DATA!$E$133:$E$368=D1460),0)),"n/a")</f>
        <v>65.37</v>
      </c>
      <c r="J1460" s="77">
        <f t="array" ref="J1460">IFERROR(INDEX(DATA!$AC$133:$AC$368,MATCH(1,(DATA!$D$133:$D$368=B1460)*(DATA!$E$133:$E$368=D1460),0)),"n/a")</f>
        <v>0.28884069400630902</v>
      </c>
      <c r="K1460" s="86">
        <f t="array" ref="K1460">IFERROR(INDEX(DATA!$AL$133:$AL$368,MATCH(1,(DATA!$D$133:$D$368=B1460)*(DATA!$E$133:$E$368=D1460),0)),"n/a")</f>
        <v>94.85</v>
      </c>
      <c r="L1460" s="77">
        <f t="array" ref="L1460">IFERROR(INDEX(DATA!$AM$133:$AM$368,MATCH(1,(DATA!$D$133:$D$368=B1460)*(DATA!$E$133:$E$368=D1460),0)),"n/a")</f>
        <v>0.16123898139079301</v>
      </c>
    </row>
    <row r="1461" spans="1:12" x14ac:dyDescent="0.2">
      <c r="A1461" s="75" t="s">
        <v>19</v>
      </c>
      <c r="B1461" s="66" t="s">
        <v>22</v>
      </c>
      <c r="C1461" s="66" t="s">
        <v>9</v>
      </c>
      <c r="D1461" s="66" t="s">
        <v>297</v>
      </c>
      <c r="E1461" s="86">
        <f t="array" ref="E1461">IFERROR(INDEX(DATA!$H$133:$H$368,MATCH(1,(DATA!$D$133:$D$368=B1461)*(DATA!$E$133:$E$368=D1461),0)),"n/a")</f>
        <v>1.59</v>
      </c>
      <c r="F1461" s="77">
        <f t="array" ref="F1461">IFERROR(INDEX(DATA!$I$133:$I$368,MATCH(1,(DATA!$D$133:$D$368=B1461)*(DATA!$E$133:$E$368=D1461),0)),"n/a")</f>
        <v>-0.34297520661156999</v>
      </c>
      <c r="G1461" s="86">
        <f t="array" ref="G1461">IFERROR(INDEX(DATA!$R$133:$R$368,MATCH(1,(DATA!$D$133:$D$368=B1461)*(DATA!$E$133:$E$368=D1461),0)),"n/a")</f>
        <v>12.94</v>
      </c>
      <c r="H1461" s="77">
        <f t="array" ref="H1461">IFERROR(INDEX(DATA!$S$133:$S$368,MATCH(1,(DATA!$D$133:$D$368=B1461)*(DATA!$E$133:$E$368=D1461),0)),"n/a")</f>
        <v>-0.164622336991607</v>
      </c>
      <c r="I1461" s="86">
        <f t="array" ref="I1461">IFERROR(INDEX(DATA!$AB$133:$AB$368,MATCH(1,(DATA!$D$133:$D$368=B1461)*(DATA!$E$133:$E$368=D1461),0)),"n/a")</f>
        <v>22.98</v>
      </c>
      <c r="J1461" s="77">
        <f t="array" ref="J1461">IFERROR(INDEX(DATA!$AC$133:$AC$368,MATCH(1,(DATA!$D$133:$D$368=B1461)*(DATA!$E$133:$E$368=D1461),0)),"n/a")</f>
        <v>-0.41704718417047199</v>
      </c>
      <c r="K1461" s="86">
        <f t="array" ref="K1461">IFERROR(INDEX(DATA!$AL$133:$AL$368,MATCH(1,(DATA!$D$133:$D$368=B1461)*(DATA!$E$133:$E$368=D1461),0)),"n/a")</f>
        <v>37.229999999999997</v>
      </c>
      <c r="L1461" s="77">
        <f t="array" ref="L1461">IFERROR(INDEX(DATA!$AM$133:$AM$368,MATCH(1,(DATA!$D$133:$D$368=B1461)*(DATA!$E$133:$E$368=D1461),0)),"n/a")</f>
        <v>-0.42863720073664802</v>
      </c>
    </row>
    <row r="1462" spans="1:12" x14ac:dyDescent="0.2">
      <c r="A1462" s="75" t="s">
        <v>19</v>
      </c>
      <c r="B1462" s="66" t="s">
        <v>22</v>
      </c>
      <c r="C1462" s="66" t="s">
        <v>9</v>
      </c>
      <c r="D1462" s="66" t="s">
        <v>298</v>
      </c>
      <c r="E1462" s="86">
        <f t="array" ref="E1462">IFERROR(INDEX(DATA!$H$133:$H$368,MATCH(1,(DATA!$D$133:$D$368=B1462)*(DATA!$E$133:$E$368=D1462),0)),"n/a")</f>
        <v>0.64</v>
      </c>
      <c r="F1462" s="77">
        <f t="array" ref="F1462">IFERROR(INDEX(DATA!$I$133:$I$368,MATCH(1,(DATA!$D$133:$D$368=B1462)*(DATA!$E$133:$E$368=D1462),0)),"n/a")</f>
        <v>0.33333333333333298</v>
      </c>
      <c r="G1462" s="86">
        <f t="array" ref="G1462">IFERROR(INDEX(DATA!$R$133:$R$368,MATCH(1,(DATA!$D$133:$D$368=B1462)*(DATA!$E$133:$E$368=D1462),0)),"n/a")</f>
        <v>1.7</v>
      </c>
      <c r="H1462" s="77">
        <f t="array" ref="H1462">IFERROR(INDEX(DATA!$S$133:$S$368,MATCH(1,(DATA!$D$133:$D$368=B1462)*(DATA!$E$133:$E$368=D1462),0)),"n/a")</f>
        <v>-0.27350427350427298</v>
      </c>
      <c r="I1462" s="86">
        <f t="array" ref="I1462">IFERROR(INDEX(DATA!$AB$133:$AB$368,MATCH(1,(DATA!$D$133:$D$368=B1462)*(DATA!$E$133:$E$368=D1462),0)),"n/a")</f>
        <v>2.97</v>
      </c>
      <c r="J1462" s="77">
        <f t="array" ref="J1462">IFERROR(INDEX(DATA!$AC$133:$AC$368,MATCH(1,(DATA!$D$133:$D$368=B1462)*(DATA!$E$133:$E$368=D1462),0)),"n/a")</f>
        <v>-0.22454308093994799</v>
      </c>
      <c r="K1462" s="86">
        <f t="array" ref="K1462">IFERROR(INDEX(DATA!$AL$133:$AL$368,MATCH(1,(DATA!$D$133:$D$368=B1462)*(DATA!$E$133:$E$368=D1462),0)),"n/a")</f>
        <v>5.0599999999999996</v>
      </c>
      <c r="L1462" s="77">
        <f t="array" ref="L1462">IFERROR(INDEX(DATA!$AM$133:$AM$368,MATCH(1,(DATA!$D$133:$D$368=B1462)*(DATA!$E$133:$E$368=D1462),0)),"n/a")</f>
        <v>0.32114882506527398</v>
      </c>
    </row>
    <row r="1463" spans="1:12" x14ac:dyDescent="0.2">
      <c r="A1463" s="75" t="s">
        <v>19</v>
      </c>
      <c r="B1463" s="66" t="s">
        <v>22</v>
      </c>
      <c r="C1463" s="66" t="s">
        <v>9</v>
      </c>
      <c r="D1463" s="66" t="s">
        <v>299</v>
      </c>
      <c r="E1463" s="86">
        <f t="array" ref="E1463">IFERROR(INDEX(DATA!$H$133:$H$368,MATCH(1,(DATA!$D$133:$D$368=B1463)*(DATA!$E$133:$E$368=D1463),0)),"n/a")</f>
        <v>305.39</v>
      </c>
      <c r="F1463" s="77">
        <f t="array" ref="F1463">IFERROR(INDEX(DATA!$I$133:$I$368,MATCH(1,(DATA!$D$133:$D$368=B1463)*(DATA!$E$133:$E$368=D1463),0)),"n/a")</f>
        <v>-0.18874189777919401</v>
      </c>
      <c r="G1463" s="86">
        <f t="array" ref="G1463">IFERROR(INDEX(DATA!$R$133:$R$368,MATCH(1,(DATA!$D$133:$D$368=B1463)*(DATA!$E$133:$E$368=D1463),0)),"n/a")</f>
        <v>1104.23</v>
      </c>
      <c r="H1463" s="77">
        <f t="array" ref="H1463">IFERROR(INDEX(DATA!$S$133:$S$368,MATCH(1,(DATA!$D$133:$D$368=B1463)*(DATA!$E$133:$E$368=D1463),0)),"n/a")</f>
        <v>6.5653348774368098E-2</v>
      </c>
      <c r="I1463" s="86">
        <f t="array" ref="I1463">IFERROR(INDEX(DATA!$AB$133:$AB$368,MATCH(1,(DATA!$D$133:$D$368=B1463)*(DATA!$E$133:$E$368=D1463),0)),"n/a")</f>
        <v>2662.14</v>
      </c>
      <c r="J1463" s="77">
        <f t="array" ref="J1463">IFERROR(INDEX(DATA!$AC$133:$AC$368,MATCH(1,(DATA!$D$133:$D$368=B1463)*(DATA!$E$133:$E$368=D1463),0)),"n/a")</f>
        <v>0.278866662823543</v>
      </c>
      <c r="K1463" s="86">
        <f t="array" ref="K1463">IFERROR(INDEX(DATA!$AL$133:$AL$368,MATCH(1,(DATA!$D$133:$D$368=B1463)*(DATA!$E$133:$E$368=D1463),0)),"n/a")</f>
        <v>5753.08</v>
      </c>
      <c r="L1463" s="77">
        <f t="array" ref="L1463">IFERROR(INDEX(DATA!$AM$133:$AM$368,MATCH(1,(DATA!$D$133:$D$368=B1463)*(DATA!$E$133:$E$368=D1463),0)),"n/a")</f>
        <v>4.3799792077537397E-2</v>
      </c>
    </row>
    <row r="1464" spans="1:12" x14ac:dyDescent="0.2">
      <c r="A1464" s="75" t="s">
        <v>19</v>
      </c>
      <c r="B1464" s="66" t="s">
        <v>22</v>
      </c>
      <c r="C1464" s="66" t="s">
        <v>9</v>
      </c>
      <c r="D1464" s="66" t="s">
        <v>300</v>
      </c>
      <c r="E1464" s="86">
        <f t="array" ref="E1464">IFERROR(INDEX(DATA!$H$133:$H$368,MATCH(1,(DATA!$D$133:$D$368=B1464)*(DATA!$E$133:$E$368=D1464),0)),"n/a")</f>
        <v>30</v>
      </c>
      <c r="F1464" s="77">
        <f t="array" ref="F1464">IFERROR(INDEX(DATA!$I$133:$I$368,MATCH(1,(DATA!$D$133:$D$368=B1464)*(DATA!$E$133:$E$368=D1464),0)),"n/a")</f>
        <v>0</v>
      </c>
      <c r="G1464" s="86">
        <f t="array" ref="G1464">IFERROR(INDEX(DATA!$R$133:$R$368,MATCH(1,(DATA!$D$133:$D$368=B1464)*(DATA!$E$133:$E$368=D1464),0)),"n/a")</f>
        <v>99.69</v>
      </c>
      <c r="H1464" s="77">
        <f t="array" ref="H1464">IFERROR(INDEX(DATA!$S$133:$S$368,MATCH(1,(DATA!$D$133:$D$368=B1464)*(DATA!$E$133:$E$368=D1464),0)),"n/a")</f>
        <v>0</v>
      </c>
      <c r="I1464" s="86">
        <f t="array" ref="I1464">IFERROR(INDEX(DATA!$AB$133:$AB$368,MATCH(1,(DATA!$D$133:$D$368=B1464)*(DATA!$E$133:$E$368=D1464),0)),"n/a")</f>
        <v>164.28</v>
      </c>
      <c r="J1464" s="77">
        <f t="array" ref="J1464">IFERROR(INDEX(DATA!$AC$133:$AC$368,MATCH(1,(DATA!$D$133:$D$368=B1464)*(DATA!$E$133:$E$368=D1464),0)),"n/a")</f>
        <v>0</v>
      </c>
      <c r="K1464" s="86">
        <f t="array" ref="K1464">IFERROR(INDEX(DATA!$AL$133:$AL$368,MATCH(1,(DATA!$D$133:$D$368=B1464)*(DATA!$E$133:$E$368=D1464),0)),"n/a")</f>
        <v>195.25</v>
      </c>
      <c r="L1464" s="77">
        <f t="array" ref="L1464">IFERROR(INDEX(DATA!$AM$133:$AM$368,MATCH(1,(DATA!$D$133:$D$368=B1464)*(DATA!$E$133:$E$368=D1464),0)),"n/a")</f>
        <v>0</v>
      </c>
    </row>
    <row r="1465" spans="1:12" x14ac:dyDescent="0.2">
      <c r="A1465" s="75" t="s">
        <v>19</v>
      </c>
      <c r="B1465" s="66" t="s">
        <v>22</v>
      </c>
      <c r="C1465" s="66" t="s">
        <v>9</v>
      </c>
      <c r="D1465" s="66" t="s">
        <v>301</v>
      </c>
      <c r="E1465" s="86" t="str">
        <f t="array" ref="E1465">IFERROR(INDEX(DATA!$H$133:$H$368,MATCH(1,(DATA!$D$133:$D$368=B1465)*(DATA!$E$133:$E$368=D1465),0)),"n/a")</f>
        <v>n/a</v>
      </c>
      <c r="F1465" s="77" t="str">
        <f t="array" ref="F1465">IFERROR(INDEX(DATA!$I$133:$I$368,MATCH(1,(DATA!$D$133:$D$368=B1465)*(DATA!$E$133:$E$368=D1465),0)),"n/a")</f>
        <v>n/a</v>
      </c>
      <c r="G1465" s="86" t="str">
        <f t="array" ref="G1465">IFERROR(INDEX(DATA!$R$133:$R$368,MATCH(1,(DATA!$D$133:$D$368=B1465)*(DATA!$E$133:$E$368=D1465),0)),"n/a")</f>
        <v>n/a</v>
      </c>
      <c r="H1465" s="77" t="str">
        <f t="array" ref="H1465">IFERROR(INDEX(DATA!$S$133:$S$368,MATCH(1,(DATA!$D$133:$D$368=B1465)*(DATA!$E$133:$E$368=D1465),0)),"n/a")</f>
        <v>n/a</v>
      </c>
      <c r="I1465" s="86" t="str">
        <f t="array" ref="I1465">IFERROR(INDEX(DATA!$AB$133:$AB$368,MATCH(1,(DATA!$D$133:$D$368=B1465)*(DATA!$E$133:$E$368=D1465),0)),"n/a")</f>
        <v>n/a</v>
      </c>
      <c r="J1465" s="77" t="str">
        <f t="array" ref="J1465">IFERROR(INDEX(DATA!$AC$133:$AC$368,MATCH(1,(DATA!$D$133:$D$368=B1465)*(DATA!$E$133:$E$368=D1465),0)),"n/a")</f>
        <v>n/a</v>
      </c>
      <c r="K1465" s="86" t="str">
        <f t="array" ref="K1465">IFERROR(INDEX(DATA!$AL$133:$AL$368,MATCH(1,(DATA!$D$133:$D$368=B1465)*(DATA!$E$133:$E$368=D1465),0)),"n/a")</f>
        <v>n/a</v>
      </c>
      <c r="L1465" s="77" t="str">
        <f t="array" ref="L1465">IFERROR(INDEX(DATA!$AM$133:$AM$368,MATCH(1,(DATA!$D$133:$D$368=B1465)*(DATA!$E$133:$E$368=D1465),0)),"n/a")</f>
        <v>n/a</v>
      </c>
    </row>
    <row r="1466" spans="1:12" x14ac:dyDescent="0.2">
      <c r="A1466" s="75" t="s">
        <v>19</v>
      </c>
      <c r="B1466" s="66" t="s">
        <v>22</v>
      </c>
      <c r="C1466" s="66" t="s">
        <v>9</v>
      </c>
      <c r="D1466" s="66" t="s">
        <v>302</v>
      </c>
      <c r="E1466" s="86">
        <f t="array" ref="E1466">IFERROR(INDEX(DATA!$H$133:$H$368,MATCH(1,(DATA!$D$133:$D$368=B1466)*(DATA!$E$133:$E$368=D1466),0)),"n/a")</f>
        <v>0</v>
      </c>
      <c r="F1466" s="77">
        <f t="array" ref="F1466">IFERROR(INDEX(DATA!$I$133:$I$368,MATCH(1,(DATA!$D$133:$D$368=B1466)*(DATA!$E$133:$E$368=D1466),0)),"n/a")</f>
        <v>0</v>
      </c>
      <c r="G1466" s="86">
        <f t="array" ref="G1466">IFERROR(INDEX(DATA!$R$133:$R$368,MATCH(1,(DATA!$D$133:$D$368=B1466)*(DATA!$E$133:$E$368=D1466),0)),"n/a")</f>
        <v>0.35</v>
      </c>
      <c r="H1466" s="77">
        <f t="array" ref="H1466">IFERROR(INDEX(DATA!$S$133:$S$368,MATCH(1,(DATA!$D$133:$D$368=B1466)*(DATA!$E$133:$E$368=D1466),0)),"n/a")</f>
        <v>-0.54545454545454597</v>
      </c>
      <c r="I1466" s="86">
        <f t="array" ref="I1466">IFERROR(INDEX(DATA!$AB$133:$AB$368,MATCH(1,(DATA!$D$133:$D$368=B1466)*(DATA!$E$133:$E$368=D1466),0)),"n/a")</f>
        <v>2.76</v>
      </c>
      <c r="J1466" s="77">
        <f t="array" ref="J1466">IFERROR(INDEX(DATA!$AC$133:$AC$368,MATCH(1,(DATA!$D$133:$D$368=B1466)*(DATA!$E$133:$E$368=D1466),0)),"n/a")</f>
        <v>2.28571428571429</v>
      </c>
      <c r="K1466" s="86">
        <f t="array" ref="K1466">IFERROR(INDEX(DATA!$AL$133:$AL$368,MATCH(1,(DATA!$D$133:$D$368=B1466)*(DATA!$E$133:$E$368=D1466),0)),"n/a")</f>
        <v>2.76</v>
      </c>
      <c r="L1466" s="77">
        <f t="array" ref="L1466">IFERROR(INDEX(DATA!$AM$133:$AM$368,MATCH(1,(DATA!$D$133:$D$368=B1466)*(DATA!$E$133:$E$368=D1466),0)),"n/a")</f>
        <v>2.28571428571429</v>
      </c>
    </row>
    <row r="1467" spans="1:12" x14ac:dyDescent="0.2">
      <c r="A1467" s="75" t="s">
        <v>19</v>
      </c>
      <c r="B1467" s="66" t="s">
        <v>22</v>
      </c>
      <c r="C1467" s="66" t="s">
        <v>9</v>
      </c>
      <c r="D1467" s="66" t="s">
        <v>303</v>
      </c>
      <c r="E1467" s="86">
        <f t="array" ref="E1467">IFERROR(INDEX(DATA!$H$133:$H$368,MATCH(1,(DATA!$D$133:$D$368=B1467)*(DATA!$E$133:$E$368=D1467),0)),"n/a")</f>
        <v>6.87</v>
      </c>
      <c r="F1467" s="77">
        <f t="array" ref="F1467">IFERROR(INDEX(DATA!$I$133:$I$368,MATCH(1,(DATA!$D$133:$D$368=B1467)*(DATA!$E$133:$E$368=D1467),0)),"n/a")</f>
        <v>1.4361702127659599</v>
      </c>
      <c r="G1467" s="86">
        <f t="array" ref="G1467">IFERROR(INDEX(DATA!$R$133:$R$368,MATCH(1,(DATA!$D$133:$D$368=B1467)*(DATA!$E$133:$E$368=D1467),0)),"n/a")</f>
        <v>14.1</v>
      </c>
      <c r="H1467" s="77">
        <f t="array" ref="H1467">IFERROR(INDEX(DATA!$S$133:$S$368,MATCH(1,(DATA!$D$133:$D$368=B1467)*(DATA!$E$133:$E$368=D1467),0)),"n/a")</f>
        <v>1.7325581395348799</v>
      </c>
      <c r="I1467" s="86">
        <f t="array" ref="I1467">IFERROR(INDEX(DATA!$AB$133:$AB$368,MATCH(1,(DATA!$D$133:$D$368=B1467)*(DATA!$E$133:$E$368=D1467),0)),"n/a")</f>
        <v>41.23</v>
      </c>
      <c r="J1467" s="77">
        <f t="array" ref="J1467">IFERROR(INDEX(DATA!$AC$133:$AC$368,MATCH(1,(DATA!$D$133:$D$368=B1467)*(DATA!$E$133:$E$368=D1467),0)),"n/a")</f>
        <v>6.7939508506616297</v>
      </c>
      <c r="K1467" s="86">
        <f t="array" ref="K1467">IFERROR(INDEX(DATA!$AL$133:$AL$368,MATCH(1,(DATA!$D$133:$D$368=B1467)*(DATA!$E$133:$E$368=D1467),0)),"n/a")</f>
        <v>82.67</v>
      </c>
      <c r="L1467" s="77">
        <f t="array" ref="L1467">IFERROR(INDEX(DATA!$AM$133:$AM$368,MATCH(1,(DATA!$D$133:$D$368=B1467)*(DATA!$E$133:$E$368=D1467),0)),"n/a")</f>
        <v>8.9842995169082105</v>
      </c>
    </row>
    <row r="1468" spans="1:12" x14ac:dyDescent="0.2">
      <c r="A1468" s="75" t="s">
        <v>19</v>
      </c>
      <c r="B1468" s="66" t="s">
        <v>22</v>
      </c>
      <c r="C1468" s="66" t="s">
        <v>9</v>
      </c>
      <c r="D1468" s="66" t="s">
        <v>304</v>
      </c>
      <c r="E1468" s="86">
        <f t="array" ref="E1468">IFERROR(INDEX(DATA!$H$133:$H$368,MATCH(1,(DATA!$D$133:$D$368=B1468)*(DATA!$E$133:$E$368=D1468),0)),"n/a")</f>
        <v>220.28</v>
      </c>
      <c r="F1468" s="77">
        <f t="array" ref="F1468">IFERROR(INDEX(DATA!$I$133:$I$368,MATCH(1,(DATA!$D$133:$D$368=B1468)*(DATA!$E$133:$E$368=D1468),0)),"n/a")</f>
        <v>9.9491082481316193E-3</v>
      </c>
      <c r="G1468" s="86">
        <f t="array" ref="G1468">IFERROR(INDEX(DATA!$R$133:$R$368,MATCH(1,(DATA!$D$133:$D$368=B1468)*(DATA!$E$133:$E$368=D1468),0)),"n/a")</f>
        <v>633.80999999999995</v>
      </c>
      <c r="H1468" s="77">
        <f t="array" ref="H1468">IFERROR(INDEX(DATA!$S$133:$S$368,MATCH(1,(DATA!$D$133:$D$368=B1468)*(DATA!$E$133:$E$368=D1468),0)),"n/a")</f>
        <v>0.939799228744568</v>
      </c>
      <c r="I1468" s="86">
        <f t="array" ref="I1468">IFERROR(INDEX(DATA!$AB$133:$AB$368,MATCH(1,(DATA!$D$133:$D$368=B1468)*(DATA!$E$133:$E$368=D1468),0)),"n/a")</f>
        <v>1316.4</v>
      </c>
      <c r="J1468" s="77">
        <f t="array" ref="J1468">IFERROR(INDEX(DATA!$AC$133:$AC$368,MATCH(1,(DATA!$D$133:$D$368=B1468)*(DATA!$E$133:$E$368=D1468),0)),"n/a")</f>
        <v>1.09444409088016</v>
      </c>
      <c r="K1468" s="86">
        <f t="array" ref="K1468">IFERROR(INDEX(DATA!$AL$133:$AL$368,MATCH(1,(DATA!$D$133:$D$368=B1468)*(DATA!$E$133:$E$368=D1468),0)),"n/a")</f>
        <v>2835.21</v>
      </c>
      <c r="L1468" s="77">
        <f t="array" ref="L1468">IFERROR(INDEX(DATA!$AM$133:$AM$368,MATCH(1,(DATA!$D$133:$D$368=B1468)*(DATA!$E$133:$E$368=D1468),0)),"n/a")</f>
        <v>-0.19543860246543601</v>
      </c>
    </row>
    <row r="1469" spans="1:12" x14ac:dyDescent="0.2">
      <c r="A1469" s="75" t="s">
        <v>19</v>
      </c>
      <c r="B1469" s="66" t="s">
        <v>22</v>
      </c>
      <c r="C1469" s="66" t="s">
        <v>9</v>
      </c>
      <c r="D1469" s="66" t="s">
        <v>305</v>
      </c>
      <c r="E1469" s="86">
        <f t="array" ref="E1469">IFERROR(INDEX(DATA!$H$133:$H$368,MATCH(1,(DATA!$D$133:$D$368=B1469)*(DATA!$E$133:$E$368=D1469),0)),"n/a")</f>
        <v>0</v>
      </c>
      <c r="F1469" s="77">
        <f t="array" ref="F1469">IFERROR(INDEX(DATA!$I$133:$I$368,MATCH(1,(DATA!$D$133:$D$368=B1469)*(DATA!$E$133:$E$368=D1469),0)),"n/a")</f>
        <v>0</v>
      </c>
      <c r="G1469" s="86">
        <f t="array" ref="G1469">IFERROR(INDEX(DATA!$R$133:$R$368,MATCH(1,(DATA!$D$133:$D$368=B1469)*(DATA!$E$133:$E$368=D1469),0)),"n/a")</f>
        <v>2.14</v>
      </c>
      <c r="H1469" s="77">
        <f t="array" ref="H1469">IFERROR(INDEX(DATA!$S$133:$S$368,MATCH(1,(DATA!$D$133:$D$368=B1469)*(DATA!$E$133:$E$368=D1469),0)),"n/a")</f>
        <v>-0.77306468716861099</v>
      </c>
      <c r="I1469" s="86">
        <f t="array" ref="I1469">IFERROR(INDEX(DATA!$AB$133:$AB$368,MATCH(1,(DATA!$D$133:$D$368=B1469)*(DATA!$E$133:$E$368=D1469),0)),"n/a")</f>
        <v>7.81</v>
      </c>
      <c r="J1469" s="77">
        <f t="array" ref="J1469">IFERROR(INDEX(DATA!$AC$133:$AC$368,MATCH(1,(DATA!$D$133:$D$368=B1469)*(DATA!$E$133:$E$368=D1469),0)),"n/a")</f>
        <v>-0.45612813370473498</v>
      </c>
      <c r="K1469" s="86">
        <f t="array" ref="K1469">IFERROR(INDEX(DATA!$AL$133:$AL$368,MATCH(1,(DATA!$D$133:$D$368=B1469)*(DATA!$E$133:$E$368=D1469),0)),"n/a")</f>
        <v>17.649999999999999</v>
      </c>
      <c r="L1469" s="77">
        <f t="array" ref="L1469">IFERROR(INDEX(DATA!$AM$133:$AM$368,MATCH(1,(DATA!$D$133:$D$368=B1469)*(DATA!$E$133:$E$368=D1469),0)),"n/a")</f>
        <v>-0.432293341910582</v>
      </c>
    </row>
    <row r="1470" spans="1:12" x14ac:dyDescent="0.2">
      <c r="A1470" s="75" t="s">
        <v>19</v>
      </c>
      <c r="B1470" s="66" t="s">
        <v>22</v>
      </c>
      <c r="C1470" s="66" t="s">
        <v>9</v>
      </c>
      <c r="D1470" s="66" t="s">
        <v>306</v>
      </c>
      <c r="E1470" s="86">
        <f t="array" ref="E1470">IFERROR(INDEX(DATA!$H$133:$H$368,MATCH(1,(DATA!$D$133:$D$368=B1470)*(DATA!$E$133:$E$368=D1470),0)),"n/a")</f>
        <v>66.83</v>
      </c>
      <c r="F1470" s="77">
        <f t="array" ref="F1470">IFERROR(INDEX(DATA!$I$133:$I$368,MATCH(1,(DATA!$D$133:$D$368=B1470)*(DATA!$E$133:$E$368=D1470),0)),"n/a")</f>
        <v>0.32810015898251199</v>
      </c>
      <c r="G1470" s="86">
        <f t="array" ref="G1470">IFERROR(INDEX(DATA!$R$133:$R$368,MATCH(1,(DATA!$D$133:$D$368=B1470)*(DATA!$E$133:$E$368=D1470),0)),"n/a")</f>
        <v>289.45</v>
      </c>
      <c r="H1470" s="77">
        <f t="array" ref="H1470">IFERROR(INDEX(DATA!$S$133:$S$368,MATCH(1,(DATA!$D$133:$D$368=B1470)*(DATA!$E$133:$E$368=D1470),0)),"n/a")</f>
        <v>0.42389807162534499</v>
      </c>
      <c r="I1470" s="86">
        <f t="array" ref="I1470">IFERROR(INDEX(DATA!$AB$133:$AB$368,MATCH(1,(DATA!$D$133:$D$368=B1470)*(DATA!$E$133:$E$368=D1470),0)),"n/a")</f>
        <v>649.59</v>
      </c>
      <c r="J1470" s="77">
        <f t="array" ref="J1470">IFERROR(INDEX(DATA!$AC$133:$AC$368,MATCH(1,(DATA!$D$133:$D$368=B1470)*(DATA!$E$133:$E$368=D1470),0)),"n/a")</f>
        <v>0.215390948041986</v>
      </c>
      <c r="K1470" s="86">
        <f t="array" ref="K1470">IFERROR(INDEX(DATA!$AL$133:$AL$368,MATCH(1,(DATA!$D$133:$D$368=B1470)*(DATA!$E$133:$E$368=D1470),0)),"n/a")</f>
        <v>947.36</v>
      </c>
      <c r="L1470" s="77">
        <f t="array" ref="L1470">IFERROR(INDEX(DATA!$AM$133:$AM$368,MATCH(1,(DATA!$D$133:$D$368=B1470)*(DATA!$E$133:$E$368=D1470),0)),"n/a")</f>
        <v>0.21574867819927099</v>
      </c>
    </row>
    <row r="1471" spans="1:12" x14ac:dyDescent="0.2">
      <c r="A1471" s="75" t="s">
        <v>19</v>
      </c>
      <c r="B1471" s="66" t="s">
        <v>22</v>
      </c>
      <c r="C1471" s="66" t="s">
        <v>9</v>
      </c>
      <c r="D1471" s="66" t="s">
        <v>307</v>
      </c>
      <c r="E1471" s="86">
        <f t="array" ref="E1471">IFERROR(INDEX(DATA!$H$133:$H$368,MATCH(1,(DATA!$D$133:$D$368=B1471)*(DATA!$E$133:$E$368=D1471),0)),"n/a")</f>
        <v>35.770000000000003</v>
      </c>
      <c r="F1471" s="77">
        <f t="array" ref="F1471">IFERROR(INDEX(DATA!$I$133:$I$368,MATCH(1,(DATA!$D$133:$D$368=B1471)*(DATA!$E$133:$E$368=D1471),0)),"n/a")</f>
        <v>0.96</v>
      </c>
      <c r="G1471" s="86">
        <f t="array" ref="G1471">IFERROR(INDEX(DATA!$R$133:$R$368,MATCH(1,(DATA!$D$133:$D$368=B1471)*(DATA!$E$133:$E$368=D1471),0)),"n/a")</f>
        <v>129.19999999999999</v>
      </c>
      <c r="H1471" s="77">
        <f t="array" ref="H1471">IFERROR(INDEX(DATA!$S$133:$S$368,MATCH(1,(DATA!$D$133:$D$368=B1471)*(DATA!$E$133:$E$368=D1471),0)),"n/a")</f>
        <v>1.01058201058201</v>
      </c>
      <c r="I1471" s="86">
        <f t="array" ref="I1471">IFERROR(INDEX(DATA!$AB$133:$AB$368,MATCH(1,(DATA!$D$133:$D$368=B1471)*(DATA!$E$133:$E$368=D1471),0)),"n/a")</f>
        <v>270.52999999999997</v>
      </c>
      <c r="J1471" s="77">
        <f t="array" ref="J1471">IFERROR(INDEX(DATA!$AC$133:$AC$368,MATCH(1,(DATA!$D$133:$D$368=B1471)*(DATA!$E$133:$E$368=D1471),0)),"n/a")</f>
        <v>1.0372769033812801</v>
      </c>
      <c r="K1471" s="86">
        <f t="array" ref="K1471">IFERROR(INDEX(DATA!$AL$133:$AL$368,MATCH(1,(DATA!$D$133:$D$368=B1471)*(DATA!$E$133:$E$368=D1471),0)),"n/a")</f>
        <v>544.98</v>
      </c>
      <c r="L1471" s="77">
        <f t="array" ref="L1471">IFERROR(INDEX(DATA!$AM$133:$AM$368,MATCH(1,(DATA!$D$133:$D$368=B1471)*(DATA!$E$133:$E$368=D1471),0)),"n/a")</f>
        <v>-0.10006935499851401</v>
      </c>
    </row>
    <row r="1472" spans="1:12" x14ac:dyDescent="0.2">
      <c r="A1472" s="75" t="s">
        <v>19</v>
      </c>
      <c r="B1472" s="66" t="s">
        <v>22</v>
      </c>
      <c r="C1472" s="66" t="s">
        <v>9</v>
      </c>
      <c r="D1472" s="66" t="s">
        <v>308</v>
      </c>
      <c r="E1472" s="86">
        <f t="array" ref="E1472">IFERROR(INDEX(DATA!$H$133:$H$368,MATCH(1,(DATA!$D$133:$D$368=B1472)*(DATA!$E$133:$E$368=D1472),0)),"n/a")</f>
        <v>0.06</v>
      </c>
      <c r="F1472" s="77">
        <f t="array" ref="F1472">IFERROR(INDEX(DATA!$I$133:$I$368,MATCH(1,(DATA!$D$133:$D$368=B1472)*(DATA!$E$133:$E$368=D1472),0)),"n/a")</f>
        <v>0</v>
      </c>
      <c r="G1472" s="86">
        <f t="array" ref="G1472">IFERROR(INDEX(DATA!$R$133:$R$368,MATCH(1,(DATA!$D$133:$D$368=B1472)*(DATA!$E$133:$E$368=D1472),0)),"n/a")</f>
        <v>0.06</v>
      </c>
      <c r="H1472" s="77">
        <f t="array" ref="H1472">IFERROR(INDEX(DATA!$S$133:$S$368,MATCH(1,(DATA!$D$133:$D$368=B1472)*(DATA!$E$133:$E$368=D1472),0)),"n/a")</f>
        <v>0</v>
      </c>
      <c r="I1472" s="86">
        <f t="array" ref="I1472">IFERROR(INDEX(DATA!$AB$133:$AB$368,MATCH(1,(DATA!$D$133:$D$368=B1472)*(DATA!$E$133:$E$368=D1472),0)),"n/a")</f>
        <v>0.06</v>
      </c>
      <c r="J1472" s="77">
        <f t="array" ref="J1472">IFERROR(INDEX(DATA!$AC$133:$AC$368,MATCH(1,(DATA!$D$133:$D$368=B1472)*(DATA!$E$133:$E$368=D1472),0)),"n/a")</f>
        <v>0</v>
      </c>
      <c r="K1472" s="86">
        <f t="array" ref="K1472">IFERROR(INDEX(DATA!$AL$133:$AL$368,MATCH(1,(DATA!$D$133:$D$368=B1472)*(DATA!$E$133:$E$368=D1472),0)),"n/a")</f>
        <v>1.04</v>
      </c>
      <c r="L1472" s="77">
        <f t="array" ref="L1472">IFERROR(INDEX(DATA!$AM$133:$AM$368,MATCH(1,(DATA!$D$133:$D$368=B1472)*(DATA!$E$133:$E$368=D1472),0)),"n/a")</f>
        <v>0</v>
      </c>
    </row>
    <row r="1473" spans="1:12" x14ac:dyDescent="0.2">
      <c r="A1473" s="75" t="s">
        <v>19</v>
      </c>
      <c r="B1473" s="66" t="s">
        <v>22</v>
      </c>
      <c r="C1473" s="66" t="s">
        <v>9</v>
      </c>
      <c r="D1473" s="66" t="s">
        <v>309</v>
      </c>
      <c r="E1473" s="86">
        <f t="array" ref="E1473">IFERROR(INDEX(DATA!$H$133:$H$368,MATCH(1,(DATA!$D$133:$D$368=B1473)*(DATA!$E$133:$E$368=D1473),0)),"n/a")</f>
        <v>0</v>
      </c>
      <c r="F1473" s="77">
        <f t="array" ref="F1473">IFERROR(INDEX(DATA!$I$133:$I$368,MATCH(1,(DATA!$D$133:$D$368=B1473)*(DATA!$E$133:$E$368=D1473),0)),"n/a")</f>
        <v>0</v>
      </c>
      <c r="G1473" s="86">
        <f t="array" ref="G1473">IFERROR(INDEX(DATA!$R$133:$R$368,MATCH(1,(DATA!$D$133:$D$368=B1473)*(DATA!$E$133:$E$368=D1473),0)),"n/a")</f>
        <v>0</v>
      </c>
      <c r="H1473" s="77">
        <f t="array" ref="H1473">IFERROR(INDEX(DATA!$S$133:$S$368,MATCH(1,(DATA!$D$133:$D$368=B1473)*(DATA!$E$133:$E$368=D1473),0)),"n/a")</f>
        <v>0</v>
      </c>
      <c r="I1473" s="86">
        <f t="array" ref="I1473">IFERROR(INDEX(DATA!$AB$133:$AB$368,MATCH(1,(DATA!$D$133:$D$368=B1473)*(DATA!$E$133:$E$368=D1473),0)),"n/a")</f>
        <v>0.08</v>
      </c>
      <c r="J1473" s="77">
        <f t="array" ref="J1473">IFERROR(INDEX(DATA!$AC$133:$AC$368,MATCH(1,(DATA!$D$133:$D$368=B1473)*(DATA!$E$133:$E$368=D1473),0)),"n/a")</f>
        <v>0</v>
      </c>
      <c r="K1473" s="86">
        <f t="array" ref="K1473">IFERROR(INDEX(DATA!$AL$133:$AL$368,MATCH(1,(DATA!$D$133:$D$368=B1473)*(DATA!$E$133:$E$368=D1473),0)),"n/a")</f>
        <v>0.08</v>
      </c>
      <c r="L1473" s="77">
        <f t="array" ref="L1473">IFERROR(INDEX(DATA!$AM$133:$AM$368,MATCH(1,(DATA!$D$133:$D$368=B1473)*(DATA!$E$133:$E$368=D1473),0)),"n/a")</f>
        <v>-0.66666666666666696</v>
      </c>
    </row>
    <row r="1474" spans="1:12" x14ac:dyDescent="0.2">
      <c r="A1474" s="75" t="s">
        <v>19</v>
      </c>
      <c r="B1474" s="66" t="s">
        <v>22</v>
      </c>
      <c r="C1474" s="66" t="s">
        <v>9</v>
      </c>
      <c r="D1474" s="66" t="s">
        <v>310</v>
      </c>
      <c r="E1474" s="86" t="str">
        <f t="array" ref="E1474">IFERROR(INDEX(DATA!$H$133:$H$368,MATCH(1,(DATA!$D$133:$D$368=B1474)*(DATA!$E$133:$E$368=D1474),0)),"n/a")</f>
        <v>n/a</v>
      </c>
      <c r="F1474" s="77" t="str">
        <f t="array" ref="F1474">IFERROR(INDEX(DATA!$I$133:$I$368,MATCH(1,(DATA!$D$133:$D$368=B1474)*(DATA!$E$133:$E$368=D1474),0)),"n/a")</f>
        <v>n/a</v>
      </c>
      <c r="G1474" s="86" t="str">
        <f t="array" ref="G1474">IFERROR(INDEX(DATA!$R$133:$R$368,MATCH(1,(DATA!$D$133:$D$368=B1474)*(DATA!$E$133:$E$368=D1474),0)),"n/a")</f>
        <v>n/a</v>
      </c>
      <c r="H1474" s="77" t="str">
        <f t="array" ref="H1474">IFERROR(INDEX(DATA!$S$133:$S$368,MATCH(1,(DATA!$D$133:$D$368=B1474)*(DATA!$E$133:$E$368=D1474),0)),"n/a")</f>
        <v>n/a</v>
      </c>
      <c r="I1474" s="86" t="str">
        <f t="array" ref="I1474">IFERROR(INDEX(DATA!$AB$133:$AB$368,MATCH(1,(DATA!$D$133:$D$368=B1474)*(DATA!$E$133:$E$368=D1474),0)),"n/a")</f>
        <v>n/a</v>
      </c>
      <c r="J1474" s="77" t="str">
        <f t="array" ref="J1474">IFERROR(INDEX(DATA!$AC$133:$AC$368,MATCH(1,(DATA!$D$133:$D$368=B1474)*(DATA!$E$133:$E$368=D1474),0)),"n/a")</f>
        <v>n/a</v>
      </c>
      <c r="K1474" s="86" t="str">
        <f t="array" ref="K1474">IFERROR(INDEX(DATA!$AL$133:$AL$368,MATCH(1,(DATA!$D$133:$D$368=B1474)*(DATA!$E$133:$E$368=D1474),0)),"n/a")</f>
        <v>n/a</v>
      </c>
      <c r="L1474" s="77" t="str">
        <f t="array" ref="L1474">IFERROR(INDEX(DATA!$AM$133:$AM$368,MATCH(1,(DATA!$D$133:$D$368=B1474)*(DATA!$E$133:$E$368=D1474),0)),"n/a")</f>
        <v>n/a</v>
      </c>
    </row>
    <row r="1475" spans="1:12" x14ac:dyDescent="0.2">
      <c r="A1475" s="75" t="s">
        <v>19</v>
      </c>
      <c r="B1475" s="66" t="s">
        <v>22</v>
      </c>
      <c r="C1475" s="66" t="s">
        <v>9</v>
      </c>
      <c r="D1475" s="66" t="s">
        <v>311</v>
      </c>
      <c r="E1475" s="86">
        <f t="array" ref="E1475">IFERROR(INDEX(DATA!$H$133:$H$368,MATCH(1,(DATA!$D$133:$D$368=B1475)*(DATA!$E$133:$E$368=D1475),0)),"n/a")</f>
        <v>0.91</v>
      </c>
      <c r="F1475" s="77">
        <f t="array" ref="F1475">IFERROR(INDEX(DATA!$I$133:$I$368,MATCH(1,(DATA!$D$133:$D$368=B1475)*(DATA!$E$133:$E$368=D1475),0)),"n/a")</f>
        <v>0</v>
      </c>
      <c r="G1475" s="86">
        <f t="array" ref="G1475">IFERROR(INDEX(DATA!$R$133:$R$368,MATCH(1,(DATA!$D$133:$D$368=B1475)*(DATA!$E$133:$E$368=D1475),0)),"n/a")</f>
        <v>2.2200000000000002</v>
      </c>
      <c r="H1475" s="77">
        <f t="array" ref="H1475">IFERROR(INDEX(DATA!$S$133:$S$368,MATCH(1,(DATA!$D$133:$D$368=B1475)*(DATA!$E$133:$E$368=D1475),0)),"n/a")</f>
        <v>-0.171641791044776</v>
      </c>
      <c r="I1475" s="86">
        <f t="array" ref="I1475">IFERROR(INDEX(DATA!$AB$133:$AB$368,MATCH(1,(DATA!$D$133:$D$368=B1475)*(DATA!$E$133:$E$368=D1475),0)),"n/a")</f>
        <v>8.6999999999999993</v>
      </c>
      <c r="J1475" s="77">
        <f t="array" ref="J1475">IFERROR(INDEX(DATA!$AC$133:$AC$368,MATCH(1,(DATA!$D$133:$D$368=B1475)*(DATA!$E$133:$E$368=D1475),0)),"n/a")</f>
        <v>0.45484949832775901</v>
      </c>
      <c r="K1475" s="86">
        <f t="array" ref="K1475">IFERROR(INDEX(DATA!$AL$133:$AL$368,MATCH(1,(DATA!$D$133:$D$368=B1475)*(DATA!$E$133:$E$368=D1475),0)),"n/a")</f>
        <v>22.16</v>
      </c>
      <c r="L1475" s="77">
        <f t="array" ref="L1475">IFERROR(INDEX(DATA!$AM$133:$AM$368,MATCH(1,(DATA!$D$133:$D$368=B1475)*(DATA!$E$133:$E$368=D1475),0)),"n/a")</f>
        <v>0.119757453259222</v>
      </c>
    </row>
    <row r="1476" spans="1:12" x14ac:dyDescent="0.2">
      <c r="A1476" s="75" t="s">
        <v>19</v>
      </c>
      <c r="B1476" s="66" t="s">
        <v>22</v>
      </c>
      <c r="C1476" s="66" t="s">
        <v>9</v>
      </c>
      <c r="D1476" s="66" t="s">
        <v>312</v>
      </c>
      <c r="E1476" s="86">
        <f t="array" ref="E1476">IFERROR(INDEX(DATA!$H$133:$H$368,MATCH(1,(DATA!$D$133:$D$368=B1476)*(DATA!$E$133:$E$368=D1476),0)),"n/a")</f>
        <v>0</v>
      </c>
      <c r="F1476" s="77">
        <f t="array" ref="F1476">IFERROR(INDEX(DATA!$I$133:$I$368,MATCH(1,(DATA!$D$133:$D$368=B1476)*(DATA!$E$133:$E$368=D1476),0)),"n/a")</f>
        <v>-1</v>
      </c>
      <c r="G1476" s="86">
        <f t="array" ref="G1476">IFERROR(INDEX(DATA!$R$133:$R$368,MATCH(1,(DATA!$D$133:$D$368=B1476)*(DATA!$E$133:$E$368=D1476),0)),"n/a")</f>
        <v>1.88</v>
      </c>
      <c r="H1476" s="77">
        <f t="array" ref="H1476">IFERROR(INDEX(DATA!$S$133:$S$368,MATCH(1,(DATA!$D$133:$D$368=B1476)*(DATA!$E$133:$E$368=D1476),0)),"n/a")</f>
        <v>2.4181818181818202</v>
      </c>
      <c r="I1476" s="86">
        <f t="array" ref="I1476">IFERROR(INDEX(DATA!$AB$133:$AB$368,MATCH(1,(DATA!$D$133:$D$368=B1476)*(DATA!$E$133:$E$368=D1476),0)),"n/a")</f>
        <v>2.66</v>
      </c>
      <c r="J1476" s="77">
        <f t="array" ref="J1476">IFERROR(INDEX(DATA!$AC$133:$AC$368,MATCH(1,(DATA!$D$133:$D$368=B1476)*(DATA!$E$133:$E$368=D1476),0)),"n/a")</f>
        <v>0.66249999999999998</v>
      </c>
      <c r="K1476" s="86">
        <f t="array" ref="K1476">IFERROR(INDEX(DATA!$AL$133:$AL$368,MATCH(1,(DATA!$D$133:$D$368=B1476)*(DATA!$E$133:$E$368=D1476),0)),"n/a")</f>
        <v>4.3600000000000003</v>
      </c>
      <c r="L1476" s="77">
        <f t="array" ref="L1476">IFERROR(INDEX(DATA!$AM$133:$AM$368,MATCH(1,(DATA!$D$133:$D$368=B1476)*(DATA!$E$133:$E$368=D1476),0)),"n/a")</f>
        <v>0.34984520123839002</v>
      </c>
    </row>
    <row r="1477" spans="1:12" x14ac:dyDescent="0.2">
      <c r="A1477" s="75" t="s">
        <v>19</v>
      </c>
      <c r="B1477" s="66" t="s">
        <v>22</v>
      </c>
      <c r="C1477" s="66" t="s">
        <v>9</v>
      </c>
      <c r="D1477" s="66" t="s">
        <v>313</v>
      </c>
      <c r="E1477" s="86">
        <f t="array" ref="E1477">IFERROR(INDEX(DATA!$H$133:$H$368,MATCH(1,(DATA!$D$133:$D$368=B1477)*(DATA!$E$133:$E$368=D1477),0)),"n/a")</f>
        <v>4.07</v>
      </c>
      <c r="F1477" s="77">
        <f t="array" ref="F1477">IFERROR(INDEX(DATA!$I$133:$I$368,MATCH(1,(DATA!$D$133:$D$368=B1477)*(DATA!$E$133:$E$368=D1477),0)),"n/a")</f>
        <v>2.9901960784313699</v>
      </c>
      <c r="G1477" s="86">
        <f t="array" ref="G1477">IFERROR(INDEX(DATA!$R$133:$R$368,MATCH(1,(DATA!$D$133:$D$368=B1477)*(DATA!$E$133:$E$368=D1477),0)),"n/a")</f>
        <v>19.03</v>
      </c>
      <c r="H1477" s="77">
        <f t="array" ref="H1477">IFERROR(INDEX(DATA!$S$133:$S$368,MATCH(1,(DATA!$D$133:$D$368=B1477)*(DATA!$E$133:$E$368=D1477),0)),"n/a")</f>
        <v>5.8453237410071903</v>
      </c>
      <c r="I1477" s="86">
        <f t="array" ref="I1477">IFERROR(INDEX(DATA!$AB$133:$AB$368,MATCH(1,(DATA!$D$133:$D$368=B1477)*(DATA!$E$133:$E$368=D1477),0)),"n/a")</f>
        <v>27.93</v>
      </c>
      <c r="J1477" s="77">
        <f t="array" ref="J1477">IFERROR(INDEX(DATA!$AC$133:$AC$368,MATCH(1,(DATA!$D$133:$D$368=B1477)*(DATA!$E$133:$E$368=D1477),0)),"n/a")</f>
        <v>1.71692607003891</v>
      </c>
      <c r="K1477" s="86">
        <f t="array" ref="K1477">IFERROR(INDEX(DATA!$AL$133:$AL$368,MATCH(1,(DATA!$D$133:$D$368=B1477)*(DATA!$E$133:$E$368=D1477),0)),"n/a")</f>
        <v>41.13</v>
      </c>
      <c r="L1477" s="77">
        <f t="array" ref="L1477">IFERROR(INDEX(DATA!$AM$133:$AM$368,MATCH(1,(DATA!$D$133:$D$368=B1477)*(DATA!$E$133:$E$368=D1477),0)),"n/a")</f>
        <v>0.630848532910389</v>
      </c>
    </row>
    <row r="1478" spans="1:12" x14ac:dyDescent="0.2">
      <c r="A1478" s="75" t="s">
        <v>19</v>
      </c>
      <c r="B1478" s="66" t="s">
        <v>22</v>
      </c>
      <c r="C1478" s="66" t="s">
        <v>9</v>
      </c>
      <c r="D1478" s="66" t="s">
        <v>314</v>
      </c>
      <c r="E1478" s="86">
        <f t="array" ref="E1478">IFERROR(INDEX(DATA!$H$133:$H$368,MATCH(1,(DATA!$D$133:$D$368=B1478)*(DATA!$E$133:$E$368=D1478),0)),"n/a")</f>
        <v>0</v>
      </c>
      <c r="F1478" s="77">
        <f t="array" ref="F1478">IFERROR(INDEX(DATA!$I$133:$I$368,MATCH(1,(DATA!$D$133:$D$368=B1478)*(DATA!$E$133:$E$368=D1478),0)),"n/a")</f>
        <v>-1</v>
      </c>
      <c r="G1478" s="86">
        <f t="array" ref="G1478">IFERROR(INDEX(DATA!$R$133:$R$368,MATCH(1,(DATA!$D$133:$D$368=B1478)*(DATA!$E$133:$E$368=D1478),0)),"n/a")</f>
        <v>0</v>
      </c>
      <c r="H1478" s="77">
        <f t="array" ref="H1478">IFERROR(INDEX(DATA!$S$133:$S$368,MATCH(1,(DATA!$D$133:$D$368=B1478)*(DATA!$E$133:$E$368=D1478),0)),"n/a")</f>
        <v>-1</v>
      </c>
      <c r="I1478" s="86">
        <f t="array" ref="I1478">IFERROR(INDEX(DATA!$AB$133:$AB$368,MATCH(1,(DATA!$D$133:$D$368=B1478)*(DATA!$E$133:$E$368=D1478),0)),"n/a")</f>
        <v>1.94</v>
      </c>
      <c r="J1478" s="77">
        <f t="array" ref="J1478">IFERROR(INDEX(DATA!$AC$133:$AC$368,MATCH(1,(DATA!$D$133:$D$368=B1478)*(DATA!$E$133:$E$368=D1478),0)),"n/a")</f>
        <v>-0.93228621291448499</v>
      </c>
      <c r="K1478" s="86">
        <f t="array" ref="K1478">IFERROR(INDEX(DATA!$AL$133:$AL$368,MATCH(1,(DATA!$D$133:$D$368=B1478)*(DATA!$E$133:$E$368=D1478),0)),"n/a")</f>
        <v>15.44</v>
      </c>
      <c r="L1478" s="77">
        <f t="array" ref="L1478">IFERROR(INDEX(DATA!$AM$133:$AM$368,MATCH(1,(DATA!$D$133:$D$368=B1478)*(DATA!$E$133:$E$368=D1478),0)),"n/a")</f>
        <v>-0.52227722772277196</v>
      </c>
    </row>
    <row r="1479" spans="1:12" x14ac:dyDescent="0.2">
      <c r="A1479" s="75" t="s">
        <v>19</v>
      </c>
      <c r="B1479" s="66" t="s">
        <v>22</v>
      </c>
      <c r="C1479" s="66" t="s">
        <v>9</v>
      </c>
      <c r="D1479" s="66" t="s">
        <v>315</v>
      </c>
      <c r="E1479" s="86">
        <f t="array" ref="E1479">IFERROR(INDEX(DATA!$H$133:$H$368,MATCH(1,(DATA!$D$133:$D$368=B1479)*(DATA!$E$133:$E$368=D1479),0)),"n/a")</f>
        <v>67.27</v>
      </c>
      <c r="F1479" s="77">
        <f t="array" ref="F1479">IFERROR(INDEX(DATA!$I$133:$I$368,MATCH(1,(DATA!$D$133:$D$368=B1479)*(DATA!$E$133:$E$368=D1479),0)),"n/a")</f>
        <v>0.13670158837445101</v>
      </c>
      <c r="G1479" s="86">
        <f t="array" ref="G1479">IFERROR(INDEX(DATA!$R$133:$R$368,MATCH(1,(DATA!$D$133:$D$368=B1479)*(DATA!$E$133:$E$368=D1479),0)),"n/a")</f>
        <v>254.37</v>
      </c>
      <c r="H1479" s="77">
        <f t="array" ref="H1479">IFERROR(INDEX(DATA!$S$133:$S$368,MATCH(1,(DATA!$D$133:$D$368=B1479)*(DATA!$E$133:$E$368=D1479),0)),"n/a")</f>
        <v>5.19851116625311E-2</v>
      </c>
      <c r="I1479" s="86">
        <f t="array" ref="I1479">IFERROR(INDEX(DATA!$AB$133:$AB$368,MATCH(1,(DATA!$D$133:$D$368=B1479)*(DATA!$E$133:$E$368=D1479),0)),"n/a")</f>
        <v>541.89</v>
      </c>
      <c r="J1479" s="77">
        <f t="array" ref="J1479">IFERROR(INDEX(DATA!$AC$133:$AC$368,MATCH(1,(DATA!$D$133:$D$368=B1479)*(DATA!$E$133:$E$368=D1479),0)),"n/a")</f>
        <v>8.8132530120482097E-2</v>
      </c>
      <c r="K1479" s="86">
        <f t="array" ref="K1479">IFERROR(INDEX(DATA!$AL$133:$AL$368,MATCH(1,(DATA!$D$133:$D$368=B1479)*(DATA!$E$133:$E$368=D1479),0)),"n/a")</f>
        <v>953.18</v>
      </c>
      <c r="L1479" s="77">
        <f t="array" ref="L1479">IFERROR(INDEX(DATA!$AM$133:$AM$368,MATCH(1,(DATA!$D$133:$D$368=B1479)*(DATA!$E$133:$E$368=D1479),0)),"n/a")</f>
        <v>0.28466110489642399</v>
      </c>
    </row>
    <row r="1480" spans="1:12" x14ac:dyDescent="0.2">
      <c r="A1480" s="75" t="s">
        <v>19</v>
      </c>
      <c r="B1480" s="66" t="s">
        <v>22</v>
      </c>
      <c r="C1480" s="66" t="s">
        <v>9</v>
      </c>
      <c r="D1480" s="66" t="s">
        <v>316</v>
      </c>
      <c r="E1480" s="86" t="str">
        <f t="array" ref="E1480">IFERROR(INDEX(DATA!$H$133:$H$368,MATCH(1,(DATA!$D$133:$D$368=B1480)*(DATA!$E$133:$E$368=D1480),0)),"n/a")</f>
        <v>n/a</v>
      </c>
      <c r="F1480" s="77" t="str">
        <f t="array" ref="F1480">IFERROR(INDEX(DATA!$I$133:$I$368,MATCH(1,(DATA!$D$133:$D$368=B1480)*(DATA!$E$133:$E$368=D1480),0)),"n/a")</f>
        <v>n/a</v>
      </c>
      <c r="G1480" s="86" t="str">
        <f t="array" ref="G1480">IFERROR(INDEX(DATA!$R$133:$R$368,MATCH(1,(DATA!$D$133:$D$368=B1480)*(DATA!$E$133:$E$368=D1480),0)),"n/a")</f>
        <v>n/a</v>
      </c>
      <c r="H1480" s="77" t="str">
        <f t="array" ref="H1480">IFERROR(INDEX(DATA!$S$133:$S$368,MATCH(1,(DATA!$D$133:$D$368=B1480)*(DATA!$E$133:$E$368=D1480),0)),"n/a")</f>
        <v>n/a</v>
      </c>
      <c r="I1480" s="86" t="str">
        <f t="array" ref="I1480">IFERROR(INDEX(DATA!$AB$133:$AB$368,MATCH(1,(DATA!$D$133:$D$368=B1480)*(DATA!$E$133:$E$368=D1480),0)),"n/a")</f>
        <v>n/a</v>
      </c>
      <c r="J1480" s="77" t="str">
        <f t="array" ref="J1480">IFERROR(INDEX(DATA!$AC$133:$AC$368,MATCH(1,(DATA!$D$133:$D$368=B1480)*(DATA!$E$133:$E$368=D1480),0)),"n/a")</f>
        <v>n/a</v>
      </c>
      <c r="K1480" s="86" t="str">
        <f t="array" ref="K1480">IFERROR(INDEX(DATA!$AL$133:$AL$368,MATCH(1,(DATA!$D$133:$D$368=B1480)*(DATA!$E$133:$E$368=D1480),0)),"n/a")</f>
        <v>n/a</v>
      </c>
      <c r="L1480" s="77" t="str">
        <f t="array" ref="L1480">IFERROR(INDEX(DATA!$AM$133:$AM$368,MATCH(1,(DATA!$D$133:$D$368=B1480)*(DATA!$E$133:$E$368=D1480),0)),"n/a")</f>
        <v>n/a</v>
      </c>
    </row>
    <row r="1481" spans="1:12" x14ac:dyDescent="0.2">
      <c r="A1481" s="75" t="s">
        <v>19</v>
      </c>
      <c r="B1481" s="66" t="s">
        <v>22</v>
      </c>
      <c r="C1481" s="66" t="s">
        <v>9</v>
      </c>
      <c r="D1481" s="66" t="s">
        <v>317</v>
      </c>
      <c r="E1481" s="86">
        <f t="array" ref="E1481">IFERROR(INDEX(DATA!$H$133:$H$368,MATCH(1,(DATA!$D$133:$D$368=B1481)*(DATA!$E$133:$E$368=D1481),0)),"n/a")</f>
        <v>0.26</v>
      </c>
      <c r="F1481" s="77">
        <f t="array" ref="F1481">IFERROR(INDEX(DATA!$I$133:$I$368,MATCH(1,(DATA!$D$133:$D$368=B1481)*(DATA!$E$133:$E$368=D1481),0)),"n/a")</f>
        <v>0</v>
      </c>
      <c r="G1481" s="86">
        <f t="array" ref="G1481">IFERROR(INDEX(DATA!$R$133:$R$368,MATCH(1,(DATA!$D$133:$D$368=B1481)*(DATA!$E$133:$E$368=D1481),0)),"n/a")</f>
        <v>15.05</v>
      </c>
      <c r="H1481" s="77">
        <f t="array" ref="H1481">IFERROR(INDEX(DATA!$S$133:$S$368,MATCH(1,(DATA!$D$133:$D$368=B1481)*(DATA!$E$133:$E$368=D1481),0)),"n/a")</f>
        <v>0</v>
      </c>
      <c r="I1481" s="86">
        <f t="array" ref="I1481">IFERROR(INDEX(DATA!$AB$133:$AB$368,MATCH(1,(DATA!$D$133:$D$368=B1481)*(DATA!$E$133:$E$368=D1481),0)),"n/a")</f>
        <v>163.12</v>
      </c>
      <c r="J1481" s="77">
        <f t="array" ref="J1481">IFERROR(INDEX(DATA!$AC$133:$AC$368,MATCH(1,(DATA!$D$133:$D$368=B1481)*(DATA!$E$133:$E$368=D1481),0)),"n/a")</f>
        <v>0</v>
      </c>
      <c r="K1481" s="86">
        <f t="array" ref="K1481">IFERROR(INDEX(DATA!$AL$133:$AL$368,MATCH(1,(DATA!$D$133:$D$368=B1481)*(DATA!$E$133:$E$368=D1481),0)),"n/a")</f>
        <v>220.72</v>
      </c>
      <c r="L1481" s="77">
        <f t="array" ref="L1481">IFERROR(INDEX(DATA!$AM$133:$AM$368,MATCH(1,(DATA!$D$133:$D$368=B1481)*(DATA!$E$133:$E$368=D1481),0)),"n/a")</f>
        <v>0</v>
      </c>
    </row>
    <row r="1482" spans="1:12" x14ac:dyDescent="0.2">
      <c r="A1482" s="75" t="s">
        <v>19</v>
      </c>
      <c r="B1482" s="66" t="s">
        <v>22</v>
      </c>
      <c r="C1482" s="66" t="s">
        <v>9</v>
      </c>
      <c r="D1482" s="66" t="s">
        <v>318</v>
      </c>
      <c r="E1482" s="86">
        <f t="array" ref="E1482">IFERROR(INDEX(DATA!$H$133:$H$368,MATCH(1,(DATA!$D$133:$D$368=B1482)*(DATA!$E$133:$E$368=D1482),0)),"n/a")</f>
        <v>0.7</v>
      </c>
      <c r="F1482" s="77">
        <f t="array" ref="F1482">IFERROR(INDEX(DATA!$I$133:$I$368,MATCH(1,(DATA!$D$133:$D$368=B1482)*(DATA!$E$133:$E$368=D1482),0)),"n/a")</f>
        <v>9</v>
      </c>
      <c r="G1482" s="86">
        <f t="array" ref="G1482">IFERROR(INDEX(DATA!$R$133:$R$368,MATCH(1,(DATA!$D$133:$D$368=B1482)*(DATA!$E$133:$E$368=D1482),0)),"n/a")</f>
        <v>2.35</v>
      </c>
      <c r="H1482" s="77">
        <f t="array" ref="H1482">IFERROR(INDEX(DATA!$S$133:$S$368,MATCH(1,(DATA!$D$133:$D$368=B1482)*(DATA!$E$133:$E$368=D1482),0)),"n/a")</f>
        <v>4.5952380952381002</v>
      </c>
      <c r="I1482" s="86">
        <f t="array" ref="I1482">IFERROR(INDEX(DATA!$AB$133:$AB$368,MATCH(1,(DATA!$D$133:$D$368=B1482)*(DATA!$E$133:$E$368=D1482),0)),"n/a")</f>
        <v>5.48</v>
      </c>
      <c r="J1482" s="77">
        <f t="array" ref="J1482">IFERROR(INDEX(DATA!$AC$133:$AC$368,MATCH(1,(DATA!$D$133:$D$368=B1482)*(DATA!$E$133:$E$368=D1482),0)),"n/a")</f>
        <v>6.8285714285714301</v>
      </c>
      <c r="K1482" s="86">
        <f t="array" ref="K1482">IFERROR(INDEX(DATA!$AL$133:$AL$368,MATCH(1,(DATA!$D$133:$D$368=B1482)*(DATA!$E$133:$E$368=D1482),0)),"n/a")</f>
        <v>5.69</v>
      </c>
      <c r="L1482" s="77">
        <f t="array" ref="L1482">IFERROR(INDEX(DATA!$AM$133:$AM$368,MATCH(1,(DATA!$D$133:$D$368=B1482)*(DATA!$E$133:$E$368=D1482),0)),"n/a")</f>
        <v>7.1285714285714299</v>
      </c>
    </row>
    <row r="1483" spans="1:12" x14ac:dyDescent="0.2">
      <c r="A1483" s="75" t="s">
        <v>19</v>
      </c>
      <c r="B1483" s="66" t="s">
        <v>22</v>
      </c>
      <c r="C1483" s="66" t="s">
        <v>9</v>
      </c>
      <c r="D1483" s="66" t="s">
        <v>344</v>
      </c>
      <c r="E1483" s="86">
        <f t="array" ref="E1483">IFERROR(INDEX(DATA!$H$133:$H$368,MATCH(1,(DATA!$D$133:$D$368=B1483)*(DATA!$E$133:$E$368=D1483),0)),"n/a")</f>
        <v>4.3899999999999997</v>
      </c>
      <c r="F1483" s="77">
        <f t="array" ref="F1483">IFERROR(INDEX(DATA!$I$133:$I$368,MATCH(1,(DATA!$D$133:$D$368=B1483)*(DATA!$E$133:$E$368=D1483),0)),"n/a")</f>
        <v>0.32228915662650598</v>
      </c>
      <c r="G1483" s="86">
        <f t="array" ref="G1483">IFERROR(INDEX(DATA!$R$133:$R$368,MATCH(1,(DATA!$D$133:$D$368=B1483)*(DATA!$E$133:$E$368=D1483),0)),"n/a")</f>
        <v>23.41</v>
      </c>
      <c r="H1483" s="77">
        <f t="array" ref="H1483">IFERROR(INDEX(DATA!$S$133:$S$368,MATCH(1,(DATA!$D$133:$D$368=B1483)*(DATA!$E$133:$E$368=D1483),0)),"n/a")</f>
        <v>0.68781542898341697</v>
      </c>
      <c r="I1483" s="86">
        <f t="array" ref="I1483">IFERROR(INDEX(DATA!$AB$133:$AB$368,MATCH(1,(DATA!$D$133:$D$368=B1483)*(DATA!$E$133:$E$368=D1483),0)),"n/a")</f>
        <v>42.63</v>
      </c>
      <c r="J1483" s="77">
        <f t="array" ref="J1483">IFERROR(INDEX(DATA!$AC$133:$AC$368,MATCH(1,(DATA!$D$133:$D$368=B1483)*(DATA!$E$133:$E$368=D1483),0)),"n/a")</f>
        <v>0.56096667887220797</v>
      </c>
      <c r="K1483" s="86">
        <f t="array" ref="K1483">IFERROR(INDEX(DATA!$AL$133:$AL$368,MATCH(1,(DATA!$D$133:$D$368=B1483)*(DATA!$E$133:$E$368=D1483),0)),"n/a")</f>
        <v>68.22</v>
      </c>
      <c r="L1483" s="77">
        <f t="array" ref="L1483">IFERROR(INDEX(DATA!$AM$133:$AM$368,MATCH(1,(DATA!$D$133:$D$368=B1483)*(DATA!$E$133:$E$368=D1483),0)),"n/a")</f>
        <v>0.54378818737270895</v>
      </c>
    </row>
    <row r="1484" spans="1:12" x14ac:dyDescent="0.2">
      <c r="A1484" s="75" t="s">
        <v>19</v>
      </c>
      <c r="B1484" s="66" t="s">
        <v>22</v>
      </c>
      <c r="C1484" s="66" t="s">
        <v>9</v>
      </c>
      <c r="D1484" s="66" t="s">
        <v>345</v>
      </c>
      <c r="E1484" s="86">
        <f t="array" ref="E1484">IFERROR(INDEX(DATA!$H$133:$H$368,MATCH(1,(DATA!$D$133:$D$368=B1484)*(DATA!$E$133:$E$368=D1484),0)),"n/a")</f>
        <v>0</v>
      </c>
      <c r="F1484" s="77">
        <f t="array" ref="F1484">IFERROR(INDEX(DATA!$I$133:$I$368,MATCH(1,(DATA!$D$133:$D$368=B1484)*(DATA!$E$133:$E$368=D1484),0)),"n/a")</f>
        <v>-1</v>
      </c>
      <c r="G1484" s="86">
        <f t="array" ref="G1484">IFERROR(INDEX(DATA!$R$133:$R$368,MATCH(1,(DATA!$D$133:$D$368=B1484)*(DATA!$E$133:$E$368=D1484),0)),"n/a")</f>
        <v>0</v>
      </c>
      <c r="H1484" s="77">
        <f t="array" ref="H1484">IFERROR(INDEX(DATA!$S$133:$S$368,MATCH(1,(DATA!$D$133:$D$368=B1484)*(DATA!$E$133:$E$368=D1484),0)),"n/a")</f>
        <v>-1</v>
      </c>
      <c r="I1484" s="86">
        <f t="array" ref="I1484">IFERROR(INDEX(DATA!$AB$133:$AB$368,MATCH(1,(DATA!$D$133:$D$368=B1484)*(DATA!$E$133:$E$368=D1484),0)),"n/a")</f>
        <v>0.13</v>
      </c>
      <c r="J1484" s="77">
        <f t="array" ref="J1484">IFERROR(INDEX(DATA!$AC$133:$AC$368,MATCH(1,(DATA!$D$133:$D$368=B1484)*(DATA!$E$133:$E$368=D1484),0)),"n/a")</f>
        <v>-0.831168831168831</v>
      </c>
      <c r="K1484" s="86">
        <f t="array" ref="K1484">IFERROR(INDEX(DATA!$AL$133:$AL$368,MATCH(1,(DATA!$D$133:$D$368=B1484)*(DATA!$E$133:$E$368=D1484),0)),"n/a")</f>
        <v>0.93</v>
      </c>
      <c r="L1484" s="77">
        <f t="array" ref="L1484">IFERROR(INDEX(DATA!$AM$133:$AM$368,MATCH(1,(DATA!$D$133:$D$368=B1484)*(DATA!$E$133:$E$368=D1484),0)),"n/a")</f>
        <v>0.207792207792208</v>
      </c>
    </row>
    <row r="1485" spans="1:12" x14ac:dyDescent="0.2">
      <c r="A1485" s="75"/>
      <c r="E1485" s="86"/>
      <c r="F1485" s="77"/>
      <c r="G1485" s="86"/>
      <c r="H1485" s="77"/>
      <c r="I1485" s="86"/>
      <c r="J1485" s="82"/>
      <c r="K1485" s="86"/>
      <c r="L1485" s="77"/>
    </row>
    <row r="1486" spans="1:12" x14ac:dyDescent="0.2">
      <c r="A1486" s="75" t="s">
        <v>19</v>
      </c>
      <c r="B1486" s="66" t="s">
        <v>22</v>
      </c>
      <c r="C1486" s="66" t="s">
        <v>25</v>
      </c>
      <c r="D1486" s="66" t="s">
        <v>271</v>
      </c>
      <c r="E1486" s="86">
        <f t="array" ref="E1486">IFERROR(INDEX(DATA!$J$133:$J$368,MATCH(1,(DATA!$D$133:$D$368=B1486)*(DATA!$E$133:$E$368=D1486),0)),"n/a")</f>
        <v>160.9</v>
      </c>
      <c r="F1486" s="77">
        <f t="array" ref="F1486">IFERROR(INDEX(DATA!$K$133:$K$368,MATCH(1,(DATA!$D$133:$D$368=B1486)*(DATA!$E$133:$E$368=D1486),0)),"n/a")</f>
        <v>0</v>
      </c>
      <c r="G1486" s="86">
        <f t="array" ref="G1486">IFERROR(INDEX(DATA!$T$133:$T$368,MATCH(1,(DATA!$D$133:$D$368=B1486)*(DATA!$E$133:$E$368=D1486),0)),"n/a")</f>
        <v>442.81</v>
      </c>
      <c r="H1486" s="77">
        <f t="array" ref="H1486">IFERROR(INDEX(DATA!$U$133:$U$368,MATCH(1,(DATA!$D$133:$D$368=B1486)*(DATA!$E$133:$E$368=D1486),0)),"n/a")</f>
        <v>0</v>
      </c>
      <c r="I1486" s="86">
        <f t="array" ref="I1486">IFERROR(INDEX(DATA!$AD$133:$AD$368,MATCH(1,(DATA!$D$133:$D$368=B1486)*(DATA!$E$133:$E$368=D1486),0)),"n/a")</f>
        <v>735.64</v>
      </c>
      <c r="J1486" s="77">
        <f t="array" ref="J1486">IFERROR(INDEX(DATA!$AE$133:$AE$368,MATCH(1,(DATA!$D$133:$D$368=B1486)*(DATA!$E$133:$E$368=D1486),0)),"n/a")</f>
        <v>0</v>
      </c>
      <c r="K1486" s="86">
        <f t="array" ref="K1486">IFERROR(INDEX(DATA!$AN$133:$AN$368,MATCH(1,(DATA!$D$133:$D$368=B1486)*(DATA!$E$133:$E$368=D1486),0)),"n/a")</f>
        <v>916.59</v>
      </c>
      <c r="L1486" s="77">
        <f t="array" ref="L1486">IFERROR(INDEX(DATA!$AO$133:$AO$368,MATCH(1,(DATA!$D$133:$D$368=B1486)*(DATA!$E$133:$E$368=D1486),0)),"n/a")</f>
        <v>0</v>
      </c>
    </row>
    <row r="1487" spans="1:12" x14ac:dyDescent="0.2">
      <c r="A1487" s="75" t="s">
        <v>19</v>
      </c>
      <c r="B1487" s="66" t="s">
        <v>22</v>
      </c>
      <c r="C1487" s="66" t="s">
        <v>25</v>
      </c>
      <c r="D1487" s="66" t="s">
        <v>272</v>
      </c>
      <c r="E1487" s="86" t="str">
        <f t="array" ref="E1487">IFERROR(INDEX(DATA!$J$133:$J$368,MATCH(1,(DATA!$D$133:$D$368=B1487)*(DATA!$E$133:$E$368=D1487),0)),"n/a")</f>
        <v>n/a</v>
      </c>
      <c r="F1487" s="77" t="str">
        <f t="array" ref="F1487">IFERROR(INDEX(DATA!$K$133:$K$368,MATCH(1,(DATA!$D$133:$D$368=B1487)*(DATA!$E$133:$E$368=D1487),0)),"n/a")</f>
        <v>n/a</v>
      </c>
      <c r="G1487" s="86" t="str">
        <f t="array" ref="G1487">IFERROR(INDEX(DATA!$T$133:$T$368,MATCH(1,(DATA!$D$133:$D$368=B1487)*(DATA!$E$133:$E$368=D1487),0)),"n/a")</f>
        <v>n/a</v>
      </c>
      <c r="H1487" s="77" t="str">
        <f t="array" ref="H1487">IFERROR(INDEX(DATA!$U$133:$U$368,MATCH(1,(DATA!$D$133:$D$368=B1487)*(DATA!$E$133:$E$368=D1487),0)),"n/a")</f>
        <v>n/a</v>
      </c>
      <c r="I1487" s="86" t="str">
        <f t="array" ref="I1487">IFERROR(INDEX(DATA!$AD$133:$AD$368,MATCH(1,(DATA!$D$133:$D$368=B1487)*(DATA!$E$133:$E$368=D1487),0)),"n/a")</f>
        <v>n/a</v>
      </c>
      <c r="J1487" s="77" t="str">
        <f t="array" ref="J1487">IFERROR(INDEX(DATA!$AE$133:$AE$368,MATCH(1,(DATA!$D$133:$D$368=B1487)*(DATA!$E$133:$E$368=D1487),0)),"n/a")</f>
        <v>n/a</v>
      </c>
      <c r="K1487" s="86" t="str">
        <f t="array" ref="K1487">IFERROR(INDEX(DATA!$AN$133:$AN$368,MATCH(1,(DATA!$D$133:$D$368=B1487)*(DATA!$E$133:$E$368=D1487),0)),"n/a")</f>
        <v>n/a</v>
      </c>
      <c r="L1487" s="77" t="str">
        <f t="array" ref="L1487">IFERROR(INDEX(DATA!$AO$133:$AO$368,MATCH(1,(DATA!$D$133:$D$368=B1487)*(DATA!$E$133:$E$368=D1487),0)),"n/a")</f>
        <v>n/a</v>
      </c>
    </row>
    <row r="1488" spans="1:12" x14ac:dyDescent="0.2">
      <c r="A1488" s="75" t="s">
        <v>19</v>
      </c>
      <c r="B1488" s="66" t="s">
        <v>22</v>
      </c>
      <c r="C1488" s="66" t="s">
        <v>25</v>
      </c>
      <c r="D1488" s="66" t="s">
        <v>273</v>
      </c>
      <c r="E1488" s="86">
        <f t="array" ref="E1488">IFERROR(INDEX(DATA!$J$133:$J$368,MATCH(1,(DATA!$D$133:$D$368=B1488)*(DATA!$E$133:$E$368=D1488),0)),"n/a")</f>
        <v>143.44999999999999</v>
      </c>
      <c r="F1488" s="77">
        <f t="array" ref="F1488">IFERROR(INDEX(DATA!$K$133:$K$368,MATCH(1,(DATA!$D$133:$D$368=B1488)*(DATA!$E$133:$E$368=D1488),0)),"n/a")</f>
        <v>1.6818096840530901</v>
      </c>
      <c r="G1488" s="86">
        <f t="array" ref="G1488">IFERROR(INDEX(DATA!$T$133:$T$368,MATCH(1,(DATA!$D$133:$D$368=B1488)*(DATA!$E$133:$E$368=D1488),0)),"n/a")</f>
        <v>301.36</v>
      </c>
      <c r="H1488" s="77">
        <f t="array" ref="H1488">IFERROR(INDEX(DATA!$U$133:$U$368,MATCH(1,(DATA!$D$133:$D$368=B1488)*(DATA!$E$133:$E$368=D1488),0)),"n/a")</f>
        <v>1.02241460304678</v>
      </c>
      <c r="I1488" s="86">
        <f t="array" ref="I1488">IFERROR(INDEX(DATA!$AD$133:$AD$368,MATCH(1,(DATA!$D$133:$D$368=B1488)*(DATA!$E$133:$E$368=D1488),0)),"n/a")</f>
        <v>504.33</v>
      </c>
      <c r="J1488" s="77">
        <f t="array" ref="J1488">IFERROR(INDEX(DATA!$AE$133:$AE$368,MATCH(1,(DATA!$D$133:$D$368=B1488)*(DATA!$E$133:$E$368=D1488),0)),"n/a")</f>
        <v>0.51956973696104203</v>
      </c>
      <c r="K1488" s="86">
        <f t="array" ref="K1488">IFERROR(INDEX(DATA!$AN$133:$AN$368,MATCH(1,(DATA!$D$133:$D$368=B1488)*(DATA!$E$133:$E$368=D1488),0)),"n/a")</f>
        <v>708.05</v>
      </c>
      <c r="L1488" s="77">
        <f t="array" ref="L1488">IFERROR(INDEX(DATA!$AO$133:$AO$368,MATCH(1,(DATA!$D$133:$D$368=B1488)*(DATA!$E$133:$E$368=D1488),0)),"n/a")</f>
        <v>0.139736655720817</v>
      </c>
    </row>
    <row r="1489" spans="1:12" x14ac:dyDescent="0.2">
      <c r="A1489" s="75" t="s">
        <v>19</v>
      </c>
      <c r="B1489" s="66" t="s">
        <v>22</v>
      </c>
      <c r="C1489" s="66" t="s">
        <v>25</v>
      </c>
      <c r="D1489" s="66" t="s">
        <v>274</v>
      </c>
      <c r="E1489" s="86">
        <f t="array" ref="E1489">IFERROR(INDEX(DATA!$J$133:$J$368,MATCH(1,(DATA!$D$133:$D$368=B1489)*(DATA!$E$133:$E$368=D1489),0)),"n/a")</f>
        <v>2</v>
      </c>
      <c r="F1489" s="77">
        <f t="array" ref="F1489">IFERROR(INDEX(DATA!$K$133:$K$368,MATCH(1,(DATA!$D$133:$D$368=B1489)*(DATA!$E$133:$E$368=D1489),0)),"n/a")</f>
        <v>0</v>
      </c>
      <c r="G1489" s="86">
        <f t="array" ref="G1489">IFERROR(INDEX(DATA!$T$133:$T$368,MATCH(1,(DATA!$D$133:$D$368=B1489)*(DATA!$E$133:$E$368=D1489),0)),"n/a")</f>
        <v>2</v>
      </c>
      <c r="H1489" s="77">
        <f t="array" ref="H1489">IFERROR(INDEX(DATA!$U$133:$U$368,MATCH(1,(DATA!$D$133:$D$368=B1489)*(DATA!$E$133:$E$368=D1489),0)),"n/a")</f>
        <v>0</v>
      </c>
      <c r="I1489" s="86">
        <f t="array" ref="I1489">IFERROR(INDEX(DATA!$AD$133:$AD$368,MATCH(1,(DATA!$D$133:$D$368=B1489)*(DATA!$E$133:$E$368=D1489),0)),"n/a")</f>
        <v>2</v>
      </c>
      <c r="J1489" s="77">
        <f t="array" ref="J1489">IFERROR(INDEX(DATA!$AE$133:$AE$368,MATCH(1,(DATA!$D$133:$D$368=B1489)*(DATA!$E$133:$E$368=D1489),0)),"n/a")</f>
        <v>0</v>
      </c>
      <c r="K1489" s="86">
        <f t="array" ref="K1489">IFERROR(INDEX(DATA!$AN$133:$AN$368,MATCH(1,(DATA!$D$133:$D$368=B1489)*(DATA!$E$133:$E$368=D1489),0)),"n/a")</f>
        <v>2</v>
      </c>
      <c r="L1489" s="77">
        <f t="array" ref="L1489">IFERROR(INDEX(DATA!$AO$133:$AO$368,MATCH(1,(DATA!$D$133:$D$368=B1489)*(DATA!$E$133:$E$368=D1489),0)),"n/a")</f>
        <v>0</v>
      </c>
    </row>
    <row r="1490" spans="1:12" x14ac:dyDescent="0.2">
      <c r="A1490" s="75" t="s">
        <v>19</v>
      </c>
      <c r="B1490" s="66" t="s">
        <v>22</v>
      </c>
      <c r="C1490" s="66" t="s">
        <v>25</v>
      </c>
      <c r="D1490" s="66" t="s">
        <v>275</v>
      </c>
      <c r="E1490" s="86">
        <f t="array" ref="E1490">IFERROR(INDEX(DATA!$J$133:$J$368,MATCH(1,(DATA!$D$133:$D$368=B1490)*(DATA!$E$133:$E$368=D1490),0)),"n/a")</f>
        <v>392.69</v>
      </c>
      <c r="F1490" s="77">
        <f t="array" ref="F1490">IFERROR(INDEX(DATA!$K$133:$K$368,MATCH(1,(DATA!$D$133:$D$368=B1490)*(DATA!$E$133:$E$368=D1490),0)),"n/a")</f>
        <v>0</v>
      </c>
      <c r="G1490" s="86">
        <f t="array" ref="G1490">IFERROR(INDEX(DATA!$T$133:$T$368,MATCH(1,(DATA!$D$133:$D$368=B1490)*(DATA!$E$133:$E$368=D1490),0)),"n/a")</f>
        <v>1251.8900000000001</v>
      </c>
      <c r="H1490" s="77">
        <f t="array" ref="H1490">IFERROR(INDEX(DATA!$U$133:$U$368,MATCH(1,(DATA!$D$133:$D$368=B1490)*(DATA!$E$133:$E$368=D1490),0)),"n/a")</f>
        <v>0</v>
      </c>
      <c r="I1490" s="86">
        <f t="array" ref="I1490">IFERROR(INDEX(DATA!$AD$133:$AD$368,MATCH(1,(DATA!$D$133:$D$368=B1490)*(DATA!$E$133:$E$368=D1490),0)),"n/a")</f>
        <v>1457.42</v>
      </c>
      <c r="J1490" s="77">
        <f t="array" ref="J1490">IFERROR(INDEX(DATA!$AE$133:$AE$368,MATCH(1,(DATA!$D$133:$D$368=B1490)*(DATA!$E$133:$E$368=D1490),0)),"n/a")</f>
        <v>0</v>
      </c>
      <c r="K1490" s="86">
        <f t="array" ref="K1490">IFERROR(INDEX(DATA!$AN$133:$AN$368,MATCH(1,(DATA!$D$133:$D$368=B1490)*(DATA!$E$133:$E$368=D1490),0)),"n/a")</f>
        <v>1507.92</v>
      </c>
      <c r="L1490" s="77">
        <f t="array" ref="L1490">IFERROR(INDEX(DATA!$AO$133:$AO$368,MATCH(1,(DATA!$D$133:$D$368=B1490)*(DATA!$E$133:$E$368=D1490),0)),"n/a")</f>
        <v>103.49896049896</v>
      </c>
    </row>
    <row r="1491" spans="1:12" x14ac:dyDescent="0.2">
      <c r="A1491" s="75" t="s">
        <v>19</v>
      </c>
      <c r="B1491" s="66" t="s">
        <v>22</v>
      </c>
      <c r="C1491" s="66" t="s">
        <v>25</v>
      </c>
      <c r="D1491" s="66" t="s">
        <v>276</v>
      </c>
      <c r="E1491" s="86">
        <f t="array" ref="E1491">IFERROR(INDEX(DATA!$J$133:$J$368,MATCH(1,(DATA!$D$133:$D$368=B1491)*(DATA!$E$133:$E$368=D1491),0)),"n/a")</f>
        <v>0</v>
      </c>
      <c r="F1491" s="77">
        <f t="array" ref="F1491">IFERROR(INDEX(DATA!$K$133:$K$368,MATCH(1,(DATA!$D$133:$D$368=B1491)*(DATA!$E$133:$E$368=D1491),0)),"n/a")</f>
        <v>-1</v>
      </c>
      <c r="G1491" s="86">
        <f t="array" ref="G1491">IFERROR(INDEX(DATA!$T$133:$T$368,MATCH(1,(DATA!$D$133:$D$368=B1491)*(DATA!$E$133:$E$368=D1491),0)),"n/a")</f>
        <v>0</v>
      </c>
      <c r="H1491" s="77">
        <f t="array" ref="H1491">IFERROR(INDEX(DATA!$U$133:$U$368,MATCH(1,(DATA!$D$133:$D$368=B1491)*(DATA!$E$133:$E$368=D1491),0)),"n/a")</f>
        <v>-1</v>
      </c>
      <c r="I1491" s="86">
        <f t="array" ref="I1491">IFERROR(INDEX(DATA!$AD$133:$AD$368,MATCH(1,(DATA!$D$133:$D$368=B1491)*(DATA!$E$133:$E$368=D1491),0)),"n/a")</f>
        <v>7.27</v>
      </c>
      <c r="J1491" s="77">
        <f t="array" ref="J1491">IFERROR(INDEX(DATA!$AE$133:$AE$368,MATCH(1,(DATA!$D$133:$D$368=B1491)*(DATA!$E$133:$E$368=D1491),0)),"n/a")</f>
        <v>-0.60054945054945097</v>
      </c>
      <c r="K1491" s="86">
        <f t="array" ref="K1491">IFERROR(INDEX(DATA!$AN$133:$AN$368,MATCH(1,(DATA!$D$133:$D$368=B1491)*(DATA!$E$133:$E$368=D1491),0)),"n/a")</f>
        <v>96.8</v>
      </c>
      <c r="L1491" s="77">
        <f t="array" ref="L1491">IFERROR(INDEX(DATA!$AO$133:$AO$368,MATCH(1,(DATA!$D$133:$D$368=B1491)*(DATA!$E$133:$E$368=D1491),0)),"n/a")</f>
        <v>-0.44536755858591598</v>
      </c>
    </row>
    <row r="1492" spans="1:12" x14ac:dyDescent="0.2">
      <c r="A1492" s="75" t="s">
        <v>19</v>
      </c>
      <c r="B1492" s="66" t="s">
        <v>22</v>
      </c>
      <c r="C1492" s="66" t="s">
        <v>25</v>
      </c>
      <c r="D1492" s="66" t="s">
        <v>277</v>
      </c>
      <c r="E1492" s="86" t="str">
        <f t="array" ref="E1492">IFERROR(INDEX(DATA!$J$133:$J$368,MATCH(1,(DATA!$D$133:$D$368=B1492)*(DATA!$E$133:$E$368=D1492),0)),"n/a")</f>
        <v>n/a</v>
      </c>
      <c r="F1492" s="77" t="str">
        <f t="array" ref="F1492">IFERROR(INDEX(DATA!$K$133:$K$368,MATCH(1,(DATA!$D$133:$D$368=B1492)*(DATA!$E$133:$E$368=D1492),0)),"n/a")</f>
        <v>n/a</v>
      </c>
      <c r="G1492" s="86" t="str">
        <f t="array" ref="G1492">IFERROR(INDEX(DATA!$T$133:$T$368,MATCH(1,(DATA!$D$133:$D$368=B1492)*(DATA!$E$133:$E$368=D1492),0)),"n/a")</f>
        <v>n/a</v>
      </c>
      <c r="H1492" s="77" t="str">
        <f t="array" ref="H1492">IFERROR(INDEX(DATA!$U$133:$U$368,MATCH(1,(DATA!$D$133:$D$368=B1492)*(DATA!$E$133:$E$368=D1492),0)),"n/a")</f>
        <v>n/a</v>
      </c>
      <c r="I1492" s="86" t="str">
        <f t="array" ref="I1492">IFERROR(INDEX(DATA!$AD$133:$AD$368,MATCH(1,(DATA!$D$133:$D$368=B1492)*(DATA!$E$133:$E$368=D1492),0)),"n/a")</f>
        <v>n/a</v>
      </c>
      <c r="J1492" s="77" t="str">
        <f t="array" ref="J1492">IFERROR(INDEX(DATA!$AE$133:$AE$368,MATCH(1,(DATA!$D$133:$D$368=B1492)*(DATA!$E$133:$E$368=D1492),0)),"n/a")</f>
        <v>n/a</v>
      </c>
      <c r="K1492" s="86" t="str">
        <f t="array" ref="K1492">IFERROR(INDEX(DATA!$AN$133:$AN$368,MATCH(1,(DATA!$D$133:$D$368=B1492)*(DATA!$E$133:$E$368=D1492),0)),"n/a")</f>
        <v>n/a</v>
      </c>
      <c r="L1492" s="77" t="str">
        <f t="array" ref="L1492">IFERROR(INDEX(DATA!$AO$133:$AO$368,MATCH(1,(DATA!$D$133:$D$368=B1492)*(DATA!$E$133:$E$368=D1492),0)),"n/a")</f>
        <v>n/a</v>
      </c>
    </row>
    <row r="1493" spans="1:12" x14ac:dyDescent="0.2">
      <c r="A1493" s="75" t="s">
        <v>19</v>
      </c>
      <c r="B1493" s="66" t="s">
        <v>22</v>
      </c>
      <c r="C1493" s="66" t="s">
        <v>25</v>
      </c>
      <c r="D1493" s="66" t="s">
        <v>278</v>
      </c>
      <c r="E1493" s="86">
        <f t="array" ref="E1493">IFERROR(INDEX(DATA!$J$133:$J$368,MATCH(1,(DATA!$D$133:$D$368=B1493)*(DATA!$E$133:$E$368=D1493),0)),"n/a")</f>
        <v>137.68</v>
      </c>
      <c r="F1493" s="77">
        <f t="array" ref="F1493">IFERROR(INDEX(DATA!$K$133:$K$368,MATCH(1,(DATA!$D$133:$D$368=B1493)*(DATA!$E$133:$E$368=D1493),0)),"n/a")</f>
        <v>1.4260792951541901</v>
      </c>
      <c r="G1493" s="86">
        <f t="array" ref="G1493">IFERROR(INDEX(DATA!$T$133:$T$368,MATCH(1,(DATA!$D$133:$D$368=B1493)*(DATA!$E$133:$E$368=D1493),0)),"n/a")</f>
        <v>519.30999999999995</v>
      </c>
      <c r="H1493" s="77">
        <f t="array" ref="H1493">IFERROR(INDEX(DATA!$U$133:$U$368,MATCH(1,(DATA!$D$133:$D$368=B1493)*(DATA!$E$133:$E$368=D1493),0)),"n/a")</f>
        <v>0.839046674693675</v>
      </c>
      <c r="I1493" s="86">
        <f t="array" ref="I1493">IFERROR(INDEX(DATA!$AD$133:$AD$368,MATCH(1,(DATA!$D$133:$D$368=B1493)*(DATA!$E$133:$E$368=D1493),0)),"n/a")</f>
        <v>904.49</v>
      </c>
      <c r="J1493" s="77">
        <f t="array" ref="J1493">IFERROR(INDEX(DATA!$AE$133:$AE$368,MATCH(1,(DATA!$D$133:$D$368=B1493)*(DATA!$E$133:$E$368=D1493),0)),"n/a")</f>
        <v>0.54247173382902203</v>
      </c>
      <c r="K1493" s="86">
        <f t="array" ref="K1493">IFERROR(INDEX(DATA!$AN$133:$AN$368,MATCH(1,(DATA!$D$133:$D$368=B1493)*(DATA!$E$133:$E$368=D1493),0)),"n/a")</f>
        <v>1225.04</v>
      </c>
      <c r="L1493" s="77">
        <f t="array" ref="L1493">IFERROR(INDEX(DATA!$AO$133:$AO$368,MATCH(1,(DATA!$D$133:$D$368=B1493)*(DATA!$E$133:$E$368=D1493),0)),"n/a")</f>
        <v>0.34920757293743199</v>
      </c>
    </row>
    <row r="1494" spans="1:12" x14ac:dyDescent="0.2">
      <c r="A1494" s="75" t="s">
        <v>19</v>
      </c>
      <c r="B1494" s="66" t="s">
        <v>22</v>
      </c>
      <c r="C1494" s="66" t="s">
        <v>25</v>
      </c>
      <c r="D1494" s="66" t="s">
        <v>279</v>
      </c>
      <c r="E1494" s="86">
        <f t="array" ref="E1494">IFERROR(INDEX(DATA!$J$133:$J$368,MATCH(1,(DATA!$D$133:$D$368=B1494)*(DATA!$E$133:$E$368=D1494),0)),"n/a")</f>
        <v>100.34</v>
      </c>
      <c r="F1494" s="77">
        <f t="array" ref="F1494">IFERROR(INDEX(DATA!$K$133:$K$368,MATCH(1,(DATA!$D$133:$D$368=B1494)*(DATA!$E$133:$E$368=D1494),0)),"n/a")</f>
        <v>-0.53349760565344695</v>
      </c>
      <c r="G1494" s="86">
        <f t="array" ref="G1494">IFERROR(INDEX(DATA!$T$133:$T$368,MATCH(1,(DATA!$D$133:$D$368=B1494)*(DATA!$E$133:$E$368=D1494),0)),"n/a")</f>
        <v>602.16999999999996</v>
      </c>
      <c r="H1494" s="77">
        <f t="array" ref="H1494">IFERROR(INDEX(DATA!$U$133:$U$368,MATCH(1,(DATA!$D$133:$D$368=B1494)*(DATA!$E$133:$E$368=D1494),0)),"n/a")</f>
        <v>-0.41466994566326798</v>
      </c>
      <c r="I1494" s="86">
        <f t="array" ref="I1494">IFERROR(INDEX(DATA!$AD$133:$AD$368,MATCH(1,(DATA!$D$133:$D$368=B1494)*(DATA!$E$133:$E$368=D1494),0)),"n/a")</f>
        <v>1381.38</v>
      </c>
      <c r="J1494" s="77">
        <f t="array" ref="J1494">IFERROR(INDEX(DATA!$AE$133:$AE$368,MATCH(1,(DATA!$D$133:$D$368=B1494)*(DATA!$E$133:$E$368=D1494),0)),"n/a")</f>
        <v>-0.41805022517493701</v>
      </c>
      <c r="K1494" s="86">
        <f t="array" ref="K1494">IFERROR(INDEX(DATA!$AN$133:$AN$368,MATCH(1,(DATA!$D$133:$D$368=B1494)*(DATA!$E$133:$E$368=D1494),0)),"n/a")</f>
        <v>2063.0300000000002</v>
      </c>
      <c r="L1494" s="77">
        <f t="array" ref="L1494">IFERROR(INDEX(DATA!$AO$133:$AO$368,MATCH(1,(DATA!$D$133:$D$368=B1494)*(DATA!$E$133:$E$368=D1494),0)),"n/a")</f>
        <v>-0.502829229263967</v>
      </c>
    </row>
    <row r="1495" spans="1:12" x14ac:dyDescent="0.2">
      <c r="A1495" s="75" t="s">
        <v>19</v>
      </c>
      <c r="B1495" s="66" t="s">
        <v>22</v>
      </c>
      <c r="C1495" s="66" t="s">
        <v>25</v>
      </c>
      <c r="D1495" s="66" t="s">
        <v>280</v>
      </c>
      <c r="E1495" s="86">
        <f t="array" ref="E1495">IFERROR(INDEX(DATA!$J$133:$J$368,MATCH(1,(DATA!$D$133:$D$368=B1495)*(DATA!$E$133:$E$368=D1495),0)),"n/a")</f>
        <v>386.72</v>
      </c>
      <c r="F1495" s="77">
        <f t="array" ref="F1495">IFERROR(INDEX(DATA!$K$133:$K$368,MATCH(1,(DATA!$D$133:$D$368=B1495)*(DATA!$E$133:$E$368=D1495),0)),"n/a")</f>
        <v>-2.0217887002787101E-2</v>
      </c>
      <c r="G1495" s="86">
        <f t="array" ref="G1495">IFERROR(INDEX(DATA!$T$133:$T$368,MATCH(1,(DATA!$D$133:$D$368=B1495)*(DATA!$E$133:$E$368=D1495),0)),"n/a")</f>
        <v>1984.64</v>
      </c>
      <c r="H1495" s="77">
        <f t="array" ref="H1495">IFERROR(INDEX(DATA!$U$133:$U$368,MATCH(1,(DATA!$D$133:$D$368=B1495)*(DATA!$E$133:$E$368=D1495),0)),"n/a")</f>
        <v>7.7601372629932899E-2</v>
      </c>
      <c r="I1495" s="86">
        <f t="array" ref="I1495">IFERROR(INDEX(DATA!$AD$133:$AD$368,MATCH(1,(DATA!$D$133:$D$368=B1495)*(DATA!$E$133:$E$368=D1495),0)),"n/a")</f>
        <v>4495.38</v>
      </c>
      <c r="J1495" s="77">
        <f t="array" ref="J1495">IFERROR(INDEX(DATA!$AE$133:$AE$368,MATCH(1,(DATA!$D$133:$D$368=B1495)*(DATA!$E$133:$E$368=D1495),0)),"n/a")</f>
        <v>-2.3403742252520499E-2</v>
      </c>
      <c r="K1495" s="86">
        <f t="array" ref="K1495">IFERROR(INDEX(DATA!$AN$133:$AN$368,MATCH(1,(DATA!$D$133:$D$368=B1495)*(DATA!$E$133:$E$368=D1495),0)),"n/a")</f>
        <v>6382.63</v>
      </c>
      <c r="L1495" s="77">
        <f t="array" ref="L1495">IFERROR(INDEX(DATA!$AO$133:$AO$368,MATCH(1,(DATA!$D$133:$D$368=B1495)*(DATA!$E$133:$E$368=D1495),0)),"n/a")</f>
        <v>-1.8798107890808699E-2</v>
      </c>
    </row>
    <row r="1496" spans="1:12" x14ac:dyDescent="0.2">
      <c r="A1496" s="75" t="s">
        <v>19</v>
      </c>
      <c r="B1496" s="66" t="s">
        <v>22</v>
      </c>
      <c r="C1496" s="66" t="s">
        <v>25</v>
      </c>
      <c r="D1496" s="66" t="s">
        <v>281</v>
      </c>
      <c r="E1496" s="86">
        <f t="array" ref="E1496">IFERROR(INDEX(DATA!$J$133:$J$368,MATCH(1,(DATA!$D$133:$D$368=B1496)*(DATA!$E$133:$E$368=D1496),0)),"n/a")</f>
        <v>516.77</v>
      </c>
      <c r="F1496" s="77">
        <f t="array" ref="F1496">IFERROR(INDEX(DATA!$K$133:$K$368,MATCH(1,(DATA!$D$133:$D$368=B1496)*(DATA!$E$133:$E$368=D1496),0)),"n/a")</f>
        <v>-7.4419687634331697E-2</v>
      </c>
      <c r="G1496" s="86">
        <f t="array" ref="G1496">IFERROR(INDEX(DATA!$T$133:$T$368,MATCH(1,(DATA!$D$133:$D$368=B1496)*(DATA!$E$133:$E$368=D1496),0)),"n/a")</f>
        <v>2048.94</v>
      </c>
      <c r="H1496" s="77">
        <f t="array" ref="H1496">IFERROR(INDEX(DATA!$U$133:$U$368,MATCH(1,(DATA!$D$133:$D$368=B1496)*(DATA!$E$133:$E$368=D1496),0)),"n/a")</f>
        <v>-3.7441746843054798E-2</v>
      </c>
      <c r="I1496" s="86">
        <f t="array" ref="I1496">IFERROR(INDEX(DATA!$AD$133:$AD$368,MATCH(1,(DATA!$D$133:$D$368=B1496)*(DATA!$E$133:$E$368=D1496),0)),"n/a")</f>
        <v>4153.78</v>
      </c>
      <c r="J1496" s="77">
        <f t="array" ref="J1496">IFERROR(INDEX(DATA!$AE$133:$AE$368,MATCH(1,(DATA!$D$133:$D$368=B1496)*(DATA!$E$133:$E$368=D1496),0)),"n/a")</f>
        <v>-3.4045086484751498E-2</v>
      </c>
      <c r="K1496" s="86">
        <f t="array" ref="K1496">IFERROR(INDEX(DATA!$AN$133:$AN$368,MATCH(1,(DATA!$D$133:$D$368=B1496)*(DATA!$E$133:$E$368=D1496),0)),"n/a")</f>
        <v>6113.13</v>
      </c>
      <c r="L1496" s="77">
        <f t="array" ref="L1496">IFERROR(INDEX(DATA!$AO$133:$AO$368,MATCH(1,(DATA!$D$133:$D$368=B1496)*(DATA!$E$133:$E$368=D1496),0)),"n/a")</f>
        <v>-5.8059177833967301E-2</v>
      </c>
    </row>
    <row r="1497" spans="1:12" x14ac:dyDescent="0.2">
      <c r="A1497" s="75" t="s">
        <v>19</v>
      </c>
      <c r="B1497" s="66" t="s">
        <v>22</v>
      </c>
      <c r="C1497" s="66" t="s">
        <v>25</v>
      </c>
      <c r="D1497" s="66" t="s">
        <v>282</v>
      </c>
      <c r="E1497" s="86">
        <f t="array" ref="E1497">IFERROR(INDEX(DATA!$J$133:$J$368,MATCH(1,(DATA!$D$133:$D$368=B1497)*(DATA!$E$133:$E$368=D1497),0)),"n/a")</f>
        <v>105.32</v>
      </c>
      <c r="F1497" s="77">
        <f t="array" ref="F1497">IFERROR(INDEX(DATA!$K$133:$K$368,MATCH(1,(DATA!$D$133:$D$368=B1497)*(DATA!$E$133:$E$368=D1497),0)),"n/a")</f>
        <v>2.58108502970682E-2</v>
      </c>
      <c r="G1497" s="86">
        <f t="array" ref="G1497">IFERROR(INDEX(DATA!$T$133:$T$368,MATCH(1,(DATA!$D$133:$D$368=B1497)*(DATA!$E$133:$E$368=D1497),0)),"n/a")</f>
        <v>333.11</v>
      </c>
      <c r="H1497" s="77">
        <f t="array" ref="H1497">IFERROR(INDEX(DATA!$U$133:$U$368,MATCH(1,(DATA!$D$133:$D$368=B1497)*(DATA!$E$133:$E$368=D1497),0)),"n/a")</f>
        <v>-1.6678474436178901E-2</v>
      </c>
      <c r="I1497" s="86">
        <f t="array" ref="I1497">IFERROR(INDEX(DATA!$AD$133:$AD$368,MATCH(1,(DATA!$D$133:$D$368=B1497)*(DATA!$E$133:$E$368=D1497),0)),"n/a")</f>
        <v>712.55</v>
      </c>
      <c r="J1497" s="77">
        <f t="array" ref="J1497">IFERROR(INDEX(DATA!$AE$133:$AE$368,MATCH(1,(DATA!$D$133:$D$368=B1497)*(DATA!$E$133:$E$368=D1497),0)),"n/a")</f>
        <v>-7.0663727779009602E-2</v>
      </c>
      <c r="K1497" s="86">
        <f t="array" ref="K1497">IFERROR(INDEX(DATA!$AN$133:$AN$368,MATCH(1,(DATA!$D$133:$D$368=B1497)*(DATA!$E$133:$E$368=D1497),0)),"n/a")</f>
        <v>1194.6199999999999</v>
      </c>
      <c r="L1497" s="77">
        <f t="array" ref="L1497">IFERROR(INDEX(DATA!$AO$133:$AO$368,MATCH(1,(DATA!$D$133:$D$368=B1497)*(DATA!$E$133:$E$368=D1497),0)),"n/a")</f>
        <v>8.99021969199328E-2</v>
      </c>
    </row>
    <row r="1498" spans="1:12" x14ac:dyDescent="0.2">
      <c r="A1498" s="75" t="s">
        <v>19</v>
      </c>
      <c r="B1498" s="66" t="s">
        <v>22</v>
      </c>
      <c r="C1498" s="66" t="s">
        <v>25</v>
      </c>
      <c r="D1498" s="66" t="s">
        <v>283</v>
      </c>
      <c r="E1498" s="86">
        <f t="array" ref="E1498">IFERROR(INDEX(DATA!$J$133:$J$368,MATCH(1,(DATA!$D$133:$D$368=B1498)*(DATA!$E$133:$E$368=D1498),0)),"n/a")</f>
        <v>0</v>
      </c>
      <c r="F1498" s="77">
        <f t="array" ref="F1498">IFERROR(INDEX(DATA!$K$133:$K$368,MATCH(1,(DATA!$D$133:$D$368=B1498)*(DATA!$E$133:$E$368=D1498),0)),"n/a")</f>
        <v>0</v>
      </c>
      <c r="G1498" s="86">
        <f t="array" ref="G1498">IFERROR(INDEX(DATA!$T$133:$T$368,MATCH(1,(DATA!$D$133:$D$368=B1498)*(DATA!$E$133:$E$368=D1498),0)),"n/a")</f>
        <v>4.6100000000000003</v>
      </c>
      <c r="H1498" s="77">
        <f t="array" ref="H1498">IFERROR(INDEX(DATA!$U$133:$U$368,MATCH(1,(DATA!$D$133:$D$368=B1498)*(DATA!$E$133:$E$368=D1498),0)),"n/a")</f>
        <v>0</v>
      </c>
      <c r="I1498" s="86">
        <f t="array" ref="I1498">IFERROR(INDEX(DATA!$AD$133:$AD$368,MATCH(1,(DATA!$D$133:$D$368=B1498)*(DATA!$E$133:$E$368=D1498),0)),"n/a")</f>
        <v>265.35000000000002</v>
      </c>
      <c r="J1498" s="77">
        <f t="array" ref="J1498">IFERROR(INDEX(DATA!$AE$133:$AE$368,MATCH(1,(DATA!$D$133:$D$368=B1498)*(DATA!$E$133:$E$368=D1498),0)),"n/a")</f>
        <v>0</v>
      </c>
      <c r="K1498" s="86">
        <f t="array" ref="K1498">IFERROR(INDEX(DATA!$AN$133:$AN$368,MATCH(1,(DATA!$D$133:$D$368=B1498)*(DATA!$E$133:$E$368=D1498),0)),"n/a")</f>
        <v>756.64</v>
      </c>
      <c r="L1498" s="77">
        <f t="array" ref="L1498">IFERROR(INDEX(DATA!$AO$133:$AO$368,MATCH(1,(DATA!$D$133:$D$368=B1498)*(DATA!$E$133:$E$368=D1498),0)),"n/a")</f>
        <v>78.395592864638004</v>
      </c>
    </row>
    <row r="1499" spans="1:12" x14ac:dyDescent="0.2">
      <c r="A1499" s="75" t="s">
        <v>19</v>
      </c>
      <c r="B1499" s="66" t="s">
        <v>22</v>
      </c>
      <c r="C1499" s="66" t="s">
        <v>25</v>
      </c>
      <c r="D1499" s="66" t="s">
        <v>284</v>
      </c>
      <c r="E1499" s="86">
        <f t="array" ref="E1499">IFERROR(INDEX(DATA!$J$133:$J$368,MATCH(1,(DATA!$D$133:$D$368=B1499)*(DATA!$E$133:$E$368=D1499),0)),"n/a")</f>
        <v>590</v>
      </c>
      <c r="F1499" s="77">
        <f t="array" ref="F1499">IFERROR(INDEX(DATA!$K$133:$K$368,MATCH(1,(DATA!$D$133:$D$368=B1499)*(DATA!$E$133:$E$368=D1499),0)),"n/a")</f>
        <v>0.30357931948740602</v>
      </c>
      <c r="G1499" s="86">
        <f t="array" ref="G1499">IFERROR(INDEX(DATA!$T$133:$T$368,MATCH(1,(DATA!$D$133:$D$368=B1499)*(DATA!$E$133:$E$368=D1499),0)),"n/a")</f>
        <v>2559.92</v>
      </c>
      <c r="H1499" s="77">
        <f t="array" ref="H1499">IFERROR(INDEX(DATA!$U$133:$U$368,MATCH(1,(DATA!$D$133:$D$368=B1499)*(DATA!$E$133:$E$368=D1499),0)),"n/a")</f>
        <v>0.52137117862406701</v>
      </c>
      <c r="I1499" s="86">
        <f t="array" ref="I1499">IFERROR(INDEX(DATA!$AD$133:$AD$368,MATCH(1,(DATA!$D$133:$D$368=B1499)*(DATA!$E$133:$E$368=D1499),0)),"n/a")</f>
        <v>4660.33</v>
      </c>
      <c r="J1499" s="77">
        <f t="array" ref="J1499">IFERROR(INDEX(DATA!$AE$133:$AE$368,MATCH(1,(DATA!$D$133:$D$368=B1499)*(DATA!$E$133:$E$368=D1499),0)),"n/a")</f>
        <v>0.26339688727556698</v>
      </c>
      <c r="K1499" s="86">
        <f t="array" ref="K1499">IFERROR(INDEX(DATA!$AN$133:$AN$368,MATCH(1,(DATA!$D$133:$D$368=B1499)*(DATA!$E$133:$E$368=D1499),0)),"n/a")</f>
        <v>6761.12</v>
      </c>
      <c r="L1499" s="77">
        <f t="array" ref="L1499">IFERROR(INDEX(DATA!$AO$133:$AO$368,MATCH(1,(DATA!$D$133:$D$368=B1499)*(DATA!$E$133:$E$368=D1499),0)),"n/a")</f>
        <v>0.25025564972012598</v>
      </c>
    </row>
    <row r="1500" spans="1:12" x14ac:dyDescent="0.2">
      <c r="A1500" s="75" t="s">
        <v>19</v>
      </c>
      <c r="B1500" s="66" t="s">
        <v>22</v>
      </c>
      <c r="C1500" s="66" t="s">
        <v>25</v>
      </c>
      <c r="D1500" s="66" t="s">
        <v>285</v>
      </c>
      <c r="E1500" s="86">
        <f t="array" ref="E1500">IFERROR(INDEX(DATA!$J$133:$J$368,MATCH(1,(DATA!$D$133:$D$368=B1500)*(DATA!$E$133:$E$368=D1500),0)),"n/a")</f>
        <v>0</v>
      </c>
      <c r="F1500" s="77">
        <f t="array" ref="F1500">IFERROR(INDEX(DATA!$K$133:$K$368,MATCH(1,(DATA!$D$133:$D$368=B1500)*(DATA!$E$133:$E$368=D1500),0)),"n/a")</f>
        <v>0</v>
      </c>
      <c r="G1500" s="86">
        <f t="array" ref="G1500">IFERROR(INDEX(DATA!$T$133:$T$368,MATCH(1,(DATA!$D$133:$D$368=B1500)*(DATA!$E$133:$E$368=D1500),0)),"n/a")</f>
        <v>11.77</v>
      </c>
      <c r="H1500" s="77">
        <f t="array" ref="H1500">IFERROR(INDEX(DATA!$U$133:$U$368,MATCH(1,(DATA!$D$133:$D$368=B1500)*(DATA!$E$133:$E$368=D1500),0)),"n/a")</f>
        <v>0</v>
      </c>
      <c r="I1500" s="86">
        <f t="array" ref="I1500">IFERROR(INDEX(DATA!$AD$133:$AD$368,MATCH(1,(DATA!$D$133:$D$368=B1500)*(DATA!$E$133:$E$368=D1500),0)),"n/a")</f>
        <v>60.61</v>
      </c>
      <c r="J1500" s="77">
        <f t="array" ref="J1500">IFERROR(INDEX(DATA!$AE$133:$AE$368,MATCH(1,(DATA!$D$133:$D$368=B1500)*(DATA!$E$133:$E$368=D1500),0)),"n/a")</f>
        <v>0</v>
      </c>
      <c r="K1500" s="86">
        <f t="array" ref="K1500">IFERROR(INDEX(DATA!$AN$133:$AN$368,MATCH(1,(DATA!$D$133:$D$368=B1500)*(DATA!$E$133:$E$368=D1500),0)),"n/a")</f>
        <v>60.61</v>
      </c>
      <c r="L1500" s="77">
        <f t="array" ref="L1500">IFERROR(INDEX(DATA!$AO$133:$AO$368,MATCH(1,(DATA!$D$133:$D$368=B1500)*(DATA!$E$133:$E$368=D1500),0)),"n/a")</f>
        <v>0</v>
      </c>
    </row>
    <row r="1501" spans="1:12" x14ac:dyDescent="0.2">
      <c r="A1501" s="75" t="s">
        <v>19</v>
      </c>
      <c r="B1501" s="66" t="s">
        <v>22</v>
      </c>
      <c r="C1501" s="66" t="s">
        <v>25</v>
      </c>
      <c r="D1501" s="66" t="s">
        <v>286</v>
      </c>
      <c r="E1501" s="86">
        <f t="array" ref="E1501">IFERROR(INDEX(DATA!$J$133:$J$368,MATCH(1,(DATA!$D$133:$D$368=B1501)*(DATA!$E$133:$E$368=D1501),0)),"n/a")</f>
        <v>4.22</v>
      </c>
      <c r="F1501" s="77">
        <f t="array" ref="F1501">IFERROR(INDEX(DATA!$K$133:$K$368,MATCH(1,(DATA!$D$133:$D$368=B1501)*(DATA!$E$133:$E$368=D1501),0)),"n/a")</f>
        <v>-0.40479548660084602</v>
      </c>
      <c r="G1501" s="86">
        <f t="array" ref="G1501">IFERROR(INDEX(DATA!$T$133:$T$368,MATCH(1,(DATA!$D$133:$D$368=B1501)*(DATA!$E$133:$E$368=D1501),0)),"n/a")</f>
        <v>11.36</v>
      </c>
      <c r="H1501" s="77">
        <f t="array" ref="H1501">IFERROR(INDEX(DATA!$U$133:$U$368,MATCH(1,(DATA!$D$133:$D$368=B1501)*(DATA!$E$133:$E$368=D1501),0)),"n/a")</f>
        <v>0.602256699576869</v>
      </c>
      <c r="I1501" s="86">
        <f t="array" ref="I1501">IFERROR(INDEX(DATA!$AD$133:$AD$368,MATCH(1,(DATA!$D$133:$D$368=B1501)*(DATA!$E$133:$E$368=D1501),0)),"n/a")</f>
        <v>43.12</v>
      </c>
      <c r="J1501" s="77">
        <f t="array" ref="J1501">IFERROR(INDEX(DATA!$AE$133:$AE$368,MATCH(1,(DATA!$D$133:$D$368=B1501)*(DATA!$E$133:$E$368=D1501),0)),"n/a")</f>
        <v>2.3504273504273501</v>
      </c>
      <c r="K1501" s="86">
        <f t="array" ref="K1501">IFERROR(INDEX(DATA!$AN$133:$AN$368,MATCH(1,(DATA!$D$133:$D$368=B1501)*(DATA!$E$133:$E$368=D1501),0)),"n/a")</f>
        <v>172.84</v>
      </c>
      <c r="L1501" s="77">
        <f t="array" ref="L1501">IFERROR(INDEX(DATA!$AO$133:$AO$368,MATCH(1,(DATA!$D$133:$D$368=B1501)*(DATA!$E$133:$E$368=D1501),0)),"n/a")</f>
        <v>5.39201183431953</v>
      </c>
    </row>
    <row r="1502" spans="1:12" x14ac:dyDescent="0.2">
      <c r="A1502" s="75" t="s">
        <v>19</v>
      </c>
      <c r="B1502" s="66" t="s">
        <v>22</v>
      </c>
      <c r="C1502" s="66" t="s">
        <v>25</v>
      </c>
      <c r="D1502" s="66" t="s">
        <v>287</v>
      </c>
      <c r="E1502" s="86">
        <f t="array" ref="E1502">IFERROR(INDEX(DATA!$J$133:$J$368,MATCH(1,(DATA!$D$133:$D$368=B1502)*(DATA!$E$133:$E$368=D1502),0)),"n/a")</f>
        <v>77.09</v>
      </c>
      <c r="F1502" s="77">
        <f t="array" ref="F1502">IFERROR(INDEX(DATA!$K$133:$K$368,MATCH(1,(DATA!$D$133:$D$368=B1502)*(DATA!$E$133:$E$368=D1502),0)),"n/a")</f>
        <v>-7.2322503008423494E-2</v>
      </c>
      <c r="G1502" s="86">
        <f t="array" ref="G1502">IFERROR(INDEX(DATA!$T$133:$T$368,MATCH(1,(DATA!$D$133:$D$368=B1502)*(DATA!$E$133:$E$368=D1502),0)),"n/a")</f>
        <v>182.57</v>
      </c>
      <c r="H1502" s="77">
        <f t="array" ref="H1502">IFERROR(INDEX(DATA!$U$133:$U$368,MATCH(1,(DATA!$D$133:$D$368=B1502)*(DATA!$E$133:$E$368=D1502),0)),"n/a")</f>
        <v>-0.45118138640052902</v>
      </c>
      <c r="I1502" s="86">
        <f t="array" ref="I1502">IFERROR(INDEX(DATA!$AD$133:$AD$368,MATCH(1,(DATA!$D$133:$D$368=B1502)*(DATA!$E$133:$E$368=D1502),0)),"n/a")</f>
        <v>437.17</v>
      </c>
      <c r="J1502" s="77">
        <f t="array" ref="J1502">IFERROR(INDEX(DATA!$AE$133:$AE$368,MATCH(1,(DATA!$D$133:$D$368=B1502)*(DATA!$E$133:$E$368=D1502),0)),"n/a")</f>
        <v>-0.50584392096577302</v>
      </c>
      <c r="K1502" s="86">
        <f t="array" ref="K1502">IFERROR(INDEX(DATA!$AN$133:$AN$368,MATCH(1,(DATA!$D$133:$D$368=B1502)*(DATA!$E$133:$E$368=D1502),0)),"n/a")</f>
        <v>1227.55</v>
      </c>
      <c r="L1502" s="77">
        <f t="array" ref="L1502">IFERROR(INDEX(DATA!$AO$133:$AO$368,MATCH(1,(DATA!$D$133:$D$368=B1502)*(DATA!$E$133:$E$368=D1502),0)),"n/a")</f>
        <v>-0.72269222688838297</v>
      </c>
    </row>
    <row r="1503" spans="1:12" x14ac:dyDescent="0.2">
      <c r="A1503" s="75" t="s">
        <v>19</v>
      </c>
      <c r="B1503" s="66" t="s">
        <v>22</v>
      </c>
      <c r="C1503" s="66" t="s">
        <v>25</v>
      </c>
      <c r="D1503" s="66" t="s">
        <v>288</v>
      </c>
      <c r="E1503" s="86">
        <f t="array" ref="E1503">IFERROR(INDEX(DATA!$J$133:$J$368,MATCH(1,(DATA!$D$133:$D$368=B1503)*(DATA!$E$133:$E$368=D1503),0)),"n/a")</f>
        <v>251.12</v>
      </c>
      <c r="F1503" s="77">
        <f t="array" ref="F1503">IFERROR(INDEX(DATA!$K$133:$K$368,MATCH(1,(DATA!$D$133:$D$368=B1503)*(DATA!$E$133:$E$368=D1503),0)),"n/a")</f>
        <v>0.26802666128054897</v>
      </c>
      <c r="G1503" s="86">
        <f t="array" ref="G1503">IFERROR(INDEX(DATA!$T$133:$T$368,MATCH(1,(DATA!$D$133:$D$368=B1503)*(DATA!$E$133:$E$368=D1503),0)),"n/a")</f>
        <v>1010.94</v>
      </c>
      <c r="H1503" s="77">
        <f t="array" ref="H1503">IFERROR(INDEX(DATA!$U$133:$U$368,MATCH(1,(DATA!$D$133:$D$368=B1503)*(DATA!$E$133:$E$368=D1503),0)),"n/a")</f>
        <v>0.34872923754252599</v>
      </c>
      <c r="I1503" s="86">
        <f t="array" ref="I1503">IFERROR(INDEX(DATA!$AD$133:$AD$368,MATCH(1,(DATA!$D$133:$D$368=B1503)*(DATA!$E$133:$E$368=D1503),0)),"n/a")</f>
        <v>1824.28</v>
      </c>
      <c r="J1503" s="77">
        <f t="array" ref="J1503">IFERROR(INDEX(DATA!$AE$133:$AE$368,MATCH(1,(DATA!$D$133:$D$368=B1503)*(DATA!$E$133:$E$368=D1503),0)),"n/a")</f>
        <v>0.123636475624403</v>
      </c>
      <c r="K1503" s="86">
        <f t="array" ref="K1503">IFERROR(INDEX(DATA!$AN$133:$AN$368,MATCH(1,(DATA!$D$133:$D$368=B1503)*(DATA!$E$133:$E$368=D1503),0)),"n/a")</f>
        <v>2910.27</v>
      </c>
      <c r="L1503" s="77">
        <f t="array" ref="L1503">IFERROR(INDEX(DATA!$AO$133:$AO$368,MATCH(1,(DATA!$D$133:$D$368=B1503)*(DATA!$E$133:$E$368=D1503),0)),"n/a")</f>
        <v>0.124989852837147</v>
      </c>
    </row>
    <row r="1504" spans="1:12" x14ac:dyDescent="0.2">
      <c r="A1504" s="75" t="s">
        <v>19</v>
      </c>
      <c r="B1504" s="66" t="s">
        <v>22</v>
      </c>
      <c r="C1504" s="66" t="s">
        <v>25</v>
      </c>
      <c r="D1504" s="66" t="s">
        <v>289</v>
      </c>
      <c r="E1504" s="86">
        <f t="array" ref="E1504">IFERROR(INDEX(DATA!$J$133:$J$368,MATCH(1,(DATA!$D$133:$D$368=B1504)*(DATA!$E$133:$E$368=D1504),0)),"n/a")</f>
        <v>22.35</v>
      </c>
      <c r="F1504" s="77">
        <f t="array" ref="F1504">IFERROR(INDEX(DATA!$K$133:$K$368,MATCH(1,(DATA!$D$133:$D$368=B1504)*(DATA!$E$133:$E$368=D1504),0)),"n/a")</f>
        <v>-0.53466583385384103</v>
      </c>
      <c r="G1504" s="86">
        <f t="array" ref="G1504">IFERROR(INDEX(DATA!$T$133:$T$368,MATCH(1,(DATA!$D$133:$D$368=B1504)*(DATA!$E$133:$E$368=D1504),0)),"n/a")</f>
        <v>129.32</v>
      </c>
      <c r="H1504" s="77">
        <f t="array" ref="H1504">IFERROR(INDEX(DATA!$U$133:$U$368,MATCH(1,(DATA!$D$133:$D$368=B1504)*(DATA!$E$133:$E$368=D1504),0)),"n/a")</f>
        <v>7.8565471226021699E-2</v>
      </c>
      <c r="I1504" s="86">
        <f t="array" ref="I1504">IFERROR(INDEX(DATA!$AD$133:$AD$368,MATCH(1,(DATA!$D$133:$D$368=B1504)*(DATA!$E$133:$E$368=D1504),0)),"n/a")</f>
        <v>354.36</v>
      </c>
      <c r="J1504" s="77">
        <f t="array" ref="J1504">IFERROR(INDEX(DATA!$AE$133:$AE$368,MATCH(1,(DATA!$D$133:$D$368=B1504)*(DATA!$E$133:$E$368=D1504),0)),"n/a")</f>
        <v>0.410275798941378</v>
      </c>
      <c r="K1504" s="86">
        <f t="array" ref="K1504">IFERROR(INDEX(DATA!$AN$133:$AN$368,MATCH(1,(DATA!$D$133:$D$368=B1504)*(DATA!$E$133:$E$368=D1504),0)),"n/a")</f>
        <v>510.92</v>
      </c>
      <c r="L1504" s="77">
        <f t="array" ref="L1504">IFERROR(INDEX(DATA!$AO$133:$AO$368,MATCH(1,(DATA!$D$133:$D$368=B1504)*(DATA!$E$133:$E$368=D1504),0)),"n/a")</f>
        <v>-6.1740184375803302E-2</v>
      </c>
    </row>
    <row r="1505" spans="1:12" x14ac:dyDescent="0.2">
      <c r="A1505" s="75" t="s">
        <v>19</v>
      </c>
      <c r="B1505" s="66" t="s">
        <v>22</v>
      </c>
      <c r="C1505" s="66" t="s">
        <v>25</v>
      </c>
      <c r="D1505" s="66" t="s">
        <v>290</v>
      </c>
      <c r="E1505" s="86">
        <f t="array" ref="E1505">IFERROR(INDEX(DATA!$J$133:$J$368,MATCH(1,(DATA!$D$133:$D$368=B1505)*(DATA!$E$133:$E$368=D1505),0)),"n/a")</f>
        <v>0</v>
      </c>
      <c r="F1505" s="77">
        <f t="array" ref="F1505">IFERROR(INDEX(DATA!$K$133:$K$368,MATCH(1,(DATA!$D$133:$D$368=B1505)*(DATA!$E$133:$E$368=D1505),0)),"n/a")</f>
        <v>0</v>
      </c>
      <c r="G1505" s="86">
        <f t="array" ref="G1505">IFERROR(INDEX(DATA!$T$133:$T$368,MATCH(1,(DATA!$D$133:$D$368=B1505)*(DATA!$E$133:$E$368=D1505),0)),"n/a")</f>
        <v>0</v>
      </c>
      <c r="H1505" s="77">
        <f t="array" ref="H1505">IFERROR(INDEX(DATA!$U$133:$U$368,MATCH(1,(DATA!$D$133:$D$368=B1505)*(DATA!$E$133:$E$368=D1505),0)),"n/a")</f>
        <v>0</v>
      </c>
      <c r="I1505" s="86">
        <f t="array" ref="I1505">IFERROR(INDEX(DATA!$AD$133:$AD$368,MATCH(1,(DATA!$D$133:$D$368=B1505)*(DATA!$E$133:$E$368=D1505),0)),"n/a")</f>
        <v>1.22</v>
      </c>
      <c r="J1505" s="77">
        <f t="array" ref="J1505">IFERROR(INDEX(DATA!$AE$133:$AE$368,MATCH(1,(DATA!$D$133:$D$368=B1505)*(DATA!$E$133:$E$368=D1505),0)),"n/a")</f>
        <v>0</v>
      </c>
      <c r="K1505" s="86">
        <f t="array" ref="K1505">IFERROR(INDEX(DATA!$AN$133:$AN$368,MATCH(1,(DATA!$D$133:$D$368=B1505)*(DATA!$E$133:$E$368=D1505),0)),"n/a")</f>
        <v>4.84</v>
      </c>
      <c r="L1505" s="77">
        <f t="array" ref="L1505">IFERROR(INDEX(DATA!$AO$133:$AO$368,MATCH(1,(DATA!$D$133:$D$368=B1505)*(DATA!$E$133:$E$368=D1505),0)),"n/a")</f>
        <v>-0.489989462592202</v>
      </c>
    </row>
    <row r="1506" spans="1:12" x14ac:dyDescent="0.2">
      <c r="A1506" s="75" t="s">
        <v>19</v>
      </c>
      <c r="B1506" s="66" t="s">
        <v>22</v>
      </c>
      <c r="C1506" s="66" t="s">
        <v>25</v>
      </c>
      <c r="D1506" s="66" t="s">
        <v>291</v>
      </c>
      <c r="E1506" s="86">
        <f t="array" ref="E1506">IFERROR(INDEX(DATA!$J$133:$J$368,MATCH(1,(DATA!$D$133:$D$368=B1506)*(DATA!$E$133:$E$368=D1506),0)),"n/a")</f>
        <v>0</v>
      </c>
      <c r="F1506" s="77">
        <f t="array" ref="F1506">IFERROR(INDEX(DATA!$K$133:$K$368,MATCH(1,(DATA!$D$133:$D$368=B1506)*(DATA!$E$133:$E$368=D1506),0)),"n/a")</f>
        <v>0</v>
      </c>
      <c r="G1506" s="86">
        <f t="array" ref="G1506">IFERROR(INDEX(DATA!$T$133:$T$368,MATCH(1,(DATA!$D$133:$D$368=B1506)*(DATA!$E$133:$E$368=D1506),0)),"n/a")</f>
        <v>53.63</v>
      </c>
      <c r="H1506" s="77">
        <f t="array" ref="H1506">IFERROR(INDEX(DATA!$U$133:$U$368,MATCH(1,(DATA!$D$133:$D$368=B1506)*(DATA!$E$133:$E$368=D1506),0)),"n/a")</f>
        <v>1.25430853299706</v>
      </c>
      <c r="I1506" s="86">
        <f t="array" ref="I1506">IFERROR(INDEX(DATA!$AD$133:$AD$368,MATCH(1,(DATA!$D$133:$D$368=B1506)*(DATA!$E$133:$E$368=D1506),0)),"n/a")</f>
        <v>67.19</v>
      </c>
      <c r="J1506" s="77">
        <f t="array" ref="J1506">IFERROR(INDEX(DATA!$AE$133:$AE$368,MATCH(1,(DATA!$D$133:$D$368=B1506)*(DATA!$E$133:$E$368=D1506),0)),"n/a")</f>
        <v>0.99495249406175801</v>
      </c>
      <c r="K1506" s="86">
        <f t="array" ref="K1506">IFERROR(INDEX(DATA!$AN$133:$AN$368,MATCH(1,(DATA!$D$133:$D$368=B1506)*(DATA!$E$133:$E$368=D1506),0)),"n/a")</f>
        <v>140.35</v>
      </c>
      <c r="L1506" s="77">
        <f t="array" ref="L1506">IFERROR(INDEX(DATA!$AO$133:$AO$368,MATCH(1,(DATA!$D$133:$D$368=B1506)*(DATA!$E$133:$E$368=D1506),0)),"n/a")</f>
        <v>2.8441522870446501</v>
      </c>
    </row>
    <row r="1507" spans="1:12" x14ac:dyDescent="0.2">
      <c r="A1507" s="75" t="s">
        <v>19</v>
      </c>
      <c r="B1507" s="66" t="s">
        <v>22</v>
      </c>
      <c r="C1507" s="66" t="s">
        <v>25</v>
      </c>
      <c r="D1507" s="66" t="s">
        <v>292</v>
      </c>
      <c r="E1507" s="86">
        <f t="array" ref="E1507">IFERROR(INDEX(DATA!$J$133:$J$368,MATCH(1,(DATA!$D$133:$D$368=B1507)*(DATA!$E$133:$E$368=D1507),0)),"n/a")</f>
        <v>45.59</v>
      </c>
      <c r="F1507" s="77">
        <f t="array" ref="F1507">IFERROR(INDEX(DATA!$K$133:$K$368,MATCH(1,(DATA!$D$133:$D$368=B1507)*(DATA!$E$133:$E$368=D1507),0)),"n/a")</f>
        <v>-5.8446922759190202E-2</v>
      </c>
      <c r="G1507" s="86">
        <f t="array" ref="G1507">IFERROR(INDEX(DATA!$T$133:$T$368,MATCH(1,(DATA!$D$133:$D$368=B1507)*(DATA!$E$133:$E$368=D1507),0)),"n/a")</f>
        <v>187.78</v>
      </c>
      <c r="H1507" s="77">
        <f t="array" ref="H1507">IFERROR(INDEX(DATA!$U$133:$U$368,MATCH(1,(DATA!$D$133:$D$368=B1507)*(DATA!$E$133:$E$368=D1507),0)),"n/a")</f>
        <v>0.36985701779982499</v>
      </c>
      <c r="I1507" s="86">
        <f t="array" ref="I1507">IFERROR(INDEX(DATA!$AD$133:$AD$368,MATCH(1,(DATA!$D$133:$D$368=B1507)*(DATA!$E$133:$E$368=D1507),0)),"n/a")</f>
        <v>381.35</v>
      </c>
      <c r="J1507" s="77">
        <f t="array" ref="J1507">IFERROR(INDEX(DATA!$AE$133:$AE$368,MATCH(1,(DATA!$D$133:$D$368=B1507)*(DATA!$E$133:$E$368=D1507),0)),"n/a")</f>
        <v>0.22596926637947701</v>
      </c>
      <c r="K1507" s="86">
        <f t="array" ref="K1507">IFERROR(INDEX(DATA!$AN$133:$AN$368,MATCH(1,(DATA!$D$133:$D$368=B1507)*(DATA!$E$133:$E$368=D1507),0)),"n/a")</f>
        <v>613.75</v>
      </c>
      <c r="L1507" s="77">
        <f t="array" ref="L1507">IFERROR(INDEX(DATA!$AO$133:$AO$368,MATCH(1,(DATA!$D$133:$D$368=B1507)*(DATA!$E$133:$E$368=D1507),0)),"n/a")</f>
        <v>0.23176189616071599</v>
      </c>
    </row>
    <row r="1508" spans="1:12" x14ac:dyDescent="0.2">
      <c r="A1508" s="75" t="s">
        <v>19</v>
      </c>
      <c r="B1508" s="66" t="s">
        <v>22</v>
      </c>
      <c r="C1508" s="66" t="s">
        <v>25</v>
      </c>
      <c r="D1508" s="66" t="s">
        <v>293</v>
      </c>
      <c r="E1508" s="86">
        <f t="array" ref="E1508">IFERROR(INDEX(DATA!$J$133:$J$368,MATCH(1,(DATA!$D$133:$D$368=B1508)*(DATA!$E$133:$E$368=D1508),0)),"n/a")</f>
        <v>107.16</v>
      </c>
      <c r="F1508" s="77">
        <f t="array" ref="F1508">IFERROR(INDEX(DATA!$K$133:$K$368,MATCH(1,(DATA!$D$133:$D$368=B1508)*(DATA!$E$133:$E$368=D1508),0)),"n/a")</f>
        <v>0.22650795467551799</v>
      </c>
      <c r="G1508" s="86">
        <f t="array" ref="G1508">IFERROR(INDEX(DATA!$T$133:$T$368,MATCH(1,(DATA!$D$133:$D$368=B1508)*(DATA!$E$133:$E$368=D1508),0)),"n/a")</f>
        <v>433.12</v>
      </c>
      <c r="H1508" s="77">
        <f t="array" ref="H1508">IFERROR(INDEX(DATA!$U$133:$U$368,MATCH(1,(DATA!$D$133:$D$368=B1508)*(DATA!$E$133:$E$368=D1508),0)),"n/a")</f>
        <v>2.6204805004027901E-2</v>
      </c>
      <c r="I1508" s="86">
        <f t="array" ref="I1508">IFERROR(INDEX(DATA!$AD$133:$AD$368,MATCH(1,(DATA!$D$133:$D$368=B1508)*(DATA!$E$133:$E$368=D1508),0)),"n/a")</f>
        <v>941.89</v>
      </c>
      <c r="J1508" s="77">
        <f t="array" ref="J1508">IFERROR(INDEX(DATA!$AE$133:$AE$368,MATCH(1,(DATA!$D$133:$D$368=B1508)*(DATA!$E$133:$E$368=D1508),0)),"n/a")</f>
        <v>-6.7933975894076307E-2</v>
      </c>
      <c r="K1508" s="86">
        <f t="array" ref="K1508">IFERROR(INDEX(DATA!$AN$133:$AN$368,MATCH(1,(DATA!$D$133:$D$368=B1508)*(DATA!$E$133:$E$368=D1508),0)),"n/a")</f>
        <v>1426.05</v>
      </c>
      <c r="L1508" s="77">
        <f t="array" ref="L1508">IFERROR(INDEX(DATA!$AO$133:$AO$368,MATCH(1,(DATA!$D$133:$D$368=B1508)*(DATA!$E$133:$E$368=D1508),0)),"n/a")</f>
        <v>-0.127531355154481</v>
      </c>
    </row>
    <row r="1509" spans="1:12" x14ac:dyDescent="0.2">
      <c r="A1509" s="75" t="s">
        <v>19</v>
      </c>
      <c r="B1509" s="66" t="s">
        <v>22</v>
      </c>
      <c r="C1509" s="66" t="s">
        <v>25</v>
      </c>
      <c r="D1509" s="66" t="s">
        <v>294</v>
      </c>
      <c r="E1509" s="86">
        <f t="array" ref="E1509">IFERROR(INDEX(DATA!$J$133:$J$368,MATCH(1,(DATA!$D$133:$D$368=B1509)*(DATA!$E$133:$E$368=D1509),0)),"n/a")</f>
        <v>91.79</v>
      </c>
      <c r="F1509" s="77">
        <f t="array" ref="F1509">IFERROR(INDEX(DATA!$K$133:$K$368,MATCH(1,(DATA!$D$133:$D$368=B1509)*(DATA!$E$133:$E$368=D1509),0)),"n/a")</f>
        <v>6.3432000000000004</v>
      </c>
      <c r="G1509" s="86">
        <f t="array" ref="G1509">IFERROR(INDEX(DATA!$T$133:$T$368,MATCH(1,(DATA!$D$133:$D$368=B1509)*(DATA!$E$133:$E$368=D1509),0)),"n/a")</f>
        <v>332.43</v>
      </c>
      <c r="H1509" s="77">
        <f t="array" ref="H1509">IFERROR(INDEX(DATA!$U$133:$U$368,MATCH(1,(DATA!$D$133:$D$368=B1509)*(DATA!$E$133:$E$368=D1509),0)),"n/a")</f>
        <v>10.490839958520599</v>
      </c>
      <c r="I1509" s="86">
        <f t="array" ref="I1509">IFERROR(INDEX(DATA!$AD$133:$AD$368,MATCH(1,(DATA!$D$133:$D$368=B1509)*(DATA!$E$133:$E$368=D1509),0)),"n/a")</f>
        <v>572.05999999999995</v>
      </c>
      <c r="J1509" s="77">
        <f t="array" ref="J1509">IFERROR(INDEX(DATA!$AE$133:$AE$368,MATCH(1,(DATA!$D$133:$D$368=B1509)*(DATA!$E$133:$E$368=D1509),0)),"n/a")</f>
        <v>3.2190427022641801</v>
      </c>
      <c r="K1509" s="86">
        <f t="array" ref="K1509">IFERROR(INDEX(DATA!$AN$133:$AN$368,MATCH(1,(DATA!$D$133:$D$368=B1509)*(DATA!$E$133:$E$368=D1509),0)),"n/a")</f>
        <v>641.17999999999995</v>
      </c>
      <c r="L1509" s="77">
        <f t="array" ref="L1509">IFERROR(INDEX(DATA!$AO$133:$AO$368,MATCH(1,(DATA!$D$133:$D$368=B1509)*(DATA!$E$133:$E$368=D1509),0)),"n/a")</f>
        <v>1.96006647892526</v>
      </c>
    </row>
    <row r="1510" spans="1:12" x14ac:dyDescent="0.2">
      <c r="A1510" s="75" t="s">
        <v>19</v>
      </c>
      <c r="B1510" s="66" t="s">
        <v>22</v>
      </c>
      <c r="C1510" s="66" t="s">
        <v>25</v>
      </c>
      <c r="D1510" s="66" t="s">
        <v>295</v>
      </c>
      <c r="E1510" s="86">
        <f t="array" ref="E1510">IFERROR(INDEX(DATA!$J$133:$J$368,MATCH(1,(DATA!$D$133:$D$368=B1510)*(DATA!$E$133:$E$368=D1510),0)),"n/a")</f>
        <v>129.91</v>
      </c>
      <c r="F1510" s="77">
        <f t="array" ref="F1510">IFERROR(INDEX(DATA!$K$133:$K$368,MATCH(1,(DATA!$D$133:$D$368=B1510)*(DATA!$E$133:$E$368=D1510),0)),"n/a")</f>
        <v>0.21252566735112899</v>
      </c>
      <c r="G1510" s="86">
        <f t="array" ref="G1510">IFERROR(INDEX(DATA!$T$133:$T$368,MATCH(1,(DATA!$D$133:$D$368=B1510)*(DATA!$E$133:$E$368=D1510),0)),"n/a")</f>
        <v>374.8</v>
      </c>
      <c r="H1510" s="77">
        <f t="array" ref="H1510">IFERROR(INDEX(DATA!$U$133:$U$368,MATCH(1,(DATA!$D$133:$D$368=B1510)*(DATA!$E$133:$E$368=D1510),0)),"n/a")</f>
        <v>-3.6751477769210998E-2</v>
      </c>
      <c r="I1510" s="86">
        <f t="array" ref="I1510">IFERROR(INDEX(DATA!$AD$133:$AD$368,MATCH(1,(DATA!$D$133:$D$368=B1510)*(DATA!$E$133:$E$368=D1510),0)),"n/a")</f>
        <v>614.61</v>
      </c>
      <c r="J1510" s="77">
        <f t="array" ref="J1510">IFERROR(INDEX(DATA!$AE$133:$AE$368,MATCH(1,(DATA!$D$133:$D$368=B1510)*(DATA!$E$133:$E$368=D1510),0)),"n/a")</f>
        <v>-0.33245356793743902</v>
      </c>
      <c r="K1510" s="86">
        <f t="array" ref="K1510">IFERROR(INDEX(DATA!$AN$133:$AN$368,MATCH(1,(DATA!$D$133:$D$368=B1510)*(DATA!$E$133:$E$368=D1510),0)),"n/a")</f>
        <v>949.56</v>
      </c>
      <c r="L1510" s="77">
        <f t="array" ref="L1510">IFERROR(INDEX(DATA!$AO$133:$AO$368,MATCH(1,(DATA!$D$133:$D$368=B1510)*(DATA!$E$133:$E$368=D1510),0)),"n/a")</f>
        <v>-0.278964873114948</v>
      </c>
    </row>
    <row r="1511" spans="1:12" x14ac:dyDescent="0.2">
      <c r="A1511" s="75" t="s">
        <v>19</v>
      </c>
      <c r="B1511" s="66" t="s">
        <v>22</v>
      </c>
      <c r="C1511" s="66" t="s">
        <v>25</v>
      </c>
      <c r="D1511" s="66" t="s">
        <v>296</v>
      </c>
      <c r="E1511" s="86">
        <f t="array" ref="E1511">IFERROR(INDEX(DATA!$J$133:$J$368,MATCH(1,(DATA!$D$133:$D$368=B1511)*(DATA!$E$133:$E$368=D1511),0)),"n/a")</f>
        <v>98.35</v>
      </c>
      <c r="F1511" s="77">
        <f t="array" ref="F1511">IFERROR(INDEX(DATA!$K$133:$K$368,MATCH(1,(DATA!$D$133:$D$368=B1511)*(DATA!$E$133:$E$368=D1511),0)),"n/a")</f>
        <v>0.78428882438316405</v>
      </c>
      <c r="G1511" s="86">
        <f t="array" ref="G1511">IFERROR(INDEX(DATA!$T$133:$T$368,MATCH(1,(DATA!$D$133:$D$368=B1511)*(DATA!$E$133:$E$368=D1511),0)),"n/a")</f>
        <v>485.26</v>
      </c>
      <c r="H1511" s="77">
        <f t="array" ref="H1511">IFERROR(INDEX(DATA!$U$133:$U$368,MATCH(1,(DATA!$D$133:$D$368=B1511)*(DATA!$E$133:$E$368=D1511),0)),"n/a")</f>
        <v>0.84741310389461999</v>
      </c>
      <c r="I1511" s="86">
        <f t="array" ref="I1511">IFERROR(INDEX(DATA!$AD$133:$AD$368,MATCH(1,(DATA!$D$133:$D$368=B1511)*(DATA!$E$133:$E$368=D1511),0)),"n/a")</f>
        <v>885.79</v>
      </c>
      <c r="J1511" s="77">
        <f t="array" ref="J1511">IFERROR(INDEX(DATA!$AE$133:$AE$368,MATCH(1,(DATA!$D$133:$D$368=B1511)*(DATA!$E$133:$E$368=D1511),0)),"n/a")</f>
        <v>0.29210549347959303</v>
      </c>
      <c r="K1511" s="86">
        <f t="array" ref="K1511">IFERROR(INDEX(DATA!$AN$133:$AN$368,MATCH(1,(DATA!$D$133:$D$368=B1511)*(DATA!$E$133:$E$368=D1511),0)),"n/a")</f>
        <v>1274.56</v>
      </c>
      <c r="L1511" s="77">
        <f t="array" ref="L1511">IFERROR(INDEX(DATA!$AO$133:$AO$368,MATCH(1,(DATA!$D$133:$D$368=B1511)*(DATA!$E$133:$E$368=D1511),0)),"n/a")</f>
        <v>0.17841326195693399</v>
      </c>
    </row>
    <row r="1512" spans="1:12" x14ac:dyDescent="0.2">
      <c r="A1512" s="75" t="s">
        <v>19</v>
      </c>
      <c r="B1512" s="66" t="s">
        <v>22</v>
      </c>
      <c r="C1512" s="66" t="s">
        <v>25</v>
      </c>
      <c r="D1512" s="66" t="s">
        <v>297</v>
      </c>
      <c r="E1512" s="86">
        <f t="array" ref="E1512">IFERROR(INDEX(DATA!$J$133:$J$368,MATCH(1,(DATA!$D$133:$D$368=B1512)*(DATA!$E$133:$E$368=D1512),0)),"n/a")</f>
        <v>51.23</v>
      </c>
      <c r="F1512" s="77">
        <f t="array" ref="F1512">IFERROR(INDEX(DATA!$K$133:$K$368,MATCH(1,(DATA!$D$133:$D$368=B1512)*(DATA!$E$133:$E$368=D1512),0)),"n/a")</f>
        <v>-0.33777145811789</v>
      </c>
      <c r="G1512" s="86">
        <f t="array" ref="G1512">IFERROR(INDEX(DATA!$T$133:$T$368,MATCH(1,(DATA!$D$133:$D$368=B1512)*(DATA!$E$133:$E$368=D1512),0)),"n/a")</f>
        <v>414.61</v>
      </c>
      <c r="H1512" s="77">
        <f t="array" ref="H1512">IFERROR(INDEX(DATA!$U$133:$U$368,MATCH(1,(DATA!$D$133:$D$368=B1512)*(DATA!$E$133:$E$368=D1512),0)),"n/a")</f>
        <v>-0.16380614323457601</v>
      </c>
      <c r="I1512" s="86">
        <f t="array" ref="I1512">IFERROR(INDEX(DATA!$AD$133:$AD$368,MATCH(1,(DATA!$D$133:$D$368=B1512)*(DATA!$E$133:$E$368=D1512),0)),"n/a")</f>
        <v>736.47</v>
      </c>
      <c r="J1512" s="77">
        <f t="array" ref="J1512">IFERROR(INDEX(DATA!$AE$133:$AE$368,MATCH(1,(DATA!$D$133:$D$368=B1512)*(DATA!$E$133:$E$368=D1512),0)),"n/a")</f>
        <v>-0.41600520184919398</v>
      </c>
      <c r="K1512" s="86">
        <f t="array" ref="K1512">IFERROR(INDEX(DATA!$AN$133:$AN$368,MATCH(1,(DATA!$D$133:$D$368=B1512)*(DATA!$E$133:$E$368=D1512),0)),"n/a")</f>
        <v>1192.5</v>
      </c>
      <c r="L1512" s="77">
        <f t="array" ref="L1512">IFERROR(INDEX(DATA!$AO$133:$AO$368,MATCH(1,(DATA!$D$133:$D$368=B1512)*(DATA!$E$133:$E$368=D1512),0)),"n/a")</f>
        <v>-0.416170962767129</v>
      </c>
    </row>
    <row r="1513" spans="1:12" x14ac:dyDescent="0.2">
      <c r="A1513" s="75" t="s">
        <v>19</v>
      </c>
      <c r="B1513" s="66" t="s">
        <v>22</v>
      </c>
      <c r="C1513" s="66" t="s">
        <v>25</v>
      </c>
      <c r="D1513" s="66" t="s">
        <v>298</v>
      </c>
      <c r="E1513" s="86">
        <f t="array" ref="E1513">IFERROR(INDEX(DATA!$J$133:$J$368,MATCH(1,(DATA!$D$133:$D$368=B1513)*(DATA!$E$133:$E$368=D1513),0)),"n/a")</f>
        <v>11.06</v>
      </c>
      <c r="F1513" s="77">
        <f t="array" ref="F1513">IFERROR(INDEX(DATA!$K$133:$K$368,MATCH(1,(DATA!$D$133:$D$368=B1513)*(DATA!$E$133:$E$368=D1513),0)),"n/a")</f>
        <v>0.28904428904428903</v>
      </c>
      <c r="G1513" s="86">
        <f t="array" ref="G1513">IFERROR(INDEX(DATA!$T$133:$T$368,MATCH(1,(DATA!$D$133:$D$368=B1513)*(DATA!$E$133:$E$368=D1513),0)),"n/a")</f>
        <v>29.85</v>
      </c>
      <c r="H1513" s="77">
        <f t="array" ref="H1513">IFERROR(INDEX(DATA!$U$133:$U$368,MATCH(1,(DATA!$D$133:$D$368=B1513)*(DATA!$E$133:$E$368=D1513),0)),"n/a")</f>
        <v>-0.29499291450165299</v>
      </c>
      <c r="I1513" s="86">
        <f t="array" ref="I1513">IFERROR(INDEX(DATA!$AD$133:$AD$368,MATCH(1,(DATA!$D$133:$D$368=B1513)*(DATA!$E$133:$E$368=D1513),0)),"n/a")</f>
        <v>52.7</v>
      </c>
      <c r="J1513" s="77">
        <f t="array" ref="J1513">IFERROR(INDEX(DATA!$AE$133:$AE$368,MATCH(1,(DATA!$D$133:$D$368=B1513)*(DATA!$E$133:$E$368=D1513),0)),"n/a")</f>
        <v>-0.239208892738559</v>
      </c>
      <c r="K1513" s="86">
        <f t="array" ref="K1513">IFERROR(INDEX(DATA!$AN$133:$AN$368,MATCH(1,(DATA!$D$133:$D$368=B1513)*(DATA!$E$133:$E$368=D1513),0)),"n/a")</f>
        <v>90.42</v>
      </c>
      <c r="L1513" s="77">
        <f t="array" ref="L1513">IFERROR(INDEX(DATA!$AO$133:$AO$368,MATCH(1,(DATA!$D$133:$D$368=B1513)*(DATA!$E$133:$E$368=D1513),0)),"n/a")</f>
        <v>0.30532698137721997</v>
      </c>
    </row>
    <row r="1514" spans="1:12" x14ac:dyDescent="0.2">
      <c r="A1514" s="75" t="s">
        <v>19</v>
      </c>
      <c r="B1514" s="66" t="s">
        <v>22</v>
      </c>
      <c r="C1514" s="66" t="s">
        <v>25</v>
      </c>
      <c r="D1514" s="66" t="s">
        <v>299</v>
      </c>
      <c r="E1514" s="86">
        <f t="array" ref="E1514">IFERROR(INDEX(DATA!$J$133:$J$368,MATCH(1,(DATA!$D$133:$D$368=B1514)*(DATA!$E$133:$E$368=D1514),0)),"n/a")</f>
        <v>848.74</v>
      </c>
      <c r="F1514" s="77">
        <f t="array" ref="F1514">IFERROR(INDEX(DATA!$K$133:$K$368,MATCH(1,(DATA!$D$133:$D$368=B1514)*(DATA!$E$133:$E$368=D1514),0)),"n/a")</f>
        <v>-8.4521626577499606E-2</v>
      </c>
      <c r="G1514" s="86">
        <f t="array" ref="G1514">IFERROR(INDEX(DATA!$T$133:$T$368,MATCH(1,(DATA!$D$133:$D$368=B1514)*(DATA!$E$133:$E$368=D1514),0)),"n/a")</f>
        <v>3259.01</v>
      </c>
      <c r="H1514" s="77">
        <f t="array" ref="H1514">IFERROR(INDEX(DATA!$U$133:$U$368,MATCH(1,(DATA!$D$133:$D$368=B1514)*(DATA!$E$133:$E$368=D1514),0)),"n/a")</f>
        <v>0.45682726435589599</v>
      </c>
      <c r="I1514" s="86">
        <f t="array" ref="I1514">IFERROR(INDEX(DATA!$AD$133:$AD$368,MATCH(1,(DATA!$D$133:$D$368=B1514)*(DATA!$E$133:$E$368=D1514),0)),"n/a")</f>
        <v>7618.02</v>
      </c>
      <c r="J1514" s="77">
        <f t="array" ref="J1514">IFERROR(INDEX(DATA!$AE$133:$AE$368,MATCH(1,(DATA!$D$133:$D$368=B1514)*(DATA!$E$133:$E$368=D1514),0)),"n/a")</f>
        <v>0.80809296298142397</v>
      </c>
      <c r="K1514" s="86">
        <f t="array" ref="K1514">IFERROR(INDEX(DATA!$AN$133:$AN$368,MATCH(1,(DATA!$D$133:$D$368=B1514)*(DATA!$E$133:$E$368=D1514),0)),"n/a")</f>
        <v>14738.89</v>
      </c>
      <c r="L1514" s="77">
        <f t="array" ref="L1514">IFERROR(INDEX(DATA!$AO$133:$AO$368,MATCH(1,(DATA!$D$133:$D$368=B1514)*(DATA!$E$133:$E$368=D1514),0)),"n/a")</f>
        <v>0.36254458185959698</v>
      </c>
    </row>
    <row r="1515" spans="1:12" x14ac:dyDescent="0.2">
      <c r="A1515" s="75" t="s">
        <v>19</v>
      </c>
      <c r="B1515" s="66" t="s">
        <v>22</v>
      </c>
      <c r="C1515" s="66" t="s">
        <v>25</v>
      </c>
      <c r="D1515" s="66" t="s">
        <v>300</v>
      </c>
      <c r="E1515" s="86">
        <f t="array" ref="E1515">IFERROR(INDEX(DATA!$J$133:$J$368,MATCH(1,(DATA!$D$133:$D$368=B1515)*(DATA!$E$133:$E$368=D1515),0)),"n/a")</f>
        <v>647.98</v>
      </c>
      <c r="F1515" s="77">
        <f t="array" ref="F1515">IFERROR(INDEX(DATA!$K$133:$K$368,MATCH(1,(DATA!$D$133:$D$368=B1515)*(DATA!$E$133:$E$368=D1515),0)),"n/a")</f>
        <v>0</v>
      </c>
      <c r="G1515" s="86">
        <f t="array" ref="G1515">IFERROR(INDEX(DATA!$T$133:$T$368,MATCH(1,(DATA!$D$133:$D$368=B1515)*(DATA!$E$133:$E$368=D1515),0)),"n/a")</f>
        <v>2015.59</v>
      </c>
      <c r="H1515" s="77">
        <f t="array" ref="H1515">IFERROR(INDEX(DATA!$U$133:$U$368,MATCH(1,(DATA!$D$133:$D$368=B1515)*(DATA!$E$133:$E$368=D1515),0)),"n/a")</f>
        <v>0</v>
      </c>
      <c r="I1515" s="86">
        <f t="array" ref="I1515">IFERROR(INDEX(DATA!$AD$133:$AD$368,MATCH(1,(DATA!$D$133:$D$368=B1515)*(DATA!$E$133:$E$368=D1515),0)),"n/a")</f>
        <v>3517.58</v>
      </c>
      <c r="J1515" s="77">
        <f t="array" ref="J1515">IFERROR(INDEX(DATA!$AE$133:$AE$368,MATCH(1,(DATA!$D$133:$D$368=B1515)*(DATA!$E$133:$E$368=D1515),0)),"n/a")</f>
        <v>0</v>
      </c>
      <c r="K1515" s="86">
        <f t="array" ref="K1515">IFERROR(INDEX(DATA!$AN$133:$AN$368,MATCH(1,(DATA!$D$133:$D$368=B1515)*(DATA!$E$133:$E$368=D1515),0)),"n/a")</f>
        <v>4318.46</v>
      </c>
      <c r="L1515" s="77">
        <f t="array" ref="L1515">IFERROR(INDEX(DATA!$AO$133:$AO$368,MATCH(1,(DATA!$D$133:$D$368=B1515)*(DATA!$E$133:$E$368=D1515),0)),"n/a")</f>
        <v>0</v>
      </c>
    </row>
    <row r="1516" spans="1:12" x14ac:dyDescent="0.2">
      <c r="A1516" s="75" t="s">
        <v>19</v>
      </c>
      <c r="B1516" s="66" t="s">
        <v>22</v>
      </c>
      <c r="C1516" s="66" t="s">
        <v>25</v>
      </c>
      <c r="D1516" s="66" t="s">
        <v>301</v>
      </c>
      <c r="E1516" s="86" t="str">
        <f t="array" ref="E1516">IFERROR(INDEX(DATA!$J$133:$J$368,MATCH(1,(DATA!$D$133:$D$368=B1516)*(DATA!$E$133:$E$368=D1516),0)),"n/a")</f>
        <v>n/a</v>
      </c>
      <c r="F1516" s="77" t="str">
        <f t="array" ref="F1516">IFERROR(INDEX(DATA!$K$133:$K$368,MATCH(1,(DATA!$D$133:$D$368=B1516)*(DATA!$E$133:$E$368=D1516),0)),"n/a")</f>
        <v>n/a</v>
      </c>
      <c r="G1516" s="86" t="str">
        <f t="array" ref="G1516">IFERROR(INDEX(DATA!$T$133:$T$368,MATCH(1,(DATA!$D$133:$D$368=B1516)*(DATA!$E$133:$E$368=D1516),0)),"n/a")</f>
        <v>n/a</v>
      </c>
      <c r="H1516" s="77" t="str">
        <f t="array" ref="H1516">IFERROR(INDEX(DATA!$U$133:$U$368,MATCH(1,(DATA!$D$133:$D$368=B1516)*(DATA!$E$133:$E$368=D1516),0)),"n/a")</f>
        <v>n/a</v>
      </c>
      <c r="I1516" s="86" t="str">
        <f t="array" ref="I1516">IFERROR(INDEX(DATA!$AD$133:$AD$368,MATCH(1,(DATA!$D$133:$D$368=B1516)*(DATA!$E$133:$E$368=D1516),0)),"n/a")</f>
        <v>n/a</v>
      </c>
      <c r="J1516" s="77" t="str">
        <f t="array" ref="J1516">IFERROR(INDEX(DATA!$AE$133:$AE$368,MATCH(1,(DATA!$D$133:$D$368=B1516)*(DATA!$E$133:$E$368=D1516),0)),"n/a")</f>
        <v>n/a</v>
      </c>
      <c r="K1516" s="86" t="str">
        <f t="array" ref="K1516">IFERROR(INDEX(DATA!$AN$133:$AN$368,MATCH(1,(DATA!$D$133:$D$368=B1516)*(DATA!$E$133:$E$368=D1516),0)),"n/a")</f>
        <v>n/a</v>
      </c>
      <c r="L1516" s="77" t="str">
        <f t="array" ref="L1516">IFERROR(INDEX(DATA!$AO$133:$AO$368,MATCH(1,(DATA!$D$133:$D$368=B1516)*(DATA!$E$133:$E$368=D1516),0)),"n/a")</f>
        <v>n/a</v>
      </c>
    </row>
    <row r="1517" spans="1:12" x14ac:dyDescent="0.2">
      <c r="A1517" s="75" t="s">
        <v>19</v>
      </c>
      <c r="B1517" s="66" t="s">
        <v>22</v>
      </c>
      <c r="C1517" s="66" t="s">
        <v>25</v>
      </c>
      <c r="D1517" s="66" t="s">
        <v>302</v>
      </c>
      <c r="E1517" s="86">
        <f t="array" ref="E1517">IFERROR(INDEX(DATA!$J$133:$J$368,MATCH(1,(DATA!$D$133:$D$368=B1517)*(DATA!$E$133:$E$368=D1517),0)),"n/a")</f>
        <v>0</v>
      </c>
      <c r="F1517" s="77">
        <f t="array" ref="F1517">IFERROR(INDEX(DATA!$K$133:$K$368,MATCH(1,(DATA!$D$133:$D$368=B1517)*(DATA!$E$133:$E$368=D1517),0)),"n/a")</f>
        <v>0</v>
      </c>
      <c r="G1517" s="86">
        <f t="array" ref="G1517">IFERROR(INDEX(DATA!$T$133:$T$368,MATCH(1,(DATA!$D$133:$D$368=B1517)*(DATA!$E$133:$E$368=D1517),0)),"n/a")</f>
        <v>6.3</v>
      </c>
      <c r="H1517" s="77">
        <f t="array" ref="H1517">IFERROR(INDEX(DATA!$U$133:$U$368,MATCH(1,(DATA!$D$133:$D$368=B1517)*(DATA!$E$133:$E$368=D1517),0)),"n/a")</f>
        <v>-0.54903364352183304</v>
      </c>
      <c r="I1517" s="86">
        <f t="array" ref="I1517">IFERROR(INDEX(DATA!$AD$133:$AD$368,MATCH(1,(DATA!$D$133:$D$368=B1517)*(DATA!$E$133:$E$368=D1517),0)),"n/a")</f>
        <v>76.569999999999993</v>
      </c>
      <c r="J1517" s="77">
        <f t="array" ref="J1517">IFERROR(INDEX(DATA!$AE$133:$AE$368,MATCH(1,(DATA!$D$133:$D$368=B1517)*(DATA!$E$133:$E$368=D1517),0)),"n/a")</f>
        <v>4.01769331585845</v>
      </c>
      <c r="K1517" s="86">
        <f t="array" ref="K1517">IFERROR(INDEX(DATA!$AN$133:$AN$368,MATCH(1,(DATA!$D$133:$D$368=B1517)*(DATA!$E$133:$E$368=D1517),0)),"n/a")</f>
        <v>76.569999999999993</v>
      </c>
      <c r="L1517" s="77">
        <f t="array" ref="L1517">IFERROR(INDEX(DATA!$AO$133:$AO$368,MATCH(1,(DATA!$D$133:$D$368=B1517)*(DATA!$E$133:$E$368=D1517),0)),"n/a")</f>
        <v>4.01769331585845</v>
      </c>
    </row>
    <row r="1518" spans="1:12" x14ac:dyDescent="0.2">
      <c r="A1518" s="75" t="s">
        <v>19</v>
      </c>
      <c r="B1518" s="66" t="s">
        <v>22</v>
      </c>
      <c r="C1518" s="66" t="s">
        <v>25</v>
      </c>
      <c r="D1518" s="66" t="s">
        <v>303</v>
      </c>
      <c r="E1518" s="86">
        <f t="array" ref="E1518">IFERROR(INDEX(DATA!$J$133:$J$368,MATCH(1,(DATA!$D$133:$D$368=B1518)*(DATA!$E$133:$E$368=D1518),0)),"n/a")</f>
        <v>34.42</v>
      </c>
      <c r="F1518" s="77">
        <f t="array" ref="F1518">IFERROR(INDEX(DATA!$K$133:$K$368,MATCH(1,(DATA!$D$133:$D$368=B1518)*(DATA!$E$133:$E$368=D1518),0)),"n/a")</f>
        <v>-0.61840354767184003</v>
      </c>
      <c r="G1518" s="86">
        <f t="array" ref="G1518">IFERROR(INDEX(DATA!$T$133:$T$368,MATCH(1,(DATA!$D$133:$D$368=B1518)*(DATA!$E$133:$E$368=D1518),0)),"n/a")</f>
        <v>119.43</v>
      </c>
      <c r="H1518" s="77">
        <f t="array" ref="H1518">IFERROR(INDEX(DATA!$U$133:$U$368,MATCH(1,(DATA!$D$133:$D$368=B1518)*(DATA!$E$133:$E$368=D1518),0)),"n/a")</f>
        <v>-0.27801958650707298</v>
      </c>
      <c r="I1518" s="86">
        <f t="array" ref="I1518">IFERROR(INDEX(DATA!$AD$133:$AD$368,MATCH(1,(DATA!$D$133:$D$368=B1518)*(DATA!$E$133:$E$368=D1518),0)),"n/a")</f>
        <v>407.57</v>
      </c>
      <c r="J1518" s="77">
        <f t="array" ref="J1518">IFERROR(INDEX(DATA!$AE$133:$AE$368,MATCH(1,(DATA!$D$133:$D$368=B1518)*(DATA!$E$133:$E$368=D1518),0)),"n/a")</f>
        <v>1.4051103505252001</v>
      </c>
      <c r="K1518" s="86">
        <f t="array" ref="K1518">IFERROR(INDEX(DATA!$AN$133:$AN$368,MATCH(1,(DATA!$D$133:$D$368=B1518)*(DATA!$E$133:$E$368=D1518),0)),"n/a")</f>
        <v>799.01</v>
      </c>
      <c r="L1518" s="77">
        <f t="array" ref="L1518">IFERROR(INDEX(DATA!$AO$133:$AO$368,MATCH(1,(DATA!$D$133:$D$368=B1518)*(DATA!$E$133:$E$368=D1518),0)),"n/a")</f>
        <v>2.0117225782133401</v>
      </c>
    </row>
    <row r="1519" spans="1:12" x14ac:dyDescent="0.2">
      <c r="A1519" s="75" t="s">
        <v>19</v>
      </c>
      <c r="B1519" s="66" t="s">
        <v>22</v>
      </c>
      <c r="C1519" s="66" t="s">
        <v>25</v>
      </c>
      <c r="D1519" s="66" t="s">
        <v>304</v>
      </c>
      <c r="E1519" s="86">
        <f t="array" ref="E1519">IFERROR(INDEX(DATA!$J$133:$J$368,MATCH(1,(DATA!$D$133:$D$368=B1519)*(DATA!$E$133:$E$368=D1519),0)),"n/a")</f>
        <v>522.77</v>
      </c>
      <c r="F1519" s="77">
        <f t="array" ref="F1519">IFERROR(INDEX(DATA!$K$133:$K$368,MATCH(1,(DATA!$D$133:$D$368=B1519)*(DATA!$E$133:$E$368=D1519),0)),"n/a")</f>
        <v>3.6583914974619401E-2</v>
      </c>
      <c r="G1519" s="86">
        <f t="array" ref="G1519">IFERROR(INDEX(DATA!$T$133:$T$368,MATCH(1,(DATA!$D$133:$D$368=B1519)*(DATA!$E$133:$E$368=D1519),0)),"n/a")</f>
        <v>2437.35</v>
      </c>
      <c r="H1519" s="77">
        <f t="array" ref="H1519">IFERROR(INDEX(DATA!$U$133:$U$368,MATCH(1,(DATA!$D$133:$D$368=B1519)*(DATA!$E$133:$E$368=D1519),0)),"n/a")</f>
        <v>0.74555259539360597</v>
      </c>
      <c r="I1519" s="86">
        <f t="array" ref="I1519">IFERROR(INDEX(DATA!$AD$133:$AD$368,MATCH(1,(DATA!$D$133:$D$368=B1519)*(DATA!$E$133:$E$368=D1519),0)),"n/a")</f>
        <v>4856.54</v>
      </c>
      <c r="J1519" s="77">
        <f t="array" ref="J1519">IFERROR(INDEX(DATA!$AE$133:$AE$368,MATCH(1,(DATA!$D$133:$D$368=B1519)*(DATA!$E$133:$E$368=D1519),0)),"n/a")</f>
        <v>1.10792815785133</v>
      </c>
      <c r="K1519" s="86">
        <f t="array" ref="K1519">IFERROR(INDEX(DATA!$AN$133:$AN$368,MATCH(1,(DATA!$D$133:$D$368=B1519)*(DATA!$E$133:$E$368=D1519),0)),"n/a")</f>
        <v>7672.73</v>
      </c>
      <c r="L1519" s="77">
        <f t="array" ref="L1519">IFERROR(INDEX(DATA!$AO$133:$AO$368,MATCH(1,(DATA!$D$133:$D$368=B1519)*(DATA!$E$133:$E$368=D1519),0)),"n/a")</f>
        <v>0.83675018073702401</v>
      </c>
    </row>
    <row r="1520" spans="1:12" x14ac:dyDescent="0.2">
      <c r="A1520" s="75" t="s">
        <v>19</v>
      </c>
      <c r="B1520" s="66" t="s">
        <v>22</v>
      </c>
      <c r="C1520" s="66" t="s">
        <v>25</v>
      </c>
      <c r="D1520" s="66" t="s">
        <v>305</v>
      </c>
      <c r="E1520" s="86">
        <f t="array" ref="E1520">IFERROR(INDEX(DATA!$J$133:$J$368,MATCH(1,(DATA!$D$133:$D$368=B1520)*(DATA!$E$133:$E$368=D1520),0)),"n/a")</f>
        <v>0</v>
      </c>
      <c r="F1520" s="77">
        <f t="array" ref="F1520">IFERROR(INDEX(DATA!$K$133:$K$368,MATCH(1,(DATA!$D$133:$D$368=B1520)*(DATA!$E$133:$E$368=D1520),0)),"n/a")</f>
        <v>0</v>
      </c>
      <c r="G1520" s="86">
        <f t="array" ref="G1520">IFERROR(INDEX(DATA!$T$133:$T$368,MATCH(1,(DATA!$D$133:$D$368=B1520)*(DATA!$E$133:$E$368=D1520),0)),"n/a")</f>
        <v>26.59</v>
      </c>
      <c r="H1520" s="77">
        <f t="array" ref="H1520">IFERROR(INDEX(DATA!$U$133:$U$368,MATCH(1,(DATA!$D$133:$D$368=B1520)*(DATA!$E$133:$E$368=D1520),0)),"n/a")</f>
        <v>-0.82396557431314099</v>
      </c>
      <c r="I1520" s="86">
        <f t="array" ref="I1520">IFERROR(INDEX(DATA!$AD$133:$AD$368,MATCH(1,(DATA!$D$133:$D$368=B1520)*(DATA!$E$133:$E$368=D1520),0)),"n/a")</f>
        <v>77.650000000000006</v>
      </c>
      <c r="J1520" s="77">
        <f t="array" ref="J1520">IFERROR(INDEX(DATA!$AE$133:$AE$368,MATCH(1,(DATA!$D$133:$D$368=B1520)*(DATA!$E$133:$E$368=D1520),0)),"n/a")</f>
        <v>-0.66240598234859405</v>
      </c>
      <c r="K1520" s="86">
        <f t="array" ref="K1520">IFERROR(INDEX(DATA!$AN$133:$AN$368,MATCH(1,(DATA!$D$133:$D$368=B1520)*(DATA!$E$133:$E$368=D1520),0)),"n/a")</f>
        <v>183.16</v>
      </c>
      <c r="L1520" s="77">
        <f t="array" ref="L1520">IFERROR(INDEX(DATA!$AO$133:$AO$368,MATCH(1,(DATA!$D$133:$D$368=B1520)*(DATA!$E$133:$E$368=D1520),0)),"n/a")</f>
        <v>-0.63195756138729198</v>
      </c>
    </row>
    <row r="1521" spans="1:12" x14ac:dyDescent="0.2">
      <c r="A1521" s="75" t="s">
        <v>19</v>
      </c>
      <c r="B1521" s="66" t="s">
        <v>22</v>
      </c>
      <c r="C1521" s="66" t="s">
        <v>25</v>
      </c>
      <c r="D1521" s="66" t="s">
        <v>306</v>
      </c>
      <c r="E1521" s="86">
        <f t="array" ref="E1521">IFERROR(INDEX(DATA!$J$133:$J$368,MATCH(1,(DATA!$D$133:$D$368=B1521)*(DATA!$E$133:$E$368=D1521),0)),"n/a")</f>
        <v>1187.9000000000001</v>
      </c>
      <c r="F1521" s="77">
        <f t="array" ref="F1521">IFERROR(INDEX(DATA!$K$133:$K$368,MATCH(1,(DATA!$D$133:$D$368=B1521)*(DATA!$E$133:$E$368=D1521),0)),"n/a")</f>
        <v>6.2959715088497903E-2</v>
      </c>
      <c r="G1521" s="86">
        <f t="array" ref="G1521">IFERROR(INDEX(DATA!$T$133:$T$368,MATCH(1,(DATA!$D$133:$D$368=B1521)*(DATA!$E$133:$E$368=D1521),0)),"n/a")</f>
        <v>5111.9399999999996</v>
      </c>
      <c r="H1521" s="77">
        <f t="array" ref="H1521">IFERROR(INDEX(DATA!$U$133:$U$368,MATCH(1,(DATA!$D$133:$D$368=B1521)*(DATA!$E$133:$E$368=D1521),0)),"n/a")</f>
        <v>0.18489107079529099</v>
      </c>
      <c r="I1521" s="86">
        <f t="array" ref="I1521">IFERROR(INDEX(DATA!$AD$133:$AD$368,MATCH(1,(DATA!$D$133:$D$368=B1521)*(DATA!$E$133:$E$368=D1521),0)),"n/a")</f>
        <v>10811.82</v>
      </c>
      <c r="J1521" s="77">
        <f t="array" ref="J1521">IFERROR(INDEX(DATA!$AE$133:$AE$368,MATCH(1,(DATA!$D$133:$D$368=B1521)*(DATA!$E$133:$E$368=D1521),0)),"n/a")</f>
        <v>6.3017162723382897E-2</v>
      </c>
      <c r="K1521" s="86">
        <f t="array" ref="K1521">IFERROR(INDEX(DATA!$AN$133:$AN$368,MATCH(1,(DATA!$D$133:$D$368=B1521)*(DATA!$E$133:$E$368=D1521),0)),"n/a")</f>
        <v>15416.27</v>
      </c>
      <c r="L1521" s="77">
        <f t="array" ref="L1521">IFERROR(INDEX(DATA!$AO$133:$AO$368,MATCH(1,(DATA!$D$133:$D$368=B1521)*(DATA!$E$133:$E$368=D1521),0)),"n/a")</f>
        <v>8.7051438717279106E-2</v>
      </c>
    </row>
    <row r="1522" spans="1:12" x14ac:dyDescent="0.2">
      <c r="A1522" s="75" t="s">
        <v>19</v>
      </c>
      <c r="B1522" s="66" t="s">
        <v>22</v>
      </c>
      <c r="C1522" s="66" t="s">
        <v>25</v>
      </c>
      <c r="D1522" s="66" t="s">
        <v>307</v>
      </c>
      <c r="E1522" s="86">
        <f t="array" ref="E1522">IFERROR(INDEX(DATA!$J$133:$J$368,MATCH(1,(DATA!$D$133:$D$368=B1522)*(DATA!$E$133:$E$368=D1522),0)),"n/a")</f>
        <v>101.26</v>
      </c>
      <c r="F1522" s="77">
        <f t="array" ref="F1522">IFERROR(INDEX(DATA!$K$133:$K$368,MATCH(1,(DATA!$D$133:$D$368=B1522)*(DATA!$E$133:$E$368=D1522),0)),"n/a")</f>
        <v>1.4178605539637099</v>
      </c>
      <c r="G1522" s="86">
        <f t="array" ref="G1522">IFERROR(INDEX(DATA!$T$133:$T$368,MATCH(1,(DATA!$D$133:$D$368=B1522)*(DATA!$E$133:$E$368=D1522),0)),"n/a")</f>
        <v>460.32</v>
      </c>
      <c r="H1522" s="77">
        <f t="array" ref="H1522">IFERROR(INDEX(DATA!$U$133:$U$368,MATCH(1,(DATA!$D$133:$D$368=B1522)*(DATA!$E$133:$E$368=D1522),0)),"n/a")</f>
        <v>2.05576208178439</v>
      </c>
      <c r="I1522" s="86">
        <f t="array" ref="I1522">IFERROR(INDEX(DATA!$AD$133:$AD$368,MATCH(1,(DATA!$D$133:$D$368=B1522)*(DATA!$E$133:$E$368=D1522),0)),"n/a")</f>
        <v>1498.61</v>
      </c>
      <c r="J1522" s="77">
        <f t="array" ref="J1522">IFERROR(INDEX(DATA!$AE$133:$AE$368,MATCH(1,(DATA!$D$133:$D$368=B1522)*(DATA!$E$133:$E$368=D1522),0)),"n/a")</f>
        <v>4.4431570536103404</v>
      </c>
      <c r="K1522" s="86">
        <f t="array" ref="K1522">IFERROR(INDEX(DATA!$AN$133:$AN$368,MATCH(1,(DATA!$D$133:$D$368=B1522)*(DATA!$E$133:$E$368=D1522),0)),"n/a")</f>
        <v>2359.35</v>
      </c>
      <c r="L1522" s="77">
        <f t="array" ref="L1522">IFERROR(INDEX(DATA!$AO$133:$AO$368,MATCH(1,(DATA!$D$133:$D$368=B1522)*(DATA!$E$133:$E$368=D1522),0)),"n/a")</f>
        <v>1.2438372579602099</v>
      </c>
    </row>
    <row r="1523" spans="1:12" x14ac:dyDescent="0.2">
      <c r="A1523" s="75" t="s">
        <v>19</v>
      </c>
      <c r="B1523" s="66" t="s">
        <v>22</v>
      </c>
      <c r="C1523" s="66" t="s">
        <v>25</v>
      </c>
      <c r="D1523" s="66" t="s">
        <v>308</v>
      </c>
      <c r="E1523" s="86">
        <f t="array" ref="E1523">IFERROR(INDEX(DATA!$J$133:$J$368,MATCH(1,(DATA!$D$133:$D$368=B1523)*(DATA!$E$133:$E$368=D1523),0)),"n/a")</f>
        <v>2</v>
      </c>
      <c r="F1523" s="77">
        <f t="array" ref="F1523">IFERROR(INDEX(DATA!$K$133:$K$368,MATCH(1,(DATA!$D$133:$D$368=B1523)*(DATA!$E$133:$E$368=D1523),0)),"n/a")</f>
        <v>0</v>
      </c>
      <c r="G1523" s="86">
        <f t="array" ref="G1523">IFERROR(INDEX(DATA!$T$133:$T$368,MATCH(1,(DATA!$D$133:$D$368=B1523)*(DATA!$E$133:$E$368=D1523),0)),"n/a")</f>
        <v>2</v>
      </c>
      <c r="H1523" s="77">
        <f t="array" ref="H1523">IFERROR(INDEX(DATA!$U$133:$U$368,MATCH(1,(DATA!$D$133:$D$368=B1523)*(DATA!$E$133:$E$368=D1523),0)),"n/a")</f>
        <v>0</v>
      </c>
      <c r="I1523" s="86">
        <f t="array" ref="I1523">IFERROR(INDEX(DATA!$AD$133:$AD$368,MATCH(1,(DATA!$D$133:$D$368=B1523)*(DATA!$E$133:$E$368=D1523),0)),"n/a")</f>
        <v>2</v>
      </c>
      <c r="J1523" s="77">
        <f t="array" ref="J1523">IFERROR(INDEX(DATA!$AE$133:$AE$368,MATCH(1,(DATA!$D$133:$D$368=B1523)*(DATA!$E$133:$E$368=D1523),0)),"n/a")</f>
        <v>0</v>
      </c>
      <c r="K1523" s="86">
        <f t="array" ref="K1523">IFERROR(INDEX(DATA!$AN$133:$AN$368,MATCH(1,(DATA!$D$133:$D$368=B1523)*(DATA!$E$133:$E$368=D1523),0)),"n/a")</f>
        <v>4.97</v>
      </c>
      <c r="L1523" s="77">
        <f t="array" ref="L1523">IFERROR(INDEX(DATA!$AO$133:$AO$368,MATCH(1,(DATA!$D$133:$D$368=B1523)*(DATA!$E$133:$E$368=D1523),0)),"n/a")</f>
        <v>0</v>
      </c>
    </row>
    <row r="1524" spans="1:12" x14ac:dyDescent="0.2">
      <c r="A1524" s="75" t="s">
        <v>19</v>
      </c>
      <c r="B1524" s="66" t="s">
        <v>22</v>
      </c>
      <c r="C1524" s="66" t="s">
        <v>25</v>
      </c>
      <c r="D1524" s="66" t="s">
        <v>309</v>
      </c>
      <c r="E1524" s="86">
        <f t="array" ref="E1524">IFERROR(INDEX(DATA!$J$133:$J$368,MATCH(1,(DATA!$D$133:$D$368=B1524)*(DATA!$E$133:$E$368=D1524),0)),"n/a")</f>
        <v>0</v>
      </c>
      <c r="F1524" s="77">
        <f t="array" ref="F1524">IFERROR(INDEX(DATA!$K$133:$K$368,MATCH(1,(DATA!$D$133:$D$368=B1524)*(DATA!$E$133:$E$368=D1524),0)),"n/a")</f>
        <v>0</v>
      </c>
      <c r="G1524" s="86">
        <f t="array" ref="G1524">IFERROR(INDEX(DATA!$T$133:$T$368,MATCH(1,(DATA!$D$133:$D$368=B1524)*(DATA!$E$133:$E$368=D1524),0)),"n/a")</f>
        <v>0</v>
      </c>
      <c r="H1524" s="77">
        <f t="array" ref="H1524">IFERROR(INDEX(DATA!$U$133:$U$368,MATCH(1,(DATA!$D$133:$D$368=B1524)*(DATA!$E$133:$E$368=D1524),0)),"n/a")</f>
        <v>0</v>
      </c>
      <c r="I1524" s="86">
        <f t="array" ref="I1524">IFERROR(INDEX(DATA!$AD$133:$AD$368,MATCH(1,(DATA!$D$133:$D$368=B1524)*(DATA!$E$133:$E$368=D1524),0)),"n/a")</f>
        <v>1.32</v>
      </c>
      <c r="J1524" s="77">
        <f t="array" ref="J1524">IFERROR(INDEX(DATA!$AE$133:$AE$368,MATCH(1,(DATA!$D$133:$D$368=B1524)*(DATA!$E$133:$E$368=D1524),0)),"n/a")</f>
        <v>0</v>
      </c>
      <c r="K1524" s="86">
        <f t="array" ref="K1524">IFERROR(INDEX(DATA!$AN$133:$AN$368,MATCH(1,(DATA!$D$133:$D$368=B1524)*(DATA!$E$133:$E$368=D1524),0)),"n/a")</f>
        <v>1.32</v>
      </c>
      <c r="L1524" s="77">
        <f t="array" ref="L1524">IFERROR(INDEX(DATA!$AO$133:$AO$368,MATCH(1,(DATA!$D$133:$D$368=B1524)*(DATA!$E$133:$E$368=D1524),0)),"n/a")</f>
        <v>-0.66750629722921895</v>
      </c>
    </row>
    <row r="1525" spans="1:12" x14ac:dyDescent="0.2">
      <c r="A1525" s="75" t="s">
        <v>19</v>
      </c>
      <c r="B1525" s="66" t="s">
        <v>22</v>
      </c>
      <c r="C1525" s="66" t="s">
        <v>25</v>
      </c>
      <c r="D1525" s="66" t="s">
        <v>310</v>
      </c>
      <c r="E1525" s="86" t="str">
        <f t="array" ref="E1525">IFERROR(INDEX(DATA!$J$133:$J$368,MATCH(1,(DATA!$D$133:$D$368=B1525)*(DATA!$E$133:$E$368=D1525),0)),"n/a")</f>
        <v>n/a</v>
      </c>
      <c r="F1525" s="77" t="str">
        <f t="array" ref="F1525">IFERROR(INDEX(DATA!$K$133:$K$368,MATCH(1,(DATA!$D$133:$D$368=B1525)*(DATA!$E$133:$E$368=D1525),0)),"n/a")</f>
        <v>n/a</v>
      </c>
      <c r="G1525" s="86" t="str">
        <f t="array" ref="G1525">IFERROR(INDEX(DATA!$T$133:$T$368,MATCH(1,(DATA!$D$133:$D$368=B1525)*(DATA!$E$133:$E$368=D1525),0)),"n/a")</f>
        <v>n/a</v>
      </c>
      <c r="H1525" s="77" t="str">
        <f t="array" ref="H1525">IFERROR(INDEX(DATA!$U$133:$U$368,MATCH(1,(DATA!$D$133:$D$368=B1525)*(DATA!$E$133:$E$368=D1525),0)),"n/a")</f>
        <v>n/a</v>
      </c>
      <c r="I1525" s="86" t="str">
        <f t="array" ref="I1525">IFERROR(INDEX(DATA!$AD$133:$AD$368,MATCH(1,(DATA!$D$133:$D$368=B1525)*(DATA!$E$133:$E$368=D1525),0)),"n/a")</f>
        <v>n/a</v>
      </c>
      <c r="J1525" s="77" t="str">
        <f t="array" ref="J1525">IFERROR(INDEX(DATA!$AE$133:$AE$368,MATCH(1,(DATA!$D$133:$D$368=B1525)*(DATA!$E$133:$E$368=D1525),0)),"n/a")</f>
        <v>n/a</v>
      </c>
      <c r="K1525" s="86" t="str">
        <f t="array" ref="K1525">IFERROR(INDEX(DATA!$AN$133:$AN$368,MATCH(1,(DATA!$D$133:$D$368=B1525)*(DATA!$E$133:$E$368=D1525),0)),"n/a")</f>
        <v>n/a</v>
      </c>
      <c r="L1525" s="77" t="str">
        <f t="array" ref="L1525">IFERROR(INDEX(DATA!$AO$133:$AO$368,MATCH(1,(DATA!$D$133:$D$368=B1525)*(DATA!$E$133:$E$368=D1525),0)),"n/a")</f>
        <v>n/a</v>
      </c>
    </row>
    <row r="1526" spans="1:12" x14ac:dyDescent="0.2">
      <c r="A1526" s="75" t="s">
        <v>19</v>
      </c>
      <c r="B1526" s="66" t="s">
        <v>22</v>
      </c>
      <c r="C1526" s="66" t="s">
        <v>25</v>
      </c>
      <c r="D1526" s="66" t="s">
        <v>311</v>
      </c>
      <c r="E1526" s="86">
        <f t="array" ref="E1526">IFERROR(INDEX(DATA!$J$133:$J$368,MATCH(1,(DATA!$D$133:$D$368=B1526)*(DATA!$E$133:$E$368=D1526),0)),"n/a")</f>
        <v>3.16</v>
      </c>
      <c r="F1526" s="77">
        <f t="array" ref="F1526">IFERROR(INDEX(DATA!$K$133:$K$368,MATCH(1,(DATA!$D$133:$D$368=B1526)*(DATA!$E$133:$E$368=D1526),0)),"n/a")</f>
        <v>0</v>
      </c>
      <c r="G1526" s="86">
        <f t="array" ref="G1526">IFERROR(INDEX(DATA!$T$133:$T$368,MATCH(1,(DATA!$D$133:$D$368=B1526)*(DATA!$E$133:$E$368=D1526),0)),"n/a")</f>
        <v>7.65</v>
      </c>
      <c r="H1526" s="77">
        <f t="array" ref="H1526">IFERROR(INDEX(DATA!$U$133:$U$368,MATCH(1,(DATA!$D$133:$D$368=B1526)*(DATA!$E$133:$E$368=D1526),0)),"n/a")</f>
        <v>-0.55805892547660296</v>
      </c>
      <c r="I1526" s="86">
        <f t="array" ref="I1526">IFERROR(INDEX(DATA!$AD$133:$AD$368,MATCH(1,(DATA!$D$133:$D$368=B1526)*(DATA!$E$133:$E$368=D1526),0)),"n/a")</f>
        <v>30.06</v>
      </c>
      <c r="J1526" s="77">
        <f t="array" ref="J1526">IFERROR(INDEX(DATA!$AE$133:$AE$368,MATCH(1,(DATA!$D$133:$D$368=B1526)*(DATA!$E$133:$E$368=D1526),0)),"n/a")</f>
        <v>-0.124635993011066</v>
      </c>
      <c r="K1526" s="86">
        <f t="array" ref="K1526">IFERROR(INDEX(DATA!$AN$133:$AN$368,MATCH(1,(DATA!$D$133:$D$368=B1526)*(DATA!$E$133:$E$368=D1526),0)),"n/a")</f>
        <v>73.25</v>
      </c>
      <c r="L1526" s="77">
        <f t="array" ref="L1526">IFERROR(INDEX(DATA!$AO$133:$AO$368,MATCH(1,(DATA!$D$133:$D$368=B1526)*(DATA!$E$133:$E$368=D1526),0)),"n/a")</f>
        <v>-0.24258091200496301</v>
      </c>
    </row>
    <row r="1527" spans="1:12" x14ac:dyDescent="0.2">
      <c r="A1527" s="75" t="s">
        <v>19</v>
      </c>
      <c r="B1527" s="66" t="s">
        <v>22</v>
      </c>
      <c r="C1527" s="66" t="s">
        <v>25</v>
      </c>
      <c r="D1527" s="66" t="s">
        <v>312</v>
      </c>
      <c r="E1527" s="86">
        <f t="array" ref="E1527">IFERROR(INDEX(DATA!$J$133:$J$368,MATCH(1,(DATA!$D$133:$D$368=B1527)*(DATA!$E$133:$E$368=D1527),0)),"n/a")</f>
        <v>0</v>
      </c>
      <c r="F1527" s="77">
        <f t="array" ref="F1527">IFERROR(INDEX(DATA!$K$133:$K$368,MATCH(1,(DATA!$D$133:$D$368=B1527)*(DATA!$E$133:$E$368=D1527),0)),"n/a")</f>
        <v>-1</v>
      </c>
      <c r="G1527" s="86">
        <f t="array" ref="G1527">IFERROR(INDEX(DATA!$T$133:$T$368,MATCH(1,(DATA!$D$133:$D$368=B1527)*(DATA!$E$133:$E$368=D1527),0)),"n/a")</f>
        <v>40.03</v>
      </c>
      <c r="H1527" s="77">
        <f t="array" ref="H1527">IFERROR(INDEX(DATA!$U$133:$U$368,MATCH(1,(DATA!$D$133:$D$368=B1527)*(DATA!$E$133:$E$368=D1527),0)),"n/a")</f>
        <v>2.3695286195286198</v>
      </c>
      <c r="I1527" s="86">
        <f t="array" ref="I1527">IFERROR(INDEX(DATA!$AD$133:$AD$368,MATCH(1,(DATA!$D$133:$D$368=B1527)*(DATA!$E$133:$E$368=D1527),0)),"n/a")</f>
        <v>56.99</v>
      </c>
      <c r="J1527" s="77">
        <f t="array" ref="J1527">IFERROR(INDEX(DATA!$AE$133:$AE$368,MATCH(1,(DATA!$D$133:$D$368=B1527)*(DATA!$E$133:$E$368=D1527),0)),"n/a")</f>
        <v>0.67273260933372503</v>
      </c>
      <c r="K1527" s="86">
        <f t="array" ref="K1527">IFERROR(INDEX(DATA!$AN$133:$AN$368,MATCH(1,(DATA!$D$133:$D$368=B1527)*(DATA!$E$133:$E$368=D1527),0)),"n/a")</f>
        <v>93.4</v>
      </c>
      <c r="L1527" s="77">
        <f t="array" ref="L1527">IFERROR(INDEX(DATA!$AO$133:$AO$368,MATCH(1,(DATA!$D$133:$D$368=B1527)*(DATA!$E$133:$E$368=D1527),0)),"n/a")</f>
        <v>0.36350364963503701</v>
      </c>
    </row>
    <row r="1528" spans="1:12" x14ac:dyDescent="0.2">
      <c r="A1528" s="75" t="s">
        <v>19</v>
      </c>
      <c r="B1528" s="66" t="s">
        <v>22</v>
      </c>
      <c r="C1528" s="66" t="s">
        <v>25</v>
      </c>
      <c r="D1528" s="66" t="s">
        <v>313</v>
      </c>
      <c r="E1528" s="86">
        <f t="array" ref="E1528">IFERROR(INDEX(DATA!$J$133:$J$368,MATCH(1,(DATA!$D$133:$D$368=B1528)*(DATA!$E$133:$E$368=D1528),0)),"n/a")</f>
        <v>17.190000000000001</v>
      </c>
      <c r="F1528" s="77">
        <f t="array" ref="F1528">IFERROR(INDEX(DATA!$K$133:$K$368,MATCH(1,(DATA!$D$133:$D$368=B1528)*(DATA!$E$133:$E$368=D1528),0)),"n/a")</f>
        <v>3.93965517241379</v>
      </c>
      <c r="G1528" s="86">
        <f t="array" ref="G1528">IFERROR(INDEX(DATA!$T$133:$T$368,MATCH(1,(DATA!$D$133:$D$368=B1528)*(DATA!$E$133:$E$368=D1528),0)),"n/a")</f>
        <v>53.14</v>
      </c>
      <c r="H1528" s="77">
        <f t="array" ref="H1528">IFERROR(INDEX(DATA!$U$133:$U$368,MATCH(1,(DATA!$D$133:$D$368=B1528)*(DATA!$E$133:$E$368=D1528),0)),"n/a")</f>
        <v>5.0113122171945701</v>
      </c>
      <c r="I1528" s="86">
        <f t="array" ref="I1528">IFERROR(INDEX(DATA!$AD$133:$AD$368,MATCH(1,(DATA!$D$133:$D$368=B1528)*(DATA!$E$133:$E$368=D1528),0)),"n/a")</f>
        <v>87.92</v>
      </c>
      <c r="J1528" s="77">
        <f t="array" ref="J1528">IFERROR(INDEX(DATA!$AE$133:$AE$368,MATCH(1,(DATA!$D$133:$D$368=B1528)*(DATA!$E$133:$E$368=D1528),0)),"n/a")</f>
        <v>1.5498839907192601</v>
      </c>
      <c r="K1528" s="86">
        <f t="array" ref="K1528">IFERROR(INDEX(DATA!$AN$133:$AN$368,MATCH(1,(DATA!$D$133:$D$368=B1528)*(DATA!$E$133:$E$368=D1528),0)),"n/a")</f>
        <v>142.25</v>
      </c>
      <c r="L1528" s="77">
        <f t="array" ref="L1528">IFERROR(INDEX(DATA!$AO$133:$AO$368,MATCH(1,(DATA!$D$133:$D$368=B1528)*(DATA!$E$133:$E$368=D1528),0)),"n/a")</f>
        <v>0.63769283905134699</v>
      </c>
    </row>
    <row r="1529" spans="1:12" x14ac:dyDescent="0.2">
      <c r="A1529" s="75" t="s">
        <v>19</v>
      </c>
      <c r="B1529" s="66" t="s">
        <v>22</v>
      </c>
      <c r="C1529" s="66" t="s">
        <v>25</v>
      </c>
      <c r="D1529" s="66" t="s">
        <v>314</v>
      </c>
      <c r="E1529" s="86">
        <f t="array" ref="E1529">IFERROR(INDEX(DATA!$J$133:$J$368,MATCH(1,(DATA!$D$133:$D$368=B1529)*(DATA!$E$133:$E$368=D1529),0)),"n/a")</f>
        <v>0</v>
      </c>
      <c r="F1529" s="77">
        <f t="array" ref="F1529">IFERROR(INDEX(DATA!$K$133:$K$368,MATCH(1,(DATA!$D$133:$D$368=B1529)*(DATA!$E$133:$E$368=D1529),0)),"n/a")</f>
        <v>-1</v>
      </c>
      <c r="G1529" s="86">
        <f t="array" ref="G1529">IFERROR(INDEX(DATA!$T$133:$T$368,MATCH(1,(DATA!$D$133:$D$368=B1529)*(DATA!$E$133:$E$368=D1529),0)),"n/a")</f>
        <v>0</v>
      </c>
      <c r="H1529" s="77">
        <f t="array" ref="H1529">IFERROR(INDEX(DATA!$U$133:$U$368,MATCH(1,(DATA!$D$133:$D$368=B1529)*(DATA!$E$133:$E$368=D1529),0)),"n/a")</f>
        <v>-1</v>
      </c>
      <c r="I1529" s="86">
        <f t="array" ref="I1529">IFERROR(INDEX(DATA!$AD$133:$AD$368,MATCH(1,(DATA!$D$133:$D$368=B1529)*(DATA!$E$133:$E$368=D1529),0)),"n/a")</f>
        <v>6.71</v>
      </c>
      <c r="J1529" s="77">
        <f t="array" ref="J1529">IFERROR(INDEX(DATA!$AE$133:$AE$368,MATCH(1,(DATA!$D$133:$D$368=B1529)*(DATA!$E$133:$E$368=D1529),0)),"n/a")</f>
        <v>-0.91243638261777404</v>
      </c>
      <c r="K1529" s="86">
        <f t="array" ref="K1529">IFERROR(INDEX(DATA!$AN$133:$AN$368,MATCH(1,(DATA!$D$133:$D$368=B1529)*(DATA!$E$133:$E$368=D1529),0)),"n/a")</f>
        <v>43.73</v>
      </c>
      <c r="L1529" s="77">
        <f t="array" ref="L1529">IFERROR(INDEX(DATA!$AO$133:$AO$368,MATCH(1,(DATA!$D$133:$D$368=B1529)*(DATA!$E$133:$E$368=D1529),0)),"n/a")</f>
        <v>-0.51030235162374005</v>
      </c>
    </row>
    <row r="1530" spans="1:12" x14ac:dyDescent="0.2">
      <c r="A1530" s="75" t="s">
        <v>19</v>
      </c>
      <c r="B1530" s="66" t="s">
        <v>22</v>
      </c>
      <c r="C1530" s="66" t="s">
        <v>25</v>
      </c>
      <c r="D1530" s="66" t="s">
        <v>315</v>
      </c>
      <c r="E1530" s="86">
        <f t="array" ref="E1530">IFERROR(INDEX(DATA!$J$133:$J$368,MATCH(1,(DATA!$D$133:$D$368=B1530)*(DATA!$E$133:$E$368=D1530),0)),"n/a")</f>
        <v>193.04</v>
      </c>
      <c r="F1530" s="77">
        <f t="array" ref="F1530">IFERROR(INDEX(DATA!$K$133:$K$368,MATCH(1,(DATA!$D$133:$D$368=B1530)*(DATA!$E$133:$E$368=D1530),0)),"n/a")</f>
        <v>0.26874794610581698</v>
      </c>
      <c r="G1530" s="86">
        <f t="array" ref="G1530">IFERROR(INDEX(DATA!$T$133:$T$368,MATCH(1,(DATA!$D$133:$D$368=B1530)*(DATA!$E$133:$E$368=D1530),0)),"n/a")</f>
        <v>860.42</v>
      </c>
      <c r="H1530" s="77">
        <f t="array" ref="H1530">IFERROR(INDEX(DATA!$U$133:$U$368,MATCH(1,(DATA!$D$133:$D$368=B1530)*(DATA!$E$133:$E$368=D1530),0)),"n/a")</f>
        <v>0.38632079271731301</v>
      </c>
      <c r="I1530" s="86">
        <f t="array" ref="I1530">IFERROR(INDEX(DATA!$AD$133:$AD$368,MATCH(1,(DATA!$D$133:$D$368=B1530)*(DATA!$E$133:$E$368=D1530),0)),"n/a")</f>
        <v>2338.83</v>
      </c>
      <c r="J1530" s="77">
        <f t="array" ref="J1530">IFERROR(INDEX(DATA!$AE$133:$AE$368,MATCH(1,(DATA!$D$133:$D$368=B1530)*(DATA!$E$133:$E$368=D1530),0)),"n/a")</f>
        <v>1.001001001001</v>
      </c>
      <c r="K1530" s="86">
        <f t="array" ref="K1530">IFERROR(INDEX(DATA!$AN$133:$AN$368,MATCH(1,(DATA!$D$133:$D$368=B1530)*(DATA!$E$133:$E$368=D1530),0)),"n/a")</f>
        <v>3554.53</v>
      </c>
      <c r="L1530" s="77">
        <f t="array" ref="L1530">IFERROR(INDEX(DATA!$AO$133:$AO$368,MATCH(1,(DATA!$D$133:$D$368=B1530)*(DATA!$E$133:$E$368=D1530),0)),"n/a")</f>
        <v>1.1740244648317999</v>
      </c>
    </row>
    <row r="1531" spans="1:12" x14ac:dyDescent="0.2">
      <c r="A1531" s="75" t="s">
        <v>19</v>
      </c>
      <c r="B1531" s="66" t="s">
        <v>22</v>
      </c>
      <c r="C1531" s="66" t="s">
        <v>25</v>
      </c>
      <c r="D1531" s="66" t="s">
        <v>316</v>
      </c>
      <c r="E1531" s="86" t="str">
        <f t="array" ref="E1531">IFERROR(INDEX(DATA!$J$133:$J$368,MATCH(1,(DATA!$D$133:$D$368=B1531)*(DATA!$E$133:$E$368=D1531),0)),"n/a")</f>
        <v>n/a</v>
      </c>
      <c r="F1531" s="77" t="str">
        <f t="array" ref="F1531">IFERROR(INDEX(DATA!$K$133:$K$368,MATCH(1,(DATA!$D$133:$D$368=B1531)*(DATA!$E$133:$E$368=D1531),0)),"n/a")</f>
        <v>n/a</v>
      </c>
      <c r="G1531" s="86" t="str">
        <f t="array" ref="G1531">IFERROR(INDEX(DATA!$T$133:$T$368,MATCH(1,(DATA!$D$133:$D$368=B1531)*(DATA!$E$133:$E$368=D1531),0)),"n/a")</f>
        <v>n/a</v>
      </c>
      <c r="H1531" s="77" t="str">
        <f t="array" ref="H1531">IFERROR(INDEX(DATA!$U$133:$U$368,MATCH(1,(DATA!$D$133:$D$368=B1531)*(DATA!$E$133:$E$368=D1531),0)),"n/a")</f>
        <v>n/a</v>
      </c>
      <c r="I1531" s="86" t="str">
        <f t="array" ref="I1531">IFERROR(INDEX(DATA!$AD$133:$AD$368,MATCH(1,(DATA!$D$133:$D$368=B1531)*(DATA!$E$133:$E$368=D1531),0)),"n/a")</f>
        <v>n/a</v>
      </c>
      <c r="J1531" s="77" t="str">
        <f t="array" ref="J1531">IFERROR(INDEX(DATA!$AE$133:$AE$368,MATCH(1,(DATA!$D$133:$D$368=B1531)*(DATA!$E$133:$E$368=D1531),0)),"n/a")</f>
        <v>n/a</v>
      </c>
      <c r="K1531" s="86" t="str">
        <f t="array" ref="K1531">IFERROR(INDEX(DATA!$AN$133:$AN$368,MATCH(1,(DATA!$D$133:$D$368=B1531)*(DATA!$E$133:$E$368=D1531),0)),"n/a")</f>
        <v>n/a</v>
      </c>
      <c r="L1531" s="77" t="str">
        <f t="array" ref="L1531">IFERROR(INDEX(DATA!$AO$133:$AO$368,MATCH(1,(DATA!$D$133:$D$368=B1531)*(DATA!$E$133:$E$368=D1531),0)),"n/a")</f>
        <v>n/a</v>
      </c>
    </row>
    <row r="1532" spans="1:12" x14ac:dyDescent="0.2">
      <c r="A1532" s="75" t="s">
        <v>19</v>
      </c>
      <c r="B1532" s="66" t="s">
        <v>22</v>
      </c>
      <c r="C1532" s="66" t="s">
        <v>25</v>
      </c>
      <c r="D1532" s="66" t="s">
        <v>317</v>
      </c>
      <c r="E1532" s="86">
        <f t="array" ref="E1532">IFERROR(INDEX(DATA!$J$133:$J$368,MATCH(1,(DATA!$D$133:$D$368=B1532)*(DATA!$E$133:$E$368=D1532),0)),"n/a")</f>
        <v>0.91</v>
      </c>
      <c r="F1532" s="77">
        <f t="array" ref="F1532">IFERROR(INDEX(DATA!$K$133:$K$368,MATCH(1,(DATA!$D$133:$D$368=B1532)*(DATA!$E$133:$E$368=D1532),0)),"n/a")</f>
        <v>0</v>
      </c>
      <c r="G1532" s="86">
        <f t="array" ref="G1532">IFERROR(INDEX(DATA!$T$133:$T$368,MATCH(1,(DATA!$D$133:$D$368=B1532)*(DATA!$E$133:$E$368=D1532),0)),"n/a")</f>
        <v>52.07</v>
      </c>
      <c r="H1532" s="77">
        <f t="array" ref="H1532">IFERROR(INDEX(DATA!$U$133:$U$368,MATCH(1,(DATA!$D$133:$D$368=B1532)*(DATA!$E$133:$E$368=D1532),0)),"n/a")</f>
        <v>0</v>
      </c>
      <c r="I1532" s="86">
        <f t="array" ref="I1532">IFERROR(INDEX(DATA!$AD$133:$AD$368,MATCH(1,(DATA!$D$133:$D$368=B1532)*(DATA!$E$133:$E$368=D1532),0)),"n/a")</f>
        <v>564.41</v>
      </c>
      <c r="J1532" s="77">
        <f t="array" ref="J1532">IFERROR(INDEX(DATA!$AE$133:$AE$368,MATCH(1,(DATA!$D$133:$D$368=B1532)*(DATA!$E$133:$E$368=D1532),0)),"n/a")</f>
        <v>0</v>
      </c>
      <c r="K1532" s="86">
        <f t="array" ref="K1532">IFERROR(INDEX(DATA!$AN$133:$AN$368,MATCH(1,(DATA!$D$133:$D$368=B1532)*(DATA!$E$133:$E$368=D1532),0)),"n/a")</f>
        <v>763.67</v>
      </c>
      <c r="L1532" s="77">
        <f t="array" ref="L1532">IFERROR(INDEX(DATA!$AO$133:$AO$368,MATCH(1,(DATA!$D$133:$D$368=B1532)*(DATA!$E$133:$E$368=D1532),0)),"n/a")</f>
        <v>0</v>
      </c>
    </row>
    <row r="1533" spans="1:12" x14ac:dyDescent="0.2">
      <c r="A1533" s="75" t="s">
        <v>19</v>
      </c>
      <c r="B1533" s="66" t="s">
        <v>22</v>
      </c>
      <c r="C1533" s="66" t="s">
        <v>25</v>
      </c>
      <c r="D1533" s="66" t="s">
        <v>318</v>
      </c>
      <c r="E1533" s="86">
        <f t="array" ref="E1533">IFERROR(INDEX(DATA!$J$133:$J$368,MATCH(1,(DATA!$D$133:$D$368=B1533)*(DATA!$E$133:$E$368=D1533),0)),"n/a")</f>
        <v>21.46</v>
      </c>
      <c r="F1533" s="77">
        <f t="array" ref="F1533">IFERROR(INDEX(DATA!$K$133:$K$368,MATCH(1,(DATA!$D$133:$D$368=B1533)*(DATA!$E$133:$E$368=D1533),0)),"n/a")</f>
        <v>16.167999999999999</v>
      </c>
      <c r="G1533" s="86">
        <f t="array" ref="G1533">IFERROR(INDEX(DATA!$T$133:$T$368,MATCH(1,(DATA!$D$133:$D$368=B1533)*(DATA!$E$133:$E$368=D1533),0)),"n/a")</f>
        <v>73.209999999999994</v>
      </c>
      <c r="H1533" s="77">
        <f t="array" ref="H1533">IFERROR(INDEX(DATA!$U$133:$U$368,MATCH(1,(DATA!$D$133:$D$368=B1533)*(DATA!$E$133:$E$368=D1533),0)),"n/a")</f>
        <v>8.6710700132100396</v>
      </c>
      <c r="I1533" s="86">
        <f t="array" ref="I1533">IFERROR(INDEX(DATA!$AD$133:$AD$368,MATCH(1,(DATA!$D$133:$D$368=B1533)*(DATA!$E$133:$E$368=D1533),0)),"n/a")</f>
        <v>172.51</v>
      </c>
      <c r="J1533" s="77">
        <f t="array" ref="J1533">IFERROR(INDEX(DATA!$AE$133:$AE$368,MATCH(1,(DATA!$D$133:$D$368=B1533)*(DATA!$E$133:$E$368=D1533),0)),"n/a")</f>
        <v>12.5301960784314</v>
      </c>
      <c r="K1533" s="86">
        <f t="array" ref="K1533">IFERROR(INDEX(DATA!$AN$133:$AN$368,MATCH(1,(DATA!$D$133:$D$368=B1533)*(DATA!$E$133:$E$368=D1533),0)),"n/a")</f>
        <v>176.16</v>
      </c>
      <c r="L1533" s="77">
        <f t="array" ref="L1533">IFERROR(INDEX(DATA!$AO$133:$AO$368,MATCH(1,(DATA!$D$133:$D$368=B1533)*(DATA!$E$133:$E$368=D1533),0)),"n/a")</f>
        <v>12.816470588235299</v>
      </c>
    </row>
    <row r="1534" spans="1:12" x14ac:dyDescent="0.2">
      <c r="A1534" s="75" t="s">
        <v>19</v>
      </c>
      <c r="B1534" s="66" t="s">
        <v>22</v>
      </c>
      <c r="C1534" s="66" t="s">
        <v>25</v>
      </c>
      <c r="D1534" s="66" t="s">
        <v>344</v>
      </c>
      <c r="E1534" s="86">
        <f t="array" ref="E1534">IFERROR(INDEX(DATA!$J$133:$J$368,MATCH(1,(DATA!$D$133:$D$368=B1534)*(DATA!$E$133:$E$368=D1534),0)),"n/a")</f>
        <v>140.22999999999999</v>
      </c>
      <c r="F1534" s="77">
        <f t="array" ref="F1534">IFERROR(INDEX(DATA!$K$133:$K$368,MATCH(1,(DATA!$D$133:$D$368=B1534)*(DATA!$E$133:$E$368=D1534),0)),"n/a")</f>
        <v>0.318198909569468</v>
      </c>
      <c r="G1534" s="86">
        <f t="array" ref="G1534">IFERROR(INDEX(DATA!$T$133:$T$368,MATCH(1,(DATA!$D$133:$D$368=B1534)*(DATA!$E$133:$E$368=D1534),0)),"n/a")</f>
        <v>748.99</v>
      </c>
      <c r="H1534" s="77">
        <f t="array" ref="H1534">IFERROR(INDEX(DATA!$U$133:$U$368,MATCH(1,(DATA!$D$133:$D$368=B1534)*(DATA!$E$133:$E$368=D1534),0)),"n/a")</f>
        <v>0.68706640237859296</v>
      </c>
      <c r="I1534" s="86">
        <f t="array" ref="I1534">IFERROR(INDEX(DATA!$AD$133:$AD$368,MATCH(1,(DATA!$D$133:$D$368=B1534)*(DATA!$E$133:$E$368=D1534),0)),"n/a")</f>
        <v>1364.02</v>
      </c>
      <c r="J1534" s="77">
        <f t="array" ref="J1534">IFERROR(INDEX(DATA!$AE$133:$AE$368,MATCH(1,(DATA!$D$133:$D$368=B1534)*(DATA!$E$133:$E$368=D1534),0)),"n/a")</f>
        <v>0.56066361556064104</v>
      </c>
      <c r="K1534" s="86">
        <f t="array" ref="K1534">IFERROR(INDEX(DATA!$AN$133:$AN$368,MATCH(1,(DATA!$D$133:$D$368=B1534)*(DATA!$E$133:$E$368=D1534),0)),"n/a")</f>
        <v>1943.67</v>
      </c>
      <c r="L1534" s="77">
        <f t="array" ref="L1534">IFERROR(INDEX(DATA!$AO$133:$AO$368,MATCH(1,(DATA!$D$133:$D$368=B1534)*(DATA!$E$133:$E$368=D1534),0)),"n/a")</f>
        <v>0.49441804677769102</v>
      </c>
    </row>
    <row r="1535" spans="1:12" x14ac:dyDescent="0.2">
      <c r="A1535" s="75" t="s">
        <v>19</v>
      </c>
      <c r="B1535" s="66" t="s">
        <v>22</v>
      </c>
      <c r="C1535" s="66" t="s">
        <v>25</v>
      </c>
      <c r="D1535" s="66" t="s">
        <v>345</v>
      </c>
      <c r="E1535" s="86">
        <f t="array" ref="E1535">IFERROR(INDEX(DATA!$J$133:$J$368,MATCH(1,(DATA!$D$133:$D$368=B1535)*(DATA!$E$133:$E$368=D1535),0)),"n/a")</f>
        <v>0</v>
      </c>
      <c r="F1535" s="77">
        <f t="array" ref="F1535">IFERROR(INDEX(DATA!$K$133:$K$368,MATCH(1,(DATA!$D$133:$D$368=B1535)*(DATA!$E$133:$E$368=D1535),0)),"n/a")</f>
        <v>-1</v>
      </c>
      <c r="G1535" s="86">
        <f t="array" ref="G1535">IFERROR(INDEX(DATA!$T$133:$T$368,MATCH(1,(DATA!$D$133:$D$368=B1535)*(DATA!$E$133:$E$368=D1535),0)),"n/a")</f>
        <v>0</v>
      </c>
      <c r="H1535" s="77">
        <f t="array" ref="H1535">IFERROR(INDEX(DATA!$U$133:$U$368,MATCH(1,(DATA!$D$133:$D$368=B1535)*(DATA!$E$133:$E$368=D1535),0)),"n/a")</f>
        <v>-1</v>
      </c>
      <c r="I1535" s="86">
        <f t="array" ref="I1535">IFERROR(INDEX(DATA!$AD$133:$AD$368,MATCH(1,(DATA!$D$133:$D$368=B1535)*(DATA!$E$133:$E$368=D1535),0)),"n/a")</f>
        <v>2.42</v>
      </c>
      <c r="J1535" s="77">
        <f t="array" ref="J1535">IFERROR(INDEX(DATA!$AE$133:$AE$368,MATCH(1,(DATA!$D$133:$D$368=B1535)*(DATA!$E$133:$E$368=D1535),0)),"n/a")</f>
        <v>-0.83333333333333304</v>
      </c>
      <c r="K1535" s="86">
        <f t="array" ref="K1535">IFERROR(INDEX(DATA!$AN$133:$AN$368,MATCH(1,(DATA!$D$133:$D$368=B1535)*(DATA!$E$133:$E$368=D1535),0)),"n/a")</f>
        <v>17.07</v>
      </c>
      <c r="L1535" s="77">
        <f t="array" ref="L1535">IFERROR(INDEX(DATA!$AO$133:$AO$368,MATCH(1,(DATA!$D$133:$D$368=B1535)*(DATA!$E$133:$E$368=D1535),0)),"n/a")</f>
        <v>0.17561983471074399</v>
      </c>
    </row>
    <row r="1536" spans="1:12" x14ac:dyDescent="0.2">
      <c r="A1536" s="75"/>
      <c r="E1536" s="80"/>
      <c r="F1536" s="77"/>
      <c r="G1536" s="81"/>
      <c r="H1536" s="77"/>
      <c r="I1536" s="81"/>
      <c r="J1536" s="82"/>
      <c r="K1536" s="81"/>
      <c r="L1536" s="77"/>
    </row>
    <row r="1537" spans="1:12" x14ac:dyDescent="0.2">
      <c r="A1537" s="75" t="s">
        <v>19</v>
      </c>
      <c r="B1537" s="66" t="s">
        <v>22</v>
      </c>
      <c r="C1537" s="66" t="s">
        <v>10</v>
      </c>
      <c r="D1537" s="66" t="s">
        <v>271</v>
      </c>
      <c r="E1537" s="87">
        <f t="array" ref="E1537">IFERROR(INDEX(DATA!$L$133:$L$368,MATCH(1,(DATA!$D$133:$D$368=B1537)*(DATA!$E$133:$E$368=D1537),0)),"n/a")</f>
        <v>40.856890459364003</v>
      </c>
      <c r="F1537" s="77">
        <f t="array" ref="F1537">IFERROR(INDEX(DATA!$M$133:$M$368,MATCH(1,(DATA!$D$133:$D$368=B1537)*(DATA!$E$133:$E$368=D1537),0)),"n/a")</f>
        <v>0</v>
      </c>
      <c r="G1537" s="87">
        <f t="array" ref="G1537">IFERROR(INDEX(DATA!$V$133:$V$368,MATCH(1,(DATA!$D$133:$D$368=B1537)*(DATA!$E$133:$E$368=D1537),0)),"n/a")</f>
        <v>47.8648498331479</v>
      </c>
      <c r="H1537" s="77">
        <f t="array" ref="H1537">IFERROR(INDEX(DATA!$W$133:$W$368,MATCH(1,(DATA!$D$133:$D$368=B1537)*(DATA!$E$133:$E$368=D1537),0)),"n/a")</f>
        <v>0</v>
      </c>
      <c r="I1537" s="87">
        <f t="array" ref="I1537">IFERROR(INDEX(DATA!$AF$133:$AF$368,MATCH(1,(DATA!$D$133:$D$368=B1537)*(DATA!$E$133:$E$368=D1537),0)),"n/a")</f>
        <v>46.4930410577592</v>
      </c>
      <c r="J1537" s="77">
        <f t="array" ref="J1537">IFERROR(INDEX(DATA!$AG$133:$AG$368,MATCH(1,(DATA!$D$133:$D$368=B1537)*(DATA!$E$133:$E$368=D1537),0)),"n/a")</f>
        <v>0</v>
      </c>
      <c r="K1537" s="87">
        <f t="array" ref="K1537">IFERROR(INDEX(DATA!$AP$133:$AP$368,MATCH(1,(DATA!$D$133:$D$368=B1537)*(DATA!$E$133:$E$368=D1537),0)),"n/a")</f>
        <v>45.125928041119401</v>
      </c>
      <c r="L1537" s="77">
        <f t="array" ref="L1537">IFERROR(INDEX(DATA!$AQ$133:$AQ$368,MATCH(1,(DATA!$D$133:$D$368=B1537)*(DATA!$E$133:$E$368=D1537),0)),"n/a")</f>
        <v>0</v>
      </c>
    </row>
    <row r="1538" spans="1:12" x14ac:dyDescent="0.2">
      <c r="A1538" s="75" t="s">
        <v>19</v>
      </c>
      <c r="B1538" s="66" t="s">
        <v>22</v>
      </c>
      <c r="C1538" s="66" t="s">
        <v>10</v>
      </c>
      <c r="D1538" s="66" t="s">
        <v>272</v>
      </c>
      <c r="E1538" s="87" t="str">
        <f t="array" ref="E1538">IFERROR(INDEX(DATA!$L$133:$L$368,MATCH(1,(DATA!$D$133:$D$368=B1538)*(DATA!$E$133:$E$368=D1538),0)),"n/a")</f>
        <v>n/a</v>
      </c>
      <c r="F1538" s="77" t="str">
        <f t="array" ref="F1538">IFERROR(INDEX(DATA!$M$133:$M$368,MATCH(1,(DATA!$D$133:$D$368=B1538)*(DATA!$E$133:$E$368=D1538),0)),"n/a")</f>
        <v>n/a</v>
      </c>
      <c r="G1538" s="87" t="str">
        <f t="array" ref="G1538">IFERROR(INDEX(DATA!$V$133:$V$368,MATCH(1,(DATA!$D$133:$D$368=B1538)*(DATA!$E$133:$E$368=D1538),0)),"n/a")</f>
        <v>n/a</v>
      </c>
      <c r="H1538" s="77" t="str">
        <f t="array" ref="H1538">IFERROR(INDEX(DATA!$W$133:$W$368,MATCH(1,(DATA!$D$133:$D$368=B1538)*(DATA!$E$133:$E$368=D1538),0)),"n/a")</f>
        <v>n/a</v>
      </c>
      <c r="I1538" s="87" t="str">
        <f t="array" ref="I1538">IFERROR(INDEX(DATA!$AF$133:$AF$368,MATCH(1,(DATA!$D$133:$D$368=B1538)*(DATA!$E$133:$E$368=D1538),0)),"n/a")</f>
        <v>n/a</v>
      </c>
      <c r="J1538" s="77" t="str">
        <f t="array" ref="J1538">IFERROR(INDEX(DATA!$AG$133:$AG$368,MATCH(1,(DATA!$D$133:$D$368=B1538)*(DATA!$E$133:$E$368=D1538),0)),"n/a")</f>
        <v>n/a</v>
      </c>
      <c r="K1538" s="87" t="str">
        <f t="array" ref="K1538">IFERROR(INDEX(DATA!$AP$133:$AP$368,MATCH(1,(DATA!$D$133:$D$368=B1538)*(DATA!$E$133:$E$368=D1538),0)),"n/a")</f>
        <v>n/a</v>
      </c>
      <c r="L1538" s="77" t="str">
        <f t="array" ref="L1538">IFERROR(INDEX(DATA!$AQ$133:$AQ$368,MATCH(1,(DATA!$D$133:$D$368=B1538)*(DATA!$E$133:$E$368=D1538),0)),"n/a")</f>
        <v>n/a</v>
      </c>
    </row>
    <row r="1539" spans="1:12" x14ac:dyDescent="0.2">
      <c r="A1539" s="75" t="s">
        <v>19</v>
      </c>
      <c r="B1539" s="66" t="s">
        <v>22</v>
      </c>
      <c r="C1539" s="66" t="s">
        <v>10</v>
      </c>
      <c r="D1539" s="66" t="s">
        <v>273</v>
      </c>
      <c r="E1539" s="87">
        <f t="array" ref="E1539">IFERROR(INDEX(DATA!$L$133:$L$368,MATCH(1,(DATA!$D$133:$D$368=B1539)*(DATA!$E$133:$E$368=D1539),0)),"n/a")</f>
        <v>26.089325842696599</v>
      </c>
      <c r="F1539" s="77">
        <f t="array" ref="F1539">IFERROR(INDEX(DATA!$M$133:$M$368,MATCH(1,(DATA!$D$133:$D$368=B1539)*(DATA!$E$133:$E$368=D1539),0)),"n/a")</f>
        <v>-0.34069358630534802</v>
      </c>
      <c r="G1539" s="87">
        <f t="array" ref="G1539">IFERROR(INDEX(DATA!$V$133:$V$368,MATCH(1,(DATA!$D$133:$D$368=B1539)*(DATA!$E$133:$E$368=D1539),0)),"n/a")</f>
        <v>34.499098286744797</v>
      </c>
      <c r="H1539" s="77">
        <f t="array" ref="H1539">IFERROR(INDEX(DATA!$W$133:$W$368,MATCH(1,(DATA!$D$133:$D$368=B1539)*(DATA!$E$133:$E$368=D1539),0)),"n/a")</f>
        <v>-0.31504049335303302</v>
      </c>
      <c r="I1539" s="87">
        <f t="array" ref="I1539">IFERROR(INDEX(DATA!$AF$133:$AF$368,MATCH(1,(DATA!$D$133:$D$368=B1539)*(DATA!$E$133:$E$368=D1539),0)),"n/a")</f>
        <v>42.608789625360203</v>
      </c>
      <c r="J1539" s="77">
        <f t="array" ref="J1539">IFERROR(INDEX(DATA!$AG$133:$AG$368,MATCH(1,(DATA!$D$133:$D$368=B1539)*(DATA!$E$133:$E$368=D1539),0)),"n/a")</f>
        <v>-0.268590550418707</v>
      </c>
      <c r="K1539" s="87">
        <f t="array" ref="K1539">IFERROR(INDEX(DATA!$AP$133:$AP$368,MATCH(1,(DATA!$D$133:$D$368=B1539)*(DATA!$E$133:$E$368=D1539),0)),"n/a")</f>
        <v>43.723384030418202</v>
      </c>
      <c r="L1539" s="77">
        <f t="array" ref="L1539">IFERROR(INDEX(DATA!$AQ$133:$AQ$368,MATCH(1,(DATA!$D$133:$D$368=B1539)*(DATA!$E$133:$E$368=D1539),0)),"n/a")</f>
        <v>0.37626336669053201</v>
      </c>
    </row>
    <row r="1540" spans="1:12" x14ac:dyDescent="0.2">
      <c r="A1540" s="75" t="s">
        <v>19</v>
      </c>
      <c r="B1540" s="66" t="s">
        <v>22</v>
      </c>
      <c r="C1540" s="66" t="s">
        <v>10</v>
      </c>
      <c r="D1540" s="66" t="s">
        <v>274</v>
      </c>
      <c r="E1540" s="87">
        <f t="array" ref="E1540">IFERROR(INDEX(DATA!$L$133:$L$368,MATCH(1,(DATA!$D$133:$D$368=B1540)*(DATA!$E$133:$E$368=D1540),0)),"n/a")</f>
        <v>48</v>
      </c>
      <c r="F1540" s="77">
        <f t="array" ref="F1540">IFERROR(INDEX(DATA!$M$133:$M$368,MATCH(1,(DATA!$D$133:$D$368=B1540)*(DATA!$E$133:$E$368=D1540),0)),"n/a")</f>
        <v>0</v>
      </c>
      <c r="G1540" s="87">
        <f t="array" ref="G1540">IFERROR(INDEX(DATA!$V$133:$V$368,MATCH(1,(DATA!$D$133:$D$368=B1540)*(DATA!$E$133:$E$368=D1540),0)),"n/a")</f>
        <v>48</v>
      </c>
      <c r="H1540" s="77">
        <f t="array" ref="H1540">IFERROR(INDEX(DATA!$W$133:$W$368,MATCH(1,(DATA!$D$133:$D$368=B1540)*(DATA!$E$133:$E$368=D1540),0)),"n/a")</f>
        <v>0</v>
      </c>
      <c r="I1540" s="87">
        <f t="array" ref="I1540">IFERROR(INDEX(DATA!$AF$133:$AF$368,MATCH(1,(DATA!$D$133:$D$368=B1540)*(DATA!$E$133:$E$368=D1540),0)),"n/a")</f>
        <v>48</v>
      </c>
      <c r="J1540" s="77">
        <f t="array" ref="J1540">IFERROR(INDEX(DATA!$AG$133:$AG$368,MATCH(1,(DATA!$D$133:$D$368=B1540)*(DATA!$E$133:$E$368=D1540),0)),"n/a")</f>
        <v>0</v>
      </c>
      <c r="K1540" s="87">
        <f t="array" ref="K1540">IFERROR(INDEX(DATA!$AP$133:$AP$368,MATCH(1,(DATA!$D$133:$D$368=B1540)*(DATA!$E$133:$E$368=D1540),0)),"n/a")</f>
        <v>48</v>
      </c>
      <c r="L1540" s="77">
        <f t="array" ref="L1540">IFERROR(INDEX(DATA!$AQ$133:$AQ$368,MATCH(1,(DATA!$D$133:$D$368=B1540)*(DATA!$E$133:$E$368=D1540),0)),"n/a")</f>
        <v>0</v>
      </c>
    </row>
    <row r="1541" spans="1:12" x14ac:dyDescent="0.2">
      <c r="A1541" s="75" t="s">
        <v>19</v>
      </c>
      <c r="B1541" s="66" t="s">
        <v>22</v>
      </c>
      <c r="C1541" s="66" t="s">
        <v>10</v>
      </c>
      <c r="D1541" s="66" t="s">
        <v>275</v>
      </c>
      <c r="E1541" s="87">
        <f t="array" ref="E1541">IFERROR(INDEX(DATA!$L$133:$L$368,MATCH(1,(DATA!$D$133:$D$368=B1541)*(DATA!$E$133:$E$368=D1541),0)),"n/a")</f>
        <v>24.649231775089898</v>
      </c>
      <c r="F1541" s="77">
        <f t="array" ref="F1541">IFERROR(INDEX(DATA!$M$133:$M$368,MATCH(1,(DATA!$D$133:$D$368=B1541)*(DATA!$E$133:$E$368=D1541),0)),"n/a")</f>
        <v>0</v>
      </c>
      <c r="G1541" s="87">
        <f t="array" ref="G1541">IFERROR(INDEX(DATA!$V$133:$V$368,MATCH(1,(DATA!$D$133:$D$368=B1541)*(DATA!$E$133:$E$368=D1541),0)),"n/a")</f>
        <v>34.4776067179846</v>
      </c>
      <c r="H1541" s="77">
        <f t="array" ref="H1541">IFERROR(INDEX(DATA!$W$133:$W$368,MATCH(1,(DATA!$D$133:$D$368=B1541)*(DATA!$E$133:$E$368=D1541),0)),"n/a")</f>
        <v>0</v>
      </c>
      <c r="I1541" s="87">
        <f t="array" ref="I1541">IFERROR(INDEX(DATA!$AF$133:$AF$368,MATCH(1,(DATA!$D$133:$D$368=B1541)*(DATA!$E$133:$E$368=D1541),0)),"n/a")</f>
        <v>38.275993804852902</v>
      </c>
      <c r="J1541" s="77">
        <f t="array" ref="J1541">IFERROR(INDEX(DATA!$AG$133:$AG$368,MATCH(1,(DATA!$D$133:$D$368=B1541)*(DATA!$E$133:$E$368=D1541),0)),"n/a")</f>
        <v>0</v>
      </c>
      <c r="K1541" s="87">
        <f t="array" ref="K1541">IFERROR(INDEX(DATA!$AP$133:$AP$368,MATCH(1,(DATA!$D$133:$D$368=B1541)*(DATA!$E$133:$E$368=D1541),0)),"n/a")</f>
        <v>38.487154815741398</v>
      </c>
      <c r="L1541" s="77">
        <f t="array" ref="L1541">IFERROR(INDEX(DATA!$AQ$133:$AQ$368,MATCH(1,(DATA!$D$133:$D$368=B1541)*(DATA!$E$133:$E$368=D1541),0)),"n/a")</f>
        <v>0.29992802755218101</v>
      </c>
    </row>
    <row r="1542" spans="1:12" x14ac:dyDescent="0.2">
      <c r="A1542" s="75" t="s">
        <v>19</v>
      </c>
      <c r="B1542" s="66" t="s">
        <v>22</v>
      </c>
      <c r="C1542" s="66" t="s">
        <v>10</v>
      </c>
      <c r="D1542" s="66" t="s">
        <v>276</v>
      </c>
      <c r="E1542" s="87">
        <f t="array" ref="E1542">IFERROR(INDEX(DATA!$L$133:$L$368,MATCH(1,(DATA!$D$133:$D$368=B1542)*(DATA!$E$133:$E$368=D1542),0)),"n/a")</f>
        <v>0</v>
      </c>
      <c r="F1542" s="77">
        <f t="array" ref="F1542">IFERROR(INDEX(DATA!$M$133:$M$368,MATCH(1,(DATA!$D$133:$D$368=B1542)*(DATA!$E$133:$E$368=D1542),0)),"n/a")</f>
        <v>-1</v>
      </c>
      <c r="G1542" s="87">
        <f t="array" ref="G1542">IFERROR(INDEX(DATA!$V$133:$V$368,MATCH(1,(DATA!$D$133:$D$368=B1542)*(DATA!$E$133:$E$368=D1542),0)),"n/a")</f>
        <v>0</v>
      </c>
      <c r="H1542" s="77">
        <f t="array" ref="H1542">IFERROR(INDEX(DATA!$W$133:$W$368,MATCH(1,(DATA!$D$133:$D$368=B1542)*(DATA!$E$133:$E$368=D1542),0)),"n/a")</f>
        <v>-1</v>
      </c>
      <c r="I1542" s="87">
        <f t="array" ref="I1542">IFERROR(INDEX(DATA!$AF$133:$AF$368,MATCH(1,(DATA!$D$133:$D$368=B1542)*(DATA!$E$133:$E$368=D1542),0)),"n/a")</f>
        <v>29.966666666666701</v>
      </c>
      <c r="J1542" s="77">
        <f t="array" ref="J1542">IFERROR(INDEX(DATA!$AG$133:$AG$368,MATCH(1,(DATA!$D$133:$D$368=B1542)*(DATA!$E$133:$E$368=D1542),0)),"n/a")</f>
        <v>-0.23651504673288901</v>
      </c>
      <c r="K1542" s="87">
        <f t="array" ref="K1542">IFERROR(INDEX(DATA!$AP$133:$AP$368,MATCH(1,(DATA!$D$133:$D$368=B1542)*(DATA!$E$133:$E$368=D1542),0)),"n/a")</f>
        <v>25.415437003405199</v>
      </c>
      <c r="L1542" s="77">
        <f t="array" ref="L1542">IFERROR(INDEX(DATA!$AQ$133:$AQ$368,MATCH(1,(DATA!$D$133:$D$368=B1542)*(DATA!$E$133:$E$368=D1542),0)),"n/a")</f>
        <v>0.17025692536579601</v>
      </c>
    </row>
    <row r="1543" spans="1:12" x14ac:dyDescent="0.2">
      <c r="A1543" s="75" t="s">
        <v>19</v>
      </c>
      <c r="B1543" s="66" t="s">
        <v>22</v>
      </c>
      <c r="C1543" s="66" t="s">
        <v>10</v>
      </c>
      <c r="D1543" s="66" t="s">
        <v>277</v>
      </c>
      <c r="E1543" s="87" t="str">
        <f t="array" ref="E1543">IFERROR(INDEX(DATA!$L$133:$L$368,MATCH(1,(DATA!$D$133:$D$368=B1543)*(DATA!$E$133:$E$368=D1543),0)),"n/a")</f>
        <v>n/a</v>
      </c>
      <c r="F1543" s="77" t="str">
        <f t="array" ref="F1543">IFERROR(INDEX(DATA!$M$133:$M$368,MATCH(1,(DATA!$D$133:$D$368=B1543)*(DATA!$E$133:$E$368=D1543),0)),"n/a")</f>
        <v>n/a</v>
      </c>
      <c r="G1543" s="87" t="str">
        <f t="array" ref="G1543">IFERROR(INDEX(DATA!$V$133:$V$368,MATCH(1,(DATA!$D$133:$D$368=B1543)*(DATA!$E$133:$E$368=D1543),0)),"n/a")</f>
        <v>n/a</v>
      </c>
      <c r="H1543" s="77" t="str">
        <f t="array" ref="H1543">IFERROR(INDEX(DATA!$W$133:$W$368,MATCH(1,(DATA!$D$133:$D$368=B1543)*(DATA!$E$133:$E$368=D1543),0)),"n/a")</f>
        <v>n/a</v>
      </c>
      <c r="I1543" s="87" t="str">
        <f t="array" ref="I1543">IFERROR(INDEX(DATA!$AF$133:$AF$368,MATCH(1,(DATA!$D$133:$D$368=B1543)*(DATA!$E$133:$E$368=D1543),0)),"n/a")</f>
        <v>n/a</v>
      </c>
      <c r="J1543" s="77" t="str">
        <f t="array" ref="J1543">IFERROR(INDEX(DATA!$AG$133:$AG$368,MATCH(1,(DATA!$D$133:$D$368=B1543)*(DATA!$E$133:$E$368=D1543),0)),"n/a")</f>
        <v>n/a</v>
      </c>
      <c r="K1543" s="87" t="str">
        <f t="array" ref="K1543">IFERROR(INDEX(DATA!$AP$133:$AP$368,MATCH(1,(DATA!$D$133:$D$368=B1543)*(DATA!$E$133:$E$368=D1543),0)),"n/a")</f>
        <v>n/a</v>
      </c>
      <c r="L1543" s="77" t="str">
        <f t="array" ref="L1543">IFERROR(INDEX(DATA!$AQ$133:$AQ$368,MATCH(1,(DATA!$D$133:$D$368=B1543)*(DATA!$E$133:$E$368=D1543),0)),"n/a")</f>
        <v>n/a</v>
      </c>
    </row>
    <row r="1544" spans="1:12" x14ac:dyDescent="0.2">
      <c r="A1544" s="75" t="s">
        <v>19</v>
      </c>
      <c r="B1544" s="66" t="s">
        <v>22</v>
      </c>
      <c r="C1544" s="66" t="s">
        <v>10</v>
      </c>
      <c r="D1544" s="66" t="s">
        <v>278</v>
      </c>
      <c r="E1544" s="87">
        <f t="array" ref="E1544">IFERROR(INDEX(DATA!$L$133:$L$368,MATCH(1,(DATA!$D$133:$D$368=B1544)*(DATA!$E$133:$E$368=D1544),0)),"n/a")</f>
        <v>38.015224913494798</v>
      </c>
      <c r="F1544" s="77">
        <f t="array" ref="F1544">IFERROR(INDEX(DATA!$M$133:$M$368,MATCH(1,(DATA!$D$133:$D$368=B1544)*(DATA!$E$133:$E$368=D1544),0)),"n/a")</f>
        <v>-0.13069063453882901</v>
      </c>
      <c r="G1544" s="87">
        <f t="array" ref="G1544">IFERROR(INDEX(DATA!$V$133:$V$368,MATCH(1,(DATA!$D$133:$D$368=B1544)*(DATA!$E$133:$E$368=D1544),0)),"n/a")</f>
        <v>38.336355226641999</v>
      </c>
      <c r="H1544" s="77">
        <f t="array" ref="H1544">IFERROR(INDEX(DATA!$W$133:$W$368,MATCH(1,(DATA!$D$133:$D$368=B1544)*(DATA!$E$133:$E$368=D1544),0)),"n/a")</f>
        <v>1.4745002500744901E-2</v>
      </c>
      <c r="I1544" s="87">
        <f t="array" ref="I1544">IFERROR(INDEX(DATA!$AF$133:$AF$368,MATCH(1,(DATA!$D$133:$D$368=B1544)*(DATA!$E$133:$E$368=D1544),0)),"n/a")</f>
        <v>37.454870328772699</v>
      </c>
      <c r="J1544" s="77">
        <f t="array" ref="J1544">IFERROR(INDEX(DATA!$AG$133:$AG$368,MATCH(1,(DATA!$D$133:$D$368=B1544)*(DATA!$E$133:$E$368=D1544),0)),"n/a")</f>
        <v>1.00925818414446E-2</v>
      </c>
      <c r="K1544" s="87">
        <f t="array" ref="K1544">IFERROR(INDEX(DATA!$AP$133:$AP$368,MATCH(1,(DATA!$D$133:$D$368=B1544)*(DATA!$E$133:$E$368=D1544),0)),"n/a")</f>
        <v>38.043678845152201</v>
      </c>
      <c r="L1544" s="77">
        <f t="array" ref="L1544">IFERROR(INDEX(DATA!$AQ$133:$AQ$368,MATCH(1,(DATA!$D$133:$D$368=B1544)*(DATA!$E$133:$E$368=D1544),0)),"n/a")</f>
        <v>0.133790857102626</v>
      </c>
    </row>
    <row r="1545" spans="1:12" x14ac:dyDescent="0.2">
      <c r="A1545" s="75" t="s">
        <v>19</v>
      </c>
      <c r="B1545" s="66" t="s">
        <v>22</v>
      </c>
      <c r="C1545" s="66" t="s">
        <v>10</v>
      </c>
      <c r="D1545" s="66" t="s">
        <v>279</v>
      </c>
      <c r="E1545" s="87">
        <f t="array" ref="E1545">IFERROR(INDEX(DATA!$L$133:$L$368,MATCH(1,(DATA!$D$133:$D$368=B1545)*(DATA!$E$133:$E$368=D1545),0)),"n/a")</f>
        <v>58.989495798319297</v>
      </c>
      <c r="F1545" s="77">
        <f t="array" ref="F1545">IFERROR(INDEX(DATA!$M$133:$M$368,MATCH(1,(DATA!$D$133:$D$368=B1545)*(DATA!$E$133:$E$368=D1545),0)),"n/a")</f>
        <v>-0.35274812349627599</v>
      </c>
      <c r="G1545" s="87">
        <f t="array" ref="G1545">IFERROR(INDEX(DATA!$V$133:$V$368,MATCH(1,(DATA!$D$133:$D$368=B1545)*(DATA!$E$133:$E$368=D1545),0)),"n/a")</f>
        <v>70.947758124228699</v>
      </c>
      <c r="H1545" s="77">
        <f t="array" ref="H1545">IFERROR(INDEX(DATA!$W$133:$W$368,MATCH(1,(DATA!$D$133:$D$368=B1545)*(DATA!$E$133:$E$368=D1545),0)),"n/a")</f>
        <v>-9.9715258585988606E-2</v>
      </c>
      <c r="I1545" s="87">
        <f t="array" ref="I1545">IFERROR(INDEX(DATA!$AF$133:$AF$368,MATCH(1,(DATA!$D$133:$D$368=B1545)*(DATA!$E$133:$E$368=D1545),0)),"n/a")</f>
        <v>69.058813383925497</v>
      </c>
      <c r="J1545" s="77">
        <f t="array" ref="J1545">IFERROR(INDEX(DATA!$AG$133:$AG$368,MATCH(1,(DATA!$D$133:$D$368=B1545)*(DATA!$E$133:$E$368=D1545),0)),"n/a")</f>
        <v>-4.55705989779168E-2</v>
      </c>
      <c r="K1545" s="87">
        <f t="array" ref="K1545">IFERROR(INDEX(DATA!$AP$133:$AP$368,MATCH(1,(DATA!$D$133:$D$368=B1545)*(DATA!$E$133:$E$368=D1545),0)),"n/a")</f>
        <v>67.172614386396702</v>
      </c>
      <c r="L1545" s="77">
        <f t="array" ref="L1545">IFERROR(INDEX(DATA!$AQ$133:$AQ$368,MATCH(1,(DATA!$D$133:$D$368=B1545)*(DATA!$E$133:$E$368=D1545),0)),"n/a")</f>
        <v>2.8703510280939301E-2</v>
      </c>
    </row>
    <row r="1546" spans="1:12" x14ac:dyDescent="0.2">
      <c r="A1546" s="75" t="s">
        <v>19</v>
      </c>
      <c r="B1546" s="66" t="s">
        <v>22</v>
      </c>
      <c r="C1546" s="66" t="s">
        <v>10</v>
      </c>
      <c r="D1546" s="66" t="s">
        <v>280</v>
      </c>
      <c r="E1546" s="87">
        <f t="array" ref="E1546">IFERROR(INDEX(DATA!$L$133:$L$368,MATCH(1,(DATA!$D$133:$D$368=B1546)*(DATA!$E$133:$E$368=D1546),0)),"n/a")</f>
        <v>59.231820667031201</v>
      </c>
      <c r="F1546" s="77">
        <f t="array" ref="F1546">IFERROR(INDEX(DATA!$M$133:$M$368,MATCH(1,(DATA!$D$133:$D$368=B1546)*(DATA!$E$133:$E$368=D1546),0)),"n/a")</f>
        <v>-0.26223710912950499</v>
      </c>
      <c r="G1546" s="87">
        <f t="array" ref="G1546">IFERROR(INDEX(DATA!$V$133:$V$368,MATCH(1,(DATA!$D$133:$D$368=B1546)*(DATA!$E$133:$E$368=D1546),0)),"n/a")</f>
        <v>62.507027999550203</v>
      </c>
      <c r="H1546" s="77">
        <f t="array" ref="H1546">IFERROR(INDEX(DATA!$W$133:$W$368,MATCH(1,(DATA!$D$133:$D$368=B1546)*(DATA!$E$133:$E$368=D1546),0)),"n/a")</f>
        <v>-0.22750913122614999</v>
      </c>
      <c r="I1546" s="87">
        <f t="array" ref="I1546">IFERROR(INDEX(DATA!$AF$133:$AF$368,MATCH(1,(DATA!$D$133:$D$368=B1546)*(DATA!$E$133:$E$368=D1546),0)),"n/a")</f>
        <v>60.220139412207999</v>
      </c>
      <c r="J1546" s="77">
        <f t="array" ref="J1546">IFERROR(INDEX(DATA!$AG$133:$AG$368,MATCH(1,(DATA!$D$133:$D$368=B1546)*(DATA!$E$133:$E$368=D1546),0)),"n/a")</f>
        <v>-0.26276517904403301</v>
      </c>
      <c r="K1546" s="87">
        <f t="array" ref="K1546">IFERROR(INDEX(DATA!$AP$133:$AP$368,MATCH(1,(DATA!$D$133:$D$368=B1546)*(DATA!$E$133:$E$368=D1546),0)),"n/a")</f>
        <v>62.308067947957703</v>
      </c>
      <c r="L1546" s="77">
        <f t="array" ref="L1546">IFERROR(INDEX(DATA!$AQ$133:$AQ$368,MATCH(1,(DATA!$D$133:$D$368=B1546)*(DATA!$E$133:$E$368=D1546),0)),"n/a")</f>
        <v>-0.23462429386762501</v>
      </c>
    </row>
    <row r="1547" spans="1:12" x14ac:dyDescent="0.2">
      <c r="A1547" s="75" t="s">
        <v>19</v>
      </c>
      <c r="B1547" s="66" t="s">
        <v>22</v>
      </c>
      <c r="C1547" s="66" t="s">
        <v>10</v>
      </c>
      <c r="D1547" s="66" t="s">
        <v>281</v>
      </c>
      <c r="E1547" s="87">
        <f t="array" ref="E1547">IFERROR(INDEX(DATA!$L$133:$L$368,MATCH(1,(DATA!$D$133:$D$368=B1547)*(DATA!$E$133:$E$368=D1547),0)),"n/a")</f>
        <v>63.277133388566703</v>
      </c>
      <c r="F1547" s="77">
        <f t="array" ref="F1547">IFERROR(INDEX(DATA!$M$133:$M$368,MATCH(1,(DATA!$D$133:$D$368=B1547)*(DATA!$E$133:$E$368=D1547),0)),"n/a")</f>
        <v>6.3097900946692098E-2</v>
      </c>
      <c r="G1547" s="87">
        <f t="array" ref="G1547">IFERROR(INDEX(DATA!$V$133:$V$368,MATCH(1,(DATA!$D$133:$D$368=B1547)*(DATA!$E$133:$E$368=D1547),0)),"n/a")</f>
        <v>55.9780584493408</v>
      </c>
      <c r="H1547" s="77">
        <f t="array" ref="H1547">IFERROR(INDEX(DATA!$W$133:$W$368,MATCH(1,(DATA!$D$133:$D$368=B1547)*(DATA!$E$133:$E$368=D1547),0)),"n/a")</f>
        <v>-4.0208138155624601E-2</v>
      </c>
      <c r="I1547" s="87">
        <f t="array" ref="I1547">IFERROR(INDEX(DATA!$AF$133:$AF$368,MATCH(1,(DATA!$D$133:$D$368=B1547)*(DATA!$E$133:$E$368=D1547),0)),"n/a")</f>
        <v>53.888054693398203</v>
      </c>
      <c r="J1547" s="77">
        <f t="array" ref="J1547">IFERROR(INDEX(DATA!$AG$133:$AG$368,MATCH(1,(DATA!$D$133:$D$368=B1547)*(DATA!$E$133:$E$368=D1547),0)),"n/a")</f>
        <v>-8.8303601598125794E-2</v>
      </c>
      <c r="K1547" s="87">
        <f t="array" ref="K1547">IFERROR(INDEX(DATA!$AP$133:$AP$368,MATCH(1,(DATA!$D$133:$D$368=B1547)*(DATA!$E$133:$E$368=D1547),0)),"n/a")</f>
        <v>52.231721812201101</v>
      </c>
      <c r="L1547" s="77">
        <f t="array" ref="L1547">IFERROR(INDEX(DATA!$AQ$133:$AQ$368,MATCH(1,(DATA!$D$133:$D$368=B1547)*(DATA!$E$133:$E$368=D1547),0)),"n/a")</f>
        <v>-0.12951627283745201</v>
      </c>
    </row>
    <row r="1548" spans="1:12" x14ac:dyDescent="0.2">
      <c r="A1548" s="75" t="s">
        <v>19</v>
      </c>
      <c r="B1548" s="66" t="s">
        <v>22</v>
      </c>
      <c r="C1548" s="66" t="s">
        <v>10</v>
      </c>
      <c r="D1548" s="66" t="s">
        <v>282</v>
      </c>
      <c r="E1548" s="87">
        <f t="array" ref="E1548">IFERROR(INDEX(DATA!$L$133:$L$368,MATCH(1,(DATA!$D$133:$D$368=B1548)*(DATA!$E$133:$E$368=D1548),0)),"n/a")</f>
        <v>94.345029239766106</v>
      </c>
      <c r="F1548" s="77">
        <f t="array" ref="F1548">IFERROR(INDEX(DATA!$M$133:$M$368,MATCH(1,(DATA!$D$133:$D$368=B1548)*(DATA!$E$133:$E$368=D1548),0)),"n/a")</f>
        <v>0.41555926703115298</v>
      </c>
      <c r="G1548" s="87">
        <f t="array" ref="G1548">IFERROR(INDEX(DATA!$V$133:$V$368,MATCH(1,(DATA!$D$133:$D$368=B1548)*(DATA!$E$133:$E$368=D1548),0)),"n/a")</f>
        <v>91.629173989455197</v>
      </c>
      <c r="H1548" s="77">
        <f t="array" ref="H1548">IFERROR(INDEX(DATA!$W$133:$W$368,MATCH(1,(DATA!$D$133:$D$368=B1548)*(DATA!$E$133:$E$368=D1548),0)),"n/a")</f>
        <v>0.221910476363915</v>
      </c>
      <c r="I1548" s="87">
        <f t="array" ref="I1548">IFERROR(INDEX(DATA!$AF$133:$AF$368,MATCH(1,(DATA!$D$133:$D$368=B1548)*(DATA!$E$133:$E$368=D1548),0)),"n/a")</f>
        <v>86.799920917358605</v>
      </c>
      <c r="J1548" s="77">
        <f t="array" ref="J1548">IFERROR(INDEX(DATA!$AG$133:$AG$368,MATCH(1,(DATA!$D$133:$D$368=B1548)*(DATA!$E$133:$E$368=D1548),0)),"n/a")</f>
        <v>8.8873880974859598E-2</v>
      </c>
      <c r="K1548" s="87">
        <f t="array" ref="K1548">IFERROR(INDEX(DATA!$AP$133:$AP$368,MATCH(1,(DATA!$D$133:$D$368=B1548)*(DATA!$E$133:$E$368=D1548),0)),"n/a")</f>
        <v>85.635735666589895</v>
      </c>
      <c r="L1548" s="77">
        <f t="array" ref="L1548">IFERROR(INDEX(DATA!$AQ$133:$AQ$368,MATCH(1,(DATA!$D$133:$D$368=B1548)*(DATA!$E$133:$E$368=D1548),0)),"n/a")</f>
        <v>7.7226486892552806E-2</v>
      </c>
    </row>
    <row r="1549" spans="1:12" x14ac:dyDescent="0.2">
      <c r="A1549" s="75" t="s">
        <v>19</v>
      </c>
      <c r="B1549" s="66" t="s">
        <v>22</v>
      </c>
      <c r="C1549" s="66" t="s">
        <v>10</v>
      </c>
      <c r="D1549" s="66" t="s">
        <v>283</v>
      </c>
      <c r="E1549" s="87">
        <f t="array" ref="E1549">IFERROR(INDEX(DATA!$L$133:$L$368,MATCH(1,(DATA!$D$133:$D$368=B1549)*(DATA!$E$133:$E$368=D1549),0)),"n/a")</f>
        <v>0</v>
      </c>
      <c r="F1549" s="77">
        <f t="array" ref="F1549">IFERROR(INDEX(DATA!$M$133:$M$368,MATCH(1,(DATA!$D$133:$D$368=B1549)*(DATA!$E$133:$E$368=D1549),0)),"n/a")</f>
        <v>0</v>
      </c>
      <c r="G1549" s="87">
        <f t="array" ref="G1549">IFERROR(INDEX(DATA!$V$133:$V$368,MATCH(1,(DATA!$D$133:$D$368=B1549)*(DATA!$E$133:$E$368=D1549),0)),"n/a")</f>
        <v>13.294797687861299</v>
      </c>
      <c r="H1549" s="77">
        <f t="array" ref="H1549">IFERROR(INDEX(DATA!$W$133:$W$368,MATCH(1,(DATA!$D$133:$D$368=B1549)*(DATA!$E$133:$E$368=D1549),0)),"n/a")</f>
        <v>0</v>
      </c>
      <c r="I1549" s="87">
        <f t="array" ref="I1549">IFERROR(INDEX(DATA!$AF$133:$AF$368,MATCH(1,(DATA!$D$133:$D$368=B1549)*(DATA!$E$133:$E$368=D1549),0)),"n/a")</f>
        <v>13.3077386934673</v>
      </c>
      <c r="J1549" s="77">
        <f t="array" ref="J1549">IFERROR(INDEX(DATA!$AG$133:$AG$368,MATCH(1,(DATA!$D$133:$D$368=B1549)*(DATA!$E$133:$E$368=D1549),0)),"n/a")</f>
        <v>0</v>
      </c>
      <c r="K1549" s="87">
        <f t="array" ref="K1549">IFERROR(INDEX(DATA!$AP$133:$AP$368,MATCH(1,(DATA!$D$133:$D$368=B1549)*(DATA!$E$133:$E$368=D1549),0)),"n/a")</f>
        <v>13.2105485529188</v>
      </c>
      <c r="L1549" s="77">
        <f t="array" ref="L1549">IFERROR(INDEX(DATA!$AQ$133:$AQ$368,MATCH(1,(DATA!$D$133:$D$368=B1549)*(DATA!$E$133:$E$368=D1549),0)),"n/a")</f>
        <v>2.7086282772797401</v>
      </c>
    </row>
    <row r="1550" spans="1:12" x14ac:dyDescent="0.2">
      <c r="A1550" s="75" t="s">
        <v>19</v>
      </c>
      <c r="B1550" s="66" t="s">
        <v>22</v>
      </c>
      <c r="C1550" s="66" t="s">
        <v>10</v>
      </c>
      <c r="D1550" s="66" t="s">
        <v>284</v>
      </c>
      <c r="E1550" s="87">
        <f t="array" ref="E1550">IFERROR(INDEX(DATA!$L$133:$L$368,MATCH(1,(DATA!$D$133:$D$368=B1550)*(DATA!$E$133:$E$368=D1550),0)),"n/a")</f>
        <v>86.898689516128997</v>
      </c>
      <c r="F1550" s="77">
        <f t="array" ref="F1550">IFERROR(INDEX(DATA!$M$133:$M$368,MATCH(1,(DATA!$D$133:$D$368=B1550)*(DATA!$E$133:$E$368=D1550),0)),"n/a")</f>
        <v>3.2669242806970603E-2</v>
      </c>
      <c r="G1550" s="87">
        <f t="array" ref="G1550">IFERROR(INDEX(DATA!$V$133:$V$368,MATCH(1,(DATA!$D$133:$D$368=B1550)*(DATA!$E$133:$E$368=D1550),0)),"n/a")</f>
        <v>82.942176870748298</v>
      </c>
      <c r="H1550" s="77">
        <f t="array" ref="H1550">IFERROR(INDEX(DATA!$W$133:$W$368,MATCH(1,(DATA!$D$133:$D$368=B1550)*(DATA!$E$133:$E$368=D1550),0)),"n/a")</f>
        <v>-7.9094726019280998E-2</v>
      </c>
      <c r="I1550" s="87">
        <f t="array" ref="I1550">IFERROR(INDEX(DATA!$AF$133:$AF$368,MATCH(1,(DATA!$D$133:$D$368=B1550)*(DATA!$E$133:$E$368=D1550),0)),"n/a")</f>
        <v>81.260605323933405</v>
      </c>
      <c r="J1550" s="77">
        <f t="array" ref="J1550">IFERROR(INDEX(DATA!$AG$133:$AG$368,MATCH(1,(DATA!$D$133:$D$368=B1550)*(DATA!$E$133:$E$368=D1550),0)),"n/a")</f>
        <v>-0.114561599685694</v>
      </c>
      <c r="K1550" s="87">
        <f t="array" ref="K1550">IFERROR(INDEX(DATA!$AP$133:$AP$368,MATCH(1,(DATA!$D$133:$D$368=B1550)*(DATA!$E$133:$E$368=D1550),0)),"n/a")</f>
        <v>80.697882059800705</v>
      </c>
      <c r="L1550" s="77">
        <f t="array" ref="L1550">IFERROR(INDEX(DATA!$AQ$133:$AQ$368,MATCH(1,(DATA!$D$133:$D$368=B1550)*(DATA!$E$133:$E$368=D1550),0)),"n/a")</f>
        <v>-0.12636578281635599</v>
      </c>
    </row>
    <row r="1551" spans="1:12" x14ac:dyDescent="0.2">
      <c r="A1551" s="75" t="s">
        <v>19</v>
      </c>
      <c r="B1551" s="66" t="s">
        <v>22</v>
      </c>
      <c r="C1551" s="66" t="s">
        <v>10</v>
      </c>
      <c r="D1551" s="66" t="s">
        <v>285</v>
      </c>
      <c r="E1551" s="87">
        <f t="array" ref="E1551">IFERROR(INDEX(DATA!$L$133:$L$368,MATCH(1,(DATA!$D$133:$D$368=B1551)*(DATA!$E$133:$E$368=D1551),0)),"n/a")</f>
        <v>0</v>
      </c>
      <c r="F1551" s="77">
        <f t="array" ref="F1551">IFERROR(INDEX(DATA!$M$133:$M$368,MATCH(1,(DATA!$D$133:$D$368=B1551)*(DATA!$E$133:$E$368=D1551),0)),"n/a")</f>
        <v>0</v>
      </c>
      <c r="G1551" s="87">
        <f t="array" ref="G1551">IFERROR(INDEX(DATA!$V$133:$V$368,MATCH(1,(DATA!$D$133:$D$368=B1551)*(DATA!$E$133:$E$368=D1551),0)),"n/a")</f>
        <v>13.7297297297297</v>
      </c>
      <c r="H1551" s="77">
        <f t="array" ref="H1551">IFERROR(INDEX(DATA!$W$133:$W$368,MATCH(1,(DATA!$D$133:$D$368=B1551)*(DATA!$E$133:$E$368=D1551),0)),"n/a")</f>
        <v>0</v>
      </c>
      <c r="I1551" s="87">
        <f t="array" ref="I1551">IFERROR(INDEX(DATA!$AF$133:$AF$368,MATCH(1,(DATA!$D$133:$D$368=B1551)*(DATA!$E$133:$E$368=D1551),0)),"n/a")</f>
        <v>16.185185185185201</v>
      </c>
      <c r="J1551" s="77">
        <f t="array" ref="J1551">IFERROR(INDEX(DATA!$AG$133:$AG$368,MATCH(1,(DATA!$D$133:$D$368=B1551)*(DATA!$E$133:$E$368=D1551),0)),"n/a")</f>
        <v>0</v>
      </c>
      <c r="K1551" s="87">
        <f t="array" ref="K1551">IFERROR(INDEX(DATA!$AP$133:$AP$368,MATCH(1,(DATA!$D$133:$D$368=B1551)*(DATA!$E$133:$E$368=D1551),0)),"n/a")</f>
        <v>16.185185185185201</v>
      </c>
      <c r="L1551" s="77">
        <f t="array" ref="L1551">IFERROR(INDEX(DATA!$AQ$133:$AQ$368,MATCH(1,(DATA!$D$133:$D$368=B1551)*(DATA!$E$133:$E$368=D1551),0)),"n/a")</f>
        <v>0</v>
      </c>
    </row>
    <row r="1552" spans="1:12" x14ac:dyDescent="0.2">
      <c r="A1552" s="75" t="s">
        <v>19</v>
      </c>
      <c r="B1552" s="66" t="s">
        <v>22</v>
      </c>
      <c r="C1552" s="66" t="s">
        <v>10</v>
      </c>
      <c r="D1552" s="66" t="s">
        <v>286</v>
      </c>
      <c r="E1552" s="87">
        <f t="array" ref="E1552">IFERROR(INDEX(DATA!$L$133:$L$368,MATCH(1,(DATA!$D$133:$D$368=B1552)*(DATA!$E$133:$E$368=D1552),0)),"n/a")</f>
        <v>12.3921568627451</v>
      </c>
      <c r="F1552" s="77">
        <f t="array" ref="F1552">IFERROR(INDEX(DATA!$M$133:$M$368,MATCH(1,(DATA!$D$133:$D$368=B1552)*(DATA!$E$133:$E$368=D1552),0)),"n/a")</f>
        <v>-9.2256940583416602E-2</v>
      </c>
      <c r="G1552" s="87">
        <f t="array" ref="G1552">IFERROR(INDEX(DATA!$V$133:$V$368,MATCH(1,(DATA!$D$133:$D$368=B1552)*(DATA!$E$133:$E$368=D1552),0)),"n/a")</f>
        <v>12.7265917602996</v>
      </c>
      <c r="H1552" s="77">
        <f t="array" ref="H1552">IFERROR(INDEX(DATA!$W$133:$W$368,MATCH(1,(DATA!$D$133:$D$368=B1552)*(DATA!$E$133:$E$368=D1552),0)),"n/a")</f>
        <v>-6.7759110185991303E-2</v>
      </c>
      <c r="I1552" s="87">
        <f t="array" ref="I1552">IFERROR(INDEX(DATA!$AF$133:$AF$368,MATCH(1,(DATA!$D$133:$D$368=B1552)*(DATA!$E$133:$E$368=D1552),0)),"n/a")</f>
        <v>4.9131441806601002</v>
      </c>
      <c r="J1552" s="77">
        <f t="array" ref="J1552">IFERROR(INDEX(DATA!$AG$133:$AG$368,MATCH(1,(DATA!$D$133:$D$368=B1552)*(DATA!$E$133:$E$368=D1552),0)),"n/a")</f>
        <v>-0.27096346444444602</v>
      </c>
      <c r="K1552" s="87">
        <f t="array" ref="K1552">IFERROR(INDEX(DATA!$AP$133:$AP$368,MATCH(1,(DATA!$D$133:$D$368=B1552)*(DATA!$E$133:$E$368=D1552),0)),"n/a")</f>
        <v>5.5600717274357399</v>
      </c>
      <c r="L1552" s="77">
        <f t="array" ref="L1552">IFERROR(INDEX(DATA!$AQ$133:$AQ$368,MATCH(1,(DATA!$D$133:$D$368=B1552)*(DATA!$E$133:$E$368=D1552),0)),"n/a")</f>
        <v>-0.64308955701711801</v>
      </c>
    </row>
    <row r="1553" spans="1:12" x14ac:dyDescent="0.2">
      <c r="A1553" s="75" t="s">
        <v>19</v>
      </c>
      <c r="B1553" s="66" t="s">
        <v>22</v>
      </c>
      <c r="C1553" s="66" t="s">
        <v>10</v>
      </c>
      <c r="D1553" s="66" t="s">
        <v>287</v>
      </c>
      <c r="E1553" s="87">
        <f t="array" ref="E1553">IFERROR(INDEX(DATA!$L$133:$L$368,MATCH(1,(DATA!$D$133:$D$368=B1553)*(DATA!$E$133:$E$368=D1553),0)),"n/a")</f>
        <v>10.029619921363</v>
      </c>
      <c r="F1553" s="77">
        <f t="array" ref="F1553">IFERROR(INDEX(DATA!$M$133:$M$368,MATCH(1,(DATA!$D$133:$D$368=B1553)*(DATA!$E$133:$E$368=D1553),0)),"n/a")</f>
        <v>0.119726031773464</v>
      </c>
      <c r="G1553" s="87">
        <f t="array" ref="G1553">IFERROR(INDEX(DATA!$V$133:$V$368,MATCH(1,(DATA!$D$133:$D$368=B1553)*(DATA!$E$133:$E$368=D1553),0)),"n/a")</f>
        <v>13.2207591014717</v>
      </c>
      <c r="H1553" s="77">
        <f t="array" ref="H1553">IFERROR(INDEX(DATA!$W$133:$W$368,MATCH(1,(DATA!$D$133:$D$368=B1553)*(DATA!$E$133:$E$368=D1553),0)),"n/a")</f>
        <v>0.59797828989247004</v>
      </c>
      <c r="I1553" s="87">
        <f t="array" ref="I1553">IFERROR(INDEX(DATA!$AF$133:$AF$368,MATCH(1,(DATA!$D$133:$D$368=B1553)*(DATA!$E$133:$E$368=D1553),0)),"n/a")</f>
        <v>11.3859803151426</v>
      </c>
      <c r="J1553" s="77">
        <f t="array" ref="J1553">IFERROR(INDEX(DATA!$AG$133:$AG$368,MATCH(1,(DATA!$D$133:$D$368=B1553)*(DATA!$E$133:$E$368=D1553),0)),"n/a")</f>
        <v>0.56649395165100902</v>
      </c>
      <c r="K1553" s="87">
        <f t="array" ref="K1553">IFERROR(INDEX(DATA!$AP$133:$AP$368,MATCH(1,(DATA!$D$133:$D$368=B1553)*(DATA!$E$133:$E$368=D1553),0)),"n/a")</f>
        <v>9.8589797097727008</v>
      </c>
      <c r="L1553" s="77">
        <f t="array" ref="L1553">IFERROR(INDEX(DATA!$AQ$133:$AQ$368,MATCH(1,(DATA!$D$133:$D$368=B1553)*(DATA!$E$133:$E$368=D1553),0)),"n/a")</f>
        <v>0.78658732044359203</v>
      </c>
    </row>
    <row r="1554" spans="1:12" x14ac:dyDescent="0.2">
      <c r="A1554" s="75" t="s">
        <v>19</v>
      </c>
      <c r="B1554" s="66" t="s">
        <v>22</v>
      </c>
      <c r="C1554" s="66" t="s">
        <v>10</v>
      </c>
      <c r="D1554" s="66" t="s">
        <v>288</v>
      </c>
      <c r="E1554" s="87">
        <f t="array" ref="E1554">IFERROR(INDEX(DATA!$L$133:$L$368,MATCH(1,(DATA!$D$133:$D$368=B1554)*(DATA!$E$133:$E$368=D1554),0)),"n/a")</f>
        <v>95.774234693877602</v>
      </c>
      <c r="F1554" s="77">
        <f t="array" ref="F1554">IFERROR(INDEX(DATA!$M$133:$M$368,MATCH(1,(DATA!$D$133:$D$368=B1554)*(DATA!$E$133:$E$368=D1554),0)),"n/a")</f>
        <v>1.2540326889075E-3</v>
      </c>
      <c r="G1554" s="87">
        <f t="array" ref="G1554">IFERROR(INDEX(DATA!$V$133:$V$368,MATCH(1,(DATA!$D$133:$D$368=B1554)*(DATA!$E$133:$E$368=D1554),0)),"n/a")</f>
        <v>95.749445676274902</v>
      </c>
      <c r="H1554" s="77">
        <f t="array" ref="H1554">IFERROR(INDEX(DATA!$W$133:$W$368,MATCH(1,(DATA!$D$133:$D$368=B1554)*(DATA!$E$133:$E$368=D1554),0)),"n/a")</f>
        <v>7.2763905870942197E-2</v>
      </c>
      <c r="I1554" s="87">
        <f t="array" ref="I1554">IFERROR(INDEX(DATA!$AF$133:$AF$368,MATCH(1,(DATA!$D$133:$D$368=B1554)*(DATA!$E$133:$E$368=D1554),0)),"n/a")</f>
        <v>95.389405367479398</v>
      </c>
      <c r="J1554" s="77">
        <f t="array" ref="J1554">IFERROR(INDEX(DATA!$AG$133:$AG$368,MATCH(1,(DATA!$D$133:$D$368=B1554)*(DATA!$E$133:$E$368=D1554),0)),"n/a")</f>
        <v>9.6720701606737999E-2</v>
      </c>
      <c r="K1554" s="87">
        <f t="array" ref="K1554">IFERROR(INDEX(DATA!$AP$133:$AP$368,MATCH(1,(DATA!$D$133:$D$368=B1554)*(DATA!$E$133:$E$368=D1554),0)),"n/a")</f>
        <v>93.507065041527298</v>
      </c>
      <c r="L1554" s="77">
        <f t="array" ref="L1554">IFERROR(INDEX(DATA!$AQ$133:$AQ$368,MATCH(1,(DATA!$D$133:$D$368=B1554)*(DATA!$E$133:$E$368=D1554),0)),"n/a")</f>
        <v>3.9275446214878801E-2</v>
      </c>
    </row>
    <row r="1555" spans="1:12" x14ac:dyDescent="0.2">
      <c r="A1555" s="75" t="s">
        <v>19</v>
      </c>
      <c r="B1555" s="66" t="s">
        <v>22</v>
      </c>
      <c r="C1555" s="66" t="s">
        <v>10</v>
      </c>
      <c r="D1555" s="66" t="s">
        <v>289</v>
      </c>
      <c r="E1555" s="87">
        <f t="array" ref="E1555">IFERROR(INDEX(DATA!$L$133:$L$368,MATCH(1,(DATA!$D$133:$D$368=B1555)*(DATA!$E$133:$E$368=D1555),0)),"n/a")</f>
        <v>66.071428571428598</v>
      </c>
      <c r="F1555" s="77">
        <f t="array" ref="F1555">IFERROR(INDEX(DATA!$M$133:$M$368,MATCH(1,(DATA!$D$133:$D$368=B1555)*(DATA!$E$133:$E$368=D1555),0)),"n/a")</f>
        <v>0.988905134600499</v>
      </c>
      <c r="G1555" s="87">
        <f t="array" ref="G1555">IFERROR(INDEX(DATA!$V$133:$V$368,MATCH(1,(DATA!$D$133:$D$368=B1555)*(DATA!$E$133:$E$368=D1555),0)),"n/a")</f>
        <v>64.084367245657603</v>
      </c>
      <c r="H1555" s="77">
        <f t="array" ref="H1555">IFERROR(INDEX(DATA!$W$133:$W$368,MATCH(1,(DATA!$D$133:$D$368=B1555)*(DATA!$E$133:$E$368=D1555),0)),"n/a")</f>
        <v>0.48512664445771297</v>
      </c>
      <c r="I1555" s="87">
        <f t="array" ref="I1555">IFERROR(INDEX(DATA!$AF$133:$AF$368,MATCH(1,(DATA!$D$133:$D$368=B1555)*(DATA!$E$133:$E$368=D1555),0)),"n/a")</f>
        <v>53.055103884372201</v>
      </c>
      <c r="J1555" s="77">
        <f t="array" ref="J1555">IFERROR(INDEX(DATA!$AG$133:$AG$368,MATCH(1,(DATA!$D$133:$D$368=B1555)*(DATA!$E$133:$E$368=D1555),0)),"n/a")</f>
        <v>-5.24561892297768E-3</v>
      </c>
      <c r="K1555" s="87">
        <f t="array" ref="K1555">IFERROR(INDEX(DATA!$AP$133:$AP$368,MATCH(1,(DATA!$D$133:$D$368=B1555)*(DATA!$E$133:$E$368=D1555),0)),"n/a")</f>
        <v>54.602932193036096</v>
      </c>
      <c r="L1555" s="77">
        <f t="array" ref="L1555">IFERROR(INDEX(DATA!$AQ$133:$AQ$368,MATCH(1,(DATA!$D$133:$D$368=B1555)*(DATA!$E$133:$E$368=D1555),0)),"n/a")</f>
        <v>1.0266419321378499</v>
      </c>
    </row>
    <row r="1556" spans="1:12" x14ac:dyDescent="0.2">
      <c r="A1556" s="75" t="s">
        <v>19</v>
      </c>
      <c r="B1556" s="66" t="s">
        <v>22</v>
      </c>
      <c r="C1556" s="66" t="s">
        <v>10</v>
      </c>
      <c r="D1556" s="66" t="s">
        <v>290</v>
      </c>
      <c r="E1556" s="87">
        <f t="array" ref="E1556">IFERROR(INDEX(DATA!$L$133:$L$368,MATCH(1,(DATA!$D$133:$D$368=B1556)*(DATA!$E$133:$E$368=D1556),0)),"n/a")</f>
        <v>0</v>
      </c>
      <c r="F1556" s="77">
        <f t="array" ref="F1556">IFERROR(INDEX(DATA!$M$133:$M$368,MATCH(1,(DATA!$D$133:$D$368=B1556)*(DATA!$E$133:$E$368=D1556),0)),"n/a")</f>
        <v>0</v>
      </c>
      <c r="G1556" s="87">
        <f t="array" ref="G1556">IFERROR(INDEX(DATA!$V$133:$V$368,MATCH(1,(DATA!$D$133:$D$368=B1556)*(DATA!$E$133:$E$368=D1556),0)),"n/a")</f>
        <v>0</v>
      </c>
      <c r="H1556" s="77">
        <f t="array" ref="H1556">IFERROR(INDEX(DATA!$W$133:$W$368,MATCH(1,(DATA!$D$133:$D$368=B1556)*(DATA!$E$133:$E$368=D1556),0)),"n/a")</f>
        <v>0</v>
      </c>
      <c r="I1556" s="87">
        <f t="array" ref="I1556">IFERROR(INDEX(DATA!$AF$133:$AF$368,MATCH(1,(DATA!$D$133:$D$368=B1556)*(DATA!$E$133:$E$368=D1556),0)),"n/a")</f>
        <v>32.3333333333333</v>
      </c>
      <c r="J1556" s="77">
        <f t="array" ref="J1556">IFERROR(INDEX(DATA!$AG$133:$AG$368,MATCH(1,(DATA!$D$133:$D$368=B1556)*(DATA!$E$133:$E$368=D1556),0)),"n/a")</f>
        <v>0</v>
      </c>
      <c r="K1556" s="87">
        <f t="array" ref="K1556">IFERROR(INDEX(DATA!$AP$133:$AP$368,MATCH(1,(DATA!$D$133:$D$368=B1556)*(DATA!$E$133:$E$368=D1556),0)),"n/a")</f>
        <v>32.1</v>
      </c>
      <c r="L1556" s="77">
        <f t="array" ref="L1556">IFERROR(INDEX(DATA!$AQ$133:$AQ$368,MATCH(1,(DATA!$D$133:$D$368=B1556)*(DATA!$E$133:$E$368=D1556),0)),"n/a")</f>
        <v>1.46628184713376</v>
      </c>
    </row>
    <row r="1557" spans="1:12" x14ac:dyDescent="0.2">
      <c r="A1557" s="75" t="s">
        <v>19</v>
      </c>
      <c r="B1557" s="66" t="s">
        <v>22</v>
      </c>
      <c r="C1557" s="66" t="s">
        <v>10</v>
      </c>
      <c r="D1557" s="66" t="s">
        <v>291</v>
      </c>
      <c r="E1557" s="87">
        <f t="array" ref="E1557">IFERROR(INDEX(DATA!$L$133:$L$368,MATCH(1,(DATA!$D$133:$D$368=B1557)*(DATA!$E$133:$E$368=D1557),0)),"n/a")</f>
        <v>0</v>
      </c>
      <c r="F1557" s="77">
        <f t="array" ref="F1557">IFERROR(INDEX(DATA!$M$133:$M$368,MATCH(1,(DATA!$D$133:$D$368=B1557)*(DATA!$E$133:$E$368=D1557),0)),"n/a")</f>
        <v>0</v>
      </c>
      <c r="G1557" s="87">
        <f t="array" ref="G1557">IFERROR(INDEX(DATA!$V$133:$V$368,MATCH(1,(DATA!$D$133:$D$368=B1557)*(DATA!$E$133:$E$368=D1557),0)),"n/a")</f>
        <v>6.8674759736975197</v>
      </c>
      <c r="H1557" s="77">
        <f t="array" ref="H1557">IFERROR(INDEX(DATA!$W$133:$W$368,MATCH(1,(DATA!$D$133:$D$368=B1557)*(DATA!$E$133:$E$368=D1557),0)),"n/a")</f>
        <v>-0.36440236509933399</v>
      </c>
      <c r="I1557" s="87">
        <f t="array" ref="I1557">IFERROR(INDEX(DATA!$AF$133:$AF$368,MATCH(1,(DATA!$D$133:$D$368=B1557)*(DATA!$E$133:$E$368=D1557),0)),"n/a")</f>
        <v>6.9550604229607202</v>
      </c>
      <c r="J1557" s="77">
        <f t="array" ref="J1557">IFERROR(INDEX(DATA!$AG$133:$AG$368,MATCH(1,(DATA!$D$133:$D$368=B1557)*(DATA!$E$133:$E$368=D1557),0)),"n/a")</f>
        <v>-0.32798234458098302</v>
      </c>
      <c r="K1557" s="87">
        <f t="array" ref="K1557">IFERROR(INDEX(DATA!$AP$133:$AP$368,MATCH(1,(DATA!$D$133:$D$368=B1557)*(DATA!$E$133:$E$368=D1557),0)),"n/a")</f>
        <v>16.770653907496001</v>
      </c>
      <c r="L1557" s="77">
        <f t="array" ref="L1557">IFERROR(INDEX(DATA!$AQ$133:$AQ$368,MATCH(1,(DATA!$D$133:$D$368=B1557)*(DATA!$E$133:$E$368=D1557),0)),"n/a")</f>
        <v>0.508149329259029</v>
      </c>
    </row>
    <row r="1558" spans="1:12" x14ac:dyDescent="0.2">
      <c r="A1558" s="75" t="s">
        <v>19</v>
      </c>
      <c r="B1558" s="66" t="s">
        <v>22</v>
      </c>
      <c r="C1558" s="66" t="s">
        <v>10</v>
      </c>
      <c r="D1558" s="66" t="s">
        <v>292</v>
      </c>
      <c r="E1558" s="87">
        <f t="array" ref="E1558">IFERROR(INDEX(DATA!$L$133:$L$368,MATCH(1,(DATA!$D$133:$D$368=B1558)*(DATA!$E$133:$E$368=D1558),0)),"n/a")</f>
        <v>38.011385199240998</v>
      </c>
      <c r="F1558" s="77">
        <f t="array" ref="F1558">IFERROR(INDEX(DATA!$M$133:$M$368,MATCH(1,(DATA!$D$133:$D$368=B1558)*(DATA!$E$133:$E$368=D1558),0)),"n/a")</f>
        <v>0.15315601121181499</v>
      </c>
      <c r="G1558" s="87">
        <f t="array" ref="G1558">IFERROR(INDEX(DATA!$V$133:$V$368,MATCH(1,(DATA!$D$133:$D$368=B1558)*(DATA!$E$133:$E$368=D1558),0)),"n/a")</f>
        <v>32.013774104683201</v>
      </c>
      <c r="H1558" s="77">
        <f t="array" ref="H1558">IFERROR(INDEX(DATA!$W$133:$W$368,MATCH(1,(DATA!$D$133:$D$368=B1558)*(DATA!$E$133:$E$368=D1558),0)),"n/a")</f>
        <v>0.18785640991057501</v>
      </c>
      <c r="I1558" s="87">
        <f t="array" ref="I1558">IFERROR(INDEX(DATA!$AF$133:$AF$368,MATCH(1,(DATA!$D$133:$D$368=B1558)*(DATA!$E$133:$E$368=D1558),0)),"n/a")</f>
        <v>30.0866935483871</v>
      </c>
      <c r="J1558" s="77">
        <f t="array" ref="J1558">IFERROR(INDEX(DATA!$AG$133:$AG$368,MATCH(1,(DATA!$D$133:$D$368=B1558)*(DATA!$E$133:$E$368=D1558),0)),"n/a")</f>
        <v>0.49615825948460102</v>
      </c>
      <c r="K1558" s="87">
        <f t="array" ref="K1558">IFERROR(INDEX(DATA!$AP$133:$AP$368,MATCH(1,(DATA!$D$133:$D$368=B1558)*(DATA!$E$133:$E$368=D1558),0)),"n/a")</f>
        <v>26.872593296886102</v>
      </c>
      <c r="L1558" s="77">
        <f t="array" ref="L1558">IFERROR(INDEX(DATA!$AQ$133:$AQ$368,MATCH(1,(DATA!$D$133:$D$368=B1558)*(DATA!$E$133:$E$368=D1558),0)),"n/a")</f>
        <v>0.42374161562060197</v>
      </c>
    </row>
    <row r="1559" spans="1:12" x14ac:dyDescent="0.2">
      <c r="A1559" s="75" t="s">
        <v>19</v>
      </c>
      <c r="B1559" s="66" t="s">
        <v>22</v>
      </c>
      <c r="C1559" s="66" t="s">
        <v>10</v>
      </c>
      <c r="D1559" s="66" t="s">
        <v>293</v>
      </c>
      <c r="E1559" s="87">
        <f t="array" ref="E1559">IFERROR(INDEX(DATA!$L$133:$L$368,MATCH(1,(DATA!$D$133:$D$368=B1559)*(DATA!$E$133:$E$368=D1559),0)),"n/a")</f>
        <v>31.370149253731299</v>
      </c>
      <c r="F1559" s="77">
        <f t="array" ref="F1559">IFERROR(INDEX(DATA!$M$133:$M$368,MATCH(1,(DATA!$D$133:$D$368=B1559)*(DATA!$E$133:$E$368=D1559),0)),"n/a")</f>
        <v>-0.53750333497496094</v>
      </c>
      <c r="G1559" s="87">
        <f t="array" ref="G1559">IFERROR(INDEX(DATA!$V$133:$V$368,MATCH(1,(DATA!$D$133:$D$368=B1559)*(DATA!$E$133:$E$368=D1559),0)),"n/a")</f>
        <v>40.460798816568001</v>
      </c>
      <c r="H1559" s="77">
        <f t="array" ref="H1559">IFERROR(INDEX(DATA!$W$133:$W$368,MATCH(1,(DATA!$D$133:$D$368=B1559)*(DATA!$E$133:$E$368=D1559),0)),"n/a")</f>
        <v>-0.28475784173352198</v>
      </c>
      <c r="I1559" s="87">
        <f t="array" ref="I1559">IFERROR(INDEX(DATA!$AF$133:$AF$368,MATCH(1,(DATA!$D$133:$D$368=B1559)*(DATA!$E$133:$E$368=D1559),0)),"n/a")</f>
        <v>36.552380952381</v>
      </c>
      <c r="J1559" s="77">
        <f t="array" ref="J1559">IFERROR(INDEX(DATA!$AG$133:$AG$368,MATCH(1,(DATA!$D$133:$D$368=B1559)*(DATA!$E$133:$E$368=D1559),0)),"n/a")</f>
        <v>-0.26465920266811699</v>
      </c>
      <c r="K1559" s="87">
        <f t="array" ref="K1559">IFERROR(INDEX(DATA!$AP$133:$AP$368,MATCH(1,(DATA!$D$133:$D$368=B1559)*(DATA!$E$133:$E$368=D1559),0)),"n/a")</f>
        <v>39.591603053435101</v>
      </c>
      <c r="L1559" s="77">
        <f t="array" ref="L1559">IFERROR(INDEX(DATA!$AQ$133:$AQ$368,MATCH(1,(DATA!$D$133:$D$368=B1559)*(DATA!$E$133:$E$368=D1559),0)),"n/a")</f>
        <v>-0.234802161936745</v>
      </c>
    </row>
    <row r="1560" spans="1:12" x14ac:dyDescent="0.2">
      <c r="A1560" s="75" t="s">
        <v>19</v>
      </c>
      <c r="B1560" s="66" t="s">
        <v>22</v>
      </c>
      <c r="C1560" s="66" t="s">
        <v>10</v>
      </c>
      <c r="D1560" s="66" t="s">
        <v>294</v>
      </c>
      <c r="E1560" s="87">
        <f t="array" ref="E1560">IFERROR(INDEX(DATA!$L$133:$L$368,MATCH(1,(DATA!$D$133:$D$368=B1560)*(DATA!$E$133:$E$368=D1560),0)),"n/a")</f>
        <v>5.3211586901763201</v>
      </c>
      <c r="F1560" s="77">
        <f t="array" ref="F1560">IFERROR(INDEX(DATA!$M$133:$M$368,MATCH(1,(DATA!$D$133:$D$368=B1560)*(DATA!$E$133:$E$368=D1560),0)),"n/a")</f>
        <v>3.63002089654915E-2</v>
      </c>
      <c r="G1560" s="87">
        <f t="array" ref="G1560">IFERROR(INDEX(DATA!$V$133:$V$368,MATCH(1,(DATA!$D$133:$D$368=B1560)*(DATA!$E$133:$E$368=D1560),0)),"n/a")</f>
        <v>4.4102121787131301</v>
      </c>
      <c r="H1560" s="77">
        <f t="array" ref="H1560">IFERROR(INDEX(DATA!$W$133:$W$368,MATCH(1,(DATA!$D$133:$D$368=B1560)*(DATA!$E$133:$E$368=D1560),0)),"n/a")</f>
        <v>-0.18832274733347201</v>
      </c>
      <c r="I1560" s="87">
        <f t="array" ref="I1560">IFERROR(INDEX(DATA!$AF$133:$AF$368,MATCH(1,(DATA!$D$133:$D$368=B1560)*(DATA!$E$133:$E$368=D1560),0)),"n/a")</f>
        <v>4.2747368421052601</v>
      </c>
      <c r="J1560" s="77">
        <f t="array" ref="J1560">IFERROR(INDEX(DATA!$AG$133:$AG$368,MATCH(1,(DATA!$D$133:$D$368=B1560)*(DATA!$E$133:$E$368=D1560),0)),"n/a")</f>
        <v>2.9858365930552299E-3</v>
      </c>
      <c r="K1560" s="87">
        <f t="array" ref="K1560">IFERROR(INDEX(DATA!$AP$133:$AP$368,MATCH(1,(DATA!$D$133:$D$368=B1560)*(DATA!$E$133:$E$368=D1560),0)),"n/a")</f>
        <v>4.4211287988422603</v>
      </c>
      <c r="L1560" s="77">
        <f t="array" ref="L1560">IFERROR(INDEX(DATA!$AQ$133:$AQ$368,MATCH(1,(DATA!$D$133:$D$368=B1560)*(DATA!$E$133:$E$368=D1560),0)),"n/a")</f>
        <v>5.1140538792842603E-2</v>
      </c>
    </row>
    <row r="1561" spans="1:12" x14ac:dyDescent="0.2">
      <c r="A1561" s="75" t="s">
        <v>19</v>
      </c>
      <c r="B1561" s="66" t="s">
        <v>22</v>
      </c>
      <c r="C1561" s="66" t="s">
        <v>10</v>
      </c>
      <c r="D1561" s="66" t="s">
        <v>295</v>
      </c>
      <c r="E1561" s="87">
        <f t="array" ref="E1561">IFERROR(INDEX(DATA!$L$133:$L$368,MATCH(1,(DATA!$D$133:$D$368=B1561)*(DATA!$E$133:$E$368=D1561),0)),"n/a")</f>
        <v>77.588669950738904</v>
      </c>
      <c r="F1561" s="77">
        <f t="array" ref="F1561">IFERROR(INDEX(DATA!$M$133:$M$368,MATCH(1,(DATA!$D$133:$D$368=B1561)*(DATA!$E$133:$E$368=D1561),0)),"n/a")</f>
        <v>-1.4714319937657301E-2</v>
      </c>
      <c r="G1561" s="87">
        <f t="array" ref="G1561">IFERROR(INDEX(DATA!$V$133:$V$368,MATCH(1,(DATA!$D$133:$D$368=B1561)*(DATA!$E$133:$E$368=D1561),0)),"n/a")</f>
        <v>77.970538001707894</v>
      </c>
      <c r="H1561" s="77">
        <f t="array" ref="H1561">IFERROR(INDEX(DATA!$W$133:$W$368,MATCH(1,(DATA!$D$133:$D$368=B1561)*(DATA!$E$133:$E$368=D1561),0)),"n/a")</f>
        <v>3.2306065659906398E-3</v>
      </c>
      <c r="I1561" s="87">
        <f t="array" ref="I1561">IFERROR(INDEX(DATA!$AF$133:$AF$368,MATCH(1,(DATA!$D$133:$D$368=B1561)*(DATA!$E$133:$E$368=D1561),0)),"n/a")</f>
        <v>75.448811013767198</v>
      </c>
      <c r="J1561" s="77">
        <f t="array" ref="J1561">IFERROR(INDEX(DATA!$AG$133:$AG$368,MATCH(1,(DATA!$D$133:$D$368=B1561)*(DATA!$E$133:$E$368=D1561),0)),"n/a")</f>
        <v>3.4088735754485601E-2</v>
      </c>
      <c r="K1561" s="87">
        <f t="array" ref="K1561">IFERROR(INDEX(DATA!$AP$133:$AP$368,MATCH(1,(DATA!$D$133:$D$368=B1561)*(DATA!$E$133:$E$368=D1561),0)),"n/a")</f>
        <v>76.311545409755297</v>
      </c>
      <c r="L1561" s="77">
        <f t="array" ref="L1561">IFERROR(INDEX(DATA!$AQ$133:$AQ$368,MATCH(1,(DATA!$D$133:$D$368=B1561)*(DATA!$E$133:$E$368=D1561),0)),"n/a")</f>
        <v>6.5154917504588197E-2</v>
      </c>
    </row>
    <row r="1562" spans="1:12" x14ac:dyDescent="0.2">
      <c r="A1562" s="75" t="s">
        <v>19</v>
      </c>
      <c r="B1562" s="66" t="s">
        <v>22</v>
      </c>
      <c r="C1562" s="66" t="s">
        <v>10</v>
      </c>
      <c r="D1562" s="66" t="s">
        <v>296</v>
      </c>
      <c r="E1562" s="87">
        <f t="array" ref="E1562">IFERROR(INDEX(DATA!$L$133:$L$368,MATCH(1,(DATA!$D$133:$D$368=B1562)*(DATA!$E$133:$E$368=D1562),0)),"n/a")</f>
        <v>65.848751835536007</v>
      </c>
      <c r="F1562" s="77">
        <f t="array" ref="F1562">IFERROR(INDEX(DATA!$M$133:$M$368,MATCH(1,(DATA!$D$133:$D$368=B1562)*(DATA!$E$133:$E$368=D1562),0)),"n/a")</f>
        <v>5.50452266515538E-2</v>
      </c>
      <c r="G1562" s="87">
        <f t="array" ref="G1562">IFERROR(INDEX(DATA!$V$133:$V$368,MATCH(1,(DATA!$D$133:$D$368=B1562)*(DATA!$E$133:$E$368=D1562),0)),"n/a")</f>
        <v>64.534286548001205</v>
      </c>
      <c r="H1562" s="77">
        <f t="array" ref="H1562">IFERROR(INDEX(DATA!$W$133:$W$368,MATCH(1,(DATA!$D$133:$D$368=B1562)*(DATA!$E$133:$E$368=D1562),0)),"n/a")</f>
        <v>8.5514956579320803E-2</v>
      </c>
      <c r="I1562" s="87">
        <f t="array" ref="I1562">IFERROR(INDEX(DATA!$AF$133:$AF$368,MATCH(1,(DATA!$D$133:$D$368=B1562)*(DATA!$E$133:$E$368=D1562),0)),"n/a")</f>
        <v>60.387792565397</v>
      </c>
      <c r="J1562" s="77">
        <f t="array" ref="J1562">IFERROR(INDEX(DATA!$AG$133:$AG$368,MATCH(1,(DATA!$D$133:$D$368=B1562)*(DATA!$E$133:$E$368=D1562),0)),"n/a")</f>
        <v>-2.2384666799574099E-2</v>
      </c>
      <c r="K1562" s="87">
        <f t="array" ref="K1562">IFERROR(INDEX(DATA!$AP$133:$AP$368,MATCH(1,(DATA!$D$133:$D$368=B1562)*(DATA!$E$133:$E$368=D1562),0)),"n/a")</f>
        <v>59.9266209804955</v>
      </c>
      <c r="L1562" s="77">
        <f t="array" ref="L1562">IFERROR(INDEX(DATA!$AQ$133:$AQ$368,MATCH(1,(DATA!$D$133:$D$368=B1562)*(DATA!$E$133:$E$368=D1562),0)),"n/a")</f>
        <v>-8.2933052213295701E-3</v>
      </c>
    </row>
    <row r="1563" spans="1:12" x14ac:dyDescent="0.2">
      <c r="A1563" s="75" t="s">
        <v>19</v>
      </c>
      <c r="B1563" s="66" t="s">
        <v>22</v>
      </c>
      <c r="C1563" s="66" t="s">
        <v>10</v>
      </c>
      <c r="D1563" s="66" t="s">
        <v>297</v>
      </c>
      <c r="E1563" s="87">
        <f t="array" ref="E1563">IFERROR(INDEX(DATA!$L$133:$L$368,MATCH(1,(DATA!$D$133:$D$368=B1563)*(DATA!$E$133:$E$368=D1563),0)),"n/a")</f>
        <v>41.075471698113198</v>
      </c>
      <c r="F1563" s="77">
        <f t="array" ref="F1563">IFERROR(INDEX(DATA!$M$133:$M$368,MATCH(1,(DATA!$D$133:$D$368=B1563)*(DATA!$E$133:$E$368=D1563),0)),"n/a")</f>
        <v>-0.439732603373724</v>
      </c>
      <c r="G1563" s="87">
        <f t="array" ref="G1563">IFERROR(INDEX(DATA!$V$133:$V$368,MATCH(1,(DATA!$D$133:$D$368=B1563)*(DATA!$E$133:$E$368=D1563),0)),"n/a")</f>
        <v>51.704018547140599</v>
      </c>
      <c r="H1563" s="77">
        <f t="array" ref="H1563">IFERROR(INDEX(DATA!$W$133:$W$368,MATCH(1,(DATA!$D$133:$D$368=B1563)*(DATA!$E$133:$E$368=D1563),0)),"n/a")</f>
        <v>1.9755083265691201E-2</v>
      </c>
      <c r="I1563" s="87">
        <f t="array" ref="I1563">IFERROR(INDEX(DATA!$AF$133:$AF$368,MATCH(1,(DATA!$D$133:$D$368=B1563)*(DATA!$E$133:$E$368=D1563),0)),"n/a")</f>
        <v>60.019147084421199</v>
      </c>
      <c r="J1563" s="77">
        <f t="array" ref="J1563">IFERROR(INDEX(DATA!$AG$133:$AG$368,MATCH(1,(DATA!$D$133:$D$368=B1563)*(DATA!$E$133:$E$368=D1563),0)),"n/a")</f>
        <v>0.26158013963382798</v>
      </c>
      <c r="K1563" s="87">
        <f t="array" ref="K1563">IFERROR(INDEX(DATA!$AP$133:$AP$368,MATCH(1,(DATA!$D$133:$D$368=B1563)*(DATA!$E$133:$E$368=D1563),0)),"n/a")</f>
        <v>55.864088100993797</v>
      </c>
      <c r="L1563" s="77">
        <f t="array" ref="L1563">IFERROR(INDEX(DATA!$AQ$133:$AQ$368,MATCH(1,(DATA!$D$133:$D$368=B1563)*(DATA!$E$133:$E$368=D1563),0)),"n/a")</f>
        <v>0.18190182723970699</v>
      </c>
    </row>
    <row r="1564" spans="1:12" x14ac:dyDescent="0.2">
      <c r="A1564" s="75" t="s">
        <v>19</v>
      </c>
      <c r="B1564" s="66" t="s">
        <v>22</v>
      </c>
      <c r="C1564" s="66" t="s">
        <v>10</v>
      </c>
      <c r="D1564" s="66" t="s">
        <v>298</v>
      </c>
      <c r="E1564" s="87">
        <f t="array" ref="E1564">IFERROR(INDEX(DATA!$L$133:$L$368,MATCH(1,(DATA!$D$133:$D$368=B1564)*(DATA!$E$133:$E$368=D1564),0)),"n/a")</f>
        <v>77.5625</v>
      </c>
      <c r="F1564" s="77">
        <f t="array" ref="F1564">IFERROR(INDEX(DATA!$M$133:$M$368,MATCH(1,(DATA!$D$133:$D$368=B1564)*(DATA!$E$133:$E$368=D1564),0)),"n/a")</f>
        <v>-0.13095238095238099</v>
      </c>
      <c r="G1564" s="87">
        <f t="array" ref="G1564">IFERROR(INDEX(DATA!$V$133:$V$368,MATCH(1,(DATA!$D$133:$D$368=B1564)*(DATA!$E$133:$E$368=D1564),0)),"n/a")</f>
        <v>82.735294117647101</v>
      </c>
      <c r="H1564" s="77">
        <f t="array" ref="H1564">IFERROR(INDEX(DATA!$W$133:$W$368,MATCH(1,(DATA!$D$133:$D$368=B1564)*(DATA!$E$133:$E$368=D1564),0)),"n/a")</f>
        <v>-8.3590891625039701E-2</v>
      </c>
      <c r="I1564" s="87">
        <f t="array" ref="I1564">IFERROR(INDEX(DATA!$AF$133:$AF$368,MATCH(1,(DATA!$D$133:$D$368=B1564)*(DATA!$E$133:$E$368=D1564),0)),"n/a")</f>
        <v>85.730639730639695</v>
      </c>
      <c r="J1564" s="77">
        <f t="array" ref="J1564">IFERROR(INDEX(DATA!$AG$133:$AG$368,MATCH(1,(DATA!$D$133:$D$368=B1564)*(DATA!$E$133:$E$368=D1564),0)),"n/a")</f>
        <v>-5.0055402377115102E-2</v>
      </c>
      <c r="K1564" s="87">
        <f t="array" ref="K1564">IFERROR(INDEX(DATA!$AP$133:$AP$368,MATCH(1,(DATA!$D$133:$D$368=B1564)*(DATA!$E$133:$E$368=D1564),0)),"n/a")</f>
        <v>87.511857707509904</v>
      </c>
      <c r="L1564" s="77">
        <f t="array" ref="L1564">IFERROR(INDEX(DATA!$AQ$133:$AQ$368,MATCH(1,(DATA!$D$133:$D$368=B1564)*(DATA!$E$133:$E$368=D1564),0)),"n/a")</f>
        <v>-3.0318486851546599E-2</v>
      </c>
    </row>
    <row r="1565" spans="1:12" x14ac:dyDescent="0.2">
      <c r="A1565" s="75" t="s">
        <v>19</v>
      </c>
      <c r="B1565" s="66" t="s">
        <v>22</v>
      </c>
      <c r="C1565" s="66" t="s">
        <v>10</v>
      </c>
      <c r="D1565" s="66" t="s">
        <v>299</v>
      </c>
      <c r="E1565" s="87">
        <f t="array" ref="E1565">IFERROR(INDEX(DATA!$L$133:$L$368,MATCH(1,(DATA!$D$133:$D$368=B1565)*(DATA!$E$133:$E$368=D1565),0)),"n/a")</f>
        <v>10.092963096368599</v>
      </c>
      <c r="F1565" s="77">
        <f t="array" ref="F1565">IFERROR(INDEX(DATA!$M$133:$M$368,MATCH(1,(DATA!$D$133:$D$368=B1565)*(DATA!$E$133:$E$368=D1565),0)),"n/a")</f>
        <v>0.170067082618962</v>
      </c>
      <c r="G1565" s="87">
        <f t="array" ref="G1565">IFERROR(INDEX(DATA!$V$133:$V$368,MATCH(1,(DATA!$D$133:$D$368=B1565)*(DATA!$E$133:$E$368=D1565),0)),"n/a")</f>
        <v>9.7606658033199594</v>
      </c>
      <c r="H1565" s="77">
        <f t="array" ref="H1565">IFERROR(INDEX(DATA!$W$133:$W$368,MATCH(1,(DATA!$D$133:$D$368=B1565)*(DATA!$E$133:$E$368=D1565),0)),"n/a")</f>
        <v>0.18808367864188499</v>
      </c>
      <c r="I1565" s="87">
        <f t="array" ref="I1565">IFERROR(INDEX(DATA!$AF$133:$AF$368,MATCH(1,(DATA!$D$133:$D$368=B1565)*(DATA!$E$133:$E$368=D1565),0)),"n/a")</f>
        <v>9.5005409182086602</v>
      </c>
      <c r="J1565" s="77">
        <f t="array" ref="J1565">IFERROR(INDEX(DATA!$AG$133:$AG$368,MATCH(1,(DATA!$D$133:$D$368=B1565)*(DATA!$E$133:$E$368=D1565),0)),"n/a")</f>
        <v>0.206927747238944</v>
      </c>
      <c r="K1565" s="87">
        <f t="array" ref="K1565">IFERROR(INDEX(DATA!$AP$133:$AP$368,MATCH(1,(DATA!$D$133:$D$368=B1565)*(DATA!$E$133:$E$368=D1565),0)),"n/a")</f>
        <v>8.9138374575010193</v>
      </c>
      <c r="L1565" s="77">
        <f t="array" ref="L1565">IFERROR(INDEX(DATA!$AQ$133:$AQ$368,MATCH(1,(DATA!$D$133:$D$368=B1565)*(DATA!$E$133:$E$368=D1565),0)),"n/a")</f>
        <v>0.23492991104870201</v>
      </c>
    </row>
    <row r="1566" spans="1:12" x14ac:dyDescent="0.2">
      <c r="A1566" s="75" t="s">
        <v>19</v>
      </c>
      <c r="B1566" s="66" t="s">
        <v>22</v>
      </c>
      <c r="C1566" s="66" t="s">
        <v>10</v>
      </c>
      <c r="D1566" s="66" t="s">
        <v>300</v>
      </c>
      <c r="E1566" s="87">
        <f t="array" ref="E1566">IFERROR(INDEX(DATA!$L$133:$L$368,MATCH(1,(DATA!$D$133:$D$368=B1566)*(DATA!$E$133:$E$368=D1566),0)),"n/a")</f>
        <v>57.152666666666697</v>
      </c>
      <c r="F1566" s="77">
        <f t="array" ref="F1566">IFERROR(INDEX(DATA!$M$133:$M$368,MATCH(1,(DATA!$D$133:$D$368=B1566)*(DATA!$E$133:$E$368=D1566),0)),"n/a")</f>
        <v>0</v>
      </c>
      <c r="G1566" s="87">
        <f t="array" ref="G1566">IFERROR(INDEX(DATA!$V$133:$V$368,MATCH(1,(DATA!$D$133:$D$368=B1566)*(DATA!$E$133:$E$368=D1566),0)),"n/a")</f>
        <v>59.922760557728999</v>
      </c>
      <c r="H1566" s="77">
        <f t="array" ref="H1566">IFERROR(INDEX(DATA!$W$133:$W$368,MATCH(1,(DATA!$D$133:$D$368=B1566)*(DATA!$E$133:$E$368=D1566),0)),"n/a")</f>
        <v>0</v>
      </c>
      <c r="I1566" s="87">
        <f t="array" ref="I1566">IFERROR(INDEX(DATA!$AF$133:$AF$368,MATCH(1,(DATA!$D$133:$D$368=B1566)*(DATA!$E$133:$E$368=D1566),0)),"n/a")</f>
        <v>56.934197711224698</v>
      </c>
      <c r="J1566" s="77">
        <f t="array" ref="J1566">IFERROR(INDEX(DATA!$AG$133:$AG$368,MATCH(1,(DATA!$D$133:$D$368=B1566)*(DATA!$E$133:$E$368=D1566),0)),"n/a")</f>
        <v>0</v>
      </c>
      <c r="K1566" s="87">
        <f t="array" ref="K1566">IFERROR(INDEX(DATA!$AP$133:$AP$368,MATCH(1,(DATA!$D$133:$D$368=B1566)*(DATA!$E$133:$E$368=D1566),0)),"n/a")</f>
        <v>55.083482714468602</v>
      </c>
      <c r="L1566" s="77">
        <f t="array" ref="L1566">IFERROR(INDEX(DATA!$AQ$133:$AQ$368,MATCH(1,(DATA!$D$133:$D$368=B1566)*(DATA!$E$133:$E$368=D1566),0)),"n/a")</f>
        <v>0</v>
      </c>
    </row>
    <row r="1567" spans="1:12" x14ac:dyDescent="0.2">
      <c r="A1567" s="75" t="s">
        <v>19</v>
      </c>
      <c r="B1567" s="66" t="s">
        <v>22</v>
      </c>
      <c r="C1567" s="66" t="s">
        <v>10</v>
      </c>
      <c r="D1567" s="66" t="s">
        <v>301</v>
      </c>
      <c r="E1567" s="87" t="str">
        <f t="array" ref="E1567">IFERROR(INDEX(DATA!$L$133:$L$368,MATCH(1,(DATA!$D$133:$D$368=B1567)*(DATA!$E$133:$E$368=D1567),0)),"n/a")</f>
        <v>n/a</v>
      </c>
      <c r="F1567" s="77" t="str">
        <f t="array" ref="F1567">IFERROR(INDEX(DATA!$M$133:$M$368,MATCH(1,(DATA!$D$133:$D$368=B1567)*(DATA!$E$133:$E$368=D1567),0)),"n/a")</f>
        <v>n/a</v>
      </c>
      <c r="G1567" s="87" t="str">
        <f t="array" ref="G1567">IFERROR(INDEX(DATA!$V$133:$V$368,MATCH(1,(DATA!$D$133:$D$368=B1567)*(DATA!$E$133:$E$368=D1567),0)),"n/a")</f>
        <v>n/a</v>
      </c>
      <c r="H1567" s="77" t="str">
        <f t="array" ref="H1567">IFERROR(INDEX(DATA!$W$133:$W$368,MATCH(1,(DATA!$D$133:$D$368=B1567)*(DATA!$E$133:$E$368=D1567),0)),"n/a")</f>
        <v>n/a</v>
      </c>
      <c r="I1567" s="87" t="str">
        <f t="array" ref="I1567">IFERROR(INDEX(DATA!$AF$133:$AF$368,MATCH(1,(DATA!$D$133:$D$368=B1567)*(DATA!$E$133:$E$368=D1567),0)),"n/a")</f>
        <v>n/a</v>
      </c>
      <c r="J1567" s="77" t="str">
        <f t="array" ref="J1567">IFERROR(INDEX(DATA!$AG$133:$AG$368,MATCH(1,(DATA!$D$133:$D$368=B1567)*(DATA!$E$133:$E$368=D1567),0)),"n/a")</f>
        <v>n/a</v>
      </c>
      <c r="K1567" s="87" t="str">
        <f t="array" ref="K1567">IFERROR(INDEX(DATA!$AP$133:$AP$368,MATCH(1,(DATA!$D$133:$D$368=B1567)*(DATA!$E$133:$E$368=D1567),0)),"n/a")</f>
        <v>n/a</v>
      </c>
      <c r="L1567" s="77" t="str">
        <f t="array" ref="L1567">IFERROR(INDEX(DATA!$AQ$133:$AQ$368,MATCH(1,(DATA!$D$133:$D$368=B1567)*(DATA!$E$133:$E$368=D1567),0)),"n/a")</f>
        <v>n/a</v>
      </c>
    </row>
    <row r="1568" spans="1:12" x14ac:dyDescent="0.2">
      <c r="A1568" s="75" t="s">
        <v>19</v>
      </c>
      <c r="B1568" s="66" t="s">
        <v>22</v>
      </c>
      <c r="C1568" s="66" t="s">
        <v>10</v>
      </c>
      <c r="D1568" s="66" t="s">
        <v>302</v>
      </c>
      <c r="E1568" s="87">
        <f t="array" ref="E1568">IFERROR(INDEX(DATA!$L$133:$L$368,MATCH(1,(DATA!$D$133:$D$368=B1568)*(DATA!$E$133:$E$368=D1568),0)),"n/a")</f>
        <v>0</v>
      </c>
      <c r="F1568" s="77">
        <f t="array" ref="F1568">IFERROR(INDEX(DATA!$M$133:$M$368,MATCH(1,(DATA!$D$133:$D$368=B1568)*(DATA!$E$133:$E$368=D1568),0)),"n/a")</f>
        <v>0</v>
      </c>
      <c r="G1568" s="87">
        <f t="array" ref="G1568">IFERROR(INDEX(DATA!$V$133:$V$368,MATCH(1,(DATA!$D$133:$D$368=B1568)*(DATA!$E$133:$E$368=D1568),0)),"n/a")</f>
        <v>89.8</v>
      </c>
      <c r="H1568" s="77">
        <f t="array" ref="H1568">IFERROR(INDEX(DATA!$W$133:$W$368,MATCH(1,(DATA!$D$133:$D$368=B1568)*(DATA!$E$133:$E$368=D1568),0)),"n/a")</f>
        <v>-8.0906613111459292E-3</v>
      </c>
      <c r="I1568" s="87">
        <f t="array" ref="I1568">IFERROR(INDEX(DATA!$AF$133:$AF$368,MATCH(1,(DATA!$D$133:$D$368=B1568)*(DATA!$E$133:$E$368=D1568),0)),"n/a")</f>
        <v>37.800724637681199</v>
      </c>
      <c r="J1568" s="77">
        <f t="array" ref="J1568">IFERROR(INDEX(DATA!$AG$133:$AG$368,MATCH(1,(DATA!$D$133:$D$368=B1568)*(DATA!$E$133:$E$368=D1568),0)),"n/a")</f>
        <v>-0.58291595040519895</v>
      </c>
      <c r="K1568" s="87">
        <f t="array" ref="K1568">IFERROR(INDEX(DATA!$AP$133:$AP$368,MATCH(1,(DATA!$D$133:$D$368=B1568)*(DATA!$E$133:$E$368=D1568),0)),"n/a")</f>
        <v>37.800724637681199</v>
      </c>
      <c r="L1568" s="77">
        <f t="array" ref="L1568">IFERROR(INDEX(DATA!$AQ$133:$AQ$368,MATCH(1,(DATA!$D$133:$D$368=B1568)*(DATA!$E$133:$E$368=D1568),0)),"n/a")</f>
        <v>-0.58291595040519895</v>
      </c>
    </row>
    <row r="1569" spans="1:12" x14ac:dyDescent="0.2">
      <c r="A1569" s="75" t="s">
        <v>19</v>
      </c>
      <c r="B1569" s="66" t="s">
        <v>22</v>
      </c>
      <c r="C1569" s="66" t="s">
        <v>10</v>
      </c>
      <c r="D1569" s="66" t="s">
        <v>303</v>
      </c>
      <c r="E1569" s="87">
        <f t="array" ref="E1569">IFERROR(INDEX(DATA!$L$133:$L$368,MATCH(1,(DATA!$D$133:$D$368=B1569)*(DATA!$E$133:$E$368=D1569),0)),"n/a")</f>
        <v>15.7933042212518</v>
      </c>
      <c r="F1569" s="77">
        <f t="array" ref="F1569">IFERROR(INDEX(DATA!$M$133:$M$368,MATCH(1,(DATA!$D$133:$D$368=B1569)*(DATA!$E$133:$E$368=D1569),0)),"n/a")</f>
        <v>-0.75609464455678999</v>
      </c>
      <c r="G1569" s="87">
        <f t="array" ref="G1569">IFERROR(INDEX(DATA!$V$133:$V$368,MATCH(1,(DATA!$D$133:$D$368=B1569)*(DATA!$E$133:$E$368=D1569),0)),"n/a")</f>
        <v>25.673049645390101</v>
      </c>
      <c r="H1569" s="77">
        <f t="array" ref="H1569">IFERROR(INDEX(DATA!$W$133:$W$368,MATCH(1,(DATA!$D$133:$D$368=B1569)*(DATA!$E$133:$E$368=D1569),0)),"n/a")</f>
        <v>-0.639754884914985</v>
      </c>
      <c r="I1569" s="87">
        <f t="array" ref="I1569">IFERROR(INDEX(DATA!$AF$133:$AF$368,MATCH(1,(DATA!$D$133:$D$368=B1569)*(DATA!$E$133:$E$368=D1569),0)),"n/a")</f>
        <v>30.3514431239389</v>
      </c>
      <c r="J1569" s="77">
        <f t="array" ref="J1569">IFERROR(INDEX(DATA!$AG$133:$AG$368,MATCH(1,(DATA!$D$133:$D$368=B1569)*(DATA!$E$133:$E$368=D1569),0)),"n/a")</f>
        <v>-0.57488049638414396</v>
      </c>
      <c r="K1569" s="87">
        <f t="array" ref="K1569">IFERROR(INDEX(DATA!$AP$133:$AP$368,MATCH(1,(DATA!$D$133:$D$368=B1569)*(DATA!$E$133:$E$368=D1569),0)),"n/a")</f>
        <v>28.2664811902746</v>
      </c>
      <c r="L1569" s="77">
        <f t="array" ref="L1569">IFERROR(INDEX(DATA!$AQ$133:$AQ$368,MATCH(1,(DATA!$D$133:$D$368=B1569)*(DATA!$E$133:$E$368=D1569),0)),"n/a")</f>
        <v>-0.61917656894875595</v>
      </c>
    </row>
    <row r="1570" spans="1:12" x14ac:dyDescent="0.2">
      <c r="A1570" s="75" t="s">
        <v>19</v>
      </c>
      <c r="B1570" s="66" t="s">
        <v>22</v>
      </c>
      <c r="C1570" s="66" t="s">
        <v>10</v>
      </c>
      <c r="D1570" s="66" t="s">
        <v>304</v>
      </c>
      <c r="E1570" s="87">
        <f t="array" ref="E1570">IFERROR(INDEX(DATA!$L$133:$L$368,MATCH(1,(DATA!$D$133:$D$368=B1570)*(DATA!$E$133:$E$368=D1570),0)),"n/a")</f>
        <v>6.8649446159433403</v>
      </c>
      <c r="F1570" s="77">
        <f t="array" ref="F1570">IFERROR(INDEX(DATA!$M$133:$M$368,MATCH(1,(DATA!$D$133:$D$368=B1570)*(DATA!$E$133:$E$368=D1570),0)),"n/a")</f>
        <v>0.14023658212510501</v>
      </c>
      <c r="G1570" s="87">
        <f t="array" ref="G1570">IFERROR(INDEX(DATA!$V$133:$V$368,MATCH(1,(DATA!$D$133:$D$368=B1570)*(DATA!$E$133:$E$368=D1570),0)),"n/a")</f>
        <v>7.9485965825720601</v>
      </c>
      <c r="H1570" s="77">
        <f t="array" ref="H1570">IFERROR(INDEX(DATA!$W$133:$W$368,MATCH(1,(DATA!$D$133:$D$368=B1570)*(DATA!$E$133:$E$368=D1570),0)),"n/a")</f>
        <v>-0.15020566609637001</v>
      </c>
      <c r="I1570" s="87">
        <f t="array" ref="I1570">IFERROR(INDEX(DATA!$AF$133:$AF$368,MATCH(1,(DATA!$D$133:$D$368=B1570)*(DATA!$E$133:$E$368=D1570),0)),"n/a")</f>
        <v>7.7777499240352501</v>
      </c>
      <c r="J1570" s="77">
        <f t="array" ref="J1570">IFERROR(INDEX(DATA!$AG$133:$AG$368,MATCH(1,(DATA!$D$133:$D$368=B1570)*(DATA!$E$133:$E$368=D1570),0)),"n/a")</f>
        <v>-0.116505657350995</v>
      </c>
      <c r="K1570" s="87">
        <f t="array" ref="K1570">IFERROR(INDEX(DATA!$AP$133:$AP$368,MATCH(1,(DATA!$D$133:$D$368=B1570)*(DATA!$E$133:$E$368=D1570),0)),"n/a")</f>
        <v>6.6236257631709803</v>
      </c>
      <c r="L1570" s="77">
        <f t="array" ref="L1570">IFERROR(INDEX(DATA!$AQ$133:$AQ$368,MATCH(1,(DATA!$D$133:$D$368=B1570)*(DATA!$E$133:$E$368=D1570),0)),"n/a")</f>
        <v>0.390881128868595</v>
      </c>
    </row>
    <row r="1571" spans="1:12" x14ac:dyDescent="0.2">
      <c r="A1571" s="75" t="s">
        <v>19</v>
      </c>
      <c r="B1571" s="66" t="s">
        <v>22</v>
      </c>
      <c r="C1571" s="66" t="s">
        <v>10</v>
      </c>
      <c r="D1571" s="66" t="s">
        <v>305</v>
      </c>
      <c r="E1571" s="87">
        <f t="array" ref="E1571">IFERROR(INDEX(DATA!$L$133:$L$368,MATCH(1,(DATA!$D$133:$D$368=B1571)*(DATA!$E$133:$E$368=D1571),0)),"n/a")</f>
        <v>0</v>
      </c>
      <c r="F1571" s="77">
        <f t="array" ref="F1571">IFERROR(INDEX(DATA!$M$133:$M$368,MATCH(1,(DATA!$D$133:$D$368=B1571)*(DATA!$E$133:$E$368=D1571),0)),"n/a")</f>
        <v>0</v>
      </c>
      <c r="G1571" s="87">
        <f t="array" ref="G1571">IFERROR(INDEX(DATA!$V$133:$V$368,MATCH(1,(DATA!$D$133:$D$368=B1571)*(DATA!$E$133:$E$368=D1571),0)),"n/a")</f>
        <v>24.453271028037399</v>
      </c>
      <c r="H1571" s="77">
        <f t="array" ref="H1571">IFERROR(INDEX(DATA!$W$133:$W$368,MATCH(1,(DATA!$D$133:$D$368=B1571)*(DATA!$E$133:$E$368=D1571),0)),"n/a")</f>
        <v>0.796325822188927</v>
      </c>
      <c r="I1571" s="87">
        <f t="array" ref="I1571">IFERROR(INDEX(DATA!$AF$133:$AF$368,MATCH(1,(DATA!$D$133:$D$368=B1571)*(DATA!$E$133:$E$368=D1571),0)),"n/a")</f>
        <v>29.974391805377699</v>
      </c>
      <c r="J1571" s="77">
        <f t="array" ref="J1571">IFERROR(INDEX(DATA!$AG$133:$AG$368,MATCH(1,(DATA!$D$133:$D$368=B1571)*(DATA!$E$133:$E$368=D1571),0)),"n/a")</f>
        <v>1.1878228439830401</v>
      </c>
      <c r="K1571" s="87">
        <f t="array" ref="K1571">IFERROR(INDEX(DATA!$AP$133:$AP$368,MATCH(1,(DATA!$D$133:$D$368=B1571)*(DATA!$E$133:$E$368=D1571),0)),"n/a")</f>
        <v>24.806232294617601</v>
      </c>
      <c r="L1571" s="77">
        <f t="array" ref="L1571">IFERROR(INDEX(DATA!$AQ$133:$AQ$368,MATCH(1,(DATA!$D$133:$D$368=B1571)*(DATA!$E$133:$E$368=D1571),0)),"n/a")</f>
        <v>0.79546901811160697</v>
      </c>
    </row>
    <row r="1572" spans="1:12" x14ac:dyDescent="0.2">
      <c r="A1572" s="75" t="s">
        <v>19</v>
      </c>
      <c r="B1572" s="66" t="s">
        <v>22</v>
      </c>
      <c r="C1572" s="66" t="s">
        <v>10</v>
      </c>
      <c r="D1572" s="66" t="s">
        <v>306</v>
      </c>
      <c r="E1572" s="87">
        <f t="array" ref="E1572">IFERROR(INDEX(DATA!$L$133:$L$368,MATCH(1,(DATA!$D$133:$D$368=B1572)*(DATA!$E$133:$E$368=D1572),0)),"n/a")</f>
        <v>52.620679335627699</v>
      </c>
      <c r="F1572" s="77">
        <f t="array" ref="F1572">IFERROR(INDEX(DATA!$M$133:$M$368,MATCH(1,(DATA!$D$133:$D$368=B1572)*(DATA!$E$133:$E$368=D1572),0)),"n/a")</f>
        <v>-0.134532260761247</v>
      </c>
      <c r="G1572" s="87">
        <f t="array" ref="G1572">IFERROR(INDEX(DATA!$V$133:$V$368,MATCH(1,(DATA!$D$133:$D$368=B1572)*(DATA!$E$133:$E$368=D1572),0)),"n/a")</f>
        <v>50.987528070478497</v>
      </c>
      <c r="H1572" s="77">
        <f t="array" ref="H1572">IFERROR(INDEX(DATA!$W$133:$W$368,MATCH(1,(DATA!$D$133:$D$368=B1572)*(DATA!$E$133:$E$368=D1572),0)),"n/a")</f>
        <v>-0.11943187674233</v>
      </c>
      <c r="I1572" s="87">
        <f t="array" ref="I1572">IFERROR(INDEX(DATA!$AF$133:$AF$368,MATCH(1,(DATA!$D$133:$D$368=B1572)*(DATA!$E$133:$E$368=D1572),0)),"n/a")</f>
        <v>48.553749288012398</v>
      </c>
      <c r="J1572" s="77">
        <f t="array" ref="J1572">IFERROR(INDEX(DATA!$AG$133:$AG$368,MATCH(1,(DATA!$D$133:$D$368=B1572)*(DATA!$E$133:$E$368=D1572),0)),"n/a")</f>
        <v>-9.3679444820368302E-2</v>
      </c>
      <c r="K1572" s="87">
        <f t="array" ref="K1572">IFERROR(INDEX(DATA!$AP$133:$AP$368,MATCH(1,(DATA!$D$133:$D$368=B1572)*(DATA!$E$133:$E$368=D1572),0)),"n/a")</f>
        <v>47.440920030400299</v>
      </c>
      <c r="L1572" s="77">
        <f t="array" ref="L1572">IFERROR(INDEX(DATA!$AQ$133:$AQ$368,MATCH(1,(DATA!$D$133:$D$368=B1572)*(DATA!$E$133:$E$368=D1572),0)),"n/a")</f>
        <v>-0.11490155435124901</v>
      </c>
    </row>
    <row r="1573" spans="1:12" x14ac:dyDescent="0.2">
      <c r="A1573" s="75" t="s">
        <v>19</v>
      </c>
      <c r="B1573" s="66" t="s">
        <v>22</v>
      </c>
      <c r="C1573" s="66" t="s">
        <v>10</v>
      </c>
      <c r="D1573" s="66" t="s">
        <v>307</v>
      </c>
      <c r="E1573" s="87">
        <f t="array" ref="E1573">IFERROR(INDEX(DATA!$L$133:$L$368,MATCH(1,(DATA!$D$133:$D$368=B1573)*(DATA!$E$133:$E$368=D1573),0)),"n/a")</f>
        <v>13.9474419904948</v>
      </c>
      <c r="F1573" s="77">
        <f t="array" ref="F1573">IFERROR(INDEX(DATA!$M$133:$M$368,MATCH(1,(DATA!$D$133:$D$368=B1573)*(DATA!$E$133:$E$368=D1573),0)),"n/a")</f>
        <v>0.35322071412297001</v>
      </c>
      <c r="G1573" s="87">
        <f t="array" ref="G1573">IFERROR(INDEX(DATA!$V$133:$V$368,MATCH(1,(DATA!$D$133:$D$368=B1573)*(DATA!$E$133:$E$368=D1573),0)),"n/a")</f>
        <v>16.224380804953601</v>
      </c>
      <c r="H1573" s="77">
        <f t="array" ref="H1573">IFERROR(INDEX(DATA!$W$133:$W$368,MATCH(1,(DATA!$D$133:$D$368=B1573)*(DATA!$E$133:$E$368=D1573),0)),"n/a")</f>
        <v>1.1668025407895799</v>
      </c>
      <c r="I1573" s="87">
        <f t="array" ref="I1573">IFERROR(INDEX(DATA!$AF$133:$AF$368,MATCH(1,(DATA!$D$133:$D$368=B1573)*(DATA!$E$133:$E$368=D1573),0)),"n/a")</f>
        <v>16.777252060769602</v>
      </c>
      <c r="J1573" s="77">
        <f t="array" ref="J1573">IFERROR(INDEX(DATA!$AG$133:$AG$368,MATCH(1,(DATA!$D$133:$D$368=B1573)*(DATA!$E$133:$E$368=D1573),0)),"n/a")</f>
        <v>2.0935075067686699</v>
      </c>
      <c r="K1573" s="87">
        <f t="array" ref="K1573">IFERROR(INDEX(DATA!$AP$133:$AP$368,MATCH(1,(DATA!$D$133:$D$368=B1573)*(DATA!$E$133:$E$368=D1573),0)),"n/a")</f>
        <v>14.4316672171456</v>
      </c>
      <c r="L1573" s="77">
        <f t="array" ref="L1573">IFERROR(INDEX(DATA!$AQ$133:$AQ$368,MATCH(1,(DATA!$D$133:$D$368=B1573)*(DATA!$E$133:$E$368=D1573),0)),"n/a")</f>
        <v>7.7468764095430398</v>
      </c>
    </row>
    <row r="1574" spans="1:12" x14ac:dyDescent="0.2">
      <c r="A1574" s="75" t="s">
        <v>19</v>
      </c>
      <c r="B1574" s="66" t="s">
        <v>22</v>
      </c>
      <c r="C1574" s="66" t="s">
        <v>10</v>
      </c>
      <c r="D1574" s="66" t="s">
        <v>308</v>
      </c>
      <c r="E1574" s="87">
        <f t="array" ref="E1574">IFERROR(INDEX(DATA!$L$133:$L$368,MATCH(1,(DATA!$D$133:$D$368=B1574)*(DATA!$E$133:$E$368=D1574),0)),"n/a")</f>
        <v>80.8333333333333</v>
      </c>
      <c r="F1574" s="77">
        <f t="array" ref="F1574">IFERROR(INDEX(DATA!$M$133:$M$368,MATCH(1,(DATA!$D$133:$D$368=B1574)*(DATA!$E$133:$E$368=D1574),0)),"n/a")</f>
        <v>0</v>
      </c>
      <c r="G1574" s="87">
        <f t="array" ref="G1574">IFERROR(INDEX(DATA!$V$133:$V$368,MATCH(1,(DATA!$D$133:$D$368=B1574)*(DATA!$E$133:$E$368=D1574),0)),"n/a")</f>
        <v>80.8333333333333</v>
      </c>
      <c r="H1574" s="77">
        <f t="array" ref="H1574">IFERROR(INDEX(DATA!$W$133:$W$368,MATCH(1,(DATA!$D$133:$D$368=B1574)*(DATA!$E$133:$E$368=D1574),0)),"n/a")</f>
        <v>0</v>
      </c>
      <c r="I1574" s="87">
        <f t="array" ref="I1574">IFERROR(INDEX(DATA!$AF$133:$AF$368,MATCH(1,(DATA!$D$133:$D$368=B1574)*(DATA!$E$133:$E$368=D1574),0)),"n/a")</f>
        <v>80.8333333333333</v>
      </c>
      <c r="J1574" s="77">
        <f t="array" ref="J1574">IFERROR(INDEX(DATA!$AG$133:$AG$368,MATCH(1,(DATA!$D$133:$D$368=B1574)*(DATA!$E$133:$E$368=D1574),0)),"n/a")</f>
        <v>0</v>
      </c>
      <c r="K1574" s="87">
        <f t="array" ref="K1574">IFERROR(INDEX(DATA!$AP$133:$AP$368,MATCH(1,(DATA!$D$133:$D$368=B1574)*(DATA!$E$133:$E$368=D1574),0)),"n/a")</f>
        <v>14.2019230769231</v>
      </c>
      <c r="L1574" s="77">
        <f t="array" ref="L1574">IFERROR(INDEX(DATA!$AQ$133:$AQ$368,MATCH(1,(DATA!$D$133:$D$368=B1574)*(DATA!$E$133:$E$368=D1574),0)),"n/a")</f>
        <v>0</v>
      </c>
    </row>
    <row r="1575" spans="1:12" x14ac:dyDescent="0.2">
      <c r="A1575" s="75" t="s">
        <v>19</v>
      </c>
      <c r="B1575" s="66" t="s">
        <v>22</v>
      </c>
      <c r="C1575" s="66" t="s">
        <v>10</v>
      </c>
      <c r="D1575" s="66" t="s">
        <v>309</v>
      </c>
      <c r="E1575" s="87">
        <f t="array" ref="E1575">IFERROR(INDEX(DATA!$L$133:$L$368,MATCH(1,(DATA!$D$133:$D$368=B1575)*(DATA!$E$133:$E$368=D1575),0)),"n/a")</f>
        <v>0</v>
      </c>
      <c r="F1575" s="77">
        <f t="array" ref="F1575">IFERROR(INDEX(DATA!$M$133:$M$368,MATCH(1,(DATA!$D$133:$D$368=B1575)*(DATA!$E$133:$E$368=D1575),0)),"n/a")</f>
        <v>0</v>
      </c>
      <c r="G1575" s="87">
        <f t="array" ref="G1575">IFERROR(INDEX(DATA!$V$133:$V$368,MATCH(1,(DATA!$D$133:$D$368=B1575)*(DATA!$E$133:$E$368=D1575),0)),"n/a")</f>
        <v>0</v>
      </c>
      <c r="H1575" s="77">
        <f t="array" ref="H1575">IFERROR(INDEX(DATA!$W$133:$W$368,MATCH(1,(DATA!$D$133:$D$368=B1575)*(DATA!$E$133:$E$368=D1575),0)),"n/a")</f>
        <v>0</v>
      </c>
      <c r="I1575" s="87">
        <f t="array" ref="I1575">IFERROR(INDEX(DATA!$AF$133:$AF$368,MATCH(1,(DATA!$D$133:$D$368=B1575)*(DATA!$E$133:$E$368=D1575),0)),"n/a")</f>
        <v>49.375</v>
      </c>
      <c r="J1575" s="77">
        <f t="array" ref="J1575">IFERROR(INDEX(DATA!$AG$133:$AG$368,MATCH(1,(DATA!$D$133:$D$368=B1575)*(DATA!$E$133:$E$368=D1575),0)),"n/a")</f>
        <v>-0.249049429657795</v>
      </c>
      <c r="K1575" s="87">
        <f t="array" ref="K1575">IFERROR(INDEX(DATA!$AP$133:$AP$368,MATCH(1,(DATA!$D$133:$D$368=B1575)*(DATA!$E$133:$E$368=D1575),0)),"n/a")</f>
        <v>49.375</v>
      </c>
      <c r="L1575" s="77">
        <f t="array" ref="L1575">IFERROR(INDEX(DATA!$AQ$133:$AQ$368,MATCH(1,(DATA!$D$133:$D$368=B1575)*(DATA!$E$133:$E$368=D1575),0)),"n/a")</f>
        <v>-0.25142135186355002</v>
      </c>
    </row>
    <row r="1576" spans="1:12" x14ac:dyDescent="0.2">
      <c r="A1576" s="75" t="s">
        <v>19</v>
      </c>
      <c r="B1576" s="66" t="s">
        <v>22</v>
      </c>
      <c r="C1576" s="66" t="s">
        <v>10</v>
      </c>
      <c r="D1576" s="66" t="s">
        <v>310</v>
      </c>
      <c r="E1576" s="87" t="str">
        <f t="array" ref="E1576">IFERROR(INDEX(DATA!$L$133:$L$368,MATCH(1,(DATA!$D$133:$D$368=B1576)*(DATA!$E$133:$E$368=D1576),0)),"n/a")</f>
        <v>n/a</v>
      </c>
      <c r="F1576" s="77" t="str">
        <f t="array" ref="F1576">IFERROR(INDEX(DATA!$M$133:$M$368,MATCH(1,(DATA!$D$133:$D$368=B1576)*(DATA!$E$133:$E$368=D1576),0)),"n/a")</f>
        <v>n/a</v>
      </c>
      <c r="G1576" s="87" t="str">
        <f t="array" ref="G1576">IFERROR(INDEX(DATA!$V$133:$V$368,MATCH(1,(DATA!$D$133:$D$368=B1576)*(DATA!$E$133:$E$368=D1576),0)),"n/a")</f>
        <v>n/a</v>
      </c>
      <c r="H1576" s="77" t="str">
        <f t="array" ref="H1576">IFERROR(INDEX(DATA!$W$133:$W$368,MATCH(1,(DATA!$D$133:$D$368=B1576)*(DATA!$E$133:$E$368=D1576),0)),"n/a")</f>
        <v>n/a</v>
      </c>
      <c r="I1576" s="87" t="str">
        <f t="array" ref="I1576">IFERROR(INDEX(DATA!$AF$133:$AF$368,MATCH(1,(DATA!$D$133:$D$368=B1576)*(DATA!$E$133:$E$368=D1576),0)),"n/a")</f>
        <v>n/a</v>
      </c>
      <c r="J1576" s="77" t="str">
        <f t="array" ref="J1576">IFERROR(INDEX(DATA!$AG$133:$AG$368,MATCH(1,(DATA!$D$133:$D$368=B1576)*(DATA!$E$133:$E$368=D1576),0)),"n/a")</f>
        <v>n/a</v>
      </c>
      <c r="K1576" s="87" t="str">
        <f t="array" ref="K1576">IFERROR(INDEX(DATA!$AP$133:$AP$368,MATCH(1,(DATA!$D$133:$D$368=B1576)*(DATA!$E$133:$E$368=D1576),0)),"n/a")</f>
        <v>n/a</v>
      </c>
      <c r="L1576" s="77" t="str">
        <f t="array" ref="L1576">IFERROR(INDEX(DATA!$AQ$133:$AQ$368,MATCH(1,(DATA!$D$133:$D$368=B1576)*(DATA!$E$133:$E$368=D1576),0)),"n/a")</f>
        <v>n/a</v>
      </c>
    </row>
    <row r="1577" spans="1:12" x14ac:dyDescent="0.2">
      <c r="A1577" s="75" t="s">
        <v>19</v>
      </c>
      <c r="B1577" s="66" t="s">
        <v>22</v>
      </c>
      <c r="C1577" s="66" t="s">
        <v>10</v>
      </c>
      <c r="D1577" s="66" t="s">
        <v>311</v>
      </c>
      <c r="E1577" s="87">
        <f t="array" ref="E1577">IFERROR(INDEX(DATA!$L$133:$L$368,MATCH(1,(DATA!$D$133:$D$368=B1577)*(DATA!$E$133:$E$368=D1577),0)),"n/a")</f>
        <v>25.043956043956001</v>
      </c>
      <c r="F1577" s="77">
        <f t="array" ref="F1577">IFERROR(INDEX(DATA!$M$133:$M$368,MATCH(1,(DATA!$D$133:$D$368=B1577)*(DATA!$E$133:$E$368=D1577),0)),"n/a")</f>
        <v>0</v>
      </c>
      <c r="G1577" s="87">
        <f t="array" ref="G1577">IFERROR(INDEX(DATA!$V$133:$V$368,MATCH(1,(DATA!$D$133:$D$368=B1577)*(DATA!$E$133:$E$368=D1577),0)),"n/a")</f>
        <v>24.9279279279279</v>
      </c>
      <c r="H1577" s="77">
        <f t="array" ref="H1577">IFERROR(INDEX(DATA!$W$133:$W$368,MATCH(1,(DATA!$D$133:$D$368=B1577)*(DATA!$E$133:$E$368=D1577),0)),"n/a")</f>
        <v>-0.28777348777348799</v>
      </c>
      <c r="I1577" s="87">
        <f t="array" ref="I1577">IFERROR(INDEX(DATA!$AF$133:$AF$368,MATCH(1,(DATA!$D$133:$D$368=B1577)*(DATA!$E$133:$E$368=D1577),0)),"n/a")</f>
        <v>24.962068965517201</v>
      </c>
      <c r="J1577" s="77">
        <f t="array" ref="J1577">IFERROR(INDEX(DATA!$AG$133:$AG$368,MATCH(1,(DATA!$D$133:$D$368=B1577)*(DATA!$E$133:$E$368=D1577),0)),"n/a")</f>
        <v>-0.23347451774780201</v>
      </c>
      <c r="K1577" s="87">
        <f t="array" ref="K1577">IFERROR(INDEX(DATA!$AP$133:$AP$368,MATCH(1,(DATA!$D$133:$D$368=B1577)*(DATA!$E$133:$E$368=D1577),0)),"n/a")</f>
        <v>23.233303249097499</v>
      </c>
      <c r="L1577" s="77">
        <f t="array" ref="L1577">IFERROR(INDEX(DATA!$AQ$133:$AQ$368,MATCH(1,(DATA!$D$133:$D$368=B1577)*(DATA!$E$133:$E$368=D1577),0)),"n/a")</f>
        <v>-0.21524650742509099</v>
      </c>
    </row>
    <row r="1578" spans="1:12" x14ac:dyDescent="0.2">
      <c r="A1578" s="75" t="s">
        <v>19</v>
      </c>
      <c r="B1578" s="66" t="s">
        <v>22</v>
      </c>
      <c r="C1578" s="66" t="s">
        <v>10</v>
      </c>
      <c r="D1578" s="66" t="s">
        <v>312</v>
      </c>
      <c r="E1578" s="87">
        <f t="array" ref="E1578">IFERROR(INDEX(DATA!$L$133:$L$368,MATCH(1,(DATA!$D$133:$D$368=B1578)*(DATA!$E$133:$E$368=D1578),0)),"n/a")</f>
        <v>0</v>
      </c>
      <c r="F1578" s="77">
        <f t="array" ref="F1578">IFERROR(INDEX(DATA!$M$133:$M$368,MATCH(1,(DATA!$D$133:$D$368=B1578)*(DATA!$E$133:$E$368=D1578),0)),"n/a")</f>
        <v>-1</v>
      </c>
      <c r="G1578" s="87">
        <f t="array" ref="G1578">IFERROR(INDEX(DATA!$V$133:$V$368,MATCH(1,(DATA!$D$133:$D$368=B1578)*(DATA!$E$133:$E$368=D1578),0)),"n/a")</f>
        <v>127.55319148936201</v>
      </c>
      <c r="H1578" s="77">
        <f t="array" ref="H1578">IFERROR(INDEX(DATA!$W$133:$W$368,MATCH(1,(DATA!$D$133:$D$368=B1578)*(DATA!$E$133:$E$368=D1578),0)),"n/a")</f>
        <v>2.2036474164134701E-3</v>
      </c>
      <c r="I1578" s="87">
        <f t="array" ref="I1578">IFERROR(INDEX(DATA!$AF$133:$AF$368,MATCH(1,(DATA!$D$133:$D$368=B1578)*(DATA!$E$133:$E$368=D1578),0)),"n/a")</f>
        <v>128.35338345864699</v>
      </c>
      <c r="J1578" s="77">
        <f t="array" ref="J1578">IFERROR(INDEX(DATA!$AG$133:$AG$368,MATCH(1,(DATA!$D$133:$D$368=B1578)*(DATA!$E$133:$E$368=D1578),0)),"n/a")</f>
        <v>7.75811393316959E-2</v>
      </c>
      <c r="K1578" s="87">
        <f t="array" ref="K1578">IFERROR(INDEX(DATA!$AP$133:$AP$368,MATCH(1,(DATA!$D$133:$D$368=B1578)*(DATA!$E$133:$E$368=D1578),0)),"n/a")</f>
        <v>127.795871559633</v>
      </c>
      <c r="L1578" s="77">
        <f t="array" ref="L1578">IFERROR(INDEX(DATA!$AQ$133:$AQ$368,MATCH(1,(DATA!$D$133:$D$368=B1578)*(DATA!$E$133:$E$368=D1578),0)),"n/a")</f>
        <v>4.0037957967232002E-2</v>
      </c>
    </row>
    <row r="1579" spans="1:12" x14ac:dyDescent="0.2">
      <c r="A1579" s="75" t="s">
        <v>19</v>
      </c>
      <c r="B1579" s="66" t="s">
        <v>22</v>
      </c>
      <c r="C1579" s="66" t="s">
        <v>10</v>
      </c>
      <c r="D1579" s="66" t="s">
        <v>313</v>
      </c>
      <c r="E1579" s="87">
        <f t="array" ref="E1579">IFERROR(INDEX(DATA!$L$133:$L$368,MATCH(1,(DATA!$D$133:$D$368=B1579)*(DATA!$E$133:$E$368=D1579),0)),"n/a")</f>
        <v>47.181818181818201</v>
      </c>
      <c r="F1579" s="77">
        <f t="array" ref="F1579">IFERROR(INDEX(DATA!$M$133:$M$368,MATCH(1,(DATA!$D$133:$D$368=B1579)*(DATA!$E$133:$E$368=D1579),0)),"n/a")</f>
        <v>-0.125627642706131</v>
      </c>
      <c r="G1579" s="87">
        <f t="array" ref="G1579">IFERROR(INDEX(DATA!$V$133:$V$368,MATCH(1,(DATA!$D$133:$D$368=B1579)*(DATA!$E$133:$E$368=D1579),0)),"n/a")</f>
        <v>47.995270625328402</v>
      </c>
      <c r="H1579" s="77">
        <f t="array" ref="H1579">IFERROR(INDEX(DATA!$W$133:$W$368,MATCH(1,(DATA!$D$133:$D$368=B1579)*(DATA!$E$133:$E$368=D1579),0)),"n/a")</f>
        <v>0.29389887837871498</v>
      </c>
      <c r="I1579" s="87">
        <f t="array" ref="I1579">IFERROR(INDEX(DATA!$AF$133:$AF$368,MATCH(1,(DATA!$D$133:$D$368=B1579)*(DATA!$E$133:$E$368=D1579),0)),"n/a")</f>
        <v>42.4335839598997</v>
      </c>
      <c r="J1579" s="77">
        <f t="array" ref="J1579">IFERROR(INDEX(DATA!$AG$133:$AG$368,MATCH(1,(DATA!$D$133:$D$368=B1579)*(DATA!$E$133:$E$368=D1579),0)),"n/a")</f>
        <v>0.71948931021234297</v>
      </c>
      <c r="K1579" s="87">
        <f t="array" ref="K1579">IFERROR(INDEX(DATA!$AP$133:$AP$368,MATCH(1,(DATA!$D$133:$D$368=B1579)*(DATA!$E$133:$E$368=D1579),0)),"n/a")</f>
        <v>38.408460977388799</v>
      </c>
      <c r="L1579" s="77">
        <f t="array" ref="L1579">IFERROR(INDEX(DATA!$AQ$133:$AQ$368,MATCH(1,(DATA!$D$133:$D$368=B1579)*(DATA!$E$133:$E$368=D1579),0)),"n/a")</f>
        <v>0.86009176175156499</v>
      </c>
    </row>
    <row r="1580" spans="1:12" x14ac:dyDescent="0.2">
      <c r="A1580" s="75" t="s">
        <v>19</v>
      </c>
      <c r="B1580" s="66" t="s">
        <v>22</v>
      </c>
      <c r="C1580" s="66" t="s">
        <v>10</v>
      </c>
      <c r="D1580" s="66" t="s">
        <v>314</v>
      </c>
      <c r="E1580" s="87">
        <f t="array" ref="E1580">IFERROR(INDEX(DATA!$L$133:$L$368,MATCH(1,(DATA!$D$133:$D$368=B1580)*(DATA!$E$133:$E$368=D1580),0)),"n/a")</f>
        <v>0</v>
      </c>
      <c r="F1580" s="77">
        <f t="array" ref="F1580">IFERROR(INDEX(DATA!$M$133:$M$368,MATCH(1,(DATA!$D$133:$D$368=B1580)*(DATA!$E$133:$E$368=D1580),0)),"n/a")</f>
        <v>-1</v>
      </c>
      <c r="G1580" s="87">
        <f t="array" ref="G1580">IFERROR(INDEX(DATA!$V$133:$V$368,MATCH(1,(DATA!$D$133:$D$368=B1580)*(DATA!$E$133:$E$368=D1580),0)),"n/a")</f>
        <v>0</v>
      </c>
      <c r="H1580" s="77">
        <f t="array" ref="H1580">IFERROR(INDEX(DATA!$W$133:$W$368,MATCH(1,(DATA!$D$133:$D$368=B1580)*(DATA!$E$133:$E$368=D1580),0)),"n/a")</f>
        <v>-1</v>
      </c>
      <c r="I1580" s="87">
        <f t="array" ref="I1580">IFERROR(INDEX(DATA!$AF$133:$AF$368,MATCH(1,(DATA!$D$133:$D$368=B1580)*(DATA!$E$133:$E$368=D1580),0)),"n/a")</f>
        <v>37.747422680412399</v>
      </c>
      <c r="J1580" s="77">
        <f t="array" ref="J1580">IFERROR(INDEX(DATA!$AG$133:$AG$368,MATCH(1,(DATA!$D$133:$D$368=B1580)*(DATA!$E$133:$E$368=D1580),0)),"n/a")</f>
        <v>3.5104210693323399</v>
      </c>
      <c r="K1580" s="87">
        <f t="array" ref="K1580">IFERROR(INDEX(DATA!$AP$133:$AP$368,MATCH(1,(DATA!$D$133:$D$368=B1580)*(DATA!$E$133:$E$368=D1580),0)),"n/a")</f>
        <v>13.496113989637299</v>
      </c>
      <c r="L1580" s="77">
        <f t="array" ref="L1580">IFERROR(INDEX(DATA!$AQ$133:$AQ$368,MATCH(1,(DATA!$D$133:$D$368=B1580)*(DATA!$E$133:$E$368=D1580),0)),"n/a")</f>
        <v>0.33760933500483797</v>
      </c>
    </row>
    <row r="1581" spans="1:12" x14ac:dyDescent="0.2">
      <c r="A1581" s="75" t="s">
        <v>19</v>
      </c>
      <c r="B1581" s="66" t="s">
        <v>22</v>
      </c>
      <c r="C1581" s="66" t="s">
        <v>10</v>
      </c>
      <c r="D1581" s="66" t="s">
        <v>315</v>
      </c>
      <c r="E1581" s="87">
        <f t="array" ref="E1581">IFERROR(INDEX(DATA!$L$133:$L$368,MATCH(1,(DATA!$D$133:$D$368=B1581)*(DATA!$E$133:$E$368=D1581),0)),"n/a")</f>
        <v>23.4316931767504</v>
      </c>
      <c r="F1581" s="77">
        <f t="array" ref="F1581">IFERROR(INDEX(DATA!$M$133:$M$368,MATCH(1,(DATA!$D$133:$D$368=B1581)*(DATA!$E$133:$E$368=D1581),0)),"n/a")</f>
        <v>-0.34576629007903098</v>
      </c>
      <c r="G1581" s="87">
        <f t="array" ref="G1581">IFERROR(INDEX(DATA!$V$133:$V$368,MATCH(1,(DATA!$D$133:$D$368=B1581)*(DATA!$E$133:$E$368=D1581),0)),"n/a")</f>
        <v>25.1368085859181</v>
      </c>
      <c r="H1581" s="77">
        <f t="array" ref="H1581">IFERROR(INDEX(DATA!$W$133:$W$368,MATCH(1,(DATA!$D$133:$D$368=B1581)*(DATA!$E$133:$E$368=D1581),0)),"n/a")</f>
        <v>-0.26980728884698701</v>
      </c>
      <c r="I1581" s="87">
        <f t="array" ref="I1581">IFERROR(INDEX(DATA!$AF$133:$AF$368,MATCH(1,(DATA!$D$133:$D$368=B1581)*(DATA!$E$133:$E$368=D1581),0)),"n/a")</f>
        <v>25.147668345974299</v>
      </c>
      <c r="J1581" s="77">
        <f t="array" ref="J1581">IFERROR(INDEX(DATA!$AG$133:$AG$368,MATCH(1,(DATA!$D$133:$D$368=B1581)*(DATA!$E$133:$E$368=D1581),0)),"n/a")</f>
        <v>-0.24309496133772401</v>
      </c>
      <c r="K1581" s="87">
        <f t="array" ref="K1581">IFERROR(INDEX(DATA!$AP$133:$AP$368,MATCH(1,(DATA!$D$133:$D$368=B1581)*(DATA!$E$133:$E$368=D1581),0)),"n/a")</f>
        <v>23.861033592815598</v>
      </c>
      <c r="L1581" s="77">
        <f t="array" ref="L1581">IFERROR(INDEX(DATA!$AQ$133:$AQ$368,MATCH(1,(DATA!$D$133:$D$368=B1581)*(DATA!$E$133:$E$368=D1581),0)),"n/a")</f>
        <v>-0.28253684258224998</v>
      </c>
    </row>
    <row r="1582" spans="1:12" x14ac:dyDescent="0.2">
      <c r="A1582" s="75" t="s">
        <v>19</v>
      </c>
      <c r="B1582" s="66" t="s">
        <v>22</v>
      </c>
      <c r="C1582" s="66" t="s">
        <v>10</v>
      </c>
      <c r="D1582" s="66" t="s">
        <v>316</v>
      </c>
      <c r="E1582" s="87" t="str">
        <f t="array" ref="E1582">IFERROR(INDEX(DATA!$L$133:$L$368,MATCH(1,(DATA!$D$133:$D$368=B1582)*(DATA!$E$133:$E$368=D1582),0)),"n/a")</f>
        <v>n/a</v>
      </c>
      <c r="F1582" s="77" t="str">
        <f t="array" ref="F1582">IFERROR(INDEX(DATA!$M$133:$M$368,MATCH(1,(DATA!$D$133:$D$368=B1582)*(DATA!$E$133:$E$368=D1582),0)),"n/a")</f>
        <v>n/a</v>
      </c>
      <c r="G1582" s="87" t="str">
        <f t="array" ref="G1582">IFERROR(INDEX(DATA!$V$133:$V$368,MATCH(1,(DATA!$D$133:$D$368=B1582)*(DATA!$E$133:$E$368=D1582),0)),"n/a")</f>
        <v>n/a</v>
      </c>
      <c r="H1582" s="77" t="str">
        <f t="array" ref="H1582">IFERROR(INDEX(DATA!$W$133:$W$368,MATCH(1,(DATA!$D$133:$D$368=B1582)*(DATA!$E$133:$E$368=D1582),0)),"n/a")</f>
        <v>n/a</v>
      </c>
      <c r="I1582" s="87" t="str">
        <f t="array" ref="I1582">IFERROR(INDEX(DATA!$AF$133:$AF$368,MATCH(1,(DATA!$D$133:$D$368=B1582)*(DATA!$E$133:$E$368=D1582),0)),"n/a")</f>
        <v>n/a</v>
      </c>
      <c r="J1582" s="77" t="str">
        <f t="array" ref="J1582">IFERROR(INDEX(DATA!$AG$133:$AG$368,MATCH(1,(DATA!$D$133:$D$368=B1582)*(DATA!$E$133:$E$368=D1582),0)),"n/a")</f>
        <v>n/a</v>
      </c>
      <c r="K1582" s="87" t="str">
        <f t="array" ref="K1582">IFERROR(INDEX(DATA!$AP$133:$AP$368,MATCH(1,(DATA!$D$133:$D$368=B1582)*(DATA!$E$133:$E$368=D1582),0)),"n/a")</f>
        <v>n/a</v>
      </c>
      <c r="L1582" s="77" t="str">
        <f t="array" ref="L1582">IFERROR(INDEX(DATA!$AQ$133:$AQ$368,MATCH(1,(DATA!$D$133:$D$368=B1582)*(DATA!$E$133:$E$368=D1582),0)),"n/a")</f>
        <v>n/a</v>
      </c>
    </row>
    <row r="1583" spans="1:12" x14ac:dyDescent="0.2">
      <c r="A1583" s="75" t="s">
        <v>19</v>
      </c>
      <c r="B1583" s="66" t="s">
        <v>22</v>
      </c>
      <c r="C1583" s="66" t="s">
        <v>10</v>
      </c>
      <c r="D1583" s="66" t="s">
        <v>317</v>
      </c>
      <c r="E1583" s="87">
        <f t="array" ref="E1583">IFERROR(INDEX(DATA!$L$133:$L$368,MATCH(1,(DATA!$D$133:$D$368=B1583)*(DATA!$E$133:$E$368=D1583),0)),"n/a")</f>
        <v>50.461538461538503</v>
      </c>
      <c r="F1583" s="77">
        <f t="array" ref="F1583">IFERROR(INDEX(DATA!$M$133:$M$368,MATCH(1,(DATA!$D$133:$D$368=B1583)*(DATA!$E$133:$E$368=D1583),0)),"n/a")</f>
        <v>0</v>
      </c>
      <c r="G1583" s="87">
        <f t="array" ref="G1583">IFERROR(INDEX(DATA!$V$133:$V$368,MATCH(1,(DATA!$D$133:$D$368=B1583)*(DATA!$E$133:$E$368=D1583),0)),"n/a")</f>
        <v>15.490365448505001</v>
      </c>
      <c r="H1583" s="77">
        <f t="array" ref="H1583">IFERROR(INDEX(DATA!$W$133:$W$368,MATCH(1,(DATA!$D$133:$D$368=B1583)*(DATA!$E$133:$E$368=D1583),0)),"n/a")</f>
        <v>0</v>
      </c>
      <c r="I1583" s="87">
        <f t="array" ref="I1583">IFERROR(INDEX(DATA!$AF$133:$AF$368,MATCH(1,(DATA!$D$133:$D$368=B1583)*(DATA!$E$133:$E$368=D1583),0)),"n/a")</f>
        <v>14.8010053948014</v>
      </c>
      <c r="J1583" s="77">
        <f t="array" ref="J1583">IFERROR(INDEX(DATA!$AG$133:$AG$368,MATCH(1,(DATA!$D$133:$D$368=B1583)*(DATA!$E$133:$E$368=D1583),0)),"n/a")</f>
        <v>0</v>
      </c>
      <c r="K1583" s="87">
        <f t="array" ref="K1583">IFERROR(INDEX(DATA!$AP$133:$AP$368,MATCH(1,(DATA!$D$133:$D$368=B1583)*(DATA!$E$133:$E$368=D1583),0)),"n/a")</f>
        <v>14.626812250815499</v>
      </c>
      <c r="L1583" s="77">
        <f t="array" ref="L1583">IFERROR(INDEX(DATA!$AQ$133:$AQ$368,MATCH(1,(DATA!$D$133:$D$368=B1583)*(DATA!$E$133:$E$368=D1583),0)),"n/a")</f>
        <v>0</v>
      </c>
    </row>
    <row r="1584" spans="1:12" x14ac:dyDescent="0.2">
      <c r="A1584" s="75" t="s">
        <v>19</v>
      </c>
      <c r="B1584" s="66" t="s">
        <v>22</v>
      </c>
      <c r="C1584" s="66" t="s">
        <v>10</v>
      </c>
      <c r="D1584" s="66" t="s">
        <v>318</v>
      </c>
      <c r="E1584" s="87">
        <f t="array" ref="E1584">IFERROR(INDEX(DATA!$L$133:$L$368,MATCH(1,(DATA!$D$133:$D$368=B1584)*(DATA!$E$133:$E$368=D1584),0)),"n/a")</f>
        <v>22.685714285714301</v>
      </c>
      <c r="F1584" s="77">
        <f t="array" ref="F1584">IFERROR(INDEX(DATA!$M$133:$M$368,MATCH(1,(DATA!$D$133:$D$368=B1584)*(DATA!$E$133:$E$368=D1584),0)),"n/a")</f>
        <v>-0.74510433386837904</v>
      </c>
      <c r="G1584" s="87">
        <f t="array" ref="G1584">IFERROR(INDEX(DATA!$V$133:$V$368,MATCH(1,(DATA!$D$133:$D$368=B1584)*(DATA!$E$133:$E$368=D1584),0)),"n/a")</f>
        <v>19.9489361702128</v>
      </c>
      <c r="H1584" s="77">
        <f t="array" ref="H1584">IFERROR(INDEX(DATA!$W$133:$W$368,MATCH(1,(DATA!$D$133:$D$368=B1584)*(DATA!$E$133:$E$368=D1584),0)),"n/a")</f>
        <v>-0.77811034980165905</v>
      </c>
      <c r="I1584" s="87">
        <f t="array" ref="I1584">IFERROR(INDEX(DATA!$AF$133:$AF$368,MATCH(1,(DATA!$D$133:$D$368=B1584)*(DATA!$E$133:$E$368=D1584),0)),"n/a")</f>
        <v>17.6459854014599</v>
      </c>
      <c r="J1584" s="77">
        <f t="array" ref="J1584">IFERROR(INDEX(DATA!$AG$133:$AG$368,MATCH(1,(DATA!$D$133:$D$368=B1584)*(DATA!$E$133:$E$368=D1584),0)),"n/a")</f>
        <v>-0.80578317954368095</v>
      </c>
      <c r="K1584" s="87">
        <f t="array" ref="K1584">IFERROR(INDEX(DATA!$AP$133:$AP$368,MATCH(1,(DATA!$D$133:$D$368=B1584)*(DATA!$E$133:$E$368=D1584),0)),"n/a")</f>
        <v>20.196836555360299</v>
      </c>
      <c r="L1584" s="77">
        <f t="array" ref="L1584">IFERROR(INDEX(DATA!$AQ$133:$AQ$368,MATCH(1,(DATA!$D$133:$D$368=B1584)*(DATA!$E$133:$E$368=D1584),0)),"n/a")</f>
        <v>-0.77770777376175804</v>
      </c>
    </row>
    <row r="1585" spans="1:12" x14ac:dyDescent="0.2">
      <c r="A1585" s="75" t="s">
        <v>19</v>
      </c>
      <c r="B1585" s="66" t="s">
        <v>22</v>
      </c>
      <c r="C1585" s="66" t="s">
        <v>10</v>
      </c>
      <c r="D1585" s="66" t="s">
        <v>344</v>
      </c>
      <c r="E1585" s="87">
        <f t="array" ref="E1585">IFERROR(INDEX(DATA!$L$133:$L$368,MATCH(1,(DATA!$D$133:$D$368=B1585)*(DATA!$E$133:$E$368=D1585),0)),"n/a")</f>
        <v>93.145785876993202</v>
      </c>
      <c r="F1585" s="77">
        <f t="array" ref="F1585">IFERROR(INDEX(DATA!$M$133:$M$368,MATCH(1,(DATA!$D$133:$D$368=B1585)*(DATA!$E$133:$E$368=D1585),0)),"n/a")</f>
        <v>6.6209078858674303E-3</v>
      </c>
      <c r="G1585" s="87">
        <f t="array" ref="G1585">IFERROR(INDEX(DATA!$V$133:$V$368,MATCH(1,(DATA!$D$133:$D$368=B1585)*(DATA!$E$133:$E$368=D1585),0)),"n/a")</f>
        <v>93.644169158479301</v>
      </c>
      <c r="H1585" s="77">
        <f t="array" ref="H1585">IFERROR(INDEX(DATA!$W$133:$W$368,MATCH(1,(DATA!$D$133:$D$368=B1585)*(DATA!$E$133:$E$368=D1585),0)),"n/a")</f>
        <v>2.6519316700604399E-2</v>
      </c>
      <c r="I1585" s="87">
        <f t="array" ref="I1585">IFERROR(INDEX(DATA!$AF$133:$AF$368,MATCH(1,(DATA!$D$133:$D$368=B1585)*(DATA!$E$133:$E$368=D1585),0)),"n/a")</f>
        <v>93.077410274454607</v>
      </c>
      <c r="J1585" s="77">
        <f t="array" ref="J1585">IFERROR(INDEX(DATA!$AG$133:$AG$368,MATCH(1,(DATA!$D$133:$D$368=B1585)*(DATA!$E$133:$E$368=D1585),0)),"n/a")</f>
        <v>2.11809621469197E-2</v>
      </c>
      <c r="K1585" s="87">
        <f t="array" ref="K1585">IFERROR(INDEX(DATA!$AP$133:$AP$368,MATCH(1,(DATA!$D$133:$D$368=B1585)*(DATA!$E$133:$E$368=D1585),0)),"n/a")</f>
        <v>81.7203166226913</v>
      </c>
      <c r="L1585" s="77">
        <f t="array" ref="L1585">IFERROR(INDEX(DATA!$AQ$133:$AQ$368,MATCH(1,(DATA!$D$133:$D$368=B1585)*(DATA!$E$133:$E$368=D1585),0)),"n/a")</f>
        <v>-1.09658606736501E-2</v>
      </c>
    </row>
    <row r="1586" spans="1:12" x14ac:dyDescent="0.2">
      <c r="A1586" s="75" t="s">
        <v>19</v>
      </c>
      <c r="B1586" s="66" t="s">
        <v>22</v>
      </c>
      <c r="C1586" s="66" t="s">
        <v>10</v>
      </c>
      <c r="D1586" s="66" t="s">
        <v>345</v>
      </c>
      <c r="E1586" s="87">
        <f t="array" ref="E1586">IFERROR(INDEX(DATA!$L$133:$L$368,MATCH(1,(DATA!$D$133:$D$368=B1586)*(DATA!$E$133:$E$368=D1586),0)),"n/a")</f>
        <v>0</v>
      </c>
      <c r="F1586" s="77">
        <f t="array" ref="F1586">IFERROR(INDEX(DATA!$M$133:$M$368,MATCH(1,(DATA!$D$133:$D$368=B1586)*(DATA!$E$133:$E$368=D1586),0)),"n/a")</f>
        <v>-1</v>
      </c>
      <c r="G1586" s="87">
        <f t="array" ref="G1586">IFERROR(INDEX(DATA!$V$133:$V$368,MATCH(1,(DATA!$D$133:$D$368=B1586)*(DATA!$E$133:$E$368=D1586),0)),"n/a")</f>
        <v>0</v>
      </c>
      <c r="H1586" s="77">
        <f t="array" ref="H1586">IFERROR(INDEX(DATA!$W$133:$W$368,MATCH(1,(DATA!$D$133:$D$368=B1586)*(DATA!$E$133:$E$368=D1586),0)),"n/a")</f>
        <v>-1</v>
      </c>
      <c r="I1586" s="87">
        <f t="array" ref="I1586">IFERROR(INDEX(DATA!$AF$133:$AF$368,MATCH(1,(DATA!$D$133:$D$368=B1586)*(DATA!$E$133:$E$368=D1586),0)),"n/a")</f>
        <v>93.076923076923094</v>
      </c>
      <c r="J1586" s="77">
        <f t="array" ref="J1586">IFERROR(INDEX(DATA!$AG$133:$AG$368,MATCH(1,(DATA!$D$133:$D$368=B1586)*(DATA!$E$133:$E$368=D1586),0)),"n/a")</f>
        <v>-1.0230206197614101E-2</v>
      </c>
      <c r="K1586" s="87">
        <f t="array" ref="K1586">IFERROR(INDEX(DATA!$AP$133:$AP$368,MATCH(1,(DATA!$D$133:$D$368=B1586)*(DATA!$E$133:$E$368=D1586),0)),"n/a")</f>
        <v>91.591397849462396</v>
      </c>
      <c r="L1586" s="77">
        <f t="array" ref="L1586">IFERROR(INDEX(DATA!$AQ$133:$AQ$368,MATCH(1,(DATA!$D$133:$D$368=B1586)*(DATA!$E$133:$E$368=D1586),0)),"n/a")</f>
        <v>-2.60271185735944E-2</v>
      </c>
    </row>
    <row r="1587" spans="1:12" x14ac:dyDescent="0.2">
      <c r="A1587" s="75"/>
      <c r="E1587" s="80"/>
      <c r="F1587" s="77"/>
      <c r="G1587" s="81"/>
      <c r="H1587" s="77"/>
      <c r="I1587" s="81"/>
      <c r="J1587" s="82"/>
      <c r="K1587" s="81"/>
      <c r="L1587" s="77"/>
    </row>
    <row r="1588" spans="1:12" x14ac:dyDescent="0.2">
      <c r="A1588" s="75" t="s">
        <v>19</v>
      </c>
      <c r="B1588" s="66" t="s">
        <v>22</v>
      </c>
      <c r="C1588" s="66" t="s">
        <v>26</v>
      </c>
      <c r="D1588" s="66" t="s">
        <v>271</v>
      </c>
      <c r="E1588" s="87">
        <f t="array" ref="E1588">IFERROR(INDEX(DATA!$N$133:$N$368,MATCH(1,(DATA!$D$133:$D$368=B1588)*(DATA!$E$133:$E$368=D1588),0)),"n/a")</f>
        <v>1.4372280919825999</v>
      </c>
      <c r="F1588" s="77">
        <f t="array" ref="F1588">IFERROR(INDEX(DATA!$O$133:$O$368,MATCH(1,(DATA!$D$133:$D$368=B1588)*(DATA!$E$133:$E$368=D1588),0)),"n/a")</f>
        <v>0</v>
      </c>
      <c r="G1588" s="87">
        <f t="array" ref="G1588">IFERROR(INDEX(DATA!$X$133:$X$368,MATCH(1,(DATA!$D$133:$D$368=B1588)*(DATA!$E$133:$E$368=D1588),0)),"n/a")</f>
        <v>1.9435197940425899</v>
      </c>
      <c r="H1588" s="77">
        <f t="array" ref="H1588">IFERROR(INDEX(DATA!$Y$133:$Y$368,MATCH(1,(DATA!$D$133:$D$368=B1588)*(DATA!$E$133:$E$368=D1588),0)),"n/a")</f>
        <v>0</v>
      </c>
      <c r="I1588" s="87">
        <f t="array" ref="I1588">IFERROR(INDEX(DATA!$AH$133:$AH$368,MATCH(1,(DATA!$D$133:$D$368=B1588)*(DATA!$E$133:$E$368=D1588),0)),"n/a")</f>
        <v>1.81639116959382</v>
      </c>
      <c r="J1588" s="77">
        <f t="array" ref="J1588">IFERROR(INDEX(DATA!$AI$133:$AI$368,MATCH(1,(DATA!$D$133:$D$368=B1588)*(DATA!$E$133:$E$368=D1588),0)),"n/a")</f>
        <v>0</v>
      </c>
      <c r="K1588" s="87">
        <f t="array" ref="K1588">IFERROR(INDEX(DATA!$AR$133:$AR$368,MATCH(1,(DATA!$D$133:$D$368=B1588)*(DATA!$E$133:$E$368=D1588),0)),"n/a")</f>
        <v>1.72411874447681</v>
      </c>
      <c r="L1588" s="77">
        <f t="array" ref="L1588">IFERROR(INDEX(DATA!$AS$133:$AS$368,MATCH(1,(DATA!$D$133:$D$368=B1588)*(DATA!$E$133:$E$368=D1588),0)),"n/a")</f>
        <v>0</v>
      </c>
    </row>
    <row r="1589" spans="1:12" x14ac:dyDescent="0.2">
      <c r="A1589" s="75" t="s">
        <v>19</v>
      </c>
      <c r="B1589" s="66" t="s">
        <v>22</v>
      </c>
      <c r="C1589" s="66" t="s">
        <v>26</v>
      </c>
      <c r="D1589" s="66" t="s">
        <v>272</v>
      </c>
      <c r="E1589" s="87" t="str">
        <f t="array" ref="E1589">IFERROR(INDEX(DATA!$N$133:$N$368,MATCH(1,(DATA!$D$133:$D$368=B1589)*(DATA!$E$133:$E$368=D1589),0)),"n/a")</f>
        <v>n/a</v>
      </c>
      <c r="F1589" s="77" t="str">
        <f t="array" ref="F1589">IFERROR(INDEX(DATA!$O$133:$O$368,MATCH(1,(DATA!$D$133:$D$368=B1589)*(DATA!$E$133:$E$368=D1589),0)),"n/a")</f>
        <v>n/a</v>
      </c>
      <c r="G1589" s="87" t="str">
        <f t="array" ref="G1589">IFERROR(INDEX(DATA!$X$133:$X$368,MATCH(1,(DATA!$D$133:$D$368=B1589)*(DATA!$E$133:$E$368=D1589),0)),"n/a")</f>
        <v>n/a</v>
      </c>
      <c r="H1589" s="77" t="str">
        <f t="array" ref="H1589">IFERROR(INDEX(DATA!$Y$133:$Y$368,MATCH(1,(DATA!$D$133:$D$368=B1589)*(DATA!$E$133:$E$368=D1589),0)),"n/a")</f>
        <v>n/a</v>
      </c>
      <c r="I1589" s="87" t="str">
        <f t="array" ref="I1589">IFERROR(INDEX(DATA!$AH$133:$AH$368,MATCH(1,(DATA!$D$133:$D$368=B1589)*(DATA!$E$133:$E$368=D1589),0)),"n/a")</f>
        <v>n/a</v>
      </c>
      <c r="J1589" s="77" t="str">
        <f t="array" ref="J1589">IFERROR(INDEX(DATA!$AI$133:$AI$368,MATCH(1,(DATA!$D$133:$D$368=B1589)*(DATA!$E$133:$E$368=D1589),0)),"n/a")</f>
        <v>n/a</v>
      </c>
      <c r="K1589" s="87" t="str">
        <f t="array" ref="K1589">IFERROR(INDEX(DATA!$AR$133:$AR$368,MATCH(1,(DATA!$D$133:$D$368=B1589)*(DATA!$E$133:$E$368=D1589),0)),"n/a")</f>
        <v>n/a</v>
      </c>
      <c r="L1589" s="77" t="str">
        <f t="array" ref="L1589">IFERROR(INDEX(DATA!$AS$133:$AS$368,MATCH(1,(DATA!$D$133:$D$368=B1589)*(DATA!$E$133:$E$368=D1589),0)),"n/a")</f>
        <v>n/a</v>
      </c>
    </row>
    <row r="1590" spans="1:12" x14ac:dyDescent="0.2">
      <c r="A1590" s="75" t="s">
        <v>19</v>
      </c>
      <c r="B1590" s="66" t="s">
        <v>22</v>
      </c>
      <c r="C1590" s="66" t="s">
        <v>26</v>
      </c>
      <c r="D1590" s="66" t="s">
        <v>273</v>
      </c>
      <c r="E1590" s="87">
        <f t="array" ref="E1590">IFERROR(INDEX(DATA!$N$133:$N$368,MATCH(1,(DATA!$D$133:$D$368=B1590)*(DATA!$E$133:$E$368=D1590),0)),"n/a")</f>
        <v>3.2372952248170099</v>
      </c>
      <c r="F1590" s="77">
        <f t="array" ref="F1590">IFERROR(INDEX(DATA!$O$133:$O$368,MATCH(1,(DATA!$D$133:$D$368=B1590)*(DATA!$E$133:$E$368=D1590),0)),"n/a")</f>
        <v>-0.13857864105331899</v>
      </c>
      <c r="G1590" s="87">
        <f t="array" ref="G1590">IFERROR(INDEX(DATA!$X$133:$X$368,MATCH(1,(DATA!$D$133:$D$368=B1590)*(DATA!$E$133:$E$368=D1590),0)),"n/a")</f>
        <v>2.5391226440137999</v>
      </c>
      <c r="H1590" s="77">
        <f t="array" ref="H1590">IFERROR(INDEX(DATA!$Y$133:$Y$368,MATCH(1,(DATA!$D$133:$D$368=B1590)*(DATA!$E$133:$E$368=D1590),0)),"n/a")</f>
        <v>-5.0314595420439402E-2</v>
      </c>
      <c r="I1590" s="87">
        <f t="array" ref="I1590">IFERROR(INDEX(DATA!$AH$133:$AH$368,MATCH(1,(DATA!$D$133:$D$368=B1590)*(DATA!$E$133:$E$368=D1590),0)),"n/a")</f>
        <v>2.3453294469890702</v>
      </c>
      <c r="J1590" s="77">
        <f t="array" ref="J1590">IFERROR(INDEX(DATA!$AI$133:$AI$368,MATCH(1,(DATA!$D$133:$D$368=B1590)*(DATA!$E$133:$E$368=D1590),0)),"n/a")</f>
        <v>-0.172654581421507</v>
      </c>
      <c r="K1590" s="87">
        <f t="array" ref="K1590">IFERROR(INDEX(DATA!$AR$133:$AR$368,MATCH(1,(DATA!$D$133:$D$368=B1590)*(DATA!$E$133:$E$368=D1590),0)),"n/a")</f>
        <v>3.2481463173504701</v>
      </c>
      <c r="L1590" s="77">
        <f t="array" ref="L1590">IFERROR(INDEX(DATA!$AS$133:$AS$368,MATCH(1,(DATA!$D$133:$D$368=B1590)*(DATA!$E$133:$E$368=D1590),0)),"n/a")</f>
        <v>0.111001347922284</v>
      </c>
    </row>
    <row r="1591" spans="1:12" x14ac:dyDescent="0.2">
      <c r="A1591" s="75" t="s">
        <v>19</v>
      </c>
      <c r="B1591" s="66" t="s">
        <v>22</v>
      </c>
      <c r="C1591" s="66" t="s">
        <v>26</v>
      </c>
      <c r="D1591" s="66" t="s">
        <v>274</v>
      </c>
      <c r="E1591" s="87">
        <f t="array" ref="E1591">IFERROR(INDEX(DATA!$N$133:$N$368,MATCH(1,(DATA!$D$133:$D$368=B1591)*(DATA!$E$133:$E$368=D1591),0)),"n/a")</f>
        <v>6</v>
      </c>
      <c r="F1591" s="77">
        <f t="array" ref="F1591">IFERROR(INDEX(DATA!$O$133:$O$368,MATCH(1,(DATA!$D$133:$D$368=B1591)*(DATA!$E$133:$E$368=D1591),0)),"n/a")</f>
        <v>0</v>
      </c>
      <c r="G1591" s="87">
        <f t="array" ref="G1591">IFERROR(INDEX(DATA!$X$133:$X$368,MATCH(1,(DATA!$D$133:$D$368=B1591)*(DATA!$E$133:$E$368=D1591),0)),"n/a")</f>
        <v>6</v>
      </c>
      <c r="H1591" s="77">
        <f t="array" ref="H1591">IFERROR(INDEX(DATA!$Y$133:$Y$368,MATCH(1,(DATA!$D$133:$D$368=B1591)*(DATA!$E$133:$E$368=D1591),0)),"n/a")</f>
        <v>0</v>
      </c>
      <c r="I1591" s="87">
        <f t="array" ref="I1591">IFERROR(INDEX(DATA!$AH$133:$AH$368,MATCH(1,(DATA!$D$133:$D$368=B1591)*(DATA!$E$133:$E$368=D1591),0)),"n/a")</f>
        <v>6</v>
      </c>
      <c r="J1591" s="77">
        <f t="array" ref="J1591">IFERROR(INDEX(DATA!$AI$133:$AI$368,MATCH(1,(DATA!$D$133:$D$368=B1591)*(DATA!$E$133:$E$368=D1591),0)),"n/a")</f>
        <v>0</v>
      </c>
      <c r="K1591" s="87">
        <f t="array" ref="K1591">IFERROR(INDEX(DATA!$AR$133:$AR$368,MATCH(1,(DATA!$D$133:$D$368=B1591)*(DATA!$E$133:$E$368=D1591),0)),"n/a")</f>
        <v>6</v>
      </c>
      <c r="L1591" s="77">
        <f t="array" ref="L1591">IFERROR(INDEX(DATA!$AS$133:$AS$368,MATCH(1,(DATA!$D$133:$D$368=B1591)*(DATA!$E$133:$E$368=D1591),0)),"n/a")</f>
        <v>0</v>
      </c>
    </row>
    <row r="1592" spans="1:12" x14ac:dyDescent="0.2">
      <c r="A1592" s="75" t="s">
        <v>19</v>
      </c>
      <c r="B1592" s="66" t="s">
        <v>22</v>
      </c>
      <c r="C1592" s="66" t="s">
        <v>26</v>
      </c>
      <c r="D1592" s="66" t="s">
        <v>275</v>
      </c>
      <c r="E1592" s="87">
        <f t="array" ref="E1592">IFERROR(INDEX(DATA!$N$133:$N$368,MATCH(1,(DATA!$D$133:$D$368=B1592)*(DATA!$E$133:$E$368=D1592),0)),"n/a")</f>
        <v>1.92014056889659</v>
      </c>
      <c r="F1592" s="77">
        <f t="array" ref="F1592">IFERROR(INDEX(DATA!$O$133:$O$368,MATCH(1,(DATA!$D$133:$D$368=B1592)*(DATA!$E$133:$E$368=D1592),0)),"n/a")</f>
        <v>0</v>
      </c>
      <c r="G1592" s="87">
        <f t="array" ref="G1592">IFERROR(INDEX(DATA!$X$133:$X$368,MATCH(1,(DATA!$D$133:$D$368=B1592)*(DATA!$E$133:$E$368=D1592),0)),"n/a")</f>
        <v>2.36131768765626</v>
      </c>
      <c r="H1592" s="77">
        <f t="array" ref="H1592">IFERROR(INDEX(DATA!$Y$133:$Y$368,MATCH(1,(DATA!$D$133:$D$368=B1592)*(DATA!$E$133:$E$368=D1592),0)),"n/a")</f>
        <v>0</v>
      </c>
      <c r="I1592" s="87">
        <f t="array" ref="I1592">IFERROR(INDEX(DATA!$AH$133:$AH$368,MATCH(1,(DATA!$D$133:$D$368=B1592)*(DATA!$E$133:$E$368=D1592),0)),"n/a")</f>
        <v>2.5435564216217701</v>
      </c>
      <c r="J1592" s="77">
        <f t="array" ref="J1592">IFERROR(INDEX(DATA!$AI$133:$AI$368,MATCH(1,(DATA!$D$133:$D$368=B1592)*(DATA!$E$133:$E$368=D1592),0)),"n/a")</f>
        <v>0</v>
      </c>
      <c r="K1592" s="87">
        <f t="array" ref="K1592">IFERROR(INDEX(DATA!$AR$133:$AR$368,MATCH(1,(DATA!$D$133:$D$368=B1592)*(DATA!$E$133:$E$368=D1592),0)),"n/a")</f>
        <v>2.65264072364582</v>
      </c>
      <c r="L1592" s="77">
        <f t="array" ref="L1592">IFERROR(INDEX(DATA!$AS$133:$AS$368,MATCH(1,(DATA!$D$133:$D$368=B1592)*(DATA!$E$133:$E$368=D1592),0)),"n/a")</f>
        <v>-0.85570866389396405</v>
      </c>
    </row>
    <row r="1593" spans="1:12" x14ac:dyDescent="0.2">
      <c r="A1593" s="75" t="s">
        <v>19</v>
      </c>
      <c r="B1593" s="66" t="s">
        <v>22</v>
      </c>
      <c r="C1593" s="66" t="s">
        <v>26</v>
      </c>
      <c r="D1593" s="66" t="s">
        <v>276</v>
      </c>
      <c r="E1593" s="87">
        <f t="array" ref="E1593">IFERROR(INDEX(DATA!$N$133:$N$368,MATCH(1,(DATA!$D$133:$D$368=B1593)*(DATA!$E$133:$E$368=D1593),0)),"n/a")</f>
        <v>0</v>
      </c>
      <c r="F1593" s="77">
        <f t="array" ref="F1593">IFERROR(INDEX(DATA!$O$133:$O$368,MATCH(1,(DATA!$D$133:$D$368=B1593)*(DATA!$E$133:$E$368=D1593),0)),"n/a")</f>
        <v>-1</v>
      </c>
      <c r="G1593" s="87">
        <f t="array" ref="G1593">IFERROR(INDEX(DATA!$X$133:$X$368,MATCH(1,(DATA!$D$133:$D$368=B1593)*(DATA!$E$133:$E$368=D1593),0)),"n/a")</f>
        <v>0</v>
      </c>
      <c r="H1593" s="77">
        <f t="array" ref="H1593">IFERROR(INDEX(DATA!$Y$133:$Y$368,MATCH(1,(DATA!$D$133:$D$368=B1593)*(DATA!$E$133:$E$368=D1593),0)),"n/a")</f>
        <v>-1</v>
      </c>
      <c r="I1593" s="87">
        <f t="array" ref="I1593">IFERROR(INDEX(DATA!$AH$133:$AH$368,MATCH(1,(DATA!$D$133:$D$368=B1593)*(DATA!$E$133:$E$368=D1593),0)),"n/a")</f>
        <v>9.8927097661623105</v>
      </c>
      <c r="J1593" s="77">
        <f t="array" ref="J1593">IFERROR(INDEX(DATA!$AI$133:$AI$368,MATCH(1,(DATA!$D$133:$D$368=B1593)*(DATA!$E$133:$E$368=D1593),0)),"n/a")</f>
        <v>-0.71701352045744704</v>
      </c>
      <c r="K1593" s="87">
        <f t="array" ref="K1593">IFERROR(INDEX(DATA!$AR$133:$AR$368,MATCH(1,(DATA!$D$133:$D$368=B1593)*(DATA!$E$133:$E$368=D1593),0)),"n/a")</f>
        <v>16.191838842975201</v>
      </c>
      <c r="L1593" s="77">
        <f t="array" ref="L1593">IFERROR(INDEX(DATA!$AS$133:$AS$368,MATCH(1,(DATA!$D$133:$D$368=B1593)*(DATA!$E$133:$E$368=D1593),0)),"n/a")</f>
        <v>0.58878817178061504</v>
      </c>
    </row>
    <row r="1594" spans="1:12" x14ac:dyDescent="0.2">
      <c r="A1594" s="75" t="s">
        <v>19</v>
      </c>
      <c r="B1594" s="66" t="s">
        <v>22</v>
      </c>
      <c r="C1594" s="66" t="s">
        <v>26</v>
      </c>
      <c r="D1594" s="66" t="s">
        <v>277</v>
      </c>
      <c r="E1594" s="87" t="str">
        <f t="array" ref="E1594">IFERROR(INDEX(DATA!$N$133:$N$368,MATCH(1,(DATA!$D$133:$D$368=B1594)*(DATA!$E$133:$E$368=D1594),0)),"n/a")</f>
        <v>n/a</v>
      </c>
      <c r="F1594" s="77" t="str">
        <f t="array" ref="F1594">IFERROR(INDEX(DATA!$O$133:$O$368,MATCH(1,(DATA!$D$133:$D$368=B1594)*(DATA!$E$133:$E$368=D1594),0)),"n/a")</f>
        <v>n/a</v>
      </c>
      <c r="G1594" s="87" t="str">
        <f t="array" ref="G1594">IFERROR(INDEX(DATA!$X$133:$X$368,MATCH(1,(DATA!$D$133:$D$368=B1594)*(DATA!$E$133:$E$368=D1594),0)),"n/a")</f>
        <v>n/a</v>
      </c>
      <c r="H1594" s="77" t="str">
        <f t="array" ref="H1594">IFERROR(INDEX(DATA!$Y$133:$Y$368,MATCH(1,(DATA!$D$133:$D$368=B1594)*(DATA!$E$133:$E$368=D1594),0)),"n/a")</f>
        <v>n/a</v>
      </c>
      <c r="I1594" s="87" t="str">
        <f t="array" ref="I1594">IFERROR(INDEX(DATA!$AH$133:$AH$368,MATCH(1,(DATA!$D$133:$D$368=B1594)*(DATA!$E$133:$E$368=D1594),0)),"n/a")</f>
        <v>n/a</v>
      </c>
      <c r="J1594" s="77" t="str">
        <f t="array" ref="J1594">IFERROR(INDEX(DATA!$AI$133:$AI$368,MATCH(1,(DATA!$D$133:$D$368=B1594)*(DATA!$E$133:$E$368=D1594),0)),"n/a")</f>
        <v>n/a</v>
      </c>
      <c r="K1594" s="87" t="str">
        <f t="array" ref="K1594">IFERROR(INDEX(DATA!$AR$133:$AR$368,MATCH(1,(DATA!$D$133:$D$368=B1594)*(DATA!$E$133:$E$368=D1594),0)),"n/a")</f>
        <v>n/a</v>
      </c>
      <c r="L1594" s="77" t="str">
        <f t="array" ref="L1594">IFERROR(INDEX(DATA!$AS$133:$AS$368,MATCH(1,(DATA!$D$133:$D$368=B1594)*(DATA!$E$133:$E$368=D1594),0)),"n/a")</f>
        <v>n/a</v>
      </c>
    </row>
    <row r="1595" spans="1:12" x14ac:dyDescent="0.2">
      <c r="A1595" s="75" t="s">
        <v>19</v>
      </c>
      <c r="B1595" s="66" t="s">
        <v>22</v>
      </c>
      <c r="C1595" s="66" t="s">
        <v>26</v>
      </c>
      <c r="D1595" s="66" t="s">
        <v>278</v>
      </c>
      <c r="E1595" s="87">
        <f t="array" ref="E1595">IFERROR(INDEX(DATA!$N$133:$N$368,MATCH(1,(DATA!$D$133:$D$368=B1595)*(DATA!$E$133:$E$368=D1595),0)),"n/a")</f>
        <v>3.98983149331784</v>
      </c>
      <c r="F1595" s="77">
        <f t="array" ref="F1595">IFERROR(INDEX(DATA!$O$133:$O$368,MATCH(1,(DATA!$D$133:$D$368=B1595)*(DATA!$E$133:$E$368=D1595),0)),"n/a")</f>
        <v>-0.116432774347197</v>
      </c>
      <c r="G1595" s="87">
        <f t="array" ref="G1595">IFERROR(INDEX(DATA!$X$133:$X$368,MATCH(1,(DATA!$D$133:$D$368=B1595)*(DATA!$E$133:$E$368=D1595),0)),"n/a")</f>
        <v>3.99006373842214</v>
      </c>
      <c r="H1595" s="77">
        <f t="array" ref="H1595">IFERROR(INDEX(DATA!$Y$133:$Y$368,MATCH(1,(DATA!$D$133:$D$368=B1595)*(DATA!$E$133:$E$368=D1595),0)),"n/a")</f>
        <v>-5.0204254970922998E-2</v>
      </c>
      <c r="I1595" s="87">
        <f t="array" ref="I1595">IFERROR(INDEX(DATA!$AH$133:$AH$368,MATCH(1,(DATA!$D$133:$D$368=B1595)*(DATA!$E$133:$E$368=D1595),0)),"n/a")</f>
        <v>4.0556888412254404</v>
      </c>
      <c r="J1595" s="77">
        <f t="array" ref="J1595">IFERROR(INDEX(DATA!$AI$133:$AI$368,MATCH(1,(DATA!$D$133:$D$368=B1595)*(DATA!$E$133:$E$368=D1595),0)),"n/a")</f>
        <v>-6.3156231689795297E-2</v>
      </c>
      <c r="K1595" s="87">
        <f t="array" ref="K1595">IFERROR(INDEX(DATA!$AR$133:$AR$368,MATCH(1,(DATA!$D$133:$D$368=B1595)*(DATA!$E$133:$E$368=D1595),0)),"n/a")</f>
        <v>4.1734882126297901</v>
      </c>
      <c r="L1595" s="77">
        <f t="array" ref="L1595">IFERROR(INDEX(DATA!$AS$133:$AS$368,MATCH(1,(DATA!$D$133:$D$368=B1595)*(DATA!$E$133:$E$368=D1595),0)),"n/a")</f>
        <v>6.2099783740715002E-2</v>
      </c>
    </row>
    <row r="1596" spans="1:12" x14ac:dyDescent="0.2">
      <c r="A1596" s="75" t="s">
        <v>19</v>
      </c>
      <c r="B1596" s="66" t="s">
        <v>22</v>
      </c>
      <c r="C1596" s="66" t="s">
        <v>26</v>
      </c>
      <c r="D1596" s="66" t="s">
        <v>279</v>
      </c>
      <c r="E1596" s="87">
        <f t="array" ref="E1596">IFERROR(INDEX(DATA!$N$133:$N$368,MATCH(1,(DATA!$D$133:$D$368=B1596)*(DATA!$E$133:$E$368=D1596),0)),"n/a")</f>
        <v>2.7983854893362601</v>
      </c>
      <c r="F1596" s="77">
        <f t="array" ref="F1596">IFERROR(INDEX(DATA!$O$133:$O$368,MATCH(1,(DATA!$D$133:$D$368=B1596)*(DATA!$E$133:$E$368=D1596),0)),"n/a")</f>
        <v>-1.7218164909240601E-2</v>
      </c>
      <c r="G1596" s="87">
        <f t="array" ref="G1596">IFERROR(INDEX(DATA!$X$133:$X$368,MATCH(1,(DATA!$D$133:$D$368=B1596)*(DATA!$E$133:$E$368=D1596),0)),"n/a")</f>
        <v>2.8642077818556202</v>
      </c>
      <c r="H1596" s="77">
        <f t="array" ref="H1596">IFERROR(INDEX(DATA!$Y$133:$Y$368,MATCH(1,(DATA!$D$133:$D$368=B1596)*(DATA!$E$133:$E$368=D1596),0)),"n/a")</f>
        <v>0.163008923922628</v>
      </c>
      <c r="I1596" s="87">
        <f t="array" ref="I1596">IFERROR(INDEX(DATA!$AH$133:$AH$368,MATCH(1,(DATA!$D$133:$D$368=B1596)*(DATA!$E$133:$E$368=D1596),0)),"n/a")</f>
        <v>2.8985724420507002</v>
      </c>
      <c r="J1596" s="77">
        <f t="array" ref="J1596">IFERROR(INDEX(DATA!$AI$133:$AI$368,MATCH(1,(DATA!$D$133:$D$368=B1596)*(DATA!$E$133:$E$368=D1596),0)),"n/a")</f>
        <v>0.23142146198731001</v>
      </c>
      <c r="K1596" s="87">
        <f t="array" ref="K1596">IFERROR(INDEX(DATA!$AR$133:$AR$368,MATCH(1,(DATA!$D$133:$D$368=B1596)*(DATA!$E$133:$E$368=D1596),0)),"n/a")</f>
        <v>2.9105538940296598</v>
      </c>
      <c r="L1596" s="77">
        <f t="array" ref="L1596">IFERROR(INDEX(DATA!$AS$133:$AS$368,MATCH(1,(DATA!$D$133:$D$368=B1596)*(DATA!$E$133:$E$368=D1596),0)),"n/a")</f>
        <v>0.34251427615500202</v>
      </c>
    </row>
    <row r="1597" spans="1:12" x14ac:dyDescent="0.2">
      <c r="A1597" s="75" t="s">
        <v>19</v>
      </c>
      <c r="B1597" s="66" t="s">
        <v>22</v>
      </c>
      <c r="C1597" s="66" t="s">
        <v>26</v>
      </c>
      <c r="D1597" s="66" t="s">
        <v>280</v>
      </c>
      <c r="E1597" s="87">
        <f t="array" ref="E1597">IFERROR(INDEX(DATA!$N$133:$N$368,MATCH(1,(DATA!$D$133:$D$368=B1597)*(DATA!$E$133:$E$368=D1597),0)),"n/a")</f>
        <v>2.80138084402151</v>
      </c>
      <c r="F1597" s="77">
        <f t="array" ref="F1597">IFERROR(INDEX(DATA!$O$133:$O$368,MATCH(1,(DATA!$D$133:$D$368=B1597)*(DATA!$E$133:$E$368=D1597),0)),"n/a")</f>
        <v>0.117867416628207</v>
      </c>
      <c r="G1597" s="87">
        <f t="array" ref="G1597">IFERROR(INDEX(DATA!$X$133:$X$368,MATCH(1,(DATA!$D$133:$D$368=B1597)*(DATA!$E$133:$E$368=D1597),0)),"n/a")</f>
        <v>2.80088580296679</v>
      </c>
      <c r="H1597" s="77">
        <f t="array" ref="H1597">IFERROR(INDEX(DATA!$Y$133:$Y$368,MATCH(1,(DATA!$D$133:$D$368=B1597)*(DATA!$E$133:$E$368=D1597),0)),"n/a")</f>
        <v>0.108318630307455</v>
      </c>
      <c r="I1597" s="87">
        <f t="array" ref="I1597">IFERROR(INDEX(DATA!$AH$133:$AH$368,MATCH(1,(DATA!$D$133:$D$368=B1597)*(DATA!$E$133:$E$368=D1597),0)),"n/a")</f>
        <v>2.8442400864887998</v>
      </c>
      <c r="J1597" s="77">
        <f t="array" ref="J1597">IFERROR(INDEX(DATA!$AI$133:$AI$368,MATCH(1,(DATA!$D$133:$D$368=B1597)*(DATA!$E$133:$E$368=D1597),0)),"n/a")</f>
        <v>0.11460966160918</v>
      </c>
      <c r="K1597" s="87">
        <f t="array" ref="K1597">IFERROR(INDEX(DATA!$AR$133:$AR$368,MATCH(1,(DATA!$D$133:$D$368=B1597)*(DATA!$E$133:$E$368=D1597),0)),"n/a")</f>
        <v>2.7987052359293898</v>
      </c>
      <c r="L1597" s="77">
        <f t="array" ref="L1597">IFERROR(INDEX(DATA!$AS$133:$AS$368,MATCH(1,(DATA!$D$133:$D$368=B1597)*(DATA!$E$133:$E$368=D1597),0)),"n/a")</f>
        <v>0.10042992923944701</v>
      </c>
    </row>
    <row r="1598" spans="1:12" x14ac:dyDescent="0.2">
      <c r="A1598" s="75" t="s">
        <v>19</v>
      </c>
      <c r="B1598" s="66" t="s">
        <v>22</v>
      </c>
      <c r="C1598" s="66" t="s">
        <v>26</v>
      </c>
      <c r="D1598" s="66" t="s">
        <v>281</v>
      </c>
      <c r="E1598" s="87">
        <f t="array" ref="E1598">IFERROR(INDEX(DATA!$N$133:$N$368,MATCH(1,(DATA!$D$133:$D$368=B1598)*(DATA!$E$133:$E$368=D1598),0)),"n/a")</f>
        <v>2.95587979178358</v>
      </c>
      <c r="F1598" s="77">
        <f t="array" ref="F1598">IFERROR(INDEX(DATA!$O$133:$O$368,MATCH(1,(DATA!$D$133:$D$368=B1598)*(DATA!$E$133:$E$368=D1598),0)),"n/a")</f>
        <v>8.23953798087039E-3</v>
      </c>
      <c r="G1598" s="87">
        <f t="array" ref="G1598">IFERROR(INDEX(DATA!$X$133:$X$368,MATCH(1,(DATA!$D$133:$D$368=B1598)*(DATA!$E$133:$E$368=D1598),0)),"n/a")</f>
        <v>2.96345427391724</v>
      </c>
      <c r="H1598" s="77">
        <f t="array" ref="H1598">IFERROR(INDEX(DATA!$Y$133:$Y$368,MATCH(1,(DATA!$D$133:$D$368=B1598)*(DATA!$E$133:$E$368=D1598),0)),"n/a")</f>
        <v>3.9752839946849304E-3</v>
      </c>
      <c r="I1598" s="87">
        <f t="array" ref="I1598">IFERROR(INDEX(DATA!$AH$133:$AH$368,MATCH(1,(DATA!$D$133:$D$368=B1598)*(DATA!$E$133:$E$368=D1598),0)),"n/a")</f>
        <v>3.0930838898545399</v>
      </c>
      <c r="J1598" s="77">
        <f t="array" ref="J1598">IFERROR(INDEX(DATA!$AI$133:$AI$368,MATCH(1,(DATA!$D$133:$D$368=B1598)*(DATA!$E$133:$E$368=D1598),0)),"n/a")</f>
        <v>6.0551156206769402E-2</v>
      </c>
      <c r="K1598" s="87">
        <f t="array" ref="K1598">IFERROR(INDEX(DATA!$AR$133:$AR$368,MATCH(1,(DATA!$D$133:$D$368=B1598)*(DATA!$E$133:$E$368=D1598),0)),"n/a")</f>
        <v>3.0910302905385598</v>
      </c>
      <c r="L1598" s="77">
        <f t="array" ref="L1598">IFERROR(INDEX(DATA!$AS$133:$AS$368,MATCH(1,(DATA!$D$133:$D$368=B1598)*(DATA!$E$133:$E$368=D1598),0)),"n/a")</f>
        <v>6.8337590060531694E-2</v>
      </c>
    </row>
    <row r="1599" spans="1:12" x14ac:dyDescent="0.2">
      <c r="A1599" s="75" t="s">
        <v>19</v>
      </c>
      <c r="B1599" s="66" t="s">
        <v>22</v>
      </c>
      <c r="C1599" s="66" t="s">
        <v>26</v>
      </c>
      <c r="D1599" s="66" t="s">
        <v>282</v>
      </c>
      <c r="E1599" s="87">
        <f t="array" ref="E1599">IFERROR(INDEX(DATA!$N$133:$N$368,MATCH(1,(DATA!$D$133:$D$368=B1599)*(DATA!$E$133:$E$368=D1599),0)),"n/a")</f>
        <v>3.06361564755032</v>
      </c>
      <c r="F1599" s="77">
        <f t="array" ref="F1599">IFERROR(INDEX(DATA!$O$133:$O$368,MATCH(1,(DATA!$D$133:$D$368=B1599)*(DATA!$E$133:$E$368=D1599),0)),"n/a")</f>
        <v>2.3731223869785701E-2</v>
      </c>
      <c r="G1599" s="87">
        <f t="array" ref="G1599">IFERROR(INDEX(DATA!$X$133:$X$368,MATCH(1,(DATA!$D$133:$D$368=B1599)*(DATA!$E$133:$E$368=D1599),0)),"n/a")</f>
        <v>3.1303173125994399</v>
      </c>
      <c r="H1599" s="77">
        <f t="array" ref="H1599">IFERROR(INDEX(DATA!$Y$133:$Y$368,MATCH(1,(DATA!$D$133:$D$368=B1599)*(DATA!$E$133:$E$368=D1599),0)),"n/a")</f>
        <v>-3.9321007024463103E-2</v>
      </c>
      <c r="I1599" s="87">
        <f t="array" ref="I1599">IFERROR(INDEX(DATA!$AH$133:$AH$368,MATCH(1,(DATA!$D$133:$D$368=B1599)*(DATA!$E$133:$E$368=D1599),0)),"n/a")</f>
        <v>3.0807241597080899</v>
      </c>
      <c r="J1599" s="77">
        <f t="array" ref="J1599">IFERROR(INDEX(DATA!$AI$133:$AI$368,MATCH(1,(DATA!$D$133:$D$368=B1599)*(DATA!$E$133:$E$368=D1599),0)),"n/a")</f>
        <v>-3.2599015852616098E-2</v>
      </c>
      <c r="K1599" s="87">
        <f t="array" ref="K1599">IFERROR(INDEX(DATA!$AR$133:$AR$368,MATCH(1,(DATA!$D$133:$D$368=B1599)*(DATA!$E$133:$E$368=D1599),0)),"n/a")</f>
        <v>3.11325777234602</v>
      </c>
      <c r="L1599" s="77">
        <f t="array" ref="L1599">IFERROR(INDEX(DATA!$AS$133:$AS$368,MATCH(1,(DATA!$D$133:$D$368=B1599)*(DATA!$E$133:$E$368=D1599),0)),"n/a")</f>
        <v>1.51430759182661E-3</v>
      </c>
    </row>
    <row r="1600" spans="1:12" x14ac:dyDescent="0.2">
      <c r="A1600" s="75" t="s">
        <v>19</v>
      </c>
      <c r="B1600" s="66" t="s">
        <v>22</v>
      </c>
      <c r="C1600" s="66" t="s">
        <v>26</v>
      </c>
      <c r="D1600" s="66" t="s">
        <v>283</v>
      </c>
      <c r="E1600" s="87">
        <f t="array" ref="E1600">IFERROR(INDEX(DATA!$N$133:$N$368,MATCH(1,(DATA!$D$133:$D$368=B1600)*(DATA!$E$133:$E$368=D1600),0)),"n/a")</f>
        <v>0</v>
      </c>
      <c r="F1600" s="77">
        <f t="array" ref="F1600">IFERROR(INDEX(DATA!$O$133:$O$368,MATCH(1,(DATA!$D$133:$D$368=B1600)*(DATA!$E$133:$E$368=D1600),0)),"n/a")</f>
        <v>0</v>
      </c>
      <c r="G1600" s="87">
        <f t="array" ref="G1600">IFERROR(INDEX(DATA!$X$133:$X$368,MATCH(1,(DATA!$D$133:$D$368=B1600)*(DATA!$E$133:$E$368=D1600),0)),"n/a")</f>
        <v>4.9891540130151801</v>
      </c>
      <c r="H1600" s="77">
        <f t="array" ref="H1600">IFERROR(INDEX(DATA!$Y$133:$Y$368,MATCH(1,(DATA!$D$133:$D$368=B1600)*(DATA!$E$133:$E$368=D1600),0)),"n/a")</f>
        <v>0</v>
      </c>
      <c r="I1600" s="87">
        <f t="array" ref="I1600">IFERROR(INDEX(DATA!$AH$133:$AH$368,MATCH(1,(DATA!$D$133:$D$368=B1600)*(DATA!$E$133:$E$368=D1600),0)),"n/a")</f>
        <v>4.9900885622762399</v>
      </c>
      <c r="J1600" s="77">
        <f t="array" ref="J1600">IFERROR(INDEX(DATA!$AI$133:$AI$368,MATCH(1,(DATA!$D$133:$D$368=B1600)*(DATA!$E$133:$E$368=D1600),0)),"n/a")</f>
        <v>0</v>
      </c>
      <c r="K1600" s="87">
        <f t="array" ref="K1600">IFERROR(INDEX(DATA!$AR$133:$AR$368,MATCH(1,(DATA!$D$133:$D$368=B1600)*(DATA!$E$133:$E$368=D1600),0)),"n/a")</f>
        <v>4.9588443645591003</v>
      </c>
      <c r="L1600" s="77">
        <f t="array" ref="L1600">IFERROR(INDEX(DATA!$AS$133:$AS$368,MATCH(1,(DATA!$D$133:$D$368=B1600)*(DATA!$E$133:$E$368=D1600),0)),"n/a")</f>
        <v>3.1201209062116999</v>
      </c>
    </row>
    <row r="1601" spans="1:12" x14ac:dyDescent="0.2">
      <c r="A1601" s="75" t="s">
        <v>19</v>
      </c>
      <c r="B1601" s="66" t="s">
        <v>22</v>
      </c>
      <c r="C1601" s="66" t="s">
        <v>26</v>
      </c>
      <c r="D1601" s="66" t="s">
        <v>284</v>
      </c>
      <c r="E1601" s="87">
        <f t="array" ref="E1601">IFERROR(INDEX(DATA!$N$133:$N$368,MATCH(1,(DATA!$D$133:$D$368=B1601)*(DATA!$E$133:$E$368=D1601),0)),"n/a")</f>
        <v>2.92215254237288</v>
      </c>
      <c r="F1601" s="77">
        <f t="array" ref="F1601">IFERROR(INDEX(DATA!$O$133:$O$368,MATCH(1,(DATA!$D$133:$D$368=B1601)*(DATA!$E$133:$E$368=D1601),0)),"n/a")</f>
        <v>4.3588883271901402E-4</v>
      </c>
      <c r="G1601" s="87">
        <f t="array" ref="G1601">IFERROR(INDEX(DATA!$X$133:$X$368,MATCH(1,(DATA!$D$133:$D$368=B1601)*(DATA!$E$133:$E$368=D1601),0)),"n/a")</f>
        <v>2.85770649082784</v>
      </c>
      <c r="H1601" s="77">
        <f t="array" ref="H1601">IFERROR(INDEX(DATA!$Y$133:$Y$368,MATCH(1,(DATA!$D$133:$D$368=B1601)*(DATA!$E$133:$E$368=D1601),0)),"n/a")</f>
        <v>-1.42433738365439E-2</v>
      </c>
      <c r="I1601" s="87">
        <f t="array" ref="I1601">IFERROR(INDEX(DATA!$AH$133:$AH$368,MATCH(1,(DATA!$D$133:$D$368=B1601)*(DATA!$E$133:$E$368=D1601),0)),"n/a")</f>
        <v>2.8690285881042801</v>
      </c>
      <c r="J1601" s="77">
        <f t="array" ref="J1601">IFERROR(INDEX(DATA!$AI$133:$AI$368,MATCH(1,(DATA!$D$133:$D$368=B1601)*(DATA!$E$133:$E$368=D1601),0)),"n/a")</f>
        <v>-1.32113143979086E-2</v>
      </c>
      <c r="K1601" s="87">
        <f t="array" ref="K1601">IFERROR(INDEX(DATA!$AR$133:$AR$368,MATCH(1,(DATA!$D$133:$D$368=B1601)*(DATA!$E$133:$E$368=D1601),0)),"n/a")</f>
        <v>2.8740874293016501</v>
      </c>
      <c r="L1601" s="77">
        <f t="array" ref="L1601">IFERROR(INDEX(DATA!$AS$133:$AS$368,MATCH(1,(DATA!$D$133:$D$368=B1601)*(DATA!$E$133:$E$368=D1601),0)),"n/a")</f>
        <v>-1.3412591070119601E-2</v>
      </c>
    </row>
    <row r="1602" spans="1:12" x14ac:dyDescent="0.2">
      <c r="A1602" s="75" t="s">
        <v>19</v>
      </c>
      <c r="B1602" s="66" t="s">
        <v>22</v>
      </c>
      <c r="C1602" s="66" t="s">
        <v>26</v>
      </c>
      <c r="D1602" s="66" t="s">
        <v>285</v>
      </c>
      <c r="E1602" s="87">
        <f t="array" ref="E1602">IFERROR(INDEX(DATA!$N$133:$N$368,MATCH(1,(DATA!$D$133:$D$368=B1602)*(DATA!$E$133:$E$368=D1602),0)),"n/a")</f>
        <v>0</v>
      </c>
      <c r="F1602" s="77">
        <f t="array" ref="F1602">IFERROR(INDEX(DATA!$O$133:$O$368,MATCH(1,(DATA!$D$133:$D$368=B1602)*(DATA!$E$133:$E$368=D1602),0)),"n/a")</f>
        <v>0</v>
      </c>
      <c r="G1602" s="87">
        <f t="array" ref="G1602">IFERROR(INDEX(DATA!$X$133:$X$368,MATCH(1,(DATA!$D$133:$D$368=B1602)*(DATA!$E$133:$E$368=D1602),0)),"n/a")</f>
        <v>0.43160577740016998</v>
      </c>
      <c r="H1602" s="77">
        <f t="array" ref="H1602">IFERROR(INDEX(DATA!$Y$133:$Y$368,MATCH(1,(DATA!$D$133:$D$368=B1602)*(DATA!$E$133:$E$368=D1602),0)),"n/a")</f>
        <v>0</v>
      </c>
      <c r="I1602" s="87">
        <f t="array" ref="I1602">IFERROR(INDEX(DATA!$AH$133:$AH$368,MATCH(1,(DATA!$D$133:$D$368=B1602)*(DATA!$E$133:$E$368=D1602),0)),"n/a")</f>
        <v>0.50470219435736696</v>
      </c>
      <c r="J1602" s="77">
        <f t="array" ref="J1602">IFERROR(INDEX(DATA!$AI$133:$AI$368,MATCH(1,(DATA!$D$133:$D$368=B1602)*(DATA!$E$133:$E$368=D1602),0)),"n/a")</f>
        <v>0</v>
      </c>
      <c r="K1602" s="87">
        <f t="array" ref="K1602">IFERROR(INDEX(DATA!$AR$133:$AR$368,MATCH(1,(DATA!$D$133:$D$368=B1602)*(DATA!$E$133:$E$368=D1602),0)),"n/a")</f>
        <v>0.50470219435736696</v>
      </c>
      <c r="L1602" s="77">
        <f t="array" ref="L1602">IFERROR(INDEX(DATA!$AS$133:$AS$368,MATCH(1,(DATA!$D$133:$D$368=B1602)*(DATA!$E$133:$E$368=D1602),0)),"n/a")</f>
        <v>0</v>
      </c>
    </row>
    <row r="1603" spans="1:12" x14ac:dyDescent="0.2">
      <c r="A1603" s="75" t="s">
        <v>19</v>
      </c>
      <c r="B1603" s="66" t="s">
        <v>22</v>
      </c>
      <c r="C1603" s="66" t="s">
        <v>26</v>
      </c>
      <c r="D1603" s="66" t="s">
        <v>286</v>
      </c>
      <c r="E1603" s="87">
        <f t="array" ref="E1603">IFERROR(INDEX(DATA!$N$133:$N$368,MATCH(1,(DATA!$D$133:$D$368=B1603)*(DATA!$E$133:$E$368=D1603),0)),"n/a")</f>
        <v>2.9952606635071102</v>
      </c>
      <c r="F1603" s="77">
        <f t="array" ref="F1603">IFERROR(INDEX(DATA!$O$133:$O$368,MATCH(1,(DATA!$D$133:$D$368=B1603)*(DATA!$E$133:$E$368=D1603),0)),"n/a")</f>
        <v>3.6104964208602602E-3</v>
      </c>
      <c r="G1603" s="87">
        <f t="array" ref="G1603">IFERROR(INDEX(DATA!$X$133:$X$368,MATCH(1,(DATA!$D$133:$D$368=B1603)*(DATA!$E$133:$E$368=D1603),0)),"n/a")</f>
        <v>2.9911971830985902</v>
      </c>
      <c r="H1603" s="77">
        <f t="array" ref="H1603">IFERROR(INDEX(DATA!$Y$133:$Y$368,MATCH(1,(DATA!$D$133:$D$368=B1603)*(DATA!$E$133:$E$368=D1603),0)),"n/a")</f>
        <v>2.24896163369637E-3</v>
      </c>
      <c r="I1603" s="87">
        <f t="array" ref="I1603">IFERROR(INDEX(DATA!$AH$133:$AH$368,MATCH(1,(DATA!$D$133:$D$368=B1603)*(DATA!$E$133:$E$368=D1603),0)),"n/a")</f>
        <v>1.96776437847866</v>
      </c>
      <c r="J1603" s="77">
        <f t="array" ref="J1603">IFERROR(INDEX(DATA!$AI$133:$AI$368,MATCH(1,(DATA!$D$133:$D$368=B1603)*(DATA!$E$133:$E$368=D1603),0)),"n/a")</f>
        <v>-0.147875923586123</v>
      </c>
      <c r="K1603" s="87">
        <f t="array" ref="K1603">IFERROR(INDEX(DATA!$AR$133:$AR$368,MATCH(1,(DATA!$D$133:$D$368=B1603)*(DATA!$E$133:$E$368=D1603),0)),"n/a")</f>
        <v>2.6909280259199302</v>
      </c>
      <c r="L1603" s="77">
        <f t="array" ref="L1603">IFERROR(INDEX(DATA!$AS$133:$AS$368,MATCH(1,(DATA!$D$133:$D$368=B1603)*(DATA!$E$133:$E$368=D1603),0)),"n/a")</f>
        <v>-0.50885795598464501</v>
      </c>
    </row>
    <row r="1604" spans="1:12" x14ac:dyDescent="0.2">
      <c r="A1604" s="75" t="s">
        <v>19</v>
      </c>
      <c r="B1604" s="66" t="s">
        <v>22</v>
      </c>
      <c r="C1604" s="66" t="s">
        <v>26</v>
      </c>
      <c r="D1604" s="66" t="s">
        <v>287</v>
      </c>
      <c r="E1604" s="87">
        <f t="array" ref="E1604">IFERROR(INDEX(DATA!$N$133:$N$368,MATCH(1,(DATA!$D$133:$D$368=B1604)*(DATA!$E$133:$E$368=D1604),0)),"n/a")</f>
        <v>4.9634193799455204</v>
      </c>
      <c r="F1604" s="77">
        <f t="array" ref="F1604">IFERROR(INDEX(DATA!$O$133:$O$368,MATCH(1,(DATA!$D$133:$D$368=B1604)*(DATA!$E$133:$E$368=D1604),0)),"n/a")</f>
        <v>0.119568281190718</v>
      </c>
      <c r="G1604" s="87">
        <f t="array" ref="G1604">IFERROR(INDEX(DATA!$X$133:$X$368,MATCH(1,(DATA!$D$133:$D$368=B1604)*(DATA!$E$133:$E$368=D1604),0)),"n/a")</f>
        <v>6.54412006353727</v>
      </c>
      <c r="H1604" s="77">
        <f t="array" ref="H1604">IFERROR(INDEX(DATA!$Y$133:$Y$368,MATCH(1,(DATA!$D$133:$D$368=B1604)*(DATA!$E$133:$E$368=D1604),0)),"n/a")</f>
        <v>0.59810234788529704</v>
      </c>
      <c r="I1604" s="87">
        <f t="array" ref="I1604">IFERROR(INDEX(DATA!$AH$133:$AH$368,MATCH(1,(DATA!$D$133:$D$368=B1604)*(DATA!$E$133:$E$368=D1604),0)),"n/a")</f>
        <v>5.6363428414575596</v>
      </c>
      <c r="J1604" s="77">
        <f t="array" ref="J1604">IFERROR(INDEX(DATA!$AI$133:$AI$368,MATCH(1,(DATA!$D$133:$D$368=B1604)*(DATA!$E$133:$E$368=D1604),0)),"n/a")</f>
        <v>0.49908900235720299</v>
      </c>
      <c r="K1604" s="87">
        <f t="array" ref="K1604">IFERROR(INDEX(DATA!$AR$133:$AR$368,MATCH(1,(DATA!$D$133:$D$368=B1604)*(DATA!$E$133:$E$368=D1604),0)),"n/a")</f>
        <v>5.00325852307442</v>
      </c>
      <c r="L1604" s="77">
        <f t="array" ref="L1604">IFERROR(INDEX(DATA!$AS$133:$AS$368,MATCH(1,(DATA!$D$133:$D$368=B1604)*(DATA!$E$133:$E$368=D1604),0)),"n/a")</f>
        <v>0.57994688322111998</v>
      </c>
    </row>
    <row r="1605" spans="1:12" x14ac:dyDescent="0.2">
      <c r="A1605" s="75" t="s">
        <v>19</v>
      </c>
      <c r="B1605" s="66" t="s">
        <v>22</v>
      </c>
      <c r="C1605" s="66" t="s">
        <v>26</v>
      </c>
      <c r="D1605" s="66" t="s">
        <v>288</v>
      </c>
      <c r="E1605" s="87">
        <f t="array" ref="E1605">IFERROR(INDEX(DATA!$N$133:$N$368,MATCH(1,(DATA!$D$133:$D$368=B1605)*(DATA!$E$133:$E$368=D1605),0)),"n/a")</f>
        <v>2.9900844217903799</v>
      </c>
      <c r="F1605" s="77">
        <f t="array" ref="F1605">IFERROR(INDEX(DATA!$O$133:$O$368,MATCH(1,(DATA!$D$133:$D$368=B1605)*(DATA!$E$133:$E$368=D1605),0)),"n/a")</f>
        <v>9.5117195349979293E-5</v>
      </c>
      <c r="G1605" s="87">
        <f t="array" ref="G1605">IFERROR(INDEX(DATA!$X$133:$X$368,MATCH(1,(DATA!$D$133:$D$368=B1605)*(DATA!$E$133:$E$368=D1605),0)),"n/a")</f>
        <v>2.99009832433181</v>
      </c>
      <c r="H1605" s="77">
        <f t="array" ref="H1605">IFERROR(INDEX(DATA!$Y$133:$Y$368,MATCH(1,(DATA!$D$133:$D$368=B1605)*(DATA!$E$133:$E$368=D1605),0)),"n/a")</f>
        <v>6.4296262547243899E-3</v>
      </c>
      <c r="I1605" s="87">
        <f t="array" ref="I1605">IFERROR(INDEX(DATA!$AH$133:$AH$368,MATCH(1,(DATA!$D$133:$D$368=B1605)*(DATA!$E$133:$E$368=D1605),0)),"n/a")</f>
        <v>2.9809842787291401</v>
      </c>
      <c r="J1605" s="77">
        <f t="array" ref="J1605">IFERROR(INDEX(DATA!$AI$133:$AI$368,MATCH(1,(DATA!$D$133:$D$368=B1605)*(DATA!$E$133:$E$368=D1605),0)),"n/a")</f>
        <v>-2.7706220007534098E-2</v>
      </c>
      <c r="K1605" s="87">
        <f t="array" ref="K1605">IFERROR(INDEX(DATA!$AR$133:$AR$368,MATCH(1,(DATA!$D$133:$D$368=B1605)*(DATA!$E$133:$E$368=D1605),0)),"n/a")</f>
        <v>2.9787751651908598</v>
      </c>
      <c r="L1605" s="77">
        <f t="array" ref="L1605">IFERROR(INDEX(DATA!$AS$133:$AS$368,MATCH(1,(DATA!$D$133:$D$368=B1605)*(DATA!$E$133:$E$368=D1605),0)),"n/a")</f>
        <v>-1.9391947834932501E-2</v>
      </c>
    </row>
    <row r="1606" spans="1:12" x14ac:dyDescent="0.2">
      <c r="A1606" s="75" t="s">
        <v>19</v>
      </c>
      <c r="B1606" s="66" t="s">
        <v>22</v>
      </c>
      <c r="C1606" s="66" t="s">
        <v>26</v>
      </c>
      <c r="D1606" s="66" t="s">
        <v>289</v>
      </c>
      <c r="E1606" s="87">
        <f t="array" ref="E1606">IFERROR(INDEX(DATA!$N$133:$N$368,MATCH(1,(DATA!$D$133:$D$368=B1606)*(DATA!$E$133:$E$368=D1606),0)),"n/a")</f>
        <v>2.0693512304250601</v>
      </c>
      <c r="F1606" s="77">
        <f t="array" ref="F1606">IFERROR(INDEX(DATA!$O$133:$O$368,MATCH(1,(DATA!$D$133:$D$368=B1606)*(DATA!$E$133:$E$368=D1606),0)),"n/a")</f>
        <v>0.99460043341993598</v>
      </c>
      <c r="G1606" s="87">
        <f t="array" ref="G1606">IFERROR(INDEX(DATA!$X$133:$X$368,MATCH(1,(DATA!$D$133:$D$368=B1606)*(DATA!$E$133:$E$368=D1606),0)),"n/a")</f>
        <v>1.9970615527374</v>
      </c>
      <c r="H1606" s="77">
        <f t="array" ref="H1606">IFERROR(INDEX(DATA!$Y$133:$Y$368,MATCH(1,(DATA!$D$133:$D$368=B1606)*(DATA!$E$133:$E$368=D1606),0)),"n/a")</f>
        <v>0.230397616634365</v>
      </c>
      <c r="I1606" s="87">
        <f t="array" ref="I1606">IFERROR(INDEX(DATA!$AH$133:$AH$368,MATCH(1,(DATA!$D$133:$D$368=B1606)*(DATA!$E$133:$E$368=D1606),0)),"n/a")</f>
        <v>1.65741054295067</v>
      </c>
      <c r="J1606" s="77">
        <f t="array" ref="J1606">IFERROR(INDEX(DATA!$AI$133:$AI$368,MATCH(1,(DATA!$D$133:$D$368=B1606)*(DATA!$E$133:$E$368=D1606),0)),"n/a")</f>
        <v>-9.5208249050110397E-2</v>
      </c>
      <c r="K1606" s="87">
        <f t="array" ref="K1606">IFERROR(INDEX(DATA!$AR$133:$AR$368,MATCH(1,(DATA!$D$133:$D$368=B1606)*(DATA!$E$133:$E$368=D1606),0)),"n/a")</f>
        <v>1.7494911140687399</v>
      </c>
      <c r="L1606" s="77">
        <f t="array" ref="L1606">IFERROR(INDEX(DATA!$AS$133:$AS$368,MATCH(1,(DATA!$D$133:$D$368=B1606)*(DATA!$E$133:$E$368=D1606),0)),"n/a")</f>
        <v>-0.13946914715872399</v>
      </c>
    </row>
    <row r="1607" spans="1:12" x14ac:dyDescent="0.2">
      <c r="A1607" s="75" t="s">
        <v>19</v>
      </c>
      <c r="B1607" s="66" t="s">
        <v>22</v>
      </c>
      <c r="C1607" s="66" t="s">
        <v>26</v>
      </c>
      <c r="D1607" s="66" t="s">
        <v>290</v>
      </c>
      <c r="E1607" s="87">
        <f t="array" ref="E1607">IFERROR(INDEX(DATA!$N$133:$N$368,MATCH(1,(DATA!$D$133:$D$368=B1607)*(DATA!$E$133:$E$368=D1607),0)),"n/a")</f>
        <v>0</v>
      </c>
      <c r="F1607" s="77">
        <f t="array" ref="F1607">IFERROR(INDEX(DATA!$O$133:$O$368,MATCH(1,(DATA!$D$133:$D$368=B1607)*(DATA!$E$133:$E$368=D1607),0)),"n/a")</f>
        <v>0</v>
      </c>
      <c r="G1607" s="87">
        <f t="array" ref="G1607">IFERROR(INDEX(DATA!$X$133:$X$368,MATCH(1,(DATA!$D$133:$D$368=B1607)*(DATA!$E$133:$E$368=D1607),0)),"n/a")</f>
        <v>0</v>
      </c>
      <c r="H1607" s="77">
        <f t="array" ref="H1607">IFERROR(INDEX(DATA!$Y$133:$Y$368,MATCH(1,(DATA!$D$133:$D$368=B1607)*(DATA!$E$133:$E$368=D1607),0)),"n/a")</f>
        <v>0</v>
      </c>
      <c r="I1607" s="87">
        <f t="array" ref="I1607">IFERROR(INDEX(DATA!$AH$133:$AH$368,MATCH(1,(DATA!$D$133:$D$368=B1607)*(DATA!$E$133:$E$368=D1607),0)),"n/a")</f>
        <v>3.9754098360655701</v>
      </c>
      <c r="J1607" s="77">
        <f t="array" ref="J1607">IFERROR(INDEX(DATA!$AI$133:$AI$368,MATCH(1,(DATA!$D$133:$D$368=B1607)*(DATA!$E$133:$E$368=D1607),0)),"n/a")</f>
        <v>0</v>
      </c>
      <c r="K1607" s="87">
        <f t="array" ref="K1607">IFERROR(INDEX(DATA!$AR$133:$AR$368,MATCH(1,(DATA!$D$133:$D$368=B1607)*(DATA!$E$133:$E$368=D1607),0)),"n/a")</f>
        <v>3.9793388429752099</v>
      </c>
      <c r="L1607" s="77">
        <f t="array" ref="L1607">IFERROR(INDEX(DATA!$AS$133:$AS$368,MATCH(1,(DATA!$D$133:$D$368=B1607)*(DATA!$E$133:$E$368=D1607),0)),"n/a")</f>
        <v>0.50334098805074501</v>
      </c>
    </row>
    <row r="1608" spans="1:12" x14ac:dyDescent="0.2">
      <c r="A1608" s="75" t="s">
        <v>19</v>
      </c>
      <c r="B1608" s="66" t="s">
        <v>22</v>
      </c>
      <c r="C1608" s="66" t="s">
        <v>26</v>
      </c>
      <c r="D1608" s="66" t="s">
        <v>291</v>
      </c>
      <c r="E1608" s="87">
        <f t="array" ref="E1608">IFERROR(INDEX(DATA!$N$133:$N$368,MATCH(1,(DATA!$D$133:$D$368=B1608)*(DATA!$E$133:$E$368=D1608),0)),"n/a")</f>
        <v>0</v>
      </c>
      <c r="F1608" s="77">
        <f t="array" ref="F1608">IFERROR(INDEX(DATA!$O$133:$O$368,MATCH(1,(DATA!$D$133:$D$368=B1608)*(DATA!$E$133:$E$368=D1608),0)),"n/a")</f>
        <v>0</v>
      </c>
      <c r="G1608" s="87">
        <f t="array" ref="G1608">IFERROR(INDEX(DATA!$X$133:$X$368,MATCH(1,(DATA!$D$133:$D$368=B1608)*(DATA!$E$133:$E$368=D1608),0)),"n/a")</f>
        <v>2.5316054447137799</v>
      </c>
      <c r="H1608" s="77">
        <f t="array" ref="H1608">IFERROR(INDEX(DATA!$Y$133:$Y$368,MATCH(1,(DATA!$D$133:$D$368=B1608)*(DATA!$E$133:$E$368=D1608),0)),"n/a")</f>
        <v>-0.52681573279587701</v>
      </c>
      <c r="I1608" s="87">
        <f t="array" ref="I1608">IFERROR(INDEX(DATA!$AH$133:$AH$368,MATCH(1,(DATA!$D$133:$D$368=B1608)*(DATA!$E$133:$E$368=D1608),0)),"n/a")</f>
        <v>2.7410328917993798</v>
      </c>
      <c r="J1608" s="77">
        <f t="array" ref="J1608">IFERROR(INDEX(DATA!$AI$133:$AI$368,MATCH(1,(DATA!$D$133:$D$368=B1608)*(DATA!$E$133:$E$368=D1608),0)),"n/a")</f>
        <v>-0.465226277032944</v>
      </c>
      <c r="K1608" s="87">
        <f t="array" ref="K1608">IFERROR(INDEX(DATA!$AR$133:$AR$368,MATCH(1,(DATA!$D$133:$D$368=B1608)*(DATA!$E$133:$E$368=D1608),0)),"n/a")</f>
        <v>7.4921268257926599</v>
      </c>
      <c r="L1608" s="77">
        <f t="array" ref="L1608">IFERROR(INDEX(DATA!$AS$133:$AS$368,MATCH(1,(DATA!$D$133:$D$368=B1608)*(DATA!$E$133:$E$368=D1608),0)),"n/a")</f>
        <v>0.360544891368764</v>
      </c>
    </row>
    <row r="1609" spans="1:12" x14ac:dyDescent="0.2">
      <c r="A1609" s="75" t="s">
        <v>19</v>
      </c>
      <c r="B1609" s="66" t="s">
        <v>22</v>
      </c>
      <c r="C1609" s="66" t="s">
        <v>26</v>
      </c>
      <c r="D1609" s="66" t="s">
        <v>292</v>
      </c>
      <c r="E1609" s="87">
        <f t="array" ref="E1609">IFERROR(INDEX(DATA!$N$133:$N$368,MATCH(1,(DATA!$D$133:$D$368=B1609)*(DATA!$E$133:$E$368=D1609),0)),"n/a")</f>
        <v>8.7878920815968407</v>
      </c>
      <c r="F1609" s="77">
        <f t="array" ref="F1609">IFERROR(INDEX(DATA!$O$133:$O$368,MATCH(1,(DATA!$D$133:$D$368=B1609)*(DATA!$E$133:$E$368=D1609),0)),"n/a")</f>
        <v>-0.188639816583558</v>
      </c>
      <c r="G1609" s="87">
        <f t="array" ref="G1609">IFERROR(INDEX(DATA!$X$133:$X$368,MATCH(1,(DATA!$D$133:$D$368=B1609)*(DATA!$E$133:$E$368=D1609),0)),"n/a")</f>
        <v>7.4263499840238598</v>
      </c>
      <c r="H1609" s="77">
        <f t="array" ref="H1609">IFERROR(INDEX(DATA!$Y$133:$Y$368,MATCH(1,(DATA!$D$133:$D$368=B1609)*(DATA!$E$133:$E$368=D1609),0)),"n/a")</f>
        <v>-0.14888297119758701</v>
      </c>
      <c r="I1609" s="87">
        <f t="array" ref="I1609">IFERROR(INDEX(DATA!$AH$133:$AH$368,MATCH(1,(DATA!$D$133:$D$368=B1609)*(DATA!$E$133:$E$368=D1609),0)),"n/a")</f>
        <v>7.4350858791136698</v>
      </c>
      <c r="J1609" s="77">
        <f t="array" ref="J1609">IFERROR(INDEX(DATA!$AI$133:$AI$368,MATCH(1,(DATA!$D$133:$D$368=B1609)*(DATA!$E$133:$E$368=D1609),0)),"n/a")</f>
        <v>7.8078094756392796E-2</v>
      </c>
      <c r="K1609" s="87">
        <f t="array" ref="K1609">IFERROR(INDEX(DATA!$AR$133:$AR$368,MATCH(1,(DATA!$D$133:$D$368=B1609)*(DATA!$E$133:$E$368=D1609),0)),"n/a")</f>
        <v>7.3680162932790196</v>
      </c>
      <c r="L1609" s="77">
        <f t="array" ref="L1609">IFERROR(INDEX(DATA!$AS$133:$AS$368,MATCH(1,(DATA!$D$133:$D$368=B1609)*(DATA!$E$133:$E$368=D1609),0)),"n/a")</f>
        <v>0.181484257691374</v>
      </c>
    </row>
    <row r="1610" spans="1:12" x14ac:dyDescent="0.2">
      <c r="A1610" s="75" t="s">
        <v>19</v>
      </c>
      <c r="B1610" s="66" t="s">
        <v>22</v>
      </c>
      <c r="C1610" s="66" t="s">
        <v>26</v>
      </c>
      <c r="D1610" s="66" t="s">
        <v>293</v>
      </c>
      <c r="E1610" s="87">
        <f t="array" ref="E1610">IFERROR(INDEX(DATA!$N$133:$N$368,MATCH(1,(DATA!$D$133:$D$368=B1610)*(DATA!$E$133:$E$368=D1610),0)),"n/a")</f>
        <v>0.98068309070548698</v>
      </c>
      <c r="F1610" s="77">
        <f t="array" ref="F1610">IFERROR(INDEX(DATA!$O$133:$O$368,MATCH(1,(DATA!$D$133:$D$368=B1610)*(DATA!$E$133:$E$368=D1610),0)),"n/a")</f>
        <v>-0.53727773594567996</v>
      </c>
      <c r="G1610" s="87">
        <f t="array" ref="G1610">IFERROR(INDEX(DATA!$X$133:$X$368,MATCH(1,(DATA!$D$133:$D$368=B1610)*(DATA!$E$133:$E$368=D1610),0)),"n/a")</f>
        <v>1.26299870705578</v>
      </c>
      <c r="H1610" s="77">
        <f t="array" ref="H1610">IFERROR(INDEX(DATA!$Y$133:$Y$368,MATCH(1,(DATA!$D$133:$D$368=B1610)*(DATA!$E$133:$E$368=D1610),0)),"n/a")</f>
        <v>-0.285584353950328</v>
      </c>
      <c r="I1610" s="87">
        <f t="array" ref="I1610">IFERROR(INDEX(DATA!$AH$133:$AH$368,MATCH(1,(DATA!$D$133:$D$368=B1610)*(DATA!$E$133:$E$368=D1610),0)),"n/a")</f>
        <v>1.1409400248436701</v>
      </c>
      <c r="J1610" s="77">
        <f t="array" ref="J1610">IFERROR(INDEX(DATA!$AI$133:$AI$368,MATCH(1,(DATA!$D$133:$D$368=B1610)*(DATA!$E$133:$E$368=D1610),0)),"n/a")</f>
        <v>-0.26482631866203499</v>
      </c>
      <c r="K1610" s="87">
        <f t="array" ref="K1610">IFERROR(INDEX(DATA!$AR$133:$AR$368,MATCH(1,(DATA!$D$133:$D$368=B1610)*(DATA!$E$133:$E$368=D1610),0)),"n/a")</f>
        <v>1.23656954524736</v>
      </c>
      <c r="L1610" s="77">
        <f t="array" ref="L1610">IFERROR(INDEX(DATA!$AS$133:$AS$368,MATCH(1,(DATA!$D$133:$D$368=B1610)*(DATA!$E$133:$E$368=D1610),0)),"n/a")</f>
        <v>-0.23449408527528501</v>
      </c>
    </row>
    <row r="1611" spans="1:12" x14ac:dyDescent="0.2">
      <c r="A1611" s="75" t="s">
        <v>19</v>
      </c>
      <c r="B1611" s="66" t="s">
        <v>22</v>
      </c>
      <c r="C1611" s="66" t="s">
        <v>26</v>
      </c>
      <c r="D1611" s="66" t="s">
        <v>294</v>
      </c>
      <c r="E1611" s="87">
        <f t="array" ref="E1611">IFERROR(INDEX(DATA!$N$133:$N$368,MATCH(1,(DATA!$D$133:$D$368=B1611)*(DATA!$E$133:$E$368=D1611),0)),"n/a")</f>
        <v>0.92057958383266203</v>
      </c>
      <c r="F1611" s="77">
        <f t="array" ref="F1611">IFERROR(INDEX(DATA!$O$133:$O$368,MATCH(1,(DATA!$D$133:$D$368=B1611)*(DATA!$E$133:$E$368=D1611),0)),"n/a")</f>
        <v>-0.56229574751204803</v>
      </c>
      <c r="G1611" s="87">
        <f t="array" ref="G1611">IFERROR(INDEX(DATA!$X$133:$X$368,MATCH(1,(DATA!$D$133:$D$368=B1611)*(DATA!$E$133:$E$368=D1611),0)),"n/a")</f>
        <v>0.76906416388412602</v>
      </c>
      <c r="H1611" s="77">
        <f t="array" ref="H1611">IFERROR(INDEX(DATA!$Y$133:$Y$368,MATCH(1,(DATA!$D$133:$D$368=B1611)*(DATA!$E$133:$E$368=D1611),0)),"n/a")</f>
        <v>-0.50002188177151097</v>
      </c>
      <c r="I1611" s="87">
        <f t="array" ref="I1611">IFERROR(INDEX(DATA!$AH$133:$AH$368,MATCH(1,(DATA!$D$133:$D$368=B1611)*(DATA!$E$133:$E$368=D1611),0)),"n/a")</f>
        <v>0.78087962801104804</v>
      </c>
      <c r="J1611" s="77">
        <f t="array" ref="J1611">IFERROR(INDEX(DATA!$AI$133:$AI$368,MATCH(1,(DATA!$D$133:$D$368=B1611)*(DATA!$E$133:$E$368=D1611),0)),"n/a")</f>
        <v>-0.30607242913869498</v>
      </c>
      <c r="K1611" s="87">
        <f t="array" ref="K1611">IFERROR(INDEX(DATA!$AR$133:$AR$368,MATCH(1,(DATA!$D$133:$D$368=B1611)*(DATA!$E$133:$E$368=D1611),0)),"n/a")</f>
        <v>0.85763748089460101</v>
      </c>
      <c r="L1611" s="77">
        <f t="array" ref="L1611">IFERROR(INDEX(DATA!$AS$133:$AS$368,MATCH(1,(DATA!$D$133:$D$368=B1611)*(DATA!$E$133:$E$368=D1611),0)),"n/a")</f>
        <v>-0.234652269037286</v>
      </c>
    </row>
    <row r="1612" spans="1:12" x14ac:dyDescent="0.2">
      <c r="A1612" s="75" t="s">
        <v>19</v>
      </c>
      <c r="B1612" s="66" t="s">
        <v>22</v>
      </c>
      <c r="C1612" s="66" t="s">
        <v>26</v>
      </c>
      <c r="D1612" s="66" t="s">
        <v>295</v>
      </c>
      <c r="E1612" s="87">
        <f t="array" ref="E1612">IFERROR(INDEX(DATA!$N$133:$N$368,MATCH(1,(DATA!$D$133:$D$368=B1612)*(DATA!$E$133:$E$368=D1612),0)),"n/a")</f>
        <v>4.8496651527980896</v>
      </c>
      <c r="F1612" s="77">
        <f t="array" ref="F1612">IFERROR(INDEX(DATA!$O$133:$O$368,MATCH(1,(DATA!$D$133:$D$368=B1612)*(DATA!$E$133:$E$368=D1612),0)),"n/a")</f>
        <v>-1.37179217364803E-2</v>
      </c>
      <c r="G1612" s="87">
        <f t="array" ref="G1612">IFERROR(INDEX(DATA!$X$133:$X$368,MATCH(1,(DATA!$D$133:$D$368=B1612)*(DATA!$E$133:$E$368=D1612),0)),"n/a")</f>
        <v>4.8721184631803602</v>
      </c>
      <c r="H1612" s="77">
        <f t="array" ref="H1612">IFERROR(INDEX(DATA!$Y$133:$Y$368,MATCH(1,(DATA!$D$133:$D$368=B1612)*(DATA!$E$133:$E$368=D1612),0)),"n/a")</f>
        <v>3.37748974439983E-3</v>
      </c>
      <c r="I1612" s="87">
        <f t="array" ref="I1612">IFERROR(INDEX(DATA!$AH$133:$AH$368,MATCH(1,(DATA!$D$133:$D$368=B1612)*(DATA!$E$133:$E$368=D1612),0)),"n/a")</f>
        <v>4.9042156814890703</v>
      </c>
      <c r="J1612" s="77">
        <f t="array" ref="J1612">IFERROR(INDEX(DATA!$AI$133:$AI$368,MATCH(1,(DATA!$D$133:$D$368=B1612)*(DATA!$E$133:$E$368=D1612),0)),"n/a")</f>
        <v>9.9025033150294497E-2</v>
      </c>
      <c r="K1612" s="87">
        <f t="array" ref="K1612">IFERROR(INDEX(DATA!$AR$133:$AR$368,MATCH(1,(DATA!$D$133:$D$368=B1612)*(DATA!$E$133:$E$368=D1612),0)),"n/a")</f>
        <v>4.8934348540376602</v>
      </c>
      <c r="L1612" s="77">
        <f t="array" ref="L1612">IFERROR(INDEX(DATA!$AS$133:$AS$368,MATCH(1,(DATA!$D$133:$D$368=B1612)*(DATA!$E$133:$E$368=D1612),0)),"n/a")</f>
        <v>0.10503980710491199</v>
      </c>
    </row>
    <row r="1613" spans="1:12" x14ac:dyDescent="0.2">
      <c r="A1613" s="75" t="s">
        <v>19</v>
      </c>
      <c r="B1613" s="66" t="s">
        <v>22</v>
      </c>
      <c r="C1613" s="66" t="s">
        <v>26</v>
      </c>
      <c r="D1613" s="66" t="s">
        <v>296</v>
      </c>
      <c r="E1613" s="87">
        <f t="array" ref="E1613">IFERROR(INDEX(DATA!$N$133:$N$368,MATCH(1,(DATA!$D$133:$D$368=B1613)*(DATA!$E$133:$E$368=D1613),0)),"n/a")</f>
        <v>4.5595322826639597</v>
      </c>
      <c r="F1613" s="77">
        <f t="array" ref="F1613">IFERROR(INDEX(DATA!$O$133:$O$368,MATCH(1,(DATA!$D$133:$D$368=B1613)*(DATA!$E$133:$E$368=D1613),0)),"n/a")</f>
        <v>-1.54682515750492E-2</v>
      </c>
      <c r="G1613" s="87">
        <f t="array" ref="G1613">IFERROR(INDEX(DATA!$X$133:$X$368,MATCH(1,(DATA!$D$133:$D$368=B1613)*(DATA!$E$133:$E$368=D1613),0)),"n/a")</f>
        <v>4.5575361661789602</v>
      </c>
      <c r="H1613" s="77">
        <f t="array" ref="H1613">IFERROR(INDEX(DATA!$Y$133:$Y$368,MATCH(1,(DATA!$D$133:$D$368=B1613)*(DATA!$E$133:$E$368=D1613),0)),"n/a")</f>
        <v>-2.0593941937146101E-2</v>
      </c>
      <c r="I1613" s="87">
        <f t="array" ref="I1613">IFERROR(INDEX(DATA!$AH$133:$AH$368,MATCH(1,(DATA!$D$133:$D$368=B1613)*(DATA!$E$133:$E$368=D1613),0)),"n/a")</f>
        <v>4.4565303288589897</v>
      </c>
      <c r="J1613" s="77">
        <f t="array" ref="J1613">IFERROR(INDEX(DATA!$AI$133:$AI$368,MATCH(1,(DATA!$D$133:$D$368=B1613)*(DATA!$E$133:$E$368=D1613),0)),"n/a")</f>
        <v>-2.4854835095439301E-2</v>
      </c>
      <c r="K1613" s="87">
        <f t="array" ref="K1613">IFERROR(INDEX(DATA!$AR$133:$AR$368,MATCH(1,(DATA!$D$133:$D$368=B1613)*(DATA!$E$133:$E$368=D1613),0)),"n/a")</f>
        <v>4.4596095907607296</v>
      </c>
      <c r="L1613" s="77">
        <f t="array" ref="L1613">IFERROR(INDEX(DATA!$AS$133:$AS$368,MATCH(1,(DATA!$D$133:$D$368=B1613)*(DATA!$E$133:$E$368=D1613),0)),"n/a")</f>
        <v>-2.2746510701353501E-2</v>
      </c>
    </row>
    <row r="1614" spans="1:12" x14ac:dyDescent="0.2">
      <c r="A1614" s="75" t="s">
        <v>19</v>
      </c>
      <c r="B1614" s="66" t="s">
        <v>22</v>
      </c>
      <c r="C1614" s="66" t="s">
        <v>26</v>
      </c>
      <c r="D1614" s="66" t="s">
        <v>297</v>
      </c>
      <c r="E1614" s="87">
        <f t="array" ref="E1614">IFERROR(INDEX(DATA!$N$133:$N$368,MATCH(1,(DATA!$D$133:$D$368=B1614)*(DATA!$E$133:$E$368=D1614),0)),"n/a")</f>
        <v>1.2748389615459701</v>
      </c>
      <c r="F1614" s="77">
        <f t="array" ref="F1614">IFERROR(INDEX(DATA!$O$133:$O$368,MATCH(1,(DATA!$D$133:$D$368=B1614)*(DATA!$E$133:$E$368=D1614),0)),"n/a")</f>
        <v>-0.44413514786835701</v>
      </c>
      <c r="G1614" s="87">
        <f t="array" ref="G1614">IFERROR(INDEX(DATA!$X$133:$X$368,MATCH(1,(DATA!$D$133:$D$368=B1614)*(DATA!$E$133:$E$368=D1614),0)),"n/a")</f>
        <v>1.6136851498999101</v>
      </c>
      <c r="H1614" s="77">
        <f t="array" ref="H1614">IFERROR(INDEX(DATA!$Y$133:$Y$368,MATCH(1,(DATA!$D$133:$D$368=B1614)*(DATA!$E$133:$E$368=D1614),0)),"n/a")</f>
        <v>1.8759718702883201E-2</v>
      </c>
      <c r="I1614" s="87">
        <f t="array" ref="I1614">IFERROR(INDEX(DATA!$AH$133:$AH$368,MATCH(1,(DATA!$D$133:$D$368=B1614)*(DATA!$E$133:$E$368=D1614),0)),"n/a")</f>
        <v>1.87277146387497</v>
      </c>
      <c r="J1614" s="77">
        <f t="array" ref="J1614">IFERROR(INDEX(DATA!$AI$133:$AI$368,MATCH(1,(DATA!$D$133:$D$368=B1614)*(DATA!$E$133:$E$368=D1614),0)),"n/a")</f>
        <v>0.25932918773059899</v>
      </c>
      <c r="K1614" s="87">
        <f t="array" ref="K1614">IFERROR(INDEX(DATA!$AR$133:$AR$368,MATCH(1,(DATA!$D$133:$D$368=B1614)*(DATA!$E$133:$E$368=D1614),0)),"n/a")</f>
        <v>1.7440838574423501</v>
      </c>
      <c r="L1614" s="77">
        <f t="array" ref="L1614">IFERROR(INDEX(DATA!$AS$133:$AS$368,MATCH(1,(DATA!$D$133:$D$368=B1614)*(DATA!$E$133:$E$368=D1614),0)),"n/a")</f>
        <v>0.15666521087541599</v>
      </c>
    </row>
    <row r="1615" spans="1:12" x14ac:dyDescent="0.2">
      <c r="A1615" s="75" t="s">
        <v>19</v>
      </c>
      <c r="B1615" s="66" t="s">
        <v>22</v>
      </c>
      <c r="C1615" s="66" t="s">
        <v>26</v>
      </c>
      <c r="D1615" s="66" t="s">
        <v>298</v>
      </c>
      <c r="E1615" s="87">
        <f t="array" ref="E1615">IFERROR(INDEX(DATA!$N$133:$N$368,MATCH(1,(DATA!$D$133:$D$368=B1615)*(DATA!$E$133:$E$368=D1615),0)),"n/a")</f>
        <v>4.4882459312839096</v>
      </c>
      <c r="F1615" s="77">
        <f t="array" ref="F1615">IFERROR(INDEX(DATA!$O$133:$O$368,MATCH(1,(DATA!$D$133:$D$368=B1615)*(DATA!$E$133:$E$368=D1615),0)),"n/a")</f>
        <v>-0.101093601997761</v>
      </c>
      <c r="G1615" s="87">
        <f t="array" ref="G1615">IFERROR(INDEX(DATA!$X$133:$X$368,MATCH(1,(DATA!$D$133:$D$368=B1615)*(DATA!$E$133:$E$368=D1615),0)),"n/a")</f>
        <v>4.7118927973199298</v>
      </c>
      <c r="H1615" s="77">
        <f t="array" ref="H1615">IFERROR(INDEX(DATA!$Y$133:$Y$368,MATCH(1,(DATA!$D$133:$D$368=B1615)*(DATA!$E$133:$E$368=D1615),0)),"n/a")</f>
        <v>-5.5658709464517703E-2</v>
      </c>
      <c r="I1615" s="87">
        <f t="array" ref="I1615">IFERROR(INDEX(DATA!$AH$133:$AH$368,MATCH(1,(DATA!$D$133:$D$368=B1615)*(DATA!$E$133:$E$368=D1615),0)),"n/a")</f>
        <v>4.8314990512333997</v>
      </c>
      <c r="J1615" s="77">
        <f t="array" ref="J1615">IFERROR(INDEX(DATA!$AI$133:$AI$368,MATCH(1,(DATA!$D$133:$D$368=B1615)*(DATA!$E$133:$E$368=D1615),0)),"n/a")</f>
        <v>-3.1743268395957203E-2</v>
      </c>
      <c r="K1615" s="87">
        <f t="array" ref="K1615">IFERROR(INDEX(DATA!$AR$133:$AR$368,MATCH(1,(DATA!$D$133:$D$368=B1615)*(DATA!$E$133:$E$368=D1615),0)),"n/a")</f>
        <v>4.8972572439725699</v>
      </c>
      <c r="L1615" s="77">
        <f t="array" ref="L1615">IFERROR(INDEX(DATA!$AS$133:$AS$368,MATCH(1,(DATA!$D$133:$D$368=B1615)*(DATA!$E$133:$E$368=D1615),0)),"n/a")</f>
        <v>-1.8564995544683601E-2</v>
      </c>
    </row>
    <row r="1616" spans="1:12" x14ac:dyDescent="0.2">
      <c r="A1616" s="75" t="s">
        <v>19</v>
      </c>
      <c r="B1616" s="66" t="s">
        <v>22</v>
      </c>
      <c r="C1616" s="66" t="s">
        <v>26</v>
      </c>
      <c r="D1616" s="66" t="s">
        <v>299</v>
      </c>
      <c r="E1616" s="87">
        <f t="array" ref="E1616">IFERROR(INDEX(DATA!$N$133:$N$368,MATCH(1,(DATA!$D$133:$D$368=B1616)*(DATA!$E$133:$E$368=D1616),0)),"n/a")</f>
        <v>3.6316068525107799</v>
      </c>
      <c r="F1616" s="77">
        <f t="array" ref="F1616">IFERROR(INDEX(DATA!$O$133:$O$368,MATCH(1,(DATA!$D$133:$D$368=B1616)*(DATA!$E$133:$E$368=D1616),0)),"n/a")</f>
        <v>3.6863817293494902E-2</v>
      </c>
      <c r="G1616" s="87">
        <f t="array" ref="G1616">IFERROR(INDEX(DATA!$X$133:$X$368,MATCH(1,(DATA!$D$133:$D$368=B1616)*(DATA!$E$133:$E$368=D1616),0)),"n/a")</f>
        <v>3.3071454214623501</v>
      </c>
      <c r="H1616" s="77">
        <f t="array" ref="H1616">IFERROR(INDEX(DATA!$Y$133:$Y$368,MATCH(1,(DATA!$D$133:$D$368=B1616)*(DATA!$E$133:$E$368=D1616),0)),"n/a")</f>
        <v>-0.13092967042412801</v>
      </c>
      <c r="I1616" s="87">
        <f t="array" ref="I1616">IFERROR(INDEX(DATA!$AH$133:$AH$368,MATCH(1,(DATA!$D$133:$D$368=B1616)*(DATA!$E$133:$E$368=D1616),0)),"n/a")</f>
        <v>3.3199925965014501</v>
      </c>
      <c r="J1616" s="77">
        <f t="array" ref="J1616">IFERROR(INDEX(DATA!$AI$133:$AI$368,MATCH(1,(DATA!$D$133:$D$368=B1616)*(DATA!$E$133:$E$368=D1616),0)),"n/a")</f>
        <v>-0.146338328845947</v>
      </c>
      <c r="K1616" s="87">
        <f t="array" ref="K1616">IFERROR(INDEX(DATA!$AR$133:$AR$368,MATCH(1,(DATA!$D$133:$D$368=B1616)*(DATA!$E$133:$E$368=D1616),0)),"n/a")</f>
        <v>3.4793678492749498</v>
      </c>
      <c r="L1616" s="77">
        <f t="array" ref="L1616">IFERROR(INDEX(DATA!$AS$133:$AS$368,MATCH(1,(DATA!$D$133:$D$368=B1616)*(DATA!$E$133:$E$368=D1616),0)),"n/a")</f>
        <v>-5.3961535244801899E-2</v>
      </c>
    </row>
    <row r="1617" spans="1:12" x14ac:dyDescent="0.2">
      <c r="A1617" s="75" t="s">
        <v>19</v>
      </c>
      <c r="B1617" s="66" t="s">
        <v>22</v>
      </c>
      <c r="C1617" s="66" t="s">
        <v>26</v>
      </c>
      <c r="D1617" s="66" t="s">
        <v>300</v>
      </c>
      <c r="E1617" s="87">
        <f t="array" ref="E1617">IFERROR(INDEX(DATA!$N$133:$N$368,MATCH(1,(DATA!$D$133:$D$368=B1617)*(DATA!$E$133:$E$368=D1617),0)),"n/a")</f>
        <v>2.6460384579771001</v>
      </c>
      <c r="F1617" s="77">
        <f t="array" ref="F1617">IFERROR(INDEX(DATA!$O$133:$O$368,MATCH(1,(DATA!$D$133:$D$368=B1617)*(DATA!$E$133:$E$368=D1617),0)),"n/a")</f>
        <v>0</v>
      </c>
      <c r="G1617" s="87">
        <f t="array" ref="G1617">IFERROR(INDEX(DATA!$X$133:$X$368,MATCH(1,(DATA!$D$133:$D$368=B1617)*(DATA!$E$133:$E$368=D1617),0)),"n/a")</f>
        <v>2.9637475875550101</v>
      </c>
      <c r="H1617" s="77">
        <f t="array" ref="H1617">IFERROR(INDEX(DATA!$Y$133:$Y$368,MATCH(1,(DATA!$D$133:$D$368=B1617)*(DATA!$E$133:$E$368=D1617),0)),"n/a")</f>
        <v>0</v>
      </c>
      <c r="I1617" s="87">
        <f t="array" ref="I1617">IFERROR(INDEX(DATA!$AH$133:$AH$368,MATCH(1,(DATA!$D$133:$D$368=B1617)*(DATA!$E$133:$E$368=D1617),0)),"n/a")</f>
        <v>2.6589729302531899</v>
      </c>
      <c r="J1617" s="77">
        <f t="array" ref="J1617">IFERROR(INDEX(DATA!$AI$133:$AI$368,MATCH(1,(DATA!$D$133:$D$368=B1617)*(DATA!$E$133:$E$368=D1617),0)),"n/a")</f>
        <v>0</v>
      </c>
      <c r="K1617" s="87">
        <f t="array" ref="K1617">IFERROR(INDEX(DATA!$AR$133:$AR$368,MATCH(1,(DATA!$D$133:$D$368=B1617)*(DATA!$E$133:$E$368=D1617),0)),"n/a")</f>
        <v>2.4904827183764602</v>
      </c>
      <c r="L1617" s="77">
        <f t="array" ref="L1617">IFERROR(INDEX(DATA!$AS$133:$AS$368,MATCH(1,(DATA!$D$133:$D$368=B1617)*(DATA!$E$133:$E$368=D1617),0)),"n/a")</f>
        <v>0</v>
      </c>
    </row>
    <row r="1618" spans="1:12" x14ac:dyDescent="0.2">
      <c r="A1618" s="75" t="s">
        <v>19</v>
      </c>
      <c r="B1618" s="66" t="s">
        <v>22</v>
      </c>
      <c r="C1618" s="66" t="s">
        <v>26</v>
      </c>
      <c r="D1618" s="66" t="s">
        <v>301</v>
      </c>
      <c r="E1618" s="87" t="str">
        <f t="array" ref="E1618">IFERROR(INDEX(DATA!$N$133:$N$368,MATCH(1,(DATA!$D$133:$D$368=B1618)*(DATA!$E$133:$E$368=D1618),0)),"n/a")</f>
        <v>n/a</v>
      </c>
      <c r="F1618" s="77" t="str">
        <f t="array" ref="F1618">IFERROR(INDEX(DATA!$O$133:$O$368,MATCH(1,(DATA!$D$133:$D$368=B1618)*(DATA!$E$133:$E$368=D1618),0)),"n/a")</f>
        <v>n/a</v>
      </c>
      <c r="G1618" s="87" t="str">
        <f t="array" ref="G1618">IFERROR(INDEX(DATA!$X$133:$X$368,MATCH(1,(DATA!$D$133:$D$368=B1618)*(DATA!$E$133:$E$368=D1618),0)),"n/a")</f>
        <v>n/a</v>
      </c>
      <c r="H1618" s="77" t="str">
        <f t="array" ref="H1618">IFERROR(INDEX(DATA!$Y$133:$Y$368,MATCH(1,(DATA!$D$133:$D$368=B1618)*(DATA!$E$133:$E$368=D1618),0)),"n/a")</f>
        <v>n/a</v>
      </c>
      <c r="I1618" s="87" t="str">
        <f t="array" ref="I1618">IFERROR(INDEX(DATA!$AH$133:$AH$368,MATCH(1,(DATA!$D$133:$D$368=B1618)*(DATA!$E$133:$E$368=D1618),0)),"n/a")</f>
        <v>n/a</v>
      </c>
      <c r="J1618" s="77" t="str">
        <f t="array" ref="J1618">IFERROR(INDEX(DATA!$AI$133:$AI$368,MATCH(1,(DATA!$D$133:$D$368=B1618)*(DATA!$E$133:$E$368=D1618),0)),"n/a")</f>
        <v>n/a</v>
      </c>
      <c r="K1618" s="87" t="str">
        <f t="array" ref="K1618">IFERROR(INDEX(DATA!$AR$133:$AR$368,MATCH(1,(DATA!$D$133:$D$368=B1618)*(DATA!$E$133:$E$368=D1618),0)),"n/a")</f>
        <v>n/a</v>
      </c>
      <c r="L1618" s="77" t="str">
        <f t="array" ref="L1618">IFERROR(INDEX(DATA!$AS$133:$AS$368,MATCH(1,(DATA!$D$133:$D$368=B1618)*(DATA!$E$133:$E$368=D1618),0)),"n/a")</f>
        <v>n/a</v>
      </c>
    </row>
    <row r="1619" spans="1:12" x14ac:dyDescent="0.2">
      <c r="A1619" s="75" t="s">
        <v>19</v>
      </c>
      <c r="B1619" s="66" t="s">
        <v>22</v>
      </c>
      <c r="C1619" s="66" t="s">
        <v>26</v>
      </c>
      <c r="D1619" s="66" t="s">
        <v>302</v>
      </c>
      <c r="E1619" s="87">
        <f t="array" ref="E1619">IFERROR(INDEX(DATA!$N$133:$N$368,MATCH(1,(DATA!$D$133:$D$368=B1619)*(DATA!$E$133:$E$368=D1619),0)),"n/a")</f>
        <v>0</v>
      </c>
      <c r="F1619" s="77">
        <f t="array" ref="F1619">IFERROR(INDEX(DATA!$O$133:$O$368,MATCH(1,(DATA!$D$133:$D$368=B1619)*(DATA!$E$133:$E$368=D1619),0)),"n/a")</f>
        <v>0</v>
      </c>
      <c r="G1619" s="87">
        <f t="array" ref="G1619">IFERROR(INDEX(DATA!$X$133:$X$368,MATCH(1,(DATA!$D$133:$D$368=B1619)*(DATA!$E$133:$E$368=D1619),0)),"n/a")</f>
        <v>4.9888888888888898</v>
      </c>
      <c r="H1619" s="77">
        <f t="array" ref="H1619">IFERROR(INDEX(DATA!$Y$133:$Y$368,MATCH(1,(DATA!$D$133:$D$368=B1619)*(DATA!$E$133:$E$368=D1619),0)),"n/a")</f>
        <v>-2.1836497234564801E-4</v>
      </c>
      <c r="I1619" s="87">
        <f t="array" ref="I1619">IFERROR(INDEX(DATA!$AH$133:$AH$368,MATCH(1,(DATA!$D$133:$D$368=B1619)*(DATA!$E$133:$E$368=D1619),0)),"n/a")</f>
        <v>1.36254407731488</v>
      </c>
      <c r="J1619" s="77">
        <f t="array" ref="J1619">IFERROR(INDEX(DATA!$AI$133:$AI$368,MATCH(1,(DATA!$D$133:$D$368=B1619)*(DATA!$E$133:$E$368=D1619),0)),"n/a")</f>
        <v>-0.72688266623111797</v>
      </c>
      <c r="K1619" s="87">
        <f t="array" ref="K1619">IFERROR(INDEX(DATA!$AR$133:$AR$368,MATCH(1,(DATA!$D$133:$D$368=B1619)*(DATA!$E$133:$E$368=D1619),0)),"n/a")</f>
        <v>1.36254407731488</v>
      </c>
      <c r="L1619" s="77">
        <f t="array" ref="L1619">IFERROR(INDEX(DATA!$AS$133:$AS$368,MATCH(1,(DATA!$D$133:$D$368=B1619)*(DATA!$E$133:$E$368=D1619),0)),"n/a")</f>
        <v>-0.72688266623111797</v>
      </c>
    </row>
    <row r="1620" spans="1:12" x14ac:dyDescent="0.2">
      <c r="A1620" s="75" t="s">
        <v>19</v>
      </c>
      <c r="B1620" s="66" t="s">
        <v>22</v>
      </c>
      <c r="C1620" s="66" t="s">
        <v>26</v>
      </c>
      <c r="D1620" s="66" t="s">
        <v>303</v>
      </c>
      <c r="E1620" s="87">
        <f t="array" ref="E1620">IFERROR(INDEX(DATA!$N$133:$N$368,MATCH(1,(DATA!$D$133:$D$368=B1620)*(DATA!$E$133:$E$368=D1620),0)),"n/a")</f>
        <v>3.15223707147008</v>
      </c>
      <c r="F1620" s="77">
        <f t="array" ref="F1620">IFERROR(INDEX(DATA!$O$133:$O$368,MATCH(1,(DATA!$D$133:$D$368=B1620)*(DATA!$E$133:$E$368=D1620),0)),"n/a")</f>
        <v>0.55712915578642297</v>
      </c>
      <c r="G1620" s="87">
        <f t="array" ref="G1620">IFERROR(INDEX(DATA!$X$133:$X$368,MATCH(1,(DATA!$D$133:$D$368=B1620)*(DATA!$E$133:$E$368=D1620),0)),"n/a")</f>
        <v>3.0309804906639899</v>
      </c>
      <c r="H1620" s="77">
        <f t="array" ref="H1620">IFERROR(INDEX(DATA!$Y$133:$Y$368,MATCH(1,(DATA!$D$133:$D$368=B1620)*(DATA!$E$133:$E$368=D1620),0)),"n/a")</f>
        <v>0.36345903996311602</v>
      </c>
      <c r="I1620" s="87">
        <f t="array" ref="I1620">IFERROR(INDEX(DATA!$AH$133:$AH$368,MATCH(1,(DATA!$D$133:$D$368=B1620)*(DATA!$E$133:$E$368=D1620),0)),"n/a")</f>
        <v>3.0703682802954102</v>
      </c>
      <c r="J1620" s="77">
        <f t="array" ref="J1620">IFERROR(INDEX(DATA!$AI$133:$AI$368,MATCH(1,(DATA!$D$133:$D$368=B1620)*(DATA!$E$133:$E$368=D1620),0)),"n/a")</f>
        <v>0.37763346954792398</v>
      </c>
      <c r="K1620" s="87">
        <f t="array" ref="K1620">IFERROR(INDEX(DATA!$AR$133:$AR$368,MATCH(1,(DATA!$D$133:$D$368=B1620)*(DATA!$E$133:$E$368=D1620),0)),"n/a")</f>
        <v>2.9246067007922298</v>
      </c>
      <c r="L1620" s="77">
        <f t="array" ref="L1620">IFERROR(INDEX(DATA!$AS$133:$AS$368,MATCH(1,(DATA!$D$133:$D$368=B1620)*(DATA!$E$133:$E$368=D1620),0)),"n/a")</f>
        <v>0.26248520570174499</v>
      </c>
    </row>
    <row r="1621" spans="1:12" x14ac:dyDescent="0.2">
      <c r="A1621" s="75" t="s">
        <v>19</v>
      </c>
      <c r="B1621" s="66" t="s">
        <v>22</v>
      </c>
      <c r="C1621" s="66" t="s">
        <v>26</v>
      </c>
      <c r="D1621" s="66" t="s">
        <v>304</v>
      </c>
      <c r="E1621" s="87">
        <f t="array" ref="E1621">IFERROR(INDEX(DATA!$N$133:$N$368,MATCH(1,(DATA!$D$133:$D$368=B1621)*(DATA!$E$133:$E$368=D1621),0)),"n/a")</f>
        <v>2.8926870325382099</v>
      </c>
      <c r="F1621" s="77">
        <f t="array" ref="F1621">IFERROR(INDEX(DATA!$O$133:$O$368,MATCH(1,(DATA!$D$133:$D$368=B1621)*(DATA!$E$133:$E$368=D1621),0)),"n/a")</f>
        <v>0.110938441811866</v>
      </c>
      <c r="G1621" s="87">
        <f t="array" ref="G1621">IFERROR(INDEX(DATA!$X$133:$X$368,MATCH(1,(DATA!$D$133:$D$368=B1621)*(DATA!$E$133:$E$368=D1621),0)),"n/a")</f>
        <v>2.0669579666440998</v>
      </c>
      <c r="H1621" s="77">
        <f t="array" ref="H1621">IFERROR(INDEX(DATA!$Y$133:$Y$368,MATCH(1,(DATA!$D$133:$D$368=B1621)*(DATA!$E$133:$E$368=D1621),0)),"n/a")</f>
        <v>-5.5639802634500898E-2</v>
      </c>
      <c r="I1621" s="87">
        <f t="array" ref="I1621">IFERROR(INDEX(DATA!$AH$133:$AH$368,MATCH(1,(DATA!$D$133:$D$368=B1621)*(DATA!$E$133:$E$368=D1621),0)),"n/a")</f>
        <v>2.1082149019672398</v>
      </c>
      <c r="J1621" s="77">
        <f t="array" ref="J1621">IFERROR(INDEX(DATA!$AI$133:$AI$368,MATCH(1,(DATA!$D$133:$D$368=B1621)*(DATA!$E$133:$E$368=D1621),0)),"n/a")</f>
        <v>-0.12215722419427601</v>
      </c>
      <c r="K1621" s="87">
        <f t="array" ref="K1621">IFERROR(INDEX(DATA!$AR$133:$AR$368,MATCH(1,(DATA!$D$133:$D$368=B1621)*(DATA!$E$133:$E$368=D1621),0)),"n/a")</f>
        <v>2.44754735276753</v>
      </c>
      <c r="L1621" s="77">
        <f t="array" ref="L1621">IFERROR(INDEX(DATA!$AS$133:$AS$368,MATCH(1,(DATA!$D$133:$D$368=B1621)*(DATA!$E$133:$E$368=D1621),0)),"n/a")</f>
        <v>-0.390744981771047</v>
      </c>
    </row>
    <row r="1622" spans="1:12" x14ac:dyDescent="0.2">
      <c r="A1622" s="75" t="s">
        <v>19</v>
      </c>
      <c r="B1622" s="66" t="s">
        <v>22</v>
      </c>
      <c r="C1622" s="66" t="s">
        <v>26</v>
      </c>
      <c r="D1622" s="66" t="s">
        <v>305</v>
      </c>
      <c r="E1622" s="87">
        <f t="array" ref="E1622">IFERROR(INDEX(DATA!$N$133:$N$368,MATCH(1,(DATA!$D$133:$D$368=B1622)*(DATA!$E$133:$E$368=D1622),0)),"n/a")</f>
        <v>0</v>
      </c>
      <c r="F1622" s="77">
        <f t="array" ref="F1622">IFERROR(INDEX(DATA!$O$133:$O$368,MATCH(1,(DATA!$D$133:$D$368=B1622)*(DATA!$E$133:$E$368=D1622),0)),"n/a")</f>
        <v>0</v>
      </c>
      <c r="G1622" s="87">
        <f t="array" ref="G1622">IFERROR(INDEX(DATA!$X$133:$X$368,MATCH(1,(DATA!$D$133:$D$368=B1622)*(DATA!$E$133:$E$368=D1622),0)),"n/a")</f>
        <v>1.9680330951485501</v>
      </c>
      <c r="H1622" s="77">
        <f t="array" ref="H1622">IFERROR(INDEX(DATA!$Y$133:$Y$368,MATCH(1,(DATA!$D$133:$D$368=B1622)*(DATA!$E$133:$E$368=D1622),0)),"n/a")</f>
        <v>1.31573887218344</v>
      </c>
      <c r="I1622" s="87">
        <f t="array" ref="I1622">IFERROR(INDEX(DATA!$AH$133:$AH$368,MATCH(1,(DATA!$D$133:$D$368=B1622)*(DATA!$E$133:$E$368=D1622),0)),"n/a")</f>
        <v>3.01481004507405</v>
      </c>
      <c r="J1622" s="77">
        <f t="array" ref="J1622">IFERROR(INDEX(DATA!$AI$133:$AI$368,MATCH(1,(DATA!$D$133:$D$368=B1622)*(DATA!$E$133:$E$368=D1622),0)),"n/a")</f>
        <v>2.5246338236631201</v>
      </c>
      <c r="K1622" s="87">
        <f t="array" ref="K1622">IFERROR(INDEX(DATA!$AR$133:$AR$368,MATCH(1,(DATA!$D$133:$D$368=B1622)*(DATA!$E$133:$E$368=D1622),0)),"n/a")</f>
        <v>2.3904236732911102</v>
      </c>
      <c r="L1622" s="77">
        <f t="array" ref="L1622">IFERROR(INDEX(DATA!$AS$133:$AS$368,MATCH(1,(DATA!$D$133:$D$368=B1622)*(DATA!$E$133:$E$368=D1622),0)),"n/a")</f>
        <v>1.7695167976208399</v>
      </c>
    </row>
    <row r="1623" spans="1:12" x14ac:dyDescent="0.2">
      <c r="A1623" s="75" t="s">
        <v>19</v>
      </c>
      <c r="B1623" s="66" t="s">
        <v>22</v>
      </c>
      <c r="C1623" s="66" t="s">
        <v>26</v>
      </c>
      <c r="D1623" s="66" t="s">
        <v>306</v>
      </c>
      <c r="E1623" s="87">
        <f t="array" ref="E1623">IFERROR(INDEX(DATA!$N$133:$N$368,MATCH(1,(DATA!$D$133:$D$368=B1623)*(DATA!$E$133:$E$368=D1623),0)),"n/a")</f>
        <v>2.96038387069619</v>
      </c>
      <c r="F1623" s="77">
        <f t="array" ref="F1623">IFERROR(INDEX(DATA!$O$133:$O$368,MATCH(1,(DATA!$D$133:$D$368=B1623)*(DATA!$E$133:$E$368=D1623),0)),"n/a")</f>
        <v>8.1346570111103106E-2</v>
      </c>
      <c r="G1623" s="87">
        <f t="array" ref="G1623">IFERROR(INDEX(DATA!$X$133:$X$368,MATCH(1,(DATA!$D$133:$D$368=B1623)*(DATA!$E$133:$E$368=D1623),0)),"n/a")</f>
        <v>2.8870331028924401</v>
      </c>
      <c r="H1623" s="77">
        <f t="array" ref="H1623">IFERROR(INDEX(DATA!$Y$133:$Y$368,MATCH(1,(DATA!$D$133:$D$368=B1623)*(DATA!$E$133:$E$368=D1623),0)),"n/a")</f>
        <v>5.8189468673923203E-2</v>
      </c>
      <c r="I1623" s="87">
        <f t="array" ref="I1623">IFERROR(INDEX(DATA!$AH$133:$AH$368,MATCH(1,(DATA!$D$133:$D$368=B1623)*(DATA!$E$133:$E$368=D1623),0)),"n/a")</f>
        <v>2.9171804562044099</v>
      </c>
      <c r="J1623" s="77">
        <f t="array" ref="J1623">IFERROR(INDEX(DATA!$AI$133:$AI$368,MATCH(1,(DATA!$D$133:$D$368=B1623)*(DATA!$E$133:$E$368=D1623),0)),"n/a")</f>
        <v>3.62333153376855E-2</v>
      </c>
      <c r="K1623" s="87">
        <f t="array" ref="K1623">IFERROR(INDEX(DATA!$AR$133:$AR$368,MATCH(1,(DATA!$D$133:$D$368=B1623)*(DATA!$E$133:$E$368=D1623),0)),"n/a")</f>
        <v>2.9153374973323598</v>
      </c>
      <c r="L1623" s="77">
        <f t="array" ref="L1623">IFERROR(INDEX(DATA!$AS$133:$AS$368,MATCH(1,(DATA!$D$133:$D$368=B1623)*(DATA!$E$133:$E$368=D1623),0)),"n/a")</f>
        <v>-1.01137563062826E-2</v>
      </c>
    </row>
    <row r="1624" spans="1:12" x14ac:dyDescent="0.2">
      <c r="A1624" s="75" t="s">
        <v>19</v>
      </c>
      <c r="B1624" s="66" t="s">
        <v>22</v>
      </c>
      <c r="C1624" s="66" t="s">
        <v>26</v>
      </c>
      <c r="D1624" s="66" t="s">
        <v>307</v>
      </c>
      <c r="E1624" s="87">
        <f t="array" ref="E1624">IFERROR(INDEX(DATA!$N$133:$N$368,MATCH(1,(DATA!$D$133:$D$368=B1624)*(DATA!$E$133:$E$368=D1624),0)),"n/a")</f>
        <v>4.92692079794588</v>
      </c>
      <c r="F1624" s="77">
        <f t="array" ref="F1624">IFERROR(INDEX(DATA!$O$133:$O$368,MATCH(1,(DATA!$D$133:$D$368=B1624)*(DATA!$E$133:$E$368=D1624),0)),"n/a")</f>
        <v>9.6966735874394305E-2</v>
      </c>
      <c r="G1624" s="87">
        <f t="array" ref="G1624">IFERROR(INDEX(DATA!$X$133:$X$368,MATCH(1,(DATA!$D$133:$D$368=B1624)*(DATA!$E$133:$E$368=D1624),0)),"n/a")</f>
        <v>4.5537669447341003</v>
      </c>
      <c r="H1624" s="77">
        <f t="array" ref="H1624">IFERROR(INDEX(DATA!$Y$133:$Y$368,MATCH(1,(DATA!$D$133:$D$368=B1624)*(DATA!$E$133:$E$368=D1624),0)),"n/a")</f>
        <v>0.42567846985357199</v>
      </c>
      <c r="I1624" s="87">
        <f t="array" ref="I1624">IFERROR(INDEX(DATA!$AH$133:$AH$368,MATCH(1,(DATA!$D$133:$D$368=B1624)*(DATA!$E$133:$E$368=D1624),0)),"n/a")</f>
        <v>3.0286398729489301</v>
      </c>
      <c r="J1624" s="77">
        <f t="array" ref="J1624">IFERROR(INDEX(DATA!$AI$133:$AI$368,MATCH(1,(DATA!$D$133:$D$368=B1624)*(DATA!$E$133:$E$368=D1624),0)),"n/a")</f>
        <v>0.15784485582612401</v>
      </c>
      <c r="K1624" s="87">
        <f t="array" ref="K1624">IFERROR(INDEX(DATA!$AR$133:$AR$368,MATCH(1,(DATA!$D$133:$D$368=B1624)*(DATA!$E$133:$E$368=D1624),0)),"n/a")</f>
        <v>3.3335325407421501</v>
      </c>
      <c r="L1624" s="77">
        <f t="array" ref="L1624">IFERROR(INDEX(DATA!$AS$133:$AS$368,MATCH(1,(DATA!$D$133:$D$368=B1624)*(DATA!$E$133:$E$368=D1624),0)),"n/a")</f>
        <v>2.50808959119616</v>
      </c>
    </row>
    <row r="1625" spans="1:12" x14ac:dyDescent="0.2">
      <c r="A1625" s="75" t="s">
        <v>19</v>
      </c>
      <c r="B1625" s="66" t="s">
        <v>22</v>
      </c>
      <c r="C1625" s="66" t="s">
        <v>26</v>
      </c>
      <c r="D1625" s="66" t="s">
        <v>308</v>
      </c>
      <c r="E1625" s="87">
        <f t="array" ref="E1625">IFERROR(INDEX(DATA!$N$133:$N$368,MATCH(1,(DATA!$D$133:$D$368=B1625)*(DATA!$E$133:$E$368=D1625),0)),"n/a")</f>
        <v>2.4249999999999998</v>
      </c>
      <c r="F1625" s="77">
        <f t="array" ref="F1625">IFERROR(INDEX(DATA!$O$133:$O$368,MATCH(1,(DATA!$D$133:$D$368=B1625)*(DATA!$E$133:$E$368=D1625),0)),"n/a")</f>
        <v>0</v>
      </c>
      <c r="G1625" s="87">
        <f t="array" ref="G1625">IFERROR(INDEX(DATA!$X$133:$X$368,MATCH(1,(DATA!$D$133:$D$368=B1625)*(DATA!$E$133:$E$368=D1625),0)),"n/a")</f>
        <v>2.4249999999999998</v>
      </c>
      <c r="H1625" s="77">
        <f t="array" ref="H1625">IFERROR(INDEX(DATA!$Y$133:$Y$368,MATCH(1,(DATA!$D$133:$D$368=B1625)*(DATA!$E$133:$E$368=D1625),0)),"n/a")</f>
        <v>0</v>
      </c>
      <c r="I1625" s="87">
        <f t="array" ref="I1625">IFERROR(INDEX(DATA!$AH$133:$AH$368,MATCH(1,(DATA!$D$133:$D$368=B1625)*(DATA!$E$133:$E$368=D1625),0)),"n/a")</f>
        <v>2.4249999999999998</v>
      </c>
      <c r="J1625" s="77">
        <f t="array" ref="J1625">IFERROR(INDEX(DATA!$AI$133:$AI$368,MATCH(1,(DATA!$D$133:$D$368=B1625)*(DATA!$E$133:$E$368=D1625),0)),"n/a")</f>
        <v>0</v>
      </c>
      <c r="K1625" s="87">
        <f t="array" ref="K1625">IFERROR(INDEX(DATA!$AR$133:$AR$368,MATCH(1,(DATA!$D$133:$D$368=B1625)*(DATA!$E$133:$E$368=D1625),0)),"n/a")</f>
        <v>2.9718309859154899</v>
      </c>
      <c r="L1625" s="77">
        <f t="array" ref="L1625">IFERROR(INDEX(DATA!$AS$133:$AS$368,MATCH(1,(DATA!$D$133:$D$368=B1625)*(DATA!$E$133:$E$368=D1625),0)),"n/a")</f>
        <v>0</v>
      </c>
    </row>
    <row r="1626" spans="1:12" x14ac:dyDescent="0.2">
      <c r="A1626" s="75" t="s">
        <v>19</v>
      </c>
      <c r="B1626" s="66" t="s">
        <v>22</v>
      </c>
      <c r="C1626" s="66" t="s">
        <v>26</v>
      </c>
      <c r="D1626" s="66" t="s">
        <v>309</v>
      </c>
      <c r="E1626" s="87">
        <f t="array" ref="E1626">IFERROR(INDEX(DATA!$N$133:$N$368,MATCH(1,(DATA!$D$133:$D$368=B1626)*(DATA!$E$133:$E$368=D1626),0)),"n/a")</f>
        <v>0</v>
      </c>
      <c r="F1626" s="77">
        <f t="array" ref="F1626">IFERROR(INDEX(DATA!$O$133:$O$368,MATCH(1,(DATA!$D$133:$D$368=B1626)*(DATA!$E$133:$E$368=D1626),0)),"n/a")</f>
        <v>0</v>
      </c>
      <c r="G1626" s="87">
        <f t="array" ref="G1626">IFERROR(INDEX(DATA!$X$133:$X$368,MATCH(1,(DATA!$D$133:$D$368=B1626)*(DATA!$E$133:$E$368=D1626),0)),"n/a")</f>
        <v>0</v>
      </c>
      <c r="H1626" s="77">
        <f t="array" ref="H1626">IFERROR(INDEX(DATA!$Y$133:$Y$368,MATCH(1,(DATA!$D$133:$D$368=B1626)*(DATA!$E$133:$E$368=D1626),0)),"n/a")</f>
        <v>0</v>
      </c>
      <c r="I1626" s="87">
        <f t="array" ref="I1626">IFERROR(INDEX(DATA!$AH$133:$AH$368,MATCH(1,(DATA!$D$133:$D$368=B1626)*(DATA!$E$133:$E$368=D1626),0)),"n/a")</f>
        <v>2.99242424242424</v>
      </c>
      <c r="J1626" s="77">
        <f t="array" ref="J1626">IFERROR(INDEX(DATA!$AI$133:$AI$368,MATCH(1,(DATA!$D$133:$D$368=B1626)*(DATA!$E$133:$E$368=D1626),0)),"n/a")</f>
        <v>-0.249049429657795</v>
      </c>
      <c r="K1626" s="87">
        <f t="array" ref="K1626">IFERROR(INDEX(DATA!$AR$133:$AR$368,MATCH(1,(DATA!$D$133:$D$368=B1626)*(DATA!$E$133:$E$368=D1626),0)),"n/a")</f>
        <v>2.99242424242424</v>
      </c>
      <c r="L1626" s="77">
        <f t="array" ref="L1626">IFERROR(INDEX(DATA!$AS$133:$AS$368,MATCH(1,(DATA!$D$133:$D$368=B1626)*(DATA!$E$133:$E$368=D1626),0)),"n/a")</f>
        <v>-0.249531001741994</v>
      </c>
    </row>
    <row r="1627" spans="1:12" x14ac:dyDescent="0.2">
      <c r="A1627" s="75" t="s">
        <v>19</v>
      </c>
      <c r="B1627" s="66" t="s">
        <v>22</v>
      </c>
      <c r="C1627" s="66" t="s">
        <v>26</v>
      </c>
      <c r="D1627" s="66" t="s">
        <v>310</v>
      </c>
      <c r="E1627" s="87" t="str">
        <f t="array" ref="E1627">IFERROR(INDEX(DATA!$N$133:$N$368,MATCH(1,(DATA!$D$133:$D$368=B1627)*(DATA!$E$133:$E$368=D1627),0)),"n/a")</f>
        <v>n/a</v>
      </c>
      <c r="F1627" s="77" t="str">
        <f t="array" ref="F1627">IFERROR(INDEX(DATA!$O$133:$O$368,MATCH(1,(DATA!$D$133:$D$368=B1627)*(DATA!$E$133:$E$368=D1627),0)),"n/a")</f>
        <v>n/a</v>
      </c>
      <c r="G1627" s="87" t="str">
        <f t="array" ref="G1627">IFERROR(INDEX(DATA!$X$133:$X$368,MATCH(1,(DATA!$D$133:$D$368=B1627)*(DATA!$E$133:$E$368=D1627),0)),"n/a")</f>
        <v>n/a</v>
      </c>
      <c r="H1627" s="77" t="str">
        <f t="array" ref="H1627">IFERROR(INDEX(DATA!$Y$133:$Y$368,MATCH(1,(DATA!$D$133:$D$368=B1627)*(DATA!$E$133:$E$368=D1627),0)),"n/a")</f>
        <v>n/a</v>
      </c>
      <c r="I1627" s="87" t="str">
        <f t="array" ref="I1627">IFERROR(INDEX(DATA!$AH$133:$AH$368,MATCH(1,(DATA!$D$133:$D$368=B1627)*(DATA!$E$133:$E$368=D1627),0)),"n/a")</f>
        <v>n/a</v>
      </c>
      <c r="J1627" s="77" t="str">
        <f t="array" ref="J1627">IFERROR(INDEX(DATA!$AI$133:$AI$368,MATCH(1,(DATA!$D$133:$D$368=B1627)*(DATA!$E$133:$E$368=D1627),0)),"n/a")</f>
        <v>n/a</v>
      </c>
      <c r="K1627" s="87" t="str">
        <f t="array" ref="K1627">IFERROR(INDEX(DATA!$AR$133:$AR$368,MATCH(1,(DATA!$D$133:$D$368=B1627)*(DATA!$E$133:$E$368=D1627),0)),"n/a")</f>
        <v>n/a</v>
      </c>
      <c r="L1627" s="77" t="str">
        <f t="array" ref="L1627">IFERROR(INDEX(DATA!$AS$133:$AS$368,MATCH(1,(DATA!$D$133:$D$368=B1627)*(DATA!$E$133:$E$368=D1627),0)),"n/a")</f>
        <v>n/a</v>
      </c>
    </row>
    <row r="1628" spans="1:12" x14ac:dyDescent="0.2">
      <c r="A1628" s="75" t="s">
        <v>19</v>
      </c>
      <c r="B1628" s="66" t="s">
        <v>22</v>
      </c>
      <c r="C1628" s="66" t="s">
        <v>26</v>
      </c>
      <c r="D1628" s="66" t="s">
        <v>311</v>
      </c>
      <c r="E1628" s="87">
        <f t="array" ref="E1628">IFERROR(INDEX(DATA!$N$133:$N$368,MATCH(1,(DATA!$D$133:$D$368=B1628)*(DATA!$E$133:$E$368=D1628),0)),"n/a")</f>
        <v>7.2120253164557004</v>
      </c>
      <c r="F1628" s="77">
        <f t="array" ref="F1628">IFERROR(INDEX(DATA!$O$133:$O$368,MATCH(1,(DATA!$D$133:$D$368=B1628)*(DATA!$E$133:$E$368=D1628),0)),"n/a")</f>
        <v>0</v>
      </c>
      <c r="G1628" s="87">
        <f t="array" ref="G1628">IFERROR(INDEX(DATA!$X$133:$X$368,MATCH(1,(DATA!$D$133:$D$368=B1628)*(DATA!$E$133:$E$368=D1628),0)),"n/a")</f>
        <v>7.2339869281045797</v>
      </c>
      <c r="H1628" s="77">
        <f t="array" ref="H1628">IFERROR(INDEX(DATA!$Y$133:$Y$368,MATCH(1,(DATA!$D$133:$D$368=B1628)*(DATA!$E$133:$E$368=D1628),0)),"n/a")</f>
        <v>0.33497136167899999</v>
      </c>
      <c r="I1628" s="87">
        <f t="array" ref="I1628">IFERROR(INDEX(DATA!$AH$133:$AH$368,MATCH(1,(DATA!$D$133:$D$368=B1628)*(DATA!$E$133:$E$368=D1628),0)),"n/a")</f>
        <v>7.2245508982035904</v>
      </c>
      <c r="J1628" s="77">
        <f t="array" ref="J1628">IFERROR(INDEX(DATA!$AI$133:$AI$368,MATCH(1,(DATA!$D$133:$D$368=B1628)*(DATA!$E$133:$E$368=D1628),0)),"n/a")</f>
        <v>0.27396055173211198</v>
      </c>
      <c r="K1628" s="87">
        <f t="array" ref="K1628">IFERROR(INDEX(DATA!$AR$133:$AR$368,MATCH(1,(DATA!$D$133:$D$368=B1628)*(DATA!$E$133:$E$368=D1628),0)),"n/a")</f>
        <v>7.0286689419795199</v>
      </c>
      <c r="L1628" s="77">
        <f t="array" ref="L1628">IFERROR(INDEX(DATA!$AS$133:$AS$368,MATCH(1,(DATA!$D$133:$D$368=B1628)*(DATA!$E$133:$E$368=D1628),0)),"n/a")</f>
        <v>0.160168242667417</v>
      </c>
    </row>
    <row r="1629" spans="1:12" x14ac:dyDescent="0.2">
      <c r="A1629" s="75" t="s">
        <v>19</v>
      </c>
      <c r="B1629" s="66" t="s">
        <v>22</v>
      </c>
      <c r="C1629" s="66" t="s">
        <v>26</v>
      </c>
      <c r="D1629" s="66" t="s">
        <v>312</v>
      </c>
      <c r="E1629" s="87">
        <f t="array" ref="E1629">IFERROR(INDEX(DATA!$N$133:$N$368,MATCH(1,(DATA!$D$133:$D$368=B1629)*(DATA!$E$133:$E$368=D1629),0)),"n/a")</f>
        <v>0</v>
      </c>
      <c r="F1629" s="77">
        <f t="array" ref="F1629">IFERROR(INDEX(DATA!$O$133:$O$368,MATCH(1,(DATA!$D$133:$D$368=B1629)*(DATA!$E$133:$E$368=D1629),0)),"n/a")</f>
        <v>-1</v>
      </c>
      <c r="G1629" s="87">
        <f t="array" ref="G1629">IFERROR(INDEX(DATA!$X$133:$X$368,MATCH(1,(DATA!$D$133:$D$368=B1629)*(DATA!$E$133:$E$368=D1629),0)),"n/a")</f>
        <v>5.9905071196602604</v>
      </c>
      <c r="H1629" s="77">
        <f t="array" ref="H1629">IFERROR(INDEX(DATA!$Y$133:$Y$368,MATCH(1,(DATA!$D$133:$D$368=B1629)*(DATA!$E$133:$E$368=D1629),0)),"n/a")</f>
        <v>1.6674636879483399E-2</v>
      </c>
      <c r="I1629" s="87">
        <f t="array" ref="I1629">IFERROR(INDEX(DATA!$AH$133:$AH$368,MATCH(1,(DATA!$D$133:$D$368=B1629)*(DATA!$E$133:$E$368=D1629),0)),"n/a")</f>
        <v>5.9908755922091599</v>
      </c>
      <c r="J1629" s="77">
        <f t="array" ref="J1629">IFERROR(INDEX(DATA!$AI$133:$AI$368,MATCH(1,(DATA!$D$133:$D$368=B1629)*(DATA!$E$133:$E$368=D1629),0)),"n/a")</f>
        <v>7.0989250847759894E-2</v>
      </c>
      <c r="K1629" s="87">
        <f t="array" ref="K1629">IFERROR(INDEX(DATA!$AR$133:$AR$368,MATCH(1,(DATA!$D$133:$D$368=B1629)*(DATA!$E$133:$E$368=D1629),0)),"n/a")</f>
        <v>5.9656316916488201</v>
      </c>
      <c r="L1629" s="77">
        <f t="array" ref="L1629">IFERROR(INDEX(DATA!$AS$133:$AS$368,MATCH(1,(DATA!$D$133:$D$368=B1629)*(DATA!$E$133:$E$368=D1629),0)),"n/a")</f>
        <v>2.9619720521918799E-2</v>
      </c>
    </row>
    <row r="1630" spans="1:12" x14ac:dyDescent="0.2">
      <c r="A1630" s="75" t="s">
        <v>19</v>
      </c>
      <c r="B1630" s="66" t="s">
        <v>22</v>
      </c>
      <c r="C1630" s="66" t="s">
        <v>26</v>
      </c>
      <c r="D1630" s="66" t="s">
        <v>313</v>
      </c>
      <c r="E1630" s="87">
        <f t="array" ref="E1630">IFERROR(INDEX(DATA!$N$133:$N$368,MATCH(1,(DATA!$D$133:$D$368=B1630)*(DATA!$E$133:$E$368=D1630),0)),"n/a")</f>
        <v>11.171029668411901</v>
      </c>
      <c r="F1630" s="77">
        <f t="array" ref="F1630">IFERROR(INDEX(DATA!$O$133:$O$368,MATCH(1,(DATA!$D$133:$D$368=B1630)*(DATA!$E$133:$E$368=D1630),0)),"n/a")</f>
        <v>-0.29369216486058702</v>
      </c>
      <c r="G1630" s="87">
        <f t="array" ref="G1630">IFERROR(INDEX(DATA!$X$133:$X$368,MATCH(1,(DATA!$D$133:$D$368=B1630)*(DATA!$E$133:$E$368=D1630),0)),"n/a")</f>
        <v>17.1876176138502</v>
      </c>
      <c r="H1630" s="77">
        <f t="array" ref="H1630">IFERROR(INDEX(DATA!$Y$133:$Y$368,MATCH(1,(DATA!$D$133:$D$368=B1630)*(DATA!$E$133:$E$368=D1630),0)),"n/a")</f>
        <v>0.473414853631069</v>
      </c>
      <c r="I1630" s="87">
        <f t="array" ref="I1630">IFERROR(INDEX(DATA!$AH$133:$AH$368,MATCH(1,(DATA!$D$133:$D$368=B1630)*(DATA!$E$133:$E$368=D1630),0)),"n/a")</f>
        <v>13.480095541401299</v>
      </c>
      <c r="J1630" s="77">
        <f t="array" ref="J1630">IFERROR(INDEX(DATA!$AI$133:$AI$368,MATCH(1,(DATA!$D$133:$D$368=B1630)*(DATA!$E$133:$E$368=D1630),0)),"n/a")</f>
        <v>0.83213250135013594</v>
      </c>
      <c r="K1630" s="87">
        <f t="array" ref="K1630">IFERROR(INDEX(DATA!$AR$133:$AR$368,MATCH(1,(DATA!$D$133:$D$368=B1630)*(DATA!$E$133:$E$368=D1630),0)),"n/a")</f>
        <v>11.1053778558875</v>
      </c>
      <c r="L1630" s="77">
        <f t="array" ref="L1630">IFERROR(INDEX(DATA!$AS$133:$AS$368,MATCH(1,(DATA!$D$133:$D$368=B1630)*(DATA!$E$133:$E$368=D1630),0)),"n/a")</f>
        <v>0.85231799785388696</v>
      </c>
    </row>
    <row r="1631" spans="1:12" x14ac:dyDescent="0.2">
      <c r="A1631" s="75" t="s">
        <v>19</v>
      </c>
      <c r="B1631" s="66" t="s">
        <v>22</v>
      </c>
      <c r="C1631" s="66" t="s">
        <v>26</v>
      </c>
      <c r="D1631" s="66" t="s">
        <v>314</v>
      </c>
      <c r="E1631" s="87">
        <f t="array" ref="E1631">IFERROR(INDEX(DATA!$N$133:$N$368,MATCH(1,(DATA!$D$133:$D$368=B1631)*(DATA!$E$133:$E$368=D1631),0)),"n/a")</f>
        <v>0</v>
      </c>
      <c r="F1631" s="77">
        <f t="array" ref="F1631">IFERROR(INDEX(DATA!$O$133:$O$368,MATCH(1,(DATA!$D$133:$D$368=B1631)*(DATA!$E$133:$E$368=D1631),0)),"n/a")</f>
        <v>-1</v>
      </c>
      <c r="G1631" s="87">
        <f t="array" ref="G1631">IFERROR(INDEX(DATA!$X$133:$X$368,MATCH(1,(DATA!$D$133:$D$368=B1631)*(DATA!$E$133:$E$368=D1631),0)),"n/a")</f>
        <v>0</v>
      </c>
      <c r="H1631" s="77">
        <f t="array" ref="H1631">IFERROR(INDEX(DATA!$Y$133:$Y$368,MATCH(1,(DATA!$D$133:$D$368=B1631)*(DATA!$E$133:$E$368=D1631),0)),"n/a")</f>
        <v>-1</v>
      </c>
      <c r="I1631" s="87">
        <f t="array" ref="I1631">IFERROR(INDEX(DATA!$AH$133:$AH$368,MATCH(1,(DATA!$D$133:$D$368=B1631)*(DATA!$E$133:$E$368=D1631),0)),"n/a")</f>
        <v>10.913561847988101</v>
      </c>
      <c r="J1631" s="77">
        <f t="array" ref="J1631">IFERROR(INDEX(DATA!$AI$133:$AI$368,MATCH(1,(DATA!$D$133:$D$368=B1631)*(DATA!$E$133:$E$368=D1631),0)),"n/a")</f>
        <v>2.48795197235403</v>
      </c>
      <c r="K1631" s="87">
        <f t="array" ref="K1631">IFERROR(INDEX(DATA!$AR$133:$AR$368,MATCH(1,(DATA!$D$133:$D$368=B1631)*(DATA!$E$133:$E$368=D1631),0)),"n/a")</f>
        <v>4.7651497827578302</v>
      </c>
      <c r="L1631" s="77">
        <f t="array" ref="L1631">IFERROR(INDEX(DATA!$AS$133:$AS$368,MATCH(1,(DATA!$D$133:$D$368=B1631)*(DATA!$E$133:$E$368=D1631),0)),"n/a")</f>
        <v>0.30489995584260798</v>
      </c>
    </row>
    <row r="1632" spans="1:12" x14ac:dyDescent="0.2">
      <c r="A1632" s="75" t="s">
        <v>19</v>
      </c>
      <c r="B1632" s="66" t="s">
        <v>22</v>
      </c>
      <c r="C1632" s="66" t="s">
        <v>26</v>
      </c>
      <c r="D1632" s="66" t="s">
        <v>315</v>
      </c>
      <c r="E1632" s="87">
        <f t="array" ref="E1632">IFERROR(INDEX(DATA!$N$133:$N$368,MATCH(1,(DATA!$D$133:$D$368=B1632)*(DATA!$E$133:$E$368=D1632),0)),"n/a")</f>
        <v>8.1654061334438506</v>
      </c>
      <c r="F1632" s="77">
        <f t="array" ref="F1632">IFERROR(INDEX(DATA!$O$133:$O$368,MATCH(1,(DATA!$D$133:$D$368=B1632)*(DATA!$E$133:$E$368=D1632),0)),"n/a")</f>
        <v>-0.41385639321204298</v>
      </c>
      <c r="G1632" s="87">
        <f t="array" ref="G1632">IFERROR(INDEX(DATA!$X$133:$X$368,MATCH(1,(DATA!$D$133:$D$368=B1632)*(DATA!$E$133:$E$368=D1632),0)),"n/a")</f>
        <v>7.4313126147695296</v>
      </c>
      <c r="H1632" s="77">
        <f t="array" ref="H1632">IFERROR(INDEX(DATA!$Y$133:$Y$368,MATCH(1,(DATA!$D$133:$D$368=B1632)*(DATA!$E$133:$E$368=D1632),0)),"n/a")</f>
        <v>-0.445906124460687</v>
      </c>
      <c r="I1632" s="87">
        <f t="array" ref="I1632">IFERROR(INDEX(DATA!$AH$133:$AH$368,MATCH(1,(DATA!$D$133:$D$368=B1632)*(DATA!$E$133:$E$368=D1632),0)),"n/a")</f>
        <v>5.8265329245819499</v>
      </c>
      <c r="J1632" s="77">
        <f t="array" ref="J1632">IFERROR(INDEX(DATA!$AI$133:$AI$368,MATCH(1,(DATA!$D$133:$D$368=B1632)*(DATA!$E$133:$E$368=D1632),0)),"n/a")</f>
        <v>-0.58839950886155901</v>
      </c>
      <c r="K1632" s="87">
        <f t="array" ref="K1632">IFERROR(INDEX(DATA!$AR$133:$AR$368,MATCH(1,(DATA!$D$133:$D$368=B1632)*(DATA!$E$133:$E$368=D1632),0)),"n/a")</f>
        <v>6.3985562085564096</v>
      </c>
      <c r="L1632" s="77">
        <f t="array" ref="L1632">IFERROR(INDEX(DATA!$AS$133:$AS$368,MATCH(1,(DATA!$D$133:$D$368=B1632)*(DATA!$E$133:$E$368=D1632),0)),"n/a")</f>
        <v>-0.57604110374992001</v>
      </c>
    </row>
    <row r="1633" spans="1:12" x14ac:dyDescent="0.2">
      <c r="A1633" s="75" t="s">
        <v>19</v>
      </c>
      <c r="B1633" s="66" t="s">
        <v>22</v>
      </c>
      <c r="C1633" s="66" t="s">
        <v>26</v>
      </c>
      <c r="D1633" s="66" t="s">
        <v>316</v>
      </c>
      <c r="E1633" s="87" t="str">
        <f t="array" ref="E1633">IFERROR(INDEX(DATA!$N$133:$N$368,MATCH(1,(DATA!$D$133:$D$368=B1633)*(DATA!$E$133:$E$368=D1633),0)),"n/a")</f>
        <v>n/a</v>
      </c>
      <c r="F1633" s="77" t="str">
        <f t="array" ref="F1633">IFERROR(INDEX(DATA!$O$133:$O$368,MATCH(1,(DATA!$D$133:$D$368=B1633)*(DATA!$E$133:$E$368=D1633),0)),"n/a")</f>
        <v>n/a</v>
      </c>
      <c r="G1633" s="87" t="str">
        <f t="array" ref="G1633">IFERROR(INDEX(DATA!$X$133:$X$368,MATCH(1,(DATA!$D$133:$D$368=B1633)*(DATA!$E$133:$E$368=D1633),0)),"n/a")</f>
        <v>n/a</v>
      </c>
      <c r="H1633" s="77" t="str">
        <f t="array" ref="H1633">IFERROR(INDEX(DATA!$Y$133:$Y$368,MATCH(1,(DATA!$D$133:$D$368=B1633)*(DATA!$E$133:$E$368=D1633),0)),"n/a")</f>
        <v>n/a</v>
      </c>
      <c r="I1633" s="87" t="str">
        <f t="array" ref="I1633">IFERROR(INDEX(DATA!$AH$133:$AH$368,MATCH(1,(DATA!$D$133:$D$368=B1633)*(DATA!$E$133:$E$368=D1633),0)),"n/a")</f>
        <v>n/a</v>
      </c>
      <c r="J1633" s="77" t="str">
        <f t="array" ref="J1633">IFERROR(INDEX(DATA!$AI$133:$AI$368,MATCH(1,(DATA!$D$133:$D$368=B1633)*(DATA!$E$133:$E$368=D1633),0)),"n/a")</f>
        <v>n/a</v>
      </c>
      <c r="K1633" s="87" t="str">
        <f t="array" ref="K1633">IFERROR(INDEX(DATA!$AR$133:$AR$368,MATCH(1,(DATA!$D$133:$D$368=B1633)*(DATA!$E$133:$E$368=D1633),0)),"n/a")</f>
        <v>n/a</v>
      </c>
      <c r="L1633" s="77" t="str">
        <f t="array" ref="L1633">IFERROR(INDEX(DATA!$AS$133:$AS$368,MATCH(1,(DATA!$D$133:$D$368=B1633)*(DATA!$E$133:$E$368=D1633),0)),"n/a")</f>
        <v>n/a</v>
      </c>
    </row>
    <row r="1634" spans="1:12" x14ac:dyDescent="0.2">
      <c r="A1634" s="75" t="s">
        <v>19</v>
      </c>
      <c r="B1634" s="66" t="s">
        <v>22</v>
      </c>
      <c r="C1634" s="66" t="s">
        <v>26</v>
      </c>
      <c r="D1634" s="66" t="s">
        <v>317</v>
      </c>
      <c r="E1634" s="87">
        <f t="array" ref="E1634">IFERROR(INDEX(DATA!$N$133:$N$368,MATCH(1,(DATA!$D$133:$D$368=B1634)*(DATA!$E$133:$E$368=D1634),0)),"n/a")</f>
        <v>14.4175824175824</v>
      </c>
      <c r="F1634" s="77">
        <f t="array" ref="F1634">IFERROR(INDEX(DATA!$O$133:$O$368,MATCH(1,(DATA!$D$133:$D$368=B1634)*(DATA!$E$133:$E$368=D1634),0)),"n/a")</f>
        <v>0</v>
      </c>
      <c r="G1634" s="87">
        <f t="array" ref="G1634">IFERROR(INDEX(DATA!$X$133:$X$368,MATCH(1,(DATA!$D$133:$D$368=B1634)*(DATA!$E$133:$E$368=D1634),0)),"n/a")</f>
        <v>4.4772421739965402</v>
      </c>
      <c r="H1634" s="77">
        <f t="array" ref="H1634">IFERROR(INDEX(DATA!$Y$133:$Y$368,MATCH(1,(DATA!$D$133:$D$368=B1634)*(DATA!$E$133:$E$368=D1634),0)),"n/a")</f>
        <v>0</v>
      </c>
      <c r="I1634" s="87">
        <f t="array" ref="I1634">IFERROR(INDEX(DATA!$AH$133:$AH$368,MATCH(1,(DATA!$D$133:$D$368=B1634)*(DATA!$E$133:$E$368=D1634),0)),"n/a")</f>
        <v>4.2776350525327302</v>
      </c>
      <c r="J1634" s="77">
        <f t="array" ref="J1634">IFERROR(INDEX(DATA!$AI$133:$AI$368,MATCH(1,(DATA!$D$133:$D$368=B1634)*(DATA!$E$133:$E$368=D1634),0)),"n/a")</f>
        <v>0</v>
      </c>
      <c r="K1634" s="87">
        <f t="array" ref="K1634">IFERROR(INDEX(DATA!$AR$133:$AR$368,MATCH(1,(DATA!$D$133:$D$368=B1634)*(DATA!$E$133:$E$368=D1634),0)),"n/a")</f>
        <v>4.2275197402019202</v>
      </c>
      <c r="L1634" s="77">
        <f t="array" ref="L1634">IFERROR(INDEX(DATA!$AS$133:$AS$368,MATCH(1,(DATA!$D$133:$D$368=B1634)*(DATA!$E$133:$E$368=D1634),0)),"n/a")</f>
        <v>0</v>
      </c>
    </row>
    <row r="1635" spans="1:12" x14ac:dyDescent="0.2">
      <c r="A1635" s="75" t="s">
        <v>19</v>
      </c>
      <c r="B1635" s="66" t="s">
        <v>22</v>
      </c>
      <c r="C1635" s="66" t="s">
        <v>26</v>
      </c>
      <c r="D1635" s="66" t="s">
        <v>318</v>
      </c>
      <c r="E1635" s="87">
        <f t="array" ref="E1635">IFERROR(INDEX(DATA!$N$133:$N$368,MATCH(1,(DATA!$D$133:$D$368=B1635)*(DATA!$E$133:$E$368=D1635),0)),"n/a")</f>
        <v>0.73998136067101605</v>
      </c>
      <c r="F1635" s="77">
        <f t="array" ref="F1635">IFERROR(INDEX(DATA!$O$133:$O$368,MATCH(1,(DATA!$D$133:$D$368=B1635)*(DATA!$E$133:$E$368=D1635),0)),"n/a")</f>
        <v>-0.85152861944803104</v>
      </c>
      <c r="G1635" s="87">
        <f t="array" ref="G1635">IFERROR(INDEX(DATA!$X$133:$X$368,MATCH(1,(DATA!$D$133:$D$368=B1635)*(DATA!$E$133:$E$368=D1635),0)),"n/a")</f>
        <v>0.64034967900560102</v>
      </c>
      <c r="H1635" s="77">
        <f t="array" ref="H1635">IFERROR(INDEX(DATA!$Y$133:$Y$368,MATCH(1,(DATA!$D$133:$D$368=B1635)*(DATA!$E$133:$E$368=D1635),0)),"n/a")</f>
        <v>-0.87162481276291304</v>
      </c>
      <c r="I1635" s="87">
        <f t="array" ref="I1635">IFERROR(INDEX(DATA!$AH$133:$AH$368,MATCH(1,(DATA!$D$133:$D$368=B1635)*(DATA!$E$133:$E$368=D1635),0)),"n/a")</f>
        <v>0.56054721465422297</v>
      </c>
      <c r="J1635" s="77">
        <f t="array" ref="J1635">IFERROR(INDEX(DATA!$AI$133:$AI$368,MATCH(1,(DATA!$D$133:$D$368=B1635)*(DATA!$E$133:$E$368=D1635),0)),"n/a")</f>
        <v>-0.88762614800563899</v>
      </c>
      <c r="K1635" s="87">
        <f t="array" ref="K1635">IFERROR(INDEX(DATA!$AR$133:$AR$368,MATCH(1,(DATA!$D$133:$D$368=B1635)*(DATA!$E$133:$E$368=D1635),0)),"n/a")</f>
        <v>0.65236148955494999</v>
      </c>
      <c r="L1635" s="77">
        <f t="array" ref="L1635">IFERROR(INDEX(DATA!$AS$133:$AS$368,MATCH(1,(DATA!$D$133:$D$368=B1635)*(DATA!$E$133:$E$368=D1635),0)),"n/a")</f>
        <v>-0.86921998440525805</v>
      </c>
    </row>
    <row r="1636" spans="1:12" x14ac:dyDescent="0.2">
      <c r="A1636" s="75" t="s">
        <v>19</v>
      </c>
      <c r="B1636" s="66" t="s">
        <v>22</v>
      </c>
      <c r="C1636" s="66" t="s">
        <v>26</v>
      </c>
      <c r="D1636" s="66" t="s">
        <v>344</v>
      </c>
      <c r="E1636" s="87">
        <f t="array" ref="E1636">IFERROR(INDEX(DATA!$N$133:$N$368,MATCH(1,(DATA!$D$133:$D$368=B1636)*(DATA!$E$133:$E$368=D1636),0)),"n/a")</f>
        <v>2.9159951508236501</v>
      </c>
      <c r="F1636" s="77">
        <f t="array" ref="F1636">IFERROR(INDEX(DATA!$O$133:$O$368,MATCH(1,(DATA!$D$133:$D$368=B1636)*(DATA!$E$133:$E$368=D1636),0)),"n/a")</f>
        <v>9.7443577507882496E-3</v>
      </c>
      <c r="G1636" s="87">
        <f t="array" ref="G1636">IFERROR(INDEX(DATA!$X$133:$X$368,MATCH(1,(DATA!$D$133:$D$368=B1636)*(DATA!$E$133:$E$368=D1636),0)),"n/a")</f>
        <v>2.9268882094554001</v>
      </c>
      <c r="H1636" s="77">
        <f t="array" ref="H1636">IFERROR(INDEX(DATA!$Y$133:$Y$368,MATCH(1,(DATA!$D$133:$D$368=B1636)*(DATA!$E$133:$E$368=D1636),0)),"n/a")</f>
        <v>2.6975072489168101E-2</v>
      </c>
      <c r="I1636" s="87">
        <f t="array" ref="I1636">IFERROR(INDEX(DATA!$AH$133:$AH$368,MATCH(1,(DATA!$D$133:$D$368=B1636)*(DATA!$E$133:$E$368=D1636),0)),"n/a")</f>
        <v>2.9089676104455902</v>
      </c>
      <c r="J1636" s="77">
        <f t="array" ref="J1636">IFERROR(INDEX(DATA!$AI$133:$AI$368,MATCH(1,(DATA!$D$133:$D$368=B1636)*(DATA!$E$133:$E$368=D1636),0)),"n/a")</f>
        <v>2.137926399814E-2</v>
      </c>
      <c r="K1636" s="87">
        <f t="array" ref="K1636">IFERROR(INDEX(DATA!$AR$133:$AR$368,MATCH(1,(DATA!$D$133:$D$368=B1636)*(DATA!$E$133:$E$368=D1636),0)),"n/a")</f>
        <v>2.86826467455895</v>
      </c>
      <c r="L1636" s="77">
        <f t="array" ref="L1636">IFERROR(INDEX(DATA!$AS$133:$AS$368,MATCH(1,(DATA!$D$133:$D$368=B1636)*(DATA!$E$133:$E$368=D1636),0)),"n/a")</f>
        <v>2.1708232507371701E-2</v>
      </c>
    </row>
    <row r="1637" spans="1:12" x14ac:dyDescent="0.2">
      <c r="A1637" s="75" t="s">
        <v>19</v>
      </c>
      <c r="B1637" s="66" t="s">
        <v>22</v>
      </c>
      <c r="C1637" s="66" t="s">
        <v>26</v>
      </c>
      <c r="D1637" s="66" t="s">
        <v>345</v>
      </c>
      <c r="E1637" s="87">
        <f t="array" ref="E1637">IFERROR(INDEX(DATA!$N$133:$N$368,MATCH(1,(DATA!$D$133:$D$368=B1637)*(DATA!$E$133:$E$368=D1637),0)),"n/a")</f>
        <v>0</v>
      </c>
      <c r="F1637" s="77">
        <f t="array" ref="F1637">IFERROR(INDEX(DATA!$O$133:$O$368,MATCH(1,(DATA!$D$133:$D$368=B1637)*(DATA!$E$133:$E$368=D1637),0)),"n/a")</f>
        <v>-1</v>
      </c>
      <c r="G1637" s="87">
        <f t="array" ref="G1637">IFERROR(INDEX(DATA!$X$133:$X$368,MATCH(1,(DATA!$D$133:$D$368=B1637)*(DATA!$E$133:$E$368=D1637),0)),"n/a")</f>
        <v>0</v>
      </c>
      <c r="H1637" s="77">
        <f t="array" ref="H1637">IFERROR(INDEX(DATA!$Y$133:$Y$368,MATCH(1,(DATA!$D$133:$D$368=B1637)*(DATA!$E$133:$E$368=D1637),0)),"n/a")</f>
        <v>-1</v>
      </c>
      <c r="I1637" s="87">
        <f t="array" ref="I1637">IFERROR(INDEX(DATA!$AH$133:$AH$368,MATCH(1,(DATA!$D$133:$D$368=B1637)*(DATA!$E$133:$E$368=D1637),0)),"n/a")</f>
        <v>5</v>
      </c>
      <c r="J1637" s="77">
        <f t="array" ref="J1637">IFERROR(INDEX(DATA!$AI$133:$AI$368,MATCH(1,(DATA!$D$133:$D$368=B1637)*(DATA!$E$133:$E$368=D1637),0)),"n/a")</f>
        <v>2.6239469686507502E-3</v>
      </c>
      <c r="K1637" s="87">
        <f t="array" ref="K1637">IFERROR(INDEX(DATA!$AR$133:$AR$368,MATCH(1,(DATA!$D$133:$D$368=B1637)*(DATA!$E$133:$E$368=D1637),0)),"n/a")</f>
        <v>4.9900410076156998</v>
      </c>
      <c r="L1637" s="77">
        <f t="array" ref="L1637">IFERROR(INDEX(DATA!$AS$133:$AS$368,MATCH(1,(DATA!$D$133:$D$368=B1637)*(DATA!$E$133:$E$368=D1637),0)),"n/a")</f>
        <v>6.2692211821536602E-4</v>
      </c>
    </row>
    <row r="1638" spans="1:12" x14ac:dyDescent="0.2">
      <c r="A1638" s="75"/>
      <c r="E1638" s="100"/>
      <c r="F1638" s="102"/>
      <c r="G1638" s="100"/>
      <c r="H1638" s="102"/>
      <c r="I1638" s="100"/>
      <c r="J1638" s="102"/>
      <c r="K1638" s="100"/>
      <c r="L1638" s="102"/>
    </row>
    <row r="1639" spans="1:12" x14ac:dyDescent="0.2">
      <c r="A1639" s="75" t="s">
        <v>19</v>
      </c>
      <c r="B1639" s="66" t="s">
        <v>20</v>
      </c>
      <c r="C1639" s="66" t="s">
        <v>0</v>
      </c>
      <c r="D1639" s="66" t="s">
        <v>271</v>
      </c>
      <c r="E1639" s="76">
        <f t="array" ref="E1639">IFERROR(INDEX(DATA!$F$133:$F$368,MATCH(1,(DATA!$D$133:$D$368=B1639)*(DATA!$E$133:$E$368=D1639),0)),"n/a")</f>
        <v>22802.7</v>
      </c>
      <c r="F1639" s="77">
        <f t="array" ref="F1639">IFERROR(INDEX(DATA!$G$133:$G$368,MATCH(1,(DATA!$D$133:$D$368=B1639)*(DATA!$E$133:$E$368=D1639),0)),"n/a")</f>
        <v>-3.8216254245266403E-2</v>
      </c>
      <c r="G1639" s="76">
        <f t="array" ref="G1639">IFERROR(INDEX(DATA!$P$133:$P$368,MATCH(1,(DATA!$D$133:$D$368=B1639)*(DATA!$E$133:$E$368=D1639),0)),"n/a")</f>
        <v>82790.19</v>
      </c>
      <c r="H1639" s="77">
        <f t="array" ref="H1639">IFERROR(INDEX(DATA!$Q$133:$Q$368,MATCH(1,(DATA!$D$133:$D$368=B1639)*(DATA!$E$133:$E$368=D1639),0)),"n/a")</f>
        <v>9.7033254763091003E-3</v>
      </c>
      <c r="I1639" s="76">
        <f t="array" ref="I1639">IFERROR(INDEX(DATA!$Z$133:$Z$368,MATCH(1,(DATA!$D$133:$D$368=B1639)*(DATA!$E$133:$E$368=D1639),0)),"n/a")</f>
        <v>158679.64000000001</v>
      </c>
      <c r="J1639" s="77">
        <f t="array" ref="J1639">IFERROR(INDEX(DATA!$AA$133:$AA$368,MATCH(1,(DATA!$D$133:$D$368=B1639)*(DATA!$E$133:$E$368=D1639),0)),"n/a")</f>
        <v>1.8566870337709498E-2</v>
      </c>
      <c r="K1639" s="76">
        <f t="array" ref="K1639">IFERROR(INDEX(DATA!$AJ$133:$AJ$368,MATCH(1,(DATA!$D$133:$D$368=B1639)*(DATA!$E$133:$E$368=D1639),0)),"n/a")</f>
        <v>278130.71000000002</v>
      </c>
      <c r="L1639" s="77">
        <f t="array" ref="L1639">IFERROR(INDEX(DATA!$AK$133:$AK$368,MATCH(1,(DATA!$D$133:$D$368=B1639)*(DATA!$E$133:$E$368=D1639),0)),"n/a")</f>
        <v>2.7974031830042701E-2</v>
      </c>
    </row>
    <row r="1640" spans="1:12" x14ac:dyDescent="0.2">
      <c r="A1640" s="75" t="s">
        <v>19</v>
      </c>
      <c r="B1640" s="66" t="s">
        <v>20</v>
      </c>
      <c r="C1640" s="66" t="s">
        <v>0</v>
      </c>
      <c r="D1640" s="66" t="s">
        <v>272</v>
      </c>
      <c r="E1640" s="76">
        <f t="array" ref="E1640">IFERROR(INDEX(DATA!$F$133:$F$368,MATCH(1,(DATA!$D$133:$D$368=B1640)*(DATA!$E$133:$E$368=D1640),0)),"n/a")</f>
        <v>56860.21</v>
      </c>
      <c r="F1640" s="77">
        <f t="array" ref="F1640">IFERROR(INDEX(DATA!$G$133:$G$368,MATCH(1,(DATA!$D$133:$D$368=B1640)*(DATA!$E$133:$E$368=D1640),0)),"n/a")</f>
        <v>0.23657028949686801</v>
      </c>
      <c r="G1640" s="76">
        <f t="array" ref="G1640">IFERROR(INDEX(DATA!$P$133:$P$368,MATCH(1,(DATA!$D$133:$D$368=B1640)*(DATA!$E$133:$E$368=D1640),0)),"n/a")</f>
        <v>202926.87</v>
      </c>
      <c r="H1640" s="77">
        <f t="array" ref="H1640">IFERROR(INDEX(DATA!$Q$133:$Q$368,MATCH(1,(DATA!$D$133:$D$368=B1640)*(DATA!$E$133:$E$368=D1640),0)),"n/a")</f>
        <v>0.26979391326760199</v>
      </c>
      <c r="I1640" s="76">
        <f t="array" ref="I1640">IFERROR(INDEX(DATA!$Z$133:$Z$368,MATCH(1,(DATA!$D$133:$D$368=B1640)*(DATA!$E$133:$E$368=D1640),0)),"n/a")</f>
        <v>391432.14</v>
      </c>
      <c r="J1640" s="77">
        <f t="array" ref="J1640">IFERROR(INDEX(DATA!$AA$133:$AA$368,MATCH(1,(DATA!$D$133:$D$368=B1640)*(DATA!$E$133:$E$368=D1640),0)),"n/a")</f>
        <v>0.221306840784805</v>
      </c>
      <c r="K1640" s="76">
        <f t="array" ref="K1640">IFERROR(INDEX(DATA!$AJ$133:$AJ$368,MATCH(1,(DATA!$D$133:$D$368=B1640)*(DATA!$E$133:$E$368=D1640),0)),"n/a")</f>
        <v>659706.69999999995</v>
      </c>
      <c r="L1640" s="77">
        <f t="array" ref="L1640">IFERROR(INDEX(DATA!$AK$133:$AK$368,MATCH(1,(DATA!$D$133:$D$368=B1640)*(DATA!$E$133:$E$368=D1640),0)),"n/a")</f>
        <v>0.25346547287754001</v>
      </c>
    </row>
    <row r="1641" spans="1:12" x14ac:dyDescent="0.2">
      <c r="A1641" s="75" t="s">
        <v>19</v>
      </c>
      <c r="B1641" s="66" t="s">
        <v>20</v>
      </c>
      <c r="C1641" s="66" t="s">
        <v>0</v>
      </c>
      <c r="D1641" s="66" t="s">
        <v>273</v>
      </c>
      <c r="E1641" s="76">
        <f t="array" ref="E1641">IFERROR(INDEX(DATA!$F$133:$F$368,MATCH(1,(DATA!$D$133:$D$368=B1641)*(DATA!$E$133:$E$368=D1641),0)),"n/a")</f>
        <v>159224.91</v>
      </c>
      <c r="F1641" s="77">
        <f t="array" ref="F1641">IFERROR(INDEX(DATA!$G$133:$G$368,MATCH(1,(DATA!$D$133:$D$368=B1641)*(DATA!$E$133:$E$368=D1641),0)),"n/a")</f>
        <v>9.18313483214485E-2</v>
      </c>
      <c r="G1641" s="76">
        <f t="array" ref="G1641">IFERROR(INDEX(DATA!$P$133:$P$368,MATCH(1,(DATA!$D$133:$D$368=B1641)*(DATA!$E$133:$E$368=D1641),0)),"n/a")</f>
        <v>547094.62</v>
      </c>
      <c r="H1641" s="77">
        <f t="array" ref="H1641">IFERROR(INDEX(DATA!$Q$133:$Q$368,MATCH(1,(DATA!$D$133:$D$368=B1641)*(DATA!$E$133:$E$368=D1641),0)),"n/a")</f>
        <v>0.107674759277799</v>
      </c>
      <c r="I1641" s="76">
        <f t="array" ref="I1641">IFERROR(INDEX(DATA!$Z$133:$Z$368,MATCH(1,(DATA!$D$133:$D$368=B1641)*(DATA!$E$133:$E$368=D1641),0)),"n/a")</f>
        <v>1027190.28</v>
      </c>
      <c r="J1641" s="77">
        <f t="array" ref="J1641">IFERROR(INDEX(DATA!$AA$133:$AA$368,MATCH(1,(DATA!$D$133:$D$368=B1641)*(DATA!$E$133:$E$368=D1641),0)),"n/a")</f>
        <v>0.135644713550369</v>
      </c>
      <c r="K1641" s="76">
        <f t="array" ref="K1641">IFERROR(INDEX(DATA!$AJ$133:$AJ$368,MATCH(1,(DATA!$D$133:$D$368=B1641)*(DATA!$E$133:$E$368=D1641),0)),"n/a")</f>
        <v>1777754.8</v>
      </c>
      <c r="L1641" s="77">
        <f t="array" ref="L1641">IFERROR(INDEX(DATA!$AK$133:$AK$368,MATCH(1,(DATA!$D$133:$D$368=B1641)*(DATA!$E$133:$E$368=D1641),0)),"n/a")</f>
        <v>0.204626944864189</v>
      </c>
    </row>
    <row r="1642" spans="1:12" x14ac:dyDescent="0.2">
      <c r="A1642" s="75" t="s">
        <v>19</v>
      </c>
      <c r="B1642" s="66" t="s">
        <v>20</v>
      </c>
      <c r="C1642" s="66" t="s">
        <v>0</v>
      </c>
      <c r="D1642" s="66" t="s">
        <v>274</v>
      </c>
      <c r="E1642" s="76">
        <f t="array" ref="E1642">IFERROR(INDEX(DATA!$F$133:$F$368,MATCH(1,(DATA!$D$133:$D$368=B1642)*(DATA!$E$133:$E$368=D1642),0)),"n/a")</f>
        <v>23735.45</v>
      </c>
      <c r="F1642" s="77">
        <f t="array" ref="F1642">IFERROR(INDEX(DATA!$G$133:$G$368,MATCH(1,(DATA!$D$133:$D$368=B1642)*(DATA!$E$133:$E$368=D1642),0)),"n/a")</f>
        <v>3.8979258891563298E-2</v>
      </c>
      <c r="G1642" s="76">
        <f t="array" ref="G1642">IFERROR(INDEX(DATA!$P$133:$P$368,MATCH(1,(DATA!$D$133:$D$368=B1642)*(DATA!$E$133:$E$368=D1642),0)),"n/a")</f>
        <v>83935.39</v>
      </c>
      <c r="H1642" s="77">
        <f t="array" ref="H1642">IFERROR(INDEX(DATA!$Q$133:$Q$368,MATCH(1,(DATA!$D$133:$D$368=B1642)*(DATA!$E$133:$E$368=D1642),0)),"n/a")</f>
        <v>5.2797416553634E-2</v>
      </c>
      <c r="I1642" s="76">
        <f t="array" ref="I1642">IFERROR(INDEX(DATA!$Z$133:$Z$368,MATCH(1,(DATA!$D$133:$D$368=B1642)*(DATA!$E$133:$E$368=D1642),0)),"n/a")</f>
        <v>159596.37</v>
      </c>
      <c r="J1642" s="77">
        <f t="array" ref="J1642">IFERROR(INDEX(DATA!$AA$133:$AA$368,MATCH(1,(DATA!$D$133:$D$368=B1642)*(DATA!$E$133:$E$368=D1642),0)),"n/a")</f>
        <v>5.3988694987687699E-2</v>
      </c>
      <c r="K1642" s="76">
        <f t="array" ref="K1642">IFERROR(INDEX(DATA!$AJ$133:$AJ$368,MATCH(1,(DATA!$D$133:$D$368=B1642)*(DATA!$E$133:$E$368=D1642),0)),"n/a")</f>
        <v>274997.26</v>
      </c>
      <c r="L1642" s="77">
        <f t="array" ref="L1642">IFERROR(INDEX(DATA!$AK$133:$AK$368,MATCH(1,(DATA!$D$133:$D$368=B1642)*(DATA!$E$133:$E$368=D1642),0)),"n/a")</f>
        <v>1.48861664655019E-2</v>
      </c>
    </row>
    <row r="1643" spans="1:12" x14ac:dyDescent="0.2">
      <c r="A1643" s="75" t="s">
        <v>19</v>
      </c>
      <c r="B1643" s="66" t="s">
        <v>20</v>
      </c>
      <c r="C1643" s="66" t="s">
        <v>0</v>
      </c>
      <c r="D1643" s="66" t="s">
        <v>275</v>
      </c>
      <c r="E1643" s="76">
        <f t="array" ref="E1643">IFERROR(INDEX(DATA!$F$133:$F$368,MATCH(1,(DATA!$D$133:$D$368=B1643)*(DATA!$E$133:$E$368=D1643),0)),"n/a")</f>
        <v>94466.69</v>
      </c>
      <c r="F1643" s="77">
        <f t="array" ref="F1643">IFERROR(INDEX(DATA!$G$133:$G$368,MATCH(1,(DATA!$D$133:$D$368=B1643)*(DATA!$E$133:$E$368=D1643),0)),"n/a")</f>
        <v>0.122788945246224</v>
      </c>
      <c r="G1643" s="76">
        <f t="array" ref="G1643">IFERROR(INDEX(DATA!$P$133:$P$368,MATCH(1,(DATA!$D$133:$D$368=B1643)*(DATA!$E$133:$E$368=D1643),0)),"n/a")</f>
        <v>366539.76</v>
      </c>
      <c r="H1643" s="77">
        <f t="array" ref="H1643">IFERROR(INDEX(DATA!$Q$133:$Q$368,MATCH(1,(DATA!$D$133:$D$368=B1643)*(DATA!$E$133:$E$368=D1643),0)),"n/a")</f>
        <v>0.180237908864605</v>
      </c>
      <c r="I1643" s="76">
        <f t="array" ref="I1643">IFERROR(INDEX(DATA!$Z$133:$Z$368,MATCH(1,(DATA!$D$133:$D$368=B1643)*(DATA!$E$133:$E$368=D1643),0)),"n/a")</f>
        <v>729864.01</v>
      </c>
      <c r="J1643" s="77">
        <f t="array" ref="J1643">IFERROR(INDEX(DATA!$AA$133:$AA$368,MATCH(1,(DATA!$D$133:$D$368=B1643)*(DATA!$E$133:$E$368=D1643),0)),"n/a")</f>
        <v>0.10308674881891799</v>
      </c>
      <c r="K1643" s="76">
        <f t="array" ref="K1643">IFERROR(INDEX(DATA!$AJ$133:$AJ$368,MATCH(1,(DATA!$D$133:$D$368=B1643)*(DATA!$E$133:$E$368=D1643),0)),"n/a")</f>
        <v>1202658.8799999999</v>
      </c>
      <c r="L1643" s="77">
        <f t="array" ref="L1643">IFERROR(INDEX(DATA!$AK$133:$AK$368,MATCH(1,(DATA!$D$133:$D$368=B1643)*(DATA!$E$133:$E$368=D1643),0)),"n/a")</f>
        <v>3.2527771585337602E-2</v>
      </c>
    </row>
    <row r="1644" spans="1:12" x14ac:dyDescent="0.2">
      <c r="A1644" s="75" t="s">
        <v>19</v>
      </c>
      <c r="B1644" s="66" t="s">
        <v>20</v>
      </c>
      <c r="C1644" s="66" t="s">
        <v>0</v>
      </c>
      <c r="D1644" s="66" t="s">
        <v>276</v>
      </c>
      <c r="E1644" s="76">
        <f t="array" ref="E1644">IFERROR(INDEX(DATA!$F$133:$F$368,MATCH(1,(DATA!$D$133:$D$368=B1644)*(DATA!$E$133:$E$368=D1644),0)),"n/a")</f>
        <v>100805.58</v>
      </c>
      <c r="F1644" s="77">
        <f t="array" ref="F1644">IFERROR(INDEX(DATA!$G$133:$G$368,MATCH(1,(DATA!$D$133:$D$368=B1644)*(DATA!$E$133:$E$368=D1644),0)),"n/a")</f>
        <v>6.5286394002262396E-2</v>
      </c>
      <c r="G1644" s="76">
        <f t="array" ref="G1644">IFERROR(INDEX(DATA!$P$133:$P$368,MATCH(1,(DATA!$D$133:$D$368=B1644)*(DATA!$E$133:$E$368=D1644),0)),"n/a")</f>
        <v>365602.04</v>
      </c>
      <c r="H1644" s="77">
        <f t="array" ref="H1644">IFERROR(INDEX(DATA!$Q$133:$Q$368,MATCH(1,(DATA!$D$133:$D$368=B1644)*(DATA!$E$133:$E$368=D1644),0)),"n/a")</f>
        <v>9.2505276328781902E-2</v>
      </c>
      <c r="I1644" s="76">
        <f t="array" ref="I1644">IFERROR(INDEX(DATA!$Z$133:$Z$368,MATCH(1,(DATA!$D$133:$D$368=B1644)*(DATA!$E$133:$E$368=D1644),0)),"n/a")</f>
        <v>657562.65</v>
      </c>
      <c r="J1644" s="77">
        <f t="array" ref="J1644">IFERROR(INDEX(DATA!$AA$133:$AA$368,MATCH(1,(DATA!$D$133:$D$368=B1644)*(DATA!$E$133:$E$368=D1644),0)),"n/a")</f>
        <v>0.14569473780534101</v>
      </c>
      <c r="K1644" s="76">
        <f t="array" ref="K1644">IFERROR(INDEX(DATA!$AJ$133:$AJ$368,MATCH(1,(DATA!$D$133:$D$368=B1644)*(DATA!$E$133:$E$368=D1644),0)),"n/a")</f>
        <v>1147019.98</v>
      </c>
      <c r="L1644" s="77">
        <f t="array" ref="L1644">IFERROR(INDEX(DATA!$AK$133:$AK$368,MATCH(1,(DATA!$D$133:$D$368=B1644)*(DATA!$E$133:$E$368=D1644),0)),"n/a")</f>
        <v>0.32523069588442499</v>
      </c>
    </row>
    <row r="1645" spans="1:12" x14ac:dyDescent="0.2">
      <c r="A1645" s="75" t="s">
        <v>19</v>
      </c>
      <c r="B1645" s="66" t="s">
        <v>20</v>
      </c>
      <c r="C1645" s="66" t="s">
        <v>0</v>
      </c>
      <c r="D1645" s="66" t="s">
        <v>277</v>
      </c>
      <c r="E1645" s="76">
        <f t="array" ref="E1645">IFERROR(INDEX(DATA!$F$133:$F$368,MATCH(1,(DATA!$D$133:$D$368=B1645)*(DATA!$E$133:$E$368=D1645),0)),"n/a")</f>
        <v>21278.02</v>
      </c>
      <c r="F1645" s="77">
        <f t="array" ref="F1645">IFERROR(INDEX(DATA!$G$133:$G$368,MATCH(1,(DATA!$D$133:$D$368=B1645)*(DATA!$E$133:$E$368=D1645),0)),"n/a")</f>
        <v>-1.7168359299039E-2</v>
      </c>
      <c r="G1645" s="76">
        <f t="array" ref="G1645">IFERROR(INDEX(DATA!$P$133:$P$368,MATCH(1,(DATA!$D$133:$D$368=B1645)*(DATA!$E$133:$E$368=D1645),0)),"n/a")</f>
        <v>79534.31</v>
      </c>
      <c r="H1645" s="77">
        <f t="array" ref="H1645">IFERROR(INDEX(DATA!$Q$133:$Q$368,MATCH(1,(DATA!$D$133:$D$368=B1645)*(DATA!$E$133:$E$368=D1645),0)),"n/a")</f>
        <v>2.2732150381957701E-2</v>
      </c>
      <c r="I1645" s="76">
        <f t="array" ref="I1645">IFERROR(INDEX(DATA!$Z$133:$Z$368,MATCH(1,(DATA!$D$133:$D$368=B1645)*(DATA!$E$133:$E$368=D1645),0)),"n/a")</f>
        <v>152754.13</v>
      </c>
      <c r="J1645" s="77">
        <f t="array" ref="J1645">IFERROR(INDEX(DATA!$AA$133:$AA$368,MATCH(1,(DATA!$D$133:$D$368=B1645)*(DATA!$E$133:$E$368=D1645),0)),"n/a")</f>
        <v>0.17726485955166801</v>
      </c>
      <c r="K1645" s="76">
        <f t="array" ref="K1645">IFERROR(INDEX(DATA!$AJ$133:$AJ$368,MATCH(1,(DATA!$D$133:$D$368=B1645)*(DATA!$E$133:$E$368=D1645),0)),"n/a")</f>
        <v>271105.78000000003</v>
      </c>
      <c r="L1645" s="77">
        <f t="array" ref="L1645">IFERROR(INDEX(DATA!$AK$133:$AK$368,MATCH(1,(DATA!$D$133:$D$368=B1645)*(DATA!$E$133:$E$368=D1645),0)),"n/a")</f>
        <v>0.33567417024304502</v>
      </c>
    </row>
    <row r="1646" spans="1:12" x14ac:dyDescent="0.2">
      <c r="A1646" s="75" t="s">
        <v>19</v>
      </c>
      <c r="B1646" s="66" t="s">
        <v>20</v>
      </c>
      <c r="C1646" s="66" t="s">
        <v>0</v>
      </c>
      <c r="D1646" s="66" t="s">
        <v>278</v>
      </c>
      <c r="E1646" s="76">
        <f t="array" ref="E1646">IFERROR(INDEX(DATA!$F$133:$F$368,MATCH(1,(DATA!$D$133:$D$368=B1646)*(DATA!$E$133:$E$368=D1646),0)),"n/a")</f>
        <v>120837.77</v>
      </c>
      <c r="F1646" s="77">
        <f t="array" ref="F1646">IFERROR(INDEX(DATA!$G$133:$G$368,MATCH(1,(DATA!$D$133:$D$368=B1646)*(DATA!$E$133:$E$368=D1646),0)),"n/a")</f>
        <v>0.17626221280381699</v>
      </c>
      <c r="G1646" s="76">
        <f t="array" ref="G1646">IFERROR(INDEX(DATA!$P$133:$P$368,MATCH(1,(DATA!$D$133:$D$368=B1646)*(DATA!$E$133:$E$368=D1646),0)),"n/a")</f>
        <v>406373.7</v>
      </c>
      <c r="H1646" s="77">
        <f t="array" ref="H1646">IFERROR(INDEX(DATA!$Q$133:$Q$368,MATCH(1,(DATA!$D$133:$D$368=B1646)*(DATA!$E$133:$E$368=D1646),0)),"n/a")</f>
        <v>0.18237860217103299</v>
      </c>
      <c r="I1646" s="76">
        <f t="array" ref="I1646">IFERROR(INDEX(DATA!$Z$133:$Z$368,MATCH(1,(DATA!$D$133:$D$368=B1646)*(DATA!$E$133:$E$368=D1646),0)),"n/a")</f>
        <v>746314.22</v>
      </c>
      <c r="J1646" s="77">
        <f t="array" ref="J1646">IFERROR(INDEX(DATA!$AA$133:$AA$368,MATCH(1,(DATA!$D$133:$D$368=B1646)*(DATA!$E$133:$E$368=D1646),0)),"n/a")</f>
        <v>0.17174562058409601</v>
      </c>
      <c r="K1646" s="76">
        <f t="array" ref="K1646">IFERROR(INDEX(DATA!$AJ$133:$AJ$368,MATCH(1,(DATA!$D$133:$D$368=B1646)*(DATA!$E$133:$E$368=D1646),0)),"n/a")</f>
        <v>1301482.96</v>
      </c>
      <c r="L1646" s="77">
        <f t="array" ref="L1646">IFERROR(INDEX(DATA!$AK$133:$AK$368,MATCH(1,(DATA!$D$133:$D$368=B1646)*(DATA!$E$133:$E$368=D1646),0)),"n/a")</f>
        <v>0.20105796365934001</v>
      </c>
    </row>
    <row r="1647" spans="1:12" x14ac:dyDescent="0.2">
      <c r="A1647" s="75" t="s">
        <v>19</v>
      </c>
      <c r="B1647" s="66" t="s">
        <v>20</v>
      </c>
      <c r="C1647" s="66" t="s">
        <v>0</v>
      </c>
      <c r="D1647" s="66" t="s">
        <v>279</v>
      </c>
      <c r="E1647" s="76">
        <f t="array" ref="E1647">IFERROR(INDEX(DATA!$F$133:$F$368,MATCH(1,(DATA!$D$133:$D$368=B1647)*(DATA!$E$133:$E$368=D1647),0)),"n/a")</f>
        <v>47312.17</v>
      </c>
      <c r="F1647" s="77">
        <f t="array" ref="F1647">IFERROR(INDEX(DATA!$G$133:$G$368,MATCH(1,(DATA!$D$133:$D$368=B1647)*(DATA!$E$133:$E$368=D1647),0)),"n/a")</f>
        <v>0.104139809287325</v>
      </c>
      <c r="G1647" s="76">
        <f t="array" ref="G1647">IFERROR(INDEX(DATA!$P$133:$P$368,MATCH(1,(DATA!$D$133:$D$368=B1647)*(DATA!$E$133:$E$368=D1647),0)),"n/a")</f>
        <v>170479.84</v>
      </c>
      <c r="H1647" s="77">
        <f t="array" ref="H1647">IFERROR(INDEX(DATA!$Q$133:$Q$368,MATCH(1,(DATA!$D$133:$D$368=B1647)*(DATA!$E$133:$E$368=D1647),0)),"n/a")</f>
        <v>0.108350028814007</v>
      </c>
      <c r="I1647" s="76">
        <f t="array" ref="I1647">IFERROR(INDEX(DATA!$Z$133:$Z$368,MATCH(1,(DATA!$D$133:$D$368=B1647)*(DATA!$E$133:$E$368=D1647),0)),"n/a")</f>
        <v>337571.22</v>
      </c>
      <c r="J1647" s="77">
        <f t="array" ref="J1647">IFERROR(INDEX(DATA!$AA$133:$AA$368,MATCH(1,(DATA!$D$133:$D$368=B1647)*(DATA!$E$133:$E$368=D1647),0)),"n/a")</f>
        <v>0.16469927495429201</v>
      </c>
      <c r="K1647" s="76">
        <f t="array" ref="K1647">IFERROR(INDEX(DATA!$AJ$133:$AJ$368,MATCH(1,(DATA!$D$133:$D$368=B1647)*(DATA!$E$133:$E$368=D1647),0)),"n/a")</f>
        <v>578692.18999999994</v>
      </c>
      <c r="L1647" s="77">
        <f t="array" ref="L1647">IFERROR(INDEX(DATA!$AK$133:$AK$368,MATCH(1,(DATA!$D$133:$D$368=B1647)*(DATA!$E$133:$E$368=D1647),0)),"n/a")</f>
        <v>0.239375515074882</v>
      </c>
    </row>
    <row r="1648" spans="1:12" x14ac:dyDescent="0.2">
      <c r="A1648" s="75" t="s">
        <v>19</v>
      </c>
      <c r="B1648" s="66" t="s">
        <v>20</v>
      </c>
      <c r="C1648" s="66" t="s">
        <v>0</v>
      </c>
      <c r="D1648" s="66" t="s">
        <v>280</v>
      </c>
      <c r="E1648" s="76">
        <f t="array" ref="E1648">IFERROR(INDEX(DATA!$F$133:$F$368,MATCH(1,(DATA!$D$133:$D$368=B1648)*(DATA!$E$133:$E$368=D1648),0)),"n/a")</f>
        <v>16027.96</v>
      </c>
      <c r="F1648" s="77">
        <f t="array" ref="F1648">IFERROR(INDEX(DATA!$G$133:$G$368,MATCH(1,(DATA!$D$133:$D$368=B1648)*(DATA!$E$133:$E$368=D1648),0)),"n/a")</f>
        <v>0.11232127205233799</v>
      </c>
      <c r="G1648" s="76">
        <f t="array" ref="G1648">IFERROR(INDEX(DATA!$P$133:$P$368,MATCH(1,(DATA!$D$133:$D$368=B1648)*(DATA!$E$133:$E$368=D1648),0)),"n/a")</f>
        <v>58440.01</v>
      </c>
      <c r="H1648" s="77">
        <f t="array" ref="H1648">IFERROR(INDEX(DATA!$Q$133:$Q$368,MATCH(1,(DATA!$D$133:$D$368=B1648)*(DATA!$E$133:$E$368=D1648),0)),"n/a")</f>
        <v>8.0890110264089404E-2</v>
      </c>
      <c r="I1648" s="76">
        <f t="array" ref="I1648">IFERROR(INDEX(DATA!$Z$133:$Z$368,MATCH(1,(DATA!$D$133:$D$368=B1648)*(DATA!$E$133:$E$368=D1648),0)),"n/a")</f>
        <v>123329.60000000001</v>
      </c>
      <c r="J1648" s="77">
        <f t="array" ref="J1648">IFERROR(INDEX(DATA!$AA$133:$AA$368,MATCH(1,(DATA!$D$133:$D$368=B1648)*(DATA!$E$133:$E$368=D1648),0)),"n/a")</f>
        <v>5.88883979695514E-2</v>
      </c>
      <c r="K1648" s="76">
        <f t="array" ref="K1648">IFERROR(INDEX(DATA!$AJ$133:$AJ$368,MATCH(1,(DATA!$D$133:$D$368=B1648)*(DATA!$E$133:$E$368=D1648),0)),"n/a")</f>
        <v>216522.66</v>
      </c>
      <c r="L1648" s="77">
        <f t="array" ref="L1648">IFERROR(INDEX(DATA!$AK$133:$AK$368,MATCH(1,(DATA!$D$133:$D$368=B1648)*(DATA!$E$133:$E$368=D1648),0)),"n/a")</f>
        <v>3.3119193875375402E-2</v>
      </c>
    </row>
    <row r="1649" spans="1:25" x14ac:dyDescent="0.2">
      <c r="A1649" s="75" t="s">
        <v>19</v>
      </c>
      <c r="B1649" s="66" t="s">
        <v>20</v>
      </c>
      <c r="C1649" s="66" t="s">
        <v>0</v>
      </c>
      <c r="D1649" s="66" t="s">
        <v>281</v>
      </c>
      <c r="E1649" s="76">
        <f t="array" ref="E1649">IFERROR(INDEX(DATA!$F$133:$F$368,MATCH(1,(DATA!$D$133:$D$368=B1649)*(DATA!$E$133:$E$368=D1649),0)),"n/a")</f>
        <v>19463.14</v>
      </c>
      <c r="F1649" s="77">
        <f t="array" ref="F1649">IFERROR(INDEX(DATA!$G$133:$G$368,MATCH(1,(DATA!$D$133:$D$368=B1649)*(DATA!$E$133:$E$368=D1649),0)),"n/a")</f>
        <v>-6.6299323200205706E-2</v>
      </c>
      <c r="G1649" s="76">
        <f t="array" ref="G1649">IFERROR(INDEX(DATA!$P$133:$P$368,MATCH(1,(DATA!$D$133:$D$368=B1649)*(DATA!$E$133:$E$368=D1649),0)),"n/a")</f>
        <v>69889.570000000007</v>
      </c>
      <c r="H1649" s="77">
        <f t="array" ref="H1649">IFERROR(INDEX(DATA!$Q$133:$Q$368,MATCH(1,(DATA!$D$133:$D$368=B1649)*(DATA!$E$133:$E$368=D1649),0)),"n/a")</f>
        <v>-5.9573537051940802E-2</v>
      </c>
      <c r="I1649" s="76">
        <f t="array" ref="I1649">IFERROR(INDEX(DATA!$Z$133:$Z$368,MATCH(1,(DATA!$D$133:$D$368=B1649)*(DATA!$E$133:$E$368=D1649),0)),"n/a")</f>
        <v>141030.85999999999</v>
      </c>
      <c r="J1649" s="77">
        <f t="array" ref="J1649">IFERROR(INDEX(DATA!$AA$133:$AA$368,MATCH(1,(DATA!$D$133:$D$368=B1649)*(DATA!$E$133:$E$368=D1649),0)),"n/a")</f>
        <v>-8.9182344802216304E-2</v>
      </c>
      <c r="K1649" s="76">
        <f t="array" ref="K1649">IFERROR(INDEX(DATA!$AJ$133:$AJ$368,MATCH(1,(DATA!$D$133:$D$368=B1649)*(DATA!$E$133:$E$368=D1649),0)),"n/a")</f>
        <v>255863.25</v>
      </c>
      <c r="L1649" s="77">
        <f t="array" ref="L1649">IFERROR(INDEX(DATA!$AK$133:$AK$368,MATCH(1,(DATA!$D$133:$D$368=B1649)*(DATA!$E$133:$E$368=D1649),0)),"n/a")</f>
        <v>-0.104885351669481</v>
      </c>
    </row>
    <row r="1650" spans="1:25" s="69" customFormat="1" x14ac:dyDescent="0.2">
      <c r="A1650" s="75" t="s">
        <v>19</v>
      </c>
      <c r="B1650" s="66" t="s">
        <v>20</v>
      </c>
      <c r="C1650" s="66" t="s">
        <v>0</v>
      </c>
      <c r="D1650" s="66" t="s">
        <v>282</v>
      </c>
      <c r="E1650" s="76">
        <f t="array" ref="E1650">IFERROR(INDEX(DATA!$F$133:$F$368,MATCH(1,(DATA!$D$133:$D$368=B1650)*(DATA!$E$133:$E$368=D1650),0)),"n/a")</f>
        <v>36803.79</v>
      </c>
      <c r="F1650" s="77">
        <f t="array" ref="F1650">IFERROR(INDEX(DATA!$G$133:$G$368,MATCH(1,(DATA!$D$133:$D$368=B1650)*(DATA!$E$133:$E$368=D1650),0)),"n/a")</f>
        <v>-1.81661516697362E-3</v>
      </c>
      <c r="G1650" s="76">
        <f t="array" ref="G1650">IFERROR(INDEX(DATA!$P$133:$P$368,MATCH(1,(DATA!$D$133:$D$368=B1650)*(DATA!$E$133:$E$368=D1650),0)),"n/a")</f>
        <v>123970.37</v>
      </c>
      <c r="H1650" s="77">
        <f t="array" ref="H1650">IFERROR(INDEX(DATA!$Q$133:$Q$368,MATCH(1,(DATA!$D$133:$D$368=B1650)*(DATA!$E$133:$E$368=D1650),0)),"n/a")</f>
        <v>-9.9249199963898898E-3</v>
      </c>
      <c r="I1650" s="76">
        <f t="array" ref="I1650">IFERROR(INDEX(DATA!$Z$133:$Z$368,MATCH(1,(DATA!$D$133:$D$368=B1650)*(DATA!$E$133:$E$368=D1650),0)),"n/a")</f>
        <v>245294.99</v>
      </c>
      <c r="J1650" s="77">
        <f t="array" ref="J1650">IFERROR(INDEX(DATA!$AA$133:$AA$368,MATCH(1,(DATA!$D$133:$D$368=B1650)*(DATA!$E$133:$E$368=D1650),0)),"n/a")</f>
        <v>0.111576157912837</v>
      </c>
      <c r="K1650" s="76">
        <f t="array" ref="K1650">IFERROR(INDEX(DATA!$AJ$133:$AJ$368,MATCH(1,(DATA!$D$133:$D$368=B1650)*(DATA!$E$133:$E$368=D1650),0)),"n/a")</f>
        <v>434209.57</v>
      </c>
      <c r="L1650" s="77">
        <f t="array" ref="L1650">IFERROR(INDEX(DATA!$AK$133:$AK$368,MATCH(1,(DATA!$D$133:$D$368=B1650)*(DATA!$E$133:$E$368=D1650),0)),"n/a")</f>
        <v>0.171711413569582</v>
      </c>
      <c r="M1650" s="66"/>
      <c r="N1650" s="66"/>
      <c r="O1650" s="66"/>
      <c r="P1650" s="66"/>
      <c r="Q1650" s="66"/>
      <c r="S1650" s="70"/>
      <c r="U1650" s="70"/>
      <c r="W1650" s="70"/>
      <c r="Y1650" s="70"/>
    </row>
    <row r="1651" spans="1:25" s="69" customFormat="1" x14ac:dyDescent="0.2">
      <c r="A1651" s="75" t="s">
        <v>19</v>
      </c>
      <c r="B1651" s="66" t="s">
        <v>20</v>
      </c>
      <c r="C1651" s="66" t="s">
        <v>0</v>
      </c>
      <c r="D1651" s="66" t="s">
        <v>283</v>
      </c>
      <c r="E1651" s="76">
        <f t="array" ref="E1651">IFERROR(INDEX(DATA!$F$133:$F$368,MATCH(1,(DATA!$D$133:$D$368=B1651)*(DATA!$E$133:$E$368=D1651),0)),"n/a")</f>
        <v>58858.64</v>
      </c>
      <c r="F1651" s="77">
        <f t="array" ref="F1651">IFERROR(INDEX(DATA!$G$133:$G$368,MATCH(1,(DATA!$D$133:$D$368=B1651)*(DATA!$E$133:$E$368=D1651),0)),"n/a")</f>
        <v>0.37754143661278899</v>
      </c>
      <c r="G1651" s="76">
        <f t="array" ref="G1651">IFERROR(INDEX(DATA!$P$133:$P$368,MATCH(1,(DATA!$D$133:$D$368=B1651)*(DATA!$E$133:$E$368=D1651),0)),"n/a")</f>
        <v>201700.87</v>
      </c>
      <c r="H1651" s="77">
        <f t="array" ref="H1651">IFERROR(INDEX(DATA!$Q$133:$Q$368,MATCH(1,(DATA!$D$133:$D$368=B1651)*(DATA!$E$133:$E$368=D1651),0)),"n/a")</f>
        <v>0.36176654048044499</v>
      </c>
      <c r="I1651" s="76">
        <f t="array" ref="I1651">IFERROR(INDEX(DATA!$Z$133:$Z$368,MATCH(1,(DATA!$D$133:$D$368=B1651)*(DATA!$E$133:$E$368=D1651),0)),"n/a")</f>
        <v>405892.95</v>
      </c>
      <c r="J1651" s="77">
        <f t="array" ref="J1651">IFERROR(INDEX(DATA!$AA$133:$AA$368,MATCH(1,(DATA!$D$133:$D$368=B1651)*(DATA!$E$133:$E$368=D1651),0)),"n/a")</f>
        <v>0.53545324386114401</v>
      </c>
      <c r="K1651" s="76">
        <f t="array" ref="K1651">IFERROR(INDEX(DATA!$AJ$133:$AJ$368,MATCH(1,(DATA!$D$133:$D$368=B1651)*(DATA!$E$133:$E$368=D1651),0)),"n/a")</f>
        <v>659447.52</v>
      </c>
      <c r="L1651" s="77">
        <f t="array" ref="L1651">IFERROR(INDEX(DATA!$AK$133:$AK$368,MATCH(1,(DATA!$D$133:$D$368=B1651)*(DATA!$E$133:$E$368=D1651),0)),"n/a")</f>
        <v>0.51829821579660895</v>
      </c>
      <c r="M1651" s="66"/>
      <c r="N1651" s="66"/>
      <c r="O1651" s="66"/>
      <c r="P1651" s="66"/>
      <c r="Q1651" s="66"/>
      <c r="S1651" s="70"/>
      <c r="U1651" s="70"/>
      <c r="W1651" s="70"/>
      <c r="Y1651" s="70"/>
    </row>
    <row r="1652" spans="1:25" s="69" customFormat="1" x14ac:dyDescent="0.2">
      <c r="A1652" s="75" t="s">
        <v>19</v>
      </c>
      <c r="B1652" s="66" t="s">
        <v>20</v>
      </c>
      <c r="C1652" s="66" t="s">
        <v>0</v>
      </c>
      <c r="D1652" s="66" t="s">
        <v>284</v>
      </c>
      <c r="E1652" s="76">
        <f t="array" ref="E1652">IFERROR(INDEX(DATA!$F$133:$F$368,MATCH(1,(DATA!$D$133:$D$368=B1652)*(DATA!$E$133:$E$368=D1652),0)),"n/a")</f>
        <v>36900.949999999997</v>
      </c>
      <c r="F1652" s="77">
        <f t="array" ref="F1652">IFERROR(INDEX(DATA!$G$133:$G$368,MATCH(1,(DATA!$D$133:$D$368=B1652)*(DATA!$E$133:$E$368=D1652),0)),"n/a")</f>
        <v>1.13692518225419E-2</v>
      </c>
      <c r="G1652" s="76">
        <f t="array" ref="G1652">IFERROR(INDEX(DATA!$P$133:$P$368,MATCH(1,(DATA!$D$133:$D$368=B1652)*(DATA!$E$133:$E$368=D1652),0)),"n/a")</f>
        <v>127456.9</v>
      </c>
      <c r="H1652" s="77">
        <f t="array" ref="H1652">IFERROR(INDEX(DATA!$Q$133:$Q$368,MATCH(1,(DATA!$D$133:$D$368=B1652)*(DATA!$E$133:$E$368=D1652),0)),"n/a")</f>
        <v>-3.2655171128797997E-2</v>
      </c>
      <c r="I1652" s="76">
        <f t="array" ref="I1652">IFERROR(INDEX(DATA!$Z$133:$Z$368,MATCH(1,(DATA!$D$133:$D$368=B1652)*(DATA!$E$133:$E$368=D1652),0)),"n/a")</f>
        <v>252619.28</v>
      </c>
      <c r="J1652" s="77">
        <f t="array" ref="J1652">IFERROR(INDEX(DATA!$AA$133:$AA$368,MATCH(1,(DATA!$D$133:$D$368=B1652)*(DATA!$E$133:$E$368=D1652),0)),"n/a")</f>
        <v>-3.5052683974116997E-2</v>
      </c>
      <c r="K1652" s="76">
        <f t="array" ref="K1652">IFERROR(INDEX(DATA!$AJ$133:$AJ$368,MATCH(1,(DATA!$D$133:$D$368=B1652)*(DATA!$E$133:$E$368=D1652),0)),"n/a")</f>
        <v>452083.06</v>
      </c>
      <c r="L1652" s="77">
        <f t="array" ref="L1652">IFERROR(INDEX(DATA!$AK$133:$AK$368,MATCH(1,(DATA!$D$133:$D$368=B1652)*(DATA!$E$133:$E$368=D1652),0)),"n/a")</f>
        <v>-3.6101535551414897E-2</v>
      </c>
      <c r="M1652" s="66"/>
      <c r="N1652" s="66"/>
      <c r="O1652" s="66"/>
      <c r="P1652" s="66"/>
      <c r="Q1652" s="66"/>
      <c r="S1652" s="70"/>
      <c r="U1652" s="70"/>
      <c r="W1652" s="70"/>
      <c r="Y1652" s="70"/>
    </row>
    <row r="1653" spans="1:25" s="69" customFormat="1" x14ac:dyDescent="0.2">
      <c r="A1653" s="75" t="s">
        <v>19</v>
      </c>
      <c r="B1653" s="66" t="s">
        <v>20</v>
      </c>
      <c r="C1653" s="66" t="s">
        <v>0</v>
      </c>
      <c r="D1653" s="66" t="s">
        <v>285</v>
      </c>
      <c r="E1653" s="76">
        <f t="array" ref="E1653">IFERROR(INDEX(DATA!$F$133:$F$368,MATCH(1,(DATA!$D$133:$D$368=B1653)*(DATA!$E$133:$E$368=D1653),0)),"n/a")</f>
        <v>16190.44</v>
      </c>
      <c r="F1653" s="77">
        <f t="array" ref="F1653">IFERROR(INDEX(DATA!$G$133:$G$368,MATCH(1,(DATA!$D$133:$D$368=B1653)*(DATA!$E$133:$E$368=D1653),0)),"n/a")</f>
        <v>5.8819451665453701E-2</v>
      </c>
      <c r="G1653" s="76">
        <f t="array" ref="G1653">IFERROR(INDEX(DATA!$P$133:$P$368,MATCH(1,(DATA!$D$133:$D$368=B1653)*(DATA!$E$133:$E$368=D1653),0)),"n/a")</f>
        <v>56018.559999999998</v>
      </c>
      <c r="H1653" s="77">
        <f t="array" ref="H1653">IFERROR(INDEX(DATA!$Q$133:$Q$368,MATCH(1,(DATA!$D$133:$D$368=B1653)*(DATA!$E$133:$E$368=D1653),0)),"n/a")</f>
        <v>4.2395822866308698E-2</v>
      </c>
      <c r="I1653" s="76">
        <f t="array" ref="I1653">IFERROR(INDEX(DATA!$Z$133:$Z$368,MATCH(1,(DATA!$D$133:$D$368=B1653)*(DATA!$E$133:$E$368=D1653),0)),"n/a")</f>
        <v>104998.43</v>
      </c>
      <c r="J1653" s="77">
        <f t="array" ref="J1653">IFERROR(INDEX(DATA!$AA$133:$AA$368,MATCH(1,(DATA!$D$133:$D$368=B1653)*(DATA!$E$133:$E$368=D1653),0)),"n/a")</f>
        <v>4.9093514696670899E-2</v>
      </c>
      <c r="K1653" s="76">
        <f t="array" ref="K1653">IFERROR(INDEX(DATA!$AJ$133:$AJ$368,MATCH(1,(DATA!$D$133:$D$368=B1653)*(DATA!$E$133:$E$368=D1653),0)),"n/a")</f>
        <v>206199.24</v>
      </c>
      <c r="L1653" s="77">
        <f t="array" ref="L1653">IFERROR(INDEX(DATA!$AK$133:$AK$368,MATCH(1,(DATA!$D$133:$D$368=B1653)*(DATA!$E$133:$E$368=D1653),0)),"n/a")</f>
        <v>0.19989672237866299</v>
      </c>
      <c r="M1653" s="66"/>
      <c r="N1653" s="66"/>
      <c r="O1653" s="66"/>
      <c r="P1653" s="66"/>
      <c r="Q1653" s="66"/>
      <c r="S1653" s="70"/>
      <c r="U1653" s="70"/>
      <c r="W1653" s="70"/>
      <c r="Y1653" s="70"/>
    </row>
    <row r="1654" spans="1:25" s="69" customFormat="1" x14ac:dyDescent="0.2">
      <c r="A1654" s="75" t="s">
        <v>19</v>
      </c>
      <c r="B1654" s="66" t="s">
        <v>20</v>
      </c>
      <c r="C1654" s="66" t="s">
        <v>0</v>
      </c>
      <c r="D1654" s="66" t="s">
        <v>286</v>
      </c>
      <c r="E1654" s="76">
        <f t="array" ref="E1654">IFERROR(INDEX(DATA!$F$133:$F$368,MATCH(1,(DATA!$D$133:$D$368=B1654)*(DATA!$E$133:$E$368=D1654),0)),"n/a")</f>
        <v>52562.85</v>
      </c>
      <c r="F1654" s="77">
        <f t="array" ref="F1654">IFERROR(INDEX(DATA!$G$133:$G$368,MATCH(1,(DATA!$D$133:$D$368=B1654)*(DATA!$E$133:$E$368=D1654),0)),"n/a")</f>
        <v>2.9846289668533501E-2</v>
      </c>
      <c r="G1654" s="76">
        <f t="array" ref="G1654">IFERROR(INDEX(DATA!$P$133:$P$368,MATCH(1,(DATA!$D$133:$D$368=B1654)*(DATA!$E$133:$E$368=D1654),0)),"n/a")</f>
        <v>180903.67</v>
      </c>
      <c r="H1654" s="77">
        <f t="array" ref="H1654">IFERROR(INDEX(DATA!$Q$133:$Q$368,MATCH(1,(DATA!$D$133:$D$368=B1654)*(DATA!$E$133:$E$368=D1654),0)),"n/a")</f>
        <v>4.5557102442635299E-2</v>
      </c>
      <c r="I1654" s="76">
        <f t="array" ref="I1654">IFERROR(INDEX(DATA!$Z$133:$Z$368,MATCH(1,(DATA!$D$133:$D$368=B1654)*(DATA!$E$133:$E$368=D1654),0)),"n/a")</f>
        <v>330203.28000000003</v>
      </c>
      <c r="J1654" s="77">
        <f t="array" ref="J1654">IFERROR(INDEX(DATA!$AA$133:$AA$368,MATCH(1,(DATA!$D$133:$D$368=B1654)*(DATA!$E$133:$E$368=D1654),0)),"n/a")</f>
        <v>1.07540468635042E-2</v>
      </c>
      <c r="K1654" s="76">
        <f t="array" ref="K1654">IFERROR(INDEX(DATA!$AJ$133:$AJ$368,MATCH(1,(DATA!$D$133:$D$368=B1654)*(DATA!$E$133:$E$368=D1654),0)),"n/a")</f>
        <v>600307.42000000004</v>
      </c>
      <c r="L1654" s="77">
        <f t="array" ref="L1654">IFERROR(INDEX(DATA!$AK$133:$AK$368,MATCH(1,(DATA!$D$133:$D$368=B1654)*(DATA!$E$133:$E$368=D1654),0)),"n/a")</f>
        <v>0.16348153562314299</v>
      </c>
      <c r="M1654" s="66"/>
      <c r="N1654" s="66"/>
      <c r="O1654" s="66"/>
      <c r="P1654" s="66"/>
      <c r="Q1654" s="66"/>
      <c r="S1654" s="70"/>
      <c r="U1654" s="70"/>
      <c r="W1654" s="70"/>
      <c r="Y1654" s="70"/>
    </row>
    <row r="1655" spans="1:25" s="69" customFormat="1" x14ac:dyDescent="0.2">
      <c r="A1655" s="75" t="s">
        <v>19</v>
      </c>
      <c r="B1655" s="66" t="s">
        <v>20</v>
      </c>
      <c r="C1655" s="66" t="s">
        <v>0</v>
      </c>
      <c r="D1655" s="66" t="s">
        <v>287</v>
      </c>
      <c r="E1655" s="76">
        <f t="array" ref="E1655">IFERROR(INDEX(DATA!$F$133:$F$368,MATCH(1,(DATA!$D$133:$D$368=B1655)*(DATA!$E$133:$E$368=D1655),0)),"n/a")</f>
        <v>31007.33</v>
      </c>
      <c r="F1655" s="77">
        <f t="array" ref="F1655">IFERROR(INDEX(DATA!$G$133:$G$368,MATCH(1,(DATA!$D$133:$D$368=B1655)*(DATA!$E$133:$E$368=D1655),0)),"n/a")</f>
        <v>6.3549191927991994E-2</v>
      </c>
      <c r="G1655" s="76">
        <f t="array" ref="G1655">IFERROR(INDEX(DATA!$P$133:$P$368,MATCH(1,(DATA!$D$133:$D$368=B1655)*(DATA!$E$133:$E$368=D1655),0)),"n/a")</f>
        <v>125363.68</v>
      </c>
      <c r="H1655" s="77">
        <f t="array" ref="H1655">IFERROR(INDEX(DATA!$Q$133:$Q$368,MATCH(1,(DATA!$D$133:$D$368=B1655)*(DATA!$E$133:$E$368=D1655),0)),"n/a")</f>
        <v>7.6595512628113899E-2</v>
      </c>
      <c r="I1655" s="76">
        <f t="array" ref="I1655">IFERROR(INDEX(DATA!$Z$133:$Z$368,MATCH(1,(DATA!$D$133:$D$368=B1655)*(DATA!$E$133:$E$368=D1655),0)),"n/a")</f>
        <v>244281.88</v>
      </c>
      <c r="J1655" s="77">
        <f t="array" ref="J1655">IFERROR(INDEX(DATA!$AA$133:$AA$368,MATCH(1,(DATA!$D$133:$D$368=B1655)*(DATA!$E$133:$E$368=D1655),0)),"n/a")</f>
        <v>-4.4159992800343502E-2</v>
      </c>
      <c r="K1655" s="76">
        <f t="array" ref="K1655">IFERROR(INDEX(DATA!$AJ$133:$AJ$368,MATCH(1,(DATA!$D$133:$D$368=B1655)*(DATA!$E$133:$E$368=D1655),0)),"n/a")</f>
        <v>396246.89</v>
      </c>
      <c r="L1655" s="77">
        <f t="array" ref="L1655">IFERROR(INDEX(DATA!$AK$133:$AK$368,MATCH(1,(DATA!$D$133:$D$368=B1655)*(DATA!$E$133:$E$368=D1655),0)),"n/a")</f>
        <v>-0.131286914977983</v>
      </c>
      <c r="M1655" s="66"/>
      <c r="N1655" s="66"/>
      <c r="O1655" s="66"/>
      <c r="P1655" s="66"/>
      <c r="Q1655" s="66"/>
      <c r="S1655" s="70"/>
      <c r="U1655" s="70"/>
      <c r="W1655" s="70"/>
      <c r="Y1655" s="70"/>
    </row>
    <row r="1656" spans="1:25" s="69" customFormat="1" x14ac:dyDescent="0.2">
      <c r="A1656" s="75" t="s">
        <v>19</v>
      </c>
      <c r="B1656" s="66" t="s">
        <v>20</v>
      </c>
      <c r="C1656" s="66" t="s">
        <v>0</v>
      </c>
      <c r="D1656" s="66" t="s">
        <v>288</v>
      </c>
      <c r="E1656" s="76">
        <f t="array" ref="E1656">IFERROR(INDEX(DATA!$F$133:$F$368,MATCH(1,(DATA!$D$133:$D$368=B1656)*(DATA!$E$133:$E$368=D1656),0)),"n/a")</f>
        <v>47688.89</v>
      </c>
      <c r="F1656" s="77">
        <f t="array" ref="F1656">IFERROR(INDEX(DATA!$G$133:$G$368,MATCH(1,(DATA!$D$133:$D$368=B1656)*(DATA!$E$133:$E$368=D1656),0)),"n/a")</f>
        <v>9.5512589614050694E-2</v>
      </c>
      <c r="G1656" s="76">
        <f t="array" ref="G1656">IFERROR(INDEX(DATA!$P$133:$P$368,MATCH(1,(DATA!$D$133:$D$368=B1656)*(DATA!$E$133:$E$368=D1656),0)),"n/a")</f>
        <v>162025.81</v>
      </c>
      <c r="H1656" s="77">
        <f t="array" ref="H1656">IFERROR(INDEX(DATA!$Q$133:$Q$368,MATCH(1,(DATA!$D$133:$D$368=B1656)*(DATA!$E$133:$E$368=D1656),0)),"n/a")</f>
        <v>0.118045484781823</v>
      </c>
      <c r="I1656" s="76">
        <f t="array" ref="I1656">IFERROR(INDEX(DATA!$Z$133:$Z$368,MATCH(1,(DATA!$D$133:$D$368=B1656)*(DATA!$E$133:$E$368=D1656),0)),"n/a")</f>
        <v>315624.46000000002</v>
      </c>
      <c r="J1656" s="77">
        <f t="array" ref="J1656">IFERROR(INDEX(DATA!$AA$133:$AA$368,MATCH(1,(DATA!$D$133:$D$368=B1656)*(DATA!$E$133:$E$368=D1656),0)),"n/a")</f>
        <v>0.22336432373215301</v>
      </c>
      <c r="K1656" s="76">
        <f t="array" ref="K1656">IFERROR(INDEX(DATA!$AJ$133:$AJ$368,MATCH(1,(DATA!$D$133:$D$368=B1656)*(DATA!$E$133:$E$368=D1656),0)),"n/a")</f>
        <v>565255.79</v>
      </c>
      <c r="L1656" s="77">
        <f t="array" ref="L1656">IFERROR(INDEX(DATA!$AK$133:$AK$368,MATCH(1,(DATA!$D$133:$D$368=B1656)*(DATA!$E$133:$E$368=D1656),0)),"n/a")</f>
        <v>0.231533134656011</v>
      </c>
      <c r="M1656" s="66"/>
      <c r="N1656" s="66"/>
      <c r="O1656" s="66"/>
      <c r="P1656" s="66"/>
      <c r="Q1656" s="66"/>
      <c r="S1656" s="70"/>
      <c r="U1656" s="70"/>
      <c r="W1656" s="70"/>
      <c r="Y1656" s="70"/>
    </row>
    <row r="1657" spans="1:25" s="69" customFormat="1" x14ac:dyDescent="0.2">
      <c r="A1657" s="75" t="s">
        <v>19</v>
      </c>
      <c r="B1657" s="66" t="s">
        <v>20</v>
      </c>
      <c r="C1657" s="66" t="s">
        <v>0</v>
      </c>
      <c r="D1657" s="66" t="s">
        <v>289</v>
      </c>
      <c r="E1657" s="76">
        <f t="array" ref="E1657">IFERROR(INDEX(DATA!$F$133:$F$368,MATCH(1,(DATA!$D$133:$D$368=B1657)*(DATA!$E$133:$E$368=D1657),0)),"n/a")</f>
        <v>28365.69</v>
      </c>
      <c r="F1657" s="77">
        <f t="array" ref="F1657">IFERROR(INDEX(DATA!$G$133:$G$368,MATCH(1,(DATA!$D$133:$D$368=B1657)*(DATA!$E$133:$E$368=D1657),0)),"n/a")</f>
        <v>3.6781169748729699E-2</v>
      </c>
      <c r="G1657" s="76">
        <f t="array" ref="G1657">IFERROR(INDEX(DATA!$P$133:$P$368,MATCH(1,(DATA!$D$133:$D$368=B1657)*(DATA!$E$133:$E$368=D1657),0)),"n/a")</f>
        <v>100950.85</v>
      </c>
      <c r="H1657" s="77">
        <f t="array" ref="H1657">IFERROR(INDEX(DATA!$Q$133:$Q$368,MATCH(1,(DATA!$D$133:$D$368=B1657)*(DATA!$E$133:$E$368=D1657),0)),"n/a")</f>
        <v>6.06850696515919E-2</v>
      </c>
      <c r="I1657" s="76">
        <f t="array" ref="I1657">IFERROR(INDEX(DATA!$Z$133:$Z$368,MATCH(1,(DATA!$D$133:$D$368=B1657)*(DATA!$E$133:$E$368=D1657),0)),"n/a")</f>
        <v>193912.43</v>
      </c>
      <c r="J1657" s="77">
        <f t="array" ref="J1657">IFERROR(INDEX(DATA!$AA$133:$AA$368,MATCH(1,(DATA!$D$133:$D$368=B1657)*(DATA!$E$133:$E$368=D1657),0)),"n/a")</f>
        <v>6.8184824121339097E-2</v>
      </c>
      <c r="K1657" s="76">
        <f t="array" ref="K1657">IFERROR(INDEX(DATA!$AJ$133:$AJ$368,MATCH(1,(DATA!$D$133:$D$368=B1657)*(DATA!$E$133:$E$368=D1657),0)),"n/a")</f>
        <v>377708.01</v>
      </c>
      <c r="L1657" s="77">
        <f t="array" ref="L1657">IFERROR(INDEX(DATA!$AK$133:$AK$368,MATCH(1,(DATA!$D$133:$D$368=B1657)*(DATA!$E$133:$E$368=D1657),0)),"n/a")</f>
        <v>0.21794139572156601</v>
      </c>
      <c r="M1657" s="66"/>
      <c r="N1657" s="66"/>
      <c r="O1657" s="66"/>
      <c r="P1657" s="66"/>
      <c r="Q1657" s="66"/>
      <c r="S1657" s="70"/>
      <c r="U1657" s="70"/>
      <c r="W1657" s="70"/>
      <c r="Y1657" s="70"/>
    </row>
    <row r="1658" spans="1:25" s="69" customFormat="1" x14ac:dyDescent="0.2">
      <c r="A1658" s="75" t="s">
        <v>19</v>
      </c>
      <c r="B1658" s="66" t="s">
        <v>20</v>
      </c>
      <c r="C1658" s="66" t="s">
        <v>0</v>
      </c>
      <c r="D1658" s="66" t="s">
        <v>290</v>
      </c>
      <c r="E1658" s="76">
        <f t="array" ref="E1658">IFERROR(INDEX(DATA!$F$133:$F$368,MATCH(1,(DATA!$D$133:$D$368=B1658)*(DATA!$E$133:$E$368=D1658),0)),"n/a")</f>
        <v>17036.98</v>
      </c>
      <c r="F1658" s="77">
        <f t="array" ref="F1658">IFERROR(INDEX(DATA!$G$133:$G$368,MATCH(1,(DATA!$D$133:$D$368=B1658)*(DATA!$E$133:$E$368=D1658),0)),"n/a")</f>
        <v>9.0475011578857907E-3</v>
      </c>
      <c r="G1658" s="76">
        <f t="array" ref="G1658">IFERROR(INDEX(DATA!$P$133:$P$368,MATCH(1,(DATA!$D$133:$D$368=B1658)*(DATA!$E$133:$E$368=D1658),0)),"n/a")</f>
        <v>60960.08</v>
      </c>
      <c r="H1658" s="77">
        <f t="array" ref="H1658">IFERROR(INDEX(DATA!$Q$133:$Q$368,MATCH(1,(DATA!$D$133:$D$368=B1658)*(DATA!$E$133:$E$368=D1658),0)),"n/a")</f>
        <v>7.5276677004314202E-2</v>
      </c>
      <c r="I1658" s="76">
        <f t="array" ref="I1658">IFERROR(INDEX(DATA!$Z$133:$Z$368,MATCH(1,(DATA!$D$133:$D$368=B1658)*(DATA!$E$133:$E$368=D1658),0)),"n/a")</f>
        <v>116007</v>
      </c>
      <c r="J1658" s="77">
        <f t="array" ref="J1658">IFERROR(INDEX(DATA!$AA$133:$AA$368,MATCH(1,(DATA!$D$133:$D$368=B1658)*(DATA!$E$133:$E$368=D1658),0)),"n/a")</f>
        <v>3.3181838828015002E-2</v>
      </c>
      <c r="K1658" s="76">
        <f t="array" ref="K1658">IFERROR(INDEX(DATA!$AJ$133:$AJ$368,MATCH(1,(DATA!$D$133:$D$368=B1658)*(DATA!$E$133:$E$368=D1658),0)),"n/a")</f>
        <v>199733.37</v>
      </c>
      <c r="L1658" s="77">
        <f t="array" ref="L1658">IFERROR(INDEX(DATA!$AK$133:$AK$368,MATCH(1,(DATA!$D$133:$D$368=B1658)*(DATA!$E$133:$E$368=D1658),0)),"n/a")</f>
        <v>-1.37339465219553E-3</v>
      </c>
      <c r="M1658" s="66"/>
      <c r="N1658" s="66"/>
      <c r="O1658" s="66"/>
      <c r="P1658" s="66"/>
      <c r="Q1658" s="66"/>
      <c r="S1658" s="70"/>
      <c r="U1658" s="70"/>
      <c r="W1658" s="70"/>
      <c r="Y1658" s="70"/>
    </row>
    <row r="1659" spans="1:25" s="69" customFormat="1" x14ac:dyDescent="0.2">
      <c r="A1659" s="75" t="s">
        <v>19</v>
      </c>
      <c r="B1659" s="66" t="s">
        <v>20</v>
      </c>
      <c r="C1659" s="66" t="s">
        <v>0</v>
      </c>
      <c r="D1659" s="66" t="s">
        <v>291</v>
      </c>
      <c r="E1659" s="76">
        <f t="array" ref="E1659">IFERROR(INDEX(DATA!$F$133:$F$368,MATCH(1,(DATA!$D$133:$D$368=B1659)*(DATA!$E$133:$E$368=D1659),0)),"n/a")</f>
        <v>21633.24</v>
      </c>
      <c r="F1659" s="77">
        <f t="array" ref="F1659">IFERROR(INDEX(DATA!$G$133:$G$368,MATCH(1,(DATA!$D$133:$D$368=B1659)*(DATA!$E$133:$E$368=D1659),0)),"n/a")</f>
        <v>4.46808212675395E-2</v>
      </c>
      <c r="G1659" s="76">
        <f t="array" ref="G1659">IFERROR(INDEX(DATA!$P$133:$P$368,MATCH(1,(DATA!$D$133:$D$368=B1659)*(DATA!$E$133:$E$368=D1659),0)),"n/a")</f>
        <v>80216.19</v>
      </c>
      <c r="H1659" s="77">
        <f t="array" ref="H1659">IFERROR(INDEX(DATA!$Q$133:$Q$368,MATCH(1,(DATA!$D$133:$D$368=B1659)*(DATA!$E$133:$E$368=D1659),0)),"n/a")</f>
        <v>4.2147664085641398E-2</v>
      </c>
      <c r="I1659" s="76">
        <f t="array" ref="I1659">IFERROR(INDEX(DATA!$Z$133:$Z$368,MATCH(1,(DATA!$D$133:$D$368=B1659)*(DATA!$E$133:$E$368=D1659),0)),"n/a")</f>
        <v>160243.10999999999</v>
      </c>
      <c r="J1659" s="77">
        <f t="array" ref="J1659">IFERROR(INDEX(DATA!$AA$133:$AA$368,MATCH(1,(DATA!$D$133:$D$368=B1659)*(DATA!$E$133:$E$368=D1659),0)),"n/a")</f>
        <v>4.9566423643658E-2</v>
      </c>
      <c r="K1659" s="76">
        <f t="array" ref="K1659">IFERROR(INDEX(DATA!$AJ$133:$AJ$368,MATCH(1,(DATA!$D$133:$D$368=B1659)*(DATA!$E$133:$E$368=D1659),0)),"n/a")</f>
        <v>275154.62</v>
      </c>
      <c r="L1659" s="77">
        <f t="array" ref="L1659">IFERROR(INDEX(DATA!$AK$133:$AK$368,MATCH(1,(DATA!$D$133:$D$368=B1659)*(DATA!$E$133:$E$368=D1659),0)),"n/a")</f>
        <v>2.60008479052243E-3</v>
      </c>
      <c r="M1659" s="66"/>
      <c r="N1659" s="66"/>
      <c r="O1659" s="66"/>
      <c r="P1659" s="66"/>
      <c r="Q1659" s="66"/>
      <c r="S1659" s="70"/>
      <c r="U1659" s="70"/>
      <c r="W1659" s="70"/>
      <c r="Y1659" s="70"/>
    </row>
    <row r="1660" spans="1:25" s="69" customFormat="1" x14ac:dyDescent="0.2">
      <c r="A1660" s="75" t="s">
        <v>19</v>
      </c>
      <c r="B1660" s="66" t="s">
        <v>20</v>
      </c>
      <c r="C1660" s="66" t="s">
        <v>0</v>
      </c>
      <c r="D1660" s="66" t="s">
        <v>292</v>
      </c>
      <c r="E1660" s="76">
        <f t="array" ref="E1660">IFERROR(INDEX(DATA!$F$133:$F$368,MATCH(1,(DATA!$D$133:$D$368=B1660)*(DATA!$E$133:$E$368=D1660),0)),"n/a")</f>
        <v>94381.08</v>
      </c>
      <c r="F1660" s="77">
        <f t="array" ref="F1660">IFERROR(INDEX(DATA!$G$133:$G$368,MATCH(1,(DATA!$D$133:$D$368=B1660)*(DATA!$E$133:$E$368=D1660),0)),"n/a")</f>
        <v>8.7854482282628599E-2</v>
      </c>
      <c r="G1660" s="76">
        <f t="array" ref="G1660">IFERROR(INDEX(DATA!$P$133:$P$368,MATCH(1,(DATA!$D$133:$D$368=B1660)*(DATA!$E$133:$E$368=D1660),0)),"n/a")</f>
        <v>318193.96999999997</v>
      </c>
      <c r="H1660" s="77">
        <f t="array" ref="H1660">IFERROR(INDEX(DATA!$Q$133:$Q$368,MATCH(1,(DATA!$D$133:$D$368=B1660)*(DATA!$E$133:$E$368=D1660),0)),"n/a")</f>
        <v>6.0002897573830101E-2</v>
      </c>
      <c r="I1660" s="76">
        <f t="array" ref="I1660">IFERROR(INDEX(DATA!$Z$133:$Z$368,MATCH(1,(DATA!$D$133:$D$368=B1660)*(DATA!$E$133:$E$368=D1660),0)),"n/a")</f>
        <v>638730.65</v>
      </c>
      <c r="J1660" s="77">
        <f t="array" ref="J1660">IFERROR(INDEX(DATA!$AA$133:$AA$368,MATCH(1,(DATA!$D$133:$D$368=B1660)*(DATA!$E$133:$E$368=D1660),0)),"n/a")</f>
        <v>5.9717060328985903E-2</v>
      </c>
      <c r="K1660" s="76">
        <f t="array" ref="K1660">IFERROR(INDEX(DATA!$AJ$133:$AJ$368,MATCH(1,(DATA!$D$133:$D$368=B1660)*(DATA!$E$133:$E$368=D1660),0)),"n/a")</f>
        <v>1119673.56</v>
      </c>
      <c r="L1660" s="77">
        <f t="array" ref="L1660">IFERROR(INDEX(DATA!$AK$133:$AK$368,MATCH(1,(DATA!$D$133:$D$368=B1660)*(DATA!$E$133:$E$368=D1660),0)),"n/a")</f>
        <v>0.10052786384246901</v>
      </c>
      <c r="M1660" s="66"/>
      <c r="N1660" s="66"/>
      <c r="O1660" s="66"/>
      <c r="P1660" s="66"/>
      <c r="Q1660" s="66"/>
      <c r="S1660" s="70"/>
      <c r="U1660" s="70"/>
      <c r="W1660" s="70"/>
      <c r="Y1660" s="70"/>
    </row>
    <row r="1661" spans="1:25" s="69" customFormat="1" x14ac:dyDescent="0.2">
      <c r="A1661" s="75" t="s">
        <v>19</v>
      </c>
      <c r="B1661" s="66" t="s">
        <v>20</v>
      </c>
      <c r="C1661" s="66" t="s">
        <v>0</v>
      </c>
      <c r="D1661" s="66" t="s">
        <v>293</v>
      </c>
      <c r="E1661" s="76">
        <f t="array" ref="E1661">IFERROR(INDEX(DATA!$F$133:$F$368,MATCH(1,(DATA!$D$133:$D$368=B1661)*(DATA!$E$133:$E$368=D1661),0)),"n/a")</f>
        <v>11545.69</v>
      </c>
      <c r="F1661" s="77">
        <f t="array" ref="F1661">IFERROR(INDEX(DATA!$G$133:$G$368,MATCH(1,(DATA!$D$133:$D$368=B1661)*(DATA!$E$133:$E$368=D1661),0)),"n/a")</f>
        <v>1.60391712713501E-2</v>
      </c>
      <c r="G1661" s="76">
        <f t="array" ref="G1661">IFERROR(INDEX(DATA!$P$133:$P$368,MATCH(1,(DATA!$D$133:$D$368=B1661)*(DATA!$E$133:$E$368=D1661),0)),"n/a")</f>
        <v>43185.68</v>
      </c>
      <c r="H1661" s="77">
        <f t="array" ref="H1661">IFERROR(INDEX(DATA!$Q$133:$Q$368,MATCH(1,(DATA!$D$133:$D$368=B1661)*(DATA!$E$133:$E$368=D1661),0)),"n/a")</f>
        <v>0.16907950481728401</v>
      </c>
      <c r="I1661" s="76">
        <f t="array" ref="I1661">IFERROR(INDEX(DATA!$Z$133:$Z$368,MATCH(1,(DATA!$D$133:$D$368=B1661)*(DATA!$E$133:$E$368=D1661),0)),"n/a")</f>
        <v>82524.490000000005</v>
      </c>
      <c r="J1661" s="77">
        <f t="array" ref="J1661">IFERROR(INDEX(DATA!$AA$133:$AA$368,MATCH(1,(DATA!$D$133:$D$368=B1661)*(DATA!$E$133:$E$368=D1661),0)),"n/a")</f>
        <v>0.26867125907234302</v>
      </c>
      <c r="K1661" s="76">
        <f t="array" ref="K1661">IFERROR(INDEX(DATA!$AJ$133:$AJ$368,MATCH(1,(DATA!$D$133:$D$368=B1661)*(DATA!$E$133:$E$368=D1661),0)),"n/a")</f>
        <v>140310.32999999999</v>
      </c>
      <c r="L1661" s="77">
        <f t="array" ref="L1661">IFERROR(INDEX(DATA!$AK$133:$AK$368,MATCH(1,(DATA!$D$133:$D$368=B1661)*(DATA!$E$133:$E$368=D1661),0)),"n/a")</f>
        <v>0.33856186266774901</v>
      </c>
      <c r="M1661" s="66"/>
      <c r="N1661" s="66"/>
      <c r="O1661" s="66"/>
      <c r="P1661" s="66"/>
      <c r="Q1661" s="66"/>
      <c r="S1661" s="70"/>
      <c r="U1661" s="70"/>
      <c r="W1661" s="70"/>
      <c r="Y1661" s="70"/>
    </row>
    <row r="1662" spans="1:25" s="69" customFormat="1" x14ac:dyDescent="0.2">
      <c r="A1662" s="75" t="s">
        <v>19</v>
      </c>
      <c r="B1662" s="66" t="s">
        <v>20</v>
      </c>
      <c r="C1662" s="66" t="s">
        <v>0</v>
      </c>
      <c r="D1662" s="66" t="s">
        <v>294</v>
      </c>
      <c r="E1662" s="76">
        <f t="array" ref="E1662">IFERROR(INDEX(DATA!$F$133:$F$368,MATCH(1,(DATA!$D$133:$D$368=B1662)*(DATA!$E$133:$E$368=D1662),0)),"n/a")</f>
        <v>64925.79</v>
      </c>
      <c r="F1662" s="77">
        <f t="array" ref="F1662">IFERROR(INDEX(DATA!$G$133:$G$368,MATCH(1,(DATA!$D$133:$D$368=B1662)*(DATA!$E$133:$E$368=D1662),0)),"n/a")</f>
        <v>-3.0523540782097101E-2</v>
      </c>
      <c r="G1662" s="76">
        <f t="array" ref="G1662">IFERROR(INDEX(DATA!$P$133:$P$368,MATCH(1,(DATA!$D$133:$D$368=B1662)*(DATA!$E$133:$E$368=D1662),0)),"n/a")</f>
        <v>225779.41</v>
      </c>
      <c r="H1662" s="77">
        <f t="array" ref="H1662">IFERROR(INDEX(DATA!$Q$133:$Q$368,MATCH(1,(DATA!$D$133:$D$368=B1662)*(DATA!$E$133:$E$368=D1662),0)),"n/a")</f>
        <v>-3.6740333113001499E-3</v>
      </c>
      <c r="I1662" s="76">
        <f t="array" ref="I1662">IFERROR(INDEX(DATA!$Z$133:$Z$368,MATCH(1,(DATA!$D$133:$D$368=B1662)*(DATA!$E$133:$E$368=D1662),0)),"n/a")</f>
        <v>441246.71999999997</v>
      </c>
      <c r="J1662" s="77">
        <f t="array" ref="J1662">IFERROR(INDEX(DATA!$AA$133:$AA$368,MATCH(1,(DATA!$D$133:$D$368=B1662)*(DATA!$E$133:$E$368=D1662),0)),"n/a")</f>
        <v>-1.0515966892750601E-2</v>
      </c>
      <c r="K1662" s="76">
        <f t="array" ref="K1662">IFERROR(INDEX(DATA!$AJ$133:$AJ$368,MATCH(1,(DATA!$D$133:$D$368=B1662)*(DATA!$E$133:$E$368=D1662),0)),"n/a")</f>
        <v>783012.11</v>
      </c>
      <c r="L1662" s="77">
        <f t="array" ref="L1662">IFERROR(INDEX(DATA!$AK$133:$AK$368,MATCH(1,(DATA!$D$133:$D$368=B1662)*(DATA!$E$133:$E$368=D1662),0)),"n/a")</f>
        <v>-4.3204955523251203E-3</v>
      </c>
      <c r="M1662" s="66"/>
      <c r="N1662" s="66"/>
      <c r="O1662" s="66"/>
      <c r="P1662" s="66"/>
      <c r="Q1662" s="66"/>
      <c r="S1662" s="70"/>
      <c r="U1662" s="70"/>
      <c r="W1662" s="70"/>
      <c r="Y1662" s="70"/>
    </row>
    <row r="1663" spans="1:25" s="69" customFormat="1" x14ac:dyDescent="0.2">
      <c r="A1663" s="75" t="s">
        <v>19</v>
      </c>
      <c r="B1663" s="66" t="s">
        <v>20</v>
      </c>
      <c r="C1663" s="66" t="s">
        <v>0</v>
      </c>
      <c r="D1663" s="66" t="s">
        <v>295</v>
      </c>
      <c r="E1663" s="76">
        <f t="array" ref="E1663">IFERROR(INDEX(DATA!$F$133:$F$368,MATCH(1,(DATA!$D$133:$D$368=B1663)*(DATA!$E$133:$E$368=D1663),0)),"n/a")</f>
        <v>20775.04</v>
      </c>
      <c r="F1663" s="77">
        <f t="array" ref="F1663">IFERROR(INDEX(DATA!$G$133:$G$368,MATCH(1,(DATA!$D$133:$D$368=B1663)*(DATA!$E$133:$E$368=D1663),0)),"n/a")</f>
        <v>-0.18565628921042701</v>
      </c>
      <c r="G1663" s="76">
        <f t="array" ref="G1663">IFERROR(INDEX(DATA!$P$133:$P$368,MATCH(1,(DATA!$D$133:$D$368=B1663)*(DATA!$E$133:$E$368=D1663),0)),"n/a")</f>
        <v>74068.17</v>
      </c>
      <c r="H1663" s="77">
        <f t="array" ref="H1663">IFERROR(INDEX(DATA!$Q$133:$Q$368,MATCH(1,(DATA!$D$133:$D$368=B1663)*(DATA!$E$133:$E$368=D1663),0)),"n/a")</f>
        <v>-0.14560311563227299</v>
      </c>
      <c r="I1663" s="76">
        <f t="array" ref="I1663">IFERROR(INDEX(DATA!$Z$133:$Z$368,MATCH(1,(DATA!$D$133:$D$368=B1663)*(DATA!$E$133:$E$368=D1663),0)),"n/a")</f>
        <v>143514.89000000001</v>
      </c>
      <c r="J1663" s="77">
        <f t="array" ref="J1663">IFERROR(INDEX(DATA!$AA$133:$AA$368,MATCH(1,(DATA!$D$133:$D$368=B1663)*(DATA!$E$133:$E$368=D1663),0)),"n/a")</f>
        <v>-0.124346012301082</v>
      </c>
      <c r="K1663" s="76">
        <f t="array" ref="K1663">IFERROR(INDEX(DATA!$AJ$133:$AJ$368,MATCH(1,(DATA!$D$133:$D$368=B1663)*(DATA!$E$133:$E$368=D1663),0)),"n/a")</f>
        <v>273980.24</v>
      </c>
      <c r="L1663" s="77">
        <f t="array" ref="L1663">IFERROR(INDEX(DATA!$AK$133:$AK$368,MATCH(1,(DATA!$D$133:$D$368=B1663)*(DATA!$E$133:$E$368=D1663),0)),"n/a")</f>
        <v>4.44390012449536E-4</v>
      </c>
      <c r="M1663" s="66"/>
      <c r="N1663" s="66"/>
      <c r="O1663" s="66"/>
      <c r="P1663" s="66"/>
      <c r="Q1663" s="66"/>
      <c r="S1663" s="70"/>
      <c r="U1663" s="70"/>
      <c r="W1663" s="70"/>
      <c r="Y1663" s="70"/>
    </row>
    <row r="1664" spans="1:25" s="69" customFormat="1" x14ac:dyDescent="0.2">
      <c r="A1664" s="75" t="s">
        <v>19</v>
      </c>
      <c r="B1664" s="66" t="s">
        <v>20</v>
      </c>
      <c r="C1664" s="66" t="s">
        <v>0</v>
      </c>
      <c r="D1664" s="66" t="s">
        <v>296</v>
      </c>
      <c r="E1664" s="76">
        <f t="array" ref="E1664">IFERROR(INDEX(DATA!$F$133:$F$368,MATCH(1,(DATA!$D$133:$D$368=B1664)*(DATA!$E$133:$E$368=D1664),0)),"n/a")</f>
        <v>44370.19</v>
      </c>
      <c r="F1664" s="77">
        <f t="array" ref="F1664">IFERROR(INDEX(DATA!$G$133:$G$368,MATCH(1,(DATA!$D$133:$D$368=B1664)*(DATA!$E$133:$E$368=D1664),0)),"n/a")</f>
        <v>0.46627321671934302</v>
      </c>
      <c r="G1664" s="76">
        <f t="array" ref="G1664">IFERROR(INDEX(DATA!$P$133:$P$368,MATCH(1,(DATA!$D$133:$D$368=B1664)*(DATA!$E$133:$E$368=D1664),0)),"n/a")</f>
        <v>157457.39000000001</v>
      </c>
      <c r="H1664" s="77">
        <f t="array" ref="H1664">IFERROR(INDEX(DATA!$Q$133:$Q$368,MATCH(1,(DATA!$D$133:$D$368=B1664)*(DATA!$E$133:$E$368=D1664),0)),"n/a")</f>
        <v>0.478410677483111</v>
      </c>
      <c r="I1664" s="76">
        <f t="array" ref="I1664">IFERROR(INDEX(DATA!$Z$133:$Z$368,MATCH(1,(DATA!$D$133:$D$368=B1664)*(DATA!$E$133:$E$368=D1664),0)),"n/a")</f>
        <v>292598.83</v>
      </c>
      <c r="J1664" s="77">
        <f t="array" ref="J1664">IFERROR(INDEX(DATA!$AA$133:$AA$368,MATCH(1,(DATA!$D$133:$D$368=B1664)*(DATA!$E$133:$E$368=D1664),0)),"n/a")</f>
        <v>0.46052440323413102</v>
      </c>
      <c r="K1664" s="76">
        <f t="array" ref="K1664">IFERROR(INDEX(DATA!$AJ$133:$AJ$368,MATCH(1,(DATA!$D$133:$D$368=B1664)*(DATA!$E$133:$E$368=D1664),0)),"n/a")</f>
        <v>501786.32</v>
      </c>
      <c r="L1664" s="77">
        <f t="array" ref="L1664">IFERROR(INDEX(DATA!$AK$133:$AK$368,MATCH(1,(DATA!$D$133:$D$368=B1664)*(DATA!$E$133:$E$368=D1664),0)),"n/a")</f>
        <v>0.51264398959183299</v>
      </c>
      <c r="M1664" s="66"/>
      <c r="N1664" s="66"/>
      <c r="O1664" s="66"/>
      <c r="P1664" s="66"/>
      <c r="Q1664" s="66"/>
      <c r="S1664" s="70"/>
      <c r="U1664" s="70"/>
      <c r="W1664" s="70"/>
      <c r="Y1664" s="70"/>
    </row>
    <row r="1665" spans="1:25" s="69" customFormat="1" x14ac:dyDescent="0.2">
      <c r="A1665" s="75" t="s">
        <v>19</v>
      </c>
      <c r="B1665" s="66" t="s">
        <v>20</v>
      </c>
      <c r="C1665" s="66" t="s">
        <v>0</v>
      </c>
      <c r="D1665" s="66" t="s">
        <v>297</v>
      </c>
      <c r="E1665" s="76">
        <f t="array" ref="E1665">IFERROR(INDEX(DATA!$F$133:$F$368,MATCH(1,(DATA!$D$133:$D$368=B1665)*(DATA!$E$133:$E$368=D1665),0)),"n/a")</f>
        <v>17331.240000000002</v>
      </c>
      <c r="F1665" s="77">
        <f t="array" ref="F1665">IFERROR(INDEX(DATA!$G$133:$G$368,MATCH(1,(DATA!$D$133:$D$368=B1665)*(DATA!$E$133:$E$368=D1665),0)),"n/a")</f>
        <v>-3.0653325353901001E-2</v>
      </c>
      <c r="G1665" s="76">
        <f t="array" ref="G1665">IFERROR(INDEX(DATA!$P$133:$P$368,MATCH(1,(DATA!$D$133:$D$368=B1665)*(DATA!$E$133:$E$368=D1665),0)),"n/a")</f>
        <v>62490.29</v>
      </c>
      <c r="H1665" s="77">
        <f t="array" ref="H1665">IFERROR(INDEX(DATA!$Q$133:$Q$368,MATCH(1,(DATA!$D$133:$D$368=B1665)*(DATA!$E$133:$E$368=D1665),0)),"n/a")</f>
        <v>8.7860755862130602E-2</v>
      </c>
      <c r="I1665" s="76">
        <f t="array" ref="I1665">IFERROR(INDEX(DATA!$Z$133:$Z$368,MATCH(1,(DATA!$D$133:$D$368=B1665)*(DATA!$E$133:$E$368=D1665),0)),"n/a")</f>
        <v>121214.11</v>
      </c>
      <c r="J1665" s="77">
        <f t="array" ref="J1665">IFERROR(INDEX(DATA!$AA$133:$AA$368,MATCH(1,(DATA!$D$133:$D$368=B1665)*(DATA!$E$133:$E$368=D1665),0)),"n/a")</f>
        <v>0.19892095826945</v>
      </c>
      <c r="K1665" s="76">
        <f t="array" ref="K1665">IFERROR(INDEX(DATA!$AJ$133:$AJ$368,MATCH(1,(DATA!$D$133:$D$368=B1665)*(DATA!$E$133:$E$368=D1665),0)),"n/a")</f>
        <v>207439.98</v>
      </c>
      <c r="L1665" s="77">
        <f t="array" ref="L1665">IFERROR(INDEX(DATA!$AK$133:$AK$368,MATCH(1,(DATA!$D$133:$D$368=B1665)*(DATA!$E$133:$E$368=D1665),0)),"n/a")</f>
        <v>0.25350883103220201</v>
      </c>
      <c r="M1665" s="66"/>
      <c r="N1665" s="66"/>
      <c r="O1665" s="66"/>
      <c r="P1665" s="66"/>
      <c r="Q1665" s="66"/>
      <c r="S1665" s="70"/>
      <c r="U1665" s="70"/>
      <c r="W1665" s="70"/>
      <c r="Y1665" s="70"/>
    </row>
    <row r="1666" spans="1:25" s="69" customFormat="1" x14ac:dyDescent="0.2">
      <c r="A1666" s="75" t="s">
        <v>19</v>
      </c>
      <c r="B1666" s="66" t="s">
        <v>20</v>
      </c>
      <c r="C1666" s="66" t="s">
        <v>0</v>
      </c>
      <c r="D1666" s="66" t="s">
        <v>298</v>
      </c>
      <c r="E1666" s="76">
        <f t="array" ref="E1666">IFERROR(INDEX(DATA!$F$133:$F$368,MATCH(1,(DATA!$D$133:$D$368=B1666)*(DATA!$E$133:$E$368=D1666),0)),"n/a")</f>
        <v>4560.78</v>
      </c>
      <c r="F1666" s="77">
        <f t="array" ref="F1666">IFERROR(INDEX(DATA!$G$133:$G$368,MATCH(1,(DATA!$D$133:$D$368=B1666)*(DATA!$E$133:$E$368=D1666),0)),"n/a")</f>
        <v>-0.20319436461250601</v>
      </c>
      <c r="G1666" s="76">
        <f t="array" ref="G1666">IFERROR(INDEX(DATA!$P$133:$P$368,MATCH(1,(DATA!$D$133:$D$368=B1666)*(DATA!$E$133:$E$368=D1666),0)),"n/a")</f>
        <v>17668.900000000001</v>
      </c>
      <c r="H1666" s="77">
        <f t="array" ref="H1666">IFERROR(INDEX(DATA!$Q$133:$Q$368,MATCH(1,(DATA!$D$133:$D$368=B1666)*(DATA!$E$133:$E$368=D1666),0)),"n/a")</f>
        <v>-2.3891561798913601E-2</v>
      </c>
      <c r="I1666" s="76">
        <f t="array" ref="I1666">IFERROR(INDEX(DATA!$Z$133:$Z$368,MATCH(1,(DATA!$D$133:$D$368=B1666)*(DATA!$E$133:$E$368=D1666),0)),"n/a")</f>
        <v>33803.620000000003</v>
      </c>
      <c r="J1666" s="77">
        <f t="array" ref="J1666">IFERROR(INDEX(DATA!$AA$133:$AA$368,MATCH(1,(DATA!$D$133:$D$368=B1666)*(DATA!$E$133:$E$368=D1666),0)),"n/a")</f>
        <v>6.7164160257000893E-2</v>
      </c>
      <c r="K1666" s="76">
        <f t="array" ref="K1666">IFERROR(INDEX(DATA!$AJ$133:$AJ$368,MATCH(1,(DATA!$D$133:$D$368=B1666)*(DATA!$E$133:$E$368=D1666),0)),"n/a")</f>
        <v>59346.9</v>
      </c>
      <c r="L1666" s="77">
        <f t="array" ref="L1666">IFERROR(INDEX(DATA!$AK$133:$AK$368,MATCH(1,(DATA!$D$133:$D$368=B1666)*(DATA!$E$133:$E$368=D1666),0)),"n/a")</f>
        <v>-0.22720792109634699</v>
      </c>
      <c r="M1666" s="66"/>
      <c r="N1666" s="66"/>
      <c r="O1666" s="66"/>
      <c r="P1666" s="66"/>
      <c r="Q1666" s="66"/>
      <c r="S1666" s="70"/>
      <c r="U1666" s="70"/>
      <c r="W1666" s="70"/>
      <c r="Y1666" s="70"/>
    </row>
    <row r="1667" spans="1:25" s="69" customFormat="1" x14ac:dyDescent="0.2">
      <c r="A1667" s="75" t="s">
        <v>19</v>
      </c>
      <c r="B1667" s="66" t="s">
        <v>20</v>
      </c>
      <c r="C1667" s="66" t="s">
        <v>0</v>
      </c>
      <c r="D1667" s="66" t="s">
        <v>299</v>
      </c>
      <c r="E1667" s="76">
        <f t="array" ref="E1667">IFERROR(INDEX(DATA!$F$133:$F$368,MATCH(1,(DATA!$D$133:$D$368=B1667)*(DATA!$E$133:$E$368=D1667),0)),"n/a")</f>
        <v>180630.1</v>
      </c>
      <c r="F1667" s="77">
        <f t="array" ref="F1667">IFERROR(INDEX(DATA!$G$133:$G$368,MATCH(1,(DATA!$D$133:$D$368=B1667)*(DATA!$E$133:$E$368=D1667),0)),"n/a")</f>
        <v>-3.4930134921639801E-2</v>
      </c>
      <c r="G1667" s="76">
        <f t="array" ref="G1667">IFERROR(INDEX(DATA!$P$133:$P$368,MATCH(1,(DATA!$D$133:$D$368=B1667)*(DATA!$E$133:$E$368=D1667),0)),"n/a")</f>
        <v>676526.24</v>
      </c>
      <c r="H1667" s="77">
        <f t="array" ref="H1667">IFERROR(INDEX(DATA!$Q$133:$Q$368,MATCH(1,(DATA!$D$133:$D$368=B1667)*(DATA!$E$133:$E$368=D1667),0)),"n/a")</f>
        <v>1.1529524033487599E-2</v>
      </c>
      <c r="I1667" s="76">
        <f t="array" ref="I1667">IFERROR(INDEX(DATA!$Z$133:$Z$368,MATCH(1,(DATA!$D$133:$D$368=B1667)*(DATA!$E$133:$E$368=D1667),0)),"n/a")</f>
        <v>1314449.51</v>
      </c>
      <c r="J1667" s="77">
        <f t="array" ref="J1667">IFERROR(INDEX(DATA!$AA$133:$AA$368,MATCH(1,(DATA!$D$133:$D$368=B1667)*(DATA!$E$133:$E$368=D1667),0)),"n/a")</f>
        <v>-6.7857443385003699E-2</v>
      </c>
      <c r="K1667" s="76">
        <f t="array" ref="K1667">IFERROR(INDEX(DATA!$AJ$133:$AJ$368,MATCH(1,(DATA!$D$133:$D$368=B1667)*(DATA!$E$133:$E$368=D1667),0)),"n/a")</f>
        <v>2298154.87</v>
      </c>
      <c r="L1667" s="77">
        <f t="array" ref="L1667">IFERROR(INDEX(DATA!$AK$133:$AK$368,MATCH(1,(DATA!$D$133:$D$368=B1667)*(DATA!$E$133:$E$368=D1667),0)),"n/a")</f>
        <v>-5.1715517123068898E-2</v>
      </c>
      <c r="M1667" s="66"/>
      <c r="N1667" s="66"/>
      <c r="O1667" s="66"/>
      <c r="P1667" s="66"/>
      <c r="Q1667" s="66"/>
      <c r="S1667" s="70"/>
      <c r="U1667" s="70"/>
      <c r="W1667" s="70"/>
      <c r="Y1667" s="70"/>
    </row>
    <row r="1668" spans="1:25" s="69" customFormat="1" x14ac:dyDescent="0.2">
      <c r="A1668" s="75" t="s">
        <v>19</v>
      </c>
      <c r="B1668" s="66" t="s">
        <v>20</v>
      </c>
      <c r="C1668" s="66" t="s">
        <v>0</v>
      </c>
      <c r="D1668" s="66" t="s">
        <v>300</v>
      </c>
      <c r="E1668" s="76">
        <f t="array" ref="E1668">IFERROR(INDEX(DATA!$F$133:$F$368,MATCH(1,(DATA!$D$133:$D$368=B1668)*(DATA!$E$133:$E$368=D1668),0)),"n/a")</f>
        <v>143771.41</v>
      </c>
      <c r="F1668" s="77">
        <f t="array" ref="F1668">IFERROR(INDEX(DATA!$G$133:$G$368,MATCH(1,(DATA!$D$133:$D$368=B1668)*(DATA!$E$133:$E$368=D1668),0)),"n/a")</f>
        <v>7.5322791877678999E-2</v>
      </c>
      <c r="G1668" s="76">
        <f t="array" ref="G1668">IFERROR(INDEX(DATA!$P$133:$P$368,MATCH(1,(DATA!$D$133:$D$368=B1668)*(DATA!$E$133:$E$368=D1668),0)),"n/a")</f>
        <v>501570.58</v>
      </c>
      <c r="H1668" s="77">
        <f t="array" ref="H1668">IFERROR(INDEX(DATA!$Q$133:$Q$368,MATCH(1,(DATA!$D$133:$D$368=B1668)*(DATA!$E$133:$E$368=D1668),0)),"n/a")</f>
        <v>8.4223772269908195E-2</v>
      </c>
      <c r="I1668" s="76">
        <f t="array" ref="I1668">IFERROR(INDEX(DATA!$Z$133:$Z$368,MATCH(1,(DATA!$D$133:$D$368=B1668)*(DATA!$E$133:$E$368=D1668),0)),"n/a")</f>
        <v>941258.26</v>
      </c>
      <c r="J1668" s="77">
        <f t="array" ref="J1668">IFERROR(INDEX(DATA!$AA$133:$AA$368,MATCH(1,(DATA!$D$133:$D$368=B1668)*(DATA!$E$133:$E$368=D1668),0)),"n/a")</f>
        <v>8.8338464059818003E-2</v>
      </c>
      <c r="K1668" s="76">
        <f t="array" ref="K1668">IFERROR(INDEX(DATA!$AJ$133:$AJ$368,MATCH(1,(DATA!$D$133:$D$368=B1668)*(DATA!$E$133:$E$368=D1668),0)),"n/a")</f>
        <v>1667655.63</v>
      </c>
      <c r="L1668" s="77">
        <f t="array" ref="L1668">IFERROR(INDEX(DATA!$AK$133:$AK$368,MATCH(1,(DATA!$D$133:$D$368=B1668)*(DATA!$E$133:$E$368=D1668),0)),"n/a")</f>
        <v>8.6871569056894402E-2</v>
      </c>
      <c r="M1668" s="66"/>
      <c r="N1668" s="66"/>
      <c r="O1668" s="66"/>
      <c r="P1668" s="66"/>
      <c r="Q1668" s="66"/>
      <c r="S1668" s="70"/>
      <c r="U1668" s="70"/>
      <c r="W1668" s="70"/>
      <c r="Y1668" s="70"/>
    </row>
    <row r="1669" spans="1:25" s="69" customFormat="1" x14ac:dyDescent="0.2">
      <c r="A1669" s="75" t="s">
        <v>19</v>
      </c>
      <c r="B1669" s="66" t="s">
        <v>20</v>
      </c>
      <c r="C1669" s="66" t="s">
        <v>0</v>
      </c>
      <c r="D1669" s="66" t="s">
        <v>301</v>
      </c>
      <c r="E1669" s="76">
        <f t="array" ref="E1669">IFERROR(INDEX(DATA!$F$133:$F$368,MATCH(1,(DATA!$D$133:$D$368=B1669)*(DATA!$E$133:$E$368=D1669),0)),"n/a")</f>
        <v>10264.41</v>
      </c>
      <c r="F1669" s="77">
        <f t="array" ref="F1669">IFERROR(INDEX(DATA!$G$133:$G$368,MATCH(1,(DATA!$D$133:$D$368=B1669)*(DATA!$E$133:$E$368=D1669),0)),"n/a")</f>
        <v>-3.1223484530302801E-2</v>
      </c>
      <c r="G1669" s="76">
        <f t="array" ref="G1669">IFERROR(INDEX(DATA!$P$133:$P$368,MATCH(1,(DATA!$D$133:$D$368=B1669)*(DATA!$E$133:$E$368=D1669),0)),"n/a")</f>
        <v>42219.78</v>
      </c>
      <c r="H1669" s="77">
        <f t="array" ref="H1669">IFERROR(INDEX(DATA!$Q$133:$Q$368,MATCH(1,(DATA!$D$133:$D$368=B1669)*(DATA!$E$133:$E$368=D1669),0)),"n/a")</f>
        <v>0.50707959863355501</v>
      </c>
      <c r="I1669" s="76">
        <f t="array" ref="I1669">IFERROR(INDEX(DATA!$Z$133:$Z$368,MATCH(1,(DATA!$D$133:$D$368=B1669)*(DATA!$E$133:$E$368=D1669),0)),"n/a")</f>
        <v>76480.399999999994</v>
      </c>
      <c r="J1669" s="77">
        <f t="array" ref="J1669">IFERROR(INDEX(DATA!$AA$133:$AA$368,MATCH(1,(DATA!$D$133:$D$368=B1669)*(DATA!$E$133:$E$368=D1669),0)),"n/a")</f>
        <v>0.97260853416969295</v>
      </c>
      <c r="K1669" s="76">
        <f t="array" ref="K1669">IFERROR(INDEX(DATA!$AJ$133:$AJ$368,MATCH(1,(DATA!$D$133:$D$368=B1669)*(DATA!$E$133:$E$368=D1669),0)),"n/a")</f>
        <v>134955.45000000001</v>
      </c>
      <c r="L1669" s="77">
        <f t="array" ref="L1669">IFERROR(INDEX(DATA!$AK$133:$AK$368,MATCH(1,(DATA!$D$133:$D$368=B1669)*(DATA!$E$133:$E$368=D1669),0)),"n/a")</f>
        <v>1.19071253314546</v>
      </c>
      <c r="M1669" s="66"/>
      <c r="N1669" s="66"/>
      <c r="O1669" s="66"/>
      <c r="P1669" s="66"/>
      <c r="Q1669" s="66"/>
      <c r="S1669" s="70"/>
      <c r="U1669" s="70"/>
      <c r="W1669" s="70"/>
      <c r="Y1669" s="70"/>
    </row>
    <row r="1670" spans="1:25" s="69" customFormat="1" x14ac:dyDescent="0.2">
      <c r="A1670" s="75" t="s">
        <v>19</v>
      </c>
      <c r="B1670" s="66" t="s">
        <v>20</v>
      </c>
      <c r="C1670" s="66" t="s">
        <v>0</v>
      </c>
      <c r="D1670" s="66" t="s">
        <v>302</v>
      </c>
      <c r="E1670" s="76">
        <f t="array" ref="E1670">IFERROR(INDEX(DATA!$F$133:$F$368,MATCH(1,(DATA!$D$133:$D$368=B1670)*(DATA!$E$133:$E$368=D1670),0)),"n/a")</f>
        <v>29131.42</v>
      </c>
      <c r="F1670" s="77">
        <f t="array" ref="F1670">IFERROR(INDEX(DATA!$G$133:$G$368,MATCH(1,(DATA!$D$133:$D$368=B1670)*(DATA!$E$133:$E$368=D1670),0)),"n/a")</f>
        <v>-6.0463469194508498E-2</v>
      </c>
      <c r="G1670" s="76">
        <f t="array" ref="G1670">IFERROR(INDEX(DATA!$P$133:$P$368,MATCH(1,(DATA!$D$133:$D$368=B1670)*(DATA!$E$133:$E$368=D1670),0)),"n/a")</f>
        <v>102852.45</v>
      </c>
      <c r="H1670" s="77">
        <f t="array" ref="H1670">IFERROR(INDEX(DATA!$Q$133:$Q$368,MATCH(1,(DATA!$D$133:$D$368=B1670)*(DATA!$E$133:$E$368=D1670),0)),"n/a")</f>
        <v>-3.19548014133407E-2</v>
      </c>
      <c r="I1670" s="76">
        <f t="array" ref="I1670">IFERROR(INDEX(DATA!$Z$133:$Z$368,MATCH(1,(DATA!$D$133:$D$368=B1670)*(DATA!$E$133:$E$368=D1670),0)),"n/a")</f>
        <v>199281.85</v>
      </c>
      <c r="J1670" s="77">
        <f t="array" ref="J1670">IFERROR(INDEX(DATA!$AA$133:$AA$368,MATCH(1,(DATA!$D$133:$D$368=B1670)*(DATA!$E$133:$E$368=D1670),0)),"n/a")</f>
        <v>-5.8887108445677898E-2</v>
      </c>
      <c r="K1670" s="76">
        <f t="array" ref="K1670">IFERROR(INDEX(DATA!$AJ$133:$AJ$368,MATCH(1,(DATA!$D$133:$D$368=B1670)*(DATA!$E$133:$E$368=D1670),0)),"n/a")</f>
        <v>354071.35</v>
      </c>
      <c r="L1670" s="77">
        <f t="array" ref="L1670">IFERROR(INDEX(DATA!$AK$133:$AK$368,MATCH(1,(DATA!$D$133:$D$368=B1670)*(DATA!$E$133:$E$368=D1670),0)),"n/a")</f>
        <v>-3.07710606045675E-2</v>
      </c>
      <c r="M1670" s="66"/>
      <c r="N1670" s="66"/>
      <c r="O1670" s="66"/>
      <c r="P1670" s="66"/>
      <c r="Q1670" s="66"/>
      <c r="S1670" s="70"/>
      <c r="U1670" s="70"/>
      <c r="W1670" s="70"/>
      <c r="Y1670" s="70"/>
    </row>
    <row r="1671" spans="1:25" s="69" customFormat="1" x14ac:dyDescent="0.2">
      <c r="A1671" s="75" t="s">
        <v>19</v>
      </c>
      <c r="B1671" s="66" t="s">
        <v>20</v>
      </c>
      <c r="C1671" s="66" t="s">
        <v>0</v>
      </c>
      <c r="D1671" s="66" t="s">
        <v>303</v>
      </c>
      <c r="E1671" s="76">
        <f t="array" ref="E1671">IFERROR(INDEX(DATA!$F$133:$F$368,MATCH(1,(DATA!$D$133:$D$368=B1671)*(DATA!$E$133:$E$368=D1671),0)),"n/a")</f>
        <v>21895.67</v>
      </c>
      <c r="F1671" s="77">
        <f t="array" ref="F1671">IFERROR(INDEX(DATA!$G$133:$G$368,MATCH(1,(DATA!$D$133:$D$368=B1671)*(DATA!$E$133:$E$368=D1671),0)),"n/a")</f>
        <v>-4.8217946421895801E-2</v>
      </c>
      <c r="G1671" s="76">
        <f t="array" ref="G1671">IFERROR(INDEX(DATA!$P$133:$P$368,MATCH(1,(DATA!$D$133:$D$368=B1671)*(DATA!$E$133:$E$368=D1671),0)),"n/a")</f>
        <v>74820.789999999994</v>
      </c>
      <c r="H1671" s="77">
        <f t="array" ref="H1671">IFERROR(INDEX(DATA!$Q$133:$Q$368,MATCH(1,(DATA!$D$133:$D$368=B1671)*(DATA!$E$133:$E$368=D1671),0)),"n/a")</f>
        <v>-3.8373282019698099E-2</v>
      </c>
      <c r="I1671" s="76">
        <f t="array" ref="I1671">IFERROR(INDEX(DATA!$Z$133:$Z$368,MATCH(1,(DATA!$D$133:$D$368=B1671)*(DATA!$E$133:$E$368=D1671),0)),"n/a")</f>
        <v>143780.69</v>
      </c>
      <c r="J1671" s="77">
        <f t="array" ref="J1671">IFERROR(INDEX(DATA!$AA$133:$AA$368,MATCH(1,(DATA!$D$133:$D$368=B1671)*(DATA!$E$133:$E$368=D1671),0)),"n/a")</f>
        <v>-7.4632496358770601E-3</v>
      </c>
      <c r="K1671" s="76">
        <f t="array" ref="K1671">IFERROR(INDEX(DATA!$AJ$133:$AJ$368,MATCH(1,(DATA!$D$133:$D$368=B1671)*(DATA!$E$133:$E$368=D1671),0)),"n/a")</f>
        <v>254730.91</v>
      </c>
      <c r="L1671" s="77">
        <f t="array" ref="L1671">IFERROR(INDEX(DATA!$AK$133:$AK$368,MATCH(1,(DATA!$D$133:$D$368=B1671)*(DATA!$E$133:$E$368=D1671),0)),"n/a")</f>
        <v>8.5061710241637306E-2</v>
      </c>
      <c r="M1671" s="66"/>
      <c r="N1671" s="66"/>
      <c r="O1671" s="66"/>
      <c r="P1671" s="66"/>
      <c r="Q1671" s="66"/>
      <c r="S1671" s="70"/>
      <c r="U1671" s="70"/>
      <c r="W1671" s="70"/>
      <c r="Y1671" s="70"/>
    </row>
    <row r="1672" spans="1:25" s="69" customFormat="1" x14ac:dyDescent="0.2">
      <c r="A1672" s="75" t="s">
        <v>19</v>
      </c>
      <c r="B1672" s="66" t="s">
        <v>20</v>
      </c>
      <c r="C1672" s="66" t="s">
        <v>0</v>
      </c>
      <c r="D1672" s="66" t="s">
        <v>304</v>
      </c>
      <c r="E1672" s="76">
        <f t="array" ref="E1672">IFERROR(INDEX(DATA!$F$133:$F$368,MATCH(1,(DATA!$D$133:$D$368=B1672)*(DATA!$E$133:$E$368=D1672),0)),"n/a")</f>
        <v>125025.37</v>
      </c>
      <c r="F1672" s="77">
        <f t="array" ref="F1672">IFERROR(INDEX(DATA!$G$133:$G$368,MATCH(1,(DATA!$D$133:$D$368=B1672)*(DATA!$E$133:$E$368=D1672),0)),"n/a")</f>
        <v>0.12824352697854399</v>
      </c>
      <c r="G1672" s="76">
        <f t="array" ref="G1672">IFERROR(INDEX(DATA!$P$133:$P$368,MATCH(1,(DATA!$D$133:$D$368=B1672)*(DATA!$E$133:$E$368=D1672),0)),"n/a")</f>
        <v>431263.39</v>
      </c>
      <c r="H1672" s="77">
        <f t="array" ref="H1672">IFERROR(INDEX(DATA!$Q$133:$Q$368,MATCH(1,(DATA!$D$133:$D$368=B1672)*(DATA!$E$133:$E$368=D1672),0)),"n/a")</f>
        <v>8.2677815805681204E-2</v>
      </c>
      <c r="I1672" s="76">
        <f t="array" ref="I1672">IFERROR(INDEX(DATA!$Z$133:$Z$368,MATCH(1,(DATA!$D$133:$D$368=B1672)*(DATA!$E$133:$E$368=D1672),0)),"n/a")</f>
        <v>796691.4</v>
      </c>
      <c r="J1672" s="77">
        <f t="array" ref="J1672">IFERROR(INDEX(DATA!$AA$133:$AA$368,MATCH(1,(DATA!$D$133:$D$368=B1672)*(DATA!$E$133:$E$368=D1672),0)),"n/a")</f>
        <v>8.2099167370914897E-2</v>
      </c>
      <c r="K1672" s="76">
        <f t="array" ref="K1672">IFERROR(INDEX(DATA!$AJ$133:$AJ$368,MATCH(1,(DATA!$D$133:$D$368=B1672)*(DATA!$E$133:$E$368=D1672),0)),"n/a")</f>
        <v>1414547.02</v>
      </c>
      <c r="L1672" s="77">
        <f t="array" ref="L1672">IFERROR(INDEX(DATA!$AK$133:$AK$368,MATCH(1,(DATA!$D$133:$D$368=B1672)*(DATA!$E$133:$E$368=D1672),0)),"n/a")</f>
        <v>0.18510994748642001</v>
      </c>
      <c r="M1672" s="66"/>
      <c r="N1672" s="66"/>
      <c r="O1672" s="66"/>
      <c r="P1672" s="66"/>
      <c r="Q1672" s="66"/>
      <c r="S1672" s="70"/>
      <c r="U1672" s="70"/>
      <c r="W1672" s="70"/>
      <c r="Y1672" s="70"/>
    </row>
    <row r="1673" spans="1:25" s="69" customFormat="1" x14ac:dyDescent="0.2">
      <c r="A1673" s="75" t="s">
        <v>19</v>
      </c>
      <c r="B1673" s="66" t="s">
        <v>20</v>
      </c>
      <c r="C1673" s="66" t="s">
        <v>0</v>
      </c>
      <c r="D1673" s="66" t="s">
        <v>305</v>
      </c>
      <c r="E1673" s="76">
        <f t="array" ref="E1673">IFERROR(INDEX(DATA!$F$133:$F$368,MATCH(1,(DATA!$D$133:$D$368=B1673)*(DATA!$E$133:$E$368=D1673),0)),"n/a")</f>
        <v>32153.91</v>
      </c>
      <c r="F1673" s="77">
        <f t="array" ref="F1673">IFERROR(INDEX(DATA!$G$133:$G$368,MATCH(1,(DATA!$D$133:$D$368=B1673)*(DATA!$E$133:$E$368=D1673),0)),"n/a")</f>
        <v>0.72331161456538395</v>
      </c>
      <c r="G1673" s="76">
        <f t="array" ref="G1673">IFERROR(INDEX(DATA!$P$133:$P$368,MATCH(1,(DATA!$D$133:$D$368=B1673)*(DATA!$E$133:$E$368=D1673),0)),"n/a")</f>
        <v>116773.86</v>
      </c>
      <c r="H1673" s="77">
        <f t="array" ref="H1673">IFERROR(INDEX(DATA!$Q$133:$Q$368,MATCH(1,(DATA!$D$133:$D$368=B1673)*(DATA!$E$133:$E$368=D1673),0)),"n/a")</f>
        <v>0.76362630783738905</v>
      </c>
      <c r="I1673" s="76">
        <f t="array" ref="I1673">IFERROR(INDEX(DATA!$Z$133:$Z$368,MATCH(1,(DATA!$D$133:$D$368=B1673)*(DATA!$E$133:$E$368=D1673),0)),"n/a")</f>
        <v>249683.13</v>
      </c>
      <c r="J1673" s="77">
        <f t="array" ref="J1673">IFERROR(INDEX(DATA!$AA$133:$AA$368,MATCH(1,(DATA!$D$133:$D$368=B1673)*(DATA!$E$133:$E$368=D1673),0)),"n/a")</f>
        <v>0.90586344882460501</v>
      </c>
      <c r="K1673" s="76">
        <f t="array" ref="K1673">IFERROR(INDEX(DATA!$AJ$133:$AJ$368,MATCH(1,(DATA!$D$133:$D$368=B1673)*(DATA!$E$133:$E$368=D1673),0)),"n/a")</f>
        <v>375322.41</v>
      </c>
      <c r="L1673" s="77">
        <f t="array" ref="L1673">IFERROR(INDEX(DATA!$AK$133:$AK$368,MATCH(1,(DATA!$D$133:$D$368=B1673)*(DATA!$E$133:$E$368=D1673),0)),"n/a")</f>
        <v>0.70323298155254299</v>
      </c>
      <c r="M1673" s="66"/>
      <c r="N1673" s="66"/>
      <c r="O1673" s="66"/>
      <c r="P1673" s="66"/>
      <c r="Q1673" s="66"/>
      <c r="S1673" s="70"/>
      <c r="U1673" s="70"/>
      <c r="W1673" s="70"/>
      <c r="Y1673" s="70"/>
    </row>
    <row r="1674" spans="1:25" s="69" customFormat="1" x14ac:dyDescent="0.2">
      <c r="A1674" s="75" t="s">
        <v>19</v>
      </c>
      <c r="B1674" s="66" t="s">
        <v>20</v>
      </c>
      <c r="C1674" s="66" t="s">
        <v>0</v>
      </c>
      <c r="D1674" s="66" t="s">
        <v>306</v>
      </c>
      <c r="E1674" s="76">
        <f t="array" ref="E1674">IFERROR(INDEX(DATA!$F$133:$F$368,MATCH(1,(DATA!$D$133:$D$368=B1674)*(DATA!$E$133:$E$368=D1674),0)),"n/a")</f>
        <v>37081.629999999997</v>
      </c>
      <c r="F1674" s="77">
        <f t="array" ref="F1674">IFERROR(INDEX(DATA!$G$133:$G$368,MATCH(1,(DATA!$D$133:$D$368=B1674)*(DATA!$E$133:$E$368=D1674),0)),"n/a")</f>
        <v>-6.78581640404902E-4</v>
      </c>
      <c r="G1674" s="76">
        <f t="array" ref="G1674">IFERROR(INDEX(DATA!$P$133:$P$368,MATCH(1,(DATA!$D$133:$D$368=B1674)*(DATA!$E$133:$E$368=D1674),0)),"n/a")</f>
        <v>129863.84</v>
      </c>
      <c r="H1674" s="77">
        <f t="array" ref="H1674">IFERROR(INDEX(DATA!$Q$133:$Q$368,MATCH(1,(DATA!$D$133:$D$368=B1674)*(DATA!$E$133:$E$368=D1674),0)),"n/a")</f>
        <v>-7.6717861066391904E-3</v>
      </c>
      <c r="I1674" s="76">
        <f t="array" ref="I1674">IFERROR(INDEX(DATA!$Z$133:$Z$368,MATCH(1,(DATA!$D$133:$D$368=B1674)*(DATA!$E$133:$E$368=D1674),0)),"n/a")</f>
        <v>269918.56</v>
      </c>
      <c r="J1674" s="77">
        <f t="array" ref="J1674">IFERROR(INDEX(DATA!$AA$133:$AA$368,MATCH(1,(DATA!$D$133:$D$368=B1674)*(DATA!$E$133:$E$368=D1674),0)),"n/a")</f>
        <v>-7.6912426887979102E-3</v>
      </c>
      <c r="K1674" s="76">
        <f t="array" ref="K1674">IFERROR(INDEX(DATA!$AJ$133:$AJ$368,MATCH(1,(DATA!$D$133:$D$368=B1674)*(DATA!$E$133:$E$368=D1674),0)),"n/a")</f>
        <v>479732.11</v>
      </c>
      <c r="L1674" s="77">
        <f t="array" ref="L1674">IFERROR(INDEX(DATA!$AK$133:$AK$368,MATCH(1,(DATA!$D$133:$D$368=B1674)*(DATA!$E$133:$E$368=D1674),0)),"n/a")</f>
        <v>-3.7496544143968201E-3</v>
      </c>
      <c r="M1674" s="66"/>
      <c r="N1674" s="66"/>
      <c r="O1674" s="66"/>
      <c r="P1674" s="66"/>
      <c r="Q1674" s="66"/>
      <c r="S1674" s="70"/>
      <c r="U1674" s="70"/>
      <c r="W1674" s="70"/>
      <c r="Y1674" s="70"/>
    </row>
    <row r="1675" spans="1:25" s="69" customFormat="1" x14ac:dyDescent="0.2">
      <c r="A1675" s="75" t="s">
        <v>19</v>
      </c>
      <c r="B1675" s="66" t="s">
        <v>20</v>
      </c>
      <c r="C1675" s="66" t="s">
        <v>0</v>
      </c>
      <c r="D1675" s="66" t="s">
        <v>307</v>
      </c>
      <c r="E1675" s="76">
        <f t="array" ref="E1675">IFERROR(INDEX(DATA!$F$133:$F$368,MATCH(1,(DATA!$D$133:$D$368=B1675)*(DATA!$E$133:$E$368=D1675),0)),"n/a")</f>
        <v>47533.51</v>
      </c>
      <c r="F1675" s="77">
        <f t="array" ref="F1675">IFERROR(INDEX(DATA!$G$133:$G$368,MATCH(1,(DATA!$D$133:$D$368=B1675)*(DATA!$E$133:$E$368=D1675),0)),"n/a")</f>
        <v>0.105013643690682</v>
      </c>
      <c r="G1675" s="76">
        <f t="array" ref="G1675">IFERROR(INDEX(DATA!$P$133:$P$368,MATCH(1,(DATA!$D$133:$D$368=B1675)*(DATA!$E$133:$E$368=D1675),0)),"n/a")</f>
        <v>179009.47</v>
      </c>
      <c r="H1675" s="77">
        <f t="array" ref="H1675">IFERROR(INDEX(DATA!$Q$133:$Q$368,MATCH(1,(DATA!$D$133:$D$368=B1675)*(DATA!$E$133:$E$368=D1675),0)),"n/a")</f>
        <v>0.44041530367538301</v>
      </c>
      <c r="I1675" s="76">
        <f t="array" ref="I1675">IFERROR(INDEX(DATA!$Z$133:$Z$368,MATCH(1,(DATA!$D$133:$D$368=B1675)*(DATA!$E$133:$E$368=D1675),0)),"n/a")</f>
        <v>362697.75</v>
      </c>
      <c r="J1675" s="77">
        <f t="array" ref="J1675">IFERROR(INDEX(DATA!$AA$133:$AA$368,MATCH(1,(DATA!$D$133:$D$368=B1675)*(DATA!$E$133:$E$368=D1675),0)),"n/a")</f>
        <v>0.78427174622352702</v>
      </c>
      <c r="K1675" s="76">
        <f t="array" ref="K1675">IFERROR(INDEX(DATA!$AJ$133:$AJ$368,MATCH(1,(DATA!$D$133:$D$368=B1675)*(DATA!$E$133:$E$368=D1675),0)),"n/a")</f>
        <v>600404.96</v>
      </c>
      <c r="L1675" s="77">
        <f t="array" ref="L1675">IFERROR(INDEX(DATA!$AK$133:$AK$368,MATCH(1,(DATA!$D$133:$D$368=B1675)*(DATA!$E$133:$E$368=D1675),0)),"n/a")</f>
        <v>0.67679538785654902</v>
      </c>
      <c r="M1675" s="66"/>
      <c r="N1675" s="66"/>
      <c r="O1675" s="66"/>
      <c r="P1675" s="66"/>
      <c r="Q1675" s="66"/>
      <c r="S1675" s="70"/>
      <c r="U1675" s="70"/>
      <c r="W1675" s="70"/>
      <c r="Y1675" s="70"/>
    </row>
    <row r="1676" spans="1:25" s="69" customFormat="1" x14ac:dyDescent="0.2">
      <c r="A1676" s="75" t="s">
        <v>19</v>
      </c>
      <c r="B1676" s="66" t="s">
        <v>20</v>
      </c>
      <c r="C1676" s="66" t="s">
        <v>0</v>
      </c>
      <c r="D1676" s="66" t="s">
        <v>308</v>
      </c>
      <c r="E1676" s="76">
        <f t="array" ref="E1676">IFERROR(INDEX(DATA!$F$133:$F$368,MATCH(1,(DATA!$D$133:$D$368=B1676)*(DATA!$E$133:$E$368=D1676),0)),"n/a")</f>
        <v>35810.04</v>
      </c>
      <c r="F1676" s="77">
        <f t="array" ref="F1676">IFERROR(INDEX(DATA!$G$133:$G$368,MATCH(1,(DATA!$D$133:$D$368=B1676)*(DATA!$E$133:$E$368=D1676),0)),"n/a")</f>
        <v>8.8523852658840302E-2</v>
      </c>
      <c r="G1676" s="76">
        <f t="array" ref="G1676">IFERROR(INDEX(DATA!$P$133:$P$368,MATCH(1,(DATA!$D$133:$D$368=B1676)*(DATA!$E$133:$E$368=D1676),0)),"n/a")</f>
        <v>125432.57</v>
      </c>
      <c r="H1676" s="77">
        <f t="array" ref="H1676">IFERROR(INDEX(DATA!$Q$133:$Q$368,MATCH(1,(DATA!$D$133:$D$368=B1676)*(DATA!$E$133:$E$368=D1676),0)),"n/a")</f>
        <v>8.9133547456613005E-2</v>
      </c>
      <c r="I1676" s="76">
        <f t="array" ref="I1676">IFERROR(INDEX(DATA!$Z$133:$Z$368,MATCH(1,(DATA!$D$133:$D$368=B1676)*(DATA!$E$133:$E$368=D1676),0)),"n/a")</f>
        <v>239059.81</v>
      </c>
      <c r="J1676" s="77">
        <f t="array" ref="J1676">IFERROR(INDEX(DATA!$AA$133:$AA$368,MATCH(1,(DATA!$D$133:$D$368=B1676)*(DATA!$E$133:$E$368=D1676),0)),"n/a")</f>
        <v>6.0006216556081203E-2</v>
      </c>
      <c r="K1676" s="76">
        <f t="array" ref="K1676">IFERROR(INDEX(DATA!$AJ$133:$AJ$368,MATCH(1,(DATA!$D$133:$D$368=B1676)*(DATA!$E$133:$E$368=D1676),0)),"n/a")</f>
        <v>408418.44</v>
      </c>
      <c r="L1676" s="77">
        <f t="array" ref="L1676">IFERROR(INDEX(DATA!$AK$133:$AK$368,MATCH(1,(DATA!$D$133:$D$368=B1676)*(DATA!$E$133:$E$368=D1676),0)),"n/a")</f>
        <v>6.1840609269320203E-2</v>
      </c>
      <c r="M1676" s="66"/>
      <c r="N1676" s="66"/>
      <c r="O1676" s="66"/>
      <c r="P1676" s="66"/>
      <c r="Q1676" s="66"/>
      <c r="S1676" s="70"/>
      <c r="U1676" s="70"/>
      <c r="W1676" s="70"/>
      <c r="Y1676" s="70"/>
    </row>
    <row r="1677" spans="1:25" s="69" customFormat="1" x14ac:dyDescent="0.2">
      <c r="A1677" s="75" t="s">
        <v>19</v>
      </c>
      <c r="B1677" s="66" t="s">
        <v>20</v>
      </c>
      <c r="C1677" s="66" t="s">
        <v>0</v>
      </c>
      <c r="D1677" s="66" t="s">
        <v>309</v>
      </c>
      <c r="E1677" s="76">
        <f t="array" ref="E1677">IFERROR(INDEX(DATA!$F$133:$F$368,MATCH(1,(DATA!$D$133:$D$368=B1677)*(DATA!$E$133:$E$368=D1677),0)),"n/a")</f>
        <v>33525.93</v>
      </c>
      <c r="F1677" s="77">
        <f t="array" ref="F1677">IFERROR(INDEX(DATA!$G$133:$G$368,MATCH(1,(DATA!$D$133:$D$368=B1677)*(DATA!$E$133:$E$368=D1677),0)),"n/a")</f>
        <v>0.13367835875655601</v>
      </c>
      <c r="G1677" s="76">
        <f t="array" ref="G1677">IFERROR(INDEX(DATA!$P$133:$P$368,MATCH(1,(DATA!$D$133:$D$368=B1677)*(DATA!$E$133:$E$368=D1677),0)),"n/a")</f>
        <v>116859.75</v>
      </c>
      <c r="H1677" s="77">
        <f t="array" ref="H1677">IFERROR(INDEX(DATA!$Q$133:$Q$368,MATCH(1,(DATA!$D$133:$D$368=B1677)*(DATA!$E$133:$E$368=D1677),0)),"n/a")</f>
        <v>0.13558722841590101</v>
      </c>
      <c r="I1677" s="76">
        <f t="array" ref="I1677">IFERROR(INDEX(DATA!$Z$133:$Z$368,MATCH(1,(DATA!$D$133:$D$368=B1677)*(DATA!$E$133:$E$368=D1677),0)),"n/a")</f>
        <v>215669.06</v>
      </c>
      <c r="J1677" s="77">
        <f t="array" ref="J1677">IFERROR(INDEX(DATA!$AA$133:$AA$368,MATCH(1,(DATA!$D$133:$D$368=B1677)*(DATA!$E$133:$E$368=D1677),0)),"n/a")</f>
        <v>8.0729118252585802E-2</v>
      </c>
      <c r="K1677" s="76">
        <f t="array" ref="K1677">IFERROR(INDEX(DATA!$AJ$133:$AJ$368,MATCH(1,(DATA!$D$133:$D$368=B1677)*(DATA!$E$133:$E$368=D1677),0)),"n/a")</f>
        <v>372436.01</v>
      </c>
      <c r="L1677" s="77">
        <f t="array" ref="L1677">IFERROR(INDEX(DATA!$AK$133:$AK$368,MATCH(1,(DATA!$D$133:$D$368=B1677)*(DATA!$E$133:$E$368=D1677),0)),"n/a")</f>
        <v>6.0086219030379702E-2</v>
      </c>
      <c r="M1677" s="66"/>
      <c r="N1677" s="66"/>
      <c r="O1677" s="66"/>
      <c r="P1677" s="66"/>
      <c r="Q1677" s="66"/>
      <c r="S1677" s="70"/>
      <c r="U1677" s="70"/>
      <c r="W1677" s="70"/>
      <c r="Y1677" s="70"/>
    </row>
    <row r="1678" spans="1:25" s="69" customFormat="1" x14ac:dyDescent="0.2">
      <c r="A1678" s="75" t="s">
        <v>19</v>
      </c>
      <c r="B1678" s="66" t="s">
        <v>20</v>
      </c>
      <c r="C1678" s="66" t="s">
        <v>0</v>
      </c>
      <c r="D1678" s="66" t="s">
        <v>310</v>
      </c>
      <c r="E1678" s="76">
        <f t="array" ref="E1678">IFERROR(INDEX(DATA!$F$133:$F$368,MATCH(1,(DATA!$D$133:$D$368=B1678)*(DATA!$E$133:$E$368=D1678),0)),"n/a")</f>
        <v>27640.25</v>
      </c>
      <c r="F1678" s="77">
        <f t="array" ref="F1678">IFERROR(INDEX(DATA!$G$133:$G$368,MATCH(1,(DATA!$D$133:$D$368=B1678)*(DATA!$E$133:$E$368=D1678),0)),"n/a")</f>
        <v>2.19880742021706E-2</v>
      </c>
      <c r="G1678" s="76">
        <f t="array" ref="G1678">IFERROR(INDEX(DATA!$P$133:$P$368,MATCH(1,(DATA!$D$133:$D$368=B1678)*(DATA!$E$133:$E$368=D1678),0)),"n/a")</f>
        <v>92429.09</v>
      </c>
      <c r="H1678" s="77">
        <f t="array" ref="H1678">IFERROR(INDEX(DATA!$Q$133:$Q$368,MATCH(1,(DATA!$D$133:$D$368=B1678)*(DATA!$E$133:$E$368=D1678),0)),"n/a")</f>
        <v>1.1760199853887999E-2</v>
      </c>
      <c r="I1678" s="76">
        <f t="array" ref="I1678">IFERROR(INDEX(DATA!$Z$133:$Z$368,MATCH(1,(DATA!$D$133:$D$368=B1678)*(DATA!$E$133:$E$368=D1678),0)),"n/a")</f>
        <v>168541.39</v>
      </c>
      <c r="J1678" s="77">
        <f t="array" ref="J1678">IFERROR(INDEX(DATA!$AA$133:$AA$368,MATCH(1,(DATA!$D$133:$D$368=B1678)*(DATA!$E$133:$E$368=D1678),0)),"n/a")</f>
        <v>-4.6063695297122599E-2</v>
      </c>
      <c r="K1678" s="76">
        <f t="array" ref="K1678">IFERROR(INDEX(DATA!$AJ$133:$AJ$368,MATCH(1,(DATA!$D$133:$D$368=B1678)*(DATA!$E$133:$E$368=D1678),0)),"n/a")</f>
        <v>298241.09000000003</v>
      </c>
      <c r="L1678" s="77">
        <f t="array" ref="L1678">IFERROR(INDEX(DATA!$AK$133:$AK$368,MATCH(1,(DATA!$D$133:$D$368=B1678)*(DATA!$E$133:$E$368=D1678),0)),"n/a")</f>
        <v>-5.6054831923523799E-2</v>
      </c>
      <c r="M1678" s="66"/>
      <c r="N1678" s="66"/>
      <c r="O1678" s="66"/>
      <c r="P1678" s="66"/>
      <c r="Q1678" s="66"/>
      <c r="S1678" s="70"/>
      <c r="U1678" s="70"/>
      <c r="W1678" s="70"/>
      <c r="Y1678" s="70"/>
    </row>
    <row r="1679" spans="1:25" s="69" customFormat="1" x14ac:dyDescent="0.2">
      <c r="A1679" s="75" t="s">
        <v>19</v>
      </c>
      <c r="B1679" s="66" t="s">
        <v>20</v>
      </c>
      <c r="C1679" s="66" t="s">
        <v>0</v>
      </c>
      <c r="D1679" s="66" t="s">
        <v>311</v>
      </c>
      <c r="E1679" s="76">
        <f t="array" ref="E1679">IFERROR(INDEX(DATA!$F$133:$F$368,MATCH(1,(DATA!$D$133:$D$368=B1679)*(DATA!$E$133:$E$368=D1679),0)),"n/a")</f>
        <v>22691.23</v>
      </c>
      <c r="F1679" s="77">
        <f t="array" ref="F1679">IFERROR(INDEX(DATA!$G$133:$G$368,MATCH(1,(DATA!$D$133:$D$368=B1679)*(DATA!$E$133:$E$368=D1679),0)),"n/a")</f>
        <v>0.19872062395599699</v>
      </c>
      <c r="G1679" s="76">
        <f t="array" ref="G1679">IFERROR(INDEX(DATA!$P$133:$P$368,MATCH(1,(DATA!$D$133:$D$368=B1679)*(DATA!$E$133:$E$368=D1679),0)),"n/a")</f>
        <v>77714.44</v>
      </c>
      <c r="H1679" s="77">
        <f t="array" ref="H1679">IFERROR(INDEX(DATA!$Q$133:$Q$368,MATCH(1,(DATA!$D$133:$D$368=B1679)*(DATA!$E$133:$E$368=D1679),0)),"n/a")</f>
        <v>0.42955103698611802</v>
      </c>
      <c r="I1679" s="76">
        <f t="array" ref="I1679">IFERROR(INDEX(DATA!$Z$133:$Z$368,MATCH(1,(DATA!$D$133:$D$368=B1679)*(DATA!$E$133:$E$368=D1679),0)),"n/a")</f>
        <v>151983.26</v>
      </c>
      <c r="J1679" s="77">
        <f t="array" ref="J1679">IFERROR(INDEX(DATA!$AA$133:$AA$368,MATCH(1,(DATA!$D$133:$D$368=B1679)*(DATA!$E$133:$E$368=D1679),0)),"n/a")</f>
        <v>0.42783276583255803</v>
      </c>
      <c r="K1679" s="76">
        <f t="array" ref="K1679">IFERROR(INDEX(DATA!$AJ$133:$AJ$368,MATCH(1,(DATA!$D$133:$D$368=B1679)*(DATA!$E$133:$E$368=D1679),0)),"n/a")</f>
        <v>263455.55</v>
      </c>
      <c r="L1679" s="77">
        <f t="array" ref="L1679">IFERROR(INDEX(DATA!$AK$133:$AK$368,MATCH(1,(DATA!$D$133:$D$368=B1679)*(DATA!$E$133:$E$368=D1679),0)),"n/a")</f>
        <v>0.40974722953984599</v>
      </c>
      <c r="M1679" s="66"/>
      <c r="N1679" s="66"/>
      <c r="O1679" s="66"/>
      <c r="P1679" s="66"/>
      <c r="Q1679" s="66"/>
      <c r="S1679" s="70"/>
      <c r="U1679" s="70"/>
      <c r="W1679" s="70"/>
      <c r="Y1679" s="70"/>
    </row>
    <row r="1680" spans="1:25" s="69" customFormat="1" x14ac:dyDescent="0.2">
      <c r="A1680" s="75" t="s">
        <v>19</v>
      </c>
      <c r="B1680" s="66" t="s">
        <v>20</v>
      </c>
      <c r="C1680" s="66" t="s">
        <v>0</v>
      </c>
      <c r="D1680" s="66" t="s">
        <v>312</v>
      </c>
      <c r="E1680" s="76">
        <f t="array" ref="E1680">IFERROR(INDEX(DATA!$F$133:$F$368,MATCH(1,(DATA!$D$133:$D$368=B1680)*(DATA!$E$133:$E$368=D1680),0)),"n/a")</f>
        <v>10272.07</v>
      </c>
      <c r="F1680" s="77">
        <f t="array" ref="F1680">IFERROR(INDEX(DATA!$G$133:$G$368,MATCH(1,(DATA!$D$133:$D$368=B1680)*(DATA!$E$133:$E$368=D1680),0)),"n/a")</f>
        <v>0.32065528329225601</v>
      </c>
      <c r="G1680" s="76">
        <f t="array" ref="G1680">IFERROR(INDEX(DATA!$P$133:$P$368,MATCH(1,(DATA!$D$133:$D$368=B1680)*(DATA!$E$133:$E$368=D1680),0)),"n/a")</f>
        <v>36462.25</v>
      </c>
      <c r="H1680" s="77">
        <f t="array" ref="H1680">IFERROR(INDEX(DATA!$Q$133:$Q$368,MATCH(1,(DATA!$D$133:$D$368=B1680)*(DATA!$E$133:$E$368=D1680),0)),"n/a")</f>
        <v>0.52156050896939199</v>
      </c>
      <c r="I1680" s="76">
        <f t="array" ref="I1680">IFERROR(INDEX(DATA!$Z$133:$Z$368,MATCH(1,(DATA!$D$133:$D$368=B1680)*(DATA!$E$133:$E$368=D1680),0)),"n/a")</f>
        <v>71006.78</v>
      </c>
      <c r="J1680" s="77">
        <f t="array" ref="J1680">IFERROR(INDEX(DATA!$AA$133:$AA$368,MATCH(1,(DATA!$D$133:$D$368=B1680)*(DATA!$E$133:$E$368=D1680),0)),"n/a")</f>
        <v>0.59960666949762498</v>
      </c>
      <c r="K1680" s="76">
        <f t="array" ref="K1680">IFERROR(INDEX(DATA!$AJ$133:$AJ$368,MATCH(1,(DATA!$D$133:$D$368=B1680)*(DATA!$E$133:$E$368=D1680),0)),"n/a")</f>
        <v>117620.35</v>
      </c>
      <c r="L1680" s="77">
        <f t="array" ref="L1680">IFERROR(INDEX(DATA!$AK$133:$AK$368,MATCH(1,(DATA!$D$133:$D$368=B1680)*(DATA!$E$133:$E$368=D1680),0)),"n/a")</f>
        <v>0.60016496805529496</v>
      </c>
      <c r="M1680" s="66"/>
      <c r="N1680" s="66"/>
      <c r="O1680" s="66"/>
      <c r="P1680" s="66"/>
      <c r="Q1680" s="66"/>
      <c r="S1680" s="70"/>
      <c r="U1680" s="70"/>
      <c r="W1680" s="70"/>
      <c r="Y1680" s="70"/>
    </row>
    <row r="1681" spans="1:25" s="69" customFormat="1" x14ac:dyDescent="0.2">
      <c r="A1681" s="75" t="s">
        <v>19</v>
      </c>
      <c r="B1681" s="66" t="s">
        <v>20</v>
      </c>
      <c r="C1681" s="66" t="s">
        <v>0</v>
      </c>
      <c r="D1681" s="66" t="s">
        <v>313</v>
      </c>
      <c r="E1681" s="76">
        <f t="array" ref="E1681">IFERROR(INDEX(DATA!$F$133:$F$368,MATCH(1,(DATA!$D$133:$D$368=B1681)*(DATA!$E$133:$E$368=D1681),0)),"n/a")</f>
        <v>21271.84</v>
      </c>
      <c r="F1681" s="77">
        <f t="array" ref="F1681">IFERROR(INDEX(DATA!$G$133:$G$368,MATCH(1,(DATA!$D$133:$D$368=B1681)*(DATA!$E$133:$E$368=D1681),0)),"n/a")</f>
        <v>5.5993598065122101E-2</v>
      </c>
      <c r="G1681" s="76">
        <f t="array" ref="G1681">IFERROR(INDEX(DATA!$P$133:$P$368,MATCH(1,(DATA!$D$133:$D$368=B1681)*(DATA!$E$133:$E$368=D1681),0)),"n/a")</f>
        <v>71596.070000000007</v>
      </c>
      <c r="H1681" s="77">
        <f t="array" ref="H1681">IFERROR(INDEX(DATA!$Q$133:$Q$368,MATCH(1,(DATA!$D$133:$D$368=B1681)*(DATA!$E$133:$E$368=D1681),0)),"n/a")</f>
        <v>5.5988298535429401E-2</v>
      </c>
      <c r="I1681" s="76">
        <f t="array" ref="I1681">IFERROR(INDEX(DATA!$Z$133:$Z$368,MATCH(1,(DATA!$D$133:$D$368=B1681)*(DATA!$E$133:$E$368=D1681),0)),"n/a")</f>
        <v>143632.19</v>
      </c>
      <c r="J1681" s="77">
        <f t="array" ref="J1681">IFERROR(INDEX(DATA!$AA$133:$AA$368,MATCH(1,(DATA!$D$133:$D$368=B1681)*(DATA!$E$133:$E$368=D1681),0)),"n/a")</f>
        <v>4.1829585304036403E-2</v>
      </c>
      <c r="K1681" s="76">
        <f t="array" ref="K1681">IFERROR(INDEX(DATA!$AJ$133:$AJ$368,MATCH(1,(DATA!$D$133:$D$368=B1681)*(DATA!$E$133:$E$368=D1681),0)),"n/a")</f>
        <v>254195.01</v>
      </c>
      <c r="L1681" s="77">
        <f t="array" ref="L1681">IFERROR(INDEX(DATA!$AK$133:$AK$368,MATCH(1,(DATA!$D$133:$D$368=B1681)*(DATA!$E$133:$E$368=D1681),0)),"n/a")</f>
        <v>3.8664832664010697E-2</v>
      </c>
      <c r="M1681" s="66"/>
      <c r="N1681" s="66"/>
      <c r="O1681" s="66"/>
      <c r="P1681" s="66"/>
      <c r="Q1681" s="66"/>
      <c r="S1681" s="70"/>
      <c r="U1681" s="70"/>
      <c r="W1681" s="70"/>
      <c r="Y1681" s="70"/>
    </row>
    <row r="1682" spans="1:25" s="69" customFormat="1" x14ac:dyDescent="0.2">
      <c r="A1682" s="75" t="s">
        <v>19</v>
      </c>
      <c r="B1682" s="66" t="s">
        <v>20</v>
      </c>
      <c r="C1682" s="66" t="s">
        <v>0</v>
      </c>
      <c r="D1682" s="66" t="s">
        <v>314</v>
      </c>
      <c r="E1682" s="76">
        <f t="array" ref="E1682">IFERROR(INDEX(DATA!$F$133:$F$368,MATCH(1,(DATA!$D$133:$D$368=B1682)*(DATA!$E$133:$E$368=D1682),0)),"n/a")</f>
        <v>60962.2</v>
      </c>
      <c r="F1682" s="77">
        <f t="array" ref="F1682">IFERROR(INDEX(DATA!$G$133:$G$368,MATCH(1,(DATA!$D$133:$D$368=B1682)*(DATA!$E$133:$E$368=D1682),0)),"n/a")</f>
        <v>0.169272116014614</v>
      </c>
      <c r="G1682" s="76">
        <f t="array" ref="G1682">IFERROR(INDEX(DATA!$P$133:$P$368,MATCH(1,(DATA!$D$133:$D$368=B1682)*(DATA!$E$133:$E$368=D1682),0)),"n/a")</f>
        <v>219566.54</v>
      </c>
      <c r="H1682" s="77">
        <f t="array" ref="H1682">IFERROR(INDEX(DATA!$Q$133:$Q$368,MATCH(1,(DATA!$D$133:$D$368=B1682)*(DATA!$E$133:$E$368=D1682),0)),"n/a")</f>
        <v>0.271361829650348</v>
      </c>
      <c r="I1682" s="76">
        <f t="array" ref="I1682">IFERROR(INDEX(DATA!$Z$133:$Z$368,MATCH(1,(DATA!$D$133:$D$368=B1682)*(DATA!$E$133:$E$368=D1682),0)),"n/a")</f>
        <v>445582.21</v>
      </c>
      <c r="J1682" s="77">
        <f t="array" ref="J1682">IFERROR(INDEX(DATA!$AA$133:$AA$368,MATCH(1,(DATA!$D$133:$D$368=B1682)*(DATA!$E$133:$E$368=D1682),0)),"n/a")</f>
        <v>0.37392391191735402</v>
      </c>
      <c r="K1682" s="76">
        <f t="array" ref="K1682">IFERROR(INDEX(DATA!$AJ$133:$AJ$368,MATCH(1,(DATA!$D$133:$D$368=B1682)*(DATA!$E$133:$E$368=D1682),0)),"n/a")</f>
        <v>751706.02</v>
      </c>
      <c r="L1682" s="77">
        <f t="array" ref="L1682">IFERROR(INDEX(DATA!$AK$133:$AK$368,MATCH(1,(DATA!$D$133:$D$368=B1682)*(DATA!$E$133:$E$368=D1682),0)),"n/a")</f>
        <v>0.34284550524519197</v>
      </c>
      <c r="M1682" s="66"/>
      <c r="N1682" s="66"/>
      <c r="O1682" s="66"/>
      <c r="P1682" s="66"/>
      <c r="Q1682" s="66"/>
      <c r="S1682" s="70"/>
      <c r="U1682" s="70"/>
      <c r="W1682" s="70"/>
      <c r="Y1682" s="70"/>
    </row>
    <row r="1683" spans="1:25" s="69" customFormat="1" x14ac:dyDescent="0.2">
      <c r="A1683" s="75" t="s">
        <v>19</v>
      </c>
      <c r="B1683" s="66" t="s">
        <v>20</v>
      </c>
      <c r="C1683" s="66" t="s">
        <v>0</v>
      </c>
      <c r="D1683" s="66" t="s">
        <v>315</v>
      </c>
      <c r="E1683" s="76">
        <f t="array" ref="E1683">IFERROR(INDEX(DATA!$F$133:$F$368,MATCH(1,(DATA!$D$133:$D$368=B1683)*(DATA!$E$133:$E$368=D1683),0)),"n/a")</f>
        <v>65470.27</v>
      </c>
      <c r="F1683" s="77">
        <f t="array" ref="F1683">IFERROR(INDEX(DATA!$G$133:$G$368,MATCH(1,(DATA!$D$133:$D$368=B1683)*(DATA!$E$133:$E$368=D1683),0)),"n/a")</f>
        <v>0.32129147384037299</v>
      </c>
      <c r="G1683" s="76">
        <f t="array" ref="G1683">IFERROR(INDEX(DATA!$P$133:$P$368,MATCH(1,(DATA!$D$133:$D$368=B1683)*(DATA!$E$133:$E$368=D1683),0)),"n/a")</f>
        <v>232754.92</v>
      </c>
      <c r="H1683" s="77">
        <f t="array" ref="H1683">IFERROR(INDEX(DATA!$Q$133:$Q$368,MATCH(1,(DATA!$D$133:$D$368=B1683)*(DATA!$E$133:$E$368=D1683),0)),"n/a")</f>
        <v>0.56263793219201097</v>
      </c>
      <c r="I1683" s="76">
        <f t="array" ref="I1683">IFERROR(INDEX(DATA!$Z$133:$Z$368,MATCH(1,(DATA!$D$133:$D$368=B1683)*(DATA!$E$133:$E$368=D1683),0)),"n/a")</f>
        <v>490262.97</v>
      </c>
      <c r="J1683" s="77">
        <f t="array" ref="J1683">IFERROR(INDEX(DATA!$AA$133:$AA$368,MATCH(1,(DATA!$D$133:$D$368=B1683)*(DATA!$E$133:$E$368=D1683),0)),"n/a")</f>
        <v>0.66506827737085905</v>
      </c>
      <c r="K1683" s="76">
        <f t="array" ref="K1683">IFERROR(INDEX(DATA!$AJ$133:$AJ$368,MATCH(1,(DATA!$D$133:$D$368=B1683)*(DATA!$E$133:$E$368=D1683),0)),"n/a")</f>
        <v>802558.02</v>
      </c>
      <c r="L1683" s="77">
        <f t="array" ref="L1683">IFERROR(INDEX(DATA!$AK$133:$AK$368,MATCH(1,(DATA!$D$133:$D$368=B1683)*(DATA!$E$133:$E$368=D1683),0)),"n/a")</f>
        <v>0.62001813320224997</v>
      </c>
      <c r="M1683" s="66"/>
      <c r="N1683" s="66"/>
      <c r="O1683" s="66"/>
      <c r="P1683" s="66"/>
      <c r="Q1683" s="66"/>
      <c r="S1683" s="70"/>
      <c r="U1683" s="70"/>
      <c r="W1683" s="70"/>
      <c r="Y1683" s="70"/>
    </row>
    <row r="1684" spans="1:25" s="69" customFormat="1" x14ac:dyDescent="0.2">
      <c r="A1684" s="75" t="s">
        <v>19</v>
      </c>
      <c r="B1684" s="66" t="s">
        <v>20</v>
      </c>
      <c r="C1684" s="66" t="s">
        <v>0</v>
      </c>
      <c r="D1684" s="66" t="s">
        <v>316</v>
      </c>
      <c r="E1684" s="76">
        <f t="array" ref="E1684">IFERROR(INDEX(DATA!$F$133:$F$368,MATCH(1,(DATA!$D$133:$D$368=B1684)*(DATA!$E$133:$E$368=D1684),0)),"n/a")</f>
        <v>44050.34</v>
      </c>
      <c r="F1684" s="77">
        <f t="array" ref="F1684">IFERROR(INDEX(DATA!$G$133:$G$368,MATCH(1,(DATA!$D$133:$D$368=B1684)*(DATA!$E$133:$E$368=D1684),0)),"n/a")</f>
        <v>6.7096731996060893E-2</v>
      </c>
      <c r="G1684" s="76">
        <f t="array" ref="G1684">IFERROR(INDEX(DATA!$P$133:$P$368,MATCH(1,(DATA!$D$133:$D$368=B1684)*(DATA!$E$133:$E$368=D1684),0)),"n/a")</f>
        <v>150779.03</v>
      </c>
      <c r="H1684" s="77">
        <f t="array" ref="H1684">IFERROR(INDEX(DATA!$Q$133:$Q$368,MATCH(1,(DATA!$D$133:$D$368=B1684)*(DATA!$E$133:$E$368=D1684),0)),"n/a")</f>
        <v>7.7838789936246697E-2</v>
      </c>
      <c r="I1684" s="76">
        <f t="array" ref="I1684">IFERROR(INDEX(DATA!$Z$133:$Z$368,MATCH(1,(DATA!$D$133:$D$368=B1684)*(DATA!$E$133:$E$368=D1684),0)),"n/a")</f>
        <v>281650.32</v>
      </c>
      <c r="J1684" s="77">
        <f t="array" ref="J1684">IFERROR(INDEX(DATA!$AA$133:$AA$368,MATCH(1,(DATA!$D$133:$D$368=B1684)*(DATA!$E$133:$E$368=D1684),0)),"n/a")</f>
        <v>0.103137198778087</v>
      </c>
      <c r="K1684" s="76">
        <f t="array" ref="K1684">IFERROR(INDEX(DATA!$AJ$133:$AJ$368,MATCH(1,(DATA!$D$133:$D$368=B1684)*(DATA!$E$133:$E$368=D1684),0)),"n/a")</f>
        <v>494333.9</v>
      </c>
      <c r="L1684" s="77">
        <f t="array" ref="L1684">IFERROR(INDEX(DATA!$AK$133:$AK$368,MATCH(1,(DATA!$D$133:$D$368=B1684)*(DATA!$E$133:$E$368=D1684),0)),"n/a")</f>
        <v>0.18238970092710599</v>
      </c>
      <c r="M1684" s="66"/>
      <c r="N1684" s="66"/>
      <c r="O1684" s="66"/>
      <c r="P1684" s="66"/>
      <c r="Q1684" s="66"/>
      <c r="S1684" s="70"/>
      <c r="U1684" s="70"/>
      <c r="W1684" s="70"/>
      <c r="Y1684" s="70"/>
    </row>
    <row r="1685" spans="1:25" s="69" customFormat="1" x14ac:dyDescent="0.2">
      <c r="A1685" s="75" t="s">
        <v>19</v>
      </c>
      <c r="B1685" s="66" t="s">
        <v>20</v>
      </c>
      <c r="C1685" s="66" t="s">
        <v>0</v>
      </c>
      <c r="D1685" s="66" t="s">
        <v>317</v>
      </c>
      <c r="E1685" s="76">
        <f t="array" ref="E1685">IFERROR(INDEX(DATA!$F$133:$F$368,MATCH(1,(DATA!$D$133:$D$368=B1685)*(DATA!$E$133:$E$368=D1685),0)),"n/a")</f>
        <v>28848.47</v>
      </c>
      <c r="F1685" s="77">
        <f t="array" ref="F1685">IFERROR(INDEX(DATA!$G$133:$G$368,MATCH(1,(DATA!$D$133:$D$368=B1685)*(DATA!$E$133:$E$368=D1685),0)),"n/a")</f>
        <v>-0.13731709629158301</v>
      </c>
      <c r="G1685" s="76">
        <f t="array" ref="G1685">IFERROR(INDEX(DATA!$P$133:$P$368,MATCH(1,(DATA!$D$133:$D$368=B1685)*(DATA!$E$133:$E$368=D1685),0)),"n/a")</f>
        <v>101757.29</v>
      </c>
      <c r="H1685" s="77">
        <f t="array" ref="H1685">IFERROR(INDEX(DATA!$Q$133:$Q$368,MATCH(1,(DATA!$D$133:$D$368=B1685)*(DATA!$E$133:$E$368=D1685),0)),"n/a")</f>
        <v>-0.101118234809258</v>
      </c>
      <c r="I1685" s="76">
        <f t="array" ref="I1685">IFERROR(INDEX(DATA!$Z$133:$Z$368,MATCH(1,(DATA!$D$133:$D$368=B1685)*(DATA!$E$133:$E$368=D1685),0)),"n/a")</f>
        <v>202287.85</v>
      </c>
      <c r="J1685" s="77">
        <f t="array" ref="J1685">IFERROR(INDEX(DATA!$AA$133:$AA$368,MATCH(1,(DATA!$D$133:$D$368=B1685)*(DATA!$E$133:$E$368=D1685),0)),"n/a")</f>
        <v>-8.7807848958241494E-2</v>
      </c>
      <c r="K1685" s="76">
        <f t="array" ref="K1685">IFERROR(INDEX(DATA!$AJ$133:$AJ$368,MATCH(1,(DATA!$D$133:$D$368=B1685)*(DATA!$E$133:$E$368=D1685),0)),"n/a")</f>
        <v>365723.02</v>
      </c>
      <c r="L1685" s="77">
        <f t="array" ref="L1685">IFERROR(INDEX(DATA!$AK$133:$AK$368,MATCH(1,(DATA!$D$133:$D$368=B1685)*(DATA!$E$133:$E$368=D1685),0)),"n/a")</f>
        <v>5.4346411161032299E-3</v>
      </c>
      <c r="M1685" s="66"/>
      <c r="N1685" s="66"/>
      <c r="O1685" s="66"/>
      <c r="P1685" s="66"/>
      <c r="Q1685" s="66"/>
      <c r="S1685" s="70"/>
      <c r="U1685" s="70"/>
      <c r="W1685" s="70"/>
      <c r="Y1685" s="70"/>
    </row>
    <row r="1686" spans="1:25" s="69" customFormat="1" x14ac:dyDescent="0.2">
      <c r="A1686" s="75" t="s">
        <v>19</v>
      </c>
      <c r="B1686" s="66" t="s">
        <v>20</v>
      </c>
      <c r="C1686" s="66" t="s">
        <v>0</v>
      </c>
      <c r="D1686" s="66" t="s">
        <v>318</v>
      </c>
      <c r="E1686" s="76">
        <f t="array" ref="E1686">IFERROR(INDEX(DATA!$F$133:$F$368,MATCH(1,(DATA!$D$133:$D$368=B1686)*(DATA!$E$133:$E$368=D1686),0)),"n/a")</f>
        <v>45126.96</v>
      </c>
      <c r="F1686" s="77">
        <f t="array" ref="F1686">IFERROR(INDEX(DATA!$G$133:$G$368,MATCH(1,(DATA!$D$133:$D$368=B1686)*(DATA!$E$133:$E$368=D1686),0)),"n/a")</f>
        <v>1.45357030153928E-3</v>
      </c>
      <c r="G1686" s="76">
        <f t="array" ref="G1686">IFERROR(INDEX(DATA!$P$133:$P$368,MATCH(1,(DATA!$D$133:$D$368=B1686)*(DATA!$E$133:$E$368=D1686),0)),"n/a")</f>
        <v>155773.71</v>
      </c>
      <c r="H1686" s="77">
        <f t="array" ref="H1686">IFERROR(INDEX(DATA!$Q$133:$Q$368,MATCH(1,(DATA!$D$133:$D$368=B1686)*(DATA!$E$133:$E$368=D1686),0)),"n/a")</f>
        <v>1.3923624996875701E-2</v>
      </c>
      <c r="I1686" s="76">
        <f t="array" ref="I1686">IFERROR(INDEX(DATA!$Z$133:$Z$368,MATCH(1,(DATA!$D$133:$D$368=B1686)*(DATA!$E$133:$E$368=D1686),0)),"n/a")</f>
        <v>298967.59000000003</v>
      </c>
      <c r="J1686" s="77">
        <f t="array" ref="J1686">IFERROR(INDEX(DATA!$AA$133:$AA$368,MATCH(1,(DATA!$D$133:$D$368=B1686)*(DATA!$E$133:$E$368=D1686),0)),"n/a")</f>
        <v>-1.9939926622585799E-2</v>
      </c>
      <c r="K1686" s="76">
        <f t="array" ref="K1686">IFERROR(INDEX(DATA!$AJ$133:$AJ$368,MATCH(1,(DATA!$D$133:$D$368=B1686)*(DATA!$E$133:$E$368=D1686),0)),"n/a")</f>
        <v>523650.21</v>
      </c>
      <c r="L1686" s="77">
        <f t="array" ref="L1686">IFERROR(INDEX(DATA!$AK$133:$AK$368,MATCH(1,(DATA!$D$133:$D$368=B1686)*(DATA!$E$133:$E$368=D1686),0)),"n/a")</f>
        <v>3.3496324971182701E-3</v>
      </c>
      <c r="M1686" s="66"/>
      <c r="N1686" s="66"/>
      <c r="O1686" s="66"/>
      <c r="P1686" s="66"/>
      <c r="Q1686" s="66"/>
      <c r="S1686" s="70"/>
      <c r="U1686" s="70"/>
      <c r="W1686" s="70"/>
      <c r="Y1686" s="70"/>
    </row>
    <row r="1687" spans="1:25" s="69" customFormat="1" x14ac:dyDescent="0.2">
      <c r="A1687" s="75" t="s">
        <v>19</v>
      </c>
      <c r="B1687" s="66" t="s">
        <v>20</v>
      </c>
      <c r="C1687" s="66" t="s">
        <v>0</v>
      </c>
      <c r="D1687" s="66" t="s">
        <v>344</v>
      </c>
      <c r="E1687" s="76">
        <f t="array" ref="E1687">IFERROR(INDEX(DATA!$F$133:$F$368,MATCH(1,(DATA!$D$133:$D$368=B1687)*(DATA!$E$133:$E$368=D1687),0)),"n/a")</f>
        <v>10704.45</v>
      </c>
      <c r="F1687" s="77">
        <f t="array" ref="F1687">IFERROR(INDEX(DATA!$G$133:$G$368,MATCH(1,(DATA!$D$133:$D$368=B1687)*(DATA!$E$133:$E$368=D1687),0)),"n/a")</f>
        <v>-3.4909143364602997E-2</v>
      </c>
      <c r="G1687" s="76">
        <f t="array" ref="G1687">IFERROR(INDEX(DATA!$P$133:$P$368,MATCH(1,(DATA!$D$133:$D$368=B1687)*(DATA!$E$133:$E$368=D1687),0)),"n/a")</f>
        <v>36162.89</v>
      </c>
      <c r="H1687" s="77">
        <f t="array" ref="H1687">IFERROR(INDEX(DATA!$Q$133:$Q$368,MATCH(1,(DATA!$D$133:$D$368=B1687)*(DATA!$E$133:$E$368=D1687),0)),"n/a")</f>
        <v>-7.3844735409930404E-2</v>
      </c>
      <c r="I1687" s="76">
        <f t="array" ref="I1687">IFERROR(INDEX(DATA!$Z$133:$Z$368,MATCH(1,(DATA!$D$133:$D$368=B1687)*(DATA!$E$133:$E$368=D1687),0)),"n/a")</f>
        <v>71978.91</v>
      </c>
      <c r="J1687" s="77">
        <f t="array" ref="J1687">IFERROR(INDEX(DATA!$AA$133:$AA$368,MATCH(1,(DATA!$D$133:$D$368=B1687)*(DATA!$E$133:$E$368=D1687),0)),"n/a")</f>
        <v>-0.113372741502113</v>
      </c>
      <c r="K1687" s="76">
        <f t="array" ref="K1687">IFERROR(INDEX(DATA!$AJ$133:$AJ$368,MATCH(1,(DATA!$D$133:$D$368=B1687)*(DATA!$E$133:$E$368=D1687),0)),"n/a")</f>
        <v>128889.61</v>
      </c>
      <c r="L1687" s="77">
        <f t="array" ref="L1687">IFERROR(INDEX(DATA!$AK$133:$AK$368,MATCH(1,(DATA!$D$133:$D$368=B1687)*(DATA!$E$133:$E$368=D1687),0)),"n/a")</f>
        <v>-0.101573585834974</v>
      </c>
      <c r="M1687" s="66"/>
      <c r="N1687" s="66"/>
      <c r="O1687" s="66"/>
      <c r="P1687" s="66"/>
      <c r="Q1687" s="66"/>
      <c r="S1687" s="70"/>
      <c r="U1687" s="70"/>
      <c r="W1687" s="70"/>
      <c r="Y1687" s="70"/>
    </row>
    <row r="1688" spans="1:25" s="69" customFormat="1" x14ac:dyDescent="0.2">
      <c r="A1688" s="75" t="s">
        <v>19</v>
      </c>
      <c r="B1688" s="66" t="s">
        <v>20</v>
      </c>
      <c r="C1688" s="66" t="s">
        <v>0</v>
      </c>
      <c r="D1688" s="66" t="s">
        <v>345</v>
      </c>
      <c r="E1688" s="76">
        <f t="array" ref="E1688">IFERROR(INDEX(DATA!$F$133:$F$368,MATCH(1,(DATA!$D$133:$D$368=B1688)*(DATA!$E$133:$E$368=D1688),0)),"n/a")</f>
        <v>16994.79</v>
      </c>
      <c r="F1688" s="77">
        <f t="array" ref="F1688">IFERROR(INDEX(DATA!$G$133:$G$368,MATCH(1,(DATA!$D$133:$D$368=B1688)*(DATA!$E$133:$E$368=D1688),0)),"n/a")</f>
        <v>0.32654273479589202</v>
      </c>
      <c r="G1688" s="76">
        <f t="array" ref="G1688">IFERROR(INDEX(DATA!$P$133:$P$368,MATCH(1,(DATA!$D$133:$D$368=B1688)*(DATA!$E$133:$E$368=D1688),0)),"n/a")</f>
        <v>53695.73</v>
      </c>
      <c r="H1688" s="77">
        <f t="array" ref="H1688">IFERROR(INDEX(DATA!$Q$133:$Q$368,MATCH(1,(DATA!$D$133:$D$368=B1688)*(DATA!$E$133:$E$368=D1688),0)),"n/a")</f>
        <v>0.18142030334333301</v>
      </c>
      <c r="I1688" s="76">
        <f t="array" ref="I1688">IFERROR(INDEX(DATA!$Z$133:$Z$368,MATCH(1,(DATA!$D$133:$D$368=B1688)*(DATA!$E$133:$E$368=D1688),0)),"n/a")</f>
        <v>108552.74</v>
      </c>
      <c r="J1688" s="77">
        <f t="array" ref="J1688">IFERROR(INDEX(DATA!$AA$133:$AA$368,MATCH(1,(DATA!$D$133:$D$368=B1688)*(DATA!$E$133:$E$368=D1688),0)),"n/a")</f>
        <v>0.33363449410457502</v>
      </c>
      <c r="K1688" s="76">
        <f t="array" ref="K1688">IFERROR(INDEX(DATA!$AJ$133:$AJ$368,MATCH(1,(DATA!$D$133:$D$368=B1688)*(DATA!$E$133:$E$368=D1688),0)),"n/a")</f>
        <v>180327.23</v>
      </c>
      <c r="L1688" s="77">
        <f t="array" ref="L1688">IFERROR(INDEX(DATA!$AK$133:$AK$368,MATCH(1,(DATA!$D$133:$D$368=B1688)*(DATA!$E$133:$E$368=D1688),0)),"n/a")</f>
        <v>0.27985672027720798</v>
      </c>
      <c r="M1688" s="66"/>
      <c r="N1688" s="66"/>
      <c r="O1688" s="66"/>
      <c r="P1688" s="66"/>
      <c r="Q1688" s="66"/>
      <c r="S1688" s="70"/>
      <c r="U1688" s="70"/>
      <c r="W1688" s="70"/>
      <c r="Y1688" s="70"/>
    </row>
    <row r="1689" spans="1:25" s="69" customFormat="1" x14ac:dyDescent="0.2">
      <c r="A1689" s="75"/>
      <c r="B1689" s="66"/>
      <c r="C1689" s="66"/>
      <c r="D1689" s="66"/>
      <c r="E1689" s="80"/>
      <c r="F1689" s="77"/>
      <c r="G1689" s="81"/>
      <c r="H1689" s="77"/>
      <c r="I1689" s="81"/>
      <c r="J1689" s="82"/>
      <c r="K1689" s="81"/>
      <c r="L1689" s="77"/>
      <c r="M1689" s="66"/>
      <c r="N1689" s="66"/>
      <c r="O1689" s="66"/>
      <c r="P1689" s="66"/>
      <c r="Q1689" s="66"/>
      <c r="S1689" s="70"/>
      <c r="U1689" s="70"/>
      <c r="W1689" s="70"/>
      <c r="Y1689" s="70"/>
    </row>
    <row r="1690" spans="1:25" s="69" customFormat="1" x14ac:dyDescent="0.2">
      <c r="A1690" s="75" t="s">
        <v>19</v>
      </c>
      <c r="B1690" s="66" t="s">
        <v>20</v>
      </c>
      <c r="C1690" s="66" t="s">
        <v>9</v>
      </c>
      <c r="D1690" s="66" t="s">
        <v>271</v>
      </c>
      <c r="E1690" s="86">
        <f t="array" ref="E1690">IFERROR(INDEX(DATA!$H$133:$H$368,MATCH(1,(DATA!$D$133:$D$368=B1690)*(DATA!$E$133:$E$368=D1690),0)),"n/a")</f>
        <v>2342.56</v>
      </c>
      <c r="F1690" s="77">
        <f t="array" ref="F1690">IFERROR(INDEX(DATA!$I$133:$I$368,MATCH(1,(DATA!$D$133:$D$368=B1690)*(DATA!$E$133:$E$368=D1690),0)),"n/a")</f>
        <v>-1.8596954272188299E-2</v>
      </c>
      <c r="G1690" s="86">
        <f t="array" ref="G1690">IFERROR(INDEX(DATA!$R$133:$R$368,MATCH(1,(DATA!$D$133:$D$368=B1690)*(DATA!$E$133:$E$368=D1690),0)),"n/a")</f>
        <v>8318.32</v>
      </c>
      <c r="H1690" s="77">
        <f t="array" ref="H1690">IFERROR(INDEX(DATA!$S$133:$S$368,MATCH(1,(DATA!$D$133:$D$368=B1690)*(DATA!$E$133:$E$368=D1690),0)),"n/a")</f>
        <v>4.0629307660181397E-3</v>
      </c>
      <c r="I1690" s="86">
        <f t="array" ref="I1690">IFERROR(INDEX(DATA!$AB$133:$AB$368,MATCH(1,(DATA!$D$133:$D$368=B1690)*(DATA!$E$133:$E$368=D1690),0)),"n/a")</f>
        <v>15881.44</v>
      </c>
      <c r="J1690" s="77">
        <f t="array" ref="J1690">IFERROR(INDEX(DATA!$AC$133:$AC$368,MATCH(1,(DATA!$D$133:$D$368=B1690)*(DATA!$E$133:$E$368=D1690),0)),"n/a")</f>
        <v>-1.05644442312351E-2</v>
      </c>
      <c r="K1690" s="86">
        <f t="array" ref="K1690">IFERROR(INDEX(DATA!$AL$133:$AL$368,MATCH(1,(DATA!$D$133:$D$368=B1690)*(DATA!$E$133:$E$368=D1690),0)),"n/a")</f>
        <v>28195.77</v>
      </c>
      <c r="L1690" s="77">
        <f t="array" ref="L1690">IFERROR(INDEX(DATA!$AM$133:$AM$368,MATCH(1,(DATA!$D$133:$D$368=B1690)*(DATA!$E$133:$E$368=D1690),0)),"n/a")</f>
        <v>6.2608091122377599E-3</v>
      </c>
      <c r="M1690" s="66"/>
      <c r="N1690" s="66"/>
      <c r="O1690" s="66"/>
      <c r="P1690" s="66"/>
      <c r="Q1690" s="66"/>
      <c r="S1690" s="70"/>
      <c r="U1690" s="70"/>
      <c r="W1690" s="70"/>
      <c r="Y1690" s="70"/>
    </row>
    <row r="1691" spans="1:25" s="69" customFormat="1" x14ac:dyDescent="0.2">
      <c r="A1691" s="75" t="s">
        <v>19</v>
      </c>
      <c r="B1691" s="66" t="s">
        <v>20</v>
      </c>
      <c r="C1691" s="66" t="s">
        <v>9</v>
      </c>
      <c r="D1691" s="66" t="s">
        <v>272</v>
      </c>
      <c r="E1691" s="86">
        <f t="array" ref="E1691">IFERROR(INDEX(DATA!$H$133:$H$368,MATCH(1,(DATA!$D$133:$D$368=B1691)*(DATA!$E$133:$E$368=D1691),0)),"n/a")</f>
        <v>3809.97</v>
      </c>
      <c r="F1691" s="77">
        <f t="array" ref="F1691">IFERROR(INDEX(DATA!$I$133:$I$368,MATCH(1,(DATA!$D$133:$D$368=B1691)*(DATA!$E$133:$E$368=D1691),0)),"n/a")</f>
        <v>0.29688744562220498</v>
      </c>
      <c r="G1691" s="86">
        <f t="array" ref="G1691">IFERROR(INDEX(DATA!$R$133:$R$368,MATCH(1,(DATA!$D$133:$D$368=B1691)*(DATA!$E$133:$E$368=D1691),0)),"n/a")</f>
        <v>13518.34</v>
      </c>
      <c r="H1691" s="77">
        <f t="array" ref="H1691">IFERROR(INDEX(DATA!$S$133:$S$368,MATCH(1,(DATA!$D$133:$D$368=B1691)*(DATA!$E$133:$E$368=D1691),0)),"n/a")</f>
        <v>0.32477546120488998</v>
      </c>
      <c r="I1691" s="86">
        <f t="array" ref="I1691">IFERROR(INDEX(DATA!$AB$133:$AB$368,MATCH(1,(DATA!$D$133:$D$368=B1691)*(DATA!$E$133:$E$368=D1691),0)),"n/a")</f>
        <v>26357.37</v>
      </c>
      <c r="J1691" s="77">
        <f t="array" ref="J1691">IFERROR(INDEX(DATA!$AC$133:$AC$368,MATCH(1,(DATA!$D$133:$D$368=B1691)*(DATA!$E$133:$E$368=D1691),0)),"n/a")</f>
        <v>0.25772953349134398</v>
      </c>
      <c r="K1691" s="86">
        <f t="array" ref="K1691">IFERROR(INDEX(DATA!$AL$133:$AL$368,MATCH(1,(DATA!$D$133:$D$368=B1691)*(DATA!$E$133:$E$368=D1691),0)),"n/a")</f>
        <v>44016.24</v>
      </c>
      <c r="L1691" s="77">
        <f t="array" ref="L1691">IFERROR(INDEX(DATA!$AM$133:$AM$368,MATCH(1,(DATA!$D$133:$D$368=B1691)*(DATA!$E$133:$E$368=D1691),0)),"n/a")</f>
        <v>0.28958903363091398</v>
      </c>
      <c r="M1691" s="66"/>
      <c r="N1691" s="66"/>
      <c r="O1691" s="66"/>
      <c r="P1691" s="66"/>
      <c r="Q1691" s="66"/>
      <c r="S1691" s="70"/>
      <c r="U1691" s="70"/>
      <c r="W1691" s="70"/>
      <c r="Y1691" s="70"/>
    </row>
    <row r="1692" spans="1:25" s="69" customFormat="1" x14ac:dyDescent="0.2">
      <c r="A1692" s="75" t="s">
        <v>19</v>
      </c>
      <c r="B1692" s="66" t="s">
        <v>20</v>
      </c>
      <c r="C1692" s="66" t="s">
        <v>9</v>
      </c>
      <c r="D1692" s="66" t="s">
        <v>273</v>
      </c>
      <c r="E1692" s="86">
        <f t="array" ref="E1692">IFERROR(INDEX(DATA!$H$133:$H$368,MATCH(1,(DATA!$D$133:$D$368=B1692)*(DATA!$E$133:$E$368=D1692),0)),"n/a")</f>
        <v>18806.27</v>
      </c>
      <c r="F1692" s="77">
        <f t="array" ref="F1692">IFERROR(INDEX(DATA!$I$133:$I$368,MATCH(1,(DATA!$D$133:$D$368=B1692)*(DATA!$E$133:$E$368=D1692),0)),"n/a")</f>
        <v>0.119143046041548</v>
      </c>
      <c r="G1692" s="86">
        <f t="array" ref="G1692">IFERROR(INDEX(DATA!$R$133:$R$368,MATCH(1,(DATA!$D$133:$D$368=B1692)*(DATA!$E$133:$E$368=D1692),0)),"n/a")</f>
        <v>65121.36</v>
      </c>
      <c r="H1692" s="77">
        <f t="array" ref="H1692">IFERROR(INDEX(DATA!$S$133:$S$368,MATCH(1,(DATA!$D$133:$D$368=B1692)*(DATA!$E$133:$E$368=D1692),0)),"n/a")</f>
        <v>0.140353740429249</v>
      </c>
      <c r="I1692" s="86">
        <f t="array" ref="I1692">IFERROR(INDEX(DATA!$AB$133:$AB$368,MATCH(1,(DATA!$D$133:$D$368=B1692)*(DATA!$E$133:$E$368=D1692),0)),"n/a")</f>
        <v>121564.15</v>
      </c>
      <c r="J1692" s="77">
        <f t="array" ref="J1692">IFERROR(INDEX(DATA!$AC$133:$AC$368,MATCH(1,(DATA!$D$133:$D$368=B1692)*(DATA!$E$133:$E$368=D1692),0)),"n/a")</f>
        <v>0.18222289606324299</v>
      </c>
      <c r="K1692" s="86">
        <f t="array" ref="K1692">IFERROR(INDEX(DATA!$AL$133:$AL$368,MATCH(1,(DATA!$D$133:$D$368=B1692)*(DATA!$E$133:$E$368=D1692),0)),"n/a")</f>
        <v>208963.41</v>
      </c>
      <c r="L1692" s="77">
        <f t="array" ref="L1692">IFERROR(INDEX(DATA!$AM$133:$AM$368,MATCH(1,(DATA!$D$133:$D$368=B1692)*(DATA!$E$133:$E$368=D1692),0)),"n/a")</f>
        <v>0.37421628006723101</v>
      </c>
      <c r="M1692" s="66"/>
      <c r="N1692" s="66"/>
      <c r="O1692" s="66"/>
      <c r="P1692" s="66"/>
      <c r="Q1692" s="66"/>
      <c r="S1692" s="70"/>
      <c r="U1692" s="70"/>
      <c r="W1692" s="70"/>
      <c r="Y1692" s="70"/>
    </row>
    <row r="1693" spans="1:25" s="69" customFormat="1" x14ac:dyDescent="0.2">
      <c r="A1693" s="75" t="s">
        <v>19</v>
      </c>
      <c r="B1693" s="66" t="s">
        <v>20</v>
      </c>
      <c r="C1693" s="66" t="s">
        <v>9</v>
      </c>
      <c r="D1693" s="66" t="s">
        <v>274</v>
      </c>
      <c r="E1693" s="86">
        <f t="array" ref="E1693">IFERROR(INDEX(DATA!$H$133:$H$368,MATCH(1,(DATA!$D$133:$D$368=B1693)*(DATA!$E$133:$E$368=D1693),0)),"n/a")</f>
        <v>1474.93</v>
      </c>
      <c r="F1693" s="77">
        <f t="array" ref="F1693">IFERROR(INDEX(DATA!$I$133:$I$368,MATCH(1,(DATA!$D$133:$D$368=B1693)*(DATA!$E$133:$E$368=D1693),0)),"n/a")</f>
        <v>4.2228142201996902E-2</v>
      </c>
      <c r="G1693" s="86">
        <f t="array" ref="G1693">IFERROR(INDEX(DATA!$R$133:$R$368,MATCH(1,(DATA!$D$133:$D$368=B1693)*(DATA!$E$133:$E$368=D1693),0)),"n/a")</f>
        <v>5221.75</v>
      </c>
      <c r="H1693" s="77">
        <f t="array" ref="H1693">IFERROR(INDEX(DATA!$S$133:$S$368,MATCH(1,(DATA!$D$133:$D$368=B1693)*(DATA!$E$133:$E$368=D1693),0)),"n/a")</f>
        <v>5.6899626161036297E-2</v>
      </c>
      <c r="I1693" s="86">
        <f t="array" ref="I1693">IFERROR(INDEX(DATA!$AB$133:$AB$368,MATCH(1,(DATA!$D$133:$D$368=B1693)*(DATA!$E$133:$E$368=D1693),0)),"n/a")</f>
        <v>10069.31</v>
      </c>
      <c r="J1693" s="77">
        <f t="array" ref="J1693">IFERROR(INDEX(DATA!$AC$133:$AC$368,MATCH(1,(DATA!$D$133:$D$368=B1693)*(DATA!$E$133:$E$368=D1693),0)),"n/a")</f>
        <v>6.1934984454821797E-2</v>
      </c>
      <c r="K1693" s="86">
        <f t="array" ref="K1693">IFERROR(INDEX(DATA!$AL$133:$AL$368,MATCH(1,(DATA!$D$133:$D$368=B1693)*(DATA!$E$133:$E$368=D1693),0)),"n/a")</f>
        <v>17208.73</v>
      </c>
      <c r="L1693" s="77">
        <f t="array" ref="L1693">IFERROR(INDEX(DATA!$AM$133:$AM$368,MATCH(1,(DATA!$D$133:$D$368=B1693)*(DATA!$E$133:$E$368=D1693),0)),"n/a")</f>
        <v>2.0368557521667399E-2</v>
      </c>
      <c r="M1693" s="66"/>
      <c r="N1693" s="66"/>
      <c r="O1693" s="66"/>
      <c r="P1693" s="66"/>
      <c r="Q1693" s="66"/>
      <c r="S1693" s="70"/>
      <c r="U1693" s="70"/>
      <c r="W1693" s="70"/>
      <c r="Y1693" s="70"/>
    </row>
    <row r="1694" spans="1:25" s="69" customFormat="1" x14ac:dyDescent="0.2">
      <c r="A1694" s="75" t="s">
        <v>19</v>
      </c>
      <c r="B1694" s="66" t="s">
        <v>20</v>
      </c>
      <c r="C1694" s="66" t="s">
        <v>9</v>
      </c>
      <c r="D1694" s="66" t="s">
        <v>275</v>
      </c>
      <c r="E1694" s="86">
        <f t="array" ref="E1694">IFERROR(INDEX(DATA!$H$133:$H$368,MATCH(1,(DATA!$D$133:$D$368=B1694)*(DATA!$E$133:$E$368=D1694),0)),"n/a")</f>
        <v>9792.44</v>
      </c>
      <c r="F1694" s="77">
        <f t="array" ref="F1694">IFERROR(INDEX(DATA!$I$133:$I$368,MATCH(1,(DATA!$D$133:$D$368=B1694)*(DATA!$E$133:$E$368=D1694),0)),"n/a")</f>
        <v>0.236623734481335</v>
      </c>
      <c r="G1694" s="86">
        <f t="array" ref="G1694">IFERROR(INDEX(DATA!$R$133:$R$368,MATCH(1,(DATA!$D$133:$D$368=B1694)*(DATA!$E$133:$E$368=D1694),0)),"n/a")</f>
        <v>34520.47</v>
      </c>
      <c r="H1694" s="77">
        <f t="array" ref="H1694">IFERROR(INDEX(DATA!$S$133:$S$368,MATCH(1,(DATA!$D$133:$D$368=B1694)*(DATA!$E$133:$E$368=D1694),0)),"n/a")</f>
        <v>0.22416443581220899</v>
      </c>
      <c r="I1694" s="86">
        <f t="array" ref="I1694">IFERROR(INDEX(DATA!$AB$133:$AB$368,MATCH(1,(DATA!$D$133:$D$368=B1694)*(DATA!$E$133:$E$368=D1694),0)),"n/a")</f>
        <v>65795.45</v>
      </c>
      <c r="J1694" s="77">
        <f t="array" ref="J1694">IFERROR(INDEX(DATA!$AC$133:$AC$368,MATCH(1,(DATA!$D$133:$D$368=B1694)*(DATA!$E$133:$E$368=D1694),0)),"n/a")</f>
        <v>0.148486136482055</v>
      </c>
      <c r="K1694" s="86">
        <f t="array" ref="K1694">IFERROR(INDEX(DATA!$AL$133:$AL$368,MATCH(1,(DATA!$D$133:$D$368=B1694)*(DATA!$E$133:$E$368=D1694),0)),"n/a")</f>
        <v>110989.34</v>
      </c>
      <c r="L1694" s="77">
        <f t="array" ref="L1694">IFERROR(INDEX(DATA!$AM$133:$AM$368,MATCH(1,(DATA!$D$133:$D$368=B1694)*(DATA!$E$133:$E$368=D1694),0)),"n/a")</f>
        <v>0.104314953014846</v>
      </c>
      <c r="M1694" s="66"/>
      <c r="N1694" s="66"/>
      <c r="O1694" s="66"/>
      <c r="P1694" s="66"/>
      <c r="Q1694" s="66"/>
      <c r="S1694" s="70"/>
      <c r="U1694" s="70"/>
      <c r="W1694" s="70"/>
      <c r="Y1694" s="70"/>
    </row>
    <row r="1695" spans="1:25" s="69" customFormat="1" x14ac:dyDescent="0.2">
      <c r="A1695" s="75" t="s">
        <v>19</v>
      </c>
      <c r="B1695" s="66" t="s">
        <v>20</v>
      </c>
      <c r="C1695" s="66" t="s">
        <v>9</v>
      </c>
      <c r="D1695" s="66" t="s">
        <v>276</v>
      </c>
      <c r="E1695" s="86">
        <f t="array" ref="E1695">IFERROR(INDEX(DATA!$H$133:$H$368,MATCH(1,(DATA!$D$133:$D$368=B1695)*(DATA!$E$133:$E$368=D1695),0)),"n/a")</f>
        <v>18887.990000000002</v>
      </c>
      <c r="F1695" s="77">
        <f t="array" ref="F1695">IFERROR(INDEX(DATA!$I$133:$I$368,MATCH(1,(DATA!$D$133:$D$368=B1695)*(DATA!$E$133:$E$368=D1695),0)),"n/a")</f>
        <v>0.130741112350994</v>
      </c>
      <c r="G1695" s="86">
        <f t="array" ref="G1695">IFERROR(INDEX(DATA!$R$133:$R$368,MATCH(1,(DATA!$D$133:$D$368=B1695)*(DATA!$E$133:$E$368=D1695),0)),"n/a")</f>
        <v>67460.38</v>
      </c>
      <c r="H1695" s="77">
        <f t="array" ref="H1695">IFERROR(INDEX(DATA!$S$133:$S$368,MATCH(1,(DATA!$D$133:$D$368=B1695)*(DATA!$E$133:$E$368=D1695),0)),"n/a")</f>
        <v>0.156327540872331</v>
      </c>
      <c r="I1695" s="86">
        <f t="array" ref="I1695">IFERROR(INDEX(DATA!$AB$133:$AB$368,MATCH(1,(DATA!$D$133:$D$368=B1695)*(DATA!$E$133:$E$368=D1695),0)),"n/a")</f>
        <v>122566.56</v>
      </c>
      <c r="J1695" s="77">
        <f t="array" ref="J1695">IFERROR(INDEX(DATA!$AC$133:$AC$368,MATCH(1,(DATA!$D$133:$D$368=B1695)*(DATA!$E$133:$E$368=D1695),0)),"n/a")</f>
        <v>0.25774940376571898</v>
      </c>
      <c r="K1695" s="86">
        <f t="array" ref="K1695">IFERROR(INDEX(DATA!$AL$133:$AL$368,MATCH(1,(DATA!$D$133:$D$368=B1695)*(DATA!$E$133:$E$368=D1695),0)),"n/a")</f>
        <v>218860.49</v>
      </c>
      <c r="L1695" s="77">
        <f t="array" ref="L1695">IFERROR(INDEX(DATA!$AM$133:$AM$368,MATCH(1,(DATA!$D$133:$D$368=B1695)*(DATA!$E$133:$E$368=D1695),0)),"n/a")</f>
        <v>0.75992670499855497</v>
      </c>
      <c r="M1695" s="66"/>
      <c r="N1695" s="66"/>
      <c r="O1695" s="66"/>
      <c r="P1695" s="66"/>
      <c r="Q1695" s="66"/>
      <c r="S1695" s="70"/>
      <c r="U1695" s="70"/>
      <c r="W1695" s="70"/>
      <c r="Y1695" s="70"/>
    </row>
    <row r="1696" spans="1:25" s="69" customFormat="1" x14ac:dyDescent="0.2">
      <c r="A1696" s="75" t="s">
        <v>19</v>
      </c>
      <c r="B1696" s="66" t="s">
        <v>20</v>
      </c>
      <c r="C1696" s="66" t="s">
        <v>9</v>
      </c>
      <c r="D1696" s="66" t="s">
        <v>277</v>
      </c>
      <c r="E1696" s="86">
        <f t="array" ref="E1696">IFERROR(INDEX(DATA!$H$133:$H$368,MATCH(1,(DATA!$D$133:$D$368=B1696)*(DATA!$E$133:$E$368=D1696),0)),"n/a")</f>
        <v>1577.54</v>
      </c>
      <c r="F1696" s="77">
        <f t="array" ref="F1696">IFERROR(INDEX(DATA!$I$133:$I$368,MATCH(1,(DATA!$D$133:$D$368=B1696)*(DATA!$E$133:$E$368=D1696),0)),"n/a")</f>
        <v>1.7879380319131801E-2</v>
      </c>
      <c r="G1696" s="86">
        <f t="array" ref="G1696">IFERROR(INDEX(DATA!$R$133:$R$368,MATCH(1,(DATA!$D$133:$D$368=B1696)*(DATA!$E$133:$E$368=D1696),0)),"n/a")</f>
        <v>5864.66</v>
      </c>
      <c r="H1696" s="77">
        <f t="array" ref="H1696">IFERROR(INDEX(DATA!$S$133:$S$368,MATCH(1,(DATA!$D$133:$D$368=B1696)*(DATA!$E$133:$E$368=D1696),0)),"n/a")</f>
        <v>3.7053148297472201E-2</v>
      </c>
      <c r="I1696" s="86">
        <f t="array" ref="I1696">IFERROR(INDEX(DATA!$AB$133:$AB$368,MATCH(1,(DATA!$D$133:$D$368=B1696)*(DATA!$E$133:$E$368=D1696),0)),"n/a")</f>
        <v>11157.89</v>
      </c>
      <c r="J1696" s="77">
        <f t="array" ref="J1696">IFERROR(INDEX(DATA!$AC$133:$AC$368,MATCH(1,(DATA!$D$133:$D$368=B1696)*(DATA!$E$133:$E$368=D1696),0)),"n/a")</f>
        <v>0.168394807827631</v>
      </c>
      <c r="K1696" s="86">
        <f t="array" ref="K1696">IFERROR(INDEX(DATA!$AL$133:$AL$368,MATCH(1,(DATA!$D$133:$D$368=B1696)*(DATA!$E$133:$E$368=D1696),0)),"n/a")</f>
        <v>19588.07</v>
      </c>
      <c r="L1696" s="77">
        <f t="array" ref="L1696">IFERROR(INDEX(DATA!$AM$133:$AM$368,MATCH(1,(DATA!$D$133:$D$368=B1696)*(DATA!$E$133:$E$368=D1696),0)),"n/a")</f>
        <v>0.30452158832994097</v>
      </c>
      <c r="M1696" s="66"/>
      <c r="N1696" s="66"/>
      <c r="O1696" s="66"/>
      <c r="P1696" s="66"/>
      <c r="Q1696" s="66"/>
      <c r="S1696" s="70"/>
      <c r="U1696" s="70"/>
      <c r="W1696" s="70"/>
      <c r="Y1696" s="70"/>
    </row>
    <row r="1697" spans="1:25" s="69" customFormat="1" x14ac:dyDescent="0.2">
      <c r="A1697" s="75" t="s">
        <v>19</v>
      </c>
      <c r="B1697" s="66" t="s">
        <v>20</v>
      </c>
      <c r="C1697" s="66" t="s">
        <v>9</v>
      </c>
      <c r="D1697" s="66" t="s">
        <v>278</v>
      </c>
      <c r="E1697" s="86">
        <f t="array" ref="E1697">IFERROR(INDEX(DATA!$H$133:$H$368,MATCH(1,(DATA!$D$133:$D$368=B1697)*(DATA!$E$133:$E$368=D1697),0)),"n/a")</f>
        <v>11091.78</v>
      </c>
      <c r="F1697" s="77">
        <f t="array" ref="F1697">IFERROR(INDEX(DATA!$I$133:$I$368,MATCH(1,(DATA!$D$133:$D$368=B1697)*(DATA!$E$133:$E$368=D1697),0)),"n/a")</f>
        <v>0.204944585789367</v>
      </c>
      <c r="G1697" s="86">
        <f t="array" ref="G1697">IFERROR(INDEX(DATA!$R$133:$R$368,MATCH(1,(DATA!$D$133:$D$368=B1697)*(DATA!$E$133:$E$368=D1697),0)),"n/a")</f>
        <v>37248.07</v>
      </c>
      <c r="H1697" s="77">
        <f t="array" ref="H1697">IFERROR(INDEX(DATA!$S$133:$S$368,MATCH(1,(DATA!$D$133:$D$368=B1697)*(DATA!$E$133:$E$368=D1697),0)),"n/a")</f>
        <v>0.28288868461104799</v>
      </c>
      <c r="I1697" s="86">
        <f t="array" ref="I1697">IFERROR(INDEX(DATA!$AB$133:$AB$368,MATCH(1,(DATA!$D$133:$D$368=B1697)*(DATA!$E$133:$E$368=D1697),0)),"n/a")</f>
        <v>66556.509999999995</v>
      </c>
      <c r="J1697" s="77">
        <f t="array" ref="J1697">IFERROR(INDEX(DATA!$AC$133:$AC$368,MATCH(1,(DATA!$D$133:$D$368=B1697)*(DATA!$E$133:$E$368=D1697),0)),"n/a")</f>
        <v>0.28153307581948001</v>
      </c>
      <c r="K1697" s="86">
        <f t="array" ref="K1697">IFERROR(INDEX(DATA!$AL$133:$AL$368,MATCH(1,(DATA!$D$133:$D$368=B1697)*(DATA!$E$133:$E$368=D1697),0)),"n/a")</f>
        <v>112709.97</v>
      </c>
      <c r="L1697" s="77">
        <f t="array" ref="L1697">IFERROR(INDEX(DATA!$AM$133:$AM$368,MATCH(1,(DATA!$D$133:$D$368=B1697)*(DATA!$E$133:$E$368=D1697),0)),"n/a")</f>
        <v>0.28301823432238099</v>
      </c>
      <c r="M1697" s="66"/>
      <c r="N1697" s="66"/>
      <c r="O1697" s="66"/>
      <c r="P1697" s="66"/>
      <c r="Q1697" s="66"/>
      <c r="S1697" s="70"/>
      <c r="U1697" s="70"/>
      <c r="W1697" s="70"/>
      <c r="Y1697" s="70"/>
    </row>
    <row r="1698" spans="1:25" s="69" customFormat="1" x14ac:dyDescent="0.2">
      <c r="A1698" s="75" t="s">
        <v>19</v>
      </c>
      <c r="B1698" s="66" t="s">
        <v>20</v>
      </c>
      <c r="C1698" s="66" t="s">
        <v>9</v>
      </c>
      <c r="D1698" s="66" t="s">
        <v>279</v>
      </c>
      <c r="E1698" s="86">
        <f t="array" ref="E1698">IFERROR(INDEX(DATA!$H$133:$H$368,MATCH(1,(DATA!$D$133:$D$368=B1698)*(DATA!$E$133:$E$368=D1698),0)),"n/a")</f>
        <v>3202.15</v>
      </c>
      <c r="F1698" s="77">
        <f t="array" ref="F1698">IFERROR(INDEX(DATA!$I$133:$I$368,MATCH(1,(DATA!$D$133:$D$368=B1698)*(DATA!$E$133:$E$368=D1698),0)),"n/a")</f>
        <v>-0.11008376270753099</v>
      </c>
      <c r="G1698" s="86">
        <f t="array" ref="G1698">IFERROR(INDEX(DATA!$R$133:$R$368,MATCH(1,(DATA!$D$133:$D$368=B1698)*(DATA!$E$133:$E$368=D1698),0)),"n/a")</f>
        <v>11707.58</v>
      </c>
      <c r="H1698" s="77">
        <f t="array" ref="H1698">IFERROR(INDEX(DATA!$S$133:$S$368,MATCH(1,(DATA!$D$133:$D$368=B1698)*(DATA!$E$133:$E$368=D1698),0)),"n/a")</f>
        <v>-2.0916247201591801E-2</v>
      </c>
      <c r="I1698" s="86">
        <f t="array" ref="I1698">IFERROR(INDEX(DATA!$AB$133:$AB$368,MATCH(1,(DATA!$D$133:$D$368=B1698)*(DATA!$E$133:$E$368=D1698),0)),"n/a")</f>
        <v>23426.17</v>
      </c>
      <c r="J1698" s="77">
        <f t="array" ref="J1698">IFERROR(INDEX(DATA!$AC$133:$AC$368,MATCH(1,(DATA!$D$133:$D$368=B1698)*(DATA!$E$133:$E$368=D1698),0)),"n/a")</f>
        <v>6.0494272032507103E-2</v>
      </c>
      <c r="K1698" s="86">
        <f t="array" ref="K1698">IFERROR(INDEX(DATA!$AL$133:$AL$368,MATCH(1,(DATA!$D$133:$D$368=B1698)*(DATA!$E$133:$E$368=D1698),0)),"n/a")</f>
        <v>40272.94</v>
      </c>
      <c r="L1698" s="77">
        <f t="array" ref="L1698">IFERROR(INDEX(DATA!$AM$133:$AM$368,MATCH(1,(DATA!$D$133:$D$368=B1698)*(DATA!$E$133:$E$368=D1698),0)),"n/a")</f>
        <v>6.6310849682063105E-2</v>
      </c>
      <c r="M1698" s="66"/>
      <c r="N1698" s="66"/>
      <c r="O1698" s="66"/>
      <c r="P1698" s="66"/>
      <c r="Q1698" s="66"/>
      <c r="S1698" s="70"/>
      <c r="U1698" s="70"/>
      <c r="W1698" s="70"/>
      <c r="Y1698" s="70"/>
    </row>
    <row r="1699" spans="1:25" s="69" customFormat="1" x14ac:dyDescent="0.2">
      <c r="A1699" s="75" t="s">
        <v>19</v>
      </c>
      <c r="B1699" s="66" t="s">
        <v>20</v>
      </c>
      <c r="C1699" s="66" t="s">
        <v>9</v>
      </c>
      <c r="D1699" s="66" t="s">
        <v>280</v>
      </c>
      <c r="E1699" s="86">
        <f t="array" ref="E1699">IFERROR(INDEX(DATA!$H$133:$H$368,MATCH(1,(DATA!$D$133:$D$368=B1699)*(DATA!$E$133:$E$368=D1699),0)),"n/a")</f>
        <v>1378.97</v>
      </c>
      <c r="F1699" s="77">
        <f t="array" ref="F1699">IFERROR(INDEX(DATA!$I$133:$I$368,MATCH(1,(DATA!$D$133:$D$368=B1699)*(DATA!$E$133:$E$368=D1699),0)),"n/a")</f>
        <v>7.2836192476757405E-2</v>
      </c>
      <c r="G1699" s="86">
        <f t="array" ref="G1699">IFERROR(INDEX(DATA!$R$133:$R$368,MATCH(1,(DATA!$D$133:$D$368=B1699)*(DATA!$E$133:$E$368=D1699),0)),"n/a")</f>
        <v>5032.6000000000004</v>
      </c>
      <c r="H1699" s="77">
        <f t="array" ref="H1699">IFERROR(INDEX(DATA!$S$133:$S$368,MATCH(1,(DATA!$D$133:$D$368=B1699)*(DATA!$E$133:$E$368=D1699),0)),"n/a")</f>
        <v>5.8487502418750802E-2</v>
      </c>
      <c r="I1699" s="86">
        <f t="array" ref="I1699">IFERROR(INDEX(DATA!$AB$133:$AB$368,MATCH(1,(DATA!$D$133:$D$368=B1699)*(DATA!$E$133:$E$368=D1699),0)),"n/a")</f>
        <v>10653.09</v>
      </c>
      <c r="J1699" s="77">
        <f t="array" ref="J1699">IFERROR(INDEX(DATA!$AC$133:$AC$368,MATCH(1,(DATA!$D$133:$D$368=B1699)*(DATA!$E$133:$E$368=D1699),0)),"n/a")</f>
        <v>3.99721583071629E-2</v>
      </c>
      <c r="K1699" s="86">
        <f t="array" ref="K1699">IFERROR(INDEX(DATA!$AL$133:$AL$368,MATCH(1,(DATA!$D$133:$D$368=B1699)*(DATA!$E$133:$E$368=D1699),0)),"n/a")</f>
        <v>18801.88</v>
      </c>
      <c r="L1699" s="77">
        <f t="array" ref="L1699">IFERROR(INDEX(DATA!$AM$133:$AM$368,MATCH(1,(DATA!$D$133:$D$368=B1699)*(DATA!$E$133:$E$368=D1699),0)),"n/a")</f>
        <v>1.73560909728416E-2</v>
      </c>
      <c r="M1699" s="66"/>
      <c r="N1699" s="66"/>
      <c r="O1699" s="66"/>
      <c r="P1699" s="66"/>
      <c r="Q1699" s="66"/>
      <c r="S1699" s="70"/>
      <c r="U1699" s="70"/>
      <c r="W1699" s="70"/>
      <c r="Y1699" s="70"/>
    </row>
    <row r="1700" spans="1:25" s="69" customFormat="1" x14ac:dyDescent="0.2">
      <c r="A1700" s="75" t="s">
        <v>19</v>
      </c>
      <c r="B1700" s="66" t="s">
        <v>20</v>
      </c>
      <c r="C1700" s="66" t="s">
        <v>9</v>
      </c>
      <c r="D1700" s="66" t="s">
        <v>281</v>
      </c>
      <c r="E1700" s="86">
        <f t="array" ref="E1700">IFERROR(INDEX(DATA!$H$133:$H$368,MATCH(1,(DATA!$D$133:$D$368=B1700)*(DATA!$E$133:$E$368=D1700),0)),"n/a")</f>
        <v>1793.14</v>
      </c>
      <c r="F1700" s="77">
        <f t="array" ref="F1700">IFERROR(INDEX(DATA!$I$133:$I$368,MATCH(1,(DATA!$D$133:$D$368=B1700)*(DATA!$E$133:$E$368=D1700),0)),"n/a")</f>
        <v>-7.1166985232034796E-2</v>
      </c>
      <c r="G1700" s="86">
        <f t="array" ref="G1700">IFERROR(INDEX(DATA!$R$133:$R$368,MATCH(1,(DATA!$D$133:$D$368=B1700)*(DATA!$E$133:$E$368=D1700),0)),"n/a")</f>
        <v>6451</v>
      </c>
      <c r="H1700" s="77">
        <f t="array" ref="H1700">IFERROR(INDEX(DATA!$S$133:$S$368,MATCH(1,(DATA!$D$133:$D$368=B1700)*(DATA!$E$133:$E$368=D1700),0)),"n/a")</f>
        <v>-5.9526395512085002E-2</v>
      </c>
      <c r="I1700" s="86">
        <f t="array" ref="I1700">IFERROR(INDEX(DATA!$AB$133:$AB$368,MATCH(1,(DATA!$D$133:$D$368=B1700)*(DATA!$E$133:$E$368=D1700),0)),"n/a")</f>
        <v>12974.43</v>
      </c>
      <c r="J1700" s="77">
        <f t="array" ref="J1700">IFERROR(INDEX(DATA!$AC$133:$AC$368,MATCH(1,(DATA!$D$133:$D$368=B1700)*(DATA!$E$133:$E$368=D1700),0)),"n/a")</f>
        <v>-0.100243829031189</v>
      </c>
      <c r="K1700" s="86">
        <f t="array" ref="K1700">IFERROR(INDEX(DATA!$AL$133:$AL$368,MATCH(1,(DATA!$D$133:$D$368=B1700)*(DATA!$E$133:$E$368=D1700),0)),"n/a")</f>
        <v>23553.74</v>
      </c>
      <c r="L1700" s="77">
        <f t="array" ref="L1700">IFERROR(INDEX(DATA!$AM$133:$AM$368,MATCH(1,(DATA!$D$133:$D$368=B1700)*(DATA!$E$133:$E$368=D1700),0)),"n/a")</f>
        <v>-0.118303398466204</v>
      </c>
      <c r="M1700" s="66"/>
      <c r="N1700" s="66"/>
      <c r="O1700" s="66"/>
      <c r="P1700" s="66"/>
      <c r="Q1700" s="66"/>
      <c r="S1700" s="70"/>
      <c r="U1700" s="70"/>
      <c r="W1700" s="70"/>
      <c r="Y1700" s="70"/>
    </row>
    <row r="1701" spans="1:25" s="69" customFormat="1" x14ac:dyDescent="0.2">
      <c r="A1701" s="75" t="s">
        <v>19</v>
      </c>
      <c r="B1701" s="66" t="s">
        <v>20</v>
      </c>
      <c r="C1701" s="66" t="s">
        <v>9</v>
      </c>
      <c r="D1701" s="66" t="s">
        <v>282</v>
      </c>
      <c r="E1701" s="86">
        <f t="array" ref="E1701">IFERROR(INDEX(DATA!$H$133:$H$368,MATCH(1,(DATA!$D$133:$D$368=B1701)*(DATA!$E$133:$E$368=D1701),0)),"n/a")</f>
        <v>2949.39</v>
      </c>
      <c r="F1701" s="77">
        <f t="array" ref="F1701">IFERROR(INDEX(DATA!$I$133:$I$368,MATCH(1,(DATA!$D$133:$D$368=B1701)*(DATA!$E$133:$E$368=D1701),0)),"n/a")</f>
        <v>-0.12959601951288599</v>
      </c>
      <c r="G1701" s="86">
        <f t="array" ref="G1701">IFERROR(INDEX(DATA!$R$133:$R$368,MATCH(1,(DATA!$D$133:$D$368=B1701)*(DATA!$E$133:$E$368=D1701),0)),"n/a")</f>
        <v>9920.39</v>
      </c>
      <c r="H1701" s="77">
        <f t="array" ref="H1701">IFERROR(INDEX(DATA!$S$133:$S$368,MATCH(1,(DATA!$D$133:$D$368=B1701)*(DATA!$E$133:$E$368=D1701),0)),"n/a")</f>
        <v>-0.144892008071488</v>
      </c>
      <c r="I1701" s="86">
        <f t="array" ref="I1701">IFERROR(INDEX(DATA!$AB$133:$AB$368,MATCH(1,(DATA!$D$133:$D$368=B1701)*(DATA!$E$133:$E$368=D1701),0)),"n/a")</f>
        <v>19957.189999999999</v>
      </c>
      <c r="J1701" s="77">
        <f t="array" ref="J1701">IFERROR(INDEX(DATA!$AC$133:$AC$368,MATCH(1,(DATA!$D$133:$D$368=B1701)*(DATA!$E$133:$E$368=D1701),0)),"n/a")</f>
        <v>-4.4183063757559801E-2</v>
      </c>
      <c r="K1701" s="86">
        <f t="array" ref="K1701">IFERROR(INDEX(DATA!$AL$133:$AL$368,MATCH(1,(DATA!$D$133:$D$368=B1701)*(DATA!$E$133:$E$368=D1701),0)),"n/a")</f>
        <v>36115.040000000001</v>
      </c>
      <c r="L1701" s="77">
        <f t="array" ref="L1701">IFERROR(INDEX(DATA!$AM$133:$AM$368,MATCH(1,(DATA!$D$133:$D$368=B1701)*(DATA!$E$133:$E$368=D1701),0)),"n/a")</f>
        <v>0.104852750197705</v>
      </c>
      <c r="M1701" s="66"/>
      <c r="N1701" s="66"/>
      <c r="O1701" s="66"/>
      <c r="P1701" s="66"/>
      <c r="Q1701" s="66"/>
      <c r="S1701" s="70"/>
      <c r="U1701" s="70"/>
      <c r="W1701" s="70"/>
      <c r="Y1701" s="70"/>
    </row>
    <row r="1702" spans="1:25" s="69" customFormat="1" x14ac:dyDescent="0.2">
      <c r="A1702" s="75" t="s">
        <v>19</v>
      </c>
      <c r="B1702" s="66" t="s">
        <v>20</v>
      </c>
      <c r="C1702" s="66" t="s">
        <v>9</v>
      </c>
      <c r="D1702" s="66" t="s">
        <v>283</v>
      </c>
      <c r="E1702" s="86">
        <f t="array" ref="E1702">IFERROR(INDEX(DATA!$H$133:$H$368,MATCH(1,(DATA!$D$133:$D$368=B1702)*(DATA!$E$133:$E$368=D1702),0)),"n/a")</f>
        <v>4546.5</v>
      </c>
      <c r="F1702" s="77">
        <f t="array" ref="F1702">IFERROR(INDEX(DATA!$I$133:$I$368,MATCH(1,(DATA!$D$133:$D$368=B1702)*(DATA!$E$133:$E$368=D1702),0)),"n/a")</f>
        <v>0.235807848392349</v>
      </c>
      <c r="G1702" s="86">
        <f t="array" ref="G1702">IFERROR(INDEX(DATA!$R$133:$R$368,MATCH(1,(DATA!$D$133:$D$368=B1702)*(DATA!$E$133:$E$368=D1702),0)),"n/a")</f>
        <v>15610.94</v>
      </c>
      <c r="H1702" s="77">
        <f t="array" ref="H1702">IFERROR(INDEX(DATA!$S$133:$S$368,MATCH(1,(DATA!$D$133:$D$368=B1702)*(DATA!$E$133:$E$368=D1702),0)),"n/a")</f>
        <v>0.22927272541149801</v>
      </c>
      <c r="I1702" s="86">
        <f t="array" ref="I1702">IFERROR(INDEX(DATA!$AB$133:$AB$368,MATCH(1,(DATA!$D$133:$D$368=B1702)*(DATA!$E$133:$E$368=D1702),0)),"n/a")</f>
        <v>31153.55</v>
      </c>
      <c r="J1702" s="77">
        <f t="array" ref="J1702">IFERROR(INDEX(DATA!$AC$133:$AC$368,MATCH(1,(DATA!$D$133:$D$368=B1702)*(DATA!$E$133:$E$368=D1702),0)),"n/a")</f>
        <v>0.35066686725649898</v>
      </c>
      <c r="K1702" s="86">
        <f t="array" ref="K1702">IFERROR(INDEX(DATA!$AL$133:$AL$368,MATCH(1,(DATA!$D$133:$D$368=B1702)*(DATA!$E$133:$E$368=D1702),0)),"n/a")</f>
        <v>52082.07</v>
      </c>
      <c r="L1702" s="77">
        <f t="array" ref="L1702">IFERROR(INDEX(DATA!$AM$133:$AM$368,MATCH(1,(DATA!$D$133:$D$368=B1702)*(DATA!$E$133:$E$368=D1702),0)),"n/a")</f>
        <v>0.408805005927945</v>
      </c>
      <c r="M1702" s="66"/>
      <c r="N1702" s="66"/>
      <c r="O1702" s="66"/>
      <c r="P1702" s="66"/>
      <c r="Q1702" s="66"/>
      <c r="S1702" s="70"/>
      <c r="U1702" s="70"/>
      <c r="W1702" s="70"/>
      <c r="Y1702" s="70"/>
    </row>
    <row r="1703" spans="1:25" s="69" customFormat="1" x14ac:dyDescent="0.2">
      <c r="A1703" s="75" t="s">
        <v>19</v>
      </c>
      <c r="B1703" s="66" t="s">
        <v>20</v>
      </c>
      <c r="C1703" s="66" t="s">
        <v>9</v>
      </c>
      <c r="D1703" s="66" t="s">
        <v>284</v>
      </c>
      <c r="E1703" s="86">
        <f t="array" ref="E1703">IFERROR(INDEX(DATA!$H$133:$H$368,MATCH(1,(DATA!$D$133:$D$368=B1703)*(DATA!$E$133:$E$368=D1703),0)),"n/a")</f>
        <v>3138.15</v>
      </c>
      <c r="F1703" s="77">
        <f t="array" ref="F1703">IFERROR(INDEX(DATA!$I$133:$I$368,MATCH(1,(DATA!$D$133:$D$368=B1703)*(DATA!$E$133:$E$368=D1703),0)),"n/a")</f>
        <v>1.6131695770853601E-2</v>
      </c>
      <c r="G1703" s="86">
        <f t="array" ref="G1703">IFERROR(INDEX(DATA!$R$133:$R$368,MATCH(1,(DATA!$D$133:$D$368=B1703)*(DATA!$E$133:$E$368=D1703),0)),"n/a")</f>
        <v>10677.03</v>
      </c>
      <c r="H1703" s="77">
        <f t="array" ref="H1703">IFERROR(INDEX(DATA!$S$133:$S$368,MATCH(1,(DATA!$D$133:$D$368=B1703)*(DATA!$E$133:$E$368=D1703),0)),"n/a")</f>
        <v>-3.9586691517227698E-2</v>
      </c>
      <c r="I1703" s="86">
        <f t="array" ref="I1703">IFERROR(INDEX(DATA!$AB$133:$AB$368,MATCH(1,(DATA!$D$133:$D$368=B1703)*(DATA!$E$133:$E$368=D1703),0)),"n/a")</f>
        <v>21104</v>
      </c>
      <c r="J1703" s="77">
        <f t="array" ref="J1703">IFERROR(INDEX(DATA!$AC$133:$AC$368,MATCH(1,(DATA!$D$133:$D$368=B1703)*(DATA!$E$133:$E$368=D1703),0)),"n/a")</f>
        <v>-5.2922616005087401E-2</v>
      </c>
      <c r="K1703" s="86">
        <f t="array" ref="K1703">IFERROR(INDEX(DATA!$AL$133:$AL$368,MATCH(1,(DATA!$D$133:$D$368=B1703)*(DATA!$E$133:$E$368=D1703),0)),"n/a")</f>
        <v>37980.589999999997</v>
      </c>
      <c r="L1703" s="77">
        <f t="array" ref="L1703">IFERROR(INDEX(DATA!$AM$133:$AM$368,MATCH(1,(DATA!$D$133:$D$368=B1703)*(DATA!$E$133:$E$368=D1703),0)),"n/a")</f>
        <v>-6.2602749902695098E-2</v>
      </c>
      <c r="M1703" s="66"/>
      <c r="N1703" s="66"/>
      <c r="O1703" s="66"/>
      <c r="P1703" s="66"/>
      <c r="Q1703" s="66"/>
      <c r="S1703" s="70"/>
      <c r="U1703" s="70"/>
      <c r="W1703" s="70"/>
      <c r="Y1703" s="70"/>
    </row>
    <row r="1704" spans="1:25" s="69" customFormat="1" x14ac:dyDescent="0.2">
      <c r="A1704" s="75" t="s">
        <v>19</v>
      </c>
      <c r="B1704" s="66" t="s">
        <v>20</v>
      </c>
      <c r="C1704" s="66" t="s">
        <v>9</v>
      </c>
      <c r="D1704" s="66" t="s">
        <v>285</v>
      </c>
      <c r="E1704" s="86">
        <f t="array" ref="E1704">IFERROR(INDEX(DATA!$H$133:$H$368,MATCH(1,(DATA!$D$133:$D$368=B1704)*(DATA!$E$133:$E$368=D1704),0)),"n/a")</f>
        <v>1467.86</v>
      </c>
      <c r="F1704" s="77">
        <f t="array" ref="F1704">IFERROR(INDEX(DATA!$I$133:$I$368,MATCH(1,(DATA!$D$133:$D$368=B1704)*(DATA!$E$133:$E$368=D1704),0)),"n/a")</f>
        <v>9.9710062407755401E-2</v>
      </c>
      <c r="G1704" s="86">
        <f t="array" ref="G1704">IFERROR(INDEX(DATA!$R$133:$R$368,MATCH(1,(DATA!$D$133:$D$368=B1704)*(DATA!$E$133:$E$368=D1704),0)),"n/a")</f>
        <v>4971.2700000000004</v>
      </c>
      <c r="H1704" s="77">
        <f t="array" ref="H1704">IFERROR(INDEX(DATA!$S$133:$S$368,MATCH(1,(DATA!$D$133:$D$368=B1704)*(DATA!$E$133:$E$368=D1704),0)),"n/a")</f>
        <v>3.7496869521662902E-2</v>
      </c>
      <c r="I1704" s="86">
        <f t="array" ref="I1704">IFERROR(INDEX(DATA!$AB$133:$AB$368,MATCH(1,(DATA!$D$133:$D$368=B1704)*(DATA!$E$133:$E$368=D1704),0)),"n/a")</f>
        <v>9305.26</v>
      </c>
      <c r="J1704" s="77">
        <f t="array" ref="J1704">IFERROR(INDEX(DATA!$AC$133:$AC$368,MATCH(1,(DATA!$D$133:$D$368=B1704)*(DATA!$E$133:$E$368=D1704),0)),"n/a")</f>
        <v>5.0761484372265298E-2</v>
      </c>
      <c r="K1704" s="86">
        <f t="array" ref="K1704">IFERROR(INDEX(DATA!$AL$133:$AL$368,MATCH(1,(DATA!$D$133:$D$368=B1704)*(DATA!$E$133:$E$368=D1704),0)),"n/a")</f>
        <v>17544.599999999999</v>
      </c>
      <c r="L1704" s="77">
        <f t="array" ref="L1704">IFERROR(INDEX(DATA!$AM$133:$AM$368,MATCH(1,(DATA!$D$133:$D$368=B1704)*(DATA!$E$133:$E$368=D1704),0)),"n/a")</f>
        <v>0.115796141400574</v>
      </c>
      <c r="M1704" s="66"/>
      <c r="N1704" s="66"/>
      <c r="O1704" s="66"/>
      <c r="P1704" s="66"/>
      <c r="Q1704" s="66"/>
      <c r="S1704" s="70"/>
      <c r="U1704" s="70"/>
      <c r="W1704" s="70"/>
      <c r="Y1704" s="70"/>
    </row>
    <row r="1705" spans="1:25" s="69" customFormat="1" x14ac:dyDescent="0.2">
      <c r="A1705" s="75" t="s">
        <v>19</v>
      </c>
      <c r="B1705" s="66" t="s">
        <v>20</v>
      </c>
      <c r="C1705" s="66" t="s">
        <v>9</v>
      </c>
      <c r="D1705" s="66" t="s">
        <v>286</v>
      </c>
      <c r="E1705" s="86">
        <f t="array" ref="E1705">IFERROR(INDEX(DATA!$H$133:$H$368,MATCH(1,(DATA!$D$133:$D$368=B1705)*(DATA!$E$133:$E$368=D1705),0)),"n/a")</f>
        <v>7930.36</v>
      </c>
      <c r="F1705" s="77">
        <f t="array" ref="F1705">IFERROR(INDEX(DATA!$I$133:$I$368,MATCH(1,(DATA!$D$133:$D$368=B1705)*(DATA!$E$133:$E$368=D1705),0)),"n/a")</f>
        <v>0.120172213362638</v>
      </c>
      <c r="G1705" s="86">
        <f t="array" ref="G1705">IFERROR(INDEX(DATA!$R$133:$R$368,MATCH(1,(DATA!$D$133:$D$368=B1705)*(DATA!$E$133:$E$368=D1705),0)),"n/a")</f>
        <v>27606.52</v>
      </c>
      <c r="H1705" s="77">
        <f t="array" ref="H1705">IFERROR(INDEX(DATA!$S$133:$S$368,MATCH(1,(DATA!$D$133:$D$368=B1705)*(DATA!$E$133:$E$368=D1705),0)),"n/a")</f>
        <v>0.14038453276757201</v>
      </c>
      <c r="I1705" s="86">
        <f t="array" ref="I1705">IFERROR(INDEX(DATA!$AB$133:$AB$368,MATCH(1,(DATA!$D$133:$D$368=B1705)*(DATA!$E$133:$E$368=D1705),0)),"n/a")</f>
        <v>50953.5</v>
      </c>
      <c r="J1705" s="77">
        <f t="array" ref="J1705">IFERROR(INDEX(DATA!$AC$133:$AC$368,MATCH(1,(DATA!$D$133:$D$368=B1705)*(DATA!$E$133:$E$368=D1705),0)),"n/a")</f>
        <v>9.2657417637088402E-2</v>
      </c>
      <c r="K1705" s="86">
        <f t="array" ref="K1705">IFERROR(INDEX(DATA!$AL$133:$AL$368,MATCH(1,(DATA!$D$133:$D$368=B1705)*(DATA!$E$133:$E$368=D1705),0)),"n/a")</f>
        <v>91127.85</v>
      </c>
      <c r="L1705" s="77">
        <f t="array" ref="L1705">IFERROR(INDEX(DATA!$AM$133:$AM$368,MATCH(1,(DATA!$D$133:$D$368=B1705)*(DATA!$E$133:$E$368=D1705),0)),"n/a")</f>
        <v>0.31265130128830998</v>
      </c>
      <c r="M1705" s="66"/>
      <c r="N1705" s="66"/>
      <c r="O1705" s="66"/>
      <c r="P1705" s="66"/>
      <c r="Q1705" s="66"/>
      <c r="S1705" s="70"/>
      <c r="U1705" s="70"/>
      <c r="W1705" s="70"/>
      <c r="Y1705" s="70"/>
    </row>
    <row r="1706" spans="1:25" s="69" customFormat="1" x14ac:dyDescent="0.2">
      <c r="A1706" s="75" t="s">
        <v>19</v>
      </c>
      <c r="B1706" s="66" t="s">
        <v>20</v>
      </c>
      <c r="C1706" s="66" t="s">
        <v>9</v>
      </c>
      <c r="D1706" s="66" t="s">
        <v>287</v>
      </c>
      <c r="E1706" s="86">
        <f t="array" ref="E1706">IFERROR(INDEX(DATA!$H$133:$H$368,MATCH(1,(DATA!$D$133:$D$368=B1706)*(DATA!$E$133:$E$368=D1706),0)),"n/a")</f>
        <v>3094.13</v>
      </c>
      <c r="F1706" s="77">
        <f t="array" ref="F1706">IFERROR(INDEX(DATA!$I$133:$I$368,MATCH(1,(DATA!$D$133:$D$368=B1706)*(DATA!$E$133:$E$368=D1706),0)),"n/a")</f>
        <v>0.104234027822388</v>
      </c>
      <c r="G1706" s="86">
        <f t="array" ref="G1706">IFERROR(INDEX(DATA!$R$133:$R$368,MATCH(1,(DATA!$D$133:$D$368=B1706)*(DATA!$E$133:$E$368=D1706),0)),"n/a")</f>
        <v>11122.25</v>
      </c>
      <c r="H1706" s="77">
        <f t="array" ref="H1706">IFERROR(INDEX(DATA!$S$133:$S$368,MATCH(1,(DATA!$D$133:$D$368=B1706)*(DATA!$E$133:$E$368=D1706),0)),"n/a")</f>
        <v>3.2887851257091802E-2</v>
      </c>
      <c r="I1706" s="86">
        <f t="array" ref="I1706">IFERROR(INDEX(DATA!$AB$133:$AB$368,MATCH(1,(DATA!$D$133:$D$368=B1706)*(DATA!$E$133:$E$368=D1706),0)),"n/a")</f>
        <v>21489.34</v>
      </c>
      <c r="J1706" s="77">
        <f t="array" ref="J1706">IFERROR(INDEX(DATA!$AC$133:$AC$368,MATCH(1,(DATA!$D$133:$D$368=B1706)*(DATA!$E$133:$E$368=D1706),0)),"n/a")</f>
        <v>-7.6519717489724096E-2</v>
      </c>
      <c r="K1706" s="86">
        <f t="array" ref="K1706">IFERROR(INDEX(DATA!$AL$133:$AL$368,MATCH(1,(DATA!$D$133:$D$368=B1706)*(DATA!$E$133:$E$368=D1706),0)),"n/a")</f>
        <v>36306.239999999998</v>
      </c>
      <c r="L1706" s="77">
        <f t="array" ref="L1706">IFERROR(INDEX(DATA!$AM$133:$AM$368,MATCH(1,(DATA!$D$133:$D$368=B1706)*(DATA!$E$133:$E$368=D1706),0)),"n/a")</f>
        <v>-0.12883722637773001</v>
      </c>
      <c r="M1706" s="66"/>
      <c r="N1706" s="66"/>
      <c r="O1706" s="66"/>
      <c r="P1706" s="66"/>
      <c r="Q1706" s="66"/>
      <c r="S1706" s="70"/>
      <c r="U1706" s="70"/>
      <c r="W1706" s="70"/>
      <c r="Y1706" s="70"/>
    </row>
    <row r="1707" spans="1:25" s="69" customFormat="1" x14ac:dyDescent="0.2">
      <c r="A1707" s="75" t="s">
        <v>19</v>
      </c>
      <c r="B1707" s="66" t="s">
        <v>20</v>
      </c>
      <c r="C1707" s="66" t="s">
        <v>9</v>
      </c>
      <c r="D1707" s="66" t="s">
        <v>288</v>
      </c>
      <c r="E1707" s="86">
        <f t="array" ref="E1707">IFERROR(INDEX(DATA!$H$133:$H$368,MATCH(1,(DATA!$D$133:$D$368=B1707)*(DATA!$E$133:$E$368=D1707),0)),"n/a")</f>
        <v>3981.67</v>
      </c>
      <c r="F1707" s="77">
        <f t="array" ref="F1707">IFERROR(INDEX(DATA!$I$133:$I$368,MATCH(1,(DATA!$D$133:$D$368=B1707)*(DATA!$E$133:$E$368=D1707),0)),"n/a")</f>
        <v>6.3838257533251105E-2</v>
      </c>
      <c r="G1707" s="86">
        <f t="array" ref="G1707">IFERROR(INDEX(DATA!$R$133:$R$368,MATCH(1,(DATA!$D$133:$D$368=B1707)*(DATA!$E$133:$E$368=D1707),0)),"n/a")</f>
        <v>13222.57</v>
      </c>
      <c r="H1707" s="77">
        <f t="array" ref="H1707">IFERROR(INDEX(DATA!$S$133:$S$368,MATCH(1,(DATA!$D$133:$D$368=B1707)*(DATA!$E$133:$E$368=D1707),0)),"n/a")</f>
        <v>3.49667810492304E-2</v>
      </c>
      <c r="I1707" s="86">
        <f t="array" ref="I1707">IFERROR(INDEX(DATA!$AB$133:$AB$368,MATCH(1,(DATA!$D$133:$D$368=B1707)*(DATA!$E$133:$E$368=D1707),0)),"n/a")</f>
        <v>25883.57</v>
      </c>
      <c r="J1707" s="77">
        <f t="array" ref="J1707">IFERROR(INDEX(DATA!$AC$133:$AC$368,MATCH(1,(DATA!$D$133:$D$368=B1707)*(DATA!$E$133:$E$368=D1707),0)),"n/a")</f>
        <v>9.00667679092894E-2</v>
      </c>
      <c r="K1707" s="86">
        <f t="array" ref="K1707">IFERROR(INDEX(DATA!$AL$133:$AL$368,MATCH(1,(DATA!$D$133:$D$368=B1707)*(DATA!$E$133:$E$368=D1707),0)),"n/a")</f>
        <v>46541.06</v>
      </c>
      <c r="L1707" s="77">
        <f t="array" ref="L1707">IFERROR(INDEX(DATA!$AM$133:$AM$368,MATCH(1,(DATA!$D$133:$D$368=B1707)*(DATA!$E$133:$E$368=D1707),0)),"n/a")</f>
        <v>0.19051426793993001</v>
      </c>
      <c r="M1707" s="66"/>
      <c r="N1707" s="66"/>
      <c r="O1707" s="66"/>
      <c r="P1707" s="66"/>
      <c r="Q1707" s="66"/>
      <c r="S1707" s="70"/>
      <c r="U1707" s="70"/>
      <c r="W1707" s="70"/>
      <c r="Y1707" s="70"/>
    </row>
    <row r="1708" spans="1:25" s="69" customFormat="1" x14ac:dyDescent="0.2">
      <c r="A1708" s="75" t="s">
        <v>19</v>
      </c>
      <c r="B1708" s="66" t="s">
        <v>20</v>
      </c>
      <c r="C1708" s="66" t="s">
        <v>9</v>
      </c>
      <c r="D1708" s="66" t="s">
        <v>289</v>
      </c>
      <c r="E1708" s="86">
        <f t="array" ref="E1708">IFERROR(INDEX(DATA!$H$133:$H$368,MATCH(1,(DATA!$D$133:$D$368=B1708)*(DATA!$E$133:$E$368=D1708),0)),"n/a")</f>
        <v>2109.13</v>
      </c>
      <c r="F1708" s="77">
        <f t="array" ref="F1708">IFERROR(INDEX(DATA!$I$133:$I$368,MATCH(1,(DATA!$D$133:$D$368=B1708)*(DATA!$E$133:$E$368=D1708),0)),"n/a")</f>
        <v>-2.2206459808162202E-2</v>
      </c>
      <c r="G1708" s="86">
        <f t="array" ref="G1708">IFERROR(INDEX(DATA!$R$133:$R$368,MATCH(1,(DATA!$D$133:$D$368=B1708)*(DATA!$E$133:$E$368=D1708),0)),"n/a")</f>
        <v>7590.87</v>
      </c>
      <c r="H1708" s="77">
        <f t="array" ref="H1708">IFERROR(INDEX(DATA!$S$133:$S$368,MATCH(1,(DATA!$D$133:$D$368=B1708)*(DATA!$E$133:$E$368=D1708),0)),"n/a")</f>
        <v>1.7004401154884202E-2</v>
      </c>
      <c r="I1708" s="86">
        <f t="array" ref="I1708">IFERROR(INDEX(DATA!$AB$133:$AB$368,MATCH(1,(DATA!$D$133:$D$368=B1708)*(DATA!$E$133:$E$368=D1708),0)),"n/a")</f>
        <v>14679.5</v>
      </c>
      <c r="J1708" s="77">
        <f t="array" ref="J1708">IFERROR(INDEX(DATA!$AC$133:$AC$368,MATCH(1,(DATA!$D$133:$D$368=B1708)*(DATA!$E$133:$E$368=D1708),0)),"n/a")</f>
        <v>8.1610255572031904E-3</v>
      </c>
      <c r="K1708" s="86">
        <f t="array" ref="K1708">IFERROR(INDEX(DATA!$AL$133:$AL$368,MATCH(1,(DATA!$D$133:$D$368=B1708)*(DATA!$E$133:$E$368=D1708),0)),"n/a")</f>
        <v>27354.799999999999</v>
      </c>
      <c r="L1708" s="77">
        <f t="array" ref="L1708">IFERROR(INDEX(DATA!$AM$133:$AM$368,MATCH(1,(DATA!$D$133:$D$368=B1708)*(DATA!$E$133:$E$368=D1708),0)),"n/a")</f>
        <v>9.4458172227485607E-2</v>
      </c>
      <c r="M1708" s="66"/>
      <c r="N1708" s="66"/>
      <c r="O1708" s="66"/>
      <c r="P1708" s="66"/>
      <c r="Q1708" s="66"/>
      <c r="S1708" s="70"/>
      <c r="U1708" s="70"/>
      <c r="W1708" s="70"/>
      <c r="Y1708" s="70"/>
    </row>
    <row r="1709" spans="1:25" s="69" customFormat="1" x14ac:dyDescent="0.2">
      <c r="A1709" s="75" t="s">
        <v>19</v>
      </c>
      <c r="B1709" s="66" t="s">
        <v>20</v>
      </c>
      <c r="C1709" s="66" t="s">
        <v>9</v>
      </c>
      <c r="D1709" s="66" t="s">
        <v>290</v>
      </c>
      <c r="E1709" s="86">
        <f t="array" ref="E1709">IFERROR(INDEX(DATA!$H$133:$H$368,MATCH(1,(DATA!$D$133:$D$368=B1709)*(DATA!$E$133:$E$368=D1709),0)),"n/a")</f>
        <v>1018.94</v>
      </c>
      <c r="F1709" s="77">
        <f t="array" ref="F1709">IFERROR(INDEX(DATA!$I$133:$I$368,MATCH(1,(DATA!$D$133:$D$368=B1709)*(DATA!$E$133:$E$368=D1709),0)),"n/a")</f>
        <v>1.3003797745213101E-2</v>
      </c>
      <c r="G1709" s="86">
        <f t="array" ref="G1709">IFERROR(INDEX(DATA!$R$133:$R$368,MATCH(1,(DATA!$D$133:$D$368=B1709)*(DATA!$E$133:$E$368=D1709),0)),"n/a")</f>
        <v>3639.82</v>
      </c>
      <c r="H1709" s="77">
        <f t="array" ref="H1709">IFERROR(INDEX(DATA!$S$133:$S$368,MATCH(1,(DATA!$D$133:$D$368=B1709)*(DATA!$E$133:$E$368=D1709),0)),"n/a")</f>
        <v>7.9226239540772403E-2</v>
      </c>
      <c r="I1709" s="86">
        <f t="array" ref="I1709">IFERROR(INDEX(DATA!$AB$133:$AB$368,MATCH(1,(DATA!$D$133:$D$368=B1709)*(DATA!$E$133:$E$368=D1709),0)),"n/a")</f>
        <v>7058.93</v>
      </c>
      <c r="J1709" s="77">
        <f t="array" ref="J1709">IFERROR(INDEX(DATA!$AC$133:$AC$368,MATCH(1,(DATA!$D$133:$D$368=B1709)*(DATA!$E$133:$E$368=D1709),0)),"n/a")</f>
        <v>3.1610652629178997E-2</v>
      </c>
      <c r="K1709" s="86">
        <f t="array" ref="K1709">IFERROR(INDEX(DATA!$AL$133:$AL$368,MATCH(1,(DATA!$D$133:$D$368=B1709)*(DATA!$E$133:$E$368=D1709),0)),"n/a")</f>
        <v>12070.42</v>
      </c>
      <c r="L1709" s="77">
        <f t="array" ref="L1709">IFERROR(INDEX(DATA!$AM$133:$AM$368,MATCH(1,(DATA!$D$133:$D$368=B1709)*(DATA!$E$133:$E$368=D1709),0)),"n/a")</f>
        <v>-6.8309877697177602E-3</v>
      </c>
      <c r="M1709" s="66"/>
      <c r="N1709" s="66"/>
      <c r="O1709" s="66"/>
      <c r="P1709" s="66"/>
      <c r="Q1709" s="66"/>
      <c r="S1709" s="70"/>
      <c r="U1709" s="70"/>
      <c r="W1709" s="70"/>
      <c r="Y1709" s="70"/>
    </row>
    <row r="1710" spans="1:25" s="69" customFormat="1" x14ac:dyDescent="0.2">
      <c r="A1710" s="75" t="s">
        <v>19</v>
      </c>
      <c r="B1710" s="66" t="s">
        <v>20</v>
      </c>
      <c r="C1710" s="66" t="s">
        <v>9</v>
      </c>
      <c r="D1710" s="66" t="s">
        <v>291</v>
      </c>
      <c r="E1710" s="86">
        <f t="array" ref="E1710">IFERROR(INDEX(DATA!$H$133:$H$368,MATCH(1,(DATA!$D$133:$D$368=B1710)*(DATA!$E$133:$E$368=D1710),0)),"n/a")</f>
        <v>1613.76</v>
      </c>
      <c r="F1710" s="77">
        <f t="array" ref="F1710">IFERROR(INDEX(DATA!$I$133:$I$368,MATCH(1,(DATA!$D$133:$D$368=B1710)*(DATA!$E$133:$E$368=D1710),0)),"n/a")</f>
        <v>0.17220289244492201</v>
      </c>
      <c r="G1710" s="86">
        <f t="array" ref="G1710">IFERROR(INDEX(DATA!$R$133:$R$368,MATCH(1,(DATA!$D$133:$D$368=B1710)*(DATA!$E$133:$E$368=D1710),0)),"n/a")</f>
        <v>5773.97</v>
      </c>
      <c r="H1710" s="77">
        <f t="array" ref="H1710">IFERROR(INDEX(DATA!$S$133:$S$368,MATCH(1,(DATA!$D$133:$D$368=B1710)*(DATA!$E$133:$E$368=D1710),0)),"n/a")</f>
        <v>0.136805194600639</v>
      </c>
      <c r="I1710" s="86">
        <f t="array" ref="I1710">IFERROR(INDEX(DATA!$AB$133:$AB$368,MATCH(1,(DATA!$D$133:$D$368=B1710)*(DATA!$E$133:$E$368=D1710),0)),"n/a")</f>
        <v>11320.65</v>
      </c>
      <c r="J1710" s="77">
        <f t="array" ref="J1710">IFERROR(INDEX(DATA!$AC$133:$AC$368,MATCH(1,(DATA!$D$133:$D$368=B1710)*(DATA!$E$133:$E$368=D1710),0)),"n/a")</f>
        <v>0.14691874466211899</v>
      </c>
      <c r="K1710" s="86">
        <f t="array" ref="K1710">IFERROR(INDEX(DATA!$AL$133:$AL$368,MATCH(1,(DATA!$D$133:$D$368=B1710)*(DATA!$E$133:$E$368=D1710),0)),"n/a")</f>
        <v>19314.599999999999</v>
      </c>
      <c r="L1710" s="77">
        <f t="array" ref="L1710">IFERROR(INDEX(DATA!$AM$133:$AM$368,MATCH(1,(DATA!$D$133:$D$368=B1710)*(DATA!$E$133:$E$368=D1710),0)),"n/a")</f>
        <v>0.118417471646676</v>
      </c>
      <c r="M1710" s="66"/>
      <c r="N1710" s="66"/>
      <c r="O1710" s="66"/>
      <c r="P1710" s="66"/>
      <c r="Q1710" s="66"/>
      <c r="S1710" s="70"/>
      <c r="U1710" s="70"/>
      <c r="W1710" s="70"/>
      <c r="Y1710" s="70"/>
    </row>
    <row r="1711" spans="1:25" s="69" customFormat="1" x14ac:dyDescent="0.2">
      <c r="A1711" s="75" t="s">
        <v>19</v>
      </c>
      <c r="B1711" s="66" t="s">
        <v>20</v>
      </c>
      <c r="C1711" s="66" t="s">
        <v>9</v>
      </c>
      <c r="D1711" s="66" t="s">
        <v>292</v>
      </c>
      <c r="E1711" s="86">
        <f t="array" ref="E1711">IFERROR(INDEX(DATA!$H$133:$H$368,MATCH(1,(DATA!$D$133:$D$368=B1711)*(DATA!$E$133:$E$368=D1711),0)),"n/a")</f>
        <v>6400.9</v>
      </c>
      <c r="F1711" s="77">
        <f t="array" ref="F1711">IFERROR(INDEX(DATA!$I$133:$I$368,MATCH(1,(DATA!$D$133:$D$368=B1711)*(DATA!$E$133:$E$368=D1711),0)),"n/a")</f>
        <v>6.3323648481404995E-2</v>
      </c>
      <c r="G1711" s="86">
        <f t="array" ref="G1711">IFERROR(INDEX(DATA!$R$133:$R$368,MATCH(1,(DATA!$D$133:$D$368=B1711)*(DATA!$E$133:$E$368=D1711),0)),"n/a")</f>
        <v>21355.41</v>
      </c>
      <c r="H1711" s="77">
        <f t="array" ref="H1711">IFERROR(INDEX(DATA!$S$133:$S$368,MATCH(1,(DATA!$D$133:$D$368=B1711)*(DATA!$E$133:$E$368=D1711),0)),"n/a")</f>
        <v>2.6081328657317299E-2</v>
      </c>
      <c r="I1711" s="86">
        <f t="array" ref="I1711">IFERROR(INDEX(DATA!$AB$133:$AB$368,MATCH(1,(DATA!$D$133:$D$368=B1711)*(DATA!$E$133:$E$368=D1711),0)),"n/a")</f>
        <v>43765.98</v>
      </c>
      <c r="J1711" s="77">
        <f t="array" ref="J1711">IFERROR(INDEX(DATA!$AC$133:$AC$368,MATCH(1,(DATA!$D$133:$D$368=B1711)*(DATA!$E$133:$E$368=D1711),0)),"n/a")</f>
        <v>3.6986402312334403E-2</v>
      </c>
      <c r="K1711" s="86">
        <f t="array" ref="K1711">IFERROR(INDEX(DATA!$AL$133:$AL$368,MATCH(1,(DATA!$D$133:$D$368=B1711)*(DATA!$E$133:$E$368=D1711),0)),"n/a")</f>
        <v>77455.570000000007</v>
      </c>
      <c r="L1711" s="77">
        <f t="array" ref="L1711">IFERROR(INDEX(DATA!$AM$133:$AM$368,MATCH(1,(DATA!$D$133:$D$368=B1711)*(DATA!$E$133:$E$368=D1711),0)),"n/a")</f>
        <v>8.3555951113247595E-2</v>
      </c>
      <c r="M1711" s="66"/>
      <c r="N1711" s="66"/>
      <c r="O1711" s="66"/>
      <c r="P1711" s="66"/>
      <c r="Q1711" s="66"/>
      <c r="S1711" s="70"/>
      <c r="U1711" s="70"/>
      <c r="W1711" s="70"/>
      <c r="Y1711" s="70"/>
    </row>
    <row r="1712" spans="1:25" s="69" customFormat="1" x14ac:dyDescent="0.2">
      <c r="A1712" s="75" t="s">
        <v>19</v>
      </c>
      <c r="B1712" s="66" t="s">
        <v>20</v>
      </c>
      <c r="C1712" s="66" t="s">
        <v>9</v>
      </c>
      <c r="D1712" s="66" t="s">
        <v>293</v>
      </c>
      <c r="E1712" s="86">
        <f t="array" ref="E1712">IFERROR(INDEX(DATA!$H$133:$H$368,MATCH(1,(DATA!$D$133:$D$368=B1712)*(DATA!$E$133:$E$368=D1712),0)),"n/a")</f>
        <v>762.43</v>
      </c>
      <c r="F1712" s="77">
        <f t="array" ref="F1712">IFERROR(INDEX(DATA!$I$133:$I$368,MATCH(1,(DATA!$D$133:$D$368=B1712)*(DATA!$E$133:$E$368=D1712),0)),"n/a")</f>
        <v>-0.123089309333487</v>
      </c>
      <c r="G1712" s="86">
        <f t="array" ref="G1712">IFERROR(INDEX(DATA!$R$133:$R$368,MATCH(1,(DATA!$D$133:$D$368=B1712)*(DATA!$E$133:$E$368=D1712),0)),"n/a")</f>
        <v>2863.93</v>
      </c>
      <c r="H1712" s="77">
        <f t="array" ref="H1712">IFERROR(INDEX(DATA!$S$133:$S$368,MATCH(1,(DATA!$D$133:$D$368=B1712)*(DATA!$E$133:$E$368=D1712),0)),"n/a")</f>
        <v>1.43729966174935E-2</v>
      </c>
      <c r="I1712" s="86">
        <f t="array" ref="I1712">IFERROR(INDEX(DATA!$AB$133:$AB$368,MATCH(1,(DATA!$D$133:$D$368=B1712)*(DATA!$E$133:$E$368=D1712),0)),"n/a")</f>
        <v>5626.5</v>
      </c>
      <c r="J1712" s="77">
        <f t="array" ref="J1712">IFERROR(INDEX(DATA!$AC$133:$AC$368,MATCH(1,(DATA!$D$133:$D$368=B1712)*(DATA!$E$133:$E$368=D1712),0)),"n/a")</f>
        <v>0.10201659341434199</v>
      </c>
      <c r="K1712" s="86">
        <f t="array" ref="K1712">IFERROR(INDEX(DATA!$AL$133:$AL$368,MATCH(1,(DATA!$D$133:$D$368=B1712)*(DATA!$E$133:$E$368=D1712),0)),"n/a")</f>
        <v>9698.6200000000008</v>
      </c>
      <c r="L1712" s="77">
        <f t="array" ref="L1712">IFERROR(INDEX(DATA!$AM$133:$AM$368,MATCH(1,(DATA!$D$133:$D$368=B1712)*(DATA!$E$133:$E$368=D1712),0)),"n/a")</f>
        <v>0.16983330518900899</v>
      </c>
      <c r="M1712" s="66"/>
      <c r="N1712" s="66"/>
      <c r="O1712" s="66"/>
      <c r="P1712" s="66"/>
      <c r="Q1712" s="66"/>
      <c r="S1712" s="70"/>
      <c r="U1712" s="70"/>
      <c r="W1712" s="70"/>
      <c r="Y1712" s="70"/>
    </row>
    <row r="1713" spans="1:25" s="69" customFormat="1" x14ac:dyDescent="0.2">
      <c r="A1713" s="75" t="s">
        <v>19</v>
      </c>
      <c r="B1713" s="66" t="s">
        <v>20</v>
      </c>
      <c r="C1713" s="66" t="s">
        <v>9</v>
      </c>
      <c r="D1713" s="66" t="s">
        <v>294</v>
      </c>
      <c r="E1713" s="86">
        <f t="array" ref="E1713">IFERROR(INDEX(DATA!$H$133:$H$368,MATCH(1,(DATA!$D$133:$D$368=B1713)*(DATA!$E$133:$E$368=D1713),0)),"n/a")</f>
        <v>3899.69</v>
      </c>
      <c r="F1713" s="77">
        <f t="array" ref="F1713">IFERROR(INDEX(DATA!$I$133:$I$368,MATCH(1,(DATA!$D$133:$D$368=B1713)*(DATA!$E$133:$E$368=D1713),0)),"n/a")</f>
        <v>-1.6211102561838501E-2</v>
      </c>
      <c r="G1713" s="86">
        <f t="array" ref="G1713">IFERROR(INDEX(DATA!$R$133:$R$368,MATCH(1,(DATA!$D$133:$D$368=B1713)*(DATA!$E$133:$E$368=D1713),0)),"n/a")</f>
        <v>13589.15</v>
      </c>
      <c r="H1713" s="77">
        <f t="array" ref="H1713">IFERROR(INDEX(DATA!$S$133:$S$368,MATCH(1,(DATA!$D$133:$D$368=B1713)*(DATA!$E$133:$E$368=D1713),0)),"n/a")</f>
        <v>1.2672990493394201E-2</v>
      </c>
      <c r="I1713" s="86">
        <f t="array" ref="I1713">IFERROR(INDEX(DATA!$AB$133:$AB$368,MATCH(1,(DATA!$D$133:$D$368=B1713)*(DATA!$E$133:$E$368=D1713),0)),"n/a")</f>
        <v>27034.22</v>
      </c>
      <c r="J1713" s="77">
        <f t="array" ref="J1713">IFERROR(INDEX(DATA!$AC$133:$AC$368,MATCH(1,(DATA!$D$133:$D$368=B1713)*(DATA!$E$133:$E$368=D1713),0)),"n/a")</f>
        <v>7.27299282909736E-3</v>
      </c>
      <c r="K1713" s="86">
        <f t="array" ref="K1713">IFERROR(INDEX(DATA!$AL$133:$AL$368,MATCH(1,(DATA!$D$133:$D$368=B1713)*(DATA!$E$133:$E$368=D1713),0)),"n/a")</f>
        <v>47462.78</v>
      </c>
      <c r="L1713" s="77">
        <f t="array" ref="L1713">IFERROR(INDEX(DATA!$AM$133:$AM$368,MATCH(1,(DATA!$D$133:$D$368=B1713)*(DATA!$E$133:$E$368=D1713),0)),"n/a")</f>
        <v>3.6835524171898999E-3</v>
      </c>
      <c r="M1713" s="66"/>
      <c r="N1713" s="66"/>
      <c r="O1713" s="66"/>
      <c r="P1713" s="66"/>
      <c r="Q1713" s="66"/>
      <c r="S1713" s="70"/>
      <c r="U1713" s="70"/>
      <c r="W1713" s="70"/>
      <c r="Y1713" s="70"/>
    </row>
    <row r="1714" spans="1:25" s="69" customFormat="1" x14ac:dyDescent="0.2">
      <c r="A1714" s="75" t="s">
        <v>19</v>
      </c>
      <c r="B1714" s="66" t="s">
        <v>20</v>
      </c>
      <c r="C1714" s="66" t="s">
        <v>9</v>
      </c>
      <c r="D1714" s="66" t="s">
        <v>295</v>
      </c>
      <c r="E1714" s="86">
        <f t="array" ref="E1714">IFERROR(INDEX(DATA!$H$133:$H$368,MATCH(1,(DATA!$D$133:$D$368=B1714)*(DATA!$E$133:$E$368=D1714),0)),"n/a")</f>
        <v>1611.75</v>
      </c>
      <c r="F1714" s="77">
        <f t="array" ref="F1714">IFERROR(INDEX(DATA!$I$133:$I$368,MATCH(1,(DATA!$D$133:$D$368=B1714)*(DATA!$E$133:$E$368=D1714),0)),"n/a")</f>
        <v>-0.16224855761734</v>
      </c>
      <c r="G1714" s="86">
        <f t="array" ref="G1714">IFERROR(INDEX(DATA!$R$133:$R$368,MATCH(1,(DATA!$D$133:$D$368=B1714)*(DATA!$E$133:$E$368=D1714),0)),"n/a")</f>
        <v>5770.77</v>
      </c>
      <c r="H1714" s="77">
        <f t="array" ref="H1714">IFERROR(INDEX(DATA!$S$133:$S$368,MATCH(1,(DATA!$D$133:$D$368=B1714)*(DATA!$E$133:$E$368=D1714),0)),"n/a")</f>
        <v>-0.126372902704249</v>
      </c>
      <c r="I1714" s="86">
        <f t="array" ref="I1714">IFERROR(INDEX(DATA!$AB$133:$AB$368,MATCH(1,(DATA!$D$133:$D$368=B1714)*(DATA!$E$133:$E$368=D1714),0)),"n/a")</f>
        <v>11127.52</v>
      </c>
      <c r="J1714" s="77">
        <f t="array" ref="J1714">IFERROR(INDEX(DATA!$AC$133:$AC$368,MATCH(1,(DATA!$D$133:$D$368=B1714)*(DATA!$E$133:$E$368=D1714),0)),"n/a")</f>
        <v>-0.10261284154481801</v>
      </c>
      <c r="K1714" s="86">
        <f t="array" ref="K1714">IFERROR(INDEX(DATA!$AL$133:$AL$368,MATCH(1,(DATA!$D$133:$D$368=B1714)*(DATA!$E$133:$E$368=D1714),0)),"n/a")</f>
        <v>20857.16</v>
      </c>
      <c r="L1714" s="77">
        <f t="array" ref="L1714">IFERROR(INDEX(DATA!$AM$133:$AM$368,MATCH(1,(DATA!$D$133:$D$368=B1714)*(DATA!$E$133:$E$368=D1714),0)),"n/a")</f>
        <v>1.7637880409804001E-2</v>
      </c>
      <c r="M1714" s="66"/>
      <c r="N1714" s="66"/>
      <c r="O1714" s="66"/>
      <c r="P1714" s="66"/>
      <c r="Q1714" s="66"/>
      <c r="S1714" s="70"/>
      <c r="U1714" s="70"/>
      <c r="W1714" s="70"/>
      <c r="Y1714" s="70"/>
    </row>
    <row r="1715" spans="1:25" s="69" customFormat="1" x14ac:dyDescent="0.2">
      <c r="A1715" s="75" t="s">
        <v>19</v>
      </c>
      <c r="B1715" s="66" t="s">
        <v>20</v>
      </c>
      <c r="C1715" s="66" t="s">
        <v>9</v>
      </c>
      <c r="D1715" s="66" t="s">
        <v>296</v>
      </c>
      <c r="E1715" s="86">
        <f t="array" ref="E1715">IFERROR(INDEX(DATA!$H$133:$H$368,MATCH(1,(DATA!$D$133:$D$368=B1715)*(DATA!$E$133:$E$368=D1715),0)),"n/a")</f>
        <v>3044.97</v>
      </c>
      <c r="F1715" s="77">
        <f t="array" ref="F1715">IFERROR(INDEX(DATA!$I$133:$I$368,MATCH(1,(DATA!$D$133:$D$368=B1715)*(DATA!$E$133:$E$368=D1715),0)),"n/a")</f>
        <v>0.44866811614198499</v>
      </c>
      <c r="G1715" s="86">
        <f t="array" ref="G1715">IFERROR(INDEX(DATA!$R$133:$R$368,MATCH(1,(DATA!$D$133:$D$368=B1715)*(DATA!$E$133:$E$368=D1715),0)),"n/a")</f>
        <v>10820.95</v>
      </c>
      <c r="H1715" s="77">
        <f t="array" ref="H1715">IFERROR(INDEX(DATA!$S$133:$S$368,MATCH(1,(DATA!$D$133:$D$368=B1715)*(DATA!$E$133:$E$368=D1715),0)),"n/a")</f>
        <v>0.45419421598666898</v>
      </c>
      <c r="I1715" s="86">
        <f t="array" ref="I1715">IFERROR(INDEX(DATA!$AB$133:$AB$368,MATCH(1,(DATA!$D$133:$D$368=B1715)*(DATA!$E$133:$E$368=D1715),0)),"n/a")</f>
        <v>20166.88</v>
      </c>
      <c r="J1715" s="77">
        <f t="array" ref="J1715">IFERROR(INDEX(DATA!$AC$133:$AC$368,MATCH(1,(DATA!$D$133:$D$368=B1715)*(DATA!$E$133:$E$368=D1715),0)),"n/a")</f>
        <v>0.44399724760328801</v>
      </c>
      <c r="K1715" s="86">
        <f t="array" ref="K1715">IFERROR(INDEX(DATA!$AL$133:$AL$368,MATCH(1,(DATA!$D$133:$D$368=B1715)*(DATA!$E$133:$E$368=D1715),0)),"n/a")</f>
        <v>34690.699999999997</v>
      </c>
      <c r="L1715" s="77">
        <f t="array" ref="L1715">IFERROR(INDEX(DATA!$AM$133:$AM$368,MATCH(1,(DATA!$D$133:$D$368=B1715)*(DATA!$E$133:$E$368=D1715),0)),"n/a")</f>
        <v>0.50065362983009098</v>
      </c>
      <c r="M1715" s="66"/>
      <c r="N1715" s="66"/>
      <c r="O1715" s="66"/>
      <c r="P1715" s="66"/>
      <c r="Q1715" s="66"/>
      <c r="S1715" s="70"/>
      <c r="U1715" s="70"/>
      <c r="W1715" s="70"/>
      <c r="Y1715" s="70"/>
    </row>
    <row r="1716" spans="1:25" s="69" customFormat="1" x14ac:dyDescent="0.2">
      <c r="A1716" s="75" t="s">
        <v>19</v>
      </c>
      <c r="B1716" s="66" t="s">
        <v>20</v>
      </c>
      <c r="C1716" s="66" t="s">
        <v>9</v>
      </c>
      <c r="D1716" s="66" t="s">
        <v>297</v>
      </c>
      <c r="E1716" s="86">
        <f t="array" ref="E1716">IFERROR(INDEX(DATA!$H$133:$H$368,MATCH(1,(DATA!$D$133:$D$368=B1716)*(DATA!$E$133:$E$368=D1716),0)),"n/a")</f>
        <v>1059.5999999999999</v>
      </c>
      <c r="F1716" s="77">
        <f t="array" ref="F1716">IFERROR(INDEX(DATA!$I$133:$I$368,MATCH(1,(DATA!$D$133:$D$368=B1716)*(DATA!$E$133:$E$368=D1716),0)),"n/a")</f>
        <v>-0.12552612032681401</v>
      </c>
      <c r="G1716" s="86">
        <f t="array" ref="G1716">IFERROR(INDEX(DATA!$R$133:$R$368,MATCH(1,(DATA!$D$133:$D$368=B1716)*(DATA!$E$133:$E$368=D1716),0)),"n/a")</f>
        <v>3862.08</v>
      </c>
      <c r="H1716" s="77">
        <f t="array" ref="H1716">IFERROR(INDEX(DATA!$S$133:$S$368,MATCH(1,(DATA!$D$133:$D$368=B1716)*(DATA!$E$133:$E$368=D1716),0)),"n/a")</f>
        <v>5.9359933737749499E-3</v>
      </c>
      <c r="I1716" s="86">
        <f t="array" ref="I1716">IFERROR(INDEX(DATA!$AB$133:$AB$368,MATCH(1,(DATA!$D$133:$D$368=B1716)*(DATA!$E$133:$E$368=D1716),0)),"n/a")</f>
        <v>7685.63</v>
      </c>
      <c r="J1716" s="77">
        <f t="array" ref="J1716">IFERROR(INDEX(DATA!$AC$133:$AC$368,MATCH(1,(DATA!$D$133:$D$368=B1716)*(DATA!$E$133:$E$368=D1716),0)),"n/a")</f>
        <v>0.12203073104857901</v>
      </c>
      <c r="K1716" s="86">
        <f t="array" ref="K1716">IFERROR(INDEX(DATA!$AL$133:$AL$368,MATCH(1,(DATA!$D$133:$D$368=B1716)*(DATA!$E$133:$E$368=D1716),0)),"n/a")</f>
        <v>13196.87</v>
      </c>
      <c r="L1716" s="77">
        <f t="array" ref="L1716">IFERROR(INDEX(DATA!$AM$133:$AM$368,MATCH(1,(DATA!$D$133:$D$368=B1716)*(DATA!$E$133:$E$368=D1716),0)),"n/a")</f>
        <v>0.18333487263131201</v>
      </c>
      <c r="M1716" s="66"/>
      <c r="N1716" s="66"/>
      <c r="O1716" s="66"/>
      <c r="P1716" s="66"/>
      <c r="Q1716" s="66"/>
      <c r="S1716" s="70"/>
      <c r="U1716" s="70"/>
      <c r="W1716" s="70"/>
      <c r="Y1716" s="70"/>
    </row>
    <row r="1717" spans="1:25" s="69" customFormat="1" x14ac:dyDescent="0.2">
      <c r="A1717" s="75" t="s">
        <v>19</v>
      </c>
      <c r="B1717" s="66" t="s">
        <v>20</v>
      </c>
      <c r="C1717" s="66" t="s">
        <v>9</v>
      </c>
      <c r="D1717" s="66" t="s">
        <v>298</v>
      </c>
      <c r="E1717" s="86">
        <f t="array" ref="E1717">IFERROR(INDEX(DATA!$H$133:$H$368,MATCH(1,(DATA!$D$133:$D$368=B1717)*(DATA!$E$133:$E$368=D1717),0)),"n/a")</f>
        <v>270.89</v>
      </c>
      <c r="F1717" s="77">
        <f t="array" ref="F1717">IFERROR(INDEX(DATA!$I$133:$I$368,MATCH(1,(DATA!$D$133:$D$368=B1717)*(DATA!$E$133:$E$368=D1717),0)),"n/a")</f>
        <v>-0.29488781300432099</v>
      </c>
      <c r="G1717" s="86">
        <f t="array" ref="G1717">IFERROR(INDEX(DATA!$R$133:$R$368,MATCH(1,(DATA!$D$133:$D$368=B1717)*(DATA!$E$133:$E$368=D1717),0)),"n/a")</f>
        <v>1053.8900000000001</v>
      </c>
      <c r="H1717" s="77">
        <f t="array" ref="H1717">IFERROR(INDEX(DATA!$S$133:$S$368,MATCH(1,(DATA!$D$133:$D$368=B1717)*(DATA!$E$133:$E$368=D1717),0)),"n/a")</f>
        <v>-0.120350894764957</v>
      </c>
      <c r="I1717" s="86">
        <f t="array" ref="I1717">IFERROR(INDEX(DATA!$AB$133:$AB$368,MATCH(1,(DATA!$D$133:$D$368=B1717)*(DATA!$E$133:$E$368=D1717),0)),"n/a")</f>
        <v>2058.3200000000002</v>
      </c>
      <c r="J1717" s="77">
        <f t="array" ref="J1717">IFERROR(INDEX(DATA!$AC$133:$AC$368,MATCH(1,(DATA!$D$133:$D$368=B1717)*(DATA!$E$133:$E$368=D1717),0)),"n/a")</f>
        <v>-1.0194660306224399E-2</v>
      </c>
      <c r="K1717" s="86">
        <f t="array" ref="K1717">IFERROR(INDEX(DATA!$AL$133:$AL$368,MATCH(1,(DATA!$D$133:$D$368=B1717)*(DATA!$E$133:$E$368=D1717),0)),"n/a")</f>
        <v>3629.41</v>
      </c>
      <c r="L1717" s="77">
        <f t="array" ref="L1717">IFERROR(INDEX(DATA!$AM$133:$AM$368,MATCH(1,(DATA!$D$133:$D$368=B1717)*(DATA!$E$133:$E$368=D1717),0)),"n/a")</f>
        <v>-0.27915669470401899</v>
      </c>
      <c r="M1717" s="66"/>
      <c r="N1717" s="66"/>
      <c r="O1717" s="66"/>
      <c r="P1717" s="66"/>
      <c r="Q1717" s="66"/>
      <c r="S1717" s="70"/>
      <c r="U1717" s="70"/>
      <c r="W1717" s="70"/>
      <c r="Y1717" s="70"/>
    </row>
    <row r="1718" spans="1:25" s="69" customFormat="1" x14ac:dyDescent="0.2">
      <c r="A1718" s="75" t="s">
        <v>19</v>
      </c>
      <c r="B1718" s="66" t="s">
        <v>20</v>
      </c>
      <c r="C1718" s="66" t="s">
        <v>9</v>
      </c>
      <c r="D1718" s="66" t="s">
        <v>299</v>
      </c>
      <c r="E1718" s="86">
        <f t="array" ref="E1718">IFERROR(INDEX(DATA!$H$133:$H$368,MATCH(1,(DATA!$D$133:$D$368=B1718)*(DATA!$E$133:$E$368=D1718),0)),"n/a")</f>
        <v>17079.310000000001</v>
      </c>
      <c r="F1718" s="77">
        <f t="array" ref="F1718">IFERROR(INDEX(DATA!$I$133:$I$368,MATCH(1,(DATA!$D$133:$D$368=B1718)*(DATA!$E$133:$E$368=D1718),0)),"n/a")</f>
        <v>-1.8118966476721201E-2</v>
      </c>
      <c r="G1718" s="86">
        <f t="array" ref="G1718">IFERROR(INDEX(DATA!$R$133:$R$368,MATCH(1,(DATA!$D$133:$D$368=B1718)*(DATA!$E$133:$E$368=D1718),0)),"n/a")</f>
        <v>62706.96</v>
      </c>
      <c r="H1718" s="77">
        <f t="array" ref="H1718">IFERROR(INDEX(DATA!$S$133:$S$368,MATCH(1,(DATA!$D$133:$D$368=B1718)*(DATA!$E$133:$E$368=D1718),0)),"n/a")</f>
        <v>-1.38310957227824E-2</v>
      </c>
      <c r="I1718" s="86">
        <f t="array" ref="I1718">IFERROR(INDEX(DATA!$AB$133:$AB$368,MATCH(1,(DATA!$D$133:$D$368=B1718)*(DATA!$E$133:$E$368=D1718),0)),"n/a")</f>
        <v>120995.93</v>
      </c>
      <c r="J1718" s="77">
        <f t="array" ref="J1718">IFERROR(INDEX(DATA!$AC$133:$AC$368,MATCH(1,(DATA!$D$133:$D$368=B1718)*(DATA!$E$133:$E$368=D1718),0)),"n/a")</f>
        <v>-5.0707795677201503E-2</v>
      </c>
      <c r="K1718" s="86">
        <f t="array" ref="K1718">IFERROR(INDEX(DATA!$AL$133:$AL$368,MATCH(1,(DATA!$D$133:$D$368=B1718)*(DATA!$E$133:$E$368=D1718),0)),"n/a")</f>
        <v>220992.86</v>
      </c>
      <c r="L1718" s="77">
        <f t="array" ref="L1718">IFERROR(INDEX(DATA!$AM$133:$AM$368,MATCH(1,(DATA!$D$133:$D$368=B1718)*(DATA!$E$133:$E$368=D1718),0)),"n/a")</f>
        <v>3.1618928008738001E-2</v>
      </c>
      <c r="M1718" s="66"/>
      <c r="N1718" s="66"/>
      <c r="O1718" s="66"/>
      <c r="P1718" s="66"/>
      <c r="Q1718" s="66"/>
      <c r="S1718" s="70"/>
      <c r="U1718" s="70"/>
      <c r="W1718" s="70"/>
      <c r="Y1718" s="70"/>
    </row>
    <row r="1719" spans="1:25" s="69" customFormat="1" x14ac:dyDescent="0.2">
      <c r="A1719" s="75" t="s">
        <v>19</v>
      </c>
      <c r="B1719" s="66" t="s">
        <v>20</v>
      </c>
      <c r="C1719" s="66" t="s">
        <v>9</v>
      </c>
      <c r="D1719" s="66" t="s">
        <v>300</v>
      </c>
      <c r="E1719" s="86">
        <f t="array" ref="E1719">IFERROR(INDEX(DATA!$H$133:$H$368,MATCH(1,(DATA!$D$133:$D$368=B1719)*(DATA!$E$133:$E$368=D1719),0)),"n/a")</f>
        <v>15067.84</v>
      </c>
      <c r="F1719" s="77">
        <f t="array" ref="F1719">IFERROR(INDEX(DATA!$I$133:$I$368,MATCH(1,(DATA!$D$133:$D$368=B1719)*(DATA!$E$133:$E$368=D1719),0)),"n/a")</f>
        <v>0.10283044277634</v>
      </c>
      <c r="G1719" s="86">
        <f t="array" ref="G1719">IFERROR(INDEX(DATA!$R$133:$R$368,MATCH(1,(DATA!$D$133:$D$368=B1719)*(DATA!$E$133:$E$368=D1719),0)),"n/a")</f>
        <v>51723.5</v>
      </c>
      <c r="H1719" s="77">
        <f t="array" ref="H1719">IFERROR(INDEX(DATA!$S$133:$S$368,MATCH(1,(DATA!$D$133:$D$368=B1719)*(DATA!$E$133:$E$368=D1719),0)),"n/a")</f>
        <v>9.6427820418462901E-2</v>
      </c>
      <c r="I1719" s="86">
        <f t="array" ref="I1719">IFERROR(INDEX(DATA!$AB$133:$AB$368,MATCH(1,(DATA!$D$133:$D$368=B1719)*(DATA!$E$133:$E$368=D1719),0)),"n/a")</f>
        <v>96575.05</v>
      </c>
      <c r="J1719" s="77">
        <f t="array" ref="J1719">IFERROR(INDEX(DATA!$AC$133:$AC$368,MATCH(1,(DATA!$D$133:$D$368=B1719)*(DATA!$E$133:$E$368=D1719),0)),"n/a")</f>
        <v>9.9187836336222995E-2</v>
      </c>
      <c r="K1719" s="86">
        <f t="array" ref="K1719">IFERROR(INDEX(DATA!$AL$133:$AL$368,MATCH(1,(DATA!$D$133:$D$368=B1719)*(DATA!$E$133:$E$368=D1719),0)),"n/a")</f>
        <v>172262.94</v>
      </c>
      <c r="L1719" s="77">
        <f t="array" ref="L1719">IFERROR(INDEX(DATA!$AM$133:$AM$368,MATCH(1,(DATA!$D$133:$D$368=B1719)*(DATA!$E$133:$E$368=D1719),0)),"n/a")</f>
        <v>9.8791649606643106E-2</v>
      </c>
      <c r="M1719" s="66"/>
      <c r="N1719" s="66"/>
      <c r="O1719" s="66"/>
      <c r="P1719" s="66"/>
      <c r="Q1719" s="66"/>
      <c r="S1719" s="70"/>
      <c r="U1719" s="70"/>
      <c r="W1719" s="70"/>
      <c r="Y1719" s="70"/>
    </row>
    <row r="1720" spans="1:25" s="69" customFormat="1" x14ac:dyDescent="0.2">
      <c r="A1720" s="75" t="s">
        <v>19</v>
      </c>
      <c r="B1720" s="66" t="s">
        <v>20</v>
      </c>
      <c r="C1720" s="66" t="s">
        <v>9</v>
      </c>
      <c r="D1720" s="66" t="s">
        <v>301</v>
      </c>
      <c r="E1720" s="86">
        <f t="array" ref="E1720">IFERROR(INDEX(DATA!$H$133:$H$368,MATCH(1,(DATA!$D$133:$D$368=B1720)*(DATA!$E$133:$E$368=D1720),0)),"n/a")</f>
        <v>724.93</v>
      </c>
      <c r="F1720" s="77">
        <f t="array" ref="F1720">IFERROR(INDEX(DATA!$I$133:$I$368,MATCH(1,(DATA!$D$133:$D$368=B1720)*(DATA!$E$133:$E$368=D1720),0)),"n/a")</f>
        <v>-0.10292043063977201</v>
      </c>
      <c r="G1720" s="86">
        <f t="array" ref="G1720">IFERROR(INDEX(DATA!$R$133:$R$368,MATCH(1,(DATA!$D$133:$D$368=B1720)*(DATA!$E$133:$E$368=D1720),0)),"n/a")</f>
        <v>2973.21</v>
      </c>
      <c r="H1720" s="77">
        <f t="array" ref="H1720">IFERROR(INDEX(DATA!$S$133:$S$368,MATCH(1,(DATA!$D$133:$D$368=B1720)*(DATA!$E$133:$E$368=D1720),0)),"n/a")</f>
        <v>0.247570493454179</v>
      </c>
      <c r="I1720" s="86">
        <f t="array" ref="I1720">IFERROR(INDEX(DATA!$AB$133:$AB$368,MATCH(1,(DATA!$D$133:$D$368=B1720)*(DATA!$E$133:$E$368=D1720),0)),"n/a")</f>
        <v>5404.17</v>
      </c>
      <c r="J1720" s="77">
        <f t="array" ref="J1720">IFERROR(INDEX(DATA!$AC$133:$AC$368,MATCH(1,(DATA!$D$133:$D$368=B1720)*(DATA!$E$133:$E$368=D1720),0)),"n/a")</f>
        <v>0.55349827953465502</v>
      </c>
      <c r="K1720" s="86">
        <f t="array" ref="K1720">IFERROR(INDEX(DATA!$AL$133:$AL$368,MATCH(1,(DATA!$D$133:$D$368=B1720)*(DATA!$E$133:$E$368=D1720),0)),"n/a")</f>
        <v>9620.82</v>
      </c>
      <c r="L1720" s="77">
        <f t="array" ref="L1720">IFERROR(INDEX(DATA!$AM$133:$AM$368,MATCH(1,(DATA!$D$133:$D$368=B1720)*(DATA!$E$133:$E$368=D1720),0)),"n/a")</f>
        <v>0.81005454158913803</v>
      </c>
      <c r="M1720" s="66"/>
      <c r="N1720" s="66"/>
      <c r="O1720" s="66"/>
      <c r="P1720" s="66"/>
      <c r="Q1720" s="66"/>
      <c r="S1720" s="70"/>
      <c r="U1720" s="70"/>
      <c r="W1720" s="70"/>
      <c r="Y1720" s="70"/>
    </row>
    <row r="1721" spans="1:25" s="69" customFormat="1" x14ac:dyDescent="0.2">
      <c r="A1721" s="75" t="s">
        <v>19</v>
      </c>
      <c r="B1721" s="66" t="s">
        <v>20</v>
      </c>
      <c r="C1721" s="66" t="s">
        <v>9</v>
      </c>
      <c r="D1721" s="66" t="s">
        <v>302</v>
      </c>
      <c r="E1721" s="86">
        <f t="array" ref="E1721">IFERROR(INDEX(DATA!$H$133:$H$368,MATCH(1,(DATA!$D$133:$D$368=B1721)*(DATA!$E$133:$E$368=D1721),0)),"n/a")</f>
        <v>1745.83</v>
      </c>
      <c r="F1721" s="77">
        <f t="array" ref="F1721">IFERROR(INDEX(DATA!$I$133:$I$368,MATCH(1,(DATA!$D$133:$D$368=B1721)*(DATA!$E$133:$E$368=D1721),0)),"n/a")</f>
        <v>-6.4244327835814199E-2</v>
      </c>
      <c r="G1721" s="86">
        <f t="array" ref="G1721">IFERROR(INDEX(DATA!$R$133:$R$368,MATCH(1,(DATA!$D$133:$D$368=B1721)*(DATA!$E$133:$E$368=D1721),0)),"n/a")</f>
        <v>6176.43</v>
      </c>
      <c r="H1721" s="77">
        <f t="array" ref="H1721">IFERROR(INDEX(DATA!$S$133:$S$368,MATCH(1,(DATA!$D$133:$D$368=B1721)*(DATA!$E$133:$E$368=D1721),0)),"n/a")</f>
        <v>-3.0911093538183498E-2</v>
      </c>
      <c r="I1721" s="86">
        <f t="array" ref="I1721">IFERROR(INDEX(DATA!$AB$133:$AB$368,MATCH(1,(DATA!$D$133:$D$368=B1721)*(DATA!$E$133:$E$368=D1721),0)),"n/a")</f>
        <v>12197.44</v>
      </c>
      <c r="J1721" s="77">
        <f t="array" ref="J1721">IFERROR(INDEX(DATA!$AC$133:$AC$368,MATCH(1,(DATA!$D$133:$D$368=B1721)*(DATA!$E$133:$E$368=D1721),0)),"n/a")</f>
        <v>-5.8163651385639399E-2</v>
      </c>
      <c r="K1721" s="86">
        <f t="array" ref="K1721">IFERROR(INDEX(DATA!$AL$133:$AL$368,MATCH(1,(DATA!$D$133:$D$368=B1721)*(DATA!$E$133:$E$368=D1721),0)),"n/a")</f>
        <v>21499.46</v>
      </c>
      <c r="L1721" s="77">
        <f t="array" ref="L1721">IFERROR(INDEX(DATA!$AM$133:$AM$368,MATCH(1,(DATA!$D$133:$D$368=B1721)*(DATA!$E$133:$E$368=D1721),0)),"n/a")</f>
        <v>-3.3038965010873E-2</v>
      </c>
      <c r="M1721" s="66"/>
      <c r="N1721" s="66"/>
      <c r="O1721" s="66"/>
      <c r="P1721" s="66"/>
      <c r="Q1721" s="66"/>
      <c r="S1721" s="70"/>
      <c r="U1721" s="70"/>
      <c r="W1721" s="70"/>
      <c r="Y1721" s="70"/>
    </row>
    <row r="1722" spans="1:25" s="69" customFormat="1" x14ac:dyDescent="0.2">
      <c r="A1722" s="75" t="s">
        <v>19</v>
      </c>
      <c r="B1722" s="66" t="s">
        <v>20</v>
      </c>
      <c r="C1722" s="66" t="s">
        <v>9</v>
      </c>
      <c r="D1722" s="66" t="s">
        <v>303</v>
      </c>
      <c r="E1722" s="86">
        <f t="array" ref="E1722">IFERROR(INDEX(DATA!$H$133:$H$368,MATCH(1,(DATA!$D$133:$D$368=B1722)*(DATA!$E$133:$E$368=D1722),0)),"n/a")</f>
        <v>1704.92</v>
      </c>
      <c r="F1722" s="77">
        <f t="array" ref="F1722">IFERROR(INDEX(DATA!$I$133:$I$368,MATCH(1,(DATA!$D$133:$D$368=B1722)*(DATA!$E$133:$E$368=D1722),0)),"n/a")</f>
        <v>-7.4208017028855697E-2</v>
      </c>
      <c r="G1722" s="86">
        <f t="array" ref="G1722">IFERROR(INDEX(DATA!$R$133:$R$368,MATCH(1,(DATA!$D$133:$D$368=B1722)*(DATA!$E$133:$E$368=D1722),0)),"n/a")</f>
        <v>5902.73</v>
      </c>
      <c r="H1722" s="77">
        <f t="array" ref="H1722">IFERROR(INDEX(DATA!$S$133:$S$368,MATCH(1,(DATA!$D$133:$D$368=B1722)*(DATA!$E$133:$E$368=D1722),0)),"n/a")</f>
        <v>-5.6121975790331902E-2</v>
      </c>
      <c r="I1722" s="86">
        <f t="array" ref="I1722">IFERROR(INDEX(DATA!$AB$133:$AB$368,MATCH(1,(DATA!$D$133:$D$368=B1722)*(DATA!$E$133:$E$368=D1722),0)),"n/a")</f>
        <v>11286.61</v>
      </c>
      <c r="J1722" s="77">
        <f t="array" ref="J1722">IFERROR(INDEX(DATA!$AC$133:$AC$368,MATCH(1,(DATA!$D$133:$D$368=B1722)*(DATA!$E$133:$E$368=D1722),0)),"n/a")</f>
        <v>-7.5453073956480002E-2</v>
      </c>
      <c r="K1722" s="86">
        <f t="array" ref="K1722">IFERROR(INDEX(DATA!$AL$133:$AL$368,MATCH(1,(DATA!$D$133:$D$368=B1722)*(DATA!$E$133:$E$368=D1722),0)),"n/a")</f>
        <v>20080.919999999998</v>
      </c>
      <c r="L1722" s="77">
        <f t="array" ref="L1722">IFERROR(INDEX(DATA!$AM$133:$AM$368,MATCH(1,(DATA!$D$133:$D$368=B1722)*(DATA!$E$133:$E$368=D1722),0)),"n/a")</f>
        <v>-1.74372433918588E-2</v>
      </c>
      <c r="M1722" s="66"/>
      <c r="N1722" s="66"/>
      <c r="O1722" s="66"/>
      <c r="P1722" s="66"/>
      <c r="Q1722" s="66"/>
      <c r="S1722" s="70"/>
      <c r="U1722" s="70"/>
      <c r="W1722" s="70"/>
      <c r="Y1722" s="70"/>
    </row>
    <row r="1723" spans="1:25" s="69" customFormat="1" x14ac:dyDescent="0.2">
      <c r="A1723" s="75" t="s">
        <v>19</v>
      </c>
      <c r="B1723" s="66" t="s">
        <v>20</v>
      </c>
      <c r="C1723" s="66" t="s">
        <v>9</v>
      </c>
      <c r="D1723" s="66" t="s">
        <v>304</v>
      </c>
      <c r="E1723" s="86">
        <f t="array" ref="E1723">IFERROR(INDEX(DATA!$H$133:$H$368,MATCH(1,(DATA!$D$133:$D$368=B1723)*(DATA!$E$133:$E$368=D1723),0)),"n/a")</f>
        <v>18027.419999999998</v>
      </c>
      <c r="F1723" s="77">
        <f t="array" ref="F1723">IFERROR(INDEX(DATA!$I$133:$I$368,MATCH(1,(DATA!$D$133:$D$368=B1723)*(DATA!$E$133:$E$368=D1723),0)),"n/a")</f>
        <v>0.28856841218932899</v>
      </c>
      <c r="G1723" s="86">
        <f t="array" ref="G1723">IFERROR(INDEX(DATA!$R$133:$R$368,MATCH(1,(DATA!$D$133:$D$368=B1723)*(DATA!$E$133:$E$368=D1723),0)),"n/a")</f>
        <v>62135.65</v>
      </c>
      <c r="H1723" s="77">
        <f t="array" ref="H1723">IFERROR(INDEX(DATA!$S$133:$S$368,MATCH(1,(DATA!$D$133:$D$368=B1723)*(DATA!$E$133:$E$368=D1723),0)),"n/a")</f>
        <v>0.245262051419255</v>
      </c>
      <c r="I1723" s="86">
        <f t="array" ref="I1723">IFERROR(INDEX(DATA!$AB$133:$AB$368,MATCH(1,(DATA!$D$133:$D$368=B1723)*(DATA!$E$133:$E$368=D1723),0)),"n/a")</f>
        <v>111523.34</v>
      </c>
      <c r="J1723" s="77">
        <f t="array" ref="J1723">IFERROR(INDEX(DATA!$AC$133:$AC$368,MATCH(1,(DATA!$D$133:$D$368=B1723)*(DATA!$E$133:$E$368=D1723),0)),"n/a")</f>
        <v>0.20102695929693801</v>
      </c>
      <c r="K1723" s="86">
        <f t="array" ref="K1723">IFERROR(INDEX(DATA!$AL$133:$AL$368,MATCH(1,(DATA!$D$133:$D$368=B1723)*(DATA!$E$133:$E$368=D1723),0)),"n/a")</f>
        <v>214299.08</v>
      </c>
      <c r="L1723" s="77">
        <f t="array" ref="L1723">IFERROR(INDEX(DATA!$AM$133:$AM$368,MATCH(1,(DATA!$D$133:$D$368=B1723)*(DATA!$E$133:$E$368=D1723),0)),"n/a")</f>
        <v>0.46579017099682002</v>
      </c>
      <c r="M1723" s="66"/>
      <c r="N1723" s="66"/>
      <c r="O1723" s="66"/>
      <c r="P1723" s="66"/>
      <c r="Q1723" s="66"/>
      <c r="S1723" s="70"/>
      <c r="U1723" s="70"/>
      <c r="W1723" s="70"/>
      <c r="Y1723" s="70"/>
    </row>
    <row r="1724" spans="1:25" s="69" customFormat="1" x14ac:dyDescent="0.2">
      <c r="A1724" s="75" t="s">
        <v>19</v>
      </c>
      <c r="B1724" s="66" t="s">
        <v>20</v>
      </c>
      <c r="C1724" s="66" t="s">
        <v>9</v>
      </c>
      <c r="D1724" s="66" t="s">
        <v>305</v>
      </c>
      <c r="E1724" s="86">
        <f t="array" ref="E1724">IFERROR(INDEX(DATA!$H$133:$H$368,MATCH(1,(DATA!$D$133:$D$368=B1724)*(DATA!$E$133:$E$368=D1724),0)),"n/a")</f>
        <v>1995.35</v>
      </c>
      <c r="F1724" s="77">
        <f t="array" ref="F1724">IFERROR(INDEX(DATA!$I$133:$I$368,MATCH(1,(DATA!$D$133:$D$368=B1724)*(DATA!$E$133:$E$368=D1724),0)),"n/a")</f>
        <v>0.43908578187430602</v>
      </c>
      <c r="G1724" s="86">
        <f t="array" ref="G1724">IFERROR(INDEX(DATA!$R$133:$R$368,MATCH(1,(DATA!$D$133:$D$368=B1724)*(DATA!$E$133:$E$368=D1724),0)),"n/a")</f>
        <v>7266.34</v>
      </c>
      <c r="H1724" s="77">
        <f t="array" ref="H1724">IFERROR(INDEX(DATA!$S$133:$S$368,MATCH(1,(DATA!$D$133:$D$368=B1724)*(DATA!$E$133:$E$368=D1724),0)),"n/a")</f>
        <v>0.48737042920071399</v>
      </c>
      <c r="I1724" s="86">
        <f t="array" ref="I1724">IFERROR(INDEX(DATA!$AB$133:$AB$368,MATCH(1,(DATA!$D$133:$D$368=B1724)*(DATA!$E$133:$E$368=D1724),0)),"n/a")</f>
        <v>15762.03</v>
      </c>
      <c r="J1724" s="77">
        <f t="array" ref="J1724">IFERROR(INDEX(DATA!$AC$133:$AC$368,MATCH(1,(DATA!$D$133:$D$368=B1724)*(DATA!$E$133:$E$368=D1724),0)),"n/a")</f>
        <v>0.67053829766938999</v>
      </c>
      <c r="K1724" s="86">
        <f t="array" ref="K1724">IFERROR(INDEX(DATA!$AL$133:$AL$368,MATCH(1,(DATA!$D$133:$D$368=B1724)*(DATA!$E$133:$E$368=D1724),0)),"n/a")</f>
        <v>24283.65</v>
      </c>
      <c r="L1724" s="77">
        <f t="array" ref="L1724">IFERROR(INDEX(DATA!$AM$133:$AM$368,MATCH(1,(DATA!$D$133:$D$368=B1724)*(DATA!$E$133:$E$368=D1724),0)),"n/a")</f>
        <v>0.545341444944349</v>
      </c>
      <c r="M1724" s="66"/>
      <c r="N1724" s="66"/>
      <c r="O1724" s="66"/>
      <c r="P1724" s="66"/>
      <c r="Q1724" s="66"/>
      <c r="S1724" s="70"/>
      <c r="U1724" s="70"/>
      <c r="W1724" s="70"/>
      <c r="Y1724" s="70"/>
    </row>
    <row r="1725" spans="1:25" s="69" customFormat="1" x14ac:dyDescent="0.2">
      <c r="A1725" s="75" t="s">
        <v>19</v>
      </c>
      <c r="B1725" s="66" t="s">
        <v>20</v>
      </c>
      <c r="C1725" s="66" t="s">
        <v>9</v>
      </c>
      <c r="D1725" s="66" t="s">
        <v>306</v>
      </c>
      <c r="E1725" s="86">
        <f t="array" ref="E1725">IFERROR(INDEX(DATA!$H$133:$H$368,MATCH(1,(DATA!$D$133:$D$368=B1725)*(DATA!$E$133:$E$368=D1725),0)),"n/a")</f>
        <v>3005.06</v>
      </c>
      <c r="F1725" s="77">
        <f t="array" ref="F1725">IFERROR(INDEX(DATA!$I$133:$I$368,MATCH(1,(DATA!$D$133:$D$368=B1725)*(DATA!$E$133:$E$368=D1725),0)),"n/a")</f>
        <v>-3.6113739515339999E-2</v>
      </c>
      <c r="G1725" s="86">
        <f t="array" ref="G1725">IFERROR(INDEX(DATA!$R$133:$R$368,MATCH(1,(DATA!$D$133:$D$368=B1725)*(DATA!$E$133:$E$368=D1725),0)),"n/a")</f>
        <v>10632.94</v>
      </c>
      <c r="H1725" s="77">
        <f t="array" ref="H1725">IFERROR(INDEX(DATA!$S$133:$S$368,MATCH(1,(DATA!$D$133:$D$368=B1725)*(DATA!$E$133:$E$368=D1725),0)),"n/a")</f>
        <v>-3.2255304741638999E-2</v>
      </c>
      <c r="I1725" s="86">
        <f t="array" ref="I1725">IFERROR(INDEX(DATA!$AB$133:$AB$368,MATCH(1,(DATA!$D$133:$D$368=B1725)*(DATA!$E$133:$E$368=D1725),0)),"n/a")</f>
        <v>22207.62</v>
      </c>
      <c r="J1725" s="77">
        <f t="array" ref="J1725">IFERROR(INDEX(DATA!$AC$133:$AC$368,MATCH(1,(DATA!$D$133:$D$368=B1725)*(DATA!$E$133:$E$368=D1725),0)),"n/a")</f>
        <v>-3.6545770065075998E-2</v>
      </c>
      <c r="K1725" s="86">
        <f t="array" ref="K1725">IFERROR(INDEX(DATA!$AL$133:$AL$368,MATCH(1,(DATA!$D$133:$D$368=B1725)*(DATA!$E$133:$E$368=D1725),0)),"n/a")</f>
        <v>39042.449999999997</v>
      </c>
      <c r="L1725" s="77">
        <f t="array" ref="L1725">IFERROR(INDEX(DATA!$AM$133:$AM$368,MATCH(1,(DATA!$D$133:$D$368=B1725)*(DATA!$E$133:$E$368=D1725),0)),"n/a")</f>
        <v>-4.6777252122093702E-2</v>
      </c>
      <c r="M1725" s="66"/>
      <c r="N1725" s="66"/>
      <c r="O1725" s="66"/>
      <c r="P1725" s="66"/>
      <c r="Q1725" s="66"/>
      <c r="S1725" s="70"/>
      <c r="U1725" s="70"/>
      <c r="W1725" s="70"/>
      <c r="Y1725" s="70"/>
    </row>
    <row r="1726" spans="1:25" s="69" customFormat="1" x14ac:dyDescent="0.2">
      <c r="A1726" s="75" t="s">
        <v>19</v>
      </c>
      <c r="B1726" s="66" t="s">
        <v>20</v>
      </c>
      <c r="C1726" s="66" t="s">
        <v>9</v>
      </c>
      <c r="D1726" s="66" t="s">
        <v>307</v>
      </c>
      <c r="E1726" s="86">
        <f t="array" ref="E1726">IFERROR(INDEX(DATA!$H$133:$H$368,MATCH(1,(DATA!$D$133:$D$368=B1726)*(DATA!$E$133:$E$368=D1726),0)),"n/a")</f>
        <v>3028.21</v>
      </c>
      <c r="F1726" s="77">
        <f t="array" ref="F1726">IFERROR(INDEX(DATA!$I$133:$I$368,MATCH(1,(DATA!$D$133:$D$368=B1726)*(DATA!$E$133:$E$368=D1726),0)),"n/a")</f>
        <v>7.0572263919479503E-2</v>
      </c>
      <c r="G1726" s="86">
        <f t="array" ref="G1726">IFERROR(INDEX(DATA!$R$133:$R$368,MATCH(1,(DATA!$D$133:$D$368=B1726)*(DATA!$E$133:$E$368=D1726),0)),"n/a")</f>
        <v>11614.94</v>
      </c>
      <c r="H1726" s="77">
        <f t="array" ref="H1726">IFERROR(INDEX(DATA!$S$133:$S$368,MATCH(1,(DATA!$D$133:$D$368=B1726)*(DATA!$E$133:$E$368=D1726),0)),"n/a")</f>
        <v>0.38750960152047498</v>
      </c>
      <c r="I1726" s="86">
        <f t="array" ref="I1726">IFERROR(INDEX(DATA!$AB$133:$AB$368,MATCH(1,(DATA!$D$133:$D$368=B1726)*(DATA!$E$133:$E$368=D1726),0)),"n/a")</f>
        <v>23933.919999999998</v>
      </c>
      <c r="J1726" s="77">
        <f t="array" ref="J1726">IFERROR(INDEX(DATA!$AC$133:$AC$368,MATCH(1,(DATA!$D$133:$D$368=B1726)*(DATA!$E$133:$E$368=D1726),0)),"n/a")</f>
        <v>0.69175037444963505</v>
      </c>
      <c r="K1726" s="86">
        <f t="array" ref="K1726">IFERROR(INDEX(DATA!$AL$133:$AL$368,MATCH(1,(DATA!$D$133:$D$368=B1726)*(DATA!$E$133:$E$368=D1726),0)),"n/a")</f>
        <v>39987.120000000003</v>
      </c>
      <c r="L1726" s="77">
        <f t="array" ref="L1726">IFERROR(INDEX(DATA!$AM$133:$AM$368,MATCH(1,(DATA!$D$133:$D$368=B1726)*(DATA!$E$133:$E$368=D1726),0)),"n/a")</f>
        <v>0.50302600208010595</v>
      </c>
      <c r="M1726" s="66"/>
      <c r="N1726" s="66"/>
      <c r="O1726" s="66"/>
      <c r="P1726" s="66"/>
      <c r="Q1726" s="66"/>
      <c r="S1726" s="70"/>
      <c r="U1726" s="70"/>
      <c r="W1726" s="70"/>
      <c r="Y1726" s="70"/>
    </row>
    <row r="1727" spans="1:25" s="69" customFormat="1" x14ac:dyDescent="0.2">
      <c r="A1727" s="75" t="s">
        <v>19</v>
      </c>
      <c r="B1727" s="66" t="s">
        <v>20</v>
      </c>
      <c r="C1727" s="66" t="s">
        <v>9</v>
      </c>
      <c r="D1727" s="66" t="s">
        <v>308</v>
      </c>
      <c r="E1727" s="86">
        <f t="array" ref="E1727">IFERROR(INDEX(DATA!$H$133:$H$368,MATCH(1,(DATA!$D$133:$D$368=B1727)*(DATA!$E$133:$E$368=D1727),0)),"n/a")</f>
        <v>2837.99</v>
      </c>
      <c r="F1727" s="77">
        <f t="array" ref="F1727">IFERROR(INDEX(DATA!$I$133:$I$368,MATCH(1,(DATA!$D$133:$D$368=B1727)*(DATA!$E$133:$E$368=D1727),0)),"n/a")</f>
        <v>0.12831777484454801</v>
      </c>
      <c r="G1727" s="86">
        <f t="array" ref="G1727">IFERROR(INDEX(DATA!$R$133:$R$368,MATCH(1,(DATA!$D$133:$D$368=B1727)*(DATA!$E$133:$E$368=D1727),0)),"n/a")</f>
        <v>9830.59</v>
      </c>
      <c r="H1727" s="77">
        <f t="array" ref="H1727">IFERROR(INDEX(DATA!$S$133:$S$368,MATCH(1,(DATA!$D$133:$D$368=B1727)*(DATA!$E$133:$E$368=D1727),0)),"n/a")</f>
        <v>0.127188023858719</v>
      </c>
      <c r="I1727" s="86">
        <f t="array" ref="I1727">IFERROR(INDEX(DATA!$AB$133:$AB$368,MATCH(1,(DATA!$D$133:$D$368=B1727)*(DATA!$E$133:$E$368=D1727),0)),"n/a")</f>
        <v>18522.96</v>
      </c>
      <c r="J1727" s="77">
        <f t="array" ref="J1727">IFERROR(INDEX(DATA!$AC$133:$AC$368,MATCH(1,(DATA!$D$133:$D$368=B1727)*(DATA!$E$133:$E$368=D1727),0)),"n/a")</f>
        <v>5.5093630292069498E-2</v>
      </c>
      <c r="K1727" s="86">
        <f t="array" ref="K1727">IFERROR(INDEX(DATA!$AL$133:$AL$368,MATCH(1,(DATA!$D$133:$D$368=B1727)*(DATA!$E$133:$E$368=D1727),0)),"n/a")</f>
        <v>31448.639999999999</v>
      </c>
      <c r="L1727" s="77">
        <f t="array" ref="L1727">IFERROR(INDEX(DATA!$AM$133:$AM$368,MATCH(1,(DATA!$D$133:$D$368=B1727)*(DATA!$E$133:$E$368=D1727),0)),"n/a")</f>
        <v>3.6485880770955E-2</v>
      </c>
      <c r="M1727" s="66"/>
      <c r="N1727" s="66"/>
      <c r="O1727" s="66"/>
      <c r="P1727" s="66"/>
      <c r="Q1727" s="66"/>
      <c r="S1727" s="70"/>
      <c r="U1727" s="70"/>
      <c r="W1727" s="70"/>
      <c r="Y1727" s="70"/>
    </row>
    <row r="1728" spans="1:25" s="69" customFormat="1" x14ac:dyDescent="0.2">
      <c r="A1728" s="75" t="s">
        <v>19</v>
      </c>
      <c r="B1728" s="66" t="s">
        <v>20</v>
      </c>
      <c r="C1728" s="66" t="s">
        <v>9</v>
      </c>
      <c r="D1728" s="66" t="s">
        <v>309</v>
      </c>
      <c r="E1728" s="86">
        <f t="array" ref="E1728">IFERROR(INDEX(DATA!$H$133:$H$368,MATCH(1,(DATA!$D$133:$D$368=B1728)*(DATA!$E$133:$E$368=D1728),0)),"n/a")</f>
        <v>3153.73</v>
      </c>
      <c r="F1728" s="77">
        <f t="array" ref="F1728">IFERROR(INDEX(DATA!$I$133:$I$368,MATCH(1,(DATA!$D$133:$D$368=B1728)*(DATA!$E$133:$E$368=D1728),0)),"n/a")</f>
        <v>0.23652410526646001</v>
      </c>
      <c r="G1728" s="86">
        <f t="array" ref="G1728">IFERROR(INDEX(DATA!$R$133:$R$368,MATCH(1,(DATA!$D$133:$D$368=B1728)*(DATA!$E$133:$E$368=D1728),0)),"n/a")</f>
        <v>10776.51</v>
      </c>
      <c r="H1728" s="77">
        <f t="array" ref="H1728">IFERROR(INDEX(DATA!$S$133:$S$368,MATCH(1,(DATA!$D$133:$D$368=B1728)*(DATA!$E$133:$E$368=D1728),0)),"n/a")</f>
        <v>0.228806485820819</v>
      </c>
      <c r="I1728" s="86">
        <f t="array" ref="I1728">IFERROR(INDEX(DATA!$AB$133:$AB$368,MATCH(1,(DATA!$D$133:$D$368=B1728)*(DATA!$E$133:$E$368=D1728),0)),"n/a")</f>
        <v>19560.439999999999</v>
      </c>
      <c r="J1728" s="77">
        <f t="array" ref="J1728">IFERROR(INDEX(DATA!$AC$133:$AC$368,MATCH(1,(DATA!$D$133:$D$368=B1728)*(DATA!$E$133:$E$368=D1728),0)),"n/a")</f>
        <v>0.113541060618309</v>
      </c>
      <c r="K1728" s="86">
        <f t="array" ref="K1728">IFERROR(INDEX(DATA!$AL$133:$AL$368,MATCH(1,(DATA!$D$133:$D$368=B1728)*(DATA!$E$133:$E$368=D1728),0)),"n/a")</f>
        <v>33048.269999999997</v>
      </c>
      <c r="L1728" s="77">
        <f t="array" ref="L1728">IFERROR(INDEX(DATA!$AM$133:$AM$368,MATCH(1,(DATA!$D$133:$D$368=B1728)*(DATA!$E$133:$E$368=D1728),0)),"n/a")</f>
        <v>4.3676928921722903E-2</v>
      </c>
      <c r="M1728" s="66"/>
      <c r="N1728" s="66"/>
      <c r="O1728" s="66"/>
      <c r="P1728" s="66"/>
      <c r="Q1728" s="66"/>
      <c r="S1728" s="70"/>
      <c r="U1728" s="70"/>
      <c r="W1728" s="70"/>
      <c r="Y1728" s="70"/>
    </row>
    <row r="1729" spans="1:25" s="69" customFormat="1" x14ac:dyDescent="0.2">
      <c r="A1729" s="75" t="s">
        <v>19</v>
      </c>
      <c r="B1729" s="66" t="s">
        <v>20</v>
      </c>
      <c r="C1729" s="66" t="s">
        <v>9</v>
      </c>
      <c r="D1729" s="66" t="s">
        <v>310</v>
      </c>
      <c r="E1729" s="86">
        <f t="array" ref="E1729">IFERROR(INDEX(DATA!$H$133:$H$368,MATCH(1,(DATA!$D$133:$D$368=B1729)*(DATA!$E$133:$E$368=D1729),0)),"n/a")</f>
        <v>2782.26</v>
      </c>
      <c r="F1729" s="77">
        <f t="array" ref="F1729">IFERROR(INDEX(DATA!$I$133:$I$368,MATCH(1,(DATA!$D$133:$D$368=B1729)*(DATA!$E$133:$E$368=D1729),0)),"n/a")</f>
        <v>7.5789270178830401E-2</v>
      </c>
      <c r="G1729" s="86">
        <f t="array" ref="G1729">IFERROR(INDEX(DATA!$R$133:$R$368,MATCH(1,(DATA!$D$133:$D$368=B1729)*(DATA!$E$133:$E$368=D1729),0)),"n/a")</f>
        <v>9023.48</v>
      </c>
      <c r="H1729" s="77">
        <f t="array" ref="H1729">IFERROR(INDEX(DATA!$S$133:$S$368,MATCH(1,(DATA!$D$133:$D$368=B1729)*(DATA!$E$133:$E$368=D1729),0)),"n/a")</f>
        <v>5.7518789502489898E-2</v>
      </c>
      <c r="I1729" s="86">
        <f t="array" ref="I1729">IFERROR(INDEX(DATA!$AB$133:$AB$368,MATCH(1,(DATA!$D$133:$D$368=B1729)*(DATA!$E$133:$E$368=D1729),0)),"n/a")</f>
        <v>16164.57</v>
      </c>
      <c r="J1729" s="77">
        <f t="array" ref="J1729">IFERROR(INDEX(DATA!$AC$133:$AC$368,MATCH(1,(DATA!$D$133:$D$368=B1729)*(DATA!$E$133:$E$368=D1729),0)),"n/a")</f>
        <v>-7.3703953294870894E-2</v>
      </c>
      <c r="K1729" s="86">
        <f t="array" ref="K1729">IFERROR(INDEX(DATA!$AL$133:$AL$368,MATCH(1,(DATA!$D$133:$D$368=B1729)*(DATA!$E$133:$E$368=D1729),0)),"n/a")</f>
        <v>28156.91</v>
      </c>
      <c r="L1729" s="77">
        <f t="array" ref="L1729">IFERROR(INDEX(DATA!$AM$133:$AM$368,MATCH(1,(DATA!$D$133:$D$368=B1729)*(DATA!$E$133:$E$368=D1729),0)),"n/a")</f>
        <v>-0.124970748875405</v>
      </c>
      <c r="M1729" s="66"/>
      <c r="N1729" s="66"/>
      <c r="O1729" s="66"/>
      <c r="P1729" s="66"/>
      <c r="Q1729" s="66"/>
      <c r="S1729" s="70"/>
      <c r="U1729" s="70"/>
      <c r="W1729" s="70"/>
      <c r="Y1729" s="70"/>
    </row>
    <row r="1730" spans="1:25" s="69" customFormat="1" x14ac:dyDescent="0.2">
      <c r="A1730" s="75" t="s">
        <v>19</v>
      </c>
      <c r="B1730" s="66" t="s">
        <v>20</v>
      </c>
      <c r="C1730" s="66" t="s">
        <v>9</v>
      </c>
      <c r="D1730" s="66" t="s">
        <v>311</v>
      </c>
      <c r="E1730" s="86">
        <f t="array" ref="E1730">IFERROR(INDEX(DATA!$H$133:$H$368,MATCH(1,(DATA!$D$133:$D$368=B1730)*(DATA!$E$133:$E$368=D1730),0)),"n/a")</f>
        <v>1531.74</v>
      </c>
      <c r="F1730" s="77">
        <f t="array" ref="F1730">IFERROR(INDEX(DATA!$I$133:$I$368,MATCH(1,(DATA!$D$133:$D$368=B1730)*(DATA!$E$133:$E$368=D1730),0)),"n/a")</f>
        <v>3.4505115996352698E-2</v>
      </c>
      <c r="G1730" s="86">
        <f t="array" ref="G1730">IFERROR(INDEX(DATA!$R$133:$R$368,MATCH(1,(DATA!$D$133:$D$368=B1730)*(DATA!$E$133:$E$368=D1730),0)),"n/a")</f>
        <v>5110.38</v>
      </c>
      <c r="H1730" s="77">
        <f t="array" ref="H1730">IFERROR(INDEX(DATA!$S$133:$S$368,MATCH(1,(DATA!$D$133:$D$368=B1730)*(DATA!$E$133:$E$368=D1730),0)),"n/a")</f>
        <v>0.192000429181547</v>
      </c>
      <c r="I1730" s="86">
        <f t="array" ref="I1730">IFERROR(INDEX(DATA!$AB$133:$AB$368,MATCH(1,(DATA!$D$133:$D$368=B1730)*(DATA!$E$133:$E$368=D1730),0)),"n/a")</f>
        <v>9999.19</v>
      </c>
      <c r="J1730" s="77">
        <f t="array" ref="J1730">IFERROR(INDEX(DATA!$AC$133:$AC$368,MATCH(1,(DATA!$D$133:$D$368=B1730)*(DATA!$E$133:$E$368=D1730),0)),"n/a")</f>
        <v>0.286951698077267</v>
      </c>
      <c r="K1730" s="86">
        <f t="array" ref="K1730">IFERROR(INDEX(DATA!$AL$133:$AL$368,MATCH(1,(DATA!$D$133:$D$368=B1730)*(DATA!$E$133:$E$368=D1730),0)),"n/a")</f>
        <v>18284.259999999998</v>
      </c>
      <c r="L1730" s="77">
        <f t="array" ref="L1730">IFERROR(INDEX(DATA!$AM$133:$AM$368,MATCH(1,(DATA!$D$133:$D$368=B1730)*(DATA!$E$133:$E$368=D1730),0)),"n/a")</f>
        <v>0.40888097113083399</v>
      </c>
      <c r="M1730" s="66"/>
      <c r="N1730" s="66"/>
      <c r="O1730" s="66"/>
      <c r="P1730" s="66"/>
      <c r="Q1730" s="66"/>
      <c r="S1730" s="70"/>
      <c r="U1730" s="70"/>
      <c r="W1730" s="70"/>
      <c r="Y1730" s="70"/>
    </row>
    <row r="1731" spans="1:25" s="69" customFormat="1" x14ac:dyDescent="0.2">
      <c r="A1731" s="75" t="s">
        <v>19</v>
      </c>
      <c r="B1731" s="66" t="s">
        <v>20</v>
      </c>
      <c r="C1731" s="66" t="s">
        <v>9</v>
      </c>
      <c r="D1731" s="66" t="s">
        <v>312</v>
      </c>
      <c r="E1731" s="86">
        <f t="array" ref="E1731">IFERROR(INDEX(DATA!$H$133:$H$368,MATCH(1,(DATA!$D$133:$D$368=B1731)*(DATA!$E$133:$E$368=D1731),0)),"n/a")</f>
        <v>563.01</v>
      </c>
      <c r="F1731" s="77">
        <f t="array" ref="F1731">IFERROR(INDEX(DATA!$I$133:$I$368,MATCH(1,(DATA!$D$133:$D$368=B1731)*(DATA!$E$133:$E$368=D1731),0)),"n/a")</f>
        <v>0.35792672632112099</v>
      </c>
      <c r="G1731" s="86">
        <f t="array" ref="G1731">IFERROR(INDEX(DATA!$R$133:$R$368,MATCH(1,(DATA!$D$133:$D$368=B1731)*(DATA!$E$133:$E$368=D1731),0)),"n/a")</f>
        <v>2042.1</v>
      </c>
      <c r="H1731" s="77">
        <f t="array" ref="H1731">IFERROR(INDEX(DATA!$S$133:$S$368,MATCH(1,(DATA!$D$133:$D$368=B1731)*(DATA!$E$133:$E$368=D1731),0)),"n/a")</f>
        <v>0.51073069325974896</v>
      </c>
      <c r="I1731" s="86">
        <f t="array" ref="I1731">IFERROR(INDEX(DATA!$AB$133:$AB$368,MATCH(1,(DATA!$D$133:$D$368=B1731)*(DATA!$E$133:$E$368=D1731),0)),"n/a")</f>
        <v>3871.13</v>
      </c>
      <c r="J1731" s="77">
        <f t="array" ref="J1731">IFERROR(INDEX(DATA!$AC$133:$AC$368,MATCH(1,(DATA!$D$133:$D$368=B1731)*(DATA!$E$133:$E$368=D1731),0)),"n/a")</f>
        <v>0.56538318452380898</v>
      </c>
      <c r="K1731" s="86">
        <f t="array" ref="K1731">IFERROR(INDEX(DATA!$AL$133:$AL$368,MATCH(1,(DATA!$D$133:$D$368=B1731)*(DATA!$E$133:$E$368=D1731),0)),"n/a")</f>
        <v>6403.41</v>
      </c>
      <c r="L1731" s="77">
        <f t="array" ref="L1731">IFERROR(INDEX(DATA!$AM$133:$AM$368,MATCH(1,(DATA!$D$133:$D$368=B1731)*(DATA!$E$133:$E$368=D1731),0)),"n/a")</f>
        <v>0.57450706060837098</v>
      </c>
      <c r="M1731" s="66"/>
      <c r="N1731" s="66"/>
      <c r="O1731" s="66"/>
      <c r="P1731" s="66"/>
      <c r="Q1731" s="66"/>
      <c r="S1731" s="70"/>
      <c r="U1731" s="70"/>
      <c r="W1731" s="70"/>
      <c r="Y1731" s="70"/>
    </row>
    <row r="1732" spans="1:25" s="69" customFormat="1" x14ac:dyDescent="0.2">
      <c r="A1732" s="75" t="s">
        <v>19</v>
      </c>
      <c r="B1732" s="66" t="s">
        <v>20</v>
      </c>
      <c r="C1732" s="66" t="s">
        <v>9</v>
      </c>
      <c r="D1732" s="66" t="s">
        <v>313</v>
      </c>
      <c r="E1732" s="86">
        <f t="array" ref="E1732">IFERROR(INDEX(DATA!$H$133:$H$368,MATCH(1,(DATA!$D$133:$D$368=B1732)*(DATA!$E$133:$E$368=D1732),0)),"n/a")</f>
        <v>1500.69</v>
      </c>
      <c r="F1732" s="77">
        <f t="array" ref="F1732">IFERROR(INDEX(DATA!$I$133:$I$368,MATCH(1,(DATA!$D$133:$D$368=B1732)*(DATA!$E$133:$E$368=D1732),0)),"n/a")</f>
        <v>6.5255969789034501E-2</v>
      </c>
      <c r="G1732" s="86">
        <f t="array" ref="G1732">IFERROR(INDEX(DATA!$R$133:$R$368,MATCH(1,(DATA!$D$133:$D$368=B1732)*(DATA!$E$133:$E$368=D1732),0)),"n/a")</f>
        <v>5031.71</v>
      </c>
      <c r="H1732" s="77">
        <f t="array" ref="H1732">IFERROR(INDEX(DATA!$S$133:$S$368,MATCH(1,(DATA!$D$133:$D$368=B1732)*(DATA!$E$133:$E$368=D1732),0)),"n/a")</f>
        <v>2.19326038036281E-2</v>
      </c>
      <c r="I1732" s="86">
        <f t="array" ref="I1732">IFERROR(INDEX(DATA!$AB$133:$AB$368,MATCH(1,(DATA!$D$133:$D$368=B1732)*(DATA!$E$133:$E$368=D1732),0)),"n/a")</f>
        <v>10117.09</v>
      </c>
      <c r="J1732" s="77">
        <f t="array" ref="J1732">IFERROR(INDEX(DATA!$AC$133:$AC$368,MATCH(1,(DATA!$D$133:$D$368=B1732)*(DATA!$E$133:$E$368=D1732),0)),"n/a")</f>
        <v>-9.2192615385217492E-3</v>
      </c>
      <c r="K1732" s="86">
        <f t="array" ref="K1732">IFERROR(INDEX(DATA!$AL$133:$AL$368,MATCH(1,(DATA!$D$133:$D$368=B1732)*(DATA!$E$133:$E$368=D1732),0)),"n/a")</f>
        <v>18118.259999999998</v>
      </c>
      <c r="L1732" s="77">
        <f t="array" ref="L1732">IFERROR(INDEX(DATA!$AM$133:$AM$368,MATCH(1,(DATA!$D$133:$D$368=B1732)*(DATA!$E$133:$E$368=D1732),0)),"n/a")</f>
        <v>-1.3282213684127599E-2</v>
      </c>
      <c r="M1732" s="66"/>
      <c r="N1732" s="66"/>
      <c r="O1732" s="66"/>
      <c r="P1732" s="66"/>
      <c r="Q1732" s="66"/>
      <c r="S1732" s="70"/>
      <c r="U1732" s="70"/>
      <c r="W1732" s="70"/>
      <c r="Y1732" s="70"/>
    </row>
    <row r="1733" spans="1:25" s="69" customFormat="1" x14ac:dyDescent="0.2">
      <c r="A1733" s="75" t="s">
        <v>19</v>
      </c>
      <c r="B1733" s="66" t="s">
        <v>20</v>
      </c>
      <c r="C1733" s="66" t="s">
        <v>9</v>
      </c>
      <c r="D1733" s="66" t="s">
        <v>314</v>
      </c>
      <c r="E1733" s="86">
        <f t="array" ref="E1733">IFERROR(INDEX(DATA!$H$133:$H$368,MATCH(1,(DATA!$D$133:$D$368=B1733)*(DATA!$E$133:$E$368=D1733),0)),"n/a")</f>
        <v>3550.48</v>
      </c>
      <c r="F1733" s="77">
        <f t="array" ref="F1733">IFERROR(INDEX(DATA!$I$133:$I$368,MATCH(1,(DATA!$D$133:$D$368=B1733)*(DATA!$E$133:$E$368=D1733),0)),"n/a")</f>
        <v>0.104382717969455</v>
      </c>
      <c r="G1733" s="86">
        <f t="array" ref="G1733">IFERROR(INDEX(DATA!$R$133:$R$368,MATCH(1,(DATA!$D$133:$D$368=B1733)*(DATA!$E$133:$E$368=D1733),0)),"n/a")</f>
        <v>12387.44</v>
      </c>
      <c r="H1733" s="77">
        <f t="array" ref="H1733">IFERROR(INDEX(DATA!$S$133:$S$368,MATCH(1,(DATA!$D$133:$D$368=B1733)*(DATA!$E$133:$E$368=D1733),0)),"n/a")</f>
        <v>0.175657066172137</v>
      </c>
      <c r="I1733" s="86">
        <f t="array" ref="I1733">IFERROR(INDEX(DATA!$AB$133:$AB$368,MATCH(1,(DATA!$D$133:$D$368=B1733)*(DATA!$E$133:$E$368=D1733),0)),"n/a")</f>
        <v>25009.11</v>
      </c>
      <c r="J1733" s="77">
        <f t="array" ref="J1733">IFERROR(INDEX(DATA!$AC$133:$AC$368,MATCH(1,(DATA!$D$133:$D$368=B1733)*(DATA!$E$133:$E$368=D1733),0)),"n/a")</f>
        <v>0.30174625506910602</v>
      </c>
      <c r="K1733" s="86">
        <f t="array" ref="K1733">IFERROR(INDEX(DATA!$AL$133:$AL$368,MATCH(1,(DATA!$D$133:$D$368=B1733)*(DATA!$E$133:$E$368=D1733),0)),"n/a")</f>
        <v>43001.64</v>
      </c>
      <c r="L1733" s="77">
        <f t="array" ref="L1733">IFERROR(INDEX(DATA!$AM$133:$AM$368,MATCH(1,(DATA!$D$133:$D$368=B1733)*(DATA!$E$133:$E$368=D1733),0)),"n/a")</f>
        <v>0.29088349800476099</v>
      </c>
      <c r="M1733" s="66"/>
      <c r="N1733" s="66"/>
      <c r="O1733" s="66"/>
      <c r="P1733" s="66"/>
      <c r="Q1733" s="66"/>
      <c r="S1733" s="70"/>
      <c r="U1733" s="70"/>
      <c r="W1733" s="70"/>
      <c r="Y1733" s="70"/>
    </row>
    <row r="1734" spans="1:25" s="69" customFormat="1" x14ac:dyDescent="0.2">
      <c r="A1734" s="75" t="s">
        <v>19</v>
      </c>
      <c r="B1734" s="66" t="s">
        <v>20</v>
      </c>
      <c r="C1734" s="66" t="s">
        <v>9</v>
      </c>
      <c r="D1734" s="66" t="s">
        <v>315</v>
      </c>
      <c r="E1734" s="86">
        <f t="array" ref="E1734">IFERROR(INDEX(DATA!$H$133:$H$368,MATCH(1,(DATA!$D$133:$D$368=B1734)*(DATA!$E$133:$E$368=D1734),0)),"n/a")</f>
        <v>4193.5200000000004</v>
      </c>
      <c r="F1734" s="77">
        <f t="array" ref="F1734">IFERROR(INDEX(DATA!$I$133:$I$368,MATCH(1,(DATA!$D$133:$D$368=B1734)*(DATA!$E$133:$E$368=D1734),0)),"n/a")</f>
        <v>0.25402056183202498</v>
      </c>
      <c r="G1734" s="86">
        <f t="array" ref="G1734">IFERROR(INDEX(DATA!$R$133:$R$368,MATCH(1,(DATA!$D$133:$D$368=B1734)*(DATA!$E$133:$E$368=D1734),0)),"n/a")</f>
        <v>14923.92</v>
      </c>
      <c r="H1734" s="77">
        <f t="array" ref="H1734">IFERROR(INDEX(DATA!$S$133:$S$368,MATCH(1,(DATA!$D$133:$D$368=B1734)*(DATA!$E$133:$E$368=D1734),0)),"n/a")</f>
        <v>0.45112349881713898</v>
      </c>
      <c r="I1734" s="86">
        <f t="array" ref="I1734">IFERROR(INDEX(DATA!$AB$133:$AB$368,MATCH(1,(DATA!$D$133:$D$368=B1734)*(DATA!$E$133:$E$368=D1734),0)),"n/a")</f>
        <v>31607.919999999998</v>
      </c>
      <c r="J1734" s="77">
        <f t="array" ref="J1734">IFERROR(INDEX(DATA!$AC$133:$AC$368,MATCH(1,(DATA!$D$133:$D$368=B1734)*(DATA!$E$133:$E$368=D1734),0)),"n/a")</f>
        <v>0.49700744574589401</v>
      </c>
      <c r="K1734" s="86">
        <f t="array" ref="K1734">IFERROR(INDEX(DATA!$AL$133:$AL$368,MATCH(1,(DATA!$D$133:$D$368=B1734)*(DATA!$E$133:$E$368=D1734),0)),"n/a")</f>
        <v>52062.21</v>
      </c>
      <c r="L1734" s="77">
        <f t="array" ref="L1734">IFERROR(INDEX(DATA!$AM$133:$AM$368,MATCH(1,(DATA!$D$133:$D$368=B1734)*(DATA!$E$133:$E$368=D1734),0)),"n/a")</f>
        <v>0.42584900281076998</v>
      </c>
      <c r="M1734" s="66"/>
      <c r="N1734" s="66"/>
      <c r="O1734" s="66"/>
      <c r="P1734" s="66"/>
      <c r="Q1734" s="66"/>
      <c r="S1734" s="70"/>
      <c r="U1734" s="70"/>
      <c r="W1734" s="70"/>
      <c r="Y1734" s="70"/>
    </row>
    <row r="1735" spans="1:25" s="69" customFormat="1" x14ac:dyDescent="0.2">
      <c r="A1735" s="75" t="s">
        <v>19</v>
      </c>
      <c r="B1735" s="66" t="s">
        <v>20</v>
      </c>
      <c r="C1735" s="66" t="s">
        <v>9</v>
      </c>
      <c r="D1735" s="66" t="s">
        <v>316</v>
      </c>
      <c r="E1735" s="86">
        <f t="array" ref="E1735">IFERROR(INDEX(DATA!$H$133:$H$368,MATCH(1,(DATA!$D$133:$D$368=B1735)*(DATA!$E$133:$E$368=D1735),0)),"n/a")</f>
        <v>3372.41</v>
      </c>
      <c r="F1735" s="77">
        <f t="array" ref="F1735">IFERROR(INDEX(DATA!$I$133:$I$368,MATCH(1,(DATA!$D$133:$D$368=B1735)*(DATA!$E$133:$E$368=D1735),0)),"n/a")</f>
        <v>0.22303094922064801</v>
      </c>
      <c r="G1735" s="86">
        <f t="array" ref="G1735">IFERROR(INDEX(DATA!$R$133:$R$368,MATCH(1,(DATA!$D$133:$D$368=B1735)*(DATA!$E$133:$E$368=D1735),0)),"n/a")</f>
        <v>11326.21</v>
      </c>
      <c r="H1735" s="77">
        <f t="array" ref="H1735">IFERROR(INDEX(DATA!$S$133:$S$368,MATCH(1,(DATA!$D$133:$D$368=B1735)*(DATA!$E$133:$E$368=D1735),0)),"n/a")</f>
        <v>0.19994257841965599</v>
      </c>
      <c r="I1735" s="86">
        <f t="array" ref="I1735">IFERROR(INDEX(DATA!$AB$133:$AB$368,MATCH(1,(DATA!$D$133:$D$368=B1735)*(DATA!$E$133:$E$368=D1735),0)),"n/a")</f>
        <v>20532.080000000002</v>
      </c>
      <c r="J1735" s="77">
        <f t="array" ref="J1735">IFERROR(INDEX(DATA!$AC$133:$AC$368,MATCH(1,(DATA!$D$133:$D$368=B1735)*(DATA!$E$133:$E$368=D1735),0)),"n/a")</f>
        <v>0.184327392684448</v>
      </c>
      <c r="K1735" s="86">
        <f t="array" ref="K1735">IFERROR(INDEX(DATA!$AL$133:$AL$368,MATCH(1,(DATA!$D$133:$D$368=B1735)*(DATA!$E$133:$E$368=D1735),0)),"n/a")</f>
        <v>34897.29</v>
      </c>
      <c r="L1735" s="77">
        <f t="array" ref="L1735">IFERROR(INDEX(DATA!$AM$133:$AM$368,MATCH(1,(DATA!$D$133:$D$368=B1735)*(DATA!$E$133:$E$368=D1735),0)),"n/a")</f>
        <v>0.244651506180941</v>
      </c>
      <c r="M1735" s="66"/>
      <c r="N1735" s="66"/>
      <c r="O1735" s="66"/>
      <c r="P1735" s="66"/>
      <c r="Q1735" s="66"/>
      <c r="S1735" s="70"/>
      <c r="U1735" s="70"/>
      <c r="W1735" s="70"/>
      <c r="Y1735" s="70"/>
    </row>
    <row r="1736" spans="1:25" s="69" customFormat="1" x14ac:dyDescent="0.2">
      <c r="A1736" s="75" t="s">
        <v>19</v>
      </c>
      <c r="B1736" s="66" t="s">
        <v>20</v>
      </c>
      <c r="C1736" s="66" t="s">
        <v>9</v>
      </c>
      <c r="D1736" s="66" t="s">
        <v>317</v>
      </c>
      <c r="E1736" s="86">
        <f t="array" ref="E1736">IFERROR(INDEX(DATA!$H$133:$H$368,MATCH(1,(DATA!$D$133:$D$368=B1736)*(DATA!$E$133:$E$368=D1736),0)),"n/a")</f>
        <v>2462.39</v>
      </c>
      <c r="F1736" s="77">
        <f t="array" ref="F1736">IFERROR(INDEX(DATA!$I$133:$I$368,MATCH(1,(DATA!$D$133:$D$368=B1736)*(DATA!$E$133:$E$368=D1736),0)),"n/a")</f>
        <v>-0.119480640224279</v>
      </c>
      <c r="G1736" s="86">
        <f t="array" ref="G1736">IFERROR(INDEX(DATA!$R$133:$R$368,MATCH(1,(DATA!$D$133:$D$368=B1736)*(DATA!$E$133:$E$368=D1736),0)),"n/a")</f>
        <v>8475.31</v>
      </c>
      <c r="H1736" s="77">
        <f t="array" ref="H1736">IFERROR(INDEX(DATA!$S$133:$S$368,MATCH(1,(DATA!$D$133:$D$368=B1736)*(DATA!$E$133:$E$368=D1736),0)),"n/a")</f>
        <v>-0.10630425246535</v>
      </c>
      <c r="I1736" s="86">
        <f t="array" ref="I1736">IFERROR(INDEX(DATA!$AB$133:$AB$368,MATCH(1,(DATA!$D$133:$D$368=B1736)*(DATA!$E$133:$E$368=D1736),0)),"n/a")</f>
        <v>16732.84</v>
      </c>
      <c r="J1736" s="77">
        <f t="array" ref="J1736">IFERROR(INDEX(DATA!$AC$133:$AC$368,MATCH(1,(DATA!$D$133:$D$368=B1736)*(DATA!$E$133:$E$368=D1736),0)),"n/a")</f>
        <v>-0.107016072049918</v>
      </c>
      <c r="K1736" s="86">
        <f t="array" ref="K1736">IFERROR(INDEX(DATA!$AL$133:$AL$368,MATCH(1,(DATA!$D$133:$D$368=B1736)*(DATA!$E$133:$E$368=D1736),0)),"n/a")</f>
        <v>29733.84</v>
      </c>
      <c r="L1736" s="77">
        <f t="array" ref="L1736">IFERROR(INDEX(DATA!$AM$133:$AM$368,MATCH(1,(DATA!$D$133:$D$368=B1736)*(DATA!$E$133:$E$368=D1736),0)),"n/a")</f>
        <v>-6.1846406259859703E-2</v>
      </c>
      <c r="M1736" s="66"/>
      <c r="N1736" s="66"/>
      <c r="O1736" s="66"/>
      <c r="P1736" s="66"/>
      <c r="Q1736" s="66"/>
      <c r="S1736" s="70"/>
      <c r="U1736" s="70"/>
      <c r="W1736" s="70"/>
      <c r="Y1736" s="70"/>
    </row>
    <row r="1737" spans="1:25" s="69" customFormat="1" x14ac:dyDescent="0.2">
      <c r="A1737" s="75" t="s">
        <v>19</v>
      </c>
      <c r="B1737" s="66" t="s">
        <v>20</v>
      </c>
      <c r="C1737" s="66" t="s">
        <v>9</v>
      </c>
      <c r="D1737" s="66" t="s">
        <v>318</v>
      </c>
      <c r="E1737" s="86">
        <f t="array" ref="E1737">IFERROR(INDEX(DATA!$H$133:$H$368,MATCH(1,(DATA!$D$133:$D$368=B1737)*(DATA!$E$133:$E$368=D1737),0)),"n/a")</f>
        <v>2808.1</v>
      </c>
      <c r="F1737" s="77">
        <f t="array" ref="F1737">IFERROR(INDEX(DATA!$I$133:$I$368,MATCH(1,(DATA!$D$133:$D$368=B1737)*(DATA!$E$133:$E$368=D1737),0)),"n/a")</f>
        <v>4.77681366848552E-3</v>
      </c>
      <c r="G1737" s="86">
        <f t="array" ref="G1737">IFERROR(INDEX(DATA!$R$133:$R$368,MATCH(1,(DATA!$D$133:$D$368=B1737)*(DATA!$E$133:$E$368=D1737),0)),"n/a")</f>
        <v>9674.99</v>
      </c>
      <c r="H1737" s="77">
        <f t="array" ref="H1737">IFERROR(INDEX(DATA!$S$133:$S$368,MATCH(1,(DATA!$D$133:$D$368=B1737)*(DATA!$E$133:$E$368=D1737),0)),"n/a")</f>
        <v>1.7618759124394898E-2</v>
      </c>
      <c r="I1737" s="86">
        <f t="array" ref="I1737">IFERROR(INDEX(DATA!$AB$133:$AB$368,MATCH(1,(DATA!$D$133:$D$368=B1737)*(DATA!$E$133:$E$368=D1737),0)),"n/a")</f>
        <v>18897.25</v>
      </c>
      <c r="J1737" s="77">
        <f t="array" ref="J1737">IFERROR(INDEX(DATA!$AC$133:$AC$368,MATCH(1,(DATA!$D$133:$D$368=B1737)*(DATA!$E$133:$E$368=D1737),0)),"n/a")</f>
        <v>-1.5848191501107101E-2</v>
      </c>
      <c r="K1737" s="86">
        <f t="array" ref="K1737">IFERROR(INDEX(DATA!$AL$133:$AL$368,MATCH(1,(DATA!$D$133:$D$368=B1737)*(DATA!$E$133:$E$368=D1737),0)),"n/a")</f>
        <v>32935.42</v>
      </c>
      <c r="L1737" s="77">
        <f t="array" ref="L1737">IFERROR(INDEX(DATA!$AM$133:$AM$368,MATCH(1,(DATA!$D$133:$D$368=B1737)*(DATA!$E$133:$E$368=D1737),0)),"n/a")</f>
        <v>4.3990501101365802E-3</v>
      </c>
      <c r="M1737" s="66"/>
      <c r="N1737" s="66"/>
      <c r="O1737" s="66"/>
      <c r="P1737" s="66"/>
      <c r="Q1737" s="66"/>
      <c r="S1737" s="70"/>
      <c r="U1737" s="70"/>
      <c r="W1737" s="70"/>
      <c r="Y1737" s="70"/>
    </row>
    <row r="1738" spans="1:25" s="69" customFormat="1" x14ac:dyDescent="0.2">
      <c r="A1738" s="75" t="s">
        <v>19</v>
      </c>
      <c r="B1738" s="66" t="s">
        <v>20</v>
      </c>
      <c r="C1738" s="66" t="s">
        <v>9</v>
      </c>
      <c r="D1738" s="66" t="s">
        <v>344</v>
      </c>
      <c r="E1738" s="86">
        <f t="array" ref="E1738">IFERROR(INDEX(DATA!$H$133:$H$368,MATCH(1,(DATA!$D$133:$D$368=B1738)*(DATA!$E$133:$E$368=D1738),0)),"n/a")</f>
        <v>995.44</v>
      </c>
      <c r="F1738" s="77">
        <f t="array" ref="F1738">IFERROR(INDEX(DATA!$I$133:$I$368,MATCH(1,(DATA!$D$133:$D$368=B1738)*(DATA!$E$133:$E$368=D1738),0)),"n/a")</f>
        <v>-2.2938526319922301E-2</v>
      </c>
      <c r="G1738" s="86">
        <f t="array" ref="G1738">IFERROR(INDEX(DATA!$R$133:$R$368,MATCH(1,(DATA!$D$133:$D$368=B1738)*(DATA!$E$133:$E$368=D1738),0)),"n/a")</f>
        <v>3327.31</v>
      </c>
      <c r="H1738" s="77">
        <f t="array" ref="H1738">IFERROR(INDEX(DATA!$S$133:$S$368,MATCH(1,(DATA!$D$133:$D$368=B1738)*(DATA!$E$133:$E$368=D1738),0)),"n/a")</f>
        <v>-7.1398270790424004E-2</v>
      </c>
      <c r="I1738" s="86">
        <f t="array" ref="I1738">IFERROR(INDEX(DATA!$AB$133:$AB$368,MATCH(1,(DATA!$D$133:$D$368=B1738)*(DATA!$E$133:$E$368=D1738),0)),"n/a")</f>
        <v>6565.2</v>
      </c>
      <c r="J1738" s="77">
        <f t="array" ref="J1738">IFERROR(INDEX(DATA!$AC$133:$AC$368,MATCH(1,(DATA!$D$133:$D$368=B1738)*(DATA!$E$133:$E$368=D1738),0)),"n/a")</f>
        <v>-0.124603816957768</v>
      </c>
      <c r="K1738" s="86">
        <f t="array" ref="K1738">IFERROR(INDEX(DATA!$AL$133:$AL$368,MATCH(1,(DATA!$D$133:$D$368=B1738)*(DATA!$E$133:$E$368=D1738),0)),"n/a")</f>
        <v>11856</v>
      </c>
      <c r="L1738" s="77">
        <f t="array" ref="L1738">IFERROR(INDEX(DATA!$AM$133:$AM$368,MATCH(1,(DATA!$D$133:$D$368=B1738)*(DATA!$E$133:$E$368=D1738),0)),"n/a")</f>
        <v>-0.13306843757814901</v>
      </c>
      <c r="M1738" s="66"/>
      <c r="N1738" s="66"/>
      <c r="O1738" s="66"/>
      <c r="P1738" s="66"/>
      <c r="Q1738" s="66"/>
      <c r="S1738" s="70"/>
      <c r="U1738" s="70"/>
      <c r="W1738" s="70"/>
      <c r="Y1738" s="70"/>
    </row>
    <row r="1739" spans="1:25" s="69" customFormat="1" x14ac:dyDescent="0.2">
      <c r="A1739" s="75" t="s">
        <v>19</v>
      </c>
      <c r="B1739" s="66" t="s">
        <v>20</v>
      </c>
      <c r="C1739" s="66" t="s">
        <v>9</v>
      </c>
      <c r="D1739" s="66" t="s">
        <v>345</v>
      </c>
      <c r="E1739" s="86">
        <f t="array" ref="E1739">IFERROR(INDEX(DATA!$H$133:$H$368,MATCH(1,(DATA!$D$133:$D$368=B1739)*(DATA!$E$133:$E$368=D1739),0)),"n/a")</f>
        <v>1343.45</v>
      </c>
      <c r="F1739" s="77">
        <f t="array" ref="F1739">IFERROR(INDEX(DATA!$I$133:$I$368,MATCH(1,(DATA!$D$133:$D$368=B1739)*(DATA!$E$133:$E$368=D1739),0)),"n/a")</f>
        <v>0.340607911228196</v>
      </c>
      <c r="G1739" s="86">
        <f t="array" ref="G1739">IFERROR(INDEX(DATA!$R$133:$R$368,MATCH(1,(DATA!$D$133:$D$368=B1739)*(DATA!$E$133:$E$368=D1739),0)),"n/a")</f>
        <v>4162.97</v>
      </c>
      <c r="H1739" s="77">
        <f t="array" ref="H1739">IFERROR(INDEX(DATA!$S$133:$S$368,MATCH(1,(DATA!$D$133:$D$368=B1739)*(DATA!$E$133:$E$368=D1739),0)),"n/a")</f>
        <v>0.17937175266727501</v>
      </c>
      <c r="I1739" s="86">
        <f t="array" ref="I1739">IFERROR(INDEX(DATA!$AB$133:$AB$368,MATCH(1,(DATA!$D$133:$D$368=B1739)*(DATA!$E$133:$E$368=D1739),0)),"n/a")</f>
        <v>8564.23</v>
      </c>
      <c r="J1739" s="77">
        <f t="array" ref="J1739">IFERROR(INDEX(DATA!$AC$133:$AC$368,MATCH(1,(DATA!$D$133:$D$368=B1739)*(DATA!$E$133:$E$368=D1739),0)),"n/a")</f>
        <v>0.34650082699721402</v>
      </c>
      <c r="K1739" s="86">
        <f t="array" ref="K1739">IFERROR(INDEX(DATA!$AL$133:$AL$368,MATCH(1,(DATA!$D$133:$D$368=B1739)*(DATA!$E$133:$E$368=D1739),0)),"n/a")</f>
        <v>14443.26</v>
      </c>
      <c r="L1739" s="77">
        <f t="array" ref="L1739">IFERROR(INDEX(DATA!$AM$133:$AM$368,MATCH(1,(DATA!$D$133:$D$368=B1739)*(DATA!$E$133:$E$368=D1739),0)),"n/a")</f>
        <v>0.29270582633499498</v>
      </c>
      <c r="M1739" s="66"/>
      <c r="N1739" s="66"/>
      <c r="O1739" s="66"/>
      <c r="P1739" s="66"/>
      <c r="Q1739" s="66"/>
      <c r="S1739" s="70"/>
      <c r="U1739" s="70"/>
      <c r="W1739" s="70"/>
      <c r="Y1739" s="70"/>
    </row>
    <row r="1740" spans="1:25" s="69" customFormat="1" x14ac:dyDescent="0.2">
      <c r="A1740" s="75"/>
      <c r="B1740" s="66"/>
      <c r="C1740" s="66"/>
      <c r="D1740" s="66"/>
      <c r="E1740" s="86"/>
      <c r="F1740" s="77"/>
      <c r="G1740" s="86"/>
      <c r="H1740" s="77"/>
      <c r="I1740" s="86"/>
      <c r="J1740" s="82"/>
      <c r="K1740" s="86"/>
      <c r="L1740" s="77"/>
      <c r="M1740" s="66"/>
      <c r="N1740" s="66"/>
      <c r="O1740" s="66"/>
      <c r="P1740" s="66"/>
      <c r="Q1740" s="66"/>
      <c r="S1740" s="70"/>
      <c r="U1740" s="70"/>
      <c r="W1740" s="70"/>
      <c r="Y1740" s="70"/>
    </row>
    <row r="1741" spans="1:25" s="69" customFormat="1" x14ac:dyDescent="0.2">
      <c r="A1741" s="75" t="s">
        <v>19</v>
      </c>
      <c r="B1741" s="66" t="s">
        <v>20</v>
      </c>
      <c r="C1741" s="66" t="s">
        <v>25</v>
      </c>
      <c r="D1741" s="66" t="s">
        <v>271</v>
      </c>
      <c r="E1741" s="86">
        <f t="array" ref="E1741">IFERROR(INDEX(DATA!$J$133:$J$368,MATCH(1,(DATA!$D$133:$D$368=B1741)*(DATA!$E$133:$E$368=D1741),0)),"n/a")</f>
        <v>6600.23</v>
      </c>
      <c r="F1741" s="77">
        <f t="array" ref="F1741">IFERROR(INDEX(DATA!$K$133:$K$368,MATCH(1,(DATA!$D$133:$D$368=B1741)*(DATA!$E$133:$E$368=D1741),0)),"n/a")</f>
        <v>-4.8796481246090997E-2</v>
      </c>
      <c r="G1741" s="86">
        <f t="array" ref="G1741">IFERROR(INDEX(DATA!$T$133:$T$368,MATCH(1,(DATA!$D$133:$D$368=B1741)*(DATA!$E$133:$E$368=D1741),0)),"n/a")</f>
        <v>23471.99</v>
      </c>
      <c r="H1741" s="77">
        <f t="array" ref="H1741">IFERROR(INDEX(DATA!$U$133:$U$368,MATCH(1,(DATA!$D$133:$D$368=B1741)*(DATA!$E$133:$E$368=D1741),0)),"n/a")</f>
        <v>-1.37268175070289E-2</v>
      </c>
      <c r="I1741" s="86">
        <f t="array" ref="I1741">IFERROR(INDEX(DATA!$AD$133:$AD$368,MATCH(1,(DATA!$D$133:$D$368=B1741)*(DATA!$E$133:$E$368=D1741),0)),"n/a")</f>
        <v>45418.39</v>
      </c>
      <c r="J1741" s="77">
        <f t="array" ref="J1741">IFERROR(INDEX(DATA!$AE$133:$AE$368,MATCH(1,(DATA!$D$133:$D$368=B1741)*(DATA!$E$133:$E$368=D1741),0)),"n/a")</f>
        <v>-1.0979075316412299E-3</v>
      </c>
      <c r="K1741" s="86">
        <f t="array" ref="K1741">IFERROR(INDEX(DATA!$AN$133:$AN$368,MATCH(1,(DATA!$D$133:$D$368=B1741)*(DATA!$E$133:$E$368=D1741),0)),"n/a")</f>
        <v>80750.7</v>
      </c>
      <c r="L1741" s="77">
        <f t="array" ref="L1741">IFERROR(INDEX(DATA!$AO$133:$AO$368,MATCH(1,(DATA!$D$133:$D$368=B1741)*(DATA!$E$133:$E$368=D1741),0)),"n/a")</f>
        <v>2.21099127600362E-2</v>
      </c>
      <c r="M1741" s="66"/>
      <c r="N1741" s="66"/>
      <c r="O1741" s="66"/>
      <c r="P1741" s="66"/>
      <c r="Q1741" s="66"/>
      <c r="S1741" s="70"/>
      <c r="U1741" s="70"/>
      <c r="W1741" s="70"/>
      <c r="Y1741" s="70"/>
    </row>
    <row r="1742" spans="1:25" s="69" customFormat="1" x14ac:dyDescent="0.2">
      <c r="A1742" s="75" t="s">
        <v>19</v>
      </c>
      <c r="B1742" s="66" t="s">
        <v>20</v>
      </c>
      <c r="C1742" s="66" t="s">
        <v>25</v>
      </c>
      <c r="D1742" s="66" t="s">
        <v>272</v>
      </c>
      <c r="E1742" s="86">
        <f t="array" ref="E1742">IFERROR(INDEX(DATA!$J$133:$J$368,MATCH(1,(DATA!$D$133:$D$368=B1742)*(DATA!$E$133:$E$368=D1742),0)),"n/a")</f>
        <v>15397.95</v>
      </c>
      <c r="F1742" s="77">
        <f t="array" ref="F1742">IFERROR(INDEX(DATA!$K$133:$K$368,MATCH(1,(DATA!$D$133:$D$368=B1742)*(DATA!$E$133:$E$368=D1742),0)),"n/a")</f>
        <v>0.22184618558664401</v>
      </c>
      <c r="G1742" s="86">
        <f t="array" ref="G1742">IFERROR(INDEX(DATA!$T$133:$T$368,MATCH(1,(DATA!$D$133:$D$368=B1742)*(DATA!$E$133:$E$368=D1742),0)),"n/a")</f>
        <v>54843.69</v>
      </c>
      <c r="H1742" s="77">
        <f t="array" ref="H1742">IFERROR(INDEX(DATA!$U$133:$U$368,MATCH(1,(DATA!$D$133:$D$368=B1742)*(DATA!$E$133:$E$368=D1742),0)),"n/a")</f>
        <v>0.25272850992213403</v>
      </c>
      <c r="I1742" s="86">
        <f t="array" ref="I1742">IFERROR(INDEX(DATA!$AD$133:$AD$368,MATCH(1,(DATA!$D$133:$D$368=B1742)*(DATA!$E$133:$E$368=D1742),0)),"n/a")</f>
        <v>107019.48</v>
      </c>
      <c r="J1742" s="77">
        <f t="array" ref="J1742">IFERROR(INDEX(DATA!$AE$133:$AE$368,MATCH(1,(DATA!$D$133:$D$368=B1742)*(DATA!$E$133:$E$368=D1742),0)),"n/a")</f>
        <v>0.19517696511355101</v>
      </c>
      <c r="K1742" s="86">
        <f t="array" ref="K1742">IFERROR(INDEX(DATA!$AN$133:$AN$368,MATCH(1,(DATA!$D$133:$D$368=B1742)*(DATA!$E$133:$E$368=D1742),0)),"n/a")</f>
        <v>179960.69</v>
      </c>
      <c r="L1742" s="77">
        <f t="array" ref="L1742">IFERROR(INDEX(DATA!$AO$133:$AO$368,MATCH(1,(DATA!$D$133:$D$368=B1742)*(DATA!$E$133:$E$368=D1742),0)),"n/a")</f>
        <v>0.22378514832659799</v>
      </c>
      <c r="M1742" s="66"/>
      <c r="N1742" s="66"/>
      <c r="O1742" s="66"/>
      <c r="P1742" s="66"/>
      <c r="Q1742" s="66"/>
      <c r="S1742" s="70"/>
      <c r="U1742" s="70"/>
      <c r="W1742" s="70"/>
      <c r="Y1742" s="70"/>
    </row>
    <row r="1743" spans="1:25" s="69" customFormat="1" x14ac:dyDescent="0.2">
      <c r="A1743" s="75" t="s">
        <v>19</v>
      </c>
      <c r="B1743" s="66" t="s">
        <v>20</v>
      </c>
      <c r="C1743" s="66" t="s">
        <v>25</v>
      </c>
      <c r="D1743" s="66" t="s">
        <v>273</v>
      </c>
      <c r="E1743" s="86">
        <f t="array" ref="E1743">IFERROR(INDEX(DATA!$J$133:$J$368,MATCH(1,(DATA!$D$133:$D$368=B1743)*(DATA!$E$133:$E$368=D1743),0)),"n/a")</f>
        <v>43727.11</v>
      </c>
      <c r="F1743" s="77">
        <f t="array" ref="F1743">IFERROR(INDEX(DATA!$K$133:$K$368,MATCH(1,(DATA!$D$133:$D$368=B1743)*(DATA!$E$133:$E$368=D1743),0)),"n/a")</f>
        <v>6.70452776282454E-2</v>
      </c>
      <c r="G1743" s="86">
        <f t="array" ref="G1743">IFERROR(INDEX(DATA!$T$133:$T$368,MATCH(1,(DATA!$D$133:$D$368=B1743)*(DATA!$E$133:$E$368=D1743),0)),"n/a")</f>
        <v>151001.64000000001</v>
      </c>
      <c r="H1743" s="77">
        <f t="array" ref="H1743">IFERROR(INDEX(DATA!$U$133:$U$368,MATCH(1,(DATA!$D$133:$D$368=B1743)*(DATA!$E$133:$E$368=D1743),0)),"n/a")</f>
        <v>8.31274038801222E-2</v>
      </c>
      <c r="I1743" s="86">
        <f t="array" ref="I1743">IFERROR(INDEX(DATA!$AD$133:$AD$368,MATCH(1,(DATA!$D$133:$D$368=B1743)*(DATA!$E$133:$E$368=D1743),0)),"n/a")</f>
        <v>283376</v>
      </c>
      <c r="J1743" s="77">
        <f t="array" ref="J1743">IFERROR(INDEX(DATA!$AE$133:$AE$368,MATCH(1,(DATA!$D$133:$D$368=B1743)*(DATA!$E$133:$E$368=D1743),0)),"n/a")</f>
        <v>9.6122665663439702E-2</v>
      </c>
      <c r="K1743" s="86">
        <f t="array" ref="K1743">IFERROR(INDEX(DATA!$AN$133:$AN$368,MATCH(1,(DATA!$D$133:$D$368=B1743)*(DATA!$E$133:$E$368=D1743),0)),"n/a")</f>
        <v>488793.93</v>
      </c>
      <c r="L1743" s="77">
        <f t="array" ref="L1743">IFERROR(INDEX(DATA!$AO$133:$AO$368,MATCH(1,(DATA!$D$133:$D$368=B1743)*(DATA!$E$133:$E$368=D1743),0)),"n/a")</f>
        <v>0.15155258686261</v>
      </c>
      <c r="M1743" s="66"/>
      <c r="N1743" s="66"/>
      <c r="O1743" s="66"/>
      <c r="P1743" s="66"/>
      <c r="Q1743" s="66"/>
      <c r="S1743" s="70"/>
      <c r="U1743" s="70"/>
      <c r="W1743" s="70"/>
      <c r="Y1743" s="70"/>
    </row>
    <row r="1744" spans="1:25" s="69" customFormat="1" x14ac:dyDescent="0.2">
      <c r="A1744" s="75" t="s">
        <v>19</v>
      </c>
      <c r="B1744" s="66" t="s">
        <v>20</v>
      </c>
      <c r="C1744" s="66" t="s">
        <v>25</v>
      </c>
      <c r="D1744" s="66" t="s">
        <v>274</v>
      </c>
      <c r="E1744" s="86">
        <f t="array" ref="E1744">IFERROR(INDEX(DATA!$J$133:$J$368,MATCH(1,(DATA!$D$133:$D$368=B1744)*(DATA!$E$133:$E$368=D1744),0)),"n/a")</f>
        <v>6422.81</v>
      </c>
      <c r="F1744" s="77">
        <f t="array" ref="F1744">IFERROR(INDEX(DATA!$K$133:$K$368,MATCH(1,(DATA!$D$133:$D$368=B1744)*(DATA!$E$133:$E$368=D1744),0)),"n/a")</f>
        <v>2.5755856335392901E-3</v>
      </c>
      <c r="G1744" s="86">
        <f t="array" ref="G1744">IFERROR(INDEX(DATA!$T$133:$T$368,MATCH(1,(DATA!$D$133:$D$368=B1744)*(DATA!$E$133:$E$368=D1744),0)),"n/a")</f>
        <v>22703.71</v>
      </c>
      <c r="H1744" s="77">
        <f t="array" ref="H1744">IFERROR(INDEX(DATA!$U$133:$U$368,MATCH(1,(DATA!$D$133:$D$368=B1744)*(DATA!$E$133:$E$368=D1744),0)),"n/a")</f>
        <v>1.8078021359104999E-2</v>
      </c>
      <c r="I1744" s="86">
        <f t="array" ref="I1744">IFERROR(INDEX(DATA!$AD$133:$AD$368,MATCH(1,(DATA!$D$133:$D$368=B1744)*(DATA!$E$133:$E$368=D1744),0)),"n/a")</f>
        <v>43796.52</v>
      </c>
      <c r="J1744" s="77">
        <f t="array" ref="J1744">IFERROR(INDEX(DATA!$AE$133:$AE$368,MATCH(1,(DATA!$D$133:$D$368=B1744)*(DATA!$E$133:$E$368=D1744),0)),"n/a")</f>
        <v>3.3458396454814597E-2</v>
      </c>
      <c r="K1744" s="86">
        <f t="array" ref="K1744">IFERROR(INDEX(DATA!$AN$133:$AN$368,MATCH(1,(DATA!$D$133:$D$368=B1744)*(DATA!$E$133:$E$368=D1744),0)),"n/a")</f>
        <v>75243.5</v>
      </c>
      <c r="L1744" s="77">
        <f t="array" ref="L1744">IFERROR(INDEX(DATA!$AO$133:$AO$368,MATCH(1,(DATA!$D$133:$D$368=B1744)*(DATA!$E$133:$E$368=D1744),0)),"n/a")</f>
        <v>1.28547417946295E-2</v>
      </c>
      <c r="M1744" s="66"/>
      <c r="N1744" s="66"/>
      <c r="O1744" s="66"/>
      <c r="P1744" s="66"/>
      <c r="Q1744" s="66"/>
      <c r="S1744" s="70"/>
      <c r="U1744" s="70"/>
      <c r="W1744" s="70"/>
      <c r="Y1744" s="70"/>
    </row>
    <row r="1745" spans="1:25" s="69" customFormat="1" x14ac:dyDescent="0.2">
      <c r="A1745" s="75" t="s">
        <v>19</v>
      </c>
      <c r="B1745" s="66" t="s">
        <v>20</v>
      </c>
      <c r="C1745" s="66" t="s">
        <v>25</v>
      </c>
      <c r="D1745" s="66" t="s">
        <v>275</v>
      </c>
      <c r="E1745" s="86">
        <f t="array" ref="E1745">IFERROR(INDEX(DATA!$J$133:$J$368,MATCH(1,(DATA!$D$133:$D$368=B1745)*(DATA!$E$133:$E$368=D1745),0)),"n/a")</f>
        <v>30420.92</v>
      </c>
      <c r="F1745" s="77">
        <f t="array" ref="F1745">IFERROR(INDEX(DATA!$K$133:$K$368,MATCH(1,(DATA!$D$133:$D$368=B1745)*(DATA!$E$133:$E$368=D1745),0)),"n/a")</f>
        <v>0.19072748039195001</v>
      </c>
      <c r="G1745" s="86">
        <f t="array" ref="G1745">IFERROR(INDEX(DATA!$T$133:$T$368,MATCH(1,(DATA!$D$133:$D$368=B1745)*(DATA!$E$133:$E$368=D1745),0)),"n/a")</f>
        <v>107378.2</v>
      </c>
      <c r="H1745" s="77">
        <f t="array" ref="H1745">IFERROR(INDEX(DATA!$U$133:$U$368,MATCH(1,(DATA!$D$133:$D$368=B1745)*(DATA!$E$133:$E$368=D1745),0)),"n/a")</f>
        <v>0.17363126156655001</v>
      </c>
      <c r="I1745" s="86">
        <f t="array" ref="I1745">IFERROR(INDEX(DATA!$AD$133:$AD$368,MATCH(1,(DATA!$D$133:$D$368=B1745)*(DATA!$E$133:$E$368=D1745),0)),"n/a")</f>
        <v>205733.52</v>
      </c>
      <c r="J1745" s="77">
        <f t="array" ref="J1745">IFERROR(INDEX(DATA!$AE$133:$AE$368,MATCH(1,(DATA!$D$133:$D$368=B1745)*(DATA!$E$133:$E$368=D1745),0)),"n/a")</f>
        <v>9.2210379277142596E-2</v>
      </c>
      <c r="K1745" s="86">
        <f t="array" ref="K1745">IFERROR(INDEX(DATA!$AN$133:$AN$368,MATCH(1,(DATA!$D$133:$D$368=B1745)*(DATA!$E$133:$E$368=D1745),0)),"n/a")</f>
        <v>347909.7</v>
      </c>
      <c r="L1745" s="77">
        <f t="array" ref="L1745">IFERROR(INDEX(DATA!$AO$133:$AO$368,MATCH(1,(DATA!$D$133:$D$368=B1745)*(DATA!$E$133:$E$368=D1745),0)),"n/a")</f>
        <v>3.18982013795076E-2</v>
      </c>
      <c r="M1745" s="66"/>
      <c r="N1745" s="66"/>
      <c r="O1745" s="66"/>
      <c r="P1745" s="66"/>
      <c r="Q1745" s="66"/>
      <c r="S1745" s="70"/>
      <c r="U1745" s="70"/>
      <c r="W1745" s="70"/>
      <c r="Y1745" s="70"/>
    </row>
    <row r="1746" spans="1:25" s="69" customFormat="1" x14ac:dyDescent="0.2">
      <c r="A1746" s="75" t="s">
        <v>19</v>
      </c>
      <c r="B1746" s="66" t="s">
        <v>20</v>
      </c>
      <c r="C1746" s="66" t="s">
        <v>25</v>
      </c>
      <c r="D1746" s="66" t="s">
        <v>276</v>
      </c>
      <c r="E1746" s="86">
        <f t="array" ref="E1746">IFERROR(INDEX(DATA!$J$133:$J$368,MATCH(1,(DATA!$D$133:$D$368=B1746)*(DATA!$E$133:$E$368=D1746),0)),"n/a")</f>
        <v>27951.78</v>
      </c>
      <c r="F1746" s="77">
        <f t="array" ref="F1746">IFERROR(INDEX(DATA!$K$133:$K$368,MATCH(1,(DATA!$D$133:$D$368=B1746)*(DATA!$E$133:$E$368=D1746),0)),"n/a")</f>
        <v>5.70914025177972E-2</v>
      </c>
      <c r="G1746" s="86">
        <f t="array" ref="G1746">IFERROR(INDEX(DATA!$T$133:$T$368,MATCH(1,(DATA!$D$133:$D$368=B1746)*(DATA!$E$133:$E$368=D1746),0)),"n/a")</f>
        <v>100152.04</v>
      </c>
      <c r="H1746" s="77">
        <f t="array" ref="H1746">IFERROR(INDEX(DATA!$U$133:$U$368,MATCH(1,(DATA!$D$133:$D$368=B1746)*(DATA!$E$133:$E$368=D1746),0)),"n/a")</f>
        <v>6.8951347534353294E-2</v>
      </c>
      <c r="I1746" s="86">
        <f t="array" ref="I1746">IFERROR(INDEX(DATA!$AD$133:$AD$368,MATCH(1,(DATA!$D$133:$D$368=B1746)*(DATA!$E$133:$E$368=D1746),0)),"n/a")</f>
        <v>179936.2</v>
      </c>
      <c r="J1746" s="77">
        <f t="array" ref="J1746">IFERROR(INDEX(DATA!$AE$133:$AE$368,MATCH(1,(DATA!$D$133:$D$368=B1746)*(DATA!$E$133:$E$368=D1746),0)),"n/a")</f>
        <v>0.110205218926184</v>
      </c>
      <c r="K1746" s="86">
        <f t="array" ref="K1746">IFERROR(INDEX(DATA!$AN$133:$AN$368,MATCH(1,(DATA!$D$133:$D$368=B1746)*(DATA!$E$133:$E$368=D1746),0)),"n/a")</f>
        <v>312103.01</v>
      </c>
      <c r="L1746" s="77">
        <f t="array" ref="L1746">IFERROR(INDEX(DATA!$AO$133:$AO$368,MATCH(1,(DATA!$D$133:$D$368=B1746)*(DATA!$E$133:$E$368=D1746),0)),"n/a")</f>
        <v>0.27783296849322597</v>
      </c>
      <c r="M1746" s="66"/>
      <c r="N1746" s="66"/>
      <c r="O1746" s="66"/>
      <c r="P1746" s="66"/>
      <c r="Q1746" s="66"/>
      <c r="S1746" s="70"/>
      <c r="U1746" s="70"/>
      <c r="W1746" s="70"/>
      <c r="Y1746" s="70"/>
    </row>
    <row r="1747" spans="1:25" s="69" customFormat="1" x14ac:dyDescent="0.2">
      <c r="A1747" s="75" t="s">
        <v>19</v>
      </c>
      <c r="B1747" s="66" t="s">
        <v>20</v>
      </c>
      <c r="C1747" s="66" t="s">
        <v>25</v>
      </c>
      <c r="D1747" s="66" t="s">
        <v>277</v>
      </c>
      <c r="E1747" s="86">
        <f t="array" ref="E1747">IFERROR(INDEX(DATA!$J$133:$J$368,MATCH(1,(DATA!$D$133:$D$368=B1747)*(DATA!$E$133:$E$368=D1747),0)),"n/a")</f>
        <v>5750.35</v>
      </c>
      <c r="F1747" s="77">
        <f t="array" ref="F1747">IFERROR(INDEX(DATA!$K$133:$K$368,MATCH(1,(DATA!$D$133:$D$368=B1747)*(DATA!$E$133:$E$368=D1747),0)),"n/a")</f>
        <v>-5.1360348946166701E-2</v>
      </c>
      <c r="G1747" s="86">
        <f t="array" ref="G1747">IFERROR(INDEX(DATA!$T$133:$T$368,MATCH(1,(DATA!$D$133:$D$368=B1747)*(DATA!$E$133:$E$368=D1747),0)),"n/a")</f>
        <v>21625.09</v>
      </c>
      <c r="H1747" s="77">
        <f t="array" ref="H1747">IFERROR(INDEX(DATA!$U$133:$U$368,MATCH(1,(DATA!$D$133:$D$368=B1747)*(DATA!$E$133:$E$368=D1747),0)),"n/a")</f>
        <v>-2.7746755722445102E-2</v>
      </c>
      <c r="I1747" s="86">
        <f t="array" ref="I1747">IFERROR(INDEX(DATA!$AD$133:$AD$368,MATCH(1,(DATA!$D$133:$D$368=B1747)*(DATA!$E$133:$E$368=D1747),0)),"n/a")</f>
        <v>41320.019999999997</v>
      </c>
      <c r="J1747" s="77">
        <f t="array" ref="J1747">IFERROR(INDEX(DATA!$AE$133:$AE$368,MATCH(1,(DATA!$D$133:$D$368=B1747)*(DATA!$E$133:$E$368=D1747),0)),"n/a")</f>
        <v>0.115379652699234</v>
      </c>
      <c r="K1747" s="86">
        <f t="array" ref="K1747">IFERROR(INDEX(DATA!$AN$133:$AN$368,MATCH(1,(DATA!$D$133:$D$368=B1747)*(DATA!$E$133:$E$368=D1747),0)),"n/a")</f>
        <v>73291.179999999993</v>
      </c>
      <c r="L1747" s="77">
        <f t="array" ref="L1747">IFERROR(INDEX(DATA!$AO$133:$AO$368,MATCH(1,(DATA!$D$133:$D$368=B1747)*(DATA!$E$133:$E$368=D1747),0)),"n/a")</f>
        <v>0.27368093424704099</v>
      </c>
      <c r="M1747" s="66"/>
      <c r="N1747" s="66"/>
      <c r="O1747" s="66"/>
      <c r="P1747" s="66"/>
      <c r="Q1747" s="66"/>
      <c r="S1747" s="70"/>
      <c r="U1747" s="70"/>
      <c r="W1747" s="70"/>
      <c r="Y1747" s="70"/>
    </row>
    <row r="1748" spans="1:25" s="69" customFormat="1" x14ac:dyDescent="0.2">
      <c r="A1748" s="75" t="s">
        <v>19</v>
      </c>
      <c r="B1748" s="66" t="s">
        <v>20</v>
      </c>
      <c r="C1748" s="66" t="s">
        <v>25</v>
      </c>
      <c r="D1748" s="66" t="s">
        <v>278</v>
      </c>
      <c r="E1748" s="86">
        <f t="array" ref="E1748">IFERROR(INDEX(DATA!$J$133:$J$368,MATCH(1,(DATA!$D$133:$D$368=B1748)*(DATA!$E$133:$E$368=D1748),0)),"n/a")</f>
        <v>35771.730000000003</v>
      </c>
      <c r="F1748" s="77">
        <f t="array" ref="F1748">IFERROR(INDEX(DATA!$K$133:$K$368,MATCH(1,(DATA!$D$133:$D$368=B1748)*(DATA!$E$133:$E$368=D1748),0)),"n/a")</f>
        <v>0.20914409447700999</v>
      </c>
      <c r="G1748" s="86">
        <f t="array" ref="G1748">IFERROR(INDEX(DATA!$T$133:$T$368,MATCH(1,(DATA!$D$133:$D$368=B1748)*(DATA!$E$133:$E$368=D1748),0)),"n/a")</f>
        <v>120554.32</v>
      </c>
      <c r="H1748" s="77">
        <f t="array" ref="H1748">IFERROR(INDEX(DATA!$U$133:$U$368,MATCH(1,(DATA!$D$133:$D$368=B1748)*(DATA!$E$133:$E$368=D1748),0)),"n/a")</f>
        <v>0.235039272431705</v>
      </c>
      <c r="I1748" s="86">
        <f t="array" ref="I1748">IFERROR(INDEX(DATA!$AD$133:$AD$368,MATCH(1,(DATA!$D$133:$D$368=B1748)*(DATA!$E$133:$E$368=D1748),0)),"n/a")</f>
        <v>218175.3</v>
      </c>
      <c r="J1748" s="77">
        <f t="array" ref="J1748">IFERROR(INDEX(DATA!$AE$133:$AE$368,MATCH(1,(DATA!$D$133:$D$368=B1748)*(DATA!$E$133:$E$368=D1748),0)),"n/a")</f>
        <v>0.22826915200707101</v>
      </c>
      <c r="K1748" s="86">
        <f t="array" ref="K1748">IFERROR(INDEX(DATA!$AN$133:$AN$368,MATCH(1,(DATA!$D$133:$D$368=B1748)*(DATA!$E$133:$E$368=D1748),0)),"n/a")</f>
        <v>371429.76</v>
      </c>
      <c r="L1748" s="77">
        <f t="array" ref="L1748">IFERROR(INDEX(DATA!$AO$133:$AO$368,MATCH(1,(DATA!$D$133:$D$368=B1748)*(DATA!$E$133:$E$368=D1748),0)),"n/a")</f>
        <v>0.23590962131788601</v>
      </c>
      <c r="M1748" s="66"/>
      <c r="N1748" s="66"/>
      <c r="O1748" s="66"/>
      <c r="P1748" s="66"/>
      <c r="Q1748" s="66"/>
      <c r="S1748" s="70"/>
      <c r="U1748" s="70"/>
      <c r="W1748" s="70"/>
      <c r="Y1748" s="70"/>
    </row>
    <row r="1749" spans="1:25" s="69" customFormat="1" x14ac:dyDescent="0.2">
      <c r="A1749" s="75" t="s">
        <v>19</v>
      </c>
      <c r="B1749" s="66" t="s">
        <v>20</v>
      </c>
      <c r="C1749" s="66" t="s">
        <v>25</v>
      </c>
      <c r="D1749" s="66" t="s">
        <v>279</v>
      </c>
      <c r="E1749" s="86">
        <f t="array" ref="E1749">IFERROR(INDEX(DATA!$J$133:$J$368,MATCH(1,(DATA!$D$133:$D$368=B1749)*(DATA!$E$133:$E$368=D1749),0)),"n/a")</f>
        <v>12126.48</v>
      </c>
      <c r="F1749" s="77">
        <f t="array" ref="F1749">IFERROR(INDEX(DATA!$K$133:$K$368,MATCH(1,(DATA!$D$133:$D$368=B1749)*(DATA!$E$133:$E$368=D1749),0)),"n/a")</f>
        <v>-0.108943280599011</v>
      </c>
      <c r="G1749" s="86">
        <f t="array" ref="G1749">IFERROR(INDEX(DATA!$T$133:$T$368,MATCH(1,(DATA!$D$133:$D$368=B1749)*(DATA!$E$133:$E$368=D1749),0)),"n/a")</f>
        <v>44351.74</v>
      </c>
      <c r="H1749" s="77">
        <f t="array" ref="H1749">IFERROR(INDEX(DATA!$U$133:$U$368,MATCH(1,(DATA!$D$133:$D$368=B1749)*(DATA!$E$133:$E$368=D1749),0)),"n/a")</f>
        <v>-1.64724969042827E-2</v>
      </c>
      <c r="I1749" s="86">
        <f t="array" ref="I1749">IFERROR(INDEX(DATA!$AD$133:$AD$368,MATCH(1,(DATA!$D$133:$D$368=B1749)*(DATA!$E$133:$E$368=D1749),0)),"n/a")</f>
        <v>88174.15</v>
      </c>
      <c r="J1749" s="77">
        <f t="array" ref="J1749">IFERROR(INDEX(DATA!$AE$133:$AE$368,MATCH(1,(DATA!$D$133:$D$368=B1749)*(DATA!$E$133:$E$368=D1749),0)),"n/a")</f>
        <v>6.4135237414571097E-2</v>
      </c>
      <c r="K1749" s="86">
        <f t="array" ref="K1749">IFERROR(INDEX(DATA!$AN$133:$AN$368,MATCH(1,(DATA!$D$133:$D$368=B1749)*(DATA!$E$133:$E$368=D1749),0)),"n/a")</f>
        <v>150858.67000000001</v>
      </c>
      <c r="L1749" s="77">
        <f t="array" ref="L1749">IFERROR(INDEX(DATA!$AO$133:$AO$368,MATCH(1,(DATA!$D$133:$D$368=B1749)*(DATA!$E$133:$E$368=D1749),0)),"n/a")</f>
        <v>5.0173186821999401E-2</v>
      </c>
      <c r="M1749" s="66"/>
      <c r="N1749" s="66"/>
      <c r="O1749" s="66"/>
      <c r="P1749" s="66"/>
      <c r="Q1749" s="66"/>
      <c r="S1749" s="70"/>
      <c r="U1749" s="70"/>
      <c r="W1749" s="70"/>
      <c r="Y1749" s="70"/>
    </row>
    <row r="1750" spans="1:25" s="69" customFormat="1" x14ac:dyDescent="0.2">
      <c r="A1750" s="75" t="s">
        <v>19</v>
      </c>
      <c r="B1750" s="66" t="s">
        <v>20</v>
      </c>
      <c r="C1750" s="66" t="s">
        <v>25</v>
      </c>
      <c r="D1750" s="66" t="s">
        <v>280</v>
      </c>
      <c r="E1750" s="86">
        <f t="array" ref="E1750">IFERROR(INDEX(DATA!$J$133:$J$368,MATCH(1,(DATA!$D$133:$D$368=B1750)*(DATA!$E$133:$E$368=D1750),0)),"n/a")</f>
        <v>4780.82</v>
      </c>
      <c r="F1750" s="77">
        <f t="array" ref="F1750">IFERROR(INDEX(DATA!$K$133:$K$368,MATCH(1,(DATA!$D$133:$D$368=B1750)*(DATA!$E$133:$E$368=D1750),0)),"n/a")</f>
        <v>9.0950995493182599E-2</v>
      </c>
      <c r="G1750" s="86">
        <f t="array" ref="G1750">IFERROR(INDEX(DATA!$T$133:$T$368,MATCH(1,(DATA!$D$133:$D$368=B1750)*(DATA!$E$133:$E$368=D1750),0)),"n/a")</f>
        <v>17393.8</v>
      </c>
      <c r="H1750" s="77">
        <f t="array" ref="H1750">IFERROR(INDEX(DATA!$U$133:$U$368,MATCH(1,(DATA!$D$133:$D$368=B1750)*(DATA!$E$133:$E$368=D1750),0)),"n/a")</f>
        <v>6.0128906428560502E-2</v>
      </c>
      <c r="I1750" s="86">
        <f t="array" ref="I1750">IFERROR(INDEX(DATA!$AD$133:$AD$368,MATCH(1,(DATA!$D$133:$D$368=B1750)*(DATA!$E$133:$E$368=D1750),0)),"n/a")</f>
        <v>36290.71</v>
      </c>
      <c r="J1750" s="77">
        <f t="array" ref="J1750">IFERROR(INDEX(DATA!$AE$133:$AE$368,MATCH(1,(DATA!$D$133:$D$368=B1750)*(DATA!$E$133:$E$368=D1750),0)),"n/a")</f>
        <v>3.1988750433659903E-2</v>
      </c>
      <c r="K1750" s="86">
        <f t="array" ref="K1750">IFERROR(INDEX(DATA!$AN$133:$AN$368,MATCH(1,(DATA!$D$133:$D$368=B1750)*(DATA!$E$133:$E$368=D1750),0)),"n/a")</f>
        <v>63593.97</v>
      </c>
      <c r="L1750" s="77">
        <f t="array" ref="L1750">IFERROR(INDEX(DATA!$AO$133:$AO$368,MATCH(1,(DATA!$D$133:$D$368=B1750)*(DATA!$E$133:$E$368=D1750),0)),"n/a")</f>
        <v>4.6910566434069101E-3</v>
      </c>
      <c r="M1750" s="66"/>
      <c r="N1750" s="66"/>
      <c r="O1750" s="66"/>
      <c r="P1750" s="66"/>
      <c r="Q1750" s="66"/>
      <c r="S1750" s="70"/>
      <c r="U1750" s="70"/>
      <c r="W1750" s="70"/>
      <c r="Y1750" s="70"/>
    </row>
    <row r="1751" spans="1:25" s="69" customFormat="1" x14ac:dyDescent="0.2">
      <c r="A1751" s="75" t="s">
        <v>19</v>
      </c>
      <c r="B1751" s="66" t="s">
        <v>20</v>
      </c>
      <c r="C1751" s="66" t="s">
        <v>25</v>
      </c>
      <c r="D1751" s="66" t="s">
        <v>281</v>
      </c>
      <c r="E1751" s="86">
        <f t="array" ref="E1751">IFERROR(INDEX(DATA!$J$133:$J$368,MATCH(1,(DATA!$D$133:$D$368=B1751)*(DATA!$E$133:$E$368=D1751),0)),"n/a")</f>
        <v>6562.07</v>
      </c>
      <c r="F1751" s="77">
        <f t="array" ref="F1751">IFERROR(INDEX(DATA!$K$133:$K$368,MATCH(1,(DATA!$D$133:$D$368=B1751)*(DATA!$E$133:$E$368=D1751),0)),"n/a")</f>
        <v>-5.7780336794706802E-2</v>
      </c>
      <c r="G1751" s="86">
        <f t="array" ref="G1751">IFERROR(INDEX(DATA!$T$133:$T$368,MATCH(1,(DATA!$D$133:$D$368=B1751)*(DATA!$E$133:$E$368=D1751),0)),"n/a")</f>
        <v>23443.27</v>
      </c>
      <c r="H1751" s="77">
        <f t="array" ref="H1751">IFERROR(INDEX(DATA!$U$133:$U$368,MATCH(1,(DATA!$D$133:$D$368=B1751)*(DATA!$E$133:$E$368=D1751),0)),"n/a")</f>
        <v>-5.6562535464517803E-2</v>
      </c>
      <c r="I1751" s="86">
        <f t="array" ref="I1751">IFERROR(INDEX(DATA!$AD$133:$AD$368,MATCH(1,(DATA!$D$133:$D$368=B1751)*(DATA!$E$133:$E$368=D1751),0)),"n/a")</f>
        <v>46694.97</v>
      </c>
      <c r="J1751" s="77">
        <f t="array" ref="J1751">IFERROR(INDEX(DATA!$AE$133:$AE$368,MATCH(1,(DATA!$D$133:$D$368=B1751)*(DATA!$E$133:$E$368=D1751),0)),"n/a")</f>
        <v>-0.110574710629453</v>
      </c>
      <c r="K1751" s="86">
        <f t="array" ref="K1751">IFERROR(INDEX(DATA!$AN$133:$AN$368,MATCH(1,(DATA!$D$133:$D$368=B1751)*(DATA!$E$133:$E$368=D1751),0)),"n/a")</f>
        <v>84126.96</v>
      </c>
      <c r="L1751" s="77">
        <f t="array" ref="L1751">IFERROR(INDEX(DATA!$AO$133:$AO$368,MATCH(1,(DATA!$D$133:$D$368=B1751)*(DATA!$E$133:$E$368=D1751),0)),"n/a")</f>
        <v>-0.141474904097455</v>
      </c>
      <c r="M1751" s="66"/>
      <c r="N1751" s="66"/>
      <c r="O1751" s="66"/>
      <c r="P1751" s="66"/>
      <c r="Q1751" s="66"/>
      <c r="S1751" s="70"/>
      <c r="U1751" s="70"/>
      <c r="W1751" s="70"/>
      <c r="Y1751" s="70"/>
    </row>
    <row r="1752" spans="1:25" s="69" customFormat="1" x14ac:dyDescent="0.2">
      <c r="A1752" s="75" t="s">
        <v>19</v>
      </c>
      <c r="B1752" s="66" t="s">
        <v>20</v>
      </c>
      <c r="C1752" s="66" t="s">
        <v>25</v>
      </c>
      <c r="D1752" s="66" t="s">
        <v>282</v>
      </c>
      <c r="E1752" s="86">
        <f t="array" ref="E1752">IFERROR(INDEX(DATA!$J$133:$J$368,MATCH(1,(DATA!$D$133:$D$368=B1752)*(DATA!$E$133:$E$368=D1752),0)),"n/a")</f>
        <v>9862.2099999999991</v>
      </c>
      <c r="F1752" s="77">
        <f t="array" ref="F1752">IFERROR(INDEX(DATA!$K$133:$K$368,MATCH(1,(DATA!$D$133:$D$368=B1752)*(DATA!$E$133:$E$368=D1752),0)),"n/a")</f>
        <v>-3.3553462601706503E-2</v>
      </c>
      <c r="G1752" s="86">
        <f t="array" ref="G1752">IFERROR(INDEX(DATA!$T$133:$T$368,MATCH(1,(DATA!$D$133:$D$368=B1752)*(DATA!$E$133:$E$368=D1752),0)),"n/a")</f>
        <v>33215.26</v>
      </c>
      <c r="H1752" s="77">
        <f t="array" ref="H1752">IFERROR(INDEX(DATA!$U$133:$U$368,MATCH(1,(DATA!$D$133:$D$368=B1752)*(DATA!$E$133:$E$368=D1752),0)),"n/a")</f>
        <v>-5.84272300203309E-2</v>
      </c>
      <c r="I1752" s="86">
        <f t="array" ref="I1752">IFERROR(INDEX(DATA!$AD$133:$AD$368,MATCH(1,(DATA!$D$133:$D$368=B1752)*(DATA!$E$133:$E$368=D1752),0)),"n/a")</f>
        <v>65796.12</v>
      </c>
      <c r="J1752" s="77">
        <f t="array" ref="J1752">IFERROR(INDEX(DATA!$AE$133:$AE$368,MATCH(1,(DATA!$D$133:$D$368=B1752)*(DATA!$E$133:$E$368=D1752),0)),"n/a")</f>
        <v>3.5057319285718001E-2</v>
      </c>
      <c r="K1752" s="86">
        <f t="array" ref="K1752">IFERROR(INDEX(DATA!$AN$133:$AN$368,MATCH(1,(DATA!$D$133:$D$368=B1752)*(DATA!$E$133:$E$368=D1752),0)),"n/a")</f>
        <v>117017.93</v>
      </c>
      <c r="L1752" s="77">
        <f t="array" ref="L1752">IFERROR(INDEX(DATA!$AO$133:$AO$368,MATCH(1,(DATA!$D$133:$D$368=B1752)*(DATA!$E$133:$E$368=D1752),0)),"n/a")</f>
        <v>0.159973160153077</v>
      </c>
      <c r="M1752" s="66"/>
      <c r="N1752" s="66"/>
      <c r="O1752" s="66"/>
      <c r="P1752" s="66"/>
      <c r="Q1752" s="66"/>
      <c r="S1752" s="70"/>
      <c r="U1752" s="70"/>
      <c r="W1752" s="70"/>
      <c r="Y1752" s="70"/>
    </row>
    <row r="1753" spans="1:25" s="69" customFormat="1" x14ac:dyDescent="0.2">
      <c r="A1753" s="75" t="s">
        <v>19</v>
      </c>
      <c r="B1753" s="66" t="s">
        <v>20</v>
      </c>
      <c r="C1753" s="66" t="s">
        <v>25</v>
      </c>
      <c r="D1753" s="66" t="s">
        <v>283</v>
      </c>
      <c r="E1753" s="86">
        <f t="array" ref="E1753">IFERROR(INDEX(DATA!$J$133:$J$368,MATCH(1,(DATA!$D$133:$D$368=B1753)*(DATA!$E$133:$E$368=D1753),0)),"n/a")</f>
        <v>14848.54</v>
      </c>
      <c r="F1753" s="77">
        <f t="array" ref="F1753">IFERROR(INDEX(DATA!$K$133:$K$368,MATCH(1,(DATA!$D$133:$D$368=B1753)*(DATA!$E$133:$E$368=D1753),0)),"n/a")</f>
        <v>0.26737498698359002</v>
      </c>
      <c r="G1753" s="86">
        <f t="array" ref="G1753">IFERROR(INDEX(DATA!$T$133:$T$368,MATCH(1,(DATA!$D$133:$D$368=B1753)*(DATA!$E$133:$E$368=D1753),0)),"n/a")</f>
        <v>51245.4</v>
      </c>
      <c r="H1753" s="77">
        <f t="array" ref="H1753">IFERROR(INDEX(DATA!$U$133:$U$368,MATCH(1,(DATA!$D$133:$D$368=B1753)*(DATA!$E$133:$E$368=D1753),0)),"n/a")</f>
        <v>0.25445125376828098</v>
      </c>
      <c r="I1753" s="86">
        <f t="array" ref="I1753">IFERROR(INDEX(DATA!$AD$133:$AD$368,MATCH(1,(DATA!$D$133:$D$368=B1753)*(DATA!$E$133:$E$368=D1753),0)),"n/a")</f>
        <v>102409.25</v>
      </c>
      <c r="J1753" s="77">
        <f t="array" ref="J1753">IFERROR(INDEX(DATA!$AE$133:$AE$368,MATCH(1,(DATA!$D$133:$D$368=B1753)*(DATA!$E$133:$E$368=D1753),0)),"n/a")</f>
        <v>0.38235214318794802</v>
      </c>
      <c r="K1753" s="86">
        <f t="array" ref="K1753">IFERROR(INDEX(DATA!$AN$133:$AN$368,MATCH(1,(DATA!$D$133:$D$368=B1753)*(DATA!$E$133:$E$368=D1753),0)),"n/a")</f>
        <v>169989.19</v>
      </c>
      <c r="L1753" s="77">
        <f t="array" ref="L1753">IFERROR(INDEX(DATA!$AO$133:$AO$368,MATCH(1,(DATA!$D$133:$D$368=B1753)*(DATA!$E$133:$E$368=D1753),0)),"n/a")</f>
        <v>0.40980026089598198</v>
      </c>
      <c r="M1753" s="66"/>
      <c r="N1753" s="66"/>
      <c r="O1753" s="66"/>
      <c r="P1753" s="66"/>
      <c r="Q1753" s="66"/>
      <c r="S1753" s="70"/>
      <c r="U1753" s="70"/>
      <c r="W1753" s="70"/>
      <c r="Y1753" s="70"/>
    </row>
    <row r="1754" spans="1:25" s="69" customFormat="1" x14ac:dyDescent="0.2">
      <c r="A1754" s="75" t="s">
        <v>19</v>
      </c>
      <c r="B1754" s="66" t="s">
        <v>20</v>
      </c>
      <c r="C1754" s="66" t="s">
        <v>25</v>
      </c>
      <c r="D1754" s="66" t="s">
        <v>284</v>
      </c>
      <c r="E1754" s="86">
        <f t="array" ref="E1754">IFERROR(INDEX(DATA!$J$133:$J$368,MATCH(1,(DATA!$D$133:$D$368=B1754)*(DATA!$E$133:$E$368=D1754),0)),"n/a")</f>
        <v>13090.21</v>
      </c>
      <c r="F1754" s="77">
        <f t="array" ref="F1754">IFERROR(INDEX(DATA!$K$133:$K$368,MATCH(1,(DATA!$D$133:$D$368=B1754)*(DATA!$E$133:$E$368=D1754),0)),"n/a")</f>
        <v>1.9526461310798798E-2</v>
      </c>
      <c r="G1754" s="86">
        <f t="array" ref="G1754">IFERROR(INDEX(DATA!$T$133:$T$368,MATCH(1,(DATA!$D$133:$D$368=B1754)*(DATA!$E$133:$E$368=D1754),0)),"n/a")</f>
        <v>44501.37</v>
      </c>
      <c r="H1754" s="77">
        <f t="array" ref="H1754">IFERROR(INDEX(DATA!$U$133:$U$368,MATCH(1,(DATA!$D$133:$D$368=B1754)*(DATA!$E$133:$E$368=D1754),0)),"n/a")</f>
        <v>-3.5343492768442099E-2</v>
      </c>
      <c r="I1754" s="86">
        <f t="array" ref="I1754">IFERROR(INDEX(DATA!$AD$133:$AD$368,MATCH(1,(DATA!$D$133:$D$368=B1754)*(DATA!$E$133:$E$368=D1754),0)),"n/a")</f>
        <v>87723.37</v>
      </c>
      <c r="J1754" s="77">
        <f t="array" ref="J1754">IFERROR(INDEX(DATA!$AE$133:$AE$368,MATCH(1,(DATA!$D$133:$D$368=B1754)*(DATA!$E$133:$E$368=D1754),0)),"n/a")</f>
        <v>-4.9091425067987603E-2</v>
      </c>
      <c r="K1754" s="86">
        <f t="array" ref="K1754">IFERROR(INDEX(DATA!$AN$133:$AN$368,MATCH(1,(DATA!$D$133:$D$368=B1754)*(DATA!$E$133:$E$368=D1754),0)),"n/a")</f>
        <v>156681.94</v>
      </c>
      <c r="L1754" s="77">
        <f t="array" ref="L1754">IFERROR(INDEX(DATA!$AO$133:$AO$368,MATCH(1,(DATA!$D$133:$D$368=B1754)*(DATA!$E$133:$E$368=D1754),0)),"n/a")</f>
        <v>-6.6802820760223494E-2</v>
      </c>
      <c r="M1754" s="66"/>
      <c r="N1754" s="66"/>
      <c r="O1754" s="66"/>
      <c r="P1754" s="66"/>
      <c r="Q1754" s="66"/>
      <c r="S1754" s="70"/>
      <c r="U1754" s="70"/>
      <c r="W1754" s="70"/>
      <c r="Y1754" s="70"/>
    </row>
    <row r="1755" spans="1:25" s="69" customFormat="1" x14ac:dyDescent="0.2">
      <c r="A1755" s="75" t="s">
        <v>19</v>
      </c>
      <c r="B1755" s="66" t="s">
        <v>20</v>
      </c>
      <c r="C1755" s="66" t="s">
        <v>25</v>
      </c>
      <c r="D1755" s="66" t="s">
        <v>285</v>
      </c>
      <c r="E1755" s="86">
        <f t="array" ref="E1755">IFERROR(INDEX(DATA!$J$133:$J$368,MATCH(1,(DATA!$D$133:$D$368=B1755)*(DATA!$E$133:$E$368=D1755),0)),"n/a")</f>
        <v>6249.73</v>
      </c>
      <c r="F1755" s="77">
        <f t="array" ref="F1755">IFERROR(INDEX(DATA!$K$133:$K$368,MATCH(1,(DATA!$D$133:$D$368=B1755)*(DATA!$E$133:$E$368=D1755),0)),"n/a")</f>
        <v>9.1661615694055898E-2</v>
      </c>
      <c r="G1755" s="86">
        <f t="array" ref="G1755">IFERROR(INDEX(DATA!$T$133:$T$368,MATCH(1,(DATA!$D$133:$D$368=B1755)*(DATA!$E$133:$E$368=D1755),0)),"n/a")</f>
        <v>21178.76</v>
      </c>
      <c r="H1755" s="77">
        <f t="array" ref="H1755">IFERROR(INDEX(DATA!$U$133:$U$368,MATCH(1,(DATA!$D$133:$D$368=B1755)*(DATA!$E$133:$E$368=D1755),0)),"n/a")</f>
        <v>3.5782056348277899E-2</v>
      </c>
      <c r="I1755" s="86">
        <f t="array" ref="I1755">IFERROR(INDEX(DATA!$AD$133:$AD$368,MATCH(1,(DATA!$D$133:$D$368=B1755)*(DATA!$E$133:$E$368=D1755),0)),"n/a")</f>
        <v>39742.28</v>
      </c>
      <c r="J1755" s="77">
        <f t="array" ref="J1755">IFERROR(INDEX(DATA!$AE$133:$AE$368,MATCH(1,(DATA!$D$133:$D$368=B1755)*(DATA!$E$133:$E$368=D1755),0)),"n/a")</f>
        <v>5.2363604395418401E-2</v>
      </c>
      <c r="K1755" s="86">
        <f t="array" ref="K1755">IFERROR(INDEX(DATA!$AN$133:$AN$368,MATCH(1,(DATA!$D$133:$D$368=B1755)*(DATA!$E$133:$E$368=D1755),0)),"n/a")</f>
        <v>73106.34</v>
      </c>
      <c r="L1755" s="77">
        <f t="array" ref="L1755">IFERROR(INDEX(DATA!$AO$133:$AO$368,MATCH(1,(DATA!$D$133:$D$368=B1755)*(DATA!$E$133:$E$368=D1755),0)),"n/a")</f>
        <v>0.120799436306705</v>
      </c>
      <c r="M1755" s="66"/>
      <c r="N1755" s="66"/>
      <c r="O1755" s="66"/>
      <c r="P1755" s="66"/>
      <c r="Q1755" s="66"/>
      <c r="S1755" s="70"/>
      <c r="U1755" s="70"/>
      <c r="W1755" s="70"/>
      <c r="Y1755" s="70"/>
    </row>
    <row r="1756" spans="1:25" s="69" customFormat="1" x14ac:dyDescent="0.2">
      <c r="A1756" s="75" t="s">
        <v>19</v>
      </c>
      <c r="B1756" s="66" t="s">
        <v>20</v>
      </c>
      <c r="C1756" s="66" t="s">
        <v>25</v>
      </c>
      <c r="D1756" s="66" t="s">
        <v>286</v>
      </c>
      <c r="E1756" s="86">
        <f t="array" ref="E1756">IFERROR(INDEX(DATA!$J$133:$J$368,MATCH(1,(DATA!$D$133:$D$368=B1756)*(DATA!$E$133:$E$368=D1756),0)),"n/a")</f>
        <v>15469.83</v>
      </c>
      <c r="F1756" s="77">
        <f t="array" ref="F1756">IFERROR(INDEX(DATA!$K$133:$K$368,MATCH(1,(DATA!$D$133:$D$368=B1756)*(DATA!$E$133:$E$368=D1756),0)),"n/a")</f>
        <v>1.1253340375795401E-2</v>
      </c>
      <c r="G1756" s="86">
        <f t="array" ref="G1756">IFERROR(INDEX(DATA!$T$133:$T$368,MATCH(1,(DATA!$D$133:$D$368=B1756)*(DATA!$E$133:$E$368=D1756),0)),"n/a")</f>
        <v>53484.54</v>
      </c>
      <c r="H1756" s="77">
        <f t="array" ref="H1756">IFERROR(INDEX(DATA!$U$133:$U$368,MATCH(1,(DATA!$D$133:$D$368=B1756)*(DATA!$E$133:$E$368=D1756),0)),"n/a")</f>
        <v>1.72458751119055E-2</v>
      </c>
      <c r="I1756" s="86">
        <f t="array" ref="I1756">IFERROR(INDEX(DATA!$AD$133:$AD$368,MATCH(1,(DATA!$D$133:$D$368=B1756)*(DATA!$E$133:$E$368=D1756),0)),"n/a")</f>
        <v>98346.69</v>
      </c>
      <c r="J1756" s="77">
        <f t="array" ref="J1756">IFERROR(INDEX(DATA!$AE$133:$AE$368,MATCH(1,(DATA!$D$133:$D$368=B1756)*(DATA!$E$133:$E$368=D1756),0)),"n/a")</f>
        <v>-4.1540459561489398E-2</v>
      </c>
      <c r="K1756" s="86">
        <f t="array" ref="K1756">IFERROR(INDEX(DATA!$AN$133:$AN$368,MATCH(1,(DATA!$D$133:$D$368=B1756)*(DATA!$E$133:$E$368=D1756),0)),"n/a")</f>
        <v>178136.02</v>
      </c>
      <c r="L1756" s="77">
        <f t="array" ref="L1756">IFERROR(INDEX(DATA!$AO$133:$AO$368,MATCH(1,(DATA!$D$133:$D$368=B1756)*(DATA!$E$133:$E$368=D1756),0)),"n/a")</f>
        <v>5.5443044469604498E-2</v>
      </c>
      <c r="M1756" s="66"/>
      <c r="N1756" s="66"/>
      <c r="O1756" s="66"/>
      <c r="P1756" s="66"/>
      <c r="Q1756" s="66"/>
      <c r="S1756" s="70"/>
      <c r="U1756" s="70"/>
      <c r="W1756" s="70"/>
      <c r="Y1756" s="70"/>
    </row>
    <row r="1757" spans="1:25" s="69" customFormat="1" x14ac:dyDescent="0.2">
      <c r="A1757" s="75" t="s">
        <v>19</v>
      </c>
      <c r="B1757" s="66" t="s">
        <v>20</v>
      </c>
      <c r="C1757" s="66" t="s">
        <v>25</v>
      </c>
      <c r="D1757" s="66" t="s">
        <v>287</v>
      </c>
      <c r="E1757" s="86">
        <f t="array" ref="E1757">IFERROR(INDEX(DATA!$J$133:$J$368,MATCH(1,(DATA!$D$133:$D$368=B1757)*(DATA!$E$133:$E$368=D1757),0)),"n/a")</f>
        <v>10019.52</v>
      </c>
      <c r="F1757" s="77">
        <f t="array" ref="F1757">IFERROR(INDEX(DATA!$K$133:$K$368,MATCH(1,(DATA!$D$133:$D$368=B1757)*(DATA!$E$133:$E$368=D1757),0)),"n/a")</f>
        <v>4.1748891139303801E-2</v>
      </c>
      <c r="G1757" s="86">
        <f t="array" ref="G1757">IFERROR(INDEX(DATA!$T$133:$T$368,MATCH(1,(DATA!$D$133:$D$368=B1757)*(DATA!$E$133:$E$368=D1757),0)),"n/a")</f>
        <v>37784.879999999997</v>
      </c>
      <c r="H1757" s="77">
        <f t="array" ref="H1757">IFERROR(INDEX(DATA!$U$133:$U$368,MATCH(1,(DATA!$D$133:$D$368=B1757)*(DATA!$E$133:$E$368=D1757),0)),"n/a")</f>
        <v>-1.67168012174978E-3</v>
      </c>
      <c r="I1757" s="86">
        <f t="array" ref="I1757">IFERROR(INDEX(DATA!$AD$133:$AD$368,MATCH(1,(DATA!$D$133:$D$368=B1757)*(DATA!$E$133:$E$368=D1757),0)),"n/a")</f>
        <v>73889.039999999994</v>
      </c>
      <c r="J1757" s="77">
        <f t="array" ref="J1757">IFERROR(INDEX(DATA!$AE$133:$AE$368,MATCH(1,(DATA!$D$133:$D$368=B1757)*(DATA!$E$133:$E$368=D1757),0)),"n/a")</f>
        <v>-0.108773072511281</v>
      </c>
      <c r="K1757" s="86">
        <f t="array" ref="K1757">IFERROR(INDEX(DATA!$AN$133:$AN$368,MATCH(1,(DATA!$D$133:$D$368=B1757)*(DATA!$E$133:$E$368=D1757),0)),"n/a")</f>
        <v>124818.4</v>
      </c>
      <c r="L1757" s="77">
        <f t="array" ref="L1757">IFERROR(INDEX(DATA!$AO$133:$AO$368,MATCH(1,(DATA!$D$133:$D$368=B1757)*(DATA!$E$133:$E$368=D1757),0)),"n/a")</f>
        <v>-0.160225984321685</v>
      </c>
      <c r="M1757" s="66"/>
      <c r="N1757" s="66"/>
      <c r="O1757" s="66"/>
      <c r="P1757" s="66"/>
      <c r="Q1757" s="66"/>
      <c r="S1757" s="70"/>
      <c r="U1757" s="70"/>
      <c r="W1757" s="70"/>
      <c r="Y1757" s="70"/>
    </row>
    <row r="1758" spans="1:25" s="69" customFormat="1" x14ac:dyDescent="0.2">
      <c r="A1758" s="75" t="s">
        <v>19</v>
      </c>
      <c r="B1758" s="66" t="s">
        <v>20</v>
      </c>
      <c r="C1758" s="66" t="s">
        <v>25</v>
      </c>
      <c r="D1758" s="66" t="s">
        <v>288</v>
      </c>
      <c r="E1758" s="86">
        <f t="array" ref="E1758">IFERROR(INDEX(DATA!$J$133:$J$368,MATCH(1,(DATA!$D$133:$D$368=B1758)*(DATA!$E$133:$E$368=D1758),0)),"n/a")</f>
        <v>12773.87</v>
      </c>
      <c r="F1758" s="77">
        <f t="array" ref="F1758">IFERROR(INDEX(DATA!$K$133:$K$368,MATCH(1,(DATA!$D$133:$D$368=B1758)*(DATA!$E$133:$E$368=D1758),0)),"n/a")</f>
        <v>8.4342575607221706E-2</v>
      </c>
      <c r="G1758" s="86">
        <f t="array" ref="G1758">IFERROR(INDEX(DATA!$T$133:$T$368,MATCH(1,(DATA!$D$133:$D$368=B1758)*(DATA!$E$133:$E$368=D1758),0)),"n/a")</f>
        <v>43335.96</v>
      </c>
      <c r="H1758" s="77">
        <f t="array" ref="H1758">IFERROR(INDEX(DATA!$U$133:$U$368,MATCH(1,(DATA!$D$133:$D$368=B1758)*(DATA!$E$133:$E$368=D1758),0)),"n/a")</f>
        <v>7.6583152064281096E-2</v>
      </c>
      <c r="I1758" s="86">
        <f t="array" ref="I1758">IFERROR(INDEX(DATA!$AD$133:$AD$368,MATCH(1,(DATA!$D$133:$D$368=B1758)*(DATA!$E$133:$E$368=D1758),0)),"n/a")</f>
        <v>84428.36</v>
      </c>
      <c r="J1758" s="77">
        <f t="array" ref="J1758">IFERROR(INDEX(DATA!$AE$133:$AE$368,MATCH(1,(DATA!$D$133:$D$368=B1758)*(DATA!$E$133:$E$368=D1758),0)),"n/a")</f>
        <v>0.14027675377174501</v>
      </c>
      <c r="K1758" s="86">
        <f t="array" ref="K1758">IFERROR(INDEX(DATA!$AN$133:$AN$368,MATCH(1,(DATA!$D$133:$D$368=B1758)*(DATA!$E$133:$E$368=D1758),0)),"n/a")</f>
        <v>150537.29</v>
      </c>
      <c r="L1758" s="77">
        <f t="array" ref="L1758">IFERROR(INDEX(DATA!$AO$133:$AO$368,MATCH(1,(DATA!$D$133:$D$368=B1758)*(DATA!$E$133:$E$368=D1758),0)),"n/a")</f>
        <v>0.23560154374997999</v>
      </c>
      <c r="M1758" s="66"/>
      <c r="N1758" s="66"/>
      <c r="O1758" s="66"/>
      <c r="P1758" s="66"/>
      <c r="Q1758" s="66"/>
      <c r="S1758" s="70"/>
      <c r="U1758" s="70"/>
      <c r="W1758" s="70"/>
      <c r="Y1758" s="70"/>
    </row>
    <row r="1759" spans="1:25" s="69" customFormat="1" x14ac:dyDescent="0.2">
      <c r="A1759" s="75" t="s">
        <v>19</v>
      </c>
      <c r="B1759" s="66" t="s">
        <v>20</v>
      </c>
      <c r="C1759" s="66" t="s">
        <v>25</v>
      </c>
      <c r="D1759" s="66" t="s">
        <v>289</v>
      </c>
      <c r="E1759" s="86">
        <f t="array" ref="E1759">IFERROR(INDEX(DATA!$J$133:$J$368,MATCH(1,(DATA!$D$133:$D$368=B1759)*(DATA!$E$133:$E$368=D1759),0)),"n/a")</f>
        <v>7437.67</v>
      </c>
      <c r="F1759" s="77">
        <f t="array" ref="F1759">IFERROR(INDEX(DATA!$K$133:$K$368,MATCH(1,(DATA!$D$133:$D$368=B1759)*(DATA!$E$133:$E$368=D1759),0)),"n/a")</f>
        <v>-6.9203551638959901E-3</v>
      </c>
      <c r="G1759" s="86">
        <f t="array" ref="G1759">IFERROR(INDEX(DATA!$T$133:$T$368,MATCH(1,(DATA!$D$133:$D$368=B1759)*(DATA!$E$133:$E$368=D1759),0)),"n/a")</f>
        <v>26846.31</v>
      </c>
      <c r="H1759" s="77">
        <f t="array" ref="H1759">IFERROR(INDEX(DATA!$U$133:$U$368,MATCH(1,(DATA!$D$133:$D$368=B1759)*(DATA!$E$133:$E$368=D1759),0)),"n/a")</f>
        <v>3.5062401443503297E-2</v>
      </c>
      <c r="I1759" s="86">
        <f t="array" ref="I1759">IFERROR(INDEX(DATA!$AD$133:$AD$368,MATCH(1,(DATA!$D$133:$D$368=B1759)*(DATA!$E$133:$E$368=D1759),0)),"n/a")</f>
        <v>51810.89</v>
      </c>
      <c r="J1759" s="77">
        <f t="array" ref="J1759">IFERROR(INDEX(DATA!$AE$133:$AE$368,MATCH(1,(DATA!$D$133:$D$368=B1759)*(DATA!$E$133:$E$368=D1759),0)),"n/a")</f>
        <v>4.2314224254729098E-3</v>
      </c>
      <c r="K1759" s="86">
        <f t="array" ref="K1759">IFERROR(INDEX(DATA!$AN$133:$AN$368,MATCH(1,(DATA!$D$133:$D$368=B1759)*(DATA!$E$133:$E$368=D1759),0)),"n/a")</f>
        <v>91951.44</v>
      </c>
      <c r="L1759" s="77">
        <f t="array" ref="L1759">IFERROR(INDEX(DATA!$AO$133:$AO$368,MATCH(1,(DATA!$D$133:$D$368=B1759)*(DATA!$E$133:$E$368=D1759),0)),"n/a")</f>
        <v>3.6689437399313303E-2</v>
      </c>
      <c r="M1759" s="66"/>
      <c r="N1759" s="66"/>
      <c r="O1759" s="66"/>
      <c r="P1759" s="66"/>
      <c r="Q1759" s="66"/>
      <c r="S1759" s="70"/>
      <c r="U1759" s="70"/>
      <c r="W1759" s="70"/>
      <c r="Y1759" s="70"/>
    </row>
    <row r="1760" spans="1:25" s="69" customFormat="1" x14ac:dyDescent="0.2">
      <c r="A1760" s="75" t="s">
        <v>19</v>
      </c>
      <c r="B1760" s="66" t="s">
        <v>20</v>
      </c>
      <c r="C1760" s="66" t="s">
        <v>25</v>
      </c>
      <c r="D1760" s="66" t="s">
        <v>290</v>
      </c>
      <c r="E1760" s="86">
        <f t="array" ref="E1760">IFERROR(INDEX(DATA!$J$133:$J$368,MATCH(1,(DATA!$D$133:$D$368=B1760)*(DATA!$E$133:$E$368=D1760),0)),"n/a")</f>
        <v>4610.12</v>
      </c>
      <c r="F1760" s="77">
        <f t="array" ref="F1760">IFERROR(INDEX(DATA!$K$133:$K$368,MATCH(1,(DATA!$D$133:$D$368=B1760)*(DATA!$E$133:$E$368=D1760),0)),"n/a")</f>
        <v>-9.9496397470173695E-3</v>
      </c>
      <c r="G1760" s="86">
        <f t="array" ref="G1760">IFERROR(INDEX(DATA!$T$133:$T$368,MATCH(1,(DATA!$D$133:$D$368=B1760)*(DATA!$E$133:$E$368=D1760),0)),"n/a")</f>
        <v>16497.330000000002</v>
      </c>
      <c r="H1760" s="77">
        <f t="array" ref="H1760">IFERROR(INDEX(DATA!$U$133:$U$368,MATCH(1,(DATA!$D$133:$D$368=B1760)*(DATA!$E$133:$E$368=D1760),0)),"n/a")</f>
        <v>6.0957022357017603E-2</v>
      </c>
      <c r="I1760" s="86">
        <f t="array" ref="I1760">IFERROR(INDEX(DATA!$AD$133:$AD$368,MATCH(1,(DATA!$D$133:$D$368=B1760)*(DATA!$E$133:$E$368=D1760),0)),"n/a")</f>
        <v>31962.03</v>
      </c>
      <c r="J1760" s="77">
        <f t="array" ref="J1760">IFERROR(INDEX(DATA!$AE$133:$AE$368,MATCH(1,(DATA!$D$133:$D$368=B1760)*(DATA!$E$133:$E$368=D1760),0)),"n/a")</f>
        <v>2.7683970595186101E-2</v>
      </c>
      <c r="K1760" s="86">
        <f t="array" ref="K1760">IFERROR(INDEX(DATA!$AN$133:$AN$368,MATCH(1,(DATA!$D$133:$D$368=B1760)*(DATA!$E$133:$E$368=D1760),0)),"n/a")</f>
        <v>54774.53</v>
      </c>
      <c r="L1760" s="77">
        <f t="array" ref="L1760">IFERROR(INDEX(DATA!$AO$133:$AO$368,MATCH(1,(DATA!$D$133:$D$368=B1760)*(DATA!$E$133:$E$368=D1760),0)),"n/a")</f>
        <v>-6.8087466487642696E-4</v>
      </c>
      <c r="M1760" s="66"/>
      <c r="N1760" s="66"/>
      <c r="O1760" s="66"/>
      <c r="P1760" s="66"/>
      <c r="Q1760" s="66"/>
      <c r="S1760" s="70"/>
      <c r="U1760" s="70"/>
      <c r="W1760" s="70"/>
      <c r="Y1760" s="70"/>
    </row>
    <row r="1761" spans="1:25" s="69" customFormat="1" x14ac:dyDescent="0.2">
      <c r="A1761" s="75" t="s">
        <v>19</v>
      </c>
      <c r="B1761" s="66" t="s">
        <v>20</v>
      </c>
      <c r="C1761" s="66" t="s">
        <v>25</v>
      </c>
      <c r="D1761" s="66" t="s">
        <v>291</v>
      </c>
      <c r="E1761" s="86">
        <f t="array" ref="E1761">IFERROR(INDEX(DATA!$J$133:$J$368,MATCH(1,(DATA!$D$133:$D$368=B1761)*(DATA!$E$133:$E$368=D1761),0)),"n/a")</f>
        <v>4985.66</v>
      </c>
      <c r="F1761" s="77">
        <f t="array" ref="F1761">IFERROR(INDEX(DATA!$K$133:$K$368,MATCH(1,(DATA!$D$133:$D$368=B1761)*(DATA!$E$133:$E$368=D1761),0)),"n/a")</f>
        <v>0.14552042478591801</v>
      </c>
      <c r="G1761" s="86">
        <f t="array" ref="G1761">IFERROR(INDEX(DATA!$T$133:$T$368,MATCH(1,(DATA!$D$133:$D$368=B1761)*(DATA!$E$133:$E$368=D1761),0)),"n/a")</f>
        <v>18063.03</v>
      </c>
      <c r="H1761" s="77">
        <f t="array" ref="H1761">IFERROR(INDEX(DATA!$U$133:$U$368,MATCH(1,(DATA!$D$133:$D$368=B1761)*(DATA!$E$133:$E$368=D1761),0)),"n/a")</f>
        <v>0.109139161334256</v>
      </c>
      <c r="I1761" s="86">
        <f t="array" ref="I1761">IFERROR(INDEX(DATA!$AD$133:$AD$368,MATCH(1,(DATA!$D$133:$D$368=B1761)*(DATA!$E$133:$E$368=D1761),0)),"n/a")</f>
        <v>35440.6</v>
      </c>
      <c r="J1761" s="77">
        <f t="array" ref="J1761">IFERROR(INDEX(DATA!$AE$133:$AE$368,MATCH(1,(DATA!$D$133:$D$368=B1761)*(DATA!$E$133:$E$368=D1761),0)),"n/a")</f>
        <v>0.114711074863345</v>
      </c>
      <c r="K1761" s="86">
        <f t="array" ref="K1761">IFERROR(INDEX(DATA!$AN$133:$AN$368,MATCH(1,(DATA!$D$133:$D$368=B1761)*(DATA!$E$133:$E$368=D1761),0)),"n/a")</f>
        <v>60339.82</v>
      </c>
      <c r="L1761" s="77">
        <f t="array" ref="L1761">IFERROR(INDEX(DATA!$AO$133:$AO$368,MATCH(1,(DATA!$D$133:$D$368=B1761)*(DATA!$E$133:$E$368=D1761),0)),"n/a")</f>
        <v>6.9990610511793505E-2</v>
      </c>
      <c r="M1761" s="66"/>
      <c r="N1761" s="66"/>
      <c r="O1761" s="66"/>
      <c r="P1761" s="66"/>
      <c r="Q1761" s="66"/>
      <c r="S1761" s="70"/>
      <c r="U1761" s="70"/>
      <c r="W1761" s="70"/>
      <c r="Y1761" s="70"/>
    </row>
    <row r="1762" spans="1:25" s="69" customFormat="1" x14ac:dyDescent="0.2">
      <c r="A1762" s="75" t="s">
        <v>19</v>
      </c>
      <c r="B1762" s="66" t="s">
        <v>20</v>
      </c>
      <c r="C1762" s="66" t="s">
        <v>25</v>
      </c>
      <c r="D1762" s="66" t="s">
        <v>292</v>
      </c>
      <c r="E1762" s="86">
        <f t="array" ref="E1762">IFERROR(INDEX(DATA!$J$133:$J$368,MATCH(1,(DATA!$D$133:$D$368=B1762)*(DATA!$E$133:$E$368=D1762),0)),"n/a")</f>
        <v>23787.65</v>
      </c>
      <c r="F1762" s="77">
        <f t="array" ref="F1762">IFERROR(INDEX(DATA!$K$133:$K$368,MATCH(1,(DATA!$D$133:$D$368=B1762)*(DATA!$E$133:$E$368=D1762),0)),"n/a")</f>
        <v>0.134892346329508</v>
      </c>
      <c r="G1762" s="86">
        <f t="array" ref="G1762">IFERROR(INDEX(DATA!$T$133:$T$368,MATCH(1,(DATA!$D$133:$D$368=B1762)*(DATA!$E$133:$E$368=D1762),0)),"n/a")</f>
        <v>79437.289999999994</v>
      </c>
      <c r="H1762" s="77">
        <f t="array" ref="H1762">IFERROR(INDEX(DATA!$U$133:$U$368,MATCH(1,(DATA!$D$133:$D$368=B1762)*(DATA!$E$133:$E$368=D1762),0)),"n/a")</f>
        <v>7.5250619501656096E-2</v>
      </c>
      <c r="I1762" s="86">
        <f t="array" ref="I1762">IFERROR(INDEX(DATA!$AD$133:$AD$368,MATCH(1,(DATA!$D$133:$D$368=B1762)*(DATA!$E$133:$E$368=D1762),0)),"n/a")</f>
        <v>159182.54</v>
      </c>
      <c r="J1762" s="77">
        <f t="array" ref="J1762">IFERROR(INDEX(DATA!$AE$133:$AE$368,MATCH(1,(DATA!$D$133:$D$368=B1762)*(DATA!$E$133:$E$368=D1762),0)),"n/a")</f>
        <v>3.6049967297713301E-2</v>
      </c>
      <c r="K1762" s="86">
        <f t="array" ref="K1762">IFERROR(INDEX(DATA!$AN$133:$AN$368,MATCH(1,(DATA!$D$133:$D$368=B1762)*(DATA!$E$133:$E$368=D1762),0)),"n/a")</f>
        <v>277863.09999999998</v>
      </c>
      <c r="L1762" s="77">
        <f t="array" ref="L1762">IFERROR(INDEX(DATA!$AO$133:$AO$368,MATCH(1,(DATA!$D$133:$D$368=B1762)*(DATA!$E$133:$E$368=D1762),0)),"n/a")</f>
        <v>6.1871333783564401E-2</v>
      </c>
      <c r="M1762" s="66"/>
      <c r="N1762" s="66"/>
      <c r="O1762" s="66"/>
      <c r="P1762" s="66"/>
      <c r="Q1762" s="66"/>
      <c r="S1762" s="70"/>
      <c r="U1762" s="70"/>
      <c r="W1762" s="70"/>
      <c r="Y1762" s="70"/>
    </row>
    <row r="1763" spans="1:25" s="69" customFormat="1" x14ac:dyDescent="0.2">
      <c r="A1763" s="75" t="s">
        <v>19</v>
      </c>
      <c r="B1763" s="66" t="s">
        <v>20</v>
      </c>
      <c r="C1763" s="66" t="s">
        <v>25</v>
      </c>
      <c r="D1763" s="66" t="s">
        <v>293</v>
      </c>
      <c r="E1763" s="86">
        <f t="array" ref="E1763">IFERROR(INDEX(DATA!$J$133:$J$368,MATCH(1,(DATA!$D$133:$D$368=B1763)*(DATA!$E$133:$E$368=D1763),0)),"n/a")</f>
        <v>2902.4</v>
      </c>
      <c r="F1763" s="77">
        <f t="array" ref="F1763">IFERROR(INDEX(DATA!$K$133:$K$368,MATCH(1,(DATA!$D$133:$D$368=B1763)*(DATA!$E$133:$E$368=D1763),0)),"n/a")</f>
        <v>-9.0316433478762406E-2</v>
      </c>
      <c r="G1763" s="86">
        <f t="array" ref="G1763">IFERROR(INDEX(DATA!$T$133:$T$368,MATCH(1,(DATA!$D$133:$D$368=B1763)*(DATA!$E$133:$E$368=D1763),0)),"n/a")</f>
        <v>10799.37</v>
      </c>
      <c r="H1763" s="77">
        <f t="array" ref="H1763">IFERROR(INDEX(DATA!$U$133:$U$368,MATCH(1,(DATA!$D$133:$D$368=B1763)*(DATA!$E$133:$E$368=D1763),0)),"n/a")</f>
        <v>3.1985780699784402E-2</v>
      </c>
      <c r="I1763" s="86">
        <f t="array" ref="I1763">IFERROR(INDEX(DATA!$AD$133:$AD$368,MATCH(1,(DATA!$D$133:$D$368=B1763)*(DATA!$E$133:$E$368=D1763),0)),"n/a")</f>
        <v>21085.05</v>
      </c>
      <c r="J1763" s="77">
        <f t="array" ref="J1763">IFERROR(INDEX(DATA!$AE$133:$AE$368,MATCH(1,(DATA!$D$133:$D$368=B1763)*(DATA!$E$133:$E$368=D1763),0)),"n/a")</f>
        <v>0.127498163174292</v>
      </c>
      <c r="K1763" s="86">
        <f t="array" ref="K1763">IFERROR(INDEX(DATA!$AN$133:$AN$368,MATCH(1,(DATA!$D$133:$D$368=B1763)*(DATA!$E$133:$E$368=D1763),0)),"n/a")</f>
        <v>36055.839999999997</v>
      </c>
      <c r="L1763" s="77">
        <f t="array" ref="L1763">IFERROR(INDEX(DATA!$AO$133:$AO$368,MATCH(1,(DATA!$D$133:$D$368=B1763)*(DATA!$E$133:$E$368=D1763),0)),"n/a")</f>
        <v>0.19222694737162299</v>
      </c>
      <c r="M1763" s="66"/>
      <c r="N1763" s="66"/>
      <c r="O1763" s="66"/>
      <c r="P1763" s="66"/>
      <c r="Q1763" s="66"/>
      <c r="S1763" s="70"/>
      <c r="U1763" s="70"/>
      <c r="W1763" s="70"/>
      <c r="Y1763" s="70"/>
    </row>
    <row r="1764" spans="1:25" s="69" customFormat="1" x14ac:dyDescent="0.2">
      <c r="A1764" s="75" t="s">
        <v>19</v>
      </c>
      <c r="B1764" s="66" t="s">
        <v>20</v>
      </c>
      <c r="C1764" s="66" t="s">
        <v>25</v>
      </c>
      <c r="D1764" s="66" t="s">
        <v>294</v>
      </c>
      <c r="E1764" s="86">
        <f t="array" ref="E1764">IFERROR(INDEX(DATA!$J$133:$J$368,MATCH(1,(DATA!$D$133:$D$368=B1764)*(DATA!$E$133:$E$368=D1764),0)),"n/a")</f>
        <v>17617.580000000002</v>
      </c>
      <c r="F1764" s="77">
        <f t="array" ref="F1764">IFERROR(INDEX(DATA!$K$133:$K$368,MATCH(1,(DATA!$D$133:$D$368=B1764)*(DATA!$E$133:$E$368=D1764),0)),"n/a")</f>
        <v>-3.5502437032158399E-2</v>
      </c>
      <c r="G1764" s="86">
        <f t="array" ref="G1764">IFERROR(INDEX(DATA!$T$133:$T$368,MATCH(1,(DATA!$D$133:$D$368=B1764)*(DATA!$E$133:$E$368=D1764),0)),"n/a")</f>
        <v>61253.49</v>
      </c>
      <c r="H1764" s="77">
        <f t="array" ref="H1764">IFERROR(INDEX(DATA!$U$133:$U$368,MATCH(1,(DATA!$D$133:$D$368=B1764)*(DATA!$E$133:$E$368=D1764),0)),"n/a")</f>
        <v>-8.6503879880845003E-3</v>
      </c>
      <c r="I1764" s="86">
        <f t="array" ref="I1764">IFERROR(INDEX(DATA!$AD$133:$AD$368,MATCH(1,(DATA!$D$133:$D$368=B1764)*(DATA!$E$133:$E$368=D1764),0)),"n/a")</f>
        <v>121846.68</v>
      </c>
      <c r="J1764" s="77">
        <f t="array" ref="J1764">IFERROR(INDEX(DATA!$AE$133:$AE$368,MATCH(1,(DATA!$D$133:$D$368=B1764)*(DATA!$E$133:$E$368=D1764),0)),"n/a")</f>
        <v>-8.44775081177674E-3</v>
      </c>
      <c r="K1764" s="86">
        <f t="array" ref="K1764">IFERROR(INDEX(DATA!$AN$133:$AN$368,MATCH(1,(DATA!$D$133:$D$368=B1764)*(DATA!$E$133:$E$368=D1764),0)),"n/a")</f>
        <v>215016.25</v>
      </c>
      <c r="L1764" s="77">
        <f t="array" ref="L1764">IFERROR(INDEX(DATA!$AO$133:$AO$368,MATCH(1,(DATA!$D$133:$D$368=B1764)*(DATA!$E$133:$E$368=D1764),0)),"n/a")</f>
        <v>-4.52619305695145E-3</v>
      </c>
      <c r="M1764" s="66"/>
      <c r="N1764" s="66"/>
      <c r="O1764" s="66"/>
      <c r="P1764" s="66"/>
      <c r="Q1764" s="66"/>
      <c r="S1764" s="70"/>
      <c r="U1764" s="70"/>
      <c r="W1764" s="70"/>
      <c r="Y1764" s="70"/>
    </row>
    <row r="1765" spans="1:25" s="69" customFormat="1" x14ac:dyDescent="0.2">
      <c r="A1765" s="75" t="s">
        <v>19</v>
      </c>
      <c r="B1765" s="66" t="s">
        <v>20</v>
      </c>
      <c r="C1765" s="66" t="s">
        <v>25</v>
      </c>
      <c r="D1765" s="66" t="s">
        <v>295</v>
      </c>
      <c r="E1765" s="86">
        <f t="array" ref="E1765">IFERROR(INDEX(DATA!$J$133:$J$368,MATCH(1,(DATA!$D$133:$D$368=B1765)*(DATA!$E$133:$E$368=D1765),0)),"n/a")</f>
        <v>5337.69</v>
      </c>
      <c r="F1765" s="77">
        <f t="array" ref="F1765">IFERROR(INDEX(DATA!$K$133:$K$368,MATCH(1,(DATA!$D$133:$D$368=B1765)*(DATA!$E$133:$E$368=D1765),0)),"n/a")</f>
        <v>-0.17509087200029699</v>
      </c>
      <c r="G1765" s="86">
        <f t="array" ref="G1765">IFERROR(INDEX(DATA!$T$133:$T$368,MATCH(1,(DATA!$D$133:$D$368=B1765)*(DATA!$E$133:$E$368=D1765),0)),"n/a")</f>
        <v>19245.93</v>
      </c>
      <c r="H1765" s="77">
        <f t="array" ref="H1765">IFERROR(INDEX(DATA!$U$133:$U$368,MATCH(1,(DATA!$D$133:$D$368=B1765)*(DATA!$E$133:$E$368=D1765),0)),"n/a")</f>
        <v>-0.13159501299273199</v>
      </c>
      <c r="I1765" s="86">
        <f t="array" ref="I1765">IFERROR(INDEX(DATA!$AD$133:$AD$368,MATCH(1,(DATA!$D$133:$D$368=B1765)*(DATA!$E$133:$E$368=D1765),0)),"n/a")</f>
        <v>36765.65</v>
      </c>
      <c r="J1765" s="77">
        <f t="array" ref="J1765">IFERROR(INDEX(DATA!$AE$133:$AE$368,MATCH(1,(DATA!$D$133:$D$368=B1765)*(DATA!$E$133:$E$368=D1765),0)),"n/a")</f>
        <v>-0.107659743435778</v>
      </c>
      <c r="K1765" s="86">
        <f t="array" ref="K1765">IFERROR(INDEX(DATA!$AN$133:$AN$368,MATCH(1,(DATA!$D$133:$D$368=B1765)*(DATA!$E$133:$E$368=D1765),0)),"n/a")</f>
        <v>68446.39</v>
      </c>
      <c r="L1765" s="77">
        <f t="array" ref="L1765">IFERROR(INDEX(DATA!$AO$133:$AO$368,MATCH(1,(DATA!$D$133:$D$368=B1765)*(DATA!$E$133:$E$368=D1765),0)),"n/a")</f>
        <v>1.63781381494825E-2</v>
      </c>
      <c r="M1765" s="66"/>
      <c r="N1765" s="66"/>
      <c r="O1765" s="66"/>
      <c r="P1765" s="66"/>
      <c r="Q1765" s="66"/>
      <c r="S1765" s="70"/>
      <c r="U1765" s="70"/>
      <c r="W1765" s="70"/>
      <c r="Y1765" s="70"/>
    </row>
    <row r="1766" spans="1:25" s="69" customFormat="1" x14ac:dyDescent="0.2">
      <c r="A1766" s="75" t="s">
        <v>19</v>
      </c>
      <c r="B1766" s="66" t="s">
        <v>20</v>
      </c>
      <c r="C1766" s="66" t="s">
        <v>25</v>
      </c>
      <c r="D1766" s="66" t="s">
        <v>296</v>
      </c>
      <c r="E1766" s="86">
        <f t="array" ref="E1766">IFERROR(INDEX(DATA!$J$133:$J$368,MATCH(1,(DATA!$D$133:$D$368=B1766)*(DATA!$E$133:$E$368=D1766),0)),"n/a")</f>
        <v>10716.83</v>
      </c>
      <c r="F1766" s="77">
        <f t="array" ref="F1766">IFERROR(INDEX(DATA!$K$133:$K$368,MATCH(1,(DATA!$D$133:$D$368=B1766)*(DATA!$E$133:$E$368=D1766),0)),"n/a")</f>
        <v>0.38756493187009</v>
      </c>
      <c r="G1766" s="86">
        <f t="array" ref="G1766">IFERROR(INDEX(DATA!$T$133:$T$368,MATCH(1,(DATA!$D$133:$D$368=B1766)*(DATA!$E$133:$E$368=D1766),0)),"n/a")</f>
        <v>38270.06</v>
      </c>
      <c r="H1766" s="77">
        <f t="array" ref="H1766">IFERROR(INDEX(DATA!$U$133:$U$368,MATCH(1,(DATA!$D$133:$D$368=B1766)*(DATA!$E$133:$E$368=D1766),0)),"n/a")</f>
        <v>0.39345764106597297</v>
      </c>
      <c r="I1766" s="86">
        <f t="array" ref="I1766">IFERROR(INDEX(DATA!$AD$133:$AD$368,MATCH(1,(DATA!$D$133:$D$368=B1766)*(DATA!$E$133:$E$368=D1766),0)),"n/a")</f>
        <v>71114.22</v>
      </c>
      <c r="J1766" s="77">
        <f t="array" ref="J1766">IFERROR(INDEX(DATA!$AE$133:$AE$368,MATCH(1,(DATA!$D$133:$D$368=B1766)*(DATA!$E$133:$E$368=D1766),0)),"n/a")</f>
        <v>0.38363477633862297</v>
      </c>
      <c r="K1766" s="86">
        <f t="array" ref="K1766">IFERROR(INDEX(DATA!$AN$133:$AN$368,MATCH(1,(DATA!$D$133:$D$368=B1766)*(DATA!$E$133:$E$368=D1766),0)),"n/a")</f>
        <v>122226.54</v>
      </c>
      <c r="L1766" s="77">
        <f t="array" ref="L1766">IFERROR(INDEX(DATA!$AO$133:$AO$368,MATCH(1,(DATA!$D$133:$D$368=B1766)*(DATA!$E$133:$E$368=D1766),0)),"n/a")</f>
        <v>0.444033067084046</v>
      </c>
      <c r="M1766" s="66"/>
      <c r="N1766" s="66"/>
      <c r="O1766" s="66"/>
      <c r="P1766" s="66"/>
      <c r="Q1766" s="66"/>
      <c r="S1766" s="70"/>
      <c r="U1766" s="70"/>
      <c r="W1766" s="70"/>
      <c r="Y1766" s="70"/>
    </row>
    <row r="1767" spans="1:25" s="69" customFormat="1" x14ac:dyDescent="0.2">
      <c r="A1767" s="75" t="s">
        <v>19</v>
      </c>
      <c r="B1767" s="66" t="s">
        <v>20</v>
      </c>
      <c r="C1767" s="66" t="s">
        <v>25</v>
      </c>
      <c r="D1767" s="66" t="s">
        <v>297</v>
      </c>
      <c r="E1767" s="86">
        <f t="array" ref="E1767">IFERROR(INDEX(DATA!$J$133:$J$368,MATCH(1,(DATA!$D$133:$D$368=B1767)*(DATA!$E$133:$E$368=D1767),0)),"n/a")</f>
        <v>4268.05</v>
      </c>
      <c r="F1767" s="77">
        <f t="array" ref="F1767">IFERROR(INDEX(DATA!$K$133:$K$368,MATCH(1,(DATA!$D$133:$D$368=B1767)*(DATA!$E$133:$E$368=D1767),0)),"n/a")</f>
        <v>-0.10086120813513</v>
      </c>
      <c r="G1767" s="86">
        <f t="array" ref="G1767">IFERROR(INDEX(DATA!$T$133:$T$368,MATCH(1,(DATA!$D$133:$D$368=B1767)*(DATA!$E$133:$E$368=D1767),0)),"n/a")</f>
        <v>15475.57</v>
      </c>
      <c r="H1767" s="77">
        <f t="array" ref="H1767">IFERROR(INDEX(DATA!$U$133:$U$368,MATCH(1,(DATA!$D$133:$D$368=B1767)*(DATA!$E$133:$E$368=D1767),0)),"n/a")</f>
        <v>1.3819538252508101E-2</v>
      </c>
      <c r="I1767" s="86">
        <f t="array" ref="I1767">IFERROR(INDEX(DATA!$AD$133:$AD$368,MATCH(1,(DATA!$D$133:$D$368=B1767)*(DATA!$E$133:$E$368=D1767),0)),"n/a")</f>
        <v>30683.58</v>
      </c>
      <c r="J1767" s="77">
        <f t="array" ref="J1767">IFERROR(INDEX(DATA!$AE$133:$AE$368,MATCH(1,(DATA!$D$133:$D$368=B1767)*(DATA!$E$133:$E$368=D1767),0)),"n/a")</f>
        <v>0.125820325657269</v>
      </c>
      <c r="K1767" s="86">
        <f t="array" ref="K1767">IFERROR(INDEX(DATA!$AN$133:$AN$368,MATCH(1,(DATA!$D$133:$D$368=B1767)*(DATA!$E$133:$E$368=D1767),0)),"n/a")</f>
        <v>52395.91</v>
      </c>
      <c r="L1767" s="77">
        <f t="array" ref="L1767">IFERROR(INDEX(DATA!$AO$133:$AO$368,MATCH(1,(DATA!$D$133:$D$368=B1767)*(DATA!$E$133:$E$368=D1767),0)),"n/a")</f>
        <v>0.18364593211938399</v>
      </c>
      <c r="M1767" s="66"/>
      <c r="N1767" s="66"/>
      <c r="O1767" s="66"/>
      <c r="P1767" s="66"/>
      <c r="Q1767" s="66"/>
      <c r="S1767" s="70"/>
      <c r="U1767" s="70"/>
      <c r="W1767" s="70"/>
      <c r="Y1767" s="70"/>
    </row>
    <row r="1768" spans="1:25" s="69" customFormat="1" x14ac:dyDescent="0.2">
      <c r="A1768" s="75" t="s">
        <v>19</v>
      </c>
      <c r="B1768" s="66" t="s">
        <v>20</v>
      </c>
      <c r="C1768" s="66" t="s">
        <v>25</v>
      </c>
      <c r="D1768" s="66" t="s">
        <v>298</v>
      </c>
      <c r="E1768" s="86">
        <f t="array" ref="E1768">IFERROR(INDEX(DATA!$J$133:$J$368,MATCH(1,(DATA!$D$133:$D$368=B1768)*(DATA!$E$133:$E$368=D1768),0)),"n/a")</f>
        <v>1198.05</v>
      </c>
      <c r="F1768" s="77">
        <f t="array" ref="F1768">IFERROR(INDEX(DATA!$K$133:$K$368,MATCH(1,(DATA!$D$133:$D$368=B1768)*(DATA!$E$133:$E$368=D1768),0)),"n/a")</f>
        <v>-0.32502324009126998</v>
      </c>
      <c r="G1768" s="86">
        <f t="array" ref="G1768">IFERROR(INDEX(DATA!$T$133:$T$368,MATCH(1,(DATA!$D$133:$D$368=B1768)*(DATA!$E$133:$E$368=D1768),0)),"n/a")</f>
        <v>4676.46</v>
      </c>
      <c r="H1768" s="77">
        <f t="array" ref="H1768">IFERROR(INDEX(DATA!$U$133:$U$368,MATCH(1,(DATA!$D$133:$D$368=B1768)*(DATA!$E$133:$E$368=D1768),0)),"n/a")</f>
        <v>-0.145536800792256</v>
      </c>
      <c r="I1768" s="86">
        <f t="array" ref="I1768">IFERROR(INDEX(DATA!$AD$133:$AD$368,MATCH(1,(DATA!$D$133:$D$368=B1768)*(DATA!$E$133:$E$368=D1768),0)),"n/a")</f>
        <v>9080.23</v>
      </c>
      <c r="J1768" s="77">
        <f t="array" ref="J1768">IFERROR(INDEX(DATA!$AE$133:$AE$368,MATCH(1,(DATA!$D$133:$D$368=B1768)*(DATA!$E$133:$E$368=D1768),0)),"n/a")</f>
        <v>-2.16334213625455E-2</v>
      </c>
      <c r="K1768" s="86">
        <f t="array" ref="K1768">IFERROR(INDEX(DATA!$AN$133:$AN$368,MATCH(1,(DATA!$D$133:$D$368=B1768)*(DATA!$E$133:$E$368=D1768),0)),"n/a")</f>
        <v>15977.91</v>
      </c>
      <c r="L1768" s="77">
        <f t="array" ref="L1768">IFERROR(INDEX(DATA!$AO$133:$AO$368,MATCH(1,(DATA!$D$133:$D$368=B1768)*(DATA!$E$133:$E$368=D1768),0)),"n/a")</f>
        <v>-0.198645141940616</v>
      </c>
      <c r="M1768" s="66"/>
      <c r="N1768" s="66"/>
      <c r="O1768" s="66"/>
      <c r="P1768" s="66"/>
      <c r="Q1768" s="66"/>
      <c r="S1768" s="70"/>
      <c r="U1768" s="70"/>
      <c r="W1768" s="70"/>
      <c r="Y1768" s="70"/>
    </row>
    <row r="1769" spans="1:25" s="69" customFormat="1" x14ac:dyDescent="0.2">
      <c r="A1769" s="75" t="s">
        <v>19</v>
      </c>
      <c r="B1769" s="66" t="s">
        <v>20</v>
      </c>
      <c r="C1769" s="66" t="s">
        <v>25</v>
      </c>
      <c r="D1769" s="66" t="s">
        <v>299</v>
      </c>
      <c r="E1769" s="86">
        <f t="array" ref="E1769">IFERROR(INDEX(DATA!$J$133:$J$368,MATCH(1,(DATA!$D$133:$D$368=B1769)*(DATA!$E$133:$E$368=D1769),0)),"n/a")</f>
        <v>47233.04</v>
      </c>
      <c r="F1769" s="77">
        <f t="array" ref="F1769">IFERROR(INDEX(DATA!$K$133:$K$368,MATCH(1,(DATA!$D$133:$D$368=B1769)*(DATA!$E$133:$E$368=D1769),0)),"n/a")</f>
        <v>-9.3375193170827001E-2</v>
      </c>
      <c r="G1769" s="86">
        <f t="array" ref="G1769">IFERROR(INDEX(DATA!$T$133:$T$368,MATCH(1,(DATA!$D$133:$D$368=B1769)*(DATA!$E$133:$E$368=D1769),0)),"n/a")</f>
        <v>177383.55</v>
      </c>
      <c r="H1769" s="77">
        <f t="array" ref="H1769">IFERROR(INDEX(DATA!$U$133:$U$368,MATCH(1,(DATA!$D$133:$D$368=B1769)*(DATA!$E$133:$E$368=D1769),0)),"n/a")</f>
        <v>-4.3435145575277598E-2</v>
      </c>
      <c r="I1769" s="86">
        <f t="array" ref="I1769">IFERROR(INDEX(DATA!$AD$133:$AD$368,MATCH(1,(DATA!$D$133:$D$368=B1769)*(DATA!$E$133:$E$368=D1769),0)),"n/a")</f>
        <v>342482.76</v>
      </c>
      <c r="J1769" s="77">
        <f t="array" ref="J1769">IFERROR(INDEX(DATA!$AE$133:$AE$368,MATCH(1,(DATA!$D$133:$D$368=B1769)*(DATA!$E$133:$E$368=D1769),0)),"n/a")</f>
        <v>-0.12732382431097</v>
      </c>
      <c r="K1769" s="86">
        <f t="array" ref="K1769">IFERROR(INDEX(DATA!$AN$133:$AN$368,MATCH(1,(DATA!$D$133:$D$368=B1769)*(DATA!$E$133:$E$368=D1769),0)),"n/a")</f>
        <v>620297.12</v>
      </c>
      <c r="L1769" s="77">
        <f t="array" ref="L1769">IFERROR(INDEX(DATA!$AO$133:$AO$368,MATCH(1,(DATA!$D$133:$D$368=B1769)*(DATA!$E$133:$E$368=D1769),0)),"n/a")</f>
        <v>-8.7335457538162201E-2</v>
      </c>
      <c r="M1769" s="66"/>
      <c r="N1769" s="66"/>
      <c r="O1769" s="66"/>
      <c r="P1769" s="66"/>
      <c r="Q1769" s="66"/>
      <c r="S1769" s="70"/>
      <c r="U1769" s="70"/>
      <c r="W1769" s="70"/>
      <c r="Y1769" s="70"/>
    </row>
    <row r="1770" spans="1:25" s="69" customFormat="1" x14ac:dyDescent="0.2">
      <c r="A1770" s="75" t="s">
        <v>19</v>
      </c>
      <c r="B1770" s="66" t="s">
        <v>20</v>
      </c>
      <c r="C1770" s="66" t="s">
        <v>25</v>
      </c>
      <c r="D1770" s="66" t="s">
        <v>300</v>
      </c>
      <c r="E1770" s="86">
        <f t="array" ref="E1770">IFERROR(INDEX(DATA!$J$133:$J$368,MATCH(1,(DATA!$D$133:$D$368=B1770)*(DATA!$E$133:$E$368=D1770),0)),"n/a")</f>
        <v>41257.620000000003</v>
      </c>
      <c r="F1770" s="77">
        <f t="array" ref="F1770">IFERROR(INDEX(DATA!$K$133:$K$368,MATCH(1,(DATA!$D$133:$D$368=B1770)*(DATA!$E$133:$E$368=D1770),0)),"n/a")</f>
        <v>9.9436819241200805E-2</v>
      </c>
      <c r="G1770" s="86">
        <f t="array" ref="G1770">IFERROR(INDEX(DATA!$T$133:$T$368,MATCH(1,(DATA!$D$133:$D$368=B1770)*(DATA!$E$133:$E$368=D1770),0)),"n/a")</f>
        <v>139830.79</v>
      </c>
      <c r="H1770" s="77">
        <f t="array" ref="H1770">IFERROR(INDEX(DATA!$U$133:$U$368,MATCH(1,(DATA!$D$133:$D$368=B1770)*(DATA!$E$133:$E$368=D1770),0)),"n/a")</f>
        <v>8.3495725047330605E-2</v>
      </c>
      <c r="I1770" s="86">
        <f t="array" ref="I1770">IFERROR(INDEX(DATA!$AD$133:$AD$368,MATCH(1,(DATA!$D$133:$D$368=B1770)*(DATA!$E$133:$E$368=D1770),0)),"n/a")</f>
        <v>259643.57</v>
      </c>
      <c r="J1770" s="77">
        <f t="array" ref="J1770">IFERROR(INDEX(DATA!$AE$133:$AE$368,MATCH(1,(DATA!$D$133:$D$368=B1770)*(DATA!$E$133:$E$368=D1770),0)),"n/a")</f>
        <v>8.2493058469038705E-2</v>
      </c>
      <c r="K1770" s="86">
        <f t="array" ref="K1770">IFERROR(INDEX(DATA!$AN$133:$AN$368,MATCH(1,(DATA!$D$133:$D$368=B1770)*(DATA!$E$133:$E$368=D1770),0)),"n/a")</f>
        <v>464522.99</v>
      </c>
      <c r="L1770" s="77">
        <f t="array" ref="L1770">IFERROR(INDEX(DATA!$AO$133:$AO$368,MATCH(1,(DATA!$D$133:$D$368=B1770)*(DATA!$E$133:$E$368=D1770),0)),"n/a")</f>
        <v>8.4003778073753907E-2</v>
      </c>
      <c r="M1770" s="66"/>
      <c r="N1770" s="66"/>
      <c r="O1770" s="66"/>
      <c r="P1770" s="66"/>
      <c r="Q1770" s="66"/>
      <c r="S1770" s="70"/>
      <c r="U1770" s="70"/>
      <c r="W1770" s="70"/>
      <c r="Y1770" s="70"/>
    </row>
    <row r="1771" spans="1:25" s="69" customFormat="1" x14ac:dyDescent="0.2">
      <c r="A1771" s="75" t="s">
        <v>19</v>
      </c>
      <c r="B1771" s="66" t="s">
        <v>20</v>
      </c>
      <c r="C1771" s="66" t="s">
        <v>25</v>
      </c>
      <c r="D1771" s="66" t="s">
        <v>301</v>
      </c>
      <c r="E1771" s="86">
        <f t="array" ref="E1771">IFERROR(INDEX(DATA!$J$133:$J$368,MATCH(1,(DATA!$D$133:$D$368=B1771)*(DATA!$E$133:$E$368=D1771),0)),"n/a")</f>
        <v>2471.9699999999998</v>
      </c>
      <c r="F1771" s="77">
        <f t="array" ref="F1771">IFERROR(INDEX(DATA!$K$133:$K$368,MATCH(1,(DATA!$D$133:$D$368=B1771)*(DATA!$E$133:$E$368=D1771),0)),"n/a")</f>
        <v>-7.5224930323039202E-2</v>
      </c>
      <c r="G1771" s="86">
        <f t="array" ref="G1771">IFERROR(INDEX(DATA!$T$133:$T$368,MATCH(1,(DATA!$D$133:$D$368=B1771)*(DATA!$E$133:$E$368=D1771),0)),"n/a")</f>
        <v>10184.129999999999</v>
      </c>
      <c r="H1771" s="77">
        <f t="array" ref="H1771">IFERROR(INDEX(DATA!$U$133:$U$368,MATCH(1,(DATA!$D$133:$D$368=B1771)*(DATA!$E$133:$E$368=D1771),0)),"n/a")</f>
        <v>0.314586770138712</v>
      </c>
      <c r="I1771" s="86">
        <f t="array" ref="I1771">IFERROR(INDEX(DATA!$AD$133:$AD$368,MATCH(1,(DATA!$D$133:$D$368=B1771)*(DATA!$E$133:$E$368=D1771),0)),"n/a")</f>
        <v>18494.86</v>
      </c>
      <c r="J1771" s="77">
        <f t="array" ref="J1771">IFERROR(INDEX(DATA!$AE$133:$AE$368,MATCH(1,(DATA!$D$133:$D$368=B1771)*(DATA!$E$133:$E$368=D1771),0)),"n/a")</f>
        <v>0.65355169858014295</v>
      </c>
      <c r="K1771" s="86">
        <f t="array" ref="K1771">IFERROR(INDEX(DATA!$AN$133:$AN$368,MATCH(1,(DATA!$D$133:$D$368=B1771)*(DATA!$E$133:$E$368=D1771),0)),"n/a")</f>
        <v>32522.95</v>
      </c>
      <c r="L1771" s="77">
        <f t="array" ref="L1771">IFERROR(INDEX(DATA!$AO$133:$AO$368,MATCH(1,(DATA!$D$133:$D$368=B1771)*(DATA!$E$133:$E$368=D1771),0)),"n/a")</f>
        <v>0.87248831816056804</v>
      </c>
      <c r="M1771" s="66"/>
      <c r="N1771" s="66"/>
      <c r="O1771" s="66"/>
      <c r="P1771" s="66"/>
      <c r="Q1771" s="66"/>
      <c r="S1771" s="70"/>
      <c r="U1771" s="70"/>
      <c r="W1771" s="70"/>
      <c r="Y1771" s="70"/>
    </row>
    <row r="1772" spans="1:25" s="69" customFormat="1" x14ac:dyDescent="0.2">
      <c r="A1772" s="75" t="s">
        <v>19</v>
      </c>
      <c r="B1772" s="66" t="s">
        <v>20</v>
      </c>
      <c r="C1772" s="66" t="s">
        <v>25</v>
      </c>
      <c r="D1772" s="66" t="s">
        <v>302</v>
      </c>
      <c r="E1772" s="86">
        <f t="array" ref="E1772">IFERROR(INDEX(DATA!$J$133:$J$368,MATCH(1,(DATA!$D$133:$D$368=B1772)*(DATA!$E$133:$E$368=D1772),0)),"n/a")</f>
        <v>7894.69</v>
      </c>
      <c r="F1772" s="77">
        <f t="array" ref="F1772">IFERROR(INDEX(DATA!$K$133:$K$368,MATCH(1,(DATA!$D$133:$D$368=B1772)*(DATA!$E$133:$E$368=D1772),0)),"n/a")</f>
        <v>-7.8787475685218697E-2</v>
      </c>
      <c r="G1772" s="86">
        <f t="array" ref="G1772">IFERROR(INDEX(DATA!$T$133:$T$368,MATCH(1,(DATA!$D$133:$D$368=B1772)*(DATA!$E$133:$E$368=D1772),0)),"n/a")</f>
        <v>27871.9</v>
      </c>
      <c r="H1772" s="77">
        <f t="array" ref="H1772">IFERROR(INDEX(DATA!$U$133:$U$368,MATCH(1,(DATA!$D$133:$D$368=B1772)*(DATA!$E$133:$E$368=D1772),0)),"n/a")</f>
        <v>-4.8156188731579598E-2</v>
      </c>
      <c r="I1772" s="86">
        <f t="array" ref="I1772">IFERROR(INDEX(DATA!$AD$133:$AD$368,MATCH(1,(DATA!$D$133:$D$368=B1772)*(DATA!$E$133:$E$368=D1772),0)),"n/a")</f>
        <v>55011.92</v>
      </c>
      <c r="J1772" s="77">
        <f t="array" ref="J1772">IFERROR(INDEX(DATA!$AE$133:$AE$368,MATCH(1,(DATA!$D$133:$D$368=B1772)*(DATA!$E$133:$E$368=D1772),0)),"n/a")</f>
        <v>-6.4021199579751498E-2</v>
      </c>
      <c r="K1772" s="86">
        <f t="array" ref="K1772">IFERROR(INDEX(DATA!$AN$133:$AN$368,MATCH(1,(DATA!$D$133:$D$368=B1772)*(DATA!$E$133:$E$368=D1772),0)),"n/a")</f>
        <v>97251.83</v>
      </c>
      <c r="L1772" s="77">
        <f t="array" ref="L1772">IFERROR(INDEX(DATA!$AO$133:$AO$368,MATCH(1,(DATA!$D$133:$D$368=B1772)*(DATA!$E$133:$E$368=D1772),0)),"n/a")</f>
        <v>-3.46864144769101E-2</v>
      </c>
      <c r="M1772" s="66"/>
      <c r="N1772" s="66"/>
      <c r="O1772" s="66"/>
      <c r="P1772" s="66"/>
      <c r="Q1772" s="66"/>
      <c r="S1772" s="70"/>
      <c r="U1772" s="70"/>
      <c r="W1772" s="70"/>
      <c r="Y1772" s="70"/>
    </row>
    <row r="1773" spans="1:25" s="69" customFormat="1" x14ac:dyDescent="0.2">
      <c r="A1773" s="75" t="s">
        <v>19</v>
      </c>
      <c r="B1773" s="66" t="s">
        <v>20</v>
      </c>
      <c r="C1773" s="66" t="s">
        <v>25</v>
      </c>
      <c r="D1773" s="66" t="s">
        <v>303</v>
      </c>
      <c r="E1773" s="86">
        <f t="array" ref="E1773">IFERROR(INDEX(DATA!$J$133:$J$368,MATCH(1,(DATA!$D$133:$D$368=B1773)*(DATA!$E$133:$E$368=D1773),0)),"n/a")</f>
        <v>6171.43</v>
      </c>
      <c r="F1773" s="77">
        <f t="array" ref="F1773">IFERROR(INDEX(DATA!$K$133:$K$368,MATCH(1,(DATA!$D$133:$D$368=B1773)*(DATA!$E$133:$E$368=D1773),0)),"n/a")</f>
        <v>-4.88195456969443E-2</v>
      </c>
      <c r="G1773" s="86">
        <f t="array" ref="G1773">IFERROR(INDEX(DATA!$T$133:$T$368,MATCH(1,(DATA!$D$133:$D$368=B1773)*(DATA!$E$133:$E$368=D1773),0)),"n/a")</f>
        <v>21438.93</v>
      </c>
      <c r="H1773" s="77">
        <f t="array" ref="H1773">IFERROR(INDEX(DATA!$U$133:$U$368,MATCH(1,(DATA!$D$133:$D$368=B1773)*(DATA!$E$133:$E$368=D1773),0)),"n/a")</f>
        <v>-3.1584391649708797E-2</v>
      </c>
      <c r="I1773" s="86">
        <f t="array" ref="I1773">IFERROR(INDEX(DATA!$AD$133:$AD$368,MATCH(1,(DATA!$D$133:$D$368=B1773)*(DATA!$E$133:$E$368=D1773),0)),"n/a")</f>
        <v>40572.199999999997</v>
      </c>
      <c r="J1773" s="77">
        <f t="array" ref="J1773">IFERROR(INDEX(DATA!$AE$133:$AE$368,MATCH(1,(DATA!$D$133:$D$368=B1773)*(DATA!$E$133:$E$368=D1773),0)),"n/a")</f>
        <v>-5.8414364796028899E-2</v>
      </c>
      <c r="K1773" s="86">
        <f t="array" ref="K1773">IFERROR(INDEX(DATA!$AN$133:$AN$368,MATCH(1,(DATA!$D$133:$D$368=B1773)*(DATA!$E$133:$E$368=D1773),0)),"n/a")</f>
        <v>71766.23</v>
      </c>
      <c r="L1773" s="77">
        <f t="array" ref="L1773">IFERROR(INDEX(DATA!$AO$133:$AO$368,MATCH(1,(DATA!$D$133:$D$368=B1773)*(DATA!$E$133:$E$368=D1773),0)),"n/a")</f>
        <v>-9.7756845421411095E-3</v>
      </c>
      <c r="M1773" s="66"/>
      <c r="N1773" s="66"/>
      <c r="O1773" s="66"/>
      <c r="P1773" s="66"/>
      <c r="Q1773" s="66"/>
      <c r="S1773" s="70"/>
      <c r="U1773" s="70"/>
      <c r="W1773" s="70"/>
      <c r="Y1773" s="70"/>
    </row>
    <row r="1774" spans="1:25" s="69" customFormat="1" x14ac:dyDescent="0.2">
      <c r="A1774" s="75" t="s">
        <v>19</v>
      </c>
      <c r="B1774" s="66" t="s">
        <v>20</v>
      </c>
      <c r="C1774" s="66" t="s">
        <v>25</v>
      </c>
      <c r="D1774" s="66" t="s">
        <v>304</v>
      </c>
      <c r="E1774" s="86">
        <f t="array" ref="E1774">IFERROR(INDEX(DATA!$J$133:$J$368,MATCH(1,(DATA!$D$133:$D$368=B1774)*(DATA!$E$133:$E$368=D1774),0)),"n/a")</f>
        <v>36074.949999999997</v>
      </c>
      <c r="F1774" s="77">
        <f t="array" ref="F1774">IFERROR(INDEX(DATA!$K$133:$K$368,MATCH(1,(DATA!$D$133:$D$368=B1774)*(DATA!$E$133:$E$368=D1774),0)),"n/a")</f>
        <v>0.129719187277481</v>
      </c>
      <c r="G1774" s="86">
        <f t="array" ref="G1774">IFERROR(INDEX(DATA!$T$133:$T$368,MATCH(1,(DATA!$D$133:$D$368=B1774)*(DATA!$E$133:$E$368=D1774),0)),"n/a")</f>
        <v>124775.8</v>
      </c>
      <c r="H1774" s="77">
        <f t="array" ref="H1774">IFERROR(INDEX(DATA!$U$133:$U$368,MATCH(1,(DATA!$D$133:$D$368=B1774)*(DATA!$E$133:$E$368=D1774),0)),"n/a")</f>
        <v>0.105597802269077</v>
      </c>
      <c r="I1774" s="86">
        <f t="array" ref="I1774">IFERROR(INDEX(DATA!$AD$133:$AD$368,MATCH(1,(DATA!$D$133:$D$368=B1774)*(DATA!$E$133:$E$368=D1774),0)),"n/a")</f>
        <v>229498.45</v>
      </c>
      <c r="J1774" s="77">
        <f t="array" ref="J1774">IFERROR(INDEX(DATA!$AE$133:$AE$368,MATCH(1,(DATA!$D$133:$D$368=B1774)*(DATA!$E$133:$E$368=D1774),0)),"n/a")</f>
        <v>7.6653458846485098E-2</v>
      </c>
      <c r="K1774" s="86">
        <f t="array" ref="K1774">IFERROR(INDEX(DATA!$AN$133:$AN$368,MATCH(1,(DATA!$D$133:$D$368=B1774)*(DATA!$E$133:$E$368=D1774),0)),"n/a")</f>
        <v>434390.54</v>
      </c>
      <c r="L1774" s="77">
        <f t="array" ref="L1774">IFERROR(INDEX(DATA!$AO$133:$AO$368,MATCH(1,(DATA!$D$133:$D$368=B1774)*(DATA!$E$133:$E$368=D1774),0)),"n/a")</f>
        <v>0.24185111087344599</v>
      </c>
      <c r="M1774" s="66"/>
      <c r="N1774" s="66"/>
      <c r="O1774" s="66"/>
      <c r="P1774" s="66"/>
      <c r="Q1774" s="66"/>
      <c r="S1774" s="70"/>
      <c r="U1774" s="70"/>
      <c r="W1774" s="70"/>
      <c r="Y1774" s="70"/>
    </row>
    <row r="1775" spans="1:25" s="69" customFormat="1" x14ac:dyDescent="0.2">
      <c r="A1775" s="75" t="s">
        <v>19</v>
      </c>
      <c r="B1775" s="66" t="s">
        <v>20</v>
      </c>
      <c r="C1775" s="66" t="s">
        <v>25</v>
      </c>
      <c r="D1775" s="66" t="s">
        <v>305</v>
      </c>
      <c r="E1775" s="86">
        <f t="array" ref="E1775">IFERROR(INDEX(DATA!$J$133:$J$368,MATCH(1,(DATA!$D$133:$D$368=B1775)*(DATA!$E$133:$E$368=D1775),0)),"n/a")</f>
        <v>7354.02</v>
      </c>
      <c r="F1775" s="77">
        <f t="array" ref="F1775">IFERROR(INDEX(DATA!$K$133:$K$368,MATCH(1,(DATA!$D$133:$D$368=B1775)*(DATA!$E$133:$E$368=D1775),0)),"n/a")</f>
        <v>0.46598092276410602</v>
      </c>
      <c r="G1775" s="86">
        <f t="array" ref="G1775">IFERROR(INDEX(DATA!$T$133:$T$368,MATCH(1,(DATA!$D$133:$D$368=B1775)*(DATA!$E$133:$E$368=D1775),0)),"n/a")</f>
        <v>26718.58</v>
      </c>
      <c r="H1775" s="77">
        <f t="array" ref="H1775">IFERROR(INDEX(DATA!$U$133:$U$368,MATCH(1,(DATA!$D$133:$D$368=B1775)*(DATA!$E$133:$E$368=D1775),0)),"n/a")</f>
        <v>0.48496779249362199</v>
      </c>
      <c r="I1775" s="86">
        <f t="array" ref="I1775">IFERROR(INDEX(DATA!$AD$133:$AD$368,MATCH(1,(DATA!$D$133:$D$368=B1775)*(DATA!$E$133:$E$368=D1775),0)),"n/a")</f>
        <v>56272.32</v>
      </c>
      <c r="J1775" s="77">
        <f t="array" ref="J1775">IFERROR(INDEX(DATA!$AE$133:$AE$368,MATCH(1,(DATA!$D$133:$D$368=B1775)*(DATA!$E$133:$E$368=D1775),0)),"n/a")</f>
        <v>0.67626310317812599</v>
      </c>
      <c r="K1775" s="86">
        <f t="array" ref="K1775">IFERROR(INDEX(DATA!$AN$133:$AN$368,MATCH(1,(DATA!$D$133:$D$368=B1775)*(DATA!$E$133:$E$368=D1775),0)),"n/a")</f>
        <v>87035.16</v>
      </c>
      <c r="L1775" s="77">
        <f t="array" ref="L1775">IFERROR(INDEX(DATA!$AO$133:$AO$368,MATCH(1,(DATA!$D$133:$D$368=B1775)*(DATA!$E$133:$E$368=D1775),0)),"n/a")</f>
        <v>0.57888887860909299</v>
      </c>
      <c r="M1775" s="66"/>
      <c r="N1775" s="66"/>
      <c r="O1775" s="66"/>
      <c r="P1775" s="66"/>
      <c r="Q1775" s="66"/>
      <c r="S1775" s="70"/>
      <c r="U1775" s="70"/>
      <c r="W1775" s="70"/>
      <c r="Y1775" s="70"/>
    </row>
    <row r="1776" spans="1:25" s="69" customFormat="1" x14ac:dyDescent="0.2">
      <c r="A1776" s="75" t="s">
        <v>19</v>
      </c>
      <c r="B1776" s="66" t="s">
        <v>20</v>
      </c>
      <c r="C1776" s="66" t="s">
        <v>25</v>
      </c>
      <c r="D1776" s="66" t="s">
        <v>306</v>
      </c>
      <c r="E1776" s="86">
        <f t="array" ref="E1776">IFERROR(INDEX(DATA!$J$133:$J$368,MATCH(1,(DATA!$D$133:$D$368=B1776)*(DATA!$E$133:$E$368=D1776),0)),"n/a")</f>
        <v>10312.08</v>
      </c>
      <c r="F1776" s="77">
        <f t="array" ref="F1776">IFERROR(INDEX(DATA!$K$133:$K$368,MATCH(1,(DATA!$D$133:$D$368=B1776)*(DATA!$E$133:$E$368=D1776),0)),"n/a")</f>
        <v>-3.3970946283318197E-2</v>
      </c>
      <c r="G1776" s="86">
        <f t="array" ref="G1776">IFERROR(INDEX(DATA!$T$133:$T$368,MATCH(1,(DATA!$D$133:$D$368=B1776)*(DATA!$E$133:$E$368=D1776),0)),"n/a")</f>
        <v>36539.57</v>
      </c>
      <c r="H1776" s="77">
        <f t="array" ref="H1776">IFERROR(INDEX(DATA!$U$133:$U$368,MATCH(1,(DATA!$D$133:$D$368=B1776)*(DATA!$E$133:$E$368=D1776),0)),"n/a")</f>
        <v>-4.6785039931672497E-2</v>
      </c>
      <c r="I1776" s="86">
        <f t="array" ref="I1776">IFERROR(INDEX(DATA!$AD$133:$AD$368,MATCH(1,(DATA!$D$133:$D$368=B1776)*(DATA!$E$133:$E$368=D1776),0)),"n/a")</f>
        <v>75300.77</v>
      </c>
      <c r="J1776" s="77">
        <f t="array" ref="J1776">IFERROR(INDEX(DATA!$AE$133:$AE$368,MATCH(1,(DATA!$D$133:$D$368=B1776)*(DATA!$E$133:$E$368=D1776),0)),"n/a")</f>
        <v>-5.4505149001809902E-2</v>
      </c>
      <c r="K1776" s="86">
        <f t="array" ref="K1776">IFERROR(INDEX(DATA!$AN$133:$AN$368,MATCH(1,(DATA!$D$133:$D$368=B1776)*(DATA!$E$133:$E$368=D1776),0)),"n/a")</f>
        <v>132568.46</v>
      </c>
      <c r="L1776" s="77">
        <f t="array" ref="L1776">IFERROR(INDEX(DATA!$AO$133:$AO$368,MATCH(1,(DATA!$D$133:$D$368=B1776)*(DATA!$E$133:$E$368=D1776),0)),"n/a")</f>
        <v>-5.1710728139682603E-2</v>
      </c>
      <c r="M1776" s="66"/>
      <c r="N1776" s="66"/>
      <c r="O1776" s="66"/>
      <c r="P1776" s="66"/>
      <c r="Q1776" s="66"/>
      <c r="S1776" s="70"/>
      <c r="U1776" s="70"/>
      <c r="W1776" s="70"/>
      <c r="Y1776" s="70"/>
    </row>
    <row r="1777" spans="1:25" s="69" customFormat="1" x14ac:dyDescent="0.2">
      <c r="A1777" s="75" t="s">
        <v>19</v>
      </c>
      <c r="B1777" s="66" t="s">
        <v>20</v>
      </c>
      <c r="C1777" s="66" t="s">
        <v>25</v>
      </c>
      <c r="D1777" s="66" t="s">
        <v>307</v>
      </c>
      <c r="E1777" s="86">
        <f t="array" ref="E1777">IFERROR(INDEX(DATA!$J$133:$J$368,MATCH(1,(DATA!$D$133:$D$368=B1777)*(DATA!$E$133:$E$368=D1777),0)),"n/a")</f>
        <v>11482.38</v>
      </c>
      <c r="F1777" s="77">
        <f t="array" ref="F1777">IFERROR(INDEX(DATA!$K$133:$K$368,MATCH(1,(DATA!$D$133:$D$368=B1777)*(DATA!$E$133:$E$368=D1777),0)),"n/a")</f>
        <v>9.0878516712727994E-2</v>
      </c>
      <c r="G1777" s="86">
        <f t="array" ref="G1777">IFERROR(INDEX(DATA!$T$133:$T$368,MATCH(1,(DATA!$D$133:$D$368=B1777)*(DATA!$E$133:$E$368=D1777),0)),"n/a")</f>
        <v>43781.03</v>
      </c>
      <c r="H1777" s="77">
        <f t="array" ref="H1777">IFERROR(INDEX(DATA!$U$133:$U$368,MATCH(1,(DATA!$D$133:$D$368=B1777)*(DATA!$E$133:$E$368=D1777),0)),"n/a")</f>
        <v>0.444345033968362</v>
      </c>
      <c r="I1777" s="86">
        <f t="array" ref="I1777">IFERROR(INDEX(DATA!$AD$133:$AD$368,MATCH(1,(DATA!$D$133:$D$368=B1777)*(DATA!$E$133:$E$368=D1777),0)),"n/a")</f>
        <v>89074.55</v>
      </c>
      <c r="J1777" s="77">
        <f t="array" ref="J1777">IFERROR(INDEX(DATA!$AE$133:$AE$368,MATCH(1,(DATA!$D$133:$D$368=B1777)*(DATA!$E$133:$E$368=D1777),0)),"n/a")</f>
        <v>0.82791492082723295</v>
      </c>
      <c r="K1777" s="86">
        <f t="array" ref="K1777">IFERROR(INDEX(DATA!$AN$133:$AN$368,MATCH(1,(DATA!$D$133:$D$368=B1777)*(DATA!$E$133:$E$368=D1777),0)),"n/a")</f>
        <v>148257.95000000001</v>
      </c>
      <c r="L1777" s="77">
        <f t="array" ref="L1777">IFERROR(INDEX(DATA!$AO$133:$AO$368,MATCH(1,(DATA!$D$133:$D$368=B1777)*(DATA!$E$133:$E$368=D1777),0)),"n/a")</f>
        <v>0.75769768059182596</v>
      </c>
      <c r="M1777" s="66"/>
      <c r="N1777" s="66"/>
      <c r="O1777" s="66"/>
      <c r="P1777" s="66"/>
      <c r="Q1777" s="66"/>
      <c r="S1777" s="70"/>
      <c r="U1777" s="70"/>
      <c r="W1777" s="70"/>
      <c r="Y1777" s="70"/>
    </row>
    <row r="1778" spans="1:25" s="69" customFormat="1" x14ac:dyDescent="0.2">
      <c r="A1778" s="75" t="s">
        <v>19</v>
      </c>
      <c r="B1778" s="66" t="s">
        <v>20</v>
      </c>
      <c r="C1778" s="66" t="s">
        <v>25</v>
      </c>
      <c r="D1778" s="66" t="s">
        <v>308</v>
      </c>
      <c r="E1778" s="86">
        <f t="array" ref="E1778">IFERROR(INDEX(DATA!$J$133:$J$368,MATCH(1,(DATA!$D$133:$D$368=B1778)*(DATA!$E$133:$E$368=D1778),0)),"n/a")</f>
        <v>10326.61</v>
      </c>
      <c r="F1778" s="77">
        <f t="array" ref="F1778">IFERROR(INDEX(DATA!$K$133:$K$368,MATCH(1,(DATA!$D$133:$D$368=B1778)*(DATA!$E$133:$E$368=D1778),0)),"n/a")</f>
        <v>8.9883134194620296E-2</v>
      </c>
      <c r="G1778" s="86">
        <f t="array" ref="G1778">IFERROR(INDEX(DATA!$T$133:$T$368,MATCH(1,(DATA!$D$133:$D$368=B1778)*(DATA!$E$133:$E$368=D1778),0)),"n/a")</f>
        <v>36004.25</v>
      </c>
      <c r="H1778" s="77">
        <f t="array" ref="H1778">IFERROR(INDEX(DATA!$U$133:$U$368,MATCH(1,(DATA!$D$133:$D$368=B1778)*(DATA!$E$133:$E$368=D1778),0)),"n/a")</f>
        <v>8.4627075422389703E-2</v>
      </c>
      <c r="I1778" s="86">
        <f t="array" ref="I1778">IFERROR(INDEX(DATA!$AD$133:$AD$368,MATCH(1,(DATA!$D$133:$D$368=B1778)*(DATA!$E$133:$E$368=D1778),0)),"n/a")</f>
        <v>68087.289999999994</v>
      </c>
      <c r="J1778" s="77">
        <f t="array" ref="J1778">IFERROR(INDEX(DATA!$AE$133:$AE$368,MATCH(1,(DATA!$D$133:$D$368=B1778)*(DATA!$E$133:$E$368=D1778),0)),"n/a")</f>
        <v>3.3440703732980803E-2</v>
      </c>
      <c r="K1778" s="86">
        <f t="array" ref="K1778">IFERROR(INDEX(DATA!$AN$133:$AN$368,MATCH(1,(DATA!$D$133:$D$368=B1778)*(DATA!$E$133:$E$368=D1778),0)),"n/a")</f>
        <v>116570.83</v>
      </c>
      <c r="L1778" s="77">
        <f t="array" ref="L1778">IFERROR(INDEX(DATA!$AO$133:$AO$368,MATCH(1,(DATA!$D$133:$D$368=B1778)*(DATA!$E$133:$E$368=D1778),0)),"n/a")</f>
        <v>2.9755726931961799E-2</v>
      </c>
      <c r="M1778" s="66"/>
      <c r="N1778" s="66"/>
      <c r="O1778" s="66"/>
      <c r="P1778" s="66"/>
      <c r="Q1778" s="66"/>
      <c r="S1778" s="70"/>
      <c r="U1778" s="70"/>
      <c r="W1778" s="70"/>
      <c r="Y1778" s="70"/>
    </row>
    <row r="1779" spans="1:25" s="69" customFormat="1" x14ac:dyDescent="0.2">
      <c r="A1779" s="75" t="s">
        <v>19</v>
      </c>
      <c r="B1779" s="66" t="s">
        <v>20</v>
      </c>
      <c r="C1779" s="66" t="s">
        <v>25</v>
      </c>
      <c r="D1779" s="66" t="s">
        <v>309</v>
      </c>
      <c r="E1779" s="86">
        <f t="array" ref="E1779">IFERROR(INDEX(DATA!$J$133:$J$368,MATCH(1,(DATA!$D$133:$D$368=B1779)*(DATA!$E$133:$E$368=D1779),0)),"n/a")</f>
        <v>10518.95</v>
      </c>
      <c r="F1779" s="77">
        <f t="array" ref="F1779">IFERROR(INDEX(DATA!$K$133:$K$368,MATCH(1,(DATA!$D$133:$D$368=B1779)*(DATA!$E$133:$E$368=D1779),0)),"n/a")</f>
        <v>0.14297651231321601</v>
      </c>
      <c r="G1779" s="86">
        <f t="array" ref="G1779">IFERROR(INDEX(DATA!$T$133:$T$368,MATCH(1,(DATA!$D$133:$D$368=B1779)*(DATA!$E$133:$E$368=D1779),0)),"n/a")</f>
        <v>36021.01</v>
      </c>
      <c r="H1779" s="77">
        <f t="array" ref="H1779">IFERROR(INDEX(DATA!$U$133:$U$368,MATCH(1,(DATA!$D$133:$D$368=B1779)*(DATA!$E$133:$E$368=D1779),0)),"n/a")</f>
        <v>0.136230967008904</v>
      </c>
      <c r="I1779" s="86">
        <f t="array" ref="I1779">IFERROR(INDEX(DATA!$AD$133:$AD$368,MATCH(1,(DATA!$D$133:$D$368=B1779)*(DATA!$E$133:$E$368=D1779),0)),"n/a")</f>
        <v>66108.509999999995</v>
      </c>
      <c r="J1779" s="77">
        <f t="array" ref="J1779">IFERROR(INDEX(DATA!$AE$133:$AE$368,MATCH(1,(DATA!$D$133:$D$368=B1779)*(DATA!$E$133:$E$368=D1779),0)),"n/a")</f>
        <v>4.4641206406855802E-2</v>
      </c>
      <c r="K1779" s="86">
        <f t="array" ref="K1779">IFERROR(INDEX(DATA!$AN$133:$AN$368,MATCH(1,(DATA!$D$133:$D$368=B1779)*(DATA!$E$133:$E$368=D1779),0)),"n/a")</f>
        <v>114631.57</v>
      </c>
      <c r="L1779" s="77">
        <f t="array" ref="L1779">IFERROR(INDEX(DATA!$AO$133:$AO$368,MATCH(1,(DATA!$D$133:$D$368=B1779)*(DATA!$E$133:$E$368=D1779),0)),"n/a")</f>
        <v>9.2157577422332798E-3</v>
      </c>
      <c r="M1779" s="66"/>
      <c r="N1779" s="66"/>
      <c r="O1779" s="66"/>
      <c r="P1779" s="66"/>
      <c r="Q1779" s="66"/>
      <c r="S1779" s="70"/>
      <c r="U1779" s="70"/>
      <c r="W1779" s="70"/>
      <c r="Y1779" s="70"/>
    </row>
    <row r="1780" spans="1:25" s="69" customFormat="1" x14ac:dyDescent="0.2">
      <c r="A1780" s="75" t="s">
        <v>19</v>
      </c>
      <c r="B1780" s="66" t="s">
        <v>20</v>
      </c>
      <c r="C1780" s="66" t="s">
        <v>25</v>
      </c>
      <c r="D1780" s="66" t="s">
        <v>310</v>
      </c>
      <c r="E1780" s="86">
        <f t="array" ref="E1780">IFERROR(INDEX(DATA!$J$133:$J$368,MATCH(1,(DATA!$D$133:$D$368=B1780)*(DATA!$E$133:$E$368=D1780),0)),"n/a")</f>
        <v>9146.81</v>
      </c>
      <c r="F1780" s="77">
        <f t="array" ref="F1780">IFERROR(INDEX(DATA!$K$133:$K$368,MATCH(1,(DATA!$D$133:$D$368=B1780)*(DATA!$E$133:$E$368=D1780),0)),"n/a")</f>
        <v>5.30023335301925E-2</v>
      </c>
      <c r="G1780" s="86">
        <f t="array" ref="G1780">IFERROR(INDEX(DATA!$T$133:$T$368,MATCH(1,(DATA!$D$133:$D$368=B1780)*(DATA!$E$133:$E$368=D1780),0)),"n/a")</f>
        <v>29611.07</v>
      </c>
      <c r="H1780" s="77">
        <f t="array" ref="H1780">IFERROR(INDEX(DATA!$U$133:$U$368,MATCH(1,(DATA!$D$133:$D$368=B1780)*(DATA!$E$133:$E$368=D1780),0)),"n/a")</f>
        <v>2.86368258130228E-2</v>
      </c>
      <c r="I1780" s="86">
        <f t="array" ref="I1780">IFERROR(INDEX(DATA!$AD$133:$AD$368,MATCH(1,(DATA!$D$133:$D$368=B1780)*(DATA!$E$133:$E$368=D1780),0)),"n/a")</f>
        <v>53195.27</v>
      </c>
      <c r="J1780" s="77">
        <f t="array" ref="J1780">IFERROR(INDEX(DATA!$AE$133:$AE$368,MATCH(1,(DATA!$D$133:$D$368=B1780)*(DATA!$E$133:$E$368=D1780),0)),"n/a")</f>
        <v>-0.103319277905558</v>
      </c>
      <c r="K1780" s="86">
        <f t="array" ref="K1780">IFERROR(INDEX(DATA!$AN$133:$AN$368,MATCH(1,(DATA!$D$133:$D$368=B1780)*(DATA!$E$133:$E$368=D1780),0)),"n/a")</f>
        <v>93614.01</v>
      </c>
      <c r="L1780" s="77">
        <f t="array" ref="L1780">IFERROR(INDEX(DATA!$AO$133:$AO$368,MATCH(1,(DATA!$D$133:$D$368=B1780)*(DATA!$E$133:$E$368=D1780),0)),"n/a")</f>
        <v>-0.14745112374807401</v>
      </c>
      <c r="M1780" s="66"/>
      <c r="N1780" s="66"/>
      <c r="O1780" s="66"/>
      <c r="P1780" s="66"/>
      <c r="Q1780" s="66"/>
      <c r="S1780" s="70"/>
      <c r="U1780" s="70"/>
      <c r="W1780" s="70"/>
      <c r="Y1780" s="70"/>
    </row>
    <row r="1781" spans="1:25" s="69" customFormat="1" x14ac:dyDescent="0.2">
      <c r="A1781" s="75" t="s">
        <v>19</v>
      </c>
      <c r="B1781" s="66" t="s">
        <v>20</v>
      </c>
      <c r="C1781" s="66" t="s">
        <v>25</v>
      </c>
      <c r="D1781" s="66" t="s">
        <v>311</v>
      </c>
      <c r="E1781" s="86">
        <f t="array" ref="E1781">IFERROR(INDEX(DATA!$J$133:$J$368,MATCH(1,(DATA!$D$133:$D$368=B1781)*(DATA!$E$133:$E$368=D1781),0)),"n/a")</f>
        <v>5609.63</v>
      </c>
      <c r="F1781" s="77">
        <f t="array" ref="F1781">IFERROR(INDEX(DATA!$K$133:$K$368,MATCH(1,(DATA!$D$133:$D$368=B1781)*(DATA!$E$133:$E$368=D1781),0)),"n/a")</f>
        <v>0.178065535005135</v>
      </c>
      <c r="G1781" s="86">
        <f t="array" ref="G1781">IFERROR(INDEX(DATA!$T$133:$T$368,MATCH(1,(DATA!$D$133:$D$368=B1781)*(DATA!$E$133:$E$368=D1781),0)),"n/a")</f>
        <v>19330.34</v>
      </c>
      <c r="H1781" s="77">
        <f t="array" ref="H1781">IFERROR(INDEX(DATA!$U$133:$U$368,MATCH(1,(DATA!$D$133:$D$368=B1781)*(DATA!$E$133:$E$368=D1781),0)),"n/a")</f>
        <v>0.41661121484916602</v>
      </c>
      <c r="I1781" s="86">
        <f t="array" ref="I1781">IFERROR(INDEX(DATA!$AD$133:$AD$368,MATCH(1,(DATA!$D$133:$D$368=B1781)*(DATA!$E$133:$E$368=D1781),0)),"n/a")</f>
        <v>37874.71</v>
      </c>
      <c r="J1781" s="77">
        <f t="array" ref="J1781">IFERROR(INDEX(DATA!$AE$133:$AE$368,MATCH(1,(DATA!$D$133:$D$368=B1781)*(DATA!$E$133:$E$368=D1781),0)),"n/a")</f>
        <v>0.37945476246062398</v>
      </c>
      <c r="K1781" s="86">
        <f t="array" ref="K1781">IFERROR(INDEX(DATA!$AN$133:$AN$368,MATCH(1,(DATA!$D$133:$D$368=B1781)*(DATA!$E$133:$E$368=D1781),0)),"n/a")</f>
        <v>66313.55</v>
      </c>
      <c r="L1781" s="77">
        <f t="array" ref="L1781">IFERROR(INDEX(DATA!$AO$133:$AO$368,MATCH(1,(DATA!$D$133:$D$368=B1781)*(DATA!$E$133:$E$368=D1781),0)),"n/a")</f>
        <v>0.355451429463782</v>
      </c>
      <c r="M1781" s="66"/>
      <c r="N1781" s="66"/>
      <c r="O1781" s="66"/>
      <c r="P1781" s="66"/>
      <c r="Q1781" s="66"/>
      <c r="S1781" s="70"/>
      <c r="U1781" s="70"/>
      <c r="W1781" s="70"/>
      <c r="Y1781" s="70"/>
    </row>
    <row r="1782" spans="1:25" s="69" customFormat="1" x14ac:dyDescent="0.2">
      <c r="A1782" s="75" t="s">
        <v>19</v>
      </c>
      <c r="B1782" s="66" t="s">
        <v>20</v>
      </c>
      <c r="C1782" s="66" t="s">
        <v>25</v>
      </c>
      <c r="D1782" s="66" t="s">
        <v>312</v>
      </c>
      <c r="E1782" s="86">
        <f t="array" ref="E1782">IFERROR(INDEX(DATA!$J$133:$J$368,MATCH(1,(DATA!$D$133:$D$368=B1782)*(DATA!$E$133:$E$368=D1782),0)),"n/a")</f>
        <v>2158.02</v>
      </c>
      <c r="F1782" s="77">
        <f t="array" ref="F1782">IFERROR(INDEX(DATA!$K$133:$K$368,MATCH(1,(DATA!$D$133:$D$368=B1782)*(DATA!$E$133:$E$368=D1782),0)),"n/a")</f>
        <v>0.29922937989163201</v>
      </c>
      <c r="G1782" s="86">
        <f t="array" ref="G1782">IFERROR(INDEX(DATA!$T$133:$T$368,MATCH(1,(DATA!$D$133:$D$368=B1782)*(DATA!$E$133:$E$368=D1782),0)),"n/a")</f>
        <v>7935.37</v>
      </c>
      <c r="H1782" s="77">
        <f t="array" ref="H1782">IFERROR(INDEX(DATA!$U$133:$U$368,MATCH(1,(DATA!$D$133:$D$368=B1782)*(DATA!$E$133:$E$368=D1782),0)),"n/a")</f>
        <v>0.50441540024873299</v>
      </c>
      <c r="I1782" s="86">
        <f t="array" ref="I1782">IFERROR(INDEX(DATA!$AD$133:$AD$368,MATCH(1,(DATA!$D$133:$D$368=B1782)*(DATA!$E$133:$E$368=D1782),0)),"n/a")</f>
        <v>15046.16</v>
      </c>
      <c r="J1782" s="77">
        <f t="array" ref="J1782">IFERROR(INDEX(DATA!$AE$133:$AE$368,MATCH(1,(DATA!$D$133:$D$368=B1782)*(DATA!$E$133:$E$368=D1782),0)),"n/a")</f>
        <v>0.58875990192579397</v>
      </c>
      <c r="K1782" s="86">
        <f t="array" ref="K1782">IFERROR(INDEX(DATA!$AN$133:$AN$368,MATCH(1,(DATA!$D$133:$D$368=B1782)*(DATA!$E$133:$E$368=D1782),0)),"n/a")</f>
        <v>24530.3</v>
      </c>
      <c r="L1782" s="77">
        <f t="array" ref="L1782">IFERROR(INDEX(DATA!$AO$133:$AO$368,MATCH(1,(DATA!$D$133:$D$368=B1782)*(DATA!$E$133:$E$368=D1782),0)),"n/a")</f>
        <v>0.55879270979422002</v>
      </c>
      <c r="M1782" s="66"/>
      <c r="N1782" s="66"/>
      <c r="O1782" s="66"/>
      <c r="P1782" s="66"/>
      <c r="Q1782" s="66"/>
      <c r="S1782" s="70"/>
      <c r="U1782" s="70"/>
      <c r="W1782" s="70"/>
      <c r="Y1782" s="70"/>
    </row>
    <row r="1783" spans="1:25" s="69" customFormat="1" x14ac:dyDescent="0.2">
      <c r="A1783" s="75" t="s">
        <v>19</v>
      </c>
      <c r="B1783" s="66" t="s">
        <v>20</v>
      </c>
      <c r="C1783" s="66" t="s">
        <v>25</v>
      </c>
      <c r="D1783" s="66" t="s">
        <v>313</v>
      </c>
      <c r="E1783" s="86">
        <f t="array" ref="E1783">IFERROR(INDEX(DATA!$J$133:$J$368,MATCH(1,(DATA!$D$133:$D$368=B1783)*(DATA!$E$133:$E$368=D1783),0)),"n/a")</f>
        <v>5554.64</v>
      </c>
      <c r="F1783" s="77">
        <f t="array" ref="F1783">IFERROR(INDEX(DATA!$K$133:$K$368,MATCH(1,(DATA!$D$133:$D$368=B1783)*(DATA!$E$133:$E$368=D1783),0)),"n/a")</f>
        <v>8.6171968494082901E-2</v>
      </c>
      <c r="G1783" s="86">
        <f t="array" ref="G1783">IFERROR(INDEX(DATA!$T$133:$T$368,MATCH(1,(DATA!$D$133:$D$368=B1783)*(DATA!$E$133:$E$368=D1783),0)),"n/a")</f>
        <v>18519.939999999999</v>
      </c>
      <c r="H1783" s="77">
        <f t="array" ref="H1783">IFERROR(INDEX(DATA!$U$133:$U$368,MATCH(1,(DATA!$D$133:$D$368=B1783)*(DATA!$E$133:$E$368=D1783),0)),"n/a")</f>
        <v>3.66999695482393E-2</v>
      </c>
      <c r="I1783" s="86">
        <f t="array" ref="I1783">IFERROR(INDEX(DATA!$AD$133:$AD$368,MATCH(1,(DATA!$D$133:$D$368=B1783)*(DATA!$E$133:$E$368=D1783),0)),"n/a")</f>
        <v>37024.21</v>
      </c>
      <c r="J1783" s="77">
        <f t="array" ref="J1783">IFERROR(INDEX(DATA!$AE$133:$AE$368,MATCH(1,(DATA!$D$133:$D$368=B1783)*(DATA!$E$133:$E$368=D1783),0)),"n/a")</f>
        <v>1.65847569713394E-2</v>
      </c>
      <c r="K1783" s="86">
        <f t="array" ref="K1783">IFERROR(INDEX(DATA!$AN$133:$AN$368,MATCH(1,(DATA!$D$133:$D$368=B1783)*(DATA!$E$133:$E$368=D1783),0)),"n/a")</f>
        <v>65591.850000000006</v>
      </c>
      <c r="L1783" s="77">
        <f t="array" ref="L1783">IFERROR(INDEX(DATA!$AO$133:$AO$368,MATCH(1,(DATA!$D$133:$D$368=B1783)*(DATA!$E$133:$E$368=D1783),0)),"n/a")</f>
        <v>1.7941271457989599E-2</v>
      </c>
      <c r="M1783" s="66"/>
      <c r="N1783" s="66"/>
      <c r="O1783" s="66"/>
      <c r="P1783" s="66"/>
      <c r="Q1783" s="66"/>
      <c r="S1783" s="70"/>
      <c r="U1783" s="70"/>
      <c r="W1783" s="70"/>
      <c r="Y1783" s="70"/>
    </row>
    <row r="1784" spans="1:25" s="69" customFormat="1" x14ac:dyDescent="0.2">
      <c r="A1784" s="75" t="s">
        <v>19</v>
      </c>
      <c r="B1784" s="66" t="s">
        <v>20</v>
      </c>
      <c r="C1784" s="66" t="s">
        <v>25</v>
      </c>
      <c r="D1784" s="66" t="s">
        <v>314</v>
      </c>
      <c r="E1784" s="86">
        <f t="array" ref="E1784">IFERROR(INDEX(DATA!$J$133:$J$368,MATCH(1,(DATA!$D$133:$D$368=B1784)*(DATA!$E$133:$E$368=D1784),0)),"n/a")</f>
        <v>14014.14</v>
      </c>
      <c r="F1784" s="77">
        <f t="array" ref="F1784">IFERROR(INDEX(DATA!$K$133:$K$368,MATCH(1,(DATA!$D$133:$D$368=B1784)*(DATA!$E$133:$E$368=D1784),0)),"n/a")</f>
        <v>9.2208641408587394E-2</v>
      </c>
      <c r="G1784" s="86">
        <f t="array" ref="G1784">IFERROR(INDEX(DATA!$T$133:$T$368,MATCH(1,(DATA!$D$133:$D$368=B1784)*(DATA!$E$133:$E$368=D1784),0)),"n/a")</f>
        <v>49140.49</v>
      </c>
      <c r="H1784" s="77">
        <f t="array" ref="H1784">IFERROR(INDEX(DATA!$U$133:$U$368,MATCH(1,(DATA!$D$133:$D$368=B1784)*(DATA!$E$133:$E$368=D1784),0)),"n/a")</f>
        <v>0.164887824364924</v>
      </c>
      <c r="I1784" s="86">
        <f t="array" ref="I1784">IFERROR(INDEX(DATA!$AD$133:$AD$368,MATCH(1,(DATA!$D$133:$D$368=B1784)*(DATA!$E$133:$E$368=D1784),0)),"n/a")</f>
        <v>98685.67</v>
      </c>
      <c r="J1784" s="77">
        <f t="array" ref="J1784">IFERROR(INDEX(DATA!$AE$133:$AE$368,MATCH(1,(DATA!$D$133:$D$368=B1784)*(DATA!$E$133:$E$368=D1784),0)),"n/a")</f>
        <v>0.26995459799971799</v>
      </c>
      <c r="K1784" s="86">
        <f t="array" ref="K1784">IFERROR(INDEX(DATA!$AN$133:$AN$368,MATCH(1,(DATA!$D$133:$D$368=B1784)*(DATA!$E$133:$E$368=D1784),0)),"n/a")</f>
        <v>170581.16</v>
      </c>
      <c r="L1784" s="77">
        <f t="array" ref="L1784">IFERROR(INDEX(DATA!$AO$133:$AO$368,MATCH(1,(DATA!$D$133:$D$368=B1784)*(DATA!$E$133:$E$368=D1784),0)),"n/a")</f>
        <v>0.25633519543362299</v>
      </c>
      <c r="M1784" s="66"/>
      <c r="N1784" s="66"/>
      <c r="O1784" s="66"/>
      <c r="P1784" s="66"/>
      <c r="Q1784" s="66"/>
      <c r="S1784" s="70"/>
      <c r="U1784" s="70"/>
      <c r="W1784" s="70"/>
      <c r="Y1784" s="70"/>
    </row>
    <row r="1785" spans="1:25" s="69" customFormat="1" x14ac:dyDescent="0.2">
      <c r="A1785" s="75" t="s">
        <v>19</v>
      </c>
      <c r="B1785" s="66" t="s">
        <v>20</v>
      </c>
      <c r="C1785" s="66" t="s">
        <v>25</v>
      </c>
      <c r="D1785" s="66" t="s">
        <v>315</v>
      </c>
      <c r="E1785" s="86">
        <f t="array" ref="E1785">IFERROR(INDEX(DATA!$J$133:$J$368,MATCH(1,(DATA!$D$133:$D$368=B1785)*(DATA!$E$133:$E$368=D1785),0)),"n/a")</f>
        <v>14751.17</v>
      </c>
      <c r="F1785" s="77">
        <f t="array" ref="F1785">IFERROR(INDEX(DATA!$K$133:$K$368,MATCH(1,(DATA!$D$133:$D$368=B1785)*(DATA!$E$133:$E$368=D1785),0)),"n/a")</f>
        <v>0.31045446509714802</v>
      </c>
      <c r="G1785" s="86">
        <f t="array" ref="G1785">IFERROR(INDEX(DATA!$T$133:$T$368,MATCH(1,(DATA!$D$133:$D$368=B1785)*(DATA!$E$133:$E$368=D1785),0)),"n/a")</f>
        <v>52378.239999999998</v>
      </c>
      <c r="H1785" s="77">
        <f t="array" ref="H1785">IFERROR(INDEX(DATA!$U$133:$U$368,MATCH(1,(DATA!$D$133:$D$368=B1785)*(DATA!$E$133:$E$368=D1785),0)),"n/a")</f>
        <v>0.56983419380401201</v>
      </c>
      <c r="I1785" s="86">
        <f t="array" ref="I1785">IFERROR(INDEX(DATA!$AD$133:$AD$368,MATCH(1,(DATA!$D$133:$D$368=B1785)*(DATA!$E$133:$E$368=D1785),0)),"n/a")</f>
        <v>109728.49</v>
      </c>
      <c r="J1785" s="77">
        <f t="array" ref="J1785">IFERROR(INDEX(DATA!$AE$133:$AE$368,MATCH(1,(DATA!$D$133:$D$368=B1785)*(DATA!$E$133:$E$368=D1785),0)),"n/a")</f>
        <v>0.65203616673554599</v>
      </c>
      <c r="K1785" s="86">
        <f t="array" ref="K1785">IFERROR(INDEX(DATA!$AN$133:$AN$368,MATCH(1,(DATA!$D$133:$D$368=B1785)*(DATA!$E$133:$E$368=D1785),0)),"n/a")</f>
        <v>180628.62</v>
      </c>
      <c r="L1785" s="77">
        <f t="array" ref="L1785">IFERROR(INDEX(DATA!$AO$133:$AO$368,MATCH(1,(DATA!$D$133:$D$368=B1785)*(DATA!$E$133:$E$368=D1785),0)),"n/a")</f>
        <v>0.61284683436544496</v>
      </c>
      <c r="M1785" s="66"/>
      <c r="N1785" s="66"/>
      <c r="O1785" s="66"/>
      <c r="P1785" s="66"/>
      <c r="Q1785" s="66"/>
      <c r="S1785" s="70"/>
      <c r="U1785" s="70"/>
      <c r="W1785" s="70"/>
      <c r="Y1785" s="70"/>
    </row>
    <row r="1786" spans="1:25" s="69" customFormat="1" x14ac:dyDescent="0.2">
      <c r="A1786" s="75" t="s">
        <v>19</v>
      </c>
      <c r="B1786" s="66" t="s">
        <v>20</v>
      </c>
      <c r="C1786" s="66" t="s">
        <v>25</v>
      </c>
      <c r="D1786" s="66" t="s">
        <v>316</v>
      </c>
      <c r="E1786" s="86">
        <f t="array" ref="E1786">IFERROR(INDEX(DATA!$J$133:$J$368,MATCH(1,(DATA!$D$133:$D$368=B1786)*(DATA!$E$133:$E$368=D1786),0)),"n/a")</f>
        <v>11916.41</v>
      </c>
      <c r="F1786" s="77">
        <f t="array" ref="F1786">IFERROR(INDEX(DATA!$K$133:$K$368,MATCH(1,(DATA!$D$133:$D$368=B1786)*(DATA!$E$133:$E$368=D1786),0)),"n/a")</f>
        <v>1.3111503895107899E-2</v>
      </c>
      <c r="G1786" s="86">
        <f t="array" ref="G1786">IFERROR(INDEX(DATA!$T$133:$T$368,MATCH(1,(DATA!$D$133:$D$368=B1786)*(DATA!$E$133:$E$368=D1786),0)),"n/a")</f>
        <v>41007.78</v>
      </c>
      <c r="H1786" s="77">
        <f t="array" ref="H1786">IFERROR(INDEX(DATA!$U$133:$U$368,MATCH(1,(DATA!$D$133:$D$368=B1786)*(DATA!$E$133:$E$368=D1786),0)),"n/a")</f>
        <v>2.4158563612905502E-2</v>
      </c>
      <c r="I1786" s="86">
        <f t="array" ref="I1786">IFERROR(INDEX(DATA!$AD$133:$AD$368,MATCH(1,(DATA!$D$133:$D$368=B1786)*(DATA!$E$133:$E$368=D1786),0)),"n/a")</f>
        <v>77477.48</v>
      </c>
      <c r="J1786" s="77">
        <f t="array" ref="J1786">IFERROR(INDEX(DATA!$AE$133:$AE$368,MATCH(1,(DATA!$D$133:$D$368=B1786)*(DATA!$E$133:$E$368=D1786),0)),"n/a")</f>
        <v>5.7726899902032898E-2</v>
      </c>
      <c r="K1786" s="86">
        <f t="array" ref="K1786">IFERROR(INDEX(DATA!$AN$133:$AN$368,MATCH(1,(DATA!$D$133:$D$368=B1786)*(DATA!$E$133:$E$368=D1786),0)),"n/a")</f>
        <v>136027.34</v>
      </c>
      <c r="L1786" s="77">
        <f t="array" ref="L1786">IFERROR(INDEX(DATA!$AO$133:$AO$368,MATCH(1,(DATA!$D$133:$D$368=B1786)*(DATA!$E$133:$E$368=D1786),0)),"n/a")</f>
        <v>0.14448431572331599</v>
      </c>
      <c r="M1786" s="66"/>
      <c r="N1786" s="66"/>
      <c r="O1786" s="66"/>
      <c r="P1786" s="66"/>
      <c r="Q1786" s="66"/>
      <c r="S1786" s="70"/>
      <c r="U1786" s="70"/>
      <c r="W1786" s="70"/>
      <c r="Y1786" s="70"/>
    </row>
    <row r="1787" spans="1:25" s="69" customFormat="1" x14ac:dyDescent="0.2">
      <c r="A1787" s="75" t="s">
        <v>19</v>
      </c>
      <c r="B1787" s="66" t="s">
        <v>20</v>
      </c>
      <c r="C1787" s="66" t="s">
        <v>25</v>
      </c>
      <c r="D1787" s="66" t="s">
        <v>317</v>
      </c>
      <c r="E1787" s="86">
        <f t="array" ref="E1787">IFERROR(INDEX(DATA!$J$133:$J$368,MATCH(1,(DATA!$D$133:$D$368=B1787)*(DATA!$E$133:$E$368=D1787),0)),"n/a")</f>
        <v>7414.83</v>
      </c>
      <c r="F1787" s="77">
        <f t="array" ref="F1787">IFERROR(INDEX(DATA!$K$133:$K$368,MATCH(1,(DATA!$D$133:$D$368=B1787)*(DATA!$E$133:$E$368=D1787),0)),"n/a")</f>
        <v>-0.168731712238926</v>
      </c>
      <c r="G1787" s="86">
        <f t="array" ref="G1787">IFERROR(INDEX(DATA!$T$133:$T$368,MATCH(1,(DATA!$D$133:$D$368=B1787)*(DATA!$E$133:$E$368=D1787),0)),"n/a")</f>
        <v>25908.36</v>
      </c>
      <c r="H1787" s="77">
        <f t="array" ref="H1787">IFERROR(INDEX(DATA!$U$133:$U$368,MATCH(1,(DATA!$D$133:$D$368=B1787)*(DATA!$E$133:$E$368=D1787),0)),"n/a")</f>
        <v>-0.13624519253850001</v>
      </c>
      <c r="I1787" s="86">
        <f t="array" ref="I1787">IFERROR(INDEX(DATA!$AD$133:$AD$368,MATCH(1,(DATA!$D$133:$D$368=B1787)*(DATA!$E$133:$E$368=D1787),0)),"n/a")</f>
        <v>51265.31</v>
      </c>
      <c r="J1787" s="77">
        <f t="array" ref="J1787">IFERROR(INDEX(DATA!$AE$133:$AE$368,MATCH(1,(DATA!$D$133:$D$368=B1787)*(DATA!$E$133:$E$368=D1787),0)),"n/a")</f>
        <v>-0.12622641174982799</v>
      </c>
      <c r="K1787" s="86">
        <f t="array" ref="K1787">IFERROR(INDEX(DATA!$AN$133:$AN$368,MATCH(1,(DATA!$D$133:$D$368=B1787)*(DATA!$E$133:$E$368=D1787),0)),"n/a")</f>
        <v>91069.8</v>
      </c>
      <c r="L1787" s="77">
        <f t="array" ref="L1787">IFERROR(INDEX(DATA!$AO$133:$AO$368,MATCH(1,(DATA!$D$133:$D$368=B1787)*(DATA!$E$133:$E$368=D1787),0)),"n/a")</f>
        <v>-7.50679430966983E-2</v>
      </c>
      <c r="M1787" s="66"/>
      <c r="N1787" s="66"/>
      <c r="O1787" s="66"/>
      <c r="P1787" s="66"/>
      <c r="Q1787" s="66"/>
      <c r="S1787" s="70"/>
      <c r="U1787" s="70"/>
      <c r="W1787" s="70"/>
      <c r="Y1787" s="70"/>
    </row>
    <row r="1788" spans="1:25" s="69" customFormat="1" x14ac:dyDescent="0.2">
      <c r="A1788" s="75" t="s">
        <v>19</v>
      </c>
      <c r="B1788" s="66" t="s">
        <v>20</v>
      </c>
      <c r="C1788" s="66" t="s">
        <v>25</v>
      </c>
      <c r="D1788" s="66" t="s">
        <v>318</v>
      </c>
      <c r="E1788" s="86">
        <f t="array" ref="E1788">IFERROR(INDEX(DATA!$J$133:$J$368,MATCH(1,(DATA!$D$133:$D$368=B1788)*(DATA!$E$133:$E$368=D1788),0)),"n/a")</f>
        <v>12174.99</v>
      </c>
      <c r="F1788" s="77">
        <f t="array" ref="F1788">IFERROR(INDEX(DATA!$K$133:$K$368,MATCH(1,(DATA!$D$133:$D$368=B1788)*(DATA!$E$133:$E$368=D1788),0)),"n/a")</f>
        <v>-7.5297374496223297E-3</v>
      </c>
      <c r="G1788" s="86">
        <f t="array" ref="G1788">IFERROR(INDEX(DATA!$T$133:$T$368,MATCH(1,(DATA!$D$133:$D$368=B1788)*(DATA!$E$133:$E$368=D1788),0)),"n/a")</f>
        <v>41907.85</v>
      </c>
      <c r="H1788" s="77">
        <f t="array" ref="H1788">IFERROR(INDEX(DATA!$U$133:$U$368,MATCH(1,(DATA!$D$133:$D$368=B1788)*(DATA!$E$133:$E$368=D1788),0)),"n/a")</f>
        <v>2.7044021244736001E-3</v>
      </c>
      <c r="I1788" s="86">
        <f t="array" ref="I1788">IFERROR(INDEX(DATA!$AD$133:$AD$368,MATCH(1,(DATA!$D$133:$D$368=B1788)*(DATA!$E$133:$E$368=D1788),0)),"n/a")</f>
        <v>81759.839999999997</v>
      </c>
      <c r="J1788" s="77">
        <f t="array" ref="J1788">IFERROR(INDEX(DATA!$AE$133:$AE$368,MATCH(1,(DATA!$D$133:$D$368=B1788)*(DATA!$E$133:$E$368=D1788),0)),"n/a")</f>
        <v>-2.4064916043874202E-2</v>
      </c>
      <c r="K1788" s="86">
        <f t="array" ref="K1788">IFERROR(INDEX(DATA!$AN$133:$AN$368,MATCH(1,(DATA!$D$133:$D$368=B1788)*(DATA!$E$133:$E$368=D1788),0)),"n/a")</f>
        <v>142469.57999999999</v>
      </c>
      <c r="L1788" s="77">
        <f t="array" ref="L1788">IFERROR(INDEX(DATA!$AO$133:$AO$368,MATCH(1,(DATA!$D$133:$D$368=B1788)*(DATA!$E$133:$E$368=D1788),0)),"n/a")</f>
        <v>-5.0118906122624497E-4</v>
      </c>
      <c r="M1788" s="66"/>
      <c r="N1788" s="66"/>
      <c r="O1788" s="66"/>
      <c r="P1788" s="66"/>
      <c r="Q1788" s="66"/>
      <c r="S1788" s="70"/>
      <c r="U1788" s="70"/>
      <c r="W1788" s="70"/>
      <c r="Y1788" s="70"/>
    </row>
    <row r="1789" spans="1:25" s="69" customFormat="1" x14ac:dyDescent="0.2">
      <c r="A1789" s="75" t="s">
        <v>19</v>
      </c>
      <c r="B1789" s="66" t="s">
        <v>20</v>
      </c>
      <c r="C1789" s="66" t="s">
        <v>25</v>
      </c>
      <c r="D1789" s="66" t="s">
        <v>344</v>
      </c>
      <c r="E1789" s="86">
        <f t="array" ref="E1789">IFERROR(INDEX(DATA!$J$133:$J$368,MATCH(1,(DATA!$D$133:$D$368=B1789)*(DATA!$E$133:$E$368=D1789),0)),"n/a")</f>
        <v>3845.9</v>
      </c>
      <c r="F1789" s="77">
        <f t="array" ref="F1789">IFERROR(INDEX(DATA!$K$133:$K$368,MATCH(1,(DATA!$D$133:$D$368=B1789)*(DATA!$E$133:$E$368=D1789),0)),"n/a")</f>
        <v>-4.0525504323485603E-2</v>
      </c>
      <c r="G1789" s="86">
        <f t="array" ref="G1789">IFERROR(INDEX(DATA!$T$133:$T$368,MATCH(1,(DATA!$D$133:$D$368=B1789)*(DATA!$E$133:$E$368=D1789),0)),"n/a")</f>
        <v>12841.83</v>
      </c>
      <c r="H1789" s="77">
        <f t="array" ref="H1789">IFERROR(INDEX(DATA!$U$133:$U$368,MATCH(1,(DATA!$D$133:$D$368=B1789)*(DATA!$E$133:$E$368=D1789),0)),"n/a")</f>
        <v>-9.2589975537337596E-2</v>
      </c>
      <c r="I1789" s="86">
        <f t="array" ref="I1789">IFERROR(INDEX(DATA!$AD$133:$AD$368,MATCH(1,(DATA!$D$133:$D$368=B1789)*(DATA!$E$133:$E$368=D1789),0)),"n/a")</f>
        <v>25258.29</v>
      </c>
      <c r="J1789" s="77">
        <f t="array" ref="J1789">IFERROR(INDEX(DATA!$AE$133:$AE$368,MATCH(1,(DATA!$D$133:$D$368=B1789)*(DATA!$E$133:$E$368=D1789),0)),"n/a")</f>
        <v>-0.142076166784076</v>
      </c>
      <c r="K1789" s="86">
        <f t="array" ref="K1789">IFERROR(INDEX(DATA!$AN$133:$AN$368,MATCH(1,(DATA!$D$133:$D$368=B1789)*(DATA!$E$133:$E$368=D1789),0)),"n/a")</f>
        <v>45612.27</v>
      </c>
      <c r="L1789" s="77">
        <f t="array" ref="L1789">IFERROR(INDEX(DATA!$AO$133:$AO$368,MATCH(1,(DATA!$D$133:$D$368=B1789)*(DATA!$E$133:$E$368=D1789),0)),"n/a")</f>
        <v>-0.15498985982718599</v>
      </c>
      <c r="M1789" s="66"/>
      <c r="N1789" s="66"/>
      <c r="O1789" s="66"/>
      <c r="P1789" s="66"/>
      <c r="Q1789" s="66"/>
      <c r="S1789" s="70"/>
      <c r="U1789" s="70"/>
      <c r="W1789" s="70"/>
      <c r="Y1789" s="70"/>
    </row>
    <row r="1790" spans="1:25" s="69" customFormat="1" x14ac:dyDescent="0.2">
      <c r="A1790" s="75" t="s">
        <v>19</v>
      </c>
      <c r="B1790" s="66" t="s">
        <v>20</v>
      </c>
      <c r="C1790" s="66" t="s">
        <v>25</v>
      </c>
      <c r="D1790" s="66" t="s">
        <v>345</v>
      </c>
      <c r="E1790" s="86">
        <f t="array" ref="E1790">IFERROR(INDEX(DATA!$J$133:$J$368,MATCH(1,(DATA!$D$133:$D$368=B1790)*(DATA!$E$133:$E$368=D1790),0)),"n/a")</f>
        <v>4761.28</v>
      </c>
      <c r="F1790" s="77">
        <f t="array" ref="F1790">IFERROR(INDEX(DATA!$K$133:$K$368,MATCH(1,(DATA!$D$133:$D$368=B1790)*(DATA!$E$133:$E$368=D1790),0)),"n/a")</f>
        <v>0.15176746357547</v>
      </c>
      <c r="G1790" s="86">
        <f t="array" ref="G1790">IFERROR(INDEX(DATA!$T$133:$T$368,MATCH(1,(DATA!$D$133:$D$368=B1790)*(DATA!$E$133:$E$368=D1790),0)),"n/a")</f>
        <v>14990.5</v>
      </c>
      <c r="H1790" s="77">
        <f t="array" ref="H1790">IFERROR(INDEX(DATA!$U$133:$U$368,MATCH(1,(DATA!$D$133:$D$368=B1790)*(DATA!$E$133:$E$368=D1790),0)),"n/a")</f>
        <v>3.54056872889024E-2</v>
      </c>
      <c r="I1790" s="86">
        <f t="array" ref="I1790">IFERROR(INDEX(DATA!$AD$133:$AD$368,MATCH(1,(DATA!$D$133:$D$368=B1790)*(DATA!$E$133:$E$368=D1790),0)),"n/a")</f>
        <v>30247.119999999999</v>
      </c>
      <c r="J1790" s="77">
        <f t="array" ref="J1790">IFERROR(INDEX(DATA!$AE$133:$AE$368,MATCH(1,(DATA!$D$133:$D$368=B1790)*(DATA!$E$133:$E$368=D1790),0)),"n/a")</f>
        <v>0.17776938442548601</v>
      </c>
      <c r="K1790" s="86">
        <f t="array" ref="K1790">IFERROR(INDEX(DATA!$AN$133:$AN$368,MATCH(1,(DATA!$D$133:$D$368=B1790)*(DATA!$E$133:$E$368=D1790),0)),"n/a")</f>
        <v>51987.42</v>
      </c>
      <c r="L1790" s="77">
        <f t="array" ref="L1790">IFERROR(INDEX(DATA!$AO$133:$AO$368,MATCH(1,(DATA!$D$133:$D$368=B1790)*(DATA!$E$133:$E$368=D1790),0)),"n/a")</f>
        <v>0.176519763751978</v>
      </c>
      <c r="M1790" s="66"/>
      <c r="N1790" s="66"/>
      <c r="O1790" s="66"/>
      <c r="P1790" s="66"/>
      <c r="Q1790" s="66"/>
      <c r="S1790" s="70"/>
      <c r="U1790" s="70"/>
      <c r="W1790" s="70"/>
      <c r="Y1790" s="70"/>
    </row>
    <row r="1791" spans="1:25" s="69" customFormat="1" x14ac:dyDescent="0.2">
      <c r="A1791" s="75"/>
      <c r="B1791" s="66"/>
      <c r="C1791" s="66"/>
      <c r="D1791" s="66"/>
      <c r="E1791" s="80"/>
      <c r="F1791" s="77"/>
      <c r="G1791" s="81"/>
      <c r="H1791" s="77"/>
      <c r="I1791" s="81"/>
      <c r="J1791" s="82"/>
      <c r="K1791" s="81"/>
      <c r="L1791" s="77"/>
      <c r="M1791" s="66"/>
      <c r="N1791" s="66"/>
      <c r="O1791" s="66"/>
      <c r="P1791" s="66"/>
      <c r="Q1791" s="66"/>
      <c r="S1791" s="70"/>
      <c r="U1791" s="70"/>
      <c r="W1791" s="70"/>
      <c r="Y1791" s="70"/>
    </row>
    <row r="1792" spans="1:25" s="69" customFormat="1" x14ac:dyDescent="0.2">
      <c r="A1792" s="75" t="s">
        <v>19</v>
      </c>
      <c r="B1792" s="66" t="s">
        <v>20</v>
      </c>
      <c r="C1792" s="66" t="s">
        <v>10</v>
      </c>
      <c r="D1792" s="66" t="s">
        <v>271</v>
      </c>
      <c r="E1792" s="87">
        <f t="array" ref="E1792">IFERROR(INDEX(DATA!$L$133:$L$368,MATCH(1,(DATA!$D$133:$D$368=B1792)*(DATA!$E$133:$E$368=D1792),0)),"n/a")</f>
        <v>9.7340943241581908</v>
      </c>
      <c r="F1792" s="77">
        <f t="array" ref="F1792">IFERROR(INDEX(DATA!$M$133:$M$368,MATCH(1,(DATA!$D$133:$D$368=B1792)*(DATA!$E$133:$E$368=D1792),0)),"n/a")</f>
        <v>-1.9991073044335401E-2</v>
      </c>
      <c r="G1792" s="87">
        <f t="array" ref="G1792">IFERROR(INDEX(DATA!$V$133:$V$368,MATCH(1,(DATA!$D$133:$D$368=B1792)*(DATA!$E$133:$E$368=D1792),0)),"n/a")</f>
        <v>9.9527536810317496</v>
      </c>
      <c r="H1792" s="77">
        <f t="array" ref="H1792">IFERROR(INDEX(DATA!$W$133:$W$368,MATCH(1,(DATA!$D$133:$D$368=B1792)*(DATA!$E$133:$E$368=D1792),0)),"n/a")</f>
        <v>5.6175709086160597E-3</v>
      </c>
      <c r="I1792" s="87">
        <f t="array" ref="I1792">IFERROR(INDEX(DATA!$AF$133:$AF$368,MATCH(1,(DATA!$D$133:$D$368=B1792)*(DATA!$E$133:$E$368=D1792),0)),"n/a")</f>
        <v>9.9915146233590892</v>
      </c>
      <c r="J1792" s="77">
        <f t="array" ref="J1792">IFERROR(INDEX(DATA!$AG$133:$AG$368,MATCH(1,(DATA!$D$133:$D$368=B1792)*(DATA!$E$133:$E$368=D1792),0)),"n/a")</f>
        <v>2.94423567043843E-2</v>
      </c>
      <c r="K1792" s="87">
        <f t="array" ref="K1792">IFERROR(INDEX(DATA!$AP$133:$AP$368,MATCH(1,(DATA!$D$133:$D$368=B1792)*(DATA!$E$133:$E$368=D1792),0)),"n/a")</f>
        <v>9.8642707753680803</v>
      </c>
      <c r="L1792" s="77">
        <f t="array" ref="L1792">IFERROR(INDEX(DATA!$AQ$133:$AQ$368,MATCH(1,(DATA!$D$133:$D$368=B1792)*(DATA!$E$133:$E$368=D1792),0)),"n/a")</f>
        <v>2.15781261887374E-2</v>
      </c>
      <c r="M1792" s="66"/>
      <c r="N1792" s="66"/>
      <c r="O1792" s="66"/>
      <c r="P1792" s="66"/>
      <c r="Q1792" s="66"/>
      <c r="S1792" s="70"/>
      <c r="U1792" s="70"/>
      <c r="W1792" s="70"/>
      <c r="Y1792" s="70"/>
    </row>
    <row r="1793" spans="1:25" s="69" customFormat="1" x14ac:dyDescent="0.2">
      <c r="A1793" s="75" t="s">
        <v>19</v>
      </c>
      <c r="B1793" s="66" t="s">
        <v>20</v>
      </c>
      <c r="C1793" s="66" t="s">
        <v>10</v>
      </c>
      <c r="D1793" s="66" t="s">
        <v>272</v>
      </c>
      <c r="E1793" s="87">
        <f t="array" ref="E1793">IFERROR(INDEX(DATA!$L$133:$L$368,MATCH(1,(DATA!$D$133:$D$368=B1793)*(DATA!$E$133:$E$368=D1793),0)),"n/a")</f>
        <v>14.9240571448069</v>
      </c>
      <c r="F1793" s="77">
        <f t="array" ref="F1793">IFERROR(INDEX(DATA!$M$133:$M$368,MATCH(1,(DATA!$D$133:$D$368=B1793)*(DATA!$E$133:$E$368=D1793),0)),"n/a")</f>
        <v>-4.6509168030690898E-2</v>
      </c>
      <c r="G1793" s="87">
        <f t="array" ref="G1793">IFERROR(INDEX(DATA!$V$133:$V$368,MATCH(1,(DATA!$D$133:$D$368=B1793)*(DATA!$E$133:$E$368=D1793),0)),"n/a")</f>
        <v>15.011226970175301</v>
      </c>
      <c r="H1793" s="77">
        <f t="array" ref="H1793">IFERROR(INDEX(DATA!$W$133:$W$368,MATCH(1,(DATA!$D$133:$D$368=B1793)*(DATA!$E$133:$E$368=D1793),0)),"n/a")</f>
        <v>-4.15025410323362E-2</v>
      </c>
      <c r="I1793" s="87">
        <f t="array" ref="I1793">IFERROR(INDEX(DATA!$AF$133:$AF$368,MATCH(1,(DATA!$D$133:$D$368=B1793)*(DATA!$E$133:$E$368=D1793),0)),"n/a")</f>
        <v>14.8509559185913</v>
      </c>
      <c r="J1793" s="77">
        <f t="array" ref="J1793">IFERROR(INDEX(DATA!$AG$133:$AG$368,MATCH(1,(DATA!$D$133:$D$368=B1793)*(DATA!$E$133:$E$368=D1793),0)),"n/a")</f>
        <v>-2.8959082009813002E-2</v>
      </c>
      <c r="K1793" s="87">
        <f t="array" ref="K1793">IFERROR(INDEX(DATA!$AP$133:$AP$368,MATCH(1,(DATA!$D$133:$D$368=B1793)*(DATA!$E$133:$E$368=D1793),0)),"n/a")</f>
        <v>14.987802229359</v>
      </c>
      <c r="L1793" s="77">
        <f t="array" ref="L1793">IFERROR(INDEX(DATA!$AQ$133:$AQ$368,MATCH(1,(DATA!$D$133:$D$368=B1793)*(DATA!$E$133:$E$368=D1793),0)),"n/a")</f>
        <v>-2.8011684196527002E-2</v>
      </c>
      <c r="M1793" s="66"/>
      <c r="N1793" s="66"/>
      <c r="O1793" s="66"/>
      <c r="P1793" s="66"/>
      <c r="Q1793" s="66"/>
      <c r="S1793" s="70"/>
      <c r="U1793" s="70"/>
      <c r="W1793" s="70"/>
      <c r="Y1793" s="70"/>
    </row>
    <row r="1794" spans="1:25" s="69" customFormat="1" x14ac:dyDescent="0.2">
      <c r="A1794" s="75" t="s">
        <v>19</v>
      </c>
      <c r="B1794" s="66" t="s">
        <v>20</v>
      </c>
      <c r="C1794" s="66" t="s">
        <v>10</v>
      </c>
      <c r="D1794" s="66" t="s">
        <v>273</v>
      </c>
      <c r="E1794" s="87">
        <f t="array" ref="E1794">IFERROR(INDEX(DATA!$L$133:$L$368,MATCH(1,(DATA!$D$133:$D$368=B1794)*(DATA!$E$133:$E$368=D1794),0)),"n/a")</f>
        <v>8.4665864097452594</v>
      </c>
      <c r="F1794" s="77">
        <f t="array" ref="F1794">IFERROR(INDEX(DATA!$M$133:$M$368,MATCH(1,(DATA!$D$133:$D$368=B1794)*(DATA!$E$133:$E$368=D1794),0)),"n/a")</f>
        <v>-2.4404116897032702E-2</v>
      </c>
      <c r="G1794" s="87">
        <f t="array" ref="G1794">IFERROR(INDEX(DATA!$V$133:$V$368,MATCH(1,(DATA!$D$133:$D$368=B1794)*(DATA!$E$133:$E$368=D1794),0)),"n/a")</f>
        <v>8.4011547056142604</v>
      </c>
      <c r="H1794" s="77">
        <f t="array" ref="H1794">IFERROR(INDEX(DATA!$W$133:$W$368,MATCH(1,(DATA!$D$133:$D$368=B1794)*(DATA!$E$133:$E$368=D1794),0)),"n/a")</f>
        <v>-2.86568807492571E-2</v>
      </c>
      <c r="I1794" s="87">
        <f t="array" ref="I1794">IFERROR(INDEX(DATA!$AF$133:$AF$368,MATCH(1,(DATA!$D$133:$D$368=B1794)*(DATA!$E$133:$E$368=D1794),0)),"n/a")</f>
        <v>8.4497796430937893</v>
      </c>
      <c r="J1794" s="77">
        <f t="array" ref="J1794">IFERROR(INDEX(DATA!$AG$133:$AG$368,MATCH(1,(DATA!$D$133:$D$368=B1794)*(DATA!$E$133:$E$368=D1794),0)),"n/a")</f>
        <v>-3.9398816135246303E-2</v>
      </c>
      <c r="K1794" s="87">
        <f t="array" ref="K1794">IFERROR(INDEX(DATA!$AP$133:$AP$368,MATCH(1,(DATA!$D$133:$D$368=B1794)*(DATA!$E$133:$E$368=D1794),0)),"n/a")</f>
        <v>8.5074932496555302</v>
      </c>
      <c r="L1794" s="77">
        <f t="array" ref="L1794">IFERROR(INDEX(DATA!$AQ$133:$AQ$368,MATCH(1,(DATA!$D$133:$D$368=B1794)*(DATA!$E$133:$E$368=D1794),0)),"n/a")</f>
        <v>-0.123408038212693</v>
      </c>
      <c r="M1794" s="66"/>
      <c r="N1794" s="66"/>
      <c r="O1794" s="66"/>
      <c r="P1794" s="66"/>
      <c r="Q1794" s="66"/>
      <c r="S1794" s="70"/>
      <c r="U1794" s="70"/>
      <c r="W1794" s="70"/>
      <c r="Y1794" s="70"/>
    </row>
    <row r="1795" spans="1:25" s="69" customFormat="1" x14ac:dyDescent="0.2">
      <c r="A1795" s="75" t="s">
        <v>19</v>
      </c>
      <c r="B1795" s="66" t="s">
        <v>20</v>
      </c>
      <c r="C1795" s="66" t="s">
        <v>10</v>
      </c>
      <c r="D1795" s="66" t="s">
        <v>274</v>
      </c>
      <c r="E1795" s="87">
        <f t="array" ref="E1795">IFERROR(INDEX(DATA!$L$133:$L$368,MATCH(1,(DATA!$D$133:$D$368=B1795)*(DATA!$E$133:$E$368=D1795),0)),"n/a")</f>
        <v>16.0925942248107</v>
      </c>
      <c r="F1795" s="77">
        <f t="array" ref="F1795">IFERROR(INDEX(DATA!$M$133:$M$368,MATCH(1,(DATA!$D$133:$D$368=B1795)*(DATA!$E$133:$E$368=D1795),0)),"n/a")</f>
        <v>-3.1172477300116801E-3</v>
      </c>
      <c r="G1795" s="87">
        <f t="array" ref="G1795">IFERROR(INDEX(DATA!$V$133:$V$368,MATCH(1,(DATA!$D$133:$D$368=B1795)*(DATA!$E$133:$E$368=D1795),0)),"n/a")</f>
        <v>16.0741877722986</v>
      </c>
      <c r="H1795" s="77">
        <f t="array" ref="H1795">IFERROR(INDEX(DATA!$W$133:$W$368,MATCH(1,(DATA!$D$133:$D$368=B1795)*(DATA!$E$133:$E$368=D1795),0)),"n/a")</f>
        <v>-3.8813615842619299E-3</v>
      </c>
      <c r="I1795" s="87">
        <f t="array" ref="I1795">IFERROR(INDEX(DATA!$AF$133:$AF$368,MATCH(1,(DATA!$D$133:$D$368=B1795)*(DATA!$E$133:$E$368=D1795),0)),"n/a")</f>
        <v>15.849782159850101</v>
      </c>
      <c r="J1795" s="77">
        <f t="array" ref="J1795">IFERROR(INDEX(DATA!$AG$133:$AG$368,MATCH(1,(DATA!$D$133:$D$368=B1795)*(DATA!$E$133:$E$368=D1795),0)),"n/a")</f>
        <v>-7.4828398945850499E-3</v>
      </c>
      <c r="K1795" s="87">
        <f t="array" ref="K1795">IFERROR(INDEX(DATA!$AP$133:$AP$368,MATCH(1,(DATA!$D$133:$D$368=B1795)*(DATA!$E$133:$E$368=D1795),0)),"n/a")</f>
        <v>15.980101959877301</v>
      </c>
      <c r="L1795" s="77">
        <f t="array" ref="L1795">IFERROR(INDEX(DATA!$AQ$133:$AQ$368,MATCH(1,(DATA!$D$133:$D$368=B1795)*(DATA!$E$133:$E$368=D1795),0)),"n/a")</f>
        <v>-5.37295177879798E-3</v>
      </c>
      <c r="M1795" s="66"/>
      <c r="N1795" s="66"/>
      <c r="O1795" s="66"/>
      <c r="P1795" s="66"/>
      <c r="Q1795" s="66"/>
      <c r="S1795" s="70"/>
      <c r="U1795" s="70"/>
      <c r="W1795" s="70"/>
      <c r="Y1795" s="70"/>
    </row>
    <row r="1796" spans="1:25" s="69" customFormat="1" x14ac:dyDescent="0.2">
      <c r="A1796" s="75" t="s">
        <v>19</v>
      </c>
      <c r="B1796" s="66" t="s">
        <v>20</v>
      </c>
      <c r="C1796" s="66" t="s">
        <v>10</v>
      </c>
      <c r="D1796" s="66" t="s">
        <v>275</v>
      </c>
      <c r="E1796" s="87">
        <f t="array" ref="E1796">IFERROR(INDEX(DATA!$L$133:$L$368,MATCH(1,(DATA!$D$133:$D$368=B1796)*(DATA!$E$133:$E$368=D1796),0)),"n/a")</f>
        <v>9.6469000575954507</v>
      </c>
      <c r="F1796" s="77">
        <f t="array" ref="F1796">IFERROR(INDEX(DATA!$M$133:$M$368,MATCH(1,(DATA!$D$133:$D$368=B1796)*(DATA!$E$133:$E$368=D1796),0)),"n/a")</f>
        <v>-9.2052890512290805E-2</v>
      </c>
      <c r="G1796" s="87">
        <f t="array" ref="G1796">IFERROR(INDEX(DATA!$V$133:$V$368,MATCH(1,(DATA!$D$133:$D$368=B1796)*(DATA!$E$133:$E$368=D1796),0)),"n/a")</f>
        <v>10.618040832004899</v>
      </c>
      <c r="H1796" s="77">
        <f t="array" ref="H1796">IFERROR(INDEX(DATA!$W$133:$W$368,MATCH(1,(DATA!$D$133:$D$368=B1796)*(DATA!$E$133:$E$368=D1796),0)),"n/a")</f>
        <v>-3.5882864803582597E-2</v>
      </c>
      <c r="I1796" s="87">
        <f t="array" ref="I1796">IFERROR(INDEX(DATA!$AF$133:$AF$368,MATCH(1,(DATA!$D$133:$D$368=B1796)*(DATA!$E$133:$E$368=D1796),0)),"n/a")</f>
        <v>11.092925270668401</v>
      </c>
      <c r="J1796" s="77">
        <f t="array" ref="J1796">IFERROR(INDEX(DATA!$AG$133:$AG$368,MATCH(1,(DATA!$D$133:$D$368=B1796)*(DATA!$E$133:$E$368=D1796),0)),"n/a")</f>
        <v>-3.9529765506966297E-2</v>
      </c>
      <c r="K1796" s="87">
        <f t="array" ref="K1796">IFERROR(INDEX(DATA!$AP$133:$AP$368,MATCH(1,(DATA!$D$133:$D$368=B1796)*(DATA!$E$133:$E$368=D1796),0)),"n/a")</f>
        <v>10.8358053124742</v>
      </c>
      <c r="L1796" s="77">
        <f t="array" ref="L1796">IFERROR(INDEX(DATA!$AQ$133:$AQ$368,MATCH(1,(DATA!$D$133:$D$368=B1796)*(DATA!$E$133:$E$368=D1796),0)),"n/a")</f>
        <v>-6.5006075697449095E-2</v>
      </c>
      <c r="M1796" s="66"/>
      <c r="N1796" s="66"/>
      <c r="O1796" s="66"/>
      <c r="P1796" s="66"/>
      <c r="Q1796" s="66"/>
      <c r="S1796" s="70"/>
      <c r="U1796" s="70"/>
      <c r="W1796" s="70"/>
      <c r="Y1796" s="70"/>
    </row>
    <row r="1797" spans="1:25" s="69" customFormat="1" x14ac:dyDescent="0.2">
      <c r="A1797" s="75" t="s">
        <v>19</v>
      </c>
      <c r="B1797" s="66" t="s">
        <v>20</v>
      </c>
      <c r="C1797" s="66" t="s">
        <v>10</v>
      </c>
      <c r="D1797" s="66" t="s">
        <v>276</v>
      </c>
      <c r="E1797" s="87">
        <f t="array" ref="E1797">IFERROR(INDEX(DATA!$L$133:$L$368,MATCH(1,(DATA!$D$133:$D$368=B1797)*(DATA!$E$133:$E$368=D1797),0)),"n/a")</f>
        <v>5.3370199793625499</v>
      </c>
      <c r="F1797" s="77">
        <f t="array" ref="F1797">IFERROR(INDEX(DATA!$M$133:$M$368,MATCH(1,(DATA!$D$133:$D$368=B1797)*(DATA!$E$133:$E$368=D1797),0)),"n/a")</f>
        <v>-5.7886564513994702E-2</v>
      </c>
      <c r="G1797" s="87">
        <f t="array" ref="G1797">IFERROR(INDEX(DATA!$V$133:$V$368,MATCH(1,(DATA!$D$133:$D$368=B1797)*(DATA!$E$133:$E$368=D1797),0)),"n/a")</f>
        <v>5.4195075687388696</v>
      </c>
      <c r="H1797" s="77">
        <f t="array" ref="H1797">IFERROR(INDEX(DATA!$W$133:$W$368,MATCH(1,(DATA!$D$133:$D$368=B1797)*(DATA!$E$133:$E$368=D1797),0)),"n/a")</f>
        <v>-5.5193932763550599E-2</v>
      </c>
      <c r="I1797" s="87">
        <f t="array" ref="I1797">IFERROR(INDEX(DATA!$AF$133:$AF$368,MATCH(1,(DATA!$D$133:$D$368=B1797)*(DATA!$E$133:$E$368=D1797),0)),"n/a")</f>
        <v>5.3649433418054597</v>
      </c>
      <c r="J1797" s="77">
        <f t="array" ref="J1797">IFERROR(INDEX(DATA!$AG$133:$AG$368,MATCH(1,(DATA!$D$133:$D$368=B1797)*(DATA!$E$133:$E$368=D1797),0)),"n/a")</f>
        <v>-8.9091408530892299E-2</v>
      </c>
      <c r="K1797" s="87">
        <f t="array" ref="K1797">IFERROR(INDEX(DATA!$AP$133:$AP$368,MATCH(1,(DATA!$D$133:$D$368=B1797)*(DATA!$E$133:$E$368=D1797),0)),"n/a")</f>
        <v>5.2408727587149198</v>
      </c>
      <c r="L1797" s="77">
        <f t="array" ref="L1797">IFERROR(INDEX(DATA!$AQ$133:$AQ$368,MATCH(1,(DATA!$D$133:$D$368=B1797)*(DATA!$E$133:$E$368=D1797),0)),"n/a")</f>
        <v>-0.246996654962678</v>
      </c>
      <c r="M1797" s="66"/>
      <c r="N1797" s="66"/>
      <c r="O1797" s="66"/>
      <c r="P1797" s="66"/>
      <c r="Q1797" s="66"/>
      <c r="S1797" s="70"/>
      <c r="U1797" s="70"/>
      <c r="W1797" s="70"/>
      <c r="Y1797" s="70"/>
    </row>
    <row r="1798" spans="1:25" s="69" customFormat="1" x14ac:dyDescent="0.2">
      <c r="A1798" s="75" t="s">
        <v>19</v>
      </c>
      <c r="B1798" s="66" t="s">
        <v>20</v>
      </c>
      <c r="C1798" s="66" t="s">
        <v>10</v>
      </c>
      <c r="D1798" s="66" t="s">
        <v>277</v>
      </c>
      <c r="E1798" s="87">
        <f t="array" ref="E1798">IFERROR(INDEX(DATA!$L$133:$L$368,MATCH(1,(DATA!$D$133:$D$368=B1798)*(DATA!$E$133:$E$368=D1798),0)),"n/a")</f>
        <v>13.4881017280069</v>
      </c>
      <c r="F1798" s="77">
        <f t="array" ref="F1798">IFERROR(INDEX(DATA!$M$133:$M$368,MATCH(1,(DATA!$D$133:$D$368=B1798)*(DATA!$E$133:$E$368=D1798),0)),"n/a")</f>
        <v>-3.4432114743480201E-2</v>
      </c>
      <c r="G1798" s="87">
        <f t="array" ref="G1798">IFERROR(INDEX(DATA!$V$133:$V$368,MATCH(1,(DATA!$D$133:$D$368=B1798)*(DATA!$E$133:$E$368=D1798),0)),"n/a")</f>
        <v>13.561623350714299</v>
      </c>
      <c r="H1798" s="77">
        <f t="array" ref="H1798">IFERROR(INDEX(DATA!$W$133:$W$368,MATCH(1,(DATA!$D$133:$D$368=B1798)*(DATA!$E$133:$E$368=D1798),0)),"n/a")</f>
        <v>-1.3809319164620699E-2</v>
      </c>
      <c r="I1798" s="87">
        <f t="array" ref="I1798">IFERROR(INDEX(DATA!$AF$133:$AF$368,MATCH(1,(DATA!$D$133:$D$368=B1798)*(DATA!$E$133:$E$368=D1798),0)),"n/a")</f>
        <v>13.690234443967499</v>
      </c>
      <c r="J1798" s="77">
        <f t="array" ref="J1798">IFERROR(INDEX(DATA!$AG$133:$AG$368,MATCH(1,(DATA!$D$133:$D$368=B1798)*(DATA!$E$133:$E$368=D1798),0)),"n/a")</f>
        <v>7.5916562317909003E-3</v>
      </c>
      <c r="K1798" s="87">
        <f t="array" ref="K1798">IFERROR(INDEX(DATA!$AP$133:$AP$368,MATCH(1,(DATA!$D$133:$D$368=B1798)*(DATA!$E$133:$E$368=D1798),0)),"n/a")</f>
        <v>13.8403518059717</v>
      </c>
      <c r="L1798" s="77">
        <f t="array" ref="L1798">IFERROR(INDEX(DATA!$AQ$133:$AQ$368,MATCH(1,(DATA!$D$133:$D$368=B1798)*(DATA!$E$133:$E$368=D1798),0)),"n/a")</f>
        <v>2.3880464832311401E-2</v>
      </c>
      <c r="M1798" s="66"/>
      <c r="N1798" s="66"/>
      <c r="O1798" s="66"/>
      <c r="P1798" s="66"/>
      <c r="Q1798" s="66"/>
      <c r="S1798" s="70"/>
      <c r="U1798" s="70"/>
      <c r="W1798" s="70"/>
      <c r="Y1798" s="70"/>
    </row>
    <row r="1799" spans="1:25" s="69" customFormat="1" x14ac:dyDescent="0.2">
      <c r="A1799" s="75" t="s">
        <v>19</v>
      </c>
      <c r="B1799" s="66" t="s">
        <v>20</v>
      </c>
      <c r="C1799" s="66" t="s">
        <v>10</v>
      </c>
      <c r="D1799" s="66" t="s">
        <v>278</v>
      </c>
      <c r="E1799" s="87">
        <f t="array" ref="E1799">IFERROR(INDEX(DATA!$L$133:$L$368,MATCH(1,(DATA!$D$133:$D$368=B1799)*(DATA!$E$133:$E$368=D1799),0)),"n/a")</f>
        <v>10.8943532958641</v>
      </c>
      <c r="F1799" s="77">
        <f t="array" ref="F1799">IFERROR(INDEX(DATA!$M$133:$M$368,MATCH(1,(DATA!$D$133:$D$368=B1799)*(DATA!$E$133:$E$368=D1799),0)),"n/a")</f>
        <v>-2.3803893825341399E-2</v>
      </c>
      <c r="G1799" s="87">
        <f t="array" ref="G1799">IFERROR(INDEX(DATA!$V$133:$V$368,MATCH(1,(DATA!$D$133:$D$368=B1799)*(DATA!$E$133:$E$368=D1799),0)),"n/a")</f>
        <v>10.909926339807701</v>
      </c>
      <c r="H1799" s="77">
        <f t="array" ref="H1799">IFERROR(INDEX(DATA!$W$133:$W$368,MATCH(1,(DATA!$D$133:$D$368=B1799)*(DATA!$E$133:$E$368=D1799),0)),"n/a")</f>
        <v>-7.8346690282398296E-2</v>
      </c>
      <c r="I1799" s="87">
        <f t="array" ref="I1799">IFERROR(INDEX(DATA!$AF$133:$AF$368,MATCH(1,(DATA!$D$133:$D$368=B1799)*(DATA!$E$133:$E$368=D1799),0)),"n/a")</f>
        <v>11.213241499591801</v>
      </c>
      <c r="J1799" s="77">
        <f t="array" ref="J1799">IFERROR(INDEX(DATA!$AG$133:$AG$368,MATCH(1,(DATA!$D$133:$D$368=B1799)*(DATA!$E$133:$E$368=D1799),0)),"n/a")</f>
        <v>-8.56688425034835E-2</v>
      </c>
      <c r="K1799" s="87">
        <f t="array" ref="K1799">IFERROR(INDEX(DATA!$AP$133:$AP$368,MATCH(1,(DATA!$D$133:$D$368=B1799)*(DATA!$E$133:$E$368=D1799),0)),"n/a")</f>
        <v>11.5471857547296</v>
      </c>
      <c r="L1799" s="77">
        <f t="array" ref="L1799">IFERROR(INDEX(DATA!$AQ$133:$AQ$368,MATCH(1,(DATA!$D$133:$D$368=B1799)*(DATA!$E$133:$E$368=D1799),0)),"n/a")</f>
        <v>-6.38808307399681E-2</v>
      </c>
      <c r="M1799" s="66"/>
      <c r="N1799" s="66"/>
      <c r="O1799" s="66"/>
      <c r="P1799" s="66"/>
      <c r="Q1799" s="66"/>
      <c r="S1799" s="70"/>
      <c r="U1799" s="70"/>
      <c r="W1799" s="70"/>
      <c r="Y1799" s="70"/>
    </row>
    <row r="1800" spans="1:25" s="69" customFormat="1" x14ac:dyDescent="0.2">
      <c r="A1800" s="75" t="s">
        <v>19</v>
      </c>
      <c r="B1800" s="66" t="s">
        <v>20</v>
      </c>
      <c r="C1800" s="66" t="s">
        <v>10</v>
      </c>
      <c r="D1800" s="66" t="s">
        <v>279</v>
      </c>
      <c r="E1800" s="87">
        <f t="array" ref="E1800">IFERROR(INDEX(DATA!$L$133:$L$368,MATCH(1,(DATA!$D$133:$D$368=B1800)*(DATA!$E$133:$E$368=D1800),0)),"n/a")</f>
        <v>14.775126087160199</v>
      </c>
      <c r="F1800" s="77">
        <f t="array" ref="F1800">IFERROR(INDEX(DATA!$M$133:$M$368,MATCH(1,(DATA!$D$133:$D$368=B1800)*(DATA!$E$133:$E$368=D1800),0)),"n/a")</f>
        <v>0.24072329846078699</v>
      </c>
      <c r="G1800" s="87">
        <f t="array" ref="G1800">IFERROR(INDEX(DATA!$V$133:$V$368,MATCH(1,(DATA!$D$133:$D$368=B1800)*(DATA!$E$133:$E$368=D1800),0)),"n/a")</f>
        <v>14.5614926398111</v>
      </c>
      <c r="H1800" s="77">
        <f t="array" ref="H1800">IFERROR(INDEX(DATA!$W$133:$W$368,MATCH(1,(DATA!$D$133:$D$368=B1800)*(DATA!$E$133:$E$368=D1800),0)),"n/a")</f>
        <v>0.13202780216312601</v>
      </c>
      <c r="I1800" s="87">
        <f t="array" ref="I1800">IFERROR(INDEX(DATA!$AF$133:$AF$368,MATCH(1,(DATA!$D$133:$D$368=B1800)*(DATA!$E$133:$E$368=D1800),0)),"n/a")</f>
        <v>14.410004708409399</v>
      </c>
      <c r="J1800" s="77">
        <f t="array" ref="J1800">IFERROR(INDEX(DATA!$AG$133:$AG$368,MATCH(1,(DATA!$D$133:$D$368=B1800)*(DATA!$E$133:$E$368=D1800),0)),"n/a")</f>
        <v>9.8260788077684694E-2</v>
      </c>
      <c r="K1800" s="87">
        <f t="array" ref="K1800">IFERROR(INDEX(DATA!$AP$133:$AP$368,MATCH(1,(DATA!$D$133:$D$368=B1800)*(DATA!$E$133:$E$368=D1800),0)),"n/a")</f>
        <v>14.3692561307915</v>
      </c>
      <c r="L1800" s="77">
        <f t="array" ref="L1800">IFERROR(INDEX(DATA!$AQ$133:$AQ$368,MATCH(1,(DATA!$D$133:$D$368=B1800)*(DATA!$E$133:$E$368=D1800),0)),"n/a")</f>
        <v>0.162302264339166</v>
      </c>
      <c r="M1800" s="66"/>
      <c r="N1800" s="66"/>
      <c r="O1800" s="66"/>
      <c r="P1800" s="66"/>
      <c r="Q1800" s="66"/>
      <c r="S1800" s="70"/>
      <c r="U1800" s="70"/>
      <c r="W1800" s="70"/>
      <c r="Y1800" s="70"/>
    </row>
    <row r="1801" spans="1:25" s="69" customFormat="1" x14ac:dyDescent="0.2">
      <c r="A1801" s="75" t="s">
        <v>19</v>
      </c>
      <c r="B1801" s="66" t="s">
        <v>20</v>
      </c>
      <c r="C1801" s="66" t="s">
        <v>10</v>
      </c>
      <c r="D1801" s="66" t="s">
        <v>280</v>
      </c>
      <c r="E1801" s="87">
        <f t="array" ref="E1801">IFERROR(INDEX(DATA!$L$133:$L$368,MATCH(1,(DATA!$D$133:$D$368=B1801)*(DATA!$E$133:$E$368=D1801),0)),"n/a")</f>
        <v>11.6231390095506</v>
      </c>
      <c r="F1801" s="77">
        <f t="array" ref="F1801">IFERROR(INDEX(DATA!$M$133:$M$368,MATCH(1,(DATA!$D$133:$D$368=B1801)*(DATA!$E$133:$E$368=D1801),0)),"n/a")</f>
        <v>3.6804388081301299E-2</v>
      </c>
      <c r="G1801" s="87">
        <f t="array" ref="G1801">IFERROR(INDEX(DATA!$V$133:$V$368,MATCH(1,(DATA!$D$133:$D$368=B1801)*(DATA!$E$133:$E$368=D1801),0)),"n/a")</f>
        <v>11.612289870047301</v>
      </c>
      <c r="H1801" s="77">
        <f t="array" ref="H1801">IFERROR(INDEX(DATA!$W$133:$W$368,MATCH(1,(DATA!$D$133:$D$368=B1801)*(DATA!$E$133:$E$368=D1801),0)),"n/a")</f>
        <v>2.1164735336172E-2</v>
      </c>
      <c r="I1801" s="87">
        <f t="array" ref="I1801">IFERROR(INDEX(DATA!$AF$133:$AF$368,MATCH(1,(DATA!$D$133:$D$368=B1801)*(DATA!$E$133:$E$368=D1801),0)),"n/a")</f>
        <v>11.576885204199</v>
      </c>
      <c r="J1801" s="77">
        <f t="array" ref="J1801">IFERROR(INDEX(DATA!$AG$133:$AG$368,MATCH(1,(DATA!$D$133:$D$368=B1801)*(DATA!$E$133:$E$368=D1801),0)),"n/a")</f>
        <v>1.81891789230012E-2</v>
      </c>
      <c r="K1801" s="87">
        <f t="array" ref="K1801">IFERROR(INDEX(DATA!$AP$133:$AP$368,MATCH(1,(DATA!$D$133:$D$368=B1801)*(DATA!$E$133:$E$368=D1801),0)),"n/a")</f>
        <v>11.516011164841</v>
      </c>
      <c r="L1801" s="77">
        <f t="array" ref="L1801">IFERROR(INDEX(DATA!$AQ$133:$AQ$368,MATCH(1,(DATA!$D$133:$D$368=B1801)*(DATA!$E$133:$E$368=D1801),0)),"n/a")</f>
        <v>1.54941844280506E-2</v>
      </c>
      <c r="M1801" s="66"/>
      <c r="N1801" s="66"/>
      <c r="O1801" s="66"/>
      <c r="P1801" s="66"/>
      <c r="Q1801" s="66"/>
      <c r="S1801" s="70"/>
      <c r="U1801" s="70"/>
      <c r="W1801" s="70"/>
      <c r="Y1801" s="70"/>
    </row>
    <row r="1802" spans="1:25" s="69" customFormat="1" x14ac:dyDescent="0.2">
      <c r="A1802" s="75" t="s">
        <v>19</v>
      </c>
      <c r="B1802" s="66" t="s">
        <v>20</v>
      </c>
      <c r="C1802" s="66" t="s">
        <v>10</v>
      </c>
      <c r="D1802" s="66" t="s">
        <v>281</v>
      </c>
      <c r="E1802" s="87">
        <f t="array" ref="E1802">IFERROR(INDEX(DATA!$L$133:$L$368,MATCH(1,(DATA!$D$133:$D$368=B1802)*(DATA!$E$133:$E$368=D1802),0)),"n/a")</f>
        <v>10.854222202393601</v>
      </c>
      <c r="F1802" s="77">
        <f t="array" ref="F1802">IFERROR(INDEX(DATA!$M$133:$M$368,MATCH(1,(DATA!$D$133:$D$368=B1802)*(DATA!$E$133:$E$368=D1802),0)),"n/a")</f>
        <v>5.2406212466995202E-3</v>
      </c>
      <c r="G1802" s="87">
        <f t="array" ref="G1802">IFERROR(INDEX(DATA!$V$133:$V$368,MATCH(1,(DATA!$D$133:$D$368=B1802)*(DATA!$E$133:$E$368=D1802),0)),"n/a")</f>
        <v>10.833912571694301</v>
      </c>
      <c r="H1802" s="77">
        <f t="array" ref="H1802">IFERROR(INDEX(DATA!$W$133:$W$368,MATCH(1,(DATA!$D$133:$D$368=B1802)*(DATA!$E$133:$E$368=D1802),0)),"n/a")</f>
        <v>-5.0125319446335499E-5</v>
      </c>
      <c r="I1802" s="87">
        <f t="array" ref="I1802">IFERROR(INDEX(DATA!$AF$133:$AF$368,MATCH(1,(DATA!$D$133:$D$368=B1802)*(DATA!$E$133:$E$368=D1802),0)),"n/a")</f>
        <v>10.8699079651283</v>
      </c>
      <c r="J1802" s="77">
        <f t="array" ref="J1802">IFERROR(INDEX(DATA!$AG$133:$AG$368,MATCH(1,(DATA!$D$133:$D$368=B1802)*(DATA!$E$133:$E$368=D1802),0)),"n/a")</f>
        <v>1.22938687011861E-2</v>
      </c>
      <c r="K1802" s="87">
        <f t="array" ref="K1802">IFERROR(INDEX(DATA!$AP$133:$AP$368,MATCH(1,(DATA!$D$133:$D$368=B1802)*(DATA!$E$133:$E$368=D1802),0)),"n/a")</f>
        <v>10.8629563712599</v>
      </c>
      <c r="L1802" s="77">
        <f t="array" ref="L1802">IFERROR(INDEX(DATA!$AQ$133:$AQ$368,MATCH(1,(DATA!$D$133:$D$368=B1802)*(DATA!$E$133:$E$368=D1802),0)),"n/a")</f>
        <v>1.5218439963792799E-2</v>
      </c>
      <c r="M1802" s="66"/>
      <c r="N1802" s="66"/>
      <c r="O1802" s="66"/>
      <c r="P1802" s="66"/>
      <c r="Q1802" s="66"/>
      <c r="S1802" s="70"/>
      <c r="U1802" s="70"/>
      <c r="W1802" s="70"/>
      <c r="Y1802" s="70"/>
    </row>
    <row r="1803" spans="1:25" s="69" customFormat="1" x14ac:dyDescent="0.2">
      <c r="A1803" s="75" t="s">
        <v>19</v>
      </c>
      <c r="B1803" s="66" t="s">
        <v>20</v>
      </c>
      <c r="C1803" s="66" t="s">
        <v>10</v>
      </c>
      <c r="D1803" s="66" t="s">
        <v>282</v>
      </c>
      <c r="E1803" s="87">
        <f t="array" ref="E1803">IFERROR(INDEX(DATA!$L$133:$L$368,MATCH(1,(DATA!$D$133:$D$368=B1803)*(DATA!$E$133:$E$368=D1803),0)),"n/a")</f>
        <v>12.4784413048122</v>
      </c>
      <c r="F1803" s="77">
        <f t="array" ref="F1803">IFERROR(INDEX(DATA!$M$133:$M$368,MATCH(1,(DATA!$D$133:$D$368=B1803)*(DATA!$E$133:$E$368=D1803),0)),"n/a")</f>
        <v>0.146804710468353</v>
      </c>
      <c r="G1803" s="87">
        <f t="array" ref="G1803">IFERROR(INDEX(DATA!$V$133:$V$368,MATCH(1,(DATA!$D$133:$D$368=B1803)*(DATA!$E$133:$E$368=D1803),0)),"n/a")</f>
        <v>12.4965218101304</v>
      </c>
      <c r="H1803" s="77">
        <f t="array" ref="H1803">IFERROR(INDEX(DATA!$W$133:$W$368,MATCH(1,(DATA!$D$133:$D$368=B1803)*(DATA!$E$133:$E$368=D1803),0)),"n/a")</f>
        <v>0.15783630763490999</v>
      </c>
      <c r="I1803" s="87">
        <f t="array" ref="I1803">IFERROR(INDEX(DATA!$AF$133:$AF$368,MATCH(1,(DATA!$D$133:$D$368=B1803)*(DATA!$E$133:$E$368=D1803),0)),"n/a")</f>
        <v>12.2910585107422</v>
      </c>
      <c r="J1803" s="77">
        <f t="array" ref="J1803">IFERROR(INDEX(DATA!$AG$133:$AG$368,MATCH(1,(DATA!$D$133:$D$368=B1803)*(DATA!$E$133:$E$368=D1803),0)),"n/a")</f>
        <v>0.162959261093161</v>
      </c>
      <c r="K1803" s="87">
        <f t="array" ref="K1803">IFERROR(INDEX(DATA!$AP$133:$AP$368,MATCH(1,(DATA!$D$133:$D$368=B1803)*(DATA!$E$133:$E$368=D1803),0)),"n/a")</f>
        <v>12.022956917671999</v>
      </c>
      <c r="L1803" s="77">
        <f t="array" ref="L1803">IFERROR(INDEX(DATA!$AQ$133:$AQ$368,MATCH(1,(DATA!$D$133:$D$368=B1803)*(DATA!$E$133:$E$368=D1803),0)),"n/a")</f>
        <v>6.0513641623205799E-2</v>
      </c>
      <c r="M1803" s="66"/>
      <c r="N1803" s="66"/>
      <c r="O1803" s="66"/>
      <c r="P1803" s="66"/>
      <c r="Q1803" s="66"/>
      <c r="S1803" s="70"/>
      <c r="U1803" s="70"/>
      <c r="W1803" s="70"/>
      <c r="Y1803" s="70"/>
    </row>
    <row r="1804" spans="1:25" s="69" customFormat="1" x14ac:dyDescent="0.2">
      <c r="A1804" s="75" t="s">
        <v>19</v>
      </c>
      <c r="B1804" s="66" t="s">
        <v>20</v>
      </c>
      <c r="C1804" s="66" t="s">
        <v>10</v>
      </c>
      <c r="D1804" s="66" t="s">
        <v>283</v>
      </c>
      <c r="E1804" s="87">
        <f t="array" ref="E1804">IFERROR(INDEX(DATA!$L$133:$L$368,MATCH(1,(DATA!$D$133:$D$368=B1804)*(DATA!$E$133:$E$368=D1804),0)),"n/a")</f>
        <v>12.9459232376553</v>
      </c>
      <c r="F1804" s="77">
        <f t="array" ref="F1804">IFERROR(INDEX(DATA!$M$133:$M$368,MATCH(1,(DATA!$D$133:$D$368=B1804)*(DATA!$E$133:$E$368=D1804),0)),"n/a")</f>
        <v>0.114689017718102</v>
      </c>
      <c r="G1804" s="87">
        <f t="array" ref="G1804">IFERROR(INDEX(DATA!$V$133:$V$368,MATCH(1,(DATA!$D$133:$D$368=B1804)*(DATA!$E$133:$E$368=D1804),0)),"n/a")</f>
        <v>12.9204820465648</v>
      </c>
      <c r="H1804" s="77">
        <f t="array" ref="H1804">IFERROR(INDEX(DATA!$W$133:$W$368,MATCH(1,(DATA!$D$133:$D$368=B1804)*(DATA!$E$133:$E$368=D1804),0)),"n/a")</f>
        <v>0.107782278358608</v>
      </c>
      <c r="I1804" s="87">
        <f t="array" ref="I1804">IFERROR(INDEX(DATA!$AF$133:$AF$368,MATCH(1,(DATA!$D$133:$D$368=B1804)*(DATA!$E$133:$E$368=D1804),0)),"n/a")</f>
        <v>13.0287864464884</v>
      </c>
      <c r="J1804" s="77">
        <f t="array" ref="J1804">IFERROR(INDEX(DATA!$AG$133:$AG$368,MATCH(1,(DATA!$D$133:$D$368=B1804)*(DATA!$E$133:$E$368=D1804),0)),"n/a")</f>
        <v>0.13681121606246799</v>
      </c>
      <c r="K1804" s="87">
        <f t="array" ref="K1804">IFERROR(INDEX(DATA!$AP$133:$AP$368,MATCH(1,(DATA!$D$133:$D$368=B1804)*(DATA!$E$133:$E$368=D1804),0)),"n/a")</f>
        <v>12.661699506183201</v>
      </c>
      <c r="L1804" s="77">
        <f t="array" ref="L1804">IFERROR(INDEX(DATA!$AQ$133:$AQ$368,MATCH(1,(DATA!$D$133:$D$368=B1804)*(DATA!$E$133:$E$368=D1804),0)),"n/a")</f>
        <v>7.7720628055650304E-2</v>
      </c>
      <c r="M1804" s="66"/>
      <c r="N1804" s="66"/>
      <c r="O1804" s="66"/>
      <c r="P1804" s="66"/>
      <c r="Q1804" s="66"/>
      <c r="S1804" s="70"/>
      <c r="U1804" s="70"/>
      <c r="W1804" s="70"/>
      <c r="Y1804" s="70"/>
    </row>
    <row r="1805" spans="1:25" s="69" customFormat="1" x14ac:dyDescent="0.2">
      <c r="A1805" s="75" t="s">
        <v>19</v>
      </c>
      <c r="B1805" s="66" t="s">
        <v>20</v>
      </c>
      <c r="C1805" s="66" t="s">
        <v>10</v>
      </c>
      <c r="D1805" s="66" t="s">
        <v>284</v>
      </c>
      <c r="E1805" s="87">
        <f t="array" ref="E1805">IFERROR(INDEX(DATA!$L$133:$L$368,MATCH(1,(DATA!$D$133:$D$368=B1805)*(DATA!$E$133:$E$368=D1805),0)),"n/a")</f>
        <v>11.758822873348899</v>
      </c>
      <c r="F1805" s="77">
        <f t="array" ref="F1805">IFERROR(INDEX(DATA!$M$133:$M$368,MATCH(1,(DATA!$D$133:$D$368=B1805)*(DATA!$E$133:$E$368=D1805),0)),"n/a")</f>
        <v>-4.6868373146248202E-3</v>
      </c>
      <c r="G1805" s="87">
        <f t="array" ref="G1805">IFERROR(INDEX(DATA!$V$133:$V$368,MATCH(1,(DATA!$D$133:$D$368=B1805)*(DATA!$E$133:$E$368=D1805),0)),"n/a")</f>
        <v>11.937486360907499</v>
      </c>
      <c r="H1805" s="77">
        <f t="array" ref="H1805">IFERROR(INDEX(DATA!$W$133:$W$368,MATCH(1,(DATA!$D$133:$D$368=B1805)*(DATA!$E$133:$E$368=D1805),0)),"n/a")</f>
        <v>7.2172265078041696E-3</v>
      </c>
      <c r="I1805" s="87">
        <f t="array" ref="I1805">IFERROR(INDEX(DATA!$AF$133:$AF$368,MATCH(1,(DATA!$D$133:$D$368=B1805)*(DATA!$E$133:$E$368=D1805),0)),"n/a")</f>
        <v>11.9702084912813</v>
      </c>
      <c r="J1805" s="77">
        <f t="array" ref="J1805">IFERROR(INDEX(DATA!$AG$133:$AG$368,MATCH(1,(DATA!$D$133:$D$368=B1805)*(DATA!$E$133:$E$368=D1805),0)),"n/a")</f>
        <v>1.88685025457925E-2</v>
      </c>
      <c r="K1805" s="87">
        <f t="array" ref="K1805">IFERROR(INDEX(DATA!$AP$133:$AP$368,MATCH(1,(DATA!$D$133:$D$368=B1805)*(DATA!$E$133:$E$368=D1805),0)),"n/a")</f>
        <v>11.903002559991799</v>
      </c>
      <c r="L1805" s="77">
        <f t="array" ref="L1805">IFERROR(INDEX(DATA!$AQ$133:$AQ$368,MATCH(1,(DATA!$D$133:$D$368=B1805)*(DATA!$E$133:$E$368=D1805),0)),"n/a")</f>
        <v>2.8271060479993199E-2</v>
      </c>
      <c r="M1805" s="66"/>
      <c r="N1805" s="66"/>
      <c r="O1805" s="66"/>
      <c r="P1805" s="66"/>
      <c r="Q1805" s="66"/>
      <c r="S1805" s="70"/>
      <c r="U1805" s="70"/>
      <c r="W1805" s="70"/>
      <c r="Y1805" s="70"/>
    </row>
    <row r="1806" spans="1:25" s="69" customFormat="1" x14ac:dyDescent="0.2">
      <c r="A1806" s="75" t="s">
        <v>19</v>
      </c>
      <c r="B1806" s="66" t="s">
        <v>20</v>
      </c>
      <c r="C1806" s="66" t="s">
        <v>10</v>
      </c>
      <c r="D1806" s="66" t="s">
        <v>285</v>
      </c>
      <c r="E1806" s="87">
        <f t="array" ref="E1806">IFERROR(INDEX(DATA!$L$133:$L$368,MATCH(1,(DATA!$D$133:$D$368=B1806)*(DATA!$E$133:$E$368=D1806),0)),"n/a")</f>
        <v>11.0299619854755</v>
      </c>
      <c r="F1806" s="77">
        <f t="array" ref="F1806">IFERROR(INDEX(DATA!$M$133:$M$368,MATCH(1,(DATA!$D$133:$D$368=B1806)*(DATA!$E$133:$E$368=D1806),0)),"n/a")</f>
        <v>-3.7183083196286999E-2</v>
      </c>
      <c r="G1806" s="87">
        <f t="array" ref="G1806">IFERROR(INDEX(DATA!$V$133:$V$368,MATCH(1,(DATA!$D$133:$D$368=B1806)*(DATA!$E$133:$E$368=D1806),0)),"n/a")</f>
        <v>11.268460574460899</v>
      </c>
      <c r="H1806" s="77">
        <f t="array" ref="H1806">IFERROR(INDEX(DATA!$W$133:$W$368,MATCH(1,(DATA!$D$133:$D$368=B1806)*(DATA!$E$133:$E$368=D1806),0)),"n/a")</f>
        <v>4.7218969893415902E-3</v>
      </c>
      <c r="I1806" s="87">
        <f t="array" ref="I1806">IFERROR(INDEX(DATA!$AF$133:$AF$368,MATCH(1,(DATA!$D$133:$D$368=B1806)*(DATA!$E$133:$E$368=D1806),0)),"n/a")</f>
        <v>11.283771759198601</v>
      </c>
      <c r="J1806" s="77">
        <f t="array" ref="J1806">IFERROR(INDEX(DATA!$AG$133:$AG$368,MATCH(1,(DATA!$D$133:$D$368=B1806)*(DATA!$E$133:$E$368=D1806),0)),"n/a")</f>
        <v>-1.5873913351428101E-3</v>
      </c>
      <c r="K1806" s="87">
        <f t="array" ref="K1806">IFERROR(INDEX(DATA!$AP$133:$AP$368,MATCH(1,(DATA!$D$133:$D$368=B1806)*(DATA!$E$133:$E$368=D1806),0)),"n/a")</f>
        <v>11.752860709278099</v>
      </c>
      <c r="L1806" s="77">
        <f t="array" ref="L1806">IFERROR(INDEX(DATA!$AQ$133:$AQ$368,MATCH(1,(DATA!$D$133:$D$368=B1806)*(DATA!$E$133:$E$368=D1806),0)),"n/a")</f>
        <v>7.5372711786333799E-2</v>
      </c>
      <c r="M1806" s="66"/>
      <c r="N1806" s="66"/>
      <c r="O1806" s="66"/>
      <c r="P1806" s="66"/>
      <c r="Q1806" s="66"/>
      <c r="S1806" s="70"/>
      <c r="U1806" s="70"/>
      <c r="W1806" s="70"/>
      <c r="Y1806" s="70"/>
    </row>
    <row r="1807" spans="1:25" s="69" customFormat="1" x14ac:dyDescent="0.2">
      <c r="A1807" s="75" t="s">
        <v>19</v>
      </c>
      <c r="B1807" s="66" t="s">
        <v>20</v>
      </c>
      <c r="C1807" s="66" t="s">
        <v>10</v>
      </c>
      <c r="D1807" s="66" t="s">
        <v>286</v>
      </c>
      <c r="E1807" s="87">
        <f t="array" ref="E1807">IFERROR(INDEX(DATA!$L$133:$L$368,MATCH(1,(DATA!$D$133:$D$368=B1807)*(DATA!$E$133:$E$368=D1807),0)),"n/a")</f>
        <v>6.6280534553286401</v>
      </c>
      <c r="F1807" s="77">
        <f t="array" ref="F1807">IFERROR(INDEX(DATA!$M$133:$M$368,MATCH(1,(DATA!$D$133:$D$368=B1807)*(DATA!$E$133:$E$368=D1807),0)),"n/a")</f>
        <v>-8.0635747447221504E-2</v>
      </c>
      <c r="G1807" s="87">
        <f t="array" ref="G1807">IFERROR(INDEX(DATA!$V$133:$V$368,MATCH(1,(DATA!$D$133:$D$368=B1807)*(DATA!$E$133:$E$368=D1807),0)),"n/a")</f>
        <v>6.5529327854434403</v>
      </c>
      <c r="H1807" s="77">
        <f t="array" ref="H1807">IFERROR(INDEX(DATA!$W$133:$W$368,MATCH(1,(DATA!$D$133:$D$368=B1807)*(DATA!$E$133:$E$368=D1807),0)),"n/a")</f>
        <v>-8.3153907826864396E-2</v>
      </c>
      <c r="I1807" s="87">
        <f t="array" ref="I1807">IFERROR(INDEX(DATA!$AF$133:$AF$368,MATCH(1,(DATA!$D$133:$D$368=B1807)*(DATA!$E$133:$E$368=D1807),0)),"n/a")</f>
        <v>6.4804827931349198</v>
      </c>
      <c r="J1807" s="77">
        <f t="array" ref="J1807">IFERROR(INDEX(DATA!$AG$133:$AG$368,MATCH(1,(DATA!$D$133:$D$368=B1807)*(DATA!$E$133:$E$368=D1807),0)),"n/a")</f>
        <v>-7.4957959788259407E-2</v>
      </c>
      <c r="K1807" s="87">
        <f t="array" ref="K1807">IFERROR(INDEX(DATA!$AP$133:$AP$368,MATCH(1,(DATA!$D$133:$D$368=B1807)*(DATA!$E$133:$E$368=D1807),0)),"n/a")</f>
        <v>6.5875297178634202</v>
      </c>
      <c r="L1807" s="77">
        <f t="array" ref="L1807">IFERROR(INDEX(DATA!$AQ$133:$AQ$368,MATCH(1,(DATA!$D$133:$D$368=B1807)*(DATA!$E$133:$E$368=D1807),0)),"n/a")</f>
        <v>-0.113640054688372</v>
      </c>
      <c r="M1807" s="66"/>
      <c r="N1807" s="66"/>
      <c r="O1807" s="66"/>
      <c r="P1807" s="66"/>
      <c r="Q1807" s="66"/>
      <c r="S1807" s="70"/>
      <c r="U1807" s="70"/>
      <c r="W1807" s="70"/>
      <c r="Y1807" s="70"/>
    </row>
    <row r="1808" spans="1:25" s="69" customFormat="1" x14ac:dyDescent="0.2">
      <c r="A1808" s="75" t="s">
        <v>19</v>
      </c>
      <c r="B1808" s="66" t="s">
        <v>20</v>
      </c>
      <c r="C1808" s="66" t="s">
        <v>10</v>
      </c>
      <c r="D1808" s="66" t="s">
        <v>287</v>
      </c>
      <c r="E1808" s="87">
        <f t="array" ref="E1808">IFERROR(INDEX(DATA!$L$133:$L$368,MATCH(1,(DATA!$D$133:$D$368=B1808)*(DATA!$E$133:$E$368=D1808),0)),"n/a")</f>
        <v>10.021340409097199</v>
      </c>
      <c r="F1808" s="77">
        <f t="array" ref="F1808">IFERROR(INDEX(DATA!$M$133:$M$368,MATCH(1,(DATA!$D$133:$D$368=B1808)*(DATA!$E$133:$E$368=D1808),0)),"n/a")</f>
        <v>-3.6844396087511201E-2</v>
      </c>
      <c r="G1808" s="87">
        <f t="array" ref="G1808">IFERROR(INDEX(DATA!$V$133:$V$368,MATCH(1,(DATA!$D$133:$D$368=B1808)*(DATA!$E$133:$E$368=D1808),0)),"n/a")</f>
        <v>11.271431589831201</v>
      </c>
      <c r="H1808" s="77">
        <f t="array" ref="H1808">IFERROR(INDEX(DATA!$W$133:$W$368,MATCH(1,(DATA!$D$133:$D$368=B1808)*(DATA!$E$133:$E$368=D1808),0)),"n/a")</f>
        <v>4.2315979724059198E-2</v>
      </c>
      <c r="I1808" s="87">
        <f t="array" ref="I1808">IFERROR(INDEX(DATA!$AF$133:$AF$368,MATCH(1,(DATA!$D$133:$D$368=B1808)*(DATA!$E$133:$E$368=D1808),0)),"n/a")</f>
        <v>11.3675841137978</v>
      </c>
      <c r="J1808" s="77">
        <f t="array" ref="J1808">IFERROR(INDEX(DATA!$AG$133:$AG$368,MATCH(1,(DATA!$D$133:$D$368=B1808)*(DATA!$E$133:$E$368=D1808),0)),"n/a")</f>
        <v>3.5041056427775399E-2</v>
      </c>
      <c r="K1808" s="87">
        <f t="array" ref="K1808">IFERROR(INDEX(DATA!$AP$133:$AP$368,MATCH(1,(DATA!$D$133:$D$368=B1808)*(DATA!$E$133:$E$368=D1808),0)),"n/a")</f>
        <v>10.9140161581039</v>
      </c>
      <c r="L1808" s="77">
        <f t="array" ref="L1808">IFERROR(INDEX(DATA!$AQ$133:$AQ$368,MATCH(1,(DATA!$D$133:$D$368=B1808)*(DATA!$E$133:$E$368=D1808),0)),"n/a")</f>
        <v>-2.8119757574892401E-3</v>
      </c>
      <c r="M1808" s="66"/>
      <c r="N1808" s="66"/>
      <c r="O1808" s="66"/>
      <c r="P1808" s="66"/>
      <c r="Q1808" s="66"/>
      <c r="S1808" s="70"/>
      <c r="U1808" s="70"/>
      <c r="W1808" s="70"/>
      <c r="Y1808" s="70"/>
    </row>
    <row r="1809" spans="1:25" s="69" customFormat="1" x14ac:dyDescent="0.2">
      <c r="A1809" s="75" t="s">
        <v>19</v>
      </c>
      <c r="B1809" s="66" t="s">
        <v>20</v>
      </c>
      <c r="C1809" s="66" t="s">
        <v>10</v>
      </c>
      <c r="D1809" s="66" t="s">
        <v>288</v>
      </c>
      <c r="E1809" s="87">
        <f t="array" ref="E1809">IFERROR(INDEX(DATA!$L$133:$L$368,MATCH(1,(DATA!$D$133:$D$368=B1809)*(DATA!$E$133:$E$368=D1809),0)),"n/a")</f>
        <v>11.9771075955566</v>
      </c>
      <c r="F1809" s="77">
        <f t="array" ref="F1809">IFERROR(INDEX(DATA!$M$133:$M$368,MATCH(1,(DATA!$D$133:$D$368=B1809)*(DATA!$E$133:$E$368=D1809),0)),"n/a")</f>
        <v>2.9773635095849699E-2</v>
      </c>
      <c r="G1809" s="87">
        <f t="array" ref="G1809">IFERROR(INDEX(DATA!$V$133:$V$368,MATCH(1,(DATA!$D$133:$D$368=B1809)*(DATA!$E$133:$E$368=D1809),0)),"n/a")</f>
        <v>12.253730553137601</v>
      </c>
      <c r="H1809" s="77">
        <f t="array" ref="H1809">IFERROR(INDEX(DATA!$W$133:$W$368,MATCH(1,(DATA!$D$133:$D$368=B1809)*(DATA!$E$133:$E$368=D1809),0)),"n/a")</f>
        <v>8.0271855342418499E-2</v>
      </c>
      <c r="I1809" s="87">
        <f t="array" ref="I1809">IFERROR(INDEX(DATA!$AF$133:$AF$368,MATCH(1,(DATA!$D$133:$D$368=B1809)*(DATA!$E$133:$E$368=D1809),0)),"n/a")</f>
        <v>12.194008013577699</v>
      </c>
      <c r="J1809" s="77">
        <f t="array" ref="J1809">IFERROR(INDEX(DATA!$AG$133:$AG$368,MATCH(1,(DATA!$D$133:$D$368=B1809)*(DATA!$E$133:$E$368=D1809),0)),"n/a")</f>
        <v>0.12228384512494</v>
      </c>
      <c r="K1809" s="87">
        <f t="array" ref="K1809">IFERROR(INDEX(DATA!$AP$133:$AP$368,MATCH(1,(DATA!$D$133:$D$368=B1809)*(DATA!$E$133:$E$368=D1809),0)),"n/a")</f>
        <v>12.145314051721201</v>
      </c>
      <c r="L1809" s="77">
        <f t="array" ref="L1809">IFERROR(INDEX(DATA!$AQ$133:$AQ$368,MATCH(1,(DATA!$D$133:$D$368=B1809)*(DATA!$E$133:$E$368=D1809),0)),"n/a")</f>
        <v>3.4454746004061301E-2</v>
      </c>
      <c r="M1809" s="66"/>
      <c r="N1809" s="66"/>
      <c r="O1809" s="66"/>
      <c r="P1809" s="66"/>
      <c r="Q1809" s="66"/>
      <c r="S1809" s="70"/>
      <c r="U1809" s="70"/>
      <c r="W1809" s="70"/>
      <c r="Y1809" s="70"/>
    </row>
    <row r="1810" spans="1:25" s="69" customFormat="1" x14ac:dyDescent="0.2">
      <c r="A1810" s="75" t="s">
        <v>19</v>
      </c>
      <c r="B1810" s="66" t="s">
        <v>20</v>
      </c>
      <c r="C1810" s="66" t="s">
        <v>10</v>
      </c>
      <c r="D1810" s="66" t="s">
        <v>289</v>
      </c>
      <c r="E1810" s="87">
        <f t="array" ref="E1810">IFERROR(INDEX(DATA!$L$133:$L$368,MATCH(1,(DATA!$D$133:$D$368=B1810)*(DATA!$E$133:$E$368=D1810),0)),"n/a")</f>
        <v>13.449000298701399</v>
      </c>
      <c r="F1810" s="77">
        <f t="array" ref="F1810">IFERROR(INDEX(DATA!$M$133:$M$368,MATCH(1,(DATA!$D$133:$D$368=B1810)*(DATA!$E$133:$E$368=D1810),0)),"n/a")</f>
        <v>6.0327284986275098E-2</v>
      </c>
      <c r="G1810" s="87">
        <f t="array" ref="G1810">IFERROR(INDEX(DATA!$V$133:$V$368,MATCH(1,(DATA!$D$133:$D$368=B1810)*(DATA!$E$133:$E$368=D1810),0)),"n/a")</f>
        <v>13.298982857037499</v>
      </c>
      <c r="H1810" s="77">
        <f t="array" ref="H1810">IFERROR(INDEX(DATA!$W$133:$W$368,MATCH(1,(DATA!$D$133:$D$368=B1810)*(DATA!$E$133:$E$368=D1810),0)),"n/a")</f>
        <v>4.2950323958386903E-2</v>
      </c>
      <c r="I1810" s="87">
        <f t="array" ref="I1810">IFERROR(INDEX(DATA!$AF$133:$AF$368,MATCH(1,(DATA!$D$133:$D$368=B1810)*(DATA!$E$133:$E$368=D1810),0)),"n/a")</f>
        <v>13.209743519874699</v>
      </c>
      <c r="J1810" s="77">
        <f t="array" ref="J1810">IFERROR(INDEX(DATA!$AG$133:$AG$368,MATCH(1,(DATA!$D$133:$D$368=B1810)*(DATA!$E$133:$E$368=D1810),0)),"n/a")</f>
        <v>5.95379081739063E-2</v>
      </c>
      <c r="K1810" s="87">
        <f t="array" ref="K1810">IFERROR(INDEX(DATA!$AP$133:$AP$368,MATCH(1,(DATA!$D$133:$D$368=B1810)*(DATA!$E$133:$E$368=D1810),0)),"n/a")</f>
        <v>13.807741602936201</v>
      </c>
      <c r="L1810" s="77">
        <f t="array" ref="L1810">IFERROR(INDEX(DATA!$AQ$133:$AQ$368,MATCH(1,(DATA!$D$133:$D$368=B1810)*(DATA!$E$133:$E$368=D1810),0)),"n/a")</f>
        <v>0.112825895614414</v>
      </c>
      <c r="M1810" s="66"/>
      <c r="N1810" s="66"/>
      <c r="O1810" s="66"/>
      <c r="P1810" s="66"/>
      <c r="Q1810" s="66"/>
      <c r="S1810" s="70"/>
      <c r="U1810" s="70"/>
      <c r="W1810" s="70"/>
      <c r="Y1810" s="70"/>
    </row>
    <row r="1811" spans="1:25" s="69" customFormat="1" x14ac:dyDescent="0.2">
      <c r="A1811" s="75" t="s">
        <v>19</v>
      </c>
      <c r="B1811" s="66" t="s">
        <v>20</v>
      </c>
      <c r="C1811" s="66" t="s">
        <v>10</v>
      </c>
      <c r="D1811" s="66" t="s">
        <v>290</v>
      </c>
      <c r="E1811" s="87">
        <f t="array" ref="E1811">IFERROR(INDEX(DATA!$L$133:$L$368,MATCH(1,(DATA!$D$133:$D$368=B1811)*(DATA!$E$133:$E$368=D1811),0)),"n/a")</f>
        <v>16.720297564135301</v>
      </c>
      <c r="F1811" s="77">
        <f t="array" ref="F1811">IFERROR(INDEX(DATA!$M$133:$M$368,MATCH(1,(DATA!$D$133:$D$368=B1811)*(DATA!$E$133:$E$368=D1811),0)),"n/a")</f>
        <v>-3.90551012358841E-3</v>
      </c>
      <c r="G1811" s="87">
        <f t="array" ref="G1811">IFERROR(INDEX(DATA!$V$133:$V$368,MATCH(1,(DATA!$D$133:$D$368=B1811)*(DATA!$E$133:$E$368=D1811),0)),"n/a")</f>
        <v>16.748102928166801</v>
      </c>
      <c r="H1811" s="77">
        <f t="array" ref="H1811">IFERROR(INDEX(DATA!$W$133:$W$368,MATCH(1,(DATA!$D$133:$D$368=B1811)*(DATA!$E$133:$E$368=D1811),0)),"n/a")</f>
        <v>-3.6596242676036998E-3</v>
      </c>
      <c r="I1811" s="87">
        <f t="array" ref="I1811">IFERROR(INDEX(DATA!$AF$133:$AF$368,MATCH(1,(DATA!$D$133:$D$368=B1811)*(DATA!$E$133:$E$368=D1811),0)),"n/a")</f>
        <v>16.434077119336798</v>
      </c>
      <c r="J1811" s="77">
        <f t="array" ref="J1811">IFERROR(INDEX(DATA!$AG$133:$AG$368,MATCH(1,(DATA!$D$133:$D$368=B1811)*(DATA!$E$133:$E$368=D1811),0)),"n/a")</f>
        <v>1.52304185191553E-3</v>
      </c>
      <c r="K1811" s="87">
        <f t="array" ref="K1811">IFERROR(INDEX(DATA!$AP$133:$AP$368,MATCH(1,(DATA!$D$133:$D$368=B1811)*(DATA!$E$133:$E$368=D1811),0)),"n/a")</f>
        <v>16.547342180305201</v>
      </c>
      <c r="L1811" s="77">
        <f t="array" ref="L1811">IFERROR(INDEX(DATA!$AQ$133:$AQ$368,MATCH(1,(DATA!$D$133:$D$368=B1811)*(DATA!$E$133:$E$368=D1811),0)),"n/a")</f>
        <v>5.49513028529425E-3</v>
      </c>
      <c r="M1811" s="66"/>
      <c r="N1811" s="66"/>
      <c r="O1811" s="66"/>
      <c r="P1811" s="66"/>
      <c r="Q1811" s="66"/>
      <c r="S1811" s="70"/>
      <c r="U1811" s="70"/>
      <c r="W1811" s="70"/>
      <c r="Y1811" s="70"/>
    </row>
    <row r="1812" spans="1:25" s="69" customFormat="1" x14ac:dyDescent="0.2">
      <c r="A1812" s="75" t="s">
        <v>19</v>
      </c>
      <c r="B1812" s="66" t="s">
        <v>20</v>
      </c>
      <c r="C1812" s="66" t="s">
        <v>10</v>
      </c>
      <c r="D1812" s="66" t="s">
        <v>291</v>
      </c>
      <c r="E1812" s="87">
        <f t="array" ref="E1812">IFERROR(INDEX(DATA!$L$133:$L$368,MATCH(1,(DATA!$D$133:$D$368=B1812)*(DATA!$E$133:$E$368=D1812),0)),"n/a")</f>
        <v>13.405487804878</v>
      </c>
      <c r="F1812" s="77">
        <f t="array" ref="F1812">IFERROR(INDEX(DATA!$M$133:$M$368,MATCH(1,(DATA!$D$133:$D$368=B1812)*(DATA!$E$133:$E$368=D1812),0)),"n/a")</f>
        <v>-0.108788394909522</v>
      </c>
      <c r="G1812" s="87">
        <f t="array" ref="G1812">IFERROR(INDEX(DATA!$V$133:$V$368,MATCH(1,(DATA!$D$133:$D$368=B1812)*(DATA!$E$133:$E$368=D1812),0)),"n/a")</f>
        <v>13.8927271877062</v>
      </c>
      <c r="H1812" s="77">
        <f t="array" ref="H1812">IFERROR(INDEX(DATA!$W$133:$W$368,MATCH(1,(DATA!$D$133:$D$368=B1812)*(DATA!$E$133:$E$368=D1812),0)),"n/a")</f>
        <v>-8.3266271973934103E-2</v>
      </c>
      <c r="I1812" s="87">
        <f t="array" ref="I1812">IFERROR(INDEX(DATA!$AF$133:$AF$368,MATCH(1,(DATA!$D$133:$D$368=B1812)*(DATA!$E$133:$E$368=D1812),0)),"n/a")</f>
        <v>14.1549389831856</v>
      </c>
      <c r="J1812" s="77">
        <f t="array" ref="J1812">IFERROR(INDEX(DATA!$AG$133:$AG$368,MATCH(1,(DATA!$D$133:$D$368=B1812)*(DATA!$E$133:$E$368=D1812),0)),"n/a")</f>
        <v>-8.4881619967891397E-2</v>
      </c>
      <c r="K1812" s="87">
        <f t="array" ref="K1812">IFERROR(INDEX(DATA!$AP$133:$AP$368,MATCH(1,(DATA!$D$133:$D$368=B1812)*(DATA!$E$133:$E$368=D1812),0)),"n/a")</f>
        <v>14.2459393412237</v>
      </c>
      <c r="L1812" s="77">
        <f t="array" ref="L1812">IFERROR(INDEX(DATA!$AQ$133:$AQ$368,MATCH(1,(DATA!$D$133:$D$368=B1812)*(DATA!$E$133:$E$368=D1812),0)),"n/a")</f>
        <v>-0.103554700988024</v>
      </c>
      <c r="M1812" s="66"/>
      <c r="N1812" s="66"/>
      <c r="O1812" s="66"/>
      <c r="P1812" s="66"/>
      <c r="Q1812" s="66"/>
      <c r="S1812" s="70"/>
      <c r="U1812" s="70"/>
      <c r="W1812" s="70"/>
      <c r="Y1812" s="70"/>
    </row>
    <row r="1813" spans="1:25" s="69" customFormat="1" x14ac:dyDescent="0.2">
      <c r="A1813" s="75" t="s">
        <v>19</v>
      </c>
      <c r="B1813" s="66" t="s">
        <v>20</v>
      </c>
      <c r="C1813" s="66" t="s">
        <v>10</v>
      </c>
      <c r="D1813" s="66" t="s">
        <v>292</v>
      </c>
      <c r="E1813" s="87">
        <f t="array" ref="E1813">IFERROR(INDEX(DATA!$L$133:$L$368,MATCH(1,(DATA!$D$133:$D$368=B1813)*(DATA!$E$133:$E$368=D1813),0)),"n/a")</f>
        <v>14.7449702385602</v>
      </c>
      <c r="F1813" s="77">
        <f t="array" ref="F1813">IFERROR(INDEX(DATA!$M$133:$M$368,MATCH(1,(DATA!$D$133:$D$368=B1813)*(DATA!$E$133:$E$368=D1813),0)),"n/a")</f>
        <v>2.3069959777775501E-2</v>
      </c>
      <c r="G1813" s="87">
        <f t="array" ref="G1813">IFERROR(INDEX(DATA!$V$133:$V$368,MATCH(1,(DATA!$D$133:$D$368=B1813)*(DATA!$E$133:$E$368=D1813),0)),"n/a")</f>
        <v>14.899923251297899</v>
      </c>
      <c r="H1813" s="77">
        <f t="array" ref="H1813">IFERROR(INDEX(DATA!$W$133:$W$368,MATCH(1,(DATA!$D$133:$D$368=B1813)*(DATA!$E$133:$E$368=D1813),0)),"n/a")</f>
        <v>3.3059337470745201E-2</v>
      </c>
      <c r="I1813" s="87">
        <f t="array" ref="I1813">IFERROR(INDEX(DATA!$AF$133:$AF$368,MATCH(1,(DATA!$D$133:$D$368=B1813)*(DATA!$E$133:$E$368=D1813),0)),"n/a")</f>
        <v>14.5942270686044</v>
      </c>
      <c r="J1813" s="77">
        <f t="array" ref="J1813">IFERROR(INDEX(DATA!$AG$133:$AG$368,MATCH(1,(DATA!$D$133:$D$368=B1813)*(DATA!$E$133:$E$368=D1813),0)),"n/a")</f>
        <v>2.1919919071229199E-2</v>
      </c>
      <c r="K1813" s="87">
        <f t="array" ref="K1813">IFERROR(INDEX(DATA!$AP$133:$AP$368,MATCH(1,(DATA!$D$133:$D$368=B1813)*(DATA!$E$133:$E$368=D1813),0)),"n/a")</f>
        <v>14.4556880802762</v>
      </c>
      <c r="L1813" s="77">
        <f t="array" ref="L1813">IFERROR(INDEX(DATA!$AQ$133:$AQ$368,MATCH(1,(DATA!$D$133:$D$368=B1813)*(DATA!$E$133:$E$368=D1813),0)),"n/a")</f>
        <v>1.5663162305356498E-2</v>
      </c>
      <c r="M1813" s="66"/>
      <c r="N1813" s="66"/>
      <c r="O1813" s="66"/>
      <c r="P1813" s="66"/>
      <c r="Q1813" s="66"/>
      <c r="S1813" s="70"/>
      <c r="U1813" s="70"/>
      <c r="W1813" s="70"/>
      <c r="Y1813" s="70"/>
    </row>
    <row r="1814" spans="1:25" s="69" customFormat="1" x14ac:dyDescent="0.2">
      <c r="A1814" s="75" t="s">
        <v>19</v>
      </c>
      <c r="B1814" s="66" t="s">
        <v>20</v>
      </c>
      <c r="C1814" s="66" t="s">
        <v>10</v>
      </c>
      <c r="D1814" s="66" t="s">
        <v>293</v>
      </c>
      <c r="E1814" s="87">
        <f t="array" ref="E1814">IFERROR(INDEX(DATA!$L$133:$L$368,MATCH(1,(DATA!$D$133:$D$368=B1814)*(DATA!$E$133:$E$368=D1814),0)),"n/a")</f>
        <v>15.143278727227401</v>
      </c>
      <c r="F1814" s="77">
        <f t="array" ref="F1814">IFERROR(INDEX(DATA!$M$133:$M$368,MATCH(1,(DATA!$D$133:$D$368=B1814)*(DATA!$E$133:$E$368=D1814),0)),"n/a")</f>
        <v>0.15865752588680301</v>
      </c>
      <c r="G1814" s="87">
        <f t="array" ref="G1814">IFERROR(INDEX(DATA!$V$133:$V$368,MATCH(1,(DATA!$D$133:$D$368=B1814)*(DATA!$E$133:$E$368=D1814),0)),"n/a")</f>
        <v>15.0791674377516</v>
      </c>
      <c r="H1814" s="77">
        <f t="array" ref="H1814">IFERROR(INDEX(DATA!$W$133:$W$368,MATCH(1,(DATA!$D$133:$D$368=B1814)*(DATA!$E$133:$E$368=D1814),0)),"n/a")</f>
        <v>0.15251441897178999</v>
      </c>
      <c r="I1814" s="87">
        <f t="array" ref="I1814">IFERROR(INDEX(DATA!$AF$133:$AF$368,MATCH(1,(DATA!$D$133:$D$368=B1814)*(DATA!$E$133:$E$368=D1814),0)),"n/a")</f>
        <v>14.6671092153204</v>
      </c>
      <c r="J1814" s="77">
        <f t="array" ref="J1814">IFERROR(INDEX(DATA!$AG$133:$AG$368,MATCH(1,(DATA!$D$133:$D$368=B1814)*(DATA!$E$133:$E$368=D1814),0)),"n/a")</f>
        <v>0.151227002074135</v>
      </c>
      <c r="K1814" s="87">
        <f t="array" ref="K1814">IFERROR(INDEX(DATA!$AP$133:$AP$368,MATCH(1,(DATA!$D$133:$D$368=B1814)*(DATA!$E$133:$E$368=D1814),0)),"n/a")</f>
        <v>14.4670406717657</v>
      </c>
      <c r="L1814" s="77">
        <f t="array" ref="L1814">IFERROR(INDEX(DATA!$AQ$133:$AQ$368,MATCH(1,(DATA!$D$133:$D$368=B1814)*(DATA!$E$133:$E$368=D1814),0)),"n/a")</f>
        <v>0.14423299176926599</v>
      </c>
      <c r="M1814" s="66"/>
      <c r="N1814" s="66"/>
      <c r="O1814" s="66"/>
      <c r="P1814" s="66"/>
      <c r="Q1814" s="66"/>
      <c r="S1814" s="70"/>
      <c r="U1814" s="70"/>
      <c r="W1814" s="70"/>
      <c r="Y1814" s="70"/>
    </row>
    <row r="1815" spans="1:25" s="69" customFormat="1" x14ac:dyDescent="0.2">
      <c r="A1815" s="75" t="s">
        <v>19</v>
      </c>
      <c r="B1815" s="66" t="s">
        <v>20</v>
      </c>
      <c r="C1815" s="66" t="s">
        <v>10</v>
      </c>
      <c r="D1815" s="66" t="s">
        <v>294</v>
      </c>
      <c r="E1815" s="87">
        <f t="array" ref="E1815">IFERROR(INDEX(DATA!$L$133:$L$368,MATCH(1,(DATA!$D$133:$D$368=B1815)*(DATA!$E$133:$E$368=D1815),0)),"n/a")</f>
        <v>16.648961840556598</v>
      </c>
      <c r="F1815" s="77">
        <f t="array" ref="F1815">IFERROR(INDEX(DATA!$M$133:$M$368,MATCH(1,(DATA!$D$133:$D$368=B1815)*(DATA!$E$133:$E$368=D1815),0)),"n/a")</f>
        <v>-1.4548281910406699E-2</v>
      </c>
      <c r="G1815" s="87">
        <f t="array" ref="G1815">IFERROR(INDEX(DATA!$V$133:$V$368,MATCH(1,(DATA!$D$133:$D$368=B1815)*(DATA!$E$133:$E$368=D1815),0)),"n/a")</f>
        <v>16.6146823016892</v>
      </c>
      <c r="H1815" s="77">
        <f t="array" ref="H1815">IFERROR(INDEX(DATA!$W$133:$W$368,MATCH(1,(DATA!$D$133:$D$368=B1815)*(DATA!$E$133:$E$368=D1815),0)),"n/a")</f>
        <v>-1.6142450680677999E-2</v>
      </c>
      <c r="I1815" s="87">
        <f t="array" ref="I1815">IFERROR(INDEX(DATA!$AF$133:$AF$368,MATCH(1,(DATA!$D$133:$D$368=B1815)*(DATA!$E$133:$E$368=D1815),0)),"n/a")</f>
        <v>16.321784760203901</v>
      </c>
      <c r="J1815" s="77">
        <f t="array" ref="J1815">IFERROR(INDEX(DATA!$AG$133:$AG$368,MATCH(1,(DATA!$D$133:$D$368=B1815)*(DATA!$E$133:$E$368=D1815),0)),"n/a")</f>
        <v>-1.7660514923451501E-2</v>
      </c>
      <c r="K1815" s="87">
        <f t="array" ref="K1815">IFERROR(INDEX(DATA!$AP$133:$AP$368,MATCH(1,(DATA!$D$133:$D$368=B1815)*(DATA!$E$133:$E$368=D1815),0)),"n/a")</f>
        <v>16.4973924831205</v>
      </c>
      <c r="L1815" s="77">
        <f t="array" ref="L1815">IFERROR(INDEX(DATA!$AQ$133:$AQ$368,MATCH(1,(DATA!$D$133:$D$368=B1815)*(DATA!$E$133:$E$368=D1815),0)),"n/a")</f>
        <v>-7.9746728440839298E-3</v>
      </c>
      <c r="M1815" s="66"/>
      <c r="N1815" s="66"/>
      <c r="O1815" s="66"/>
      <c r="P1815" s="66"/>
      <c r="Q1815" s="66"/>
      <c r="S1815" s="70"/>
      <c r="U1815" s="70"/>
      <c r="W1815" s="70"/>
      <c r="Y1815" s="70"/>
    </row>
    <row r="1816" spans="1:25" s="69" customFormat="1" x14ac:dyDescent="0.2">
      <c r="A1816" s="75" t="s">
        <v>19</v>
      </c>
      <c r="B1816" s="66" t="s">
        <v>20</v>
      </c>
      <c r="C1816" s="66" t="s">
        <v>10</v>
      </c>
      <c r="D1816" s="66" t="s">
        <v>295</v>
      </c>
      <c r="E1816" s="87">
        <f t="array" ref="E1816">IFERROR(INDEX(DATA!$L$133:$L$368,MATCH(1,(DATA!$D$133:$D$368=B1816)*(DATA!$E$133:$E$368=D1816),0)),"n/a")</f>
        <v>12.8897409647898</v>
      </c>
      <c r="F1816" s="77">
        <f t="array" ref="F1816">IFERROR(INDEX(DATA!$M$133:$M$368,MATCH(1,(DATA!$D$133:$D$368=B1816)*(DATA!$E$133:$E$368=D1816),0)),"n/a")</f>
        <v>-2.7941141499575599E-2</v>
      </c>
      <c r="G1816" s="87">
        <f t="array" ref="G1816">IFERROR(INDEX(DATA!$V$133:$V$368,MATCH(1,(DATA!$D$133:$D$368=B1816)*(DATA!$E$133:$E$368=D1816),0)),"n/a")</f>
        <v>12.8350584064172</v>
      </c>
      <c r="H1816" s="77">
        <f t="array" ref="H1816">IFERROR(INDEX(DATA!$W$133:$W$368,MATCH(1,(DATA!$D$133:$D$368=B1816)*(DATA!$E$133:$E$368=D1816),0)),"n/a")</f>
        <v>-2.20119236085391E-2</v>
      </c>
      <c r="I1816" s="87">
        <f t="array" ref="I1816">IFERROR(INDEX(DATA!$AF$133:$AF$368,MATCH(1,(DATA!$D$133:$D$368=B1816)*(DATA!$E$133:$E$368=D1816),0)),"n/a")</f>
        <v>12.897293377140601</v>
      </c>
      <c r="J1816" s="77">
        <f t="array" ref="J1816">IFERROR(INDEX(DATA!$AG$133:$AG$368,MATCH(1,(DATA!$D$133:$D$368=B1816)*(DATA!$E$133:$E$368=D1816),0)),"n/a")</f>
        <v>-2.4218276973873399E-2</v>
      </c>
      <c r="K1816" s="87">
        <f t="array" ref="K1816">IFERROR(INDEX(DATA!$AP$133:$AP$368,MATCH(1,(DATA!$D$133:$D$368=B1816)*(DATA!$E$133:$E$368=D1816),0)),"n/a")</f>
        <v>13.1360281073742</v>
      </c>
      <c r="L1816" s="77">
        <f t="array" ref="L1816">IFERROR(INDEX(DATA!$AQ$133:$AQ$368,MATCH(1,(DATA!$D$133:$D$368=B1816)*(DATA!$E$133:$E$368=D1816),0)),"n/a")</f>
        <v>-1.6895489769337899E-2</v>
      </c>
      <c r="M1816" s="66"/>
      <c r="N1816" s="66"/>
      <c r="O1816" s="66"/>
      <c r="P1816" s="66"/>
      <c r="Q1816" s="66"/>
      <c r="S1816" s="70"/>
      <c r="U1816" s="70"/>
      <c r="W1816" s="70"/>
      <c r="Y1816" s="70"/>
    </row>
    <row r="1817" spans="1:25" s="69" customFormat="1" x14ac:dyDescent="0.2">
      <c r="A1817" s="75" t="s">
        <v>19</v>
      </c>
      <c r="B1817" s="66" t="s">
        <v>20</v>
      </c>
      <c r="C1817" s="66" t="s">
        <v>10</v>
      </c>
      <c r="D1817" s="66" t="s">
        <v>296</v>
      </c>
      <c r="E1817" s="87">
        <f t="array" ref="E1817">IFERROR(INDEX(DATA!$L$133:$L$368,MATCH(1,(DATA!$D$133:$D$368=B1817)*(DATA!$E$133:$E$368=D1817),0)),"n/a")</f>
        <v>14.571634531703101</v>
      </c>
      <c r="F1817" s="77">
        <f t="array" ref="F1817">IFERROR(INDEX(DATA!$M$133:$M$368,MATCH(1,(DATA!$D$133:$D$368=B1817)*(DATA!$E$133:$E$368=D1817),0)),"n/a")</f>
        <v>1.2152611340852101E-2</v>
      </c>
      <c r="G1817" s="87">
        <f t="array" ref="G1817">IFERROR(INDEX(DATA!$V$133:$V$368,MATCH(1,(DATA!$D$133:$D$368=B1817)*(DATA!$E$133:$E$368=D1817),0)),"n/a")</f>
        <v>14.551161404497799</v>
      </c>
      <c r="H1817" s="77">
        <f t="array" ref="H1817">IFERROR(INDEX(DATA!$W$133:$W$368,MATCH(1,(DATA!$D$133:$D$368=B1817)*(DATA!$E$133:$E$368=D1817),0)),"n/a")</f>
        <v>1.6652838548124198E-2</v>
      </c>
      <c r="I1817" s="87">
        <f t="array" ref="I1817">IFERROR(INDEX(DATA!$AF$133:$AF$368,MATCH(1,(DATA!$D$133:$D$368=B1817)*(DATA!$E$133:$E$368=D1817),0)),"n/a")</f>
        <v>14.508879410201301</v>
      </c>
      <c r="J1817" s="77">
        <f t="array" ref="J1817">IFERROR(INDEX(DATA!$AG$133:$AG$368,MATCH(1,(DATA!$D$133:$D$368=B1817)*(DATA!$E$133:$E$368=D1817),0)),"n/a")</f>
        <v>1.14454204523409E-2</v>
      </c>
      <c r="K1817" s="87">
        <f t="array" ref="K1817">IFERROR(INDEX(DATA!$AP$133:$AP$368,MATCH(1,(DATA!$D$133:$D$368=B1817)*(DATA!$E$133:$E$368=D1817),0)),"n/a")</f>
        <v>14.4645775380722</v>
      </c>
      <c r="L1817" s="77">
        <f t="array" ref="L1817">IFERROR(INDEX(DATA!$AQ$133:$AQ$368,MATCH(1,(DATA!$D$133:$D$368=B1817)*(DATA!$E$133:$E$368=D1817),0)),"n/a")</f>
        <v>7.9900914664100507E-3</v>
      </c>
      <c r="M1817" s="66"/>
      <c r="N1817" s="66"/>
      <c r="O1817" s="66"/>
      <c r="P1817" s="66"/>
      <c r="Q1817" s="66"/>
      <c r="S1817" s="70"/>
      <c r="U1817" s="70"/>
      <c r="W1817" s="70"/>
      <c r="Y1817" s="70"/>
    </row>
    <row r="1818" spans="1:25" s="69" customFormat="1" x14ac:dyDescent="0.2">
      <c r="A1818" s="75" t="s">
        <v>19</v>
      </c>
      <c r="B1818" s="66" t="s">
        <v>20</v>
      </c>
      <c r="C1818" s="66" t="s">
        <v>10</v>
      </c>
      <c r="D1818" s="66" t="s">
        <v>297</v>
      </c>
      <c r="E1818" s="87">
        <f t="array" ref="E1818">IFERROR(INDEX(DATA!$L$133:$L$368,MATCH(1,(DATA!$D$133:$D$368=B1818)*(DATA!$E$133:$E$368=D1818),0)),"n/a")</f>
        <v>16.356398640996598</v>
      </c>
      <c r="F1818" s="77">
        <f t="array" ref="F1818">IFERROR(INDEX(DATA!$M$133:$M$368,MATCH(1,(DATA!$D$133:$D$368=B1818)*(DATA!$E$133:$E$368=D1818),0)),"n/a")</f>
        <v>0.10849128507802799</v>
      </c>
      <c r="G1818" s="87">
        <f t="array" ref="G1818">IFERROR(INDEX(DATA!$V$133:$V$368,MATCH(1,(DATA!$D$133:$D$368=B1818)*(DATA!$E$133:$E$368=D1818),0)),"n/a")</f>
        <v>16.180475287927699</v>
      </c>
      <c r="H1818" s="77">
        <f t="array" ref="H1818">IFERROR(INDEX(DATA!$W$133:$W$368,MATCH(1,(DATA!$D$133:$D$368=B1818)*(DATA!$E$133:$E$368=D1818),0)),"n/a")</f>
        <v>8.1441327309097505E-2</v>
      </c>
      <c r="I1818" s="87">
        <f t="array" ref="I1818">IFERROR(INDEX(DATA!$AF$133:$AF$368,MATCH(1,(DATA!$D$133:$D$368=B1818)*(DATA!$E$133:$E$368=D1818),0)),"n/a")</f>
        <v>15.7715255613398</v>
      </c>
      <c r="J1818" s="77">
        <f t="array" ref="J1818">IFERROR(INDEX(DATA!$AG$133:$AG$368,MATCH(1,(DATA!$D$133:$D$368=B1818)*(DATA!$E$133:$E$368=D1818),0)),"n/a")</f>
        <v>6.8527737336583405E-2</v>
      </c>
      <c r="K1818" s="87">
        <f t="array" ref="K1818">IFERROR(INDEX(DATA!$AP$133:$AP$368,MATCH(1,(DATA!$D$133:$D$368=B1818)*(DATA!$E$133:$E$368=D1818),0)),"n/a")</f>
        <v>15.718877279233601</v>
      </c>
      <c r="L1818" s="77">
        <f t="array" ref="L1818">IFERROR(INDEX(DATA!$AQ$133:$AQ$368,MATCH(1,(DATA!$D$133:$D$368=B1818)*(DATA!$E$133:$E$368=D1818),0)),"n/a")</f>
        <v>5.9301859536049002E-2</v>
      </c>
      <c r="M1818" s="66"/>
      <c r="N1818" s="66"/>
      <c r="O1818" s="66"/>
      <c r="P1818" s="66"/>
      <c r="Q1818" s="66"/>
      <c r="S1818" s="70"/>
      <c r="U1818" s="70"/>
      <c r="W1818" s="70"/>
      <c r="Y1818" s="70"/>
    </row>
    <row r="1819" spans="1:25" s="69" customFormat="1" x14ac:dyDescent="0.2">
      <c r="A1819" s="75" t="s">
        <v>19</v>
      </c>
      <c r="B1819" s="66" t="s">
        <v>20</v>
      </c>
      <c r="C1819" s="66" t="s">
        <v>10</v>
      </c>
      <c r="D1819" s="66" t="s">
        <v>298</v>
      </c>
      <c r="E1819" s="87">
        <f t="array" ref="E1819">IFERROR(INDEX(DATA!$L$133:$L$368,MATCH(1,(DATA!$D$133:$D$368=B1819)*(DATA!$E$133:$E$368=D1819),0)),"n/a")</f>
        <v>16.836280409022098</v>
      </c>
      <c r="F1819" s="77">
        <f t="array" ref="F1819">IFERROR(INDEX(DATA!$M$133:$M$368,MATCH(1,(DATA!$D$133:$D$368=B1819)*(DATA!$E$133:$E$368=D1819),0)),"n/a")</f>
        <v>0.13004093544674</v>
      </c>
      <c r="G1819" s="87">
        <f t="array" ref="G1819">IFERROR(INDEX(DATA!$V$133:$V$368,MATCH(1,(DATA!$D$133:$D$368=B1819)*(DATA!$E$133:$E$368=D1819),0)),"n/a")</f>
        <v>16.765411950013799</v>
      </c>
      <c r="H1819" s="77">
        <f t="array" ref="H1819">IFERROR(INDEX(DATA!$W$133:$W$368,MATCH(1,(DATA!$D$133:$D$368=B1819)*(DATA!$E$133:$E$368=D1819),0)),"n/a")</f>
        <v>0.10965660328872801</v>
      </c>
      <c r="I1819" s="87">
        <f t="array" ref="I1819">IFERROR(INDEX(DATA!$AF$133:$AF$368,MATCH(1,(DATA!$D$133:$D$368=B1819)*(DATA!$E$133:$E$368=D1819),0)),"n/a")</f>
        <v>16.422917719305101</v>
      </c>
      <c r="J1819" s="77">
        <f t="array" ref="J1819">IFERROR(INDEX(DATA!$AG$133:$AG$368,MATCH(1,(DATA!$D$133:$D$368=B1819)*(DATA!$E$133:$E$368=D1819),0)),"n/a")</f>
        <v>7.8155590256927296E-2</v>
      </c>
      <c r="K1819" s="87">
        <f t="array" ref="K1819">IFERROR(INDEX(DATA!$AP$133:$AP$368,MATCH(1,(DATA!$D$133:$D$368=B1819)*(DATA!$E$133:$E$368=D1819),0)),"n/a")</f>
        <v>16.351665973257401</v>
      </c>
      <c r="L1819" s="77">
        <f t="array" ref="L1819">IFERROR(INDEX(DATA!$AQ$133:$AQ$368,MATCH(1,(DATA!$D$133:$D$368=B1819)*(DATA!$E$133:$E$368=D1819),0)),"n/a")</f>
        <v>7.2066665842643707E-2</v>
      </c>
      <c r="M1819" s="66"/>
      <c r="N1819" s="66"/>
      <c r="O1819" s="66"/>
      <c r="P1819" s="66"/>
      <c r="Q1819" s="66"/>
      <c r="S1819" s="70"/>
      <c r="U1819" s="70"/>
      <c r="W1819" s="70"/>
      <c r="Y1819" s="70"/>
    </row>
    <row r="1820" spans="1:25" s="69" customFormat="1" x14ac:dyDescent="0.2">
      <c r="A1820" s="75" t="s">
        <v>19</v>
      </c>
      <c r="B1820" s="66" t="s">
        <v>20</v>
      </c>
      <c r="C1820" s="66" t="s">
        <v>10</v>
      </c>
      <c r="D1820" s="66" t="s">
        <v>299</v>
      </c>
      <c r="E1820" s="87">
        <f t="array" ref="E1820">IFERROR(INDEX(DATA!$L$133:$L$368,MATCH(1,(DATA!$D$133:$D$368=B1820)*(DATA!$E$133:$E$368=D1820),0)),"n/a")</f>
        <v>10.5759600358562</v>
      </c>
      <c r="F1820" s="77">
        <f t="array" ref="F1820">IFERROR(INDEX(DATA!$M$133:$M$368,MATCH(1,(DATA!$D$133:$D$368=B1820)*(DATA!$E$133:$E$368=D1820),0)),"n/a")</f>
        <v>-1.7121390342570399E-2</v>
      </c>
      <c r="G1820" s="87">
        <f t="array" ref="G1820">IFERROR(INDEX(DATA!$V$133:$V$368,MATCH(1,(DATA!$D$133:$D$368=B1820)*(DATA!$E$133:$E$368=D1820),0)),"n/a")</f>
        <v>10.7886945882881</v>
      </c>
      <c r="H1820" s="77">
        <f t="array" ref="H1820">IFERROR(INDEX(DATA!$W$133:$W$368,MATCH(1,(DATA!$D$133:$D$368=B1820)*(DATA!$E$133:$E$368=D1820),0)),"n/a")</f>
        <v>2.5716304424400101E-2</v>
      </c>
      <c r="I1820" s="87">
        <f t="array" ref="I1820">IFERROR(INDEX(DATA!$AF$133:$AF$368,MATCH(1,(DATA!$D$133:$D$368=B1820)*(DATA!$E$133:$E$368=D1820),0)),"n/a")</f>
        <v>10.8635845023878</v>
      </c>
      <c r="J1820" s="77">
        <f t="array" ref="J1820">IFERROR(INDEX(DATA!$AG$133:$AG$368,MATCH(1,(DATA!$D$133:$D$368=B1820)*(DATA!$E$133:$E$368=D1820),0)),"n/a")</f>
        <v>-1.80657205755064E-2</v>
      </c>
      <c r="K1820" s="87">
        <f t="array" ref="K1820">IFERROR(INDEX(DATA!$AP$133:$AP$368,MATCH(1,(DATA!$D$133:$D$368=B1820)*(DATA!$E$133:$E$368=D1820),0)),"n/a")</f>
        <v>10.399226789499</v>
      </c>
      <c r="L1820" s="77">
        <f t="array" ref="L1820">IFERROR(INDEX(DATA!$AQ$133:$AQ$368,MATCH(1,(DATA!$D$133:$D$368=B1820)*(DATA!$E$133:$E$368=D1820),0)),"n/a")</f>
        <v>-8.0780259909210506E-2</v>
      </c>
      <c r="M1820" s="66"/>
      <c r="N1820" s="66"/>
      <c r="O1820" s="66"/>
      <c r="P1820" s="66"/>
      <c r="Q1820" s="66"/>
      <c r="S1820" s="70"/>
      <c r="U1820" s="70"/>
      <c r="W1820" s="70"/>
      <c r="Y1820" s="70"/>
    </row>
    <row r="1821" spans="1:25" s="69" customFormat="1" x14ac:dyDescent="0.2">
      <c r="A1821" s="75" t="s">
        <v>19</v>
      </c>
      <c r="B1821" s="66" t="s">
        <v>20</v>
      </c>
      <c r="C1821" s="66" t="s">
        <v>10</v>
      </c>
      <c r="D1821" s="66" t="s">
        <v>300</v>
      </c>
      <c r="E1821" s="87">
        <f t="array" ref="E1821">IFERROR(INDEX(DATA!$L$133:$L$368,MATCH(1,(DATA!$D$133:$D$368=B1821)*(DATA!$E$133:$E$368=D1821),0)),"n/a")</f>
        <v>9.5416071580266308</v>
      </c>
      <c r="F1821" s="77">
        <f t="array" ref="F1821">IFERROR(INDEX(DATA!$M$133:$M$368,MATCH(1,(DATA!$D$133:$D$368=B1821)*(DATA!$E$133:$E$368=D1821),0)),"n/a")</f>
        <v>-2.49427743664851E-2</v>
      </c>
      <c r="G1821" s="87">
        <f t="array" ref="G1821">IFERROR(INDEX(DATA!$V$133:$V$368,MATCH(1,(DATA!$D$133:$D$368=B1821)*(DATA!$E$133:$E$368=D1821),0)),"n/a")</f>
        <v>9.6971508115266705</v>
      </c>
      <c r="H1821" s="77">
        <f t="array" ref="H1821">IFERROR(INDEX(DATA!$W$133:$W$368,MATCH(1,(DATA!$D$133:$D$368=B1821)*(DATA!$E$133:$E$368=D1821),0)),"n/a")</f>
        <v>-1.1130735577191899E-2</v>
      </c>
      <c r="I1821" s="87">
        <f t="array" ref="I1821">IFERROR(INDEX(DATA!$AF$133:$AF$368,MATCH(1,(DATA!$D$133:$D$368=B1821)*(DATA!$E$133:$E$368=D1821),0)),"n/a")</f>
        <v>9.7463916404909998</v>
      </c>
      <c r="J1821" s="77">
        <f t="array" ref="J1821">IFERROR(INDEX(DATA!$AG$133:$AG$368,MATCH(1,(DATA!$D$133:$D$368=B1821)*(DATA!$E$133:$E$368=D1821),0)),"n/a")</f>
        <v>-9.8703532897232195E-3</v>
      </c>
      <c r="K1821" s="87">
        <f t="array" ref="K1821">IFERROR(INDEX(DATA!$AP$133:$AP$368,MATCH(1,(DATA!$D$133:$D$368=B1821)*(DATA!$E$133:$E$368=D1821),0)),"n/a")</f>
        <v>9.6808729143946994</v>
      </c>
      <c r="L1821" s="77">
        <f t="array" ref="L1821">IFERROR(INDEX(DATA!$AQ$133:$AQ$368,MATCH(1,(DATA!$D$133:$D$368=B1821)*(DATA!$E$133:$E$368=D1821),0)),"n/a")</f>
        <v>-1.0848353783919001E-2</v>
      </c>
      <c r="M1821" s="66"/>
      <c r="N1821" s="66"/>
      <c r="O1821" s="66"/>
      <c r="P1821" s="66"/>
      <c r="Q1821" s="66"/>
      <c r="S1821" s="70"/>
      <c r="U1821" s="70"/>
      <c r="W1821" s="70"/>
      <c r="Y1821" s="70"/>
    </row>
    <row r="1822" spans="1:25" s="69" customFormat="1" x14ac:dyDescent="0.2">
      <c r="A1822" s="75" t="s">
        <v>19</v>
      </c>
      <c r="B1822" s="66" t="s">
        <v>20</v>
      </c>
      <c r="C1822" s="66" t="s">
        <v>10</v>
      </c>
      <c r="D1822" s="66" t="s">
        <v>301</v>
      </c>
      <c r="E1822" s="87">
        <f t="array" ref="E1822">IFERROR(INDEX(DATA!$L$133:$L$368,MATCH(1,(DATA!$D$133:$D$368=B1822)*(DATA!$E$133:$E$368=D1822),0)),"n/a")</f>
        <v>14.1591739892128</v>
      </c>
      <c r="F1822" s="77">
        <f t="array" ref="F1822">IFERROR(INDEX(DATA!$M$133:$M$368,MATCH(1,(DATA!$D$133:$D$368=B1822)*(DATA!$E$133:$E$368=D1822),0)),"n/a")</f>
        <v>7.9922616185097106E-2</v>
      </c>
      <c r="G1822" s="87">
        <f t="array" ref="G1822">IFERROR(INDEX(DATA!$V$133:$V$368,MATCH(1,(DATA!$D$133:$D$368=B1822)*(DATA!$E$133:$E$368=D1822),0)),"n/a")</f>
        <v>14.2000665946906</v>
      </c>
      <c r="H1822" s="77">
        <f t="array" ref="H1822">IFERROR(INDEX(DATA!$W$133:$W$368,MATCH(1,(DATA!$D$133:$D$368=B1822)*(DATA!$E$133:$E$368=D1822),0)),"n/a")</f>
        <v>0.20801157653293501</v>
      </c>
      <c r="I1822" s="87">
        <f t="array" ref="I1822">IFERROR(INDEX(DATA!$AF$133:$AF$368,MATCH(1,(DATA!$D$133:$D$368=B1822)*(DATA!$E$133:$E$368=D1822),0)),"n/a")</f>
        <v>14.152108464389499</v>
      </c>
      <c r="J1822" s="77">
        <f t="array" ref="J1822">IFERROR(INDEX(DATA!$AG$133:$AG$368,MATCH(1,(DATA!$D$133:$D$368=B1822)*(DATA!$E$133:$E$368=D1822),0)),"n/a")</f>
        <v>0.26978482059251502</v>
      </c>
      <c r="K1822" s="87">
        <f t="array" ref="K1822">IFERROR(INDEX(DATA!$AP$133:$AP$368,MATCH(1,(DATA!$D$133:$D$368=B1822)*(DATA!$E$133:$E$368=D1822),0)),"n/a")</f>
        <v>14.027437370203399</v>
      </c>
      <c r="L1822" s="77">
        <f t="array" ref="L1822">IFERROR(INDEX(DATA!$AQ$133:$AQ$368,MATCH(1,(DATA!$D$133:$D$368=B1822)*(DATA!$E$133:$E$368=D1822),0)),"n/a")</f>
        <v>0.21030194549945899</v>
      </c>
      <c r="M1822" s="66"/>
      <c r="N1822" s="66"/>
      <c r="O1822" s="66"/>
      <c r="P1822" s="66"/>
      <c r="Q1822" s="66"/>
      <c r="S1822" s="70"/>
      <c r="U1822" s="70"/>
      <c r="W1822" s="70"/>
      <c r="Y1822" s="70"/>
    </row>
    <row r="1823" spans="1:25" s="69" customFormat="1" x14ac:dyDescent="0.2">
      <c r="A1823" s="75" t="s">
        <v>19</v>
      </c>
      <c r="B1823" s="66" t="s">
        <v>20</v>
      </c>
      <c r="C1823" s="66" t="s">
        <v>10</v>
      </c>
      <c r="D1823" s="66" t="s">
        <v>302</v>
      </c>
      <c r="E1823" s="87">
        <f t="array" ref="E1823">IFERROR(INDEX(DATA!$L$133:$L$368,MATCH(1,(DATA!$D$133:$D$368=B1823)*(DATA!$E$133:$E$368=D1823),0)),"n/a")</f>
        <v>16.686286751860099</v>
      </c>
      <c r="F1823" s="77">
        <f t="array" ref="F1823">IFERROR(INDEX(DATA!$M$133:$M$368,MATCH(1,(DATA!$D$133:$D$368=B1823)*(DATA!$E$133:$E$368=D1823),0)),"n/a")</f>
        <v>4.0404335808739804E-3</v>
      </c>
      <c r="G1823" s="87">
        <f t="array" ref="G1823">IFERROR(INDEX(DATA!$V$133:$V$368,MATCH(1,(DATA!$D$133:$D$368=B1823)*(DATA!$E$133:$E$368=D1823),0)),"n/a")</f>
        <v>16.652410858699898</v>
      </c>
      <c r="H1823" s="77">
        <f t="array" ref="H1823">IFERROR(INDEX(DATA!$W$133:$W$368,MATCH(1,(DATA!$D$133:$D$368=B1823)*(DATA!$E$133:$E$368=D1823),0)),"n/a")</f>
        <v>-1.0769990949208699E-3</v>
      </c>
      <c r="I1823" s="87">
        <f t="array" ref="I1823">IFERROR(INDEX(DATA!$AF$133:$AF$368,MATCH(1,(DATA!$D$133:$D$368=B1823)*(DATA!$E$133:$E$368=D1823),0)),"n/a")</f>
        <v>16.338006171786901</v>
      </c>
      <c r="J1823" s="77">
        <f t="array" ref="J1823">IFERROR(INDEX(DATA!$AG$133:$AG$368,MATCH(1,(DATA!$D$133:$D$368=B1823)*(DATA!$E$133:$E$368=D1823),0)),"n/a")</f>
        <v>-7.6813457147057698E-4</v>
      </c>
      <c r="K1823" s="87">
        <f t="array" ref="K1823">IFERROR(INDEX(DATA!$AP$133:$AP$368,MATCH(1,(DATA!$D$133:$D$368=B1823)*(DATA!$E$133:$E$368=D1823),0)),"n/a")</f>
        <v>16.4688485199163</v>
      </c>
      <c r="L1823" s="77">
        <f t="array" ref="L1823">IFERROR(INDEX(DATA!$AQ$133:$AQ$368,MATCH(1,(DATA!$D$133:$D$368=B1823)*(DATA!$E$133:$E$368=D1823),0)),"n/a")</f>
        <v>2.3453937896588E-3</v>
      </c>
      <c r="M1823" s="66"/>
      <c r="N1823" s="66"/>
      <c r="O1823" s="66"/>
      <c r="P1823" s="66"/>
      <c r="Q1823" s="66"/>
      <c r="S1823" s="70"/>
      <c r="U1823" s="70"/>
      <c r="W1823" s="70"/>
      <c r="Y1823" s="70"/>
    </row>
    <row r="1824" spans="1:25" s="69" customFormat="1" x14ac:dyDescent="0.2">
      <c r="A1824" s="75" t="s">
        <v>19</v>
      </c>
      <c r="B1824" s="66" t="s">
        <v>20</v>
      </c>
      <c r="C1824" s="66" t="s">
        <v>10</v>
      </c>
      <c r="D1824" s="66" t="s">
        <v>303</v>
      </c>
      <c r="E1824" s="87">
        <f t="array" ref="E1824">IFERROR(INDEX(DATA!$L$133:$L$368,MATCH(1,(DATA!$D$133:$D$368=B1824)*(DATA!$E$133:$E$368=D1824),0)),"n/a")</f>
        <v>12.842637777725599</v>
      </c>
      <c r="F1824" s="77">
        <f t="array" ref="F1824">IFERROR(INDEX(DATA!$M$133:$M$368,MATCH(1,(DATA!$D$133:$D$368=B1824)*(DATA!$E$133:$E$368=D1824),0)),"n/a")</f>
        <v>2.8073337299324999E-2</v>
      </c>
      <c r="G1824" s="87">
        <f t="array" ref="G1824">IFERROR(INDEX(DATA!$V$133:$V$368,MATCH(1,(DATA!$D$133:$D$368=B1824)*(DATA!$E$133:$E$368=D1824),0)),"n/a")</f>
        <v>12.6756246685856</v>
      </c>
      <c r="H1824" s="77">
        <f t="array" ref="H1824">IFERROR(INDEX(DATA!$W$133:$W$368,MATCH(1,(DATA!$D$133:$D$368=B1824)*(DATA!$E$133:$E$368=D1824),0)),"n/a")</f>
        <v>1.8804012081428699E-2</v>
      </c>
      <c r="I1824" s="87">
        <f t="array" ref="I1824">IFERROR(INDEX(DATA!$AF$133:$AF$368,MATCH(1,(DATA!$D$133:$D$368=B1824)*(DATA!$E$133:$E$368=D1824),0)),"n/a")</f>
        <v>12.739050077924199</v>
      </c>
      <c r="J1824" s="77">
        <f t="array" ref="J1824">IFERROR(INDEX(DATA!$AG$133:$AG$368,MATCH(1,(DATA!$D$133:$D$368=B1824)*(DATA!$E$133:$E$368=D1824),0)),"n/a")</f>
        <v>7.3538532664379402E-2</v>
      </c>
      <c r="K1824" s="87">
        <f t="array" ref="K1824">IFERROR(INDEX(DATA!$AP$133:$AP$368,MATCH(1,(DATA!$D$133:$D$368=B1824)*(DATA!$E$133:$E$368=D1824),0)),"n/a")</f>
        <v>12.685221095447799</v>
      </c>
      <c r="L1824" s="77">
        <f t="array" ref="L1824">IFERROR(INDEX(DATA!$AQ$133:$AQ$368,MATCH(1,(DATA!$D$133:$D$368=B1824)*(DATA!$E$133:$E$368=D1824),0)),"n/a")</f>
        <v>0.104317971492557</v>
      </c>
      <c r="M1824" s="66"/>
      <c r="N1824" s="66"/>
      <c r="O1824" s="66"/>
      <c r="P1824" s="66"/>
      <c r="Q1824" s="66"/>
      <c r="S1824" s="70"/>
      <c r="U1824" s="70"/>
      <c r="W1824" s="70"/>
      <c r="Y1824" s="70"/>
    </row>
    <row r="1825" spans="1:25" s="69" customFormat="1" x14ac:dyDescent="0.2">
      <c r="A1825" s="75" t="s">
        <v>19</v>
      </c>
      <c r="B1825" s="66" t="s">
        <v>20</v>
      </c>
      <c r="C1825" s="66" t="s">
        <v>10</v>
      </c>
      <c r="D1825" s="66" t="s">
        <v>304</v>
      </c>
      <c r="E1825" s="87">
        <f t="array" ref="E1825">IFERROR(INDEX(DATA!$L$133:$L$368,MATCH(1,(DATA!$D$133:$D$368=B1825)*(DATA!$E$133:$E$368=D1825),0)),"n/a")</f>
        <v>6.9352891317781502</v>
      </c>
      <c r="F1825" s="77">
        <f t="array" ref="F1825">IFERROR(INDEX(DATA!$M$133:$M$368,MATCH(1,(DATA!$D$133:$D$368=B1825)*(DATA!$E$133:$E$368=D1825),0)),"n/a")</f>
        <v>-0.124420933878385</v>
      </c>
      <c r="G1825" s="87">
        <f t="array" ref="G1825">IFERROR(INDEX(DATA!$V$133:$V$368,MATCH(1,(DATA!$D$133:$D$368=B1825)*(DATA!$E$133:$E$368=D1825),0)),"n/a")</f>
        <v>6.9406756024922904</v>
      </c>
      <c r="H1825" s="77">
        <f t="array" ref="H1825">IFERROR(INDEX(DATA!$W$133:$W$368,MATCH(1,(DATA!$D$133:$D$368=B1825)*(DATA!$E$133:$E$368=D1825),0)),"n/a")</f>
        <v>-0.13056226633444201</v>
      </c>
      <c r="I1825" s="87">
        <f t="array" ref="I1825">IFERROR(INDEX(DATA!$AF$133:$AF$368,MATCH(1,(DATA!$D$133:$D$368=B1825)*(DATA!$E$133:$E$368=D1825),0)),"n/a")</f>
        <v>7.14371897398338</v>
      </c>
      <c r="J1825" s="77">
        <f t="array" ref="J1825">IFERROR(INDEX(DATA!$AG$133:$AG$368,MATCH(1,(DATA!$D$133:$D$368=B1825)*(DATA!$E$133:$E$368=D1825),0)),"n/a")</f>
        <v>-9.9021750515610005E-2</v>
      </c>
      <c r="K1825" s="87">
        <f t="array" ref="K1825">IFERROR(INDEX(DATA!$AP$133:$AP$368,MATCH(1,(DATA!$D$133:$D$368=B1825)*(DATA!$E$133:$E$368=D1825),0)),"n/a")</f>
        <v>6.6008077122869597</v>
      </c>
      <c r="L1825" s="77">
        <f t="array" ref="L1825">IFERROR(INDEX(DATA!$AQ$133:$AQ$368,MATCH(1,(DATA!$D$133:$D$368=B1825)*(DATA!$E$133:$E$368=D1825),0)),"n/a")</f>
        <v>-0.191487314531193</v>
      </c>
      <c r="M1825" s="66"/>
      <c r="N1825" s="66"/>
      <c r="O1825" s="66"/>
      <c r="P1825" s="66"/>
      <c r="Q1825" s="66"/>
      <c r="S1825" s="70"/>
      <c r="U1825" s="70"/>
      <c r="W1825" s="70"/>
      <c r="Y1825" s="70"/>
    </row>
    <row r="1826" spans="1:25" s="69" customFormat="1" x14ac:dyDescent="0.2">
      <c r="A1826" s="75" t="s">
        <v>19</v>
      </c>
      <c r="B1826" s="66" t="s">
        <v>20</v>
      </c>
      <c r="C1826" s="66" t="s">
        <v>10</v>
      </c>
      <c r="D1826" s="66" t="s">
        <v>305</v>
      </c>
      <c r="E1826" s="87">
        <f t="array" ref="E1826">IFERROR(INDEX(DATA!$L$133:$L$368,MATCH(1,(DATA!$D$133:$D$368=B1826)*(DATA!$E$133:$E$368=D1826),0)),"n/a")</f>
        <v>16.114421028892199</v>
      </c>
      <c r="F1826" s="77">
        <f t="array" ref="F1826">IFERROR(INDEX(DATA!$M$133:$M$368,MATCH(1,(DATA!$D$133:$D$368=B1826)*(DATA!$E$133:$E$368=D1826),0)),"n/a")</f>
        <v>0.19750444085473101</v>
      </c>
      <c r="G1826" s="87">
        <f t="array" ref="G1826">IFERROR(INDEX(DATA!$V$133:$V$368,MATCH(1,(DATA!$D$133:$D$368=B1826)*(DATA!$E$133:$E$368=D1826),0)),"n/a")</f>
        <v>16.070519683912401</v>
      </c>
      <c r="H1826" s="77">
        <f t="array" ref="H1826">IFERROR(INDEX(DATA!$W$133:$W$368,MATCH(1,(DATA!$D$133:$D$368=B1826)*(DATA!$E$133:$E$368=D1826),0)),"n/a")</f>
        <v>0.18573441639896601</v>
      </c>
      <c r="I1826" s="87">
        <f t="array" ref="I1826">IFERROR(INDEX(DATA!$AF$133:$AF$368,MATCH(1,(DATA!$D$133:$D$368=B1826)*(DATA!$E$133:$E$368=D1826),0)),"n/a")</f>
        <v>15.8407977906399</v>
      </c>
      <c r="J1826" s="77">
        <f t="array" ref="J1826">IFERROR(INDEX(DATA!$AG$133:$AG$368,MATCH(1,(DATA!$D$133:$D$368=B1826)*(DATA!$E$133:$E$368=D1826),0)),"n/a")</f>
        <v>0.14086785767409399</v>
      </c>
      <c r="K1826" s="87">
        <f t="array" ref="K1826">IFERROR(INDEX(DATA!$AP$133:$AP$368,MATCH(1,(DATA!$D$133:$D$368=B1826)*(DATA!$E$133:$E$368=D1826),0)),"n/a")</f>
        <v>15.455765916573499</v>
      </c>
      <c r="L1826" s="77">
        <f t="array" ref="L1826">IFERROR(INDEX(DATA!$AQ$133:$AQ$368,MATCH(1,(DATA!$D$133:$D$368=B1826)*(DATA!$E$133:$E$368=D1826),0)),"n/a")</f>
        <v>0.102172589187162</v>
      </c>
      <c r="M1826" s="66"/>
      <c r="N1826" s="66"/>
      <c r="O1826" s="66"/>
      <c r="P1826" s="66"/>
      <c r="Q1826" s="66"/>
      <c r="S1826" s="70"/>
      <c r="U1826" s="70"/>
      <c r="W1826" s="70"/>
      <c r="Y1826" s="70"/>
    </row>
    <row r="1827" spans="1:25" s="69" customFormat="1" x14ac:dyDescent="0.2">
      <c r="A1827" s="75" t="s">
        <v>19</v>
      </c>
      <c r="B1827" s="66" t="s">
        <v>20</v>
      </c>
      <c r="C1827" s="66" t="s">
        <v>10</v>
      </c>
      <c r="D1827" s="66" t="s">
        <v>306</v>
      </c>
      <c r="E1827" s="87">
        <f t="array" ref="E1827">IFERROR(INDEX(DATA!$L$133:$L$368,MATCH(1,(DATA!$D$133:$D$368=B1827)*(DATA!$E$133:$E$368=D1827),0)),"n/a")</f>
        <v>12.339730321524399</v>
      </c>
      <c r="F1827" s="77">
        <f t="array" ref="F1827">IFERROR(INDEX(DATA!$M$133:$M$368,MATCH(1,(DATA!$D$133:$D$368=B1827)*(DATA!$E$133:$E$368=D1827),0)),"n/a")</f>
        <v>3.6762800060162297E-2</v>
      </c>
      <c r="G1827" s="87">
        <f t="array" ref="G1827">IFERROR(INDEX(DATA!$V$133:$V$368,MATCH(1,(DATA!$D$133:$D$368=B1827)*(DATA!$E$133:$E$368=D1827),0)),"n/a")</f>
        <v>12.2133520926479</v>
      </c>
      <c r="H1827" s="77">
        <f t="array" ref="H1827">IFERROR(INDEX(DATA!$W$133:$W$368,MATCH(1,(DATA!$D$133:$D$368=B1827)*(DATA!$E$133:$E$368=D1827),0)),"n/a")</f>
        <v>2.5402896813024298E-2</v>
      </c>
      <c r="I1827" s="87">
        <f t="array" ref="I1827">IFERROR(INDEX(DATA!$AF$133:$AF$368,MATCH(1,(DATA!$D$133:$D$368=B1827)*(DATA!$E$133:$E$368=D1827),0)),"n/a")</f>
        <v>12.154321804858</v>
      </c>
      <c r="J1827" s="77">
        <f t="array" ref="J1827">IFERROR(INDEX(DATA!$AG$133:$AG$368,MATCH(1,(DATA!$D$133:$D$368=B1827)*(DATA!$E$133:$E$368=D1827),0)),"n/a")</f>
        <v>2.9949038033936601E-2</v>
      </c>
      <c r="K1827" s="87">
        <f t="array" ref="K1827">IFERROR(INDEX(DATA!$AP$133:$AP$368,MATCH(1,(DATA!$D$133:$D$368=B1827)*(DATA!$E$133:$E$368=D1827),0)),"n/a")</f>
        <v>12.2874489177805</v>
      </c>
      <c r="L1827" s="77">
        <f t="array" ref="L1827">IFERROR(INDEX(DATA!$AQ$133:$AQ$368,MATCH(1,(DATA!$D$133:$D$368=B1827)*(DATA!$E$133:$E$368=D1827),0)),"n/a")</f>
        <v>4.5139079825241499E-2</v>
      </c>
      <c r="M1827" s="66"/>
      <c r="N1827" s="66"/>
      <c r="O1827" s="66"/>
      <c r="P1827" s="66"/>
      <c r="Q1827" s="66"/>
      <c r="S1827" s="70"/>
      <c r="U1827" s="70"/>
      <c r="W1827" s="70"/>
      <c r="Y1827" s="70"/>
    </row>
    <row r="1828" spans="1:25" s="69" customFormat="1" x14ac:dyDescent="0.2">
      <c r="A1828" s="75" t="s">
        <v>19</v>
      </c>
      <c r="B1828" s="66" t="s">
        <v>20</v>
      </c>
      <c r="C1828" s="66" t="s">
        <v>10</v>
      </c>
      <c r="D1828" s="66" t="s">
        <v>307</v>
      </c>
      <c r="E1828" s="87">
        <f t="array" ref="E1828">IFERROR(INDEX(DATA!$L$133:$L$368,MATCH(1,(DATA!$D$133:$D$368=B1828)*(DATA!$E$133:$E$368=D1828),0)),"n/a")</f>
        <v>15.696900148932899</v>
      </c>
      <c r="F1828" s="77">
        <f t="array" ref="F1828">IFERROR(INDEX(DATA!$M$133:$M$368,MATCH(1,(DATA!$D$133:$D$368=B1828)*(DATA!$E$133:$E$368=D1828),0)),"n/a")</f>
        <v>3.2170999503676002E-2</v>
      </c>
      <c r="G1828" s="87">
        <f t="array" ref="G1828">IFERROR(INDEX(DATA!$V$133:$V$368,MATCH(1,(DATA!$D$133:$D$368=B1828)*(DATA!$E$133:$E$368=D1828),0)),"n/a")</f>
        <v>15.4120012673333</v>
      </c>
      <c r="H1828" s="77">
        <f t="array" ref="H1828">IFERROR(INDEX(DATA!$W$133:$W$368,MATCH(1,(DATA!$D$133:$D$368=B1828)*(DATA!$E$133:$E$368=D1828),0)),"n/a")</f>
        <v>3.8129971927352603E-2</v>
      </c>
      <c r="I1828" s="87">
        <f t="array" ref="I1828">IFERROR(INDEX(DATA!$AF$133:$AF$368,MATCH(1,(DATA!$D$133:$D$368=B1828)*(DATA!$E$133:$E$368=D1828),0)),"n/a")</f>
        <v>15.154130622981899</v>
      </c>
      <c r="J1828" s="77">
        <f t="array" ref="J1828">IFERROR(INDEX(DATA!$AG$133:$AG$368,MATCH(1,(DATA!$D$133:$D$368=B1828)*(DATA!$E$133:$E$368=D1828),0)),"n/a")</f>
        <v>5.4689730335653601E-2</v>
      </c>
      <c r="K1828" s="87">
        <f t="array" ref="K1828">IFERROR(INDEX(DATA!$AP$133:$AP$368,MATCH(1,(DATA!$D$133:$D$368=B1828)*(DATA!$E$133:$E$368=D1828),0)),"n/a")</f>
        <v>15.014958816739</v>
      </c>
      <c r="L1828" s="77">
        <f t="array" ref="L1828">IFERROR(INDEX(DATA!$AQ$133:$AQ$368,MATCH(1,(DATA!$D$133:$D$368=B1828)*(DATA!$E$133:$E$368=D1828),0)),"n/a")</f>
        <v>0.115613027010814</v>
      </c>
      <c r="M1828" s="66"/>
      <c r="N1828" s="66"/>
      <c r="O1828" s="66"/>
      <c r="P1828" s="66"/>
      <c r="Q1828" s="66"/>
      <c r="S1828" s="70"/>
      <c r="U1828" s="70"/>
      <c r="W1828" s="70"/>
      <c r="Y1828" s="70"/>
    </row>
    <row r="1829" spans="1:25" s="69" customFormat="1" x14ac:dyDescent="0.2">
      <c r="A1829" s="75" t="s">
        <v>19</v>
      </c>
      <c r="B1829" s="66" t="s">
        <v>20</v>
      </c>
      <c r="C1829" s="66" t="s">
        <v>10</v>
      </c>
      <c r="D1829" s="66" t="s">
        <v>308</v>
      </c>
      <c r="E1829" s="87">
        <f t="array" ref="E1829">IFERROR(INDEX(DATA!$L$133:$L$368,MATCH(1,(DATA!$D$133:$D$368=B1829)*(DATA!$E$133:$E$368=D1829),0)),"n/a")</f>
        <v>12.618099429525801</v>
      </c>
      <c r="F1829" s="77">
        <f t="array" ref="F1829">IFERROR(INDEX(DATA!$M$133:$M$368,MATCH(1,(DATA!$D$133:$D$368=B1829)*(DATA!$E$133:$E$368=D1829),0)),"n/a")</f>
        <v>-3.5268364172663901E-2</v>
      </c>
      <c r="G1829" s="87">
        <f t="array" ref="G1829">IFERROR(INDEX(DATA!$V$133:$V$368,MATCH(1,(DATA!$D$133:$D$368=B1829)*(DATA!$E$133:$E$368=D1829),0)),"n/a")</f>
        <v>12.7594142365819</v>
      </c>
      <c r="H1829" s="77">
        <f t="array" ref="H1829">IFERROR(INDEX(DATA!$W$133:$W$368,MATCH(1,(DATA!$D$133:$D$368=B1829)*(DATA!$E$133:$E$368=D1829),0)),"n/a")</f>
        <v>-3.3760540031141803E-2</v>
      </c>
      <c r="I1829" s="87">
        <f t="array" ref="I1829">IFERROR(INDEX(DATA!$AF$133:$AF$368,MATCH(1,(DATA!$D$133:$D$368=B1829)*(DATA!$E$133:$E$368=D1829),0)),"n/a")</f>
        <v>12.906134332741599</v>
      </c>
      <c r="J1829" s="77">
        <f t="array" ref="J1829">IFERROR(INDEX(DATA!$AG$133:$AG$368,MATCH(1,(DATA!$D$133:$D$368=B1829)*(DATA!$E$133:$E$368=D1829),0)),"n/a")</f>
        <v>4.6560666494135199E-3</v>
      </c>
      <c r="K1829" s="87">
        <f t="array" ref="K1829">IFERROR(INDEX(DATA!$AP$133:$AP$368,MATCH(1,(DATA!$D$133:$D$368=B1829)*(DATA!$E$133:$E$368=D1829),0)),"n/a")</f>
        <v>12.9868394944901</v>
      </c>
      <c r="L1829" s="77">
        <f t="array" ref="L1829">IFERROR(INDEX(DATA!$AQ$133:$AQ$368,MATCH(1,(DATA!$D$133:$D$368=B1829)*(DATA!$E$133:$E$368=D1829),0)),"n/a")</f>
        <v>2.44622034595454E-2</v>
      </c>
      <c r="M1829" s="66"/>
      <c r="N1829" s="66"/>
      <c r="O1829" s="66"/>
      <c r="P1829" s="66"/>
      <c r="Q1829" s="66"/>
      <c r="S1829" s="70"/>
      <c r="U1829" s="70"/>
      <c r="W1829" s="70"/>
      <c r="Y1829" s="70"/>
    </row>
    <row r="1830" spans="1:25" s="69" customFormat="1" x14ac:dyDescent="0.2">
      <c r="A1830" s="75" t="s">
        <v>19</v>
      </c>
      <c r="B1830" s="66" t="s">
        <v>20</v>
      </c>
      <c r="C1830" s="66" t="s">
        <v>10</v>
      </c>
      <c r="D1830" s="66" t="s">
        <v>309</v>
      </c>
      <c r="E1830" s="87">
        <f t="array" ref="E1830">IFERROR(INDEX(DATA!$L$133:$L$368,MATCH(1,(DATA!$D$133:$D$368=B1830)*(DATA!$E$133:$E$368=D1830),0)),"n/a")</f>
        <v>10.6305644427392</v>
      </c>
      <c r="F1830" s="77">
        <f t="array" ref="F1830">IFERROR(INDEX(DATA!$M$133:$M$368,MATCH(1,(DATA!$D$133:$D$368=B1830)*(DATA!$E$133:$E$368=D1830),0)),"n/a")</f>
        <v>-8.3173264533926095E-2</v>
      </c>
      <c r="G1830" s="87">
        <f t="array" ref="G1830">IFERROR(INDEX(DATA!$V$133:$V$368,MATCH(1,(DATA!$D$133:$D$368=B1830)*(DATA!$E$133:$E$368=D1830),0)),"n/a")</f>
        <v>10.84393277601</v>
      </c>
      <c r="H1830" s="77">
        <f t="array" ref="H1830">IFERROR(INDEX(DATA!$W$133:$W$368,MATCH(1,(DATA!$D$133:$D$368=B1830)*(DATA!$E$133:$E$368=D1830),0)),"n/a")</f>
        <v>-7.5861625472011696E-2</v>
      </c>
      <c r="I1830" s="87">
        <f t="array" ref="I1830">IFERROR(INDEX(DATA!$AF$133:$AF$368,MATCH(1,(DATA!$D$133:$D$368=B1830)*(DATA!$E$133:$E$368=D1830),0)),"n/a")</f>
        <v>11.025777538746601</v>
      </c>
      <c r="J1830" s="77">
        <f t="array" ref="J1830">IFERROR(INDEX(DATA!$AG$133:$AG$368,MATCH(1,(DATA!$D$133:$D$368=B1830)*(DATA!$E$133:$E$368=D1830),0)),"n/a")</f>
        <v>-2.9466306655547898E-2</v>
      </c>
      <c r="K1830" s="87">
        <f t="array" ref="K1830">IFERROR(INDEX(DATA!$AP$133:$AP$368,MATCH(1,(DATA!$D$133:$D$368=B1830)*(DATA!$E$133:$E$368=D1830),0)),"n/a")</f>
        <v>11.2694555569777</v>
      </c>
      <c r="L1830" s="77">
        <f t="array" ref="L1830">IFERROR(INDEX(DATA!$AQ$133:$AQ$368,MATCH(1,(DATA!$D$133:$D$368=B1830)*(DATA!$E$133:$E$368=D1830),0)),"n/a")</f>
        <v>1.57225762627617E-2</v>
      </c>
      <c r="M1830" s="66"/>
      <c r="N1830" s="66"/>
      <c r="O1830" s="66"/>
      <c r="P1830" s="66"/>
      <c r="Q1830" s="66"/>
      <c r="S1830" s="70"/>
      <c r="U1830" s="70"/>
      <c r="W1830" s="70"/>
      <c r="Y1830" s="70"/>
    </row>
    <row r="1831" spans="1:25" s="69" customFormat="1" x14ac:dyDescent="0.2">
      <c r="A1831" s="75" t="s">
        <v>19</v>
      </c>
      <c r="B1831" s="66" t="s">
        <v>20</v>
      </c>
      <c r="C1831" s="66" t="s">
        <v>10</v>
      </c>
      <c r="D1831" s="66" t="s">
        <v>310</v>
      </c>
      <c r="E1831" s="87">
        <f t="array" ref="E1831">IFERROR(INDEX(DATA!$L$133:$L$368,MATCH(1,(DATA!$D$133:$D$368=B1831)*(DATA!$E$133:$E$368=D1831),0)),"n/a")</f>
        <v>9.9344597557381409</v>
      </c>
      <c r="F1831" s="77">
        <f t="array" ref="F1831">IFERROR(INDEX(DATA!$M$133:$M$368,MATCH(1,(DATA!$D$133:$D$368=B1831)*(DATA!$E$133:$E$368=D1831),0)),"n/a")</f>
        <v>-5.0010905916282399E-2</v>
      </c>
      <c r="G1831" s="87">
        <f t="array" ref="G1831">IFERROR(INDEX(DATA!$V$133:$V$368,MATCH(1,(DATA!$D$133:$D$368=B1831)*(DATA!$E$133:$E$368=D1831),0)),"n/a")</f>
        <v>10.2431755819263</v>
      </c>
      <c r="H1831" s="77">
        <f t="array" ref="H1831">IFERROR(INDEX(DATA!$W$133:$W$368,MATCH(1,(DATA!$D$133:$D$368=B1831)*(DATA!$E$133:$E$368=D1831),0)),"n/a")</f>
        <v>-4.3269765135926397E-2</v>
      </c>
      <c r="I1831" s="87">
        <f t="array" ref="I1831">IFERROR(INDEX(DATA!$AF$133:$AF$368,MATCH(1,(DATA!$D$133:$D$368=B1831)*(DATA!$E$133:$E$368=D1831),0)),"n/a")</f>
        <v>10.4265928509079</v>
      </c>
      <c r="J1831" s="77">
        <f t="array" ref="J1831">IFERROR(INDEX(DATA!$AG$133:$AG$368,MATCH(1,(DATA!$D$133:$D$368=B1831)*(DATA!$E$133:$E$368=D1831),0)),"n/a")</f>
        <v>2.9839550860727301E-2</v>
      </c>
      <c r="K1831" s="87">
        <f t="array" ref="K1831">IFERROR(INDEX(DATA!$AP$133:$AP$368,MATCH(1,(DATA!$D$133:$D$368=B1831)*(DATA!$E$133:$E$368=D1831),0)),"n/a")</f>
        <v>10.5921100717373</v>
      </c>
      <c r="L1831" s="77">
        <f t="array" ref="L1831">IFERROR(INDEX(DATA!$AQ$133:$AQ$368,MATCH(1,(DATA!$D$133:$D$368=B1831)*(DATA!$E$133:$E$368=D1831),0)),"n/a")</f>
        <v>7.8758415062479104E-2</v>
      </c>
      <c r="M1831" s="66"/>
      <c r="N1831" s="66"/>
      <c r="O1831" s="66"/>
      <c r="P1831" s="66"/>
      <c r="Q1831" s="66"/>
      <c r="S1831" s="70"/>
      <c r="U1831" s="70"/>
      <c r="W1831" s="70"/>
      <c r="Y1831" s="70"/>
    </row>
    <row r="1832" spans="1:25" s="69" customFormat="1" x14ac:dyDescent="0.2">
      <c r="A1832" s="75" t="s">
        <v>19</v>
      </c>
      <c r="B1832" s="66" t="s">
        <v>20</v>
      </c>
      <c r="C1832" s="66" t="s">
        <v>10</v>
      </c>
      <c r="D1832" s="66" t="s">
        <v>311</v>
      </c>
      <c r="E1832" s="87">
        <f t="array" ref="E1832">IFERROR(INDEX(DATA!$L$133:$L$368,MATCH(1,(DATA!$D$133:$D$368=B1832)*(DATA!$E$133:$E$368=D1832),0)),"n/a")</f>
        <v>14.8140219619518</v>
      </c>
      <c r="F1832" s="77">
        <f t="array" ref="F1832">IFERROR(INDEX(DATA!$M$133:$M$368,MATCH(1,(DATA!$D$133:$D$368=B1832)*(DATA!$E$133:$E$368=D1832),0)),"n/a")</f>
        <v>0.15873822702315499</v>
      </c>
      <c r="G1832" s="87">
        <f t="array" ref="G1832">IFERROR(INDEX(DATA!$V$133:$V$368,MATCH(1,(DATA!$D$133:$D$368=B1832)*(DATA!$E$133:$E$368=D1832),0)),"n/a")</f>
        <v>15.207174417558001</v>
      </c>
      <c r="H1832" s="77">
        <f t="array" ref="H1832">IFERROR(INDEX(DATA!$W$133:$W$368,MATCH(1,(DATA!$D$133:$D$368=B1832)*(DATA!$E$133:$E$368=D1832),0)),"n/a")</f>
        <v>0.199287350901105</v>
      </c>
      <c r="I1832" s="87">
        <f t="array" ref="I1832">IFERROR(INDEX(DATA!$AF$133:$AF$368,MATCH(1,(DATA!$D$133:$D$368=B1832)*(DATA!$E$133:$E$368=D1832),0)),"n/a")</f>
        <v>15.199557164130299</v>
      </c>
      <c r="J1832" s="77">
        <f t="array" ref="J1832">IFERROR(INDEX(DATA!$AG$133:$AG$368,MATCH(1,(DATA!$D$133:$D$368=B1832)*(DATA!$E$133:$E$368=D1832),0)),"n/a")</f>
        <v>0.109468807544036</v>
      </c>
      <c r="K1832" s="87">
        <f t="array" ref="K1832">IFERROR(INDEX(DATA!$AP$133:$AP$368,MATCH(1,(DATA!$D$133:$D$368=B1832)*(DATA!$E$133:$E$368=D1832),0)),"n/a")</f>
        <v>14.408871346174299</v>
      </c>
      <c r="L1832" s="77">
        <f t="array" ref="L1832">IFERROR(INDEX(DATA!$AQ$133:$AQ$368,MATCH(1,(DATA!$D$133:$D$368=B1832)*(DATA!$E$133:$E$368=D1832),0)),"n/a")</f>
        <v>6.1485563845543499E-4</v>
      </c>
      <c r="M1832" s="66"/>
      <c r="N1832" s="66"/>
      <c r="O1832" s="66"/>
      <c r="P1832" s="66"/>
      <c r="Q1832" s="66"/>
      <c r="S1832" s="70"/>
      <c r="U1832" s="70"/>
      <c r="W1832" s="70"/>
      <c r="Y1832" s="70"/>
    </row>
    <row r="1833" spans="1:25" s="69" customFormat="1" x14ac:dyDescent="0.2">
      <c r="A1833" s="75" t="s">
        <v>19</v>
      </c>
      <c r="B1833" s="66" t="s">
        <v>20</v>
      </c>
      <c r="C1833" s="66" t="s">
        <v>10</v>
      </c>
      <c r="D1833" s="66" t="s">
        <v>312</v>
      </c>
      <c r="E1833" s="87">
        <f t="array" ref="E1833">IFERROR(INDEX(DATA!$L$133:$L$368,MATCH(1,(DATA!$D$133:$D$368=B1833)*(DATA!$E$133:$E$368=D1833),0)),"n/a")</f>
        <v>18.244915720857499</v>
      </c>
      <c r="F1833" s="77">
        <f t="array" ref="F1833">IFERROR(INDEX(DATA!$M$133:$M$368,MATCH(1,(DATA!$D$133:$D$368=B1833)*(DATA!$E$133:$E$368=D1833),0)),"n/a")</f>
        <v>-2.7447315312690099E-2</v>
      </c>
      <c r="G1833" s="87">
        <f t="array" ref="G1833">IFERROR(INDEX(DATA!$V$133:$V$368,MATCH(1,(DATA!$D$133:$D$368=B1833)*(DATA!$E$133:$E$368=D1833),0)),"n/a")</f>
        <v>17.855271534204999</v>
      </c>
      <c r="H1833" s="77">
        <f t="array" ref="H1833">IFERROR(INDEX(DATA!$W$133:$W$368,MATCH(1,(DATA!$D$133:$D$368=B1833)*(DATA!$E$133:$E$368=D1833),0)),"n/a")</f>
        <v>7.1685944807779499E-3</v>
      </c>
      <c r="I1833" s="87">
        <f t="array" ref="I1833">IFERROR(INDEX(DATA!$AF$133:$AF$368,MATCH(1,(DATA!$D$133:$D$368=B1833)*(DATA!$E$133:$E$368=D1833),0)),"n/a")</f>
        <v>18.342649303950001</v>
      </c>
      <c r="J1833" s="77">
        <f t="array" ref="J1833">IFERROR(INDEX(DATA!$AG$133:$AG$368,MATCH(1,(DATA!$D$133:$D$368=B1833)*(DATA!$E$133:$E$368=D1833),0)),"n/a")</f>
        <v>2.1862688517525101E-2</v>
      </c>
      <c r="K1833" s="87">
        <f t="array" ref="K1833">IFERROR(INDEX(DATA!$AP$133:$AP$368,MATCH(1,(DATA!$D$133:$D$368=B1833)*(DATA!$E$133:$E$368=D1833),0)),"n/a")</f>
        <v>18.368392778222901</v>
      </c>
      <c r="L1833" s="77">
        <f t="array" ref="L1833">IFERROR(INDEX(DATA!$AQ$133:$AQ$368,MATCH(1,(DATA!$D$133:$D$368=B1833)*(DATA!$E$133:$E$368=D1833),0)),"n/a")</f>
        <v>1.62958351149032E-2</v>
      </c>
      <c r="M1833" s="66"/>
      <c r="N1833" s="66"/>
      <c r="O1833" s="66"/>
      <c r="P1833" s="66"/>
      <c r="Q1833" s="66"/>
      <c r="S1833" s="70"/>
      <c r="U1833" s="70"/>
      <c r="W1833" s="70"/>
      <c r="Y1833" s="70"/>
    </row>
    <row r="1834" spans="1:25" s="69" customFormat="1" x14ac:dyDescent="0.2">
      <c r="A1834" s="75" t="s">
        <v>19</v>
      </c>
      <c r="B1834" s="66" t="s">
        <v>20</v>
      </c>
      <c r="C1834" s="66" t="s">
        <v>10</v>
      </c>
      <c r="D1834" s="66" t="s">
        <v>313</v>
      </c>
      <c r="E1834" s="87">
        <f t="array" ref="E1834">IFERROR(INDEX(DATA!$L$133:$L$368,MATCH(1,(DATA!$D$133:$D$368=B1834)*(DATA!$E$133:$E$368=D1834),0)),"n/a")</f>
        <v>14.1747063017679</v>
      </c>
      <c r="F1834" s="77">
        <f t="array" ref="F1834">IFERROR(INDEX(DATA!$M$133:$M$368,MATCH(1,(DATA!$D$133:$D$368=B1834)*(DATA!$E$133:$E$368=D1834),0)),"n/a")</f>
        <v>-8.6949728390133992E-3</v>
      </c>
      <c r="G1834" s="87">
        <f t="array" ref="G1834">IFERROR(INDEX(DATA!$V$133:$V$368,MATCH(1,(DATA!$D$133:$D$368=B1834)*(DATA!$E$133:$E$368=D1834),0)),"n/a")</f>
        <v>14.228973847856899</v>
      </c>
      <c r="H1834" s="77">
        <f t="array" ref="H1834">IFERROR(INDEX(DATA!$W$133:$W$368,MATCH(1,(DATA!$D$133:$D$368=B1834)*(DATA!$E$133:$E$368=D1834),0)),"n/a")</f>
        <v>3.3324795201803099E-2</v>
      </c>
      <c r="I1834" s="87">
        <f t="array" ref="I1834">IFERROR(INDEX(DATA!$AF$133:$AF$368,MATCH(1,(DATA!$D$133:$D$368=B1834)*(DATA!$E$133:$E$368=D1834),0)),"n/a")</f>
        <v>14.196986485244301</v>
      </c>
      <c r="J1834" s="77">
        <f t="array" ref="J1834">IFERROR(INDEX(DATA!$AG$133:$AG$368,MATCH(1,(DATA!$D$133:$D$368=B1834)*(DATA!$E$133:$E$368=D1834),0)),"n/a")</f>
        <v>5.1523858772051602E-2</v>
      </c>
      <c r="K1834" s="87">
        <f t="array" ref="K1834">IFERROR(INDEX(DATA!$AP$133:$AP$368,MATCH(1,(DATA!$D$133:$D$368=B1834)*(DATA!$E$133:$E$368=D1834),0)),"n/a")</f>
        <v>14.0297694149438</v>
      </c>
      <c r="L1834" s="77">
        <f t="array" ref="L1834">IFERROR(INDEX(DATA!$AQ$133:$AQ$368,MATCH(1,(DATA!$D$133:$D$368=B1834)*(DATA!$E$133:$E$368=D1834),0)),"n/a")</f>
        <v>5.2646305831877203E-2</v>
      </c>
      <c r="M1834" s="66"/>
      <c r="N1834" s="66"/>
      <c r="O1834" s="66"/>
      <c r="P1834" s="66"/>
      <c r="Q1834" s="66"/>
      <c r="S1834" s="70"/>
      <c r="U1834" s="70"/>
      <c r="W1834" s="70"/>
      <c r="Y1834" s="70"/>
    </row>
    <row r="1835" spans="1:25" s="69" customFormat="1" x14ac:dyDescent="0.2">
      <c r="A1835" s="75" t="s">
        <v>19</v>
      </c>
      <c r="B1835" s="66" t="s">
        <v>20</v>
      </c>
      <c r="C1835" s="66" t="s">
        <v>10</v>
      </c>
      <c r="D1835" s="66" t="s">
        <v>314</v>
      </c>
      <c r="E1835" s="87">
        <f t="array" ref="E1835">IFERROR(INDEX(DATA!$L$133:$L$368,MATCH(1,(DATA!$D$133:$D$368=B1835)*(DATA!$E$133:$E$368=D1835),0)),"n/a")</f>
        <v>17.170129109303499</v>
      </c>
      <c r="F1835" s="77">
        <f t="array" ref="F1835">IFERROR(INDEX(DATA!$M$133:$M$368,MATCH(1,(DATA!$D$133:$D$368=B1835)*(DATA!$E$133:$E$368=D1835),0)),"n/a")</f>
        <v>5.8756259935384102E-2</v>
      </c>
      <c r="G1835" s="87">
        <f t="array" ref="G1835">IFERROR(INDEX(DATA!$V$133:$V$368,MATCH(1,(DATA!$D$133:$D$368=B1835)*(DATA!$E$133:$E$368=D1835),0)),"n/a")</f>
        <v>17.724932673740501</v>
      </c>
      <c r="H1835" s="77">
        <f t="array" ref="H1835">IFERROR(INDEX(DATA!$W$133:$W$368,MATCH(1,(DATA!$D$133:$D$368=B1835)*(DATA!$E$133:$E$368=D1835),0)),"n/a")</f>
        <v>8.1405340240772603E-2</v>
      </c>
      <c r="I1835" s="87">
        <f t="array" ref="I1835">IFERROR(INDEX(DATA!$AF$133:$AF$368,MATCH(1,(DATA!$D$133:$D$368=B1835)*(DATA!$E$133:$E$368=D1835),0)),"n/a")</f>
        <v>17.816795959552302</v>
      </c>
      <c r="J1835" s="77">
        <f t="array" ref="J1835">IFERROR(INDEX(DATA!$AG$133:$AG$368,MATCH(1,(DATA!$D$133:$D$368=B1835)*(DATA!$E$133:$E$368=D1835),0)),"n/a")</f>
        <v>5.5446794309706997E-2</v>
      </c>
      <c r="K1835" s="87">
        <f t="array" ref="K1835">IFERROR(INDEX(DATA!$AP$133:$AP$368,MATCH(1,(DATA!$D$133:$D$368=B1835)*(DATA!$E$133:$E$368=D1835),0)),"n/a")</f>
        <v>17.480868636638</v>
      </c>
      <c r="L1835" s="77">
        <f t="array" ref="L1835">IFERROR(INDEX(DATA!$AQ$133:$AQ$368,MATCH(1,(DATA!$D$133:$D$368=B1835)*(DATA!$E$133:$E$368=D1835),0)),"n/a")</f>
        <v>4.0253057166464698E-2</v>
      </c>
      <c r="M1835" s="66"/>
      <c r="N1835" s="66"/>
      <c r="O1835" s="66"/>
      <c r="P1835" s="66"/>
      <c r="Q1835" s="66"/>
      <c r="S1835" s="70"/>
      <c r="U1835" s="70"/>
      <c r="W1835" s="70"/>
      <c r="Y1835" s="70"/>
    </row>
    <row r="1836" spans="1:25" s="69" customFormat="1" x14ac:dyDescent="0.2">
      <c r="A1836" s="75" t="s">
        <v>19</v>
      </c>
      <c r="B1836" s="66" t="s">
        <v>20</v>
      </c>
      <c r="C1836" s="66" t="s">
        <v>10</v>
      </c>
      <c r="D1836" s="66" t="s">
        <v>315</v>
      </c>
      <c r="E1836" s="87">
        <f t="array" ref="E1836">IFERROR(INDEX(DATA!$L$133:$L$368,MATCH(1,(DATA!$D$133:$D$368=B1836)*(DATA!$E$133:$E$368=D1836),0)),"n/a")</f>
        <v>15.612246990595001</v>
      </c>
      <c r="F1836" s="77">
        <f t="array" ref="F1836">IFERROR(INDEX(DATA!$M$133:$M$368,MATCH(1,(DATA!$D$133:$D$368=B1836)*(DATA!$E$133:$E$368=D1836),0)),"n/a")</f>
        <v>5.3644185793948099E-2</v>
      </c>
      <c r="G1836" s="87">
        <f t="array" ref="G1836">IFERROR(INDEX(DATA!$V$133:$V$368,MATCH(1,(DATA!$D$133:$D$368=B1836)*(DATA!$E$133:$E$368=D1836),0)),"n/a")</f>
        <v>15.596098076108699</v>
      </c>
      <c r="H1836" s="77">
        <f t="array" ref="H1836">IFERROR(INDEX(DATA!$W$133:$W$368,MATCH(1,(DATA!$D$133:$D$368=B1836)*(DATA!$E$133:$E$368=D1836),0)),"n/a")</f>
        <v>7.6846962691852497E-2</v>
      </c>
      <c r="I1836" s="87">
        <f t="array" ref="I1836">IFERROR(INDEX(DATA!$AF$133:$AF$368,MATCH(1,(DATA!$D$133:$D$368=B1836)*(DATA!$E$133:$E$368=D1836),0)),"n/a")</f>
        <v>15.5107634415678</v>
      </c>
      <c r="J1836" s="77">
        <f t="array" ref="J1836">IFERROR(INDEX(DATA!$AG$133:$AG$368,MATCH(1,(DATA!$D$133:$D$368=B1836)*(DATA!$E$133:$E$368=D1836),0)),"n/a")</f>
        <v>0.112264526206967</v>
      </c>
      <c r="K1836" s="87">
        <f t="array" ref="K1836">IFERROR(INDEX(DATA!$AP$133:$AP$368,MATCH(1,(DATA!$D$133:$D$368=B1836)*(DATA!$E$133:$E$368=D1836),0)),"n/a")</f>
        <v>15.4153659631429</v>
      </c>
      <c r="L1836" s="77">
        <f t="array" ref="L1836">IFERROR(INDEX(DATA!$AQ$133:$AQ$368,MATCH(1,(DATA!$D$133:$D$368=B1836)*(DATA!$E$133:$E$368=D1836),0)),"n/a")</f>
        <v>0.136177905240117</v>
      </c>
      <c r="M1836" s="66"/>
      <c r="N1836" s="66"/>
      <c r="O1836" s="66"/>
      <c r="P1836" s="66"/>
      <c r="Q1836" s="66"/>
      <c r="S1836" s="70"/>
      <c r="U1836" s="70"/>
      <c r="W1836" s="70"/>
      <c r="Y1836" s="70"/>
    </row>
    <row r="1837" spans="1:25" s="69" customFormat="1" x14ac:dyDescent="0.2">
      <c r="A1837" s="75" t="s">
        <v>19</v>
      </c>
      <c r="B1837" s="66" t="s">
        <v>20</v>
      </c>
      <c r="C1837" s="66" t="s">
        <v>10</v>
      </c>
      <c r="D1837" s="66" t="s">
        <v>316</v>
      </c>
      <c r="E1837" s="87">
        <f t="array" ref="E1837">IFERROR(INDEX(DATA!$L$133:$L$368,MATCH(1,(DATA!$D$133:$D$368=B1837)*(DATA!$E$133:$E$368=D1837),0)),"n/a")</f>
        <v>13.0619764500758</v>
      </c>
      <c r="F1837" s="77">
        <f t="array" ref="F1837">IFERROR(INDEX(DATA!$M$133:$M$368,MATCH(1,(DATA!$D$133:$D$368=B1837)*(DATA!$E$133:$E$368=D1837),0)),"n/a")</f>
        <v>-0.127498177641337</v>
      </c>
      <c r="G1837" s="87">
        <f t="array" ref="G1837">IFERROR(INDEX(DATA!$V$133:$V$368,MATCH(1,(DATA!$D$133:$D$368=B1837)*(DATA!$E$133:$E$368=D1837),0)),"n/a")</f>
        <v>13.3123992933205</v>
      </c>
      <c r="H1837" s="77">
        <f t="array" ref="H1837">IFERROR(INDEX(DATA!$W$133:$W$368,MATCH(1,(DATA!$D$133:$D$368=B1837)*(DATA!$E$133:$E$368=D1837),0)),"n/a")</f>
        <v>-0.10175802632507799</v>
      </c>
      <c r="I1837" s="87">
        <f t="array" ref="I1837">IFERROR(INDEX(DATA!$AF$133:$AF$368,MATCH(1,(DATA!$D$133:$D$368=B1837)*(DATA!$E$133:$E$368=D1837),0)),"n/a")</f>
        <v>13.717573670081199</v>
      </c>
      <c r="J1837" s="77">
        <f t="array" ref="J1837">IFERROR(INDEX(DATA!$AG$133:$AG$368,MATCH(1,(DATA!$D$133:$D$368=B1837)*(DATA!$E$133:$E$368=D1837),0)),"n/a")</f>
        <v>-6.8553842803831297E-2</v>
      </c>
      <c r="K1837" s="87">
        <f t="array" ref="K1837">IFERROR(INDEX(DATA!$AP$133:$AP$368,MATCH(1,(DATA!$D$133:$D$368=B1837)*(DATA!$E$133:$E$368=D1837),0)),"n/a")</f>
        <v>14.1653950779559</v>
      </c>
      <c r="L1837" s="77">
        <f t="array" ref="L1837">IFERROR(INDEX(DATA!$AQ$133:$AQ$368,MATCH(1,(DATA!$D$133:$D$368=B1837)*(DATA!$E$133:$E$368=D1837),0)),"n/a")</f>
        <v>-5.0023484440940201E-2</v>
      </c>
      <c r="M1837" s="66"/>
      <c r="N1837" s="66"/>
      <c r="O1837" s="66"/>
      <c r="P1837" s="66"/>
      <c r="Q1837" s="66"/>
      <c r="S1837" s="70"/>
      <c r="U1837" s="70"/>
      <c r="W1837" s="70"/>
      <c r="Y1837" s="70"/>
    </row>
    <row r="1838" spans="1:25" s="69" customFormat="1" x14ac:dyDescent="0.2">
      <c r="A1838" s="75" t="s">
        <v>19</v>
      </c>
      <c r="B1838" s="66" t="s">
        <v>20</v>
      </c>
      <c r="C1838" s="66" t="s">
        <v>10</v>
      </c>
      <c r="D1838" s="66" t="s">
        <v>317</v>
      </c>
      <c r="E1838" s="87">
        <f t="array" ref="E1838">IFERROR(INDEX(DATA!$L$133:$L$368,MATCH(1,(DATA!$D$133:$D$368=B1838)*(DATA!$E$133:$E$368=D1838),0)),"n/a")</f>
        <v>11.715638058959</v>
      </c>
      <c r="F1838" s="77">
        <f t="array" ref="F1838">IFERROR(INDEX(DATA!$M$133:$M$368,MATCH(1,(DATA!$D$133:$D$368=B1838)*(DATA!$E$133:$E$368=D1838),0)),"n/a")</f>
        <v>-2.0256744919097701E-2</v>
      </c>
      <c r="G1838" s="87">
        <f t="array" ref="G1838">IFERROR(INDEX(DATA!$V$133:$V$368,MATCH(1,(DATA!$D$133:$D$368=B1838)*(DATA!$E$133:$E$368=D1838),0)),"n/a")</f>
        <v>12.0063207127527</v>
      </c>
      <c r="H1838" s="77">
        <f t="array" ref="H1838">IFERROR(INDEX(DATA!$W$133:$W$368,MATCH(1,(DATA!$D$133:$D$368=B1838)*(DATA!$E$133:$E$368=D1838),0)),"n/a")</f>
        <v>5.8028894849268204E-3</v>
      </c>
      <c r="I1838" s="87">
        <f t="array" ref="I1838">IFERROR(INDEX(DATA!$AF$133:$AF$368,MATCH(1,(DATA!$D$133:$D$368=B1838)*(DATA!$E$133:$E$368=D1838),0)),"n/a")</f>
        <v>12.089271755422301</v>
      </c>
      <c r="J1838" s="77">
        <f t="array" ref="J1838">IFERROR(INDEX(DATA!$AG$133:$AG$368,MATCH(1,(DATA!$D$133:$D$368=B1838)*(DATA!$E$133:$E$368=D1838),0)),"n/a")</f>
        <v>2.15101554355745E-2</v>
      </c>
      <c r="K1838" s="87">
        <f t="array" ref="K1838">IFERROR(INDEX(DATA!$AP$133:$AP$368,MATCH(1,(DATA!$D$133:$D$368=B1838)*(DATA!$E$133:$E$368=D1838),0)),"n/a")</f>
        <v>12.299891974935001</v>
      </c>
      <c r="L1838" s="77">
        <f t="array" ref="L1838">IFERROR(INDEX(DATA!$AQ$133:$AQ$368,MATCH(1,(DATA!$D$133:$D$368=B1838)*(DATA!$E$133:$E$368=D1838),0)),"n/a")</f>
        <v>7.1716452215178694E-2</v>
      </c>
      <c r="M1838" s="66"/>
      <c r="N1838" s="66"/>
      <c r="O1838" s="66"/>
      <c r="P1838" s="66"/>
      <c r="Q1838" s="66"/>
      <c r="S1838" s="70"/>
      <c r="U1838" s="70"/>
      <c r="W1838" s="70"/>
      <c r="Y1838" s="70"/>
    </row>
    <row r="1839" spans="1:25" s="69" customFormat="1" x14ac:dyDescent="0.2">
      <c r="A1839" s="75" t="s">
        <v>19</v>
      </c>
      <c r="B1839" s="66" t="s">
        <v>20</v>
      </c>
      <c r="C1839" s="66" t="s">
        <v>10</v>
      </c>
      <c r="D1839" s="66" t="s">
        <v>318</v>
      </c>
      <c r="E1839" s="87">
        <f t="array" ref="E1839">IFERROR(INDEX(DATA!$L$133:$L$368,MATCH(1,(DATA!$D$133:$D$368=B1839)*(DATA!$E$133:$E$368=D1839),0)),"n/a")</f>
        <v>16.0702823973505</v>
      </c>
      <c r="F1839" s="77">
        <f t="array" ref="F1839">IFERROR(INDEX(DATA!$M$133:$M$368,MATCH(1,(DATA!$D$133:$D$368=B1839)*(DATA!$E$133:$E$368=D1839),0)),"n/a")</f>
        <v>-3.3074443217025501E-3</v>
      </c>
      <c r="G1839" s="87">
        <f t="array" ref="G1839">IFERROR(INDEX(DATA!$V$133:$V$368,MATCH(1,(DATA!$D$133:$D$368=B1839)*(DATA!$E$133:$E$368=D1839),0)),"n/a")</f>
        <v>16.1006585019726</v>
      </c>
      <c r="H1839" s="77">
        <f t="array" ref="H1839">IFERROR(INDEX(DATA!$W$133:$W$368,MATCH(1,(DATA!$D$133:$D$368=B1839)*(DATA!$E$133:$E$368=D1839),0)),"n/a")</f>
        <v>-3.6311576357915998E-3</v>
      </c>
      <c r="I1839" s="87">
        <f t="array" ref="I1839">IFERROR(INDEX(DATA!$AF$133:$AF$368,MATCH(1,(DATA!$D$133:$D$368=B1839)*(DATA!$E$133:$E$368=D1839),0)),"n/a")</f>
        <v>15.820692957970101</v>
      </c>
      <c r="J1839" s="77">
        <f t="array" ref="J1839">IFERROR(INDEX(DATA!$AG$133:$AG$368,MATCH(1,(DATA!$D$133:$D$368=B1839)*(DATA!$E$133:$E$368=D1839),0)),"n/a")</f>
        <v>-4.1576259741064204E-3</v>
      </c>
      <c r="K1839" s="87">
        <f t="array" ref="K1839">IFERROR(INDEX(DATA!$AP$133:$AP$368,MATCH(1,(DATA!$D$133:$D$368=B1839)*(DATA!$E$133:$E$368=D1839),0)),"n/a")</f>
        <v>15.899302635278399</v>
      </c>
      <c r="L1839" s="77">
        <f t="array" ref="L1839">IFERROR(INDEX(DATA!$AQ$133:$AQ$368,MATCH(1,(DATA!$D$133:$D$368=B1839)*(DATA!$E$133:$E$368=D1839),0)),"n/a")</f>
        <v>-1.04482139136155E-3</v>
      </c>
      <c r="M1839" s="66"/>
      <c r="N1839" s="66"/>
      <c r="O1839" s="66"/>
      <c r="P1839" s="66"/>
      <c r="Q1839" s="66"/>
      <c r="S1839" s="70"/>
      <c r="U1839" s="70"/>
      <c r="W1839" s="70"/>
      <c r="Y1839" s="70"/>
    </row>
    <row r="1840" spans="1:25" s="69" customFormat="1" x14ac:dyDescent="0.2">
      <c r="A1840" s="75" t="s">
        <v>19</v>
      </c>
      <c r="B1840" s="66" t="s">
        <v>20</v>
      </c>
      <c r="C1840" s="66" t="s">
        <v>10</v>
      </c>
      <c r="D1840" s="66" t="s">
        <v>344</v>
      </c>
      <c r="E1840" s="87">
        <f t="array" ref="E1840">IFERROR(INDEX(DATA!$L$133:$L$368,MATCH(1,(DATA!$D$133:$D$368=B1840)*(DATA!$E$133:$E$368=D1840),0)),"n/a")</f>
        <v>10.7534858956843</v>
      </c>
      <c r="F1840" s="77">
        <f t="array" ref="F1840">IFERROR(INDEX(DATA!$M$133:$M$368,MATCH(1,(DATA!$D$133:$D$368=B1840)*(DATA!$E$133:$E$368=D1840),0)),"n/a")</f>
        <v>-1.2251651883881699E-2</v>
      </c>
      <c r="G1840" s="87">
        <f t="array" ref="G1840">IFERROR(INDEX(DATA!$V$133:$V$368,MATCH(1,(DATA!$D$133:$D$368=B1840)*(DATA!$E$133:$E$368=D1840),0)),"n/a")</f>
        <v>10.8685063910486</v>
      </c>
      <c r="H1840" s="77">
        <f t="array" ref="H1840">IFERROR(INDEX(DATA!$W$133:$W$368,MATCH(1,(DATA!$D$133:$D$368=B1840)*(DATA!$E$133:$E$368=D1840),0)),"n/a")</f>
        <v>-2.6345682358236001E-3</v>
      </c>
      <c r="I1840" s="87">
        <f t="array" ref="I1840">IFERROR(INDEX(DATA!$AF$133:$AF$368,MATCH(1,(DATA!$D$133:$D$368=B1840)*(DATA!$E$133:$E$368=D1840),0)),"n/a")</f>
        <v>10.963704076037301</v>
      </c>
      <c r="J1840" s="77">
        <f t="array" ref="J1840">IFERROR(INDEX(DATA!$AG$133:$AG$368,MATCH(1,(DATA!$D$133:$D$368=B1840)*(DATA!$E$133:$E$368=D1840),0)),"n/a")</f>
        <v>1.28297057643356E-2</v>
      </c>
      <c r="K1840" s="87">
        <f t="array" ref="K1840">IFERROR(INDEX(DATA!$AP$133:$AP$368,MATCH(1,(DATA!$D$133:$D$368=B1840)*(DATA!$E$133:$E$368=D1840),0)),"n/a")</f>
        <v>10.871255904183499</v>
      </c>
      <c r="L1840" s="77">
        <f t="array" ref="L1840">IFERROR(INDEX(DATA!$AQ$133:$AQ$368,MATCH(1,(DATA!$D$133:$D$368=B1840)*(DATA!$E$133:$E$368=D1840),0)),"n/a")</f>
        <v>3.6329109595676701E-2</v>
      </c>
      <c r="M1840" s="66"/>
      <c r="N1840" s="66"/>
      <c r="O1840" s="66"/>
      <c r="P1840" s="66"/>
      <c r="Q1840" s="66"/>
      <c r="S1840" s="70"/>
      <c r="U1840" s="70"/>
      <c r="W1840" s="70"/>
      <c r="Y1840" s="70"/>
    </row>
    <row r="1841" spans="1:25" s="69" customFormat="1" x14ac:dyDescent="0.2">
      <c r="A1841" s="75" t="s">
        <v>19</v>
      </c>
      <c r="B1841" s="66" t="s">
        <v>20</v>
      </c>
      <c r="C1841" s="66" t="s">
        <v>10</v>
      </c>
      <c r="D1841" s="66" t="s">
        <v>345</v>
      </c>
      <c r="E1841" s="87">
        <f t="array" ref="E1841">IFERROR(INDEX(DATA!$L$133:$L$368,MATCH(1,(DATA!$D$133:$D$368=B1841)*(DATA!$E$133:$E$368=D1841),0)),"n/a")</f>
        <v>12.6501097919536</v>
      </c>
      <c r="F1841" s="77">
        <f t="array" ref="F1841">IFERROR(INDEX(DATA!$M$133:$M$368,MATCH(1,(DATA!$D$133:$D$368=B1841)*(DATA!$E$133:$E$368=D1841),0)),"n/a")</f>
        <v>-1.04916406314641E-2</v>
      </c>
      <c r="G1841" s="87">
        <f t="array" ref="G1841">IFERROR(INDEX(DATA!$V$133:$V$368,MATCH(1,(DATA!$D$133:$D$368=B1841)*(DATA!$E$133:$E$368=D1841),0)),"n/a")</f>
        <v>12.8984186770503</v>
      </c>
      <c r="H1841" s="77">
        <f t="array" ref="H1841">IFERROR(INDEX(DATA!$W$133:$W$368,MATCH(1,(DATA!$D$133:$D$368=B1841)*(DATA!$E$133:$E$368=D1841),0)),"n/a")</f>
        <v>1.73698468818283E-3</v>
      </c>
      <c r="I1841" s="87">
        <f t="array" ref="I1841">IFERROR(INDEX(DATA!$AF$133:$AF$368,MATCH(1,(DATA!$D$133:$D$368=B1841)*(DATA!$E$133:$E$368=D1841),0)),"n/a")</f>
        <v>12.675131331129601</v>
      </c>
      <c r="J1841" s="77">
        <f t="array" ref="J1841">IFERROR(INDEX(DATA!$AG$133:$AG$368,MATCH(1,(DATA!$D$133:$D$368=B1841)*(DATA!$E$133:$E$368=D1841),0)),"n/a")</f>
        <v>-9.5553843225865808E-3</v>
      </c>
      <c r="K1841" s="87">
        <f t="array" ref="K1841">IFERROR(INDEX(DATA!$AP$133:$AP$368,MATCH(1,(DATA!$D$133:$D$368=B1841)*(DATA!$E$133:$E$368=D1841),0)),"n/a")</f>
        <v>12.485216633917799</v>
      </c>
      <c r="L1841" s="77">
        <f t="array" ref="L1841">IFERROR(INDEX(DATA!$AQ$133:$AQ$368,MATCH(1,(DATA!$D$133:$D$368=B1841)*(DATA!$E$133:$E$368=D1841),0)),"n/a")</f>
        <v>-9.9396984186387403E-3</v>
      </c>
      <c r="M1841" s="66"/>
      <c r="N1841" s="66"/>
      <c r="O1841" s="66"/>
      <c r="P1841" s="66"/>
      <c r="Q1841" s="66"/>
      <c r="S1841" s="70"/>
      <c r="U1841" s="70"/>
      <c r="W1841" s="70"/>
      <c r="Y1841" s="70"/>
    </row>
    <row r="1842" spans="1:25" s="69" customFormat="1" x14ac:dyDescent="0.2">
      <c r="A1842" s="75"/>
      <c r="B1842" s="66"/>
      <c r="C1842" s="66"/>
      <c r="D1842" s="66"/>
      <c r="E1842" s="80"/>
      <c r="F1842" s="77"/>
      <c r="G1842" s="81"/>
      <c r="H1842" s="77"/>
      <c r="I1842" s="81"/>
      <c r="J1842" s="82"/>
      <c r="K1842" s="81"/>
      <c r="L1842" s="77"/>
      <c r="M1842" s="66"/>
      <c r="N1842" s="66"/>
      <c r="O1842" s="66"/>
      <c r="P1842" s="66"/>
      <c r="Q1842" s="66"/>
      <c r="S1842" s="70"/>
      <c r="U1842" s="70"/>
      <c r="W1842" s="70"/>
      <c r="Y1842" s="70"/>
    </row>
    <row r="1843" spans="1:25" s="69" customFormat="1" x14ac:dyDescent="0.2">
      <c r="A1843" s="75" t="s">
        <v>19</v>
      </c>
      <c r="B1843" s="66" t="s">
        <v>20</v>
      </c>
      <c r="C1843" s="66" t="s">
        <v>26</v>
      </c>
      <c r="D1843" s="66" t="s">
        <v>271</v>
      </c>
      <c r="E1843" s="87">
        <f t="array" ref="E1843">IFERROR(INDEX(DATA!$N$133:$N$368,MATCH(1,(DATA!$D$133:$D$368=B1843)*(DATA!$E$133:$E$368=D1843),0)),"n/a")</f>
        <v>3.4548341497190198</v>
      </c>
      <c r="F1843" s="77">
        <f t="array" ref="F1843">IFERROR(INDEX(DATA!$O$133:$O$368,MATCH(1,(DATA!$D$133:$D$368=B1843)*(DATA!$E$133:$E$368=D1843),0)),"n/a")</f>
        <v>1.1122989762153999E-2</v>
      </c>
      <c r="G1843" s="87">
        <f t="array" ref="G1843">IFERROR(INDEX(DATA!$X$133:$X$368,MATCH(1,(DATA!$D$133:$D$368=B1843)*(DATA!$E$133:$E$368=D1843),0)),"n/a")</f>
        <v>3.5271909199007001</v>
      </c>
      <c r="H1843" s="77">
        <f t="array" ref="H1843">IFERROR(INDEX(DATA!$Y$133:$Y$368,MATCH(1,(DATA!$D$133:$D$368=B1843)*(DATA!$E$133:$E$368=D1843),0)),"n/a")</f>
        <v>2.3756240562188301E-2</v>
      </c>
      <c r="I1843" s="87">
        <f t="array" ref="I1843">IFERROR(INDEX(DATA!$AH$133:$AH$368,MATCH(1,(DATA!$D$133:$D$368=B1843)*(DATA!$E$133:$E$368=D1843),0)),"n/a")</f>
        <v>3.49373106356258</v>
      </c>
      <c r="J1843" s="77">
        <f t="array" ref="J1843">IFERROR(INDEX(DATA!$AI$133:$AI$368,MATCH(1,(DATA!$D$133:$D$368=B1843)*(DATA!$E$133:$E$368=D1843),0)),"n/a")</f>
        <v>1.9686391707076801E-2</v>
      </c>
      <c r="K1843" s="87">
        <f t="array" ref="K1843">IFERROR(INDEX(DATA!$AR$133:$AR$368,MATCH(1,(DATA!$D$133:$D$368=B1843)*(DATA!$E$133:$E$368=D1843),0)),"n/a")</f>
        <v>3.4443133000704602</v>
      </c>
      <c r="L1843" s="77">
        <f t="array" ref="L1843">IFERROR(INDEX(DATA!$AS$133:$AS$368,MATCH(1,(DATA!$D$133:$D$368=B1843)*(DATA!$E$133:$E$368=D1843),0)),"n/a")</f>
        <v>5.73726856260644E-3</v>
      </c>
      <c r="M1843" s="66"/>
      <c r="N1843" s="66"/>
      <c r="O1843" s="66"/>
      <c r="P1843" s="66"/>
      <c r="Q1843" s="66"/>
      <c r="S1843" s="70"/>
      <c r="U1843" s="70"/>
      <c r="W1843" s="70"/>
      <c r="Y1843" s="70"/>
    </row>
    <row r="1844" spans="1:25" s="69" customFormat="1" x14ac:dyDescent="0.2">
      <c r="A1844" s="75" t="s">
        <v>19</v>
      </c>
      <c r="B1844" s="66" t="s">
        <v>20</v>
      </c>
      <c r="C1844" s="66" t="s">
        <v>26</v>
      </c>
      <c r="D1844" s="66" t="s">
        <v>272</v>
      </c>
      <c r="E1844" s="87">
        <f t="array" ref="E1844">IFERROR(INDEX(DATA!$N$133:$N$368,MATCH(1,(DATA!$D$133:$D$368=B1844)*(DATA!$E$133:$E$368=D1844),0)),"n/a")</f>
        <v>3.69271299101504</v>
      </c>
      <c r="F1844" s="77">
        <f t="array" ref="F1844">IFERROR(INDEX(DATA!$O$133:$O$368,MATCH(1,(DATA!$D$133:$D$368=B1844)*(DATA!$E$133:$E$368=D1844),0)),"n/a")</f>
        <v>1.20507017036314E-2</v>
      </c>
      <c r="G1844" s="87">
        <f t="array" ref="G1844">IFERROR(INDEX(DATA!$X$133:$X$368,MATCH(1,(DATA!$D$133:$D$368=B1844)*(DATA!$E$133:$E$368=D1844),0)),"n/a")</f>
        <v>3.7000951248903902</v>
      </c>
      <c r="H1844" s="77">
        <f t="array" ref="H1844">IFERROR(INDEX(DATA!$Y$133:$Y$368,MATCH(1,(DATA!$D$133:$D$368=B1844)*(DATA!$E$133:$E$368=D1844),0)),"n/a")</f>
        <v>1.36225871849348E-2</v>
      </c>
      <c r="I1844" s="87">
        <f t="array" ref="I1844">IFERROR(INDEX(DATA!$AH$133:$AH$368,MATCH(1,(DATA!$D$133:$D$368=B1844)*(DATA!$E$133:$E$368=D1844),0)),"n/a")</f>
        <v>3.6575784146960899</v>
      </c>
      <c r="J1844" s="77">
        <f t="array" ref="J1844">IFERROR(INDEX(DATA!$AI$133:$AI$368,MATCH(1,(DATA!$D$133:$D$368=B1844)*(DATA!$E$133:$E$368=D1844),0)),"n/a")</f>
        <v>2.186276713321E-2</v>
      </c>
      <c r="K1844" s="87">
        <f t="array" ref="K1844">IFERROR(INDEX(DATA!$AR$133:$AR$368,MATCH(1,(DATA!$D$133:$D$368=B1844)*(DATA!$E$133:$E$368=D1844),0)),"n/a")</f>
        <v>3.6658378004663099</v>
      </c>
      <c r="L1844" s="77">
        <f t="array" ref="L1844">IFERROR(INDEX(DATA!$AS$133:$AS$368,MATCH(1,(DATA!$D$133:$D$368=B1844)*(DATA!$E$133:$E$368=D1844),0)),"n/a")</f>
        <v>2.42528883370801E-2</v>
      </c>
      <c r="M1844" s="66"/>
      <c r="N1844" s="66"/>
      <c r="O1844" s="66"/>
      <c r="P1844" s="66"/>
      <c r="Q1844" s="66"/>
      <c r="S1844" s="70"/>
      <c r="U1844" s="70"/>
      <c r="W1844" s="70"/>
      <c r="Y1844" s="70"/>
    </row>
    <row r="1845" spans="1:25" s="69" customFormat="1" x14ac:dyDescent="0.2">
      <c r="A1845" s="75" t="s">
        <v>19</v>
      </c>
      <c r="B1845" s="66" t="s">
        <v>20</v>
      </c>
      <c r="C1845" s="66" t="s">
        <v>26</v>
      </c>
      <c r="D1845" s="66" t="s">
        <v>273</v>
      </c>
      <c r="E1845" s="87">
        <f t="array" ref="E1845">IFERROR(INDEX(DATA!$N$133:$N$368,MATCH(1,(DATA!$D$133:$D$368=B1845)*(DATA!$E$133:$E$368=D1845),0)),"n/a")</f>
        <v>3.64133165900971</v>
      </c>
      <c r="F1845" s="77">
        <f t="array" ref="F1845">IFERROR(INDEX(DATA!$O$133:$O$368,MATCH(1,(DATA!$D$133:$D$368=B1845)*(DATA!$E$133:$E$368=D1845),0)),"n/a")</f>
        <v>2.3228696300775498E-2</v>
      </c>
      <c r="G1845" s="87">
        <f t="array" ref="G1845">IFERROR(INDEX(DATA!$X$133:$X$368,MATCH(1,(DATA!$D$133:$D$368=B1845)*(DATA!$E$133:$E$368=D1845),0)),"n/a")</f>
        <v>3.6231038285412001</v>
      </c>
      <c r="H1845" s="77">
        <f t="array" ref="H1845">IFERROR(INDEX(DATA!$Y$133:$Y$368,MATCH(1,(DATA!$D$133:$D$368=B1845)*(DATA!$E$133:$E$368=D1845),0)),"n/a")</f>
        <v>2.2663405348013199E-2</v>
      </c>
      <c r="I1845" s="87">
        <f t="array" ref="I1845">IFERROR(INDEX(DATA!$AH$133:$AH$368,MATCH(1,(DATA!$D$133:$D$368=B1845)*(DATA!$E$133:$E$368=D1845),0)),"n/a")</f>
        <v>3.6248316018293698</v>
      </c>
      <c r="J1845" s="77">
        <f t="array" ref="J1845">IFERROR(INDEX(DATA!$AI$133:$AI$368,MATCH(1,(DATA!$D$133:$D$368=B1845)*(DATA!$E$133:$E$368=D1845),0)),"n/a")</f>
        <v>3.60562272134093E-2</v>
      </c>
      <c r="K1845" s="87">
        <f t="array" ref="K1845">IFERROR(INDEX(DATA!$AR$133:$AR$368,MATCH(1,(DATA!$D$133:$D$368=B1845)*(DATA!$E$133:$E$368=D1845),0)),"n/a")</f>
        <v>3.6370230702333002</v>
      </c>
      <c r="L1845" s="77">
        <f t="array" ref="L1845">IFERROR(INDEX(DATA!$AS$133:$AS$368,MATCH(1,(DATA!$D$133:$D$368=B1845)*(DATA!$E$133:$E$368=D1845),0)),"n/a")</f>
        <v>4.6089391493773398E-2</v>
      </c>
      <c r="M1845" s="66"/>
      <c r="N1845" s="66"/>
      <c r="O1845" s="66"/>
      <c r="P1845" s="66"/>
      <c r="Q1845" s="66"/>
      <c r="S1845" s="70"/>
      <c r="U1845" s="70"/>
      <c r="W1845" s="70"/>
      <c r="Y1845" s="70"/>
    </row>
    <row r="1846" spans="1:25" s="69" customFormat="1" x14ac:dyDescent="0.2">
      <c r="A1846" s="75" t="s">
        <v>19</v>
      </c>
      <c r="B1846" s="66" t="s">
        <v>20</v>
      </c>
      <c r="C1846" s="66" t="s">
        <v>26</v>
      </c>
      <c r="D1846" s="66" t="s">
        <v>274</v>
      </c>
      <c r="E1846" s="87">
        <f t="array" ref="E1846">IFERROR(INDEX(DATA!$N$133:$N$368,MATCH(1,(DATA!$D$133:$D$368=B1846)*(DATA!$E$133:$E$368=D1846),0)),"n/a")</f>
        <v>3.6954930941441502</v>
      </c>
      <c r="F1846" s="77">
        <f t="array" ref="F1846">IFERROR(INDEX(DATA!$O$133:$O$368,MATCH(1,(DATA!$D$133:$D$368=B1846)*(DATA!$E$133:$E$368=D1846),0)),"n/a")</f>
        <v>3.6310153348707297E-2</v>
      </c>
      <c r="G1846" s="87">
        <f t="array" ref="G1846">IFERROR(INDEX(DATA!$X$133:$X$368,MATCH(1,(DATA!$D$133:$D$368=B1846)*(DATA!$E$133:$E$368=D1846),0)),"n/a")</f>
        <v>3.6969900514057001</v>
      </c>
      <c r="H1846" s="77">
        <f t="array" ref="H1846">IFERROR(INDEX(DATA!$Y$133:$Y$368,MATCH(1,(DATA!$D$133:$D$368=B1846)*(DATA!$E$133:$E$368=D1846),0)),"n/a")</f>
        <v>3.4102882555287498E-2</v>
      </c>
      <c r="I1846" s="87">
        <f t="array" ref="I1846">IFERROR(INDEX(DATA!$AH$133:$AH$368,MATCH(1,(DATA!$D$133:$D$368=B1846)*(DATA!$E$133:$E$368=D1846),0)),"n/a")</f>
        <v>3.6440422663718501</v>
      </c>
      <c r="J1846" s="77">
        <f t="array" ref="J1846">IFERROR(INDEX(DATA!$AI$133:$AI$368,MATCH(1,(DATA!$D$133:$D$368=B1846)*(DATA!$E$133:$E$368=D1846),0)),"n/a")</f>
        <v>1.9865626524783599E-2</v>
      </c>
      <c r="K1846" s="87">
        <f t="array" ref="K1846">IFERROR(INDEX(DATA!$AR$133:$AR$368,MATCH(1,(DATA!$D$133:$D$368=B1846)*(DATA!$E$133:$E$368=D1846),0)),"n/a")</f>
        <v>3.6547643318027498</v>
      </c>
      <c r="L1846" s="77">
        <f t="array" ref="L1846">IFERROR(INDEX(DATA!$AS$133:$AS$368,MATCH(1,(DATA!$D$133:$D$368=B1846)*(DATA!$E$133:$E$368=D1846),0)),"n/a")</f>
        <v>2.0056426524428898E-3</v>
      </c>
      <c r="M1846" s="66"/>
      <c r="N1846" s="66"/>
      <c r="O1846" s="66"/>
      <c r="P1846" s="66"/>
      <c r="Q1846" s="66"/>
      <c r="S1846" s="70"/>
      <c r="U1846" s="70"/>
      <c r="W1846" s="70"/>
      <c r="Y1846" s="70"/>
    </row>
    <row r="1847" spans="1:25" s="69" customFormat="1" x14ac:dyDescent="0.2">
      <c r="A1847" s="75" t="s">
        <v>19</v>
      </c>
      <c r="B1847" s="66" t="s">
        <v>20</v>
      </c>
      <c r="C1847" s="66" t="s">
        <v>26</v>
      </c>
      <c r="D1847" s="66" t="s">
        <v>275</v>
      </c>
      <c r="E1847" s="87">
        <f t="array" ref="E1847">IFERROR(INDEX(DATA!$N$133:$N$368,MATCH(1,(DATA!$D$133:$D$368=B1847)*(DATA!$E$133:$E$368=D1847),0)),"n/a")</f>
        <v>3.1053199574503298</v>
      </c>
      <c r="F1847" s="77">
        <f t="array" ref="F1847">IFERROR(INDEX(DATA!$O$133:$O$368,MATCH(1,(DATA!$D$133:$D$368=B1847)*(DATA!$E$133:$E$368=D1847),0)),"n/a")</f>
        <v>-5.7056325871779001E-2</v>
      </c>
      <c r="G1847" s="87">
        <f t="array" ref="G1847">IFERROR(INDEX(DATA!$X$133:$X$368,MATCH(1,(DATA!$D$133:$D$368=B1847)*(DATA!$E$133:$E$368=D1847),0)),"n/a")</f>
        <v>3.4135398060313902</v>
      </c>
      <c r="H1847" s="77">
        <f t="array" ref="H1847">IFERROR(INDEX(DATA!$Y$133:$Y$368,MATCH(1,(DATA!$D$133:$D$368=B1847)*(DATA!$E$133:$E$368=D1847),0)),"n/a")</f>
        <v>5.6292359571584599E-3</v>
      </c>
      <c r="I1847" s="87">
        <f t="array" ref="I1847">IFERROR(INDEX(DATA!$AH$133:$AH$368,MATCH(1,(DATA!$D$133:$D$368=B1847)*(DATA!$E$133:$E$368=D1847),0)),"n/a")</f>
        <v>3.5476183462957298</v>
      </c>
      <c r="J1847" s="77">
        <f t="array" ref="J1847">IFERROR(INDEX(DATA!$AI$133:$AI$368,MATCH(1,(DATA!$D$133:$D$368=B1847)*(DATA!$E$133:$E$368=D1847),0)),"n/a")</f>
        <v>9.9581268848348298E-3</v>
      </c>
      <c r="K1847" s="87">
        <f t="array" ref="K1847">IFERROR(INDEX(DATA!$AR$133:$AR$368,MATCH(1,(DATA!$D$133:$D$368=B1847)*(DATA!$E$133:$E$368=D1847),0)),"n/a")</f>
        <v>3.4568133052915799</v>
      </c>
      <c r="L1847" s="77">
        <f t="array" ref="L1847">IFERROR(INDEX(DATA!$AS$133:$AS$368,MATCH(1,(DATA!$D$133:$D$368=B1847)*(DATA!$E$133:$E$368=D1847),0)),"n/a")</f>
        <v>6.1010883146071304E-4</v>
      </c>
      <c r="M1847" s="66"/>
      <c r="N1847" s="66"/>
      <c r="O1847" s="66"/>
      <c r="P1847" s="66"/>
      <c r="Q1847" s="66"/>
      <c r="S1847" s="70"/>
      <c r="U1847" s="70"/>
      <c r="W1847" s="70"/>
      <c r="Y1847" s="70"/>
    </row>
    <row r="1848" spans="1:25" s="69" customFormat="1" x14ac:dyDescent="0.2">
      <c r="A1848" s="75" t="s">
        <v>19</v>
      </c>
      <c r="B1848" s="66" t="s">
        <v>20</v>
      </c>
      <c r="C1848" s="66" t="s">
        <v>26</v>
      </c>
      <c r="D1848" s="66" t="s">
        <v>276</v>
      </c>
      <c r="E1848" s="87">
        <f t="array" ref="E1848">IFERROR(INDEX(DATA!$N$133:$N$368,MATCH(1,(DATA!$D$133:$D$368=B1848)*(DATA!$E$133:$E$368=D1848),0)),"n/a")</f>
        <v>3.6064100390028799</v>
      </c>
      <c r="F1848" s="77">
        <f t="array" ref="F1848">IFERROR(INDEX(DATA!$O$133:$O$368,MATCH(1,(DATA!$D$133:$D$368=B1848)*(DATA!$E$133:$E$368=D1848),0)),"n/a")</f>
        <v>7.7523963064558797E-3</v>
      </c>
      <c r="G1848" s="87">
        <f t="array" ref="G1848">IFERROR(INDEX(DATA!$X$133:$X$368,MATCH(1,(DATA!$D$133:$D$368=B1848)*(DATA!$E$133:$E$368=D1848),0)),"n/a")</f>
        <v>3.6504702250698</v>
      </c>
      <c r="H1848" s="77">
        <f t="array" ref="H1848">IFERROR(INDEX(DATA!$Y$133:$Y$368,MATCH(1,(DATA!$D$133:$D$368=B1848)*(DATA!$E$133:$E$368=D1848),0)),"n/a")</f>
        <v>2.2034612565630999E-2</v>
      </c>
      <c r="I1848" s="87">
        <f t="array" ref="I1848">IFERROR(INDEX(DATA!$AH$133:$AH$368,MATCH(1,(DATA!$D$133:$D$368=B1848)*(DATA!$E$133:$E$368=D1848),0)),"n/a")</f>
        <v>3.6544211225979</v>
      </c>
      <c r="J1848" s="77">
        <f t="array" ref="J1848">IFERROR(INDEX(DATA!$AI$133:$AI$368,MATCH(1,(DATA!$D$133:$D$368=B1848)*(DATA!$E$133:$E$368=D1848),0)),"n/a")</f>
        <v>3.1966629479082499E-2</v>
      </c>
      <c r="K1848" s="87">
        <f t="array" ref="K1848">IFERROR(INDEX(DATA!$AR$133:$AR$368,MATCH(1,(DATA!$D$133:$D$368=B1848)*(DATA!$E$133:$E$368=D1848),0)),"n/a")</f>
        <v>3.6751327069867101</v>
      </c>
      <c r="L1848" s="77">
        <f t="array" ref="L1848">IFERROR(INDEX(DATA!$AS$133:$AS$368,MATCH(1,(DATA!$D$133:$D$368=B1848)*(DATA!$E$133:$E$368=D1848),0)),"n/a")</f>
        <v>3.7092271493893797E-2</v>
      </c>
      <c r="M1848" s="66"/>
      <c r="N1848" s="66"/>
      <c r="O1848" s="66"/>
      <c r="P1848" s="66"/>
      <c r="Q1848" s="66"/>
      <c r="S1848" s="70"/>
      <c r="U1848" s="70"/>
      <c r="W1848" s="70"/>
      <c r="Y1848" s="70"/>
    </row>
    <row r="1849" spans="1:25" s="69" customFormat="1" x14ac:dyDescent="0.2">
      <c r="A1849" s="75" t="s">
        <v>19</v>
      </c>
      <c r="B1849" s="66" t="s">
        <v>20</v>
      </c>
      <c r="C1849" s="66" t="s">
        <v>26</v>
      </c>
      <c r="D1849" s="66" t="s">
        <v>277</v>
      </c>
      <c r="E1849" s="87">
        <f t="array" ref="E1849">IFERROR(INDEX(DATA!$N$133:$N$368,MATCH(1,(DATA!$D$133:$D$368=B1849)*(DATA!$E$133:$E$368=D1849),0)),"n/a")</f>
        <v>3.70029998174024</v>
      </c>
      <c r="F1849" s="77">
        <f t="array" ref="F1849">IFERROR(INDEX(DATA!$O$133:$O$368,MATCH(1,(DATA!$D$133:$D$368=B1849)*(DATA!$E$133:$E$368=D1849),0)),"n/a")</f>
        <v>3.6043179946299103E-2</v>
      </c>
      <c r="G1849" s="87">
        <f t="array" ref="G1849">IFERROR(INDEX(DATA!$X$133:$X$368,MATCH(1,(DATA!$D$133:$D$368=B1849)*(DATA!$E$133:$E$368=D1849),0)),"n/a")</f>
        <v>3.6778718608801202</v>
      </c>
      <c r="H1849" s="77">
        <f t="array" ref="H1849">IFERROR(INDEX(DATA!$Y$133:$Y$368,MATCH(1,(DATA!$D$133:$D$368=B1849)*(DATA!$E$133:$E$368=D1849),0)),"n/a")</f>
        <v>5.1919503896242399E-2</v>
      </c>
      <c r="I1849" s="87">
        <f t="array" ref="I1849">IFERROR(INDEX(DATA!$AH$133:$AH$368,MATCH(1,(DATA!$D$133:$D$368=B1849)*(DATA!$E$133:$E$368=D1849),0)),"n/a")</f>
        <v>3.6968551806122099</v>
      </c>
      <c r="J1849" s="77">
        <f t="array" ref="J1849">IFERROR(INDEX(DATA!$AI$133:$AI$368,MATCH(1,(DATA!$D$133:$D$368=B1849)*(DATA!$E$133:$E$368=D1849),0)),"n/a")</f>
        <v>5.5483535765307603E-2</v>
      </c>
      <c r="K1849" s="87">
        <f t="array" ref="K1849">IFERROR(INDEX(DATA!$AR$133:$AR$368,MATCH(1,(DATA!$D$133:$D$368=B1849)*(DATA!$E$133:$E$368=D1849),0)),"n/a")</f>
        <v>3.6990232658281701</v>
      </c>
      <c r="L1849" s="77">
        <f t="array" ref="L1849">IFERROR(INDEX(DATA!$AS$133:$AS$368,MATCH(1,(DATA!$D$133:$D$368=B1849)*(DATA!$E$133:$E$368=D1849),0)),"n/a")</f>
        <v>4.8672500568325297E-2</v>
      </c>
      <c r="M1849" s="66"/>
      <c r="N1849" s="66"/>
      <c r="O1849" s="66"/>
      <c r="P1849" s="66"/>
      <c r="Q1849" s="66"/>
      <c r="S1849" s="70"/>
      <c r="U1849" s="70"/>
      <c r="W1849" s="70"/>
      <c r="Y1849" s="70"/>
    </row>
    <row r="1850" spans="1:25" s="69" customFormat="1" x14ac:dyDescent="0.2">
      <c r="A1850" s="75" t="s">
        <v>19</v>
      </c>
      <c r="B1850" s="66" t="s">
        <v>20</v>
      </c>
      <c r="C1850" s="66" t="s">
        <v>26</v>
      </c>
      <c r="D1850" s="66" t="s">
        <v>278</v>
      </c>
      <c r="E1850" s="87">
        <f t="array" ref="E1850">IFERROR(INDEX(DATA!$N$133:$N$368,MATCH(1,(DATA!$D$133:$D$368=B1850)*(DATA!$E$133:$E$368=D1850),0)),"n/a")</f>
        <v>3.3780242107384799</v>
      </c>
      <c r="F1850" s="77">
        <f t="array" ref="F1850">IFERROR(INDEX(DATA!$O$133:$O$368,MATCH(1,(DATA!$D$133:$D$368=B1850)*(DATA!$E$133:$E$368=D1850),0)),"n/a")</f>
        <v>-2.7194345010976999E-2</v>
      </c>
      <c r="G1850" s="87">
        <f t="array" ref="G1850">IFERROR(INDEX(DATA!$X$133:$X$368,MATCH(1,(DATA!$D$133:$D$368=B1850)*(DATA!$E$133:$E$368=D1850),0)),"n/a")</f>
        <v>3.3708762987506402</v>
      </c>
      <c r="H1850" s="77">
        <f t="array" ref="H1850">IFERROR(INDEX(DATA!$Y$133:$Y$368,MATCH(1,(DATA!$D$133:$D$368=B1850)*(DATA!$E$133:$E$368=D1850),0)),"n/a")</f>
        <v>-4.2638862938331502E-2</v>
      </c>
      <c r="I1850" s="87">
        <f t="array" ref="I1850">IFERROR(INDEX(DATA!$AH$133:$AH$368,MATCH(1,(DATA!$D$133:$D$368=B1850)*(DATA!$E$133:$E$368=D1850),0)),"n/a")</f>
        <v>3.4207090353491001</v>
      </c>
      <c r="J1850" s="77">
        <f t="array" ref="J1850">IFERROR(INDEX(DATA!$AI$133:$AI$368,MATCH(1,(DATA!$D$133:$D$368=B1850)*(DATA!$E$133:$E$368=D1850),0)),"n/a")</f>
        <v>-4.6018848011131402E-2</v>
      </c>
      <c r="K1850" s="87">
        <f t="array" ref="K1850">IFERROR(INDEX(DATA!$AR$133:$AR$368,MATCH(1,(DATA!$D$133:$D$368=B1850)*(DATA!$E$133:$E$368=D1850),0)),"n/a")</f>
        <v>3.5039813718749899</v>
      </c>
      <c r="L1850" s="77">
        <f t="array" ref="L1850">IFERROR(INDEX(DATA!$AS$133:$AS$368,MATCH(1,(DATA!$D$133:$D$368=B1850)*(DATA!$E$133:$E$368=D1850),0)),"n/a")</f>
        <v>-2.8199196007053499E-2</v>
      </c>
      <c r="M1850" s="66"/>
      <c r="N1850" s="66"/>
      <c r="O1850" s="66"/>
      <c r="P1850" s="66"/>
      <c r="Q1850" s="66"/>
      <c r="S1850" s="70"/>
      <c r="U1850" s="70"/>
      <c r="W1850" s="70"/>
      <c r="Y1850" s="70"/>
    </row>
    <row r="1851" spans="1:25" s="69" customFormat="1" x14ac:dyDescent="0.2">
      <c r="A1851" s="75" t="s">
        <v>19</v>
      </c>
      <c r="B1851" s="66" t="s">
        <v>20</v>
      </c>
      <c r="C1851" s="66" t="s">
        <v>26</v>
      </c>
      <c r="D1851" s="66" t="s">
        <v>279</v>
      </c>
      <c r="E1851" s="87">
        <f t="array" ref="E1851">IFERROR(INDEX(DATA!$N$133:$N$368,MATCH(1,(DATA!$D$133:$D$368=B1851)*(DATA!$E$133:$E$368=D1851),0)),"n/a")</f>
        <v>3.9015584077160099</v>
      </c>
      <c r="F1851" s="77">
        <f t="array" ref="F1851">IFERROR(INDEX(DATA!$O$133:$O$368,MATCH(1,(DATA!$D$133:$D$368=B1851)*(DATA!$E$133:$E$368=D1851),0)),"n/a")</f>
        <v>0.23913527079351399</v>
      </c>
      <c r="G1851" s="87">
        <f t="array" ref="G1851">IFERROR(INDEX(DATA!$X$133:$X$368,MATCH(1,(DATA!$D$133:$D$368=B1851)*(DATA!$E$133:$E$368=D1851),0)),"n/a")</f>
        <v>3.8438140194725201</v>
      </c>
      <c r="H1851" s="77">
        <f t="array" ref="H1851">IFERROR(INDEX(DATA!$Y$133:$Y$368,MATCH(1,(DATA!$D$133:$D$368=B1851)*(DATA!$E$133:$E$368=D1851),0)),"n/a")</f>
        <v>0.12691310138801701</v>
      </c>
      <c r="I1851" s="87">
        <f t="array" ref="I1851">IFERROR(INDEX(DATA!$AH$133:$AH$368,MATCH(1,(DATA!$D$133:$D$368=B1851)*(DATA!$E$133:$E$368=D1851),0)),"n/a")</f>
        <v>3.8284601552722699</v>
      </c>
      <c r="J1851" s="77">
        <f t="array" ref="J1851">IFERROR(INDEX(DATA!$AI$133:$AI$368,MATCH(1,(DATA!$D$133:$D$368=B1851)*(DATA!$E$133:$E$368=D1851),0)),"n/a")</f>
        <v>9.4503061268839894E-2</v>
      </c>
      <c r="K1851" s="87">
        <f t="array" ref="K1851">IFERROR(INDEX(DATA!$AR$133:$AR$368,MATCH(1,(DATA!$D$133:$D$368=B1851)*(DATA!$E$133:$E$368=D1851),0)),"n/a")</f>
        <v>3.8359889424982998</v>
      </c>
      <c r="L1851" s="77">
        <f t="array" ref="L1851">IFERROR(INDEX(DATA!$AS$133:$AS$368,MATCH(1,(DATA!$D$133:$D$368=B1851)*(DATA!$E$133:$E$368=D1851),0)),"n/a")</f>
        <v>0.18016297752320301</v>
      </c>
      <c r="M1851" s="66"/>
      <c r="N1851" s="66"/>
      <c r="O1851" s="66"/>
      <c r="P1851" s="66"/>
      <c r="Q1851" s="66"/>
      <c r="S1851" s="70"/>
      <c r="U1851" s="70"/>
      <c r="W1851" s="70"/>
      <c r="Y1851" s="70"/>
    </row>
    <row r="1852" spans="1:25" s="69" customFormat="1" x14ac:dyDescent="0.2">
      <c r="A1852" s="75" t="s">
        <v>19</v>
      </c>
      <c r="B1852" s="66" t="s">
        <v>20</v>
      </c>
      <c r="C1852" s="66" t="s">
        <v>26</v>
      </c>
      <c r="D1852" s="66" t="s">
        <v>280</v>
      </c>
      <c r="E1852" s="87">
        <f t="array" ref="E1852">IFERROR(INDEX(DATA!$N$133:$N$368,MATCH(1,(DATA!$D$133:$D$368=B1852)*(DATA!$E$133:$E$368=D1852),0)),"n/a")</f>
        <v>3.3525545826866501</v>
      </c>
      <c r="F1852" s="77">
        <f t="array" ref="F1852">IFERROR(INDEX(DATA!$O$133:$O$368,MATCH(1,(DATA!$D$133:$D$368=B1852)*(DATA!$E$133:$E$368=D1852),0)),"n/a")</f>
        <v>1.9588667728832498E-2</v>
      </c>
      <c r="G1852" s="87">
        <f t="array" ref="G1852">IFERROR(INDEX(DATA!$X$133:$X$368,MATCH(1,(DATA!$D$133:$D$368=B1852)*(DATA!$E$133:$E$368=D1852),0)),"n/a")</f>
        <v>3.3598184410537102</v>
      </c>
      <c r="H1852" s="77">
        <f t="array" ref="H1852">IFERROR(INDEX(DATA!$Y$133:$Y$368,MATCH(1,(DATA!$D$133:$D$368=B1852)*(DATA!$E$133:$E$368=D1852),0)),"n/a")</f>
        <v>1.9583659788572998E-2</v>
      </c>
      <c r="I1852" s="87">
        <f t="array" ref="I1852">IFERROR(INDEX(DATA!$AH$133:$AH$368,MATCH(1,(DATA!$D$133:$D$368=B1852)*(DATA!$E$133:$E$368=D1852),0)),"n/a")</f>
        <v>3.3983793648567402</v>
      </c>
      <c r="J1852" s="77">
        <f t="array" ref="J1852">IFERROR(INDEX(DATA!$AI$133:$AI$368,MATCH(1,(DATA!$D$133:$D$368=B1852)*(DATA!$E$133:$E$368=D1852),0)),"n/a")</f>
        <v>2.6065834074826599E-2</v>
      </c>
      <c r="K1852" s="87">
        <f t="array" ref="K1852">IFERROR(INDEX(DATA!$AR$133:$AR$368,MATCH(1,(DATA!$D$133:$D$368=B1852)*(DATA!$E$133:$E$368=D1852),0)),"n/a")</f>
        <v>3.4047671500929999</v>
      </c>
      <c r="L1852" s="77">
        <f t="array" ref="L1852">IFERROR(INDEX(DATA!$AS$133:$AS$368,MATCH(1,(DATA!$D$133:$D$368=B1852)*(DATA!$E$133:$E$368=D1852),0)),"n/a")</f>
        <v>2.8295401898912598E-2</v>
      </c>
      <c r="M1852" s="66"/>
      <c r="N1852" s="66"/>
      <c r="O1852" s="66"/>
      <c r="P1852" s="66"/>
      <c r="Q1852" s="66"/>
      <c r="S1852" s="70"/>
      <c r="U1852" s="70"/>
      <c r="W1852" s="70"/>
      <c r="Y1852" s="70"/>
    </row>
    <row r="1853" spans="1:25" s="69" customFormat="1" x14ac:dyDescent="0.2">
      <c r="A1853" s="75" t="s">
        <v>19</v>
      </c>
      <c r="B1853" s="66" t="s">
        <v>20</v>
      </c>
      <c r="C1853" s="66" t="s">
        <v>26</v>
      </c>
      <c r="D1853" s="66" t="s">
        <v>281</v>
      </c>
      <c r="E1853" s="87">
        <f t="array" ref="E1853">IFERROR(INDEX(DATA!$N$133:$N$368,MATCH(1,(DATA!$D$133:$D$368=B1853)*(DATA!$E$133:$E$368=D1853),0)),"n/a")</f>
        <v>2.96600615354606</v>
      </c>
      <c r="F1853" s="77">
        <f t="array" ref="F1853">IFERROR(INDEX(DATA!$O$133:$O$368,MATCH(1,(DATA!$D$133:$D$368=B1853)*(DATA!$E$133:$E$368=D1853),0)),"n/a")</f>
        <v>-9.0414016371921004E-3</v>
      </c>
      <c r="G1853" s="87">
        <f t="array" ref="G1853">IFERROR(INDEX(DATA!$X$133:$X$368,MATCH(1,(DATA!$D$133:$D$368=B1853)*(DATA!$E$133:$E$368=D1853),0)),"n/a")</f>
        <v>2.9812210497938199</v>
      </c>
      <c r="H1853" s="77">
        <f t="array" ref="H1853">IFERROR(INDEX(DATA!$Y$133:$Y$368,MATCH(1,(DATA!$D$133:$D$368=B1853)*(DATA!$E$133:$E$368=D1853),0)),"n/a")</f>
        <v>-3.1915221735501001E-3</v>
      </c>
      <c r="I1853" s="87">
        <f t="array" ref="I1853">IFERROR(INDEX(DATA!$AH$133:$AH$368,MATCH(1,(DATA!$D$133:$D$368=B1853)*(DATA!$E$133:$E$368=D1853),0)),"n/a")</f>
        <v>3.02025807062302</v>
      </c>
      <c r="J1853" s="77">
        <f t="array" ref="J1853">IFERROR(INDEX(DATA!$AI$133:$AI$368,MATCH(1,(DATA!$D$133:$D$368=B1853)*(DATA!$E$133:$E$368=D1853),0)),"n/a")</f>
        <v>2.4051897425107601E-2</v>
      </c>
      <c r="K1853" s="87">
        <f t="array" ref="K1853">IFERROR(INDEX(DATA!$AR$133:$AR$368,MATCH(1,(DATA!$D$133:$D$368=B1853)*(DATA!$E$133:$E$368=D1853),0)),"n/a")</f>
        <v>3.0413942213055098</v>
      </c>
      <c r="L1853" s="77">
        <f t="array" ref="L1853">IFERROR(INDEX(DATA!$AS$133:$AS$368,MATCH(1,(DATA!$D$133:$D$368=B1853)*(DATA!$E$133:$E$368=D1853),0)),"n/a")</f>
        <v>4.2619083125936499E-2</v>
      </c>
      <c r="M1853" s="66"/>
      <c r="N1853" s="66"/>
      <c r="O1853" s="66"/>
      <c r="P1853" s="66"/>
      <c r="Q1853" s="66"/>
      <c r="S1853" s="70"/>
      <c r="U1853" s="70"/>
      <c r="W1853" s="70"/>
      <c r="Y1853" s="70"/>
    </row>
    <row r="1854" spans="1:25" s="69" customFormat="1" x14ac:dyDescent="0.2">
      <c r="A1854" s="75" t="s">
        <v>19</v>
      </c>
      <c r="B1854" s="66" t="s">
        <v>20</v>
      </c>
      <c r="C1854" s="66" t="s">
        <v>26</v>
      </c>
      <c r="D1854" s="66" t="s">
        <v>282</v>
      </c>
      <c r="E1854" s="87">
        <f t="array" ref="E1854">IFERROR(INDEX(DATA!$N$133:$N$368,MATCH(1,(DATA!$D$133:$D$368=B1854)*(DATA!$E$133:$E$368=D1854),0)),"n/a")</f>
        <v>3.7317994648258401</v>
      </c>
      <c r="F1854" s="77">
        <f t="array" ref="F1854">IFERROR(INDEX(DATA!$O$133:$O$368,MATCH(1,(DATA!$D$133:$D$368=B1854)*(DATA!$E$133:$E$368=D1854),0)),"n/a")</f>
        <v>3.28386995106522E-2</v>
      </c>
      <c r="G1854" s="87">
        <f t="array" ref="G1854">IFERROR(INDEX(DATA!$X$133:$X$368,MATCH(1,(DATA!$D$133:$D$368=B1854)*(DATA!$E$133:$E$368=D1854),0)),"n/a")</f>
        <v>3.7323317655800401</v>
      </c>
      <c r="H1854" s="77">
        <f t="array" ref="H1854">IFERROR(INDEX(DATA!$Y$133:$Y$368,MATCH(1,(DATA!$D$133:$D$368=B1854)*(DATA!$E$133:$E$368=D1854),0)),"n/a")</f>
        <v>5.1512014334259303E-2</v>
      </c>
      <c r="I1854" s="87">
        <f t="array" ref="I1854">IFERROR(INDEX(DATA!$AH$133:$AH$368,MATCH(1,(DATA!$D$133:$D$368=B1854)*(DATA!$E$133:$E$368=D1854),0)),"n/a")</f>
        <v>3.7281072196962399</v>
      </c>
      <c r="J1854" s="77">
        <f t="array" ref="J1854">IFERROR(INDEX(DATA!$AI$133:$AI$368,MATCH(1,(DATA!$D$133:$D$368=B1854)*(DATA!$E$133:$E$368=D1854),0)),"n/a")</f>
        <v>7.3927150894333202E-2</v>
      </c>
      <c r="K1854" s="87">
        <f t="array" ref="K1854">IFERROR(INDEX(DATA!$AR$133:$AR$368,MATCH(1,(DATA!$D$133:$D$368=B1854)*(DATA!$E$133:$E$368=D1854),0)),"n/a")</f>
        <v>3.7106242607436299</v>
      </c>
      <c r="L1854" s="77">
        <f t="array" ref="L1854">IFERROR(INDEX(DATA!$AS$133:$AS$368,MATCH(1,(DATA!$D$133:$D$368=B1854)*(DATA!$E$133:$E$368=D1854),0)),"n/a")</f>
        <v>1.0119418120808899E-2</v>
      </c>
      <c r="M1854" s="66"/>
      <c r="N1854" s="66"/>
      <c r="O1854" s="66"/>
      <c r="P1854" s="66"/>
      <c r="Q1854" s="66"/>
      <c r="S1854" s="70"/>
      <c r="U1854" s="70"/>
      <c r="W1854" s="70"/>
      <c r="Y1854" s="70"/>
    </row>
    <row r="1855" spans="1:25" s="69" customFormat="1" x14ac:dyDescent="0.2">
      <c r="A1855" s="75" t="s">
        <v>19</v>
      </c>
      <c r="B1855" s="66" t="s">
        <v>20</v>
      </c>
      <c r="C1855" s="66" t="s">
        <v>26</v>
      </c>
      <c r="D1855" s="66" t="s">
        <v>283</v>
      </c>
      <c r="E1855" s="87">
        <f t="array" ref="E1855">IFERROR(INDEX(DATA!$N$133:$N$368,MATCH(1,(DATA!$D$133:$D$368=B1855)*(DATA!$E$133:$E$368=D1855),0)),"n/a")</f>
        <v>3.96393450130451</v>
      </c>
      <c r="F1855" s="77">
        <f t="array" ref="F1855">IFERROR(INDEX(DATA!$O$133:$O$368,MATCH(1,(DATA!$D$133:$D$368=B1855)*(DATA!$E$133:$E$368=D1855),0)),"n/a")</f>
        <v>8.6924904436847306E-2</v>
      </c>
      <c r="G1855" s="87">
        <f t="array" ref="G1855">IFERROR(INDEX(DATA!$X$133:$X$368,MATCH(1,(DATA!$D$133:$D$368=B1855)*(DATA!$E$133:$E$368=D1855),0)),"n/a")</f>
        <v>3.9359800099130799</v>
      </c>
      <c r="H1855" s="77">
        <f t="array" ref="H1855">IFERROR(INDEX(DATA!$Y$133:$Y$368,MATCH(1,(DATA!$D$133:$D$368=B1855)*(DATA!$E$133:$E$368=D1855),0)),"n/a")</f>
        <v>8.5547594129143395E-2</v>
      </c>
      <c r="I1855" s="87">
        <f t="array" ref="I1855">IFERROR(INDEX(DATA!$AH$133:$AH$368,MATCH(1,(DATA!$D$133:$D$368=B1855)*(DATA!$E$133:$E$368=D1855),0)),"n/a")</f>
        <v>3.9634403142294299</v>
      </c>
      <c r="J1855" s="77">
        <f t="array" ref="J1855">IFERROR(INDEX(DATA!$AI$133:$AI$368,MATCH(1,(DATA!$D$133:$D$368=B1855)*(DATA!$E$133:$E$368=D1855),0)),"n/a")</f>
        <v>0.110754051655838</v>
      </c>
      <c r="K1855" s="87">
        <f t="array" ref="K1855">IFERROR(INDEX(DATA!$AR$133:$AR$368,MATCH(1,(DATA!$D$133:$D$368=B1855)*(DATA!$E$133:$E$368=D1855),0)),"n/a")</f>
        <v>3.8793497398275698</v>
      </c>
      <c r="L1855" s="77">
        <f t="array" ref="L1855">IFERROR(INDEX(DATA!$AS$133:$AS$368,MATCH(1,(DATA!$D$133:$D$368=B1855)*(DATA!$E$133:$E$368=D1855),0)),"n/a")</f>
        <v>7.6959806229339095E-2</v>
      </c>
      <c r="M1855" s="66"/>
      <c r="N1855" s="66"/>
      <c r="O1855" s="66"/>
      <c r="P1855" s="66"/>
      <c r="Q1855" s="66"/>
      <c r="S1855" s="70"/>
      <c r="U1855" s="70"/>
      <c r="W1855" s="70"/>
      <c r="Y1855" s="70"/>
    </row>
    <row r="1856" spans="1:25" s="69" customFormat="1" x14ac:dyDescent="0.2">
      <c r="A1856" s="75" t="s">
        <v>19</v>
      </c>
      <c r="B1856" s="66" t="s">
        <v>20</v>
      </c>
      <c r="C1856" s="66" t="s">
        <v>26</v>
      </c>
      <c r="D1856" s="66" t="s">
        <v>284</v>
      </c>
      <c r="E1856" s="87">
        <f t="array" ref="E1856">IFERROR(INDEX(DATA!$N$133:$N$368,MATCH(1,(DATA!$D$133:$D$368=B1856)*(DATA!$E$133:$E$368=D1856),0)),"n/a")</f>
        <v>2.8189731104390199</v>
      </c>
      <c r="F1856" s="77">
        <f t="array" ref="F1856">IFERROR(INDEX(DATA!$O$133:$O$368,MATCH(1,(DATA!$D$133:$D$368=B1856)*(DATA!$E$133:$E$368=D1856),0)),"n/a")</f>
        <v>-8.0009786874675401E-3</v>
      </c>
      <c r="G1856" s="87">
        <f t="array" ref="G1856">IFERROR(INDEX(DATA!$X$133:$X$368,MATCH(1,(DATA!$D$133:$D$368=B1856)*(DATA!$E$133:$E$368=D1856),0)),"n/a")</f>
        <v>2.8641118239730599</v>
      </c>
      <c r="H1856" s="77">
        <f t="array" ref="H1856">IFERROR(INDEX(DATA!$Y$133:$Y$368,MATCH(1,(DATA!$D$133:$D$368=B1856)*(DATA!$E$133:$E$368=D1856),0)),"n/a")</f>
        <v>2.7868175039416502E-3</v>
      </c>
      <c r="I1856" s="87">
        <f t="array" ref="I1856">IFERROR(INDEX(DATA!$AH$133:$AH$368,MATCH(1,(DATA!$D$133:$D$368=B1856)*(DATA!$E$133:$E$368=D1856),0)),"n/a")</f>
        <v>2.8797261208729199</v>
      </c>
      <c r="J1856" s="77">
        <f t="array" ref="J1856">IFERROR(INDEX(DATA!$AI$133:$AI$368,MATCH(1,(DATA!$D$133:$D$368=B1856)*(DATA!$E$133:$E$368=D1856),0)),"n/a")</f>
        <v>1.47635024690723E-2</v>
      </c>
      <c r="K1856" s="87">
        <f t="array" ref="K1856">IFERROR(INDEX(DATA!$AR$133:$AR$368,MATCH(1,(DATA!$D$133:$D$368=B1856)*(DATA!$E$133:$E$368=D1856),0)),"n/a")</f>
        <v>2.8853552617487401</v>
      </c>
      <c r="L1856" s="77">
        <f t="array" ref="L1856">IFERROR(INDEX(DATA!$AS$133:$AS$368,MATCH(1,(DATA!$D$133:$D$368=B1856)*(DATA!$E$133:$E$368=D1856),0)),"n/a")</f>
        <v>3.2899033443092002E-2</v>
      </c>
      <c r="M1856" s="66"/>
      <c r="N1856" s="66"/>
      <c r="O1856" s="66"/>
      <c r="P1856" s="66"/>
      <c r="Q1856" s="66"/>
      <c r="S1856" s="70"/>
      <c r="U1856" s="70"/>
      <c r="W1856" s="70"/>
      <c r="Y1856" s="70"/>
    </row>
    <row r="1857" spans="1:25" s="69" customFormat="1" x14ac:dyDescent="0.2">
      <c r="A1857" s="75" t="s">
        <v>19</v>
      </c>
      <c r="B1857" s="66" t="s">
        <v>20</v>
      </c>
      <c r="C1857" s="66" t="s">
        <v>26</v>
      </c>
      <c r="D1857" s="66" t="s">
        <v>285</v>
      </c>
      <c r="E1857" s="87">
        <f t="array" ref="E1857">IFERROR(INDEX(DATA!$N$133:$N$368,MATCH(1,(DATA!$D$133:$D$368=B1857)*(DATA!$E$133:$E$368=D1857),0)),"n/a")</f>
        <v>2.59058231315593</v>
      </c>
      <c r="F1857" s="77">
        <f t="array" ref="F1857">IFERROR(INDEX(DATA!$O$133:$O$368,MATCH(1,(DATA!$D$133:$D$368=B1857)*(DATA!$E$133:$E$368=D1857),0)),"n/a")</f>
        <v>-3.0084564260988499E-2</v>
      </c>
      <c r="G1857" s="87">
        <f t="array" ref="G1857">IFERROR(INDEX(DATA!$X$133:$X$368,MATCH(1,(DATA!$D$133:$D$368=B1857)*(DATA!$E$133:$E$368=D1857),0)),"n/a")</f>
        <v>2.6450349312235502</v>
      </c>
      <c r="H1857" s="77">
        <f t="array" ref="H1857">IFERROR(INDEX(DATA!$Y$133:$Y$368,MATCH(1,(DATA!$D$133:$D$368=B1857)*(DATA!$E$133:$E$368=D1857),0)),"n/a")</f>
        <v>6.3852877905107904E-3</v>
      </c>
      <c r="I1857" s="87">
        <f t="array" ref="I1857">IFERROR(INDEX(DATA!$AH$133:$AH$368,MATCH(1,(DATA!$D$133:$D$368=B1857)*(DATA!$E$133:$E$368=D1857),0)),"n/a")</f>
        <v>2.6419830467703398</v>
      </c>
      <c r="J1857" s="77">
        <f t="array" ref="J1857">IFERROR(INDEX(DATA!$AI$133:$AI$368,MATCH(1,(DATA!$D$133:$D$368=B1857)*(DATA!$E$133:$E$368=D1857),0)),"n/a")</f>
        <v>-3.1073762766872601E-3</v>
      </c>
      <c r="K1857" s="87">
        <f t="array" ref="K1857">IFERROR(INDEX(DATA!$AR$133:$AR$368,MATCH(1,(DATA!$D$133:$D$368=B1857)*(DATA!$E$133:$E$368=D1857),0)),"n/a")</f>
        <v>2.8205384102117499</v>
      </c>
      <c r="L1857" s="77">
        <f t="array" ref="L1857">IFERROR(INDEX(DATA!$AS$133:$AS$368,MATCH(1,(DATA!$D$133:$D$368=B1857)*(DATA!$E$133:$E$368=D1857),0)),"n/a")</f>
        <v>7.0572203651887599E-2</v>
      </c>
      <c r="M1857" s="66"/>
      <c r="N1857" s="66"/>
      <c r="O1857" s="66"/>
      <c r="P1857" s="66"/>
      <c r="Q1857" s="66"/>
      <c r="S1857" s="70"/>
      <c r="U1857" s="70"/>
      <c r="W1857" s="70"/>
      <c r="Y1857" s="70"/>
    </row>
    <row r="1858" spans="1:25" s="69" customFormat="1" x14ac:dyDescent="0.2">
      <c r="A1858" s="75" t="s">
        <v>19</v>
      </c>
      <c r="B1858" s="66" t="s">
        <v>20</v>
      </c>
      <c r="C1858" s="66" t="s">
        <v>26</v>
      </c>
      <c r="D1858" s="66" t="s">
        <v>286</v>
      </c>
      <c r="E1858" s="87">
        <f t="array" ref="E1858">IFERROR(INDEX(DATA!$N$133:$N$368,MATCH(1,(DATA!$D$133:$D$368=B1858)*(DATA!$E$133:$E$368=D1858),0)),"n/a")</f>
        <v>3.39776519845402</v>
      </c>
      <c r="F1858" s="77">
        <f t="array" ref="F1858">IFERROR(INDEX(DATA!$O$133:$O$368,MATCH(1,(DATA!$D$133:$D$368=B1858)*(DATA!$E$133:$E$368=D1858),0)),"n/a")</f>
        <v>1.8386044871632999E-2</v>
      </c>
      <c r="G1858" s="87">
        <f t="array" ref="G1858">IFERROR(INDEX(DATA!$X$133:$X$368,MATCH(1,(DATA!$D$133:$D$368=B1858)*(DATA!$E$133:$E$368=D1858),0)),"n/a")</f>
        <v>3.3823544149393499</v>
      </c>
      <c r="H1858" s="77">
        <f t="array" ref="H1858">IFERROR(INDEX(DATA!$Y$133:$Y$368,MATCH(1,(DATA!$D$133:$D$368=B1858)*(DATA!$E$133:$E$368=D1858),0)),"n/a")</f>
        <v>2.7831253016990999E-2</v>
      </c>
      <c r="I1858" s="87">
        <f t="array" ref="I1858">IFERROR(INDEX(DATA!$AH$133:$AH$368,MATCH(1,(DATA!$D$133:$D$368=B1858)*(DATA!$E$133:$E$368=D1858),0)),"n/a")</f>
        <v>3.3575434007997602</v>
      </c>
      <c r="J1858" s="77">
        <f t="array" ref="J1858">IFERROR(INDEX(DATA!$AI$133:$AI$368,MATCH(1,(DATA!$D$133:$D$368=B1858)*(DATA!$E$133:$E$368=D1858),0)),"n/a")</f>
        <v>5.4560995241455898E-2</v>
      </c>
      <c r="K1858" s="87">
        <f t="array" ref="K1858">IFERROR(INDEX(DATA!$AR$133:$AR$368,MATCH(1,(DATA!$D$133:$D$368=B1858)*(DATA!$E$133:$E$368=D1858),0)),"n/a")</f>
        <v>3.3699384324405601</v>
      </c>
      <c r="L1858" s="77">
        <f t="array" ref="L1858">IFERROR(INDEX(DATA!$AS$133:$AS$368,MATCH(1,(DATA!$D$133:$D$368=B1858)*(DATA!$E$133:$E$368=D1858),0)),"n/a")</f>
        <v>0.102363165610544</v>
      </c>
      <c r="M1858" s="66"/>
      <c r="N1858" s="66"/>
      <c r="O1858" s="66"/>
      <c r="P1858" s="66"/>
      <c r="Q1858" s="66"/>
      <c r="S1858" s="70"/>
      <c r="U1858" s="70"/>
      <c r="W1858" s="70"/>
      <c r="Y1858" s="70"/>
    </row>
    <row r="1859" spans="1:25" s="69" customFormat="1" x14ac:dyDescent="0.2">
      <c r="A1859" s="75" t="s">
        <v>19</v>
      </c>
      <c r="B1859" s="66" t="s">
        <v>20</v>
      </c>
      <c r="C1859" s="66" t="s">
        <v>26</v>
      </c>
      <c r="D1859" s="66" t="s">
        <v>287</v>
      </c>
      <c r="E1859" s="87">
        <f t="array" ref="E1859">IFERROR(INDEX(DATA!$N$133:$N$368,MATCH(1,(DATA!$D$133:$D$368=B1859)*(DATA!$E$133:$E$368=D1859),0)),"n/a")</f>
        <v>3.09469216090192</v>
      </c>
      <c r="F1859" s="77">
        <f t="array" ref="F1859">IFERROR(INDEX(DATA!$O$133:$O$368,MATCH(1,(DATA!$D$133:$D$368=B1859)*(DATA!$E$133:$E$368=D1859),0)),"n/a")</f>
        <v>2.0926636902724501E-2</v>
      </c>
      <c r="G1859" s="87">
        <f t="array" ref="G1859">IFERROR(INDEX(DATA!$X$133:$X$368,MATCH(1,(DATA!$D$133:$D$368=B1859)*(DATA!$E$133:$E$368=D1859),0)),"n/a")</f>
        <v>3.3178266015400899</v>
      </c>
      <c r="H1859" s="77">
        <f t="array" ref="H1859">IFERROR(INDEX(DATA!$Y$133:$Y$368,MATCH(1,(DATA!$D$133:$D$368=B1859)*(DATA!$E$133:$E$368=D1859),0)),"n/a")</f>
        <v>7.8398249545208298E-2</v>
      </c>
      <c r="I1859" s="87">
        <f t="array" ref="I1859">IFERROR(INDEX(DATA!$AH$133:$AH$368,MATCH(1,(DATA!$D$133:$D$368=B1859)*(DATA!$E$133:$E$368=D1859),0)),"n/a")</f>
        <v>3.3060637951176499</v>
      </c>
      <c r="J1859" s="77">
        <f t="array" ref="J1859">IFERROR(INDEX(DATA!$AI$133:$AI$368,MATCH(1,(DATA!$D$133:$D$368=B1859)*(DATA!$E$133:$E$368=D1859),0)),"n/a")</f>
        <v>7.2499020976624307E-2</v>
      </c>
      <c r="K1859" s="87">
        <f t="array" ref="K1859">IFERROR(INDEX(DATA!$AR$133:$AR$368,MATCH(1,(DATA!$D$133:$D$368=B1859)*(DATA!$E$133:$E$368=D1859),0)),"n/a")</f>
        <v>3.17458716022638</v>
      </c>
      <c r="L1859" s="77">
        <f t="array" ref="L1859">IFERROR(INDEX(DATA!$AS$133:$AS$368,MATCH(1,(DATA!$D$133:$D$368=B1859)*(DATA!$E$133:$E$368=D1859),0)),"n/a")</f>
        <v>3.4460543912313499E-2</v>
      </c>
      <c r="M1859" s="66"/>
      <c r="N1859" s="66"/>
      <c r="O1859" s="66"/>
      <c r="P1859" s="66"/>
      <c r="Q1859" s="66"/>
      <c r="S1859" s="70"/>
      <c r="U1859" s="70"/>
      <c r="W1859" s="70"/>
      <c r="Y1859" s="70"/>
    </row>
    <row r="1860" spans="1:25" s="69" customFormat="1" x14ac:dyDescent="0.2">
      <c r="A1860" s="75" t="s">
        <v>19</v>
      </c>
      <c r="B1860" s="66" t="s">
        <v>20</v>
      </c>
      <c r="C1860" s="66" t="s">
        <v>26</v>
      </c>
      <c r="D1860" s="66" t="s">
        <v>288</v>
      </c>
      <c r="E1860" s="87">
        <f t="array" ref="E1860">IFERROR(INDEX(DATA!$N$133:$N$368,MATCH(1,(DATA!$D$133:$D$368=B1860)*(DATA!$E$133:$E$368=D1860),0)),"n/a")</f>
        <v>3.7333157453457702</v>
      </c>
      <c r="F1860" s="77">
        <f t="array" ref="F1860">IFERROR(INDEX(DATA!$O$133:$O$368,MATCH(1,(DATA!$D$133:$D$368=B1860)*(DATA!$E$133:$E$368=D1860),0)),"n/a")</f>
        <v>1.03011854907329E-2</v>
      </c>
      <c r="G1860" s="87">
        <f t="array" ref="G1860">IFERROR(INDEX(DATA!$X$133:$X$368,MATCH(1,(DATA!$D$133:$D$368=B1860)*(DATA!$E$133:$E$368=D1860),0)),"n/a")</f>
        <v>3.73883052319598</v>
      </c>
      <c r="H1860" s="77">
        <f t="array" ref="H1860">IFERROR(INDEX(DATA!$Y$133:$Y$368,MATCH(1,(DATA!$D$133:$D$368=B1860)*(DATA!$E$133:$E$368=D1860),0)),"n/a")</f>
        <v>3.8512893907024497E-2</v>
      </c>
      <c r="I1860" s="87">
        <f t="array" ref="I1860">IFERROR(INDEX(DATA!$AH$133:$AH$368,MATCH(1,(DATA!$D$133:$D$368=B1860)*(DATA!$E$133:$E$368=D1860),0)),"n/a")</f>
        <v>3.7383701400808902</v>
      </c>
      <c r="J1860" s="77">
        <f t="array" ref="J1860">IFERROR(INDEX(DATA!$AI$133:$AI$368,MATCH(1,(DATA!$D$133:$D$368=B1860)*(DATA!$E$133:$E$368=D1860),0)),"n/a")</f>
        <v>7.28661438423399E-2</v>
      </c>
      <c r="K1860" s="87">
        <f t="array" ref="K1860">IFERROR(INDEX(DATA!$AR$133:$AR$368,MATCH(1,(DATA!$D$133:$D$368=B1860)*(DATA!$E$133:$E$368=D1860),0)),"n/a")</f>
        <v>3.7549220528681002</v>
      </c>
      <c r="L1860" s="77">
        <f t="array" ref="L1860">IFERROR(INDEX(DATA!$AS$133:$AS$368,MATCH(1,(DATA!$D$133:$D$368=B1860)*(DATA!$E$133:$E$368=D1860),0)),"n/a")</f>
        <v>-3.2926545896186802E-3</v>
      </c>
      <c r="M1860" s="66"/>
      <c r="N1860" s="66"/>
      <c r="O1860" s="66"/>
      <c r="P1860" s="66"/>
      <c r="Q1860" s="66"/>
      <c r="S1860" s="70"/>
      <c r="U1860" s="70"/>
      <c r="W1860" s="70"/>
      <c r="Y1860" s="70"/>
    </row>
    <row r="1861" spans="1:25" s="69" customFormat="1" x14ac:dyDescent="0.2">
      <c r="A1861" s="75" t="s">
        <v>19</v>
      </c>
      <c r="B1861" s="66" t="s">
        <v>20</v>
      </c>
      <c r="C1861" s="66" t="s">
        <v>26</v>
      </c>
      <c r="D1861" s="66" t="s">
        <v>289</v>
      </c>
      <c r="E1861" s="87">
        <f t="array" ref="E1861">IFERROR(INDEX(DATA!$N$133:$N$368,MATCH(1,(DATA!$D$133:$D$368=B1861)*(DATA!$E$133:$E$368=D1861),0)),"n/a")</f>
        <v>3.8137871134374102</v>
      </c>
      <c r="F1861" s="77">
        <f t="array" ref="F1861">IFERROR(INDEX(DATA!$O$133:$O$368,MATCH(1,(DATA!$D$133:$D$368=B1861)*(DATA!$E$133:$E$368=D1861),0)),"n/a")</f>
        <v>4.4006062494451999E-2</v>
      </c>
      <c r="G1861" s="87">
        <f t="array" ref="G1861">IFERROR(INDEX(DATA!$X$133:$X$368,MATCH(1,(DATA!$D$133:$D$368=B1861)*(DATA!$E$133:$E$368=D1861),0)),"n/a")</f>
        <v>3.7603249757601702</v>
      </c>
      <c r="H1861" s="77">
        <f t="array" ref="H1861">IFERROR(INDEX(DATA!$Y$133:$Y$368,MATCH(1,(DATA!$D$133:$D$368=B1861)*(DATA!$E$133:$E$368=D1861),0)),"n/a")</f>
        <v>2.47547086749118E-2</v>
      </c>
      <c r="I1861" s="87">
        <f t="array" ref="I1861">IFERROR(INDEX(DATA!$AH$133:$AH$368,MATCH(1,(DATA!$D$133:$D$368=B1861)*(DATA!$E$133:$E$368=D1861),0)),"n/a")</f>
        <v>3.7426963713613102</v>
      </c>
      <c r="J1861" s="77">
        <f t="array" ref="J1861">IFERROR(INDEX(DATA!$AI$133:$AI$368,MATCH(1,(DATA!$D$133:$D$368=B1861)*(DATA!$E$133:$E$368=D1861),0)),"n/a")</f>
        <v>6.3683928094385403E-2</v>
      </c>
      <c r="K1861" s="87">
        <f t="array" ref="K1861">IFERROR(INDEX(DATA!$AR$133:$AR$368,MATCH(1,(DATA!$D$133:$D$368=B1861)*(DATA!$E$133:$E$368=D1861),0)),"n/a")</f>
        <v>4.1076899937619302</v>
      </c>
      <c r="L1861" s="77">
        <f t="array" ref="L1861">IFERROR(INDEX(DATA!$AS$133:$AS$368,MATCH(1,(DATA!$D$133:$D$368=B1861)*(DATA!$E$133:$E$368=D1861),0)),"n/a")</f>
        <v>0.17483727699295401</v>
      </c>
      <c r="M1861" s="66"/>
      <c r="N1861" s="66"/>
      <c r="O1861" s="66"/>
      <c r="P1861" s="66"/>
      <c r="Q1861" s="66"/>
      <c r="S1861" s="70"/>
      <c r="U1861" s="70"/>
      <c r="W1861" s="70"/>
      <c r="Y1861" s="70"/>
    </row>
    <row r="1862" spans="1:25" s="69" customFormat="1" x14ac:dyDescent="0.2">
      <c r="A1862" s="75" t="s">
        <v>19</v>
      </c>
      <c r="B1862" s="66" t="s">
        <v>20</v>
      </c>
      <c r="C1862" s="66" t="s">
        <v>26</v>
      </c>
      <c r="D1862" s="66" t="s">
        <v>290</v>
      </c>
      <c r="E1862" s="87">
        <f t="array" ref="E1862">IFERROR(INDEX(DATA!$N$133:$N$368,MATCH(1,(DATA!$D$133:$D$368=B1862)*(DATA!$E$133:$E$368=D1862),0)),"n/a")</f>
        <v>3.6955610699938402</v>
      </c>
      <c r="F1862" s="77">
        <f t="array" ref="F1862">IFERROR(INDEX(DATA!$O$133:$O$368,MATCH(1,(DATA!$D$133:$D$368=B1862)*(DATA!$E$133:$E$368=D1862),0)),"n/a")</f>
        <v>1.9188055141002001E-2</v>
      </c>
      <c r="G1862" s="87">
        <f t="array" ref="G1862">IFERROR(INDEX(DATA!$X$133:$X$368,MATCH(1,(DATA!$D$133:$D$368=B1862)*(DATA!$E$133:$E$368=D1862),0)),"n/a")</f>
        <v>3.6951482452008899</v>
      </c>
      <c r="H1862" s="77">
        <f t="array" ref="H1862">IFERROR(INDEX(DATA!$Y$133:$Y$368,MATCH(1,(DATA!$D$133:$D$368=B1862)*(DATA!$E$133:$E$368=D1862),0)),"n/a")</f>
        <v>1.34969224441195E-2</v>
      </c>
      <c r="I1862" s="87">
        <f t="array" ref="I1862">IFERROR(INDEX(DATA!$AH$133:$AH$368,MATCH(1,(DATA!$D$133:$D$368=B1862)*(DATA!$E$133:$E$368=D1862),0)),"n/a")</f>
        <v>3.6295254087428099</v>
      </c>
      <c r="J1862" s="77">
        <f t="array" ref="J1862">IFERROR(INDEX(DATA!$AI$133:$AI$368,MATCH(1,(DATA!$D$133:$D$368=B1862)*(DATA!$E$133:$E$368=D1862),0)),"n/a")</f>
        <v>5.34976548251977E-3</v>
      </c>
      <c r="K1862" s="87">
        <f t="array" ref="K1862">IFERROR(INDEX(DATA!$AR$133:$AR$368,MATCH(1,(DATA!$D$133:$D$368=B1862)*(DATA!$E$133:$E$368=D1862),0)),"n/a")</f>
        <v>3.6464643329664401</v>
      </c>
      <c r="L1862" s="77">
        <f t="array" ref="L1862">IFERROR(INDEX(DATA!$AS$133:$AS$368,MATCH(1,(DATA!$D$133:$D$368=B1862)*(DATA!$E$133:$E$368=D1862),0)),"n/a")</f>
        <v>-6.9299182789768596E-4</v>
      </c>
      <c r="M1862" s="66"/>
      <c r="N1862" s="66"/>
      <c r="O1862" s="66"/>
      <c r="P1862" s="66"/>
      <c r="Q1862" s="66"/>
      <c r="S1862" s="70"/>
      <c r="U1862" s="70"/>
      <c r="W1862" s="70"/>
      <c r="Y1862" s="70"/>
    </row>
    <row r="1863" spans="1:25" s="69" customFormat="1" x14ac:dyDescent="0.2">
      <c r="A1863" s="75" t="s">
        <v>19</v>
      </c>
      <c r="B1863" s="66" t="s">
        <v>20</v>
      </c>
      <c r="C1863" s="66" t="s">
        <v>26</v>
      </c>
      <c r="D1863" s="66" t="s">
        <v>291</v>
      </c>
      <c r="E1863" s="87">
        <f t="array" ref="E1863">IFERROR(INDEX(DATA!$N$133:$N$368,MATCH(1,(DATA!$D$133:$D$368=B1863)*(DATA!$E$133:$E$368=D1863),0)),"n/a")</f>
        <v>4.3390925173397301</v>
      </c>
      <c r="F1863" s="77">
        <f t="array" ref="F1863">IFERROR(INDEX(DATA!$O$133:$O$368,MATCH(1,(DATA!$D$133:$D$368=B1863)*(DATA!$E$133:$E$368=D1863),0)),"n/a")</f>
        <v>-8.8029511597075505E-2</v>
      </c>
      <c r="G1863" s="87">
        <f t="array" ref="G1863">IFERROR(INDEX(DATA!$X$133:$X$368,MATCH(1,(DATA!$D$133:$D$368=B1863)*(DATA!$E$133:$E$368=D1863),0)),"n/a")</f>
        <v>4.4409044329771898</v>
      </c>
      <c r="H1863" s="77">
        <f t="array" ref="H1863">IFERROR(INDEX(DATA!$Y$133:$Y$368,MATCH(1,(DATA!$D$133:$D$368=B1863)*(DATA!$E$133:$E$368=D1863),0)),"n/a")</f>
        <v>-6.0399541900608998E-2</v>
      </c>
      <c r="I1863" s="87">
        <f t="array" ref="I1863">IFERROR(INDEX(DATA!$AH$133:$AH$368,MATCH(1,(DATA!$D$133:$D$368=B1863)*(DATA!$E$133:$E$368=D1863),0)),"n/a")</f>
        <v>4.5214559008594701</v>
      </c>
      <c r="J1863" s="77">
        <f t="array" ref="J1863">IFERROR(INDEX(DATA!$AI$133:$AI$368,MATCH(1,(DATA!$D$133:$D$368=B1863)*(DATA!$E$133:$E$368=D1863),0)),"n/a")</f>
        <v>-5.8440839683658E-2</v>
      </c>
      <c r="K1863" s="87">
        <f t="array" ref="K1863">IFERROR(INDEX(DATA!$AR$133:$AR$368,MATCH(1,(DATA!$D$133:$D$368=B1863)*(DATA!$E$133:$E$368=D1863),0)),"n/a")</f>
        <v>4.5600835401895496</v>
      </c>
      <c r="L1863" s="77">
        <f t="array" ref="L1863">IFERROR(INDEX(DATA!$AS$133:$AS$368,MATCH(1,(DATA!$D$133:$D$368=B1863)*(DATA!$E$133:$E$368=D1863),0)),"n/a")</f>
        <v>-6.2982352423669605E-2</v>
      </c>
      <c r="M1863" s="66"/>
      <c r="N1863" s="66"/>
      <c r="O1863" s="66"/>
      <c r="P1863" s="66"/>
      <c r="Q1863" s="66"/>
      <c r="S1863" s="70"/>
      <c r="U1863" s="70"/>
      <c r="W1863" s="70"/>
      <c r="Y1863" s="70"/>
    </row>
    <row r="1864" spans="1:25" s="69" customFormat="1" x14ac:dyDescent="0.2">
      <c r="A1864" s="75" t="s">
        <v>19</v>
      </c>
      <c r="B1864" s="66" t="s">
        <v>20</v>
      </c>
      <c r="C1864" s="66" t="s">
        <v>26</v>
      </c>
      <c r="D1864" s="66" t="s">
        <v>292</v>
      </c>
      <c r="E1864" s="87">
        <f t="array" ref="E1864">IFERROR(INDEX(DATA!$N$133:$N$368,MATCH(1,(DATA!$D$133:$D$368=B1864)*(DATA!$E$133:$E$368=D1864),0)),"n/a")</f>
        <v>3.96765044045965</v>
      </c>
      <c r="F1864" s="77">
        <f t="array" ref="F1864">IFERROR(INDEX(DATA!$O$133:$O$368,MATCH(1,(DATA!$D$133:$D$368=B1864)*(DATA!$E$133:$E$368=D1864),0)),"n/a")</f>
        <v>-4.14469832306213E-2</v>
      </c>
      <c r="G1864" s="87">
        <f t="array" ref="G1864">IFERROR(INDEX(DATA!$X$133:$X$368,MATCH(1,(DATA!$D$133:$D$368=B1864)*(DATA!$E$133:$E$368=D1864),0)),"n/a")</f>
        <v>4.0055995112622798</v>
      </c>
      <c r="H1864" s="77">
        <f t="array" ref="H1864">IFERROR(INDEX(DATA!$Y$133:$Y$368,MATCH(1,(DATA!$D$133:$D$368=B1864)*(DATA!$E$133:$E$368=D1864),0)),"n/a")</f>
        <v>-1.41806213837783E-2</v>
      </c>
      <c r="I1864" s="87">
        <f t="array" ref="I1864">IFERROR(INDEX(DATA!$AH$133:$AH$368,MATCH(1,(DATA!$D$133:$D$368=B1864)*(DATA!$E$133:$E$368=D1864),0)),"n/a")</f>
        <v>4.0125672702546398</v>
      </c>
      <c r="J1864" s="77">
        <f t="array" ref="J1864">IFERROR(INDEX(DATA!$AI$133:$AI$368,MATCH(1,(DATA!$D$133:$D$368=B1864)*(DATA!$E$133:$E$368=D1864),0)),"n/a")</f>
        <v>2.2843582624689902E-2</v>
      </c>
      <c r="K1864" s="87">
        <f t="array" ref="K1864">IFERROR(INDEX(DATA!$AR$133:$AR$368,MATCH(1,(DATA!$D$133:$D$368=B1864)*(DATA!$E$133:$E$368=D1864),0)),"n/a")</f>
        <v>4.0295870880300404</v>
      </c>
      <c r="L1864" s="77">
        <f t="array" ref="L1864">IFERROR(INDEX(DATA!$AS$133:$AS$368,MATCH(1,(DATA!$D$133:$D$368=B1864)*(DATA!$E$133:$E$368=D1864),0)),"n/a")</f>
        <v>3.6404156350249697E-2</v>
      </c>
      <c r="M1864" s="66"/>
      <c r="N1864" s="66"/>
      <c r="O1864" s="66"/>
      <c r="P1864" s="66"/>
      <c r="Q1864" s="66"/>
      <c r="S1864" s="70"/>
      <c r="U1864" s="70"/>
      <c r="W1864" s="70"/>
      <c r="Y1864" s="70"/>
    </row>
    <row r="1865" spans="1:25" s="69" customFormat="1" x14ac:dyDescent="0.2">
      <c r="A1865" s="75" t="s">
        <v>19</v>
      </c>
      <c r="B1865" s="66" t="s">
        <v>20</v>
      </c>
      <c r="C1865" s="66" t="s">
        <v>26</v>
      </c>
      <c r="D1865" s="66" t="s">
        <v>293</v>
      </c>
      <c r="E1865" s="87">
        <f t="array" ref="E1865">IFERROR(INDEX(DATA!$N$133:$N$368,MATCH(1,(DATA!$D$133:$D$368=B1865)*(DATA!$E$133:$E$368=D1865),0)),"n/a")</f>
        <v>3.977980292172</v>
      </c>
      <c r="F1865" s="77">
        <f t="array" ref="F1865">IFERROR(INDEX(DATA!$O$133:$O$368,MATCH(1,(DATA!$D$133:$D$368=B1865)*(DATA!$E$133:$E$368=D1865),0)),"n/a")</f>
        <v>0.116914945662734</v>
      </c>
      <c r="G1865" s="87">
        <f t="array" ref="G1865">IFERROR(INDEX(DATA!$X$133:$X$368,MATCH(1,(DATA!$D$133:$D$368=B1865)*(DATA!$E$133:$E$368=D1865),0)),"n/a")</f>
        <v>3.9989073436691198</v>
      </c>
      <c r="H1865" s="77">
        <f t="array" ref="H1865">IFERROR(INDEX(DATA!$Y$133:$Y$368,MATCH(1,(DATA!$D$133:$D$368=B1865)*(DATA!$E$133:$E$368=D1865),0)),"n/a")</f>
        <v>0.132844586312553</v>
      </c>
      <c r="I1865" s="87">
        <f t="array" ref="I1865">IFERROR(INDEX(DATA!$AH$133:$AH$368,MATCH(1,(DATA!$D$133:$D$368=B1865)*(DATA!$E$133:$E$368=D1865),0)),"n/a")</f>
        <v>3.9138863792118102</v>
      </c>
      <c r="J1865" s="77">
        <f t="array" ref="J1865">IFERROR(INDEX(DATA!$AI$133:$AI$368,MATCH(1,(DATA!$D$133:$D$368=B1865)*(DATA!$E$133:$E$368=D1865),0)),"n/a")</f>
        <v>0.12520915821326101</v>
      </c>
      <c r="K1865" s="87">
        <f t="array" ref="K1865">IFERROR(INDEX(DATA!$AR$133:$AR$368,MATCH(1,(DATA!$D$133:$D$368=B1865)*(DATA!$E$133:$E$368=D1865),0)),"n/a")</f>
        <v>3.8914730595653899</v>
      </c>
      <c r="L1865" s="77">
        <f t="array" ref="L1865">IFERROR(INDEX(DATA!$AS$133:$AS$368,MATCH(1,(DATA!$D$133:$D$368=B1865)*(DATA!$E$133:$E$368=D1865),0)),"n/a")</f>
        <v>0.12274082180304299</v>
      </c>
      <c r="M1865" s="66"/>
      <c r="N1865" s="66"/>
      <c r="O1865" s="66"/>
      <c r="P1865" s="66"/>
      <c r="Q1865" s="66"/>
      <c r="S1865" s="70"/>
      <c r="U1865" s="70"/>
      <c r="W1865" s="70"/>
      <c r="Y1865" s="70"/>
    </row>
    <row r="1866" spans="1:25" s="69" customFormat="1" x14ac:dyDescent="0.2">
      <c r="A1866" s="75" t="s">
        <v>19</v>
      </c>
      <c r="B1866" s="66" t="s">
        <v>20</v>
      </c>
      <c r="C1866" s="66" t="s">
        <v>26</v>
      </c>
      <c r="D1866" s="66" t="s">
        <v>294</v>
      </c>
      <c r="E1866" s="87">
        <f t="array" ref="E1866">IFERROR(INDEX(DATA!$N$133:$N$368,MATCH(1,(DATA!$D$133:$D$368=B1866)*(DATA!$E$133:$E$368=D1866),0)),"n/a")</f>
        <v>3.6852842444876099</v>
      </c>
      <c r="F1866" s="77">
        <f t="array" ref="F1866">IFERROR(INDEX(DATA!$O$133:$O$368,MATCH(1,(DATA!$D$133:$D$368=B1866)*(DATA!$E$133:$E$368=D1866),0)),"n/a")</f>
        <v>5.1621657132454096E-3</v>
      </c>
      <c r="G1866" s="87">
        <f t="array" ref="G1866">IFERROR(INDEX(DATA!$X$133:$X$368,MATCH(1,(DATA!$D$133:$D$368=B1866)*(DATA!$E$133:$E$368=D1866),0)),"n/a")</f>
        <v>3.6859844230916501</v>
      </c>
      <c r="H1866" s="77">
        <f t="array" ref="H1866">IFERROR(INDEX(DATA!$Y$133:$Y$368,MATCH(1,(DATA!$D$133:$D$368=B1866)*(DATA!$E$133:$E$368=D1866),0)),"n/a")</f>
        <v>5.01977770151642E-3</v>
      </c>
      <c r="I1866" s="87">
        <f t="array" ref="I1866">IFERROR(INDEX(DATA!$AH$133:$AH$368,MATCH(1,(DATA!$D$133:$D$368=B1866)*(DATA!$E$133:$E$368=D1866),0)),"n/a")</f>
        <v>3.6213273927529301</v>
      </c>
      <c r="J1866" s="77">
        <f t="array" ref="J1866">IFERROR(INDEX(DATA!$AI$133:$AI$368,MATCH(1,(DATA!$D$133:$D$368=B1866)*(DATA!$E$133:$E$368=D1866),0)),"n/a")</f>
        <v>-2.0858367097317801E-3</v>
      </c>
      <c r="K1866" s="87">
        <f t="array" ref="K1866">IFERROR(INDEX(DATA!$AR$133:$AR$368,MATCH(1,(DATA!$D$133:$D$368=B1866)*(DATA!$E$133:$E$368=D1866),0)),"n/a")</f>
        <v>3.64164155034794</v>
      </c>
      <c r="L1866" s="77">
        <f t="array" ref="L1866">IFERROR(INDEX(DATA!$AS$133:$AS$368,MATCH(1,(DATA!$D$133:$D$368=B1866)*(DATA!$E$133:$E$368=D1866),0)),"n/a")</f>
        <v>2.0663276440989101E-4</v>
      </c>
      <c r="M1866" s="66"/>
      <c r="N1866" s="66"/>
      <c r="O1866" s="66"/>
      <c r="P1866" s="66"/>
      <c r="Q1866" s="66"/>
      <c r="S1866" s="70"/>
      <c r="U1866" s="70"/>
      <c r="W1866" s="70"/>
      <c r="Y1866" s="70"/>
    </row>
    <row r="1867" spans="1:25" s="69" customFormat="1" x14ac:dyDescent="0.2">
      <c r="A1867" s="75" t="s">
        <v>19</v>
      </c>
      <c r="B1867" s="66" t="s">
        <v>20</v>
      </c>
      <c r="C1867" s="66" t="s">
        <v>26</v>
      </c>
      <c r="D1867" s="66" t="s">
        <v>295</v>
      </c>
      <c r="E1867" s="87">
        <f t="array" ref="E1867">IFERROR(INDEX(DATA!$N$133:$N$368,MATCH(1,(DATA!$D$133:$D$368=B1867)*(DATA!$E$133:$E$368=D1867),0)),"n/a")</f>
        <v>3.8921406076411298</v>
      </c>
      <c r="F1867" s="77">
        <f t="array" ref="F1867">IFERROR(INDEX(DATA!$O$133:$O$368,MATCH(1,(DATA!$D$133:$D$368=B1867)*(DATA!$E$133:$E$368=D1867),0)),"n/a")</f>
        <v>-1.2807977086821701E-2</v>
      </c>
      <c r="G1867" s="87">
        <f t="array" ref="G1867">IFERROR(INDEX(DATA!$X$133:$X$368,MATCH(1,(DATA!$D$133:$D$368=B1867)*(DATA!$E$133:$E$368=D1867),0)),"n/a")</f>
        <v>3.84851082800364</v>
      </c>
      <c r="H1867" s="77">
        <f t="array" ref="H1867">IFERROR(INDEX(DATA!$Y$133:$Y$368,MATCH(1,(DATA!$D$133:$D$368=B1867)*(DATA!$E$133:$E$368=D1867),0)),"n/a")</f>
        <v>-1.61308408508988E-2</v>
      </c>
      <c r="I1867" s="87">
        <f t="array" ref="I1867">IFERROR(INDEX(DATA!$AH$133:$AH$368,MATCH(1,(DATA!$D$133:$D$368=B1867)*(DATA!$E$133:$E$368=D1867),0)),"n/a")</f>
        <v>3.9035047659976101</v>
      </c>
      <c r="J1867" s="77">
        <f t="array" ref="J1867">IFERROR(INDEX(DATA!$AI$133:$AI$368,MATCH(1,(DATA!$D$133:$D$368=B1867)*(DATA!$E$133:$E$368=D1867),0)),"n/a")</f>
        <v>-1.8699446475217402E-2</v>
      </c>
      <c r="K1867" s="87">
        <f t="array" ref="K1867">IFERROR(INDEX(DATA!$AR$133:$AR$368,MATCH(1,(DATA!$D$133:$D$368=B1867)*(DATA!$E$133:$E$368=D1867),0)),"n/a")</f>
        <v>4.0028442698000601</v>
      </c>
      <c r="L1867" s="77">
        <f t="array" ref="L1867">IFERROR(INDEX(DATA!$AS$133:$AS$368,MATCH(1,(DATA!$D$133:$D$368=B1867)*(DATA!$E$133:$E$368=D1867),0)),"n/a")</f>
        <v>-1.5676988257582399E-2</v>
      </c>
      <c r="M1867" s="66"/>
      <c r="N1867" s="66"/>
      <c r="O1867" s="66"/>
      <c r="P1867" s="66"/>
      <c r="Q1867" s="66"/>
      <c r="S1867" s="70"/>
      <c r="U1867" s="70"/>
      <c r="W1867" s="70"/>
      <c r="Y1867" s="70"/>
    </row>
    <row r="1868" spans="1:25" s="69" customFormat="1" x14ac:dyDescent="0.2">
      <c r="A1868" s="75" t="s">
        <v>19</v>
      </c>
      <c r="B1868" s="66" t="s">
        <v>20</v>
      </c>
      <c r="C1868" s="66" t="s">
        <v>26</v>
      </c>
      <c r="D1868" s="66" t="s">
        <v>296</v>
      </c>
      <c r="E1868" s="87">
        <f t="array" ref="E1868">IFERROR(INDEX(DATA!$N$133:$N$368,MATCH(1,(DATA!$D$133:$D$368=B1868)*(DATA!$E$133:$E$368=D1868),0)),"n/a")</f>
        <v>4.1402345656318102</v>
      </c>
      <c r="F1868" s="77">
        <f t="array" ref="F1868">IFERROR(INDEX(DATA!$O$133:$O$368,MATCH(1,(DATA!$D$133:$D$368=B1868)*(DATA!$E$133:$E$368=D1868),0)),"n/a")</f>
        <v>5.6724037226260599E-2</v>
      </c>
      <c r="G1868" s="87">
        <f t="array" ref="G1868">IFERROR(INDEX(DATA!$X$133:$X$368,MATCH(1,(DATA!$D$133:$D$368=B1868)*(DATA!$E$133:$E$368=D1868),0)),"n/a")</f>
        <v>4.1143753106214103</v>
      </c>
      <c r="H1868" s="77">
        <f t="array" ref="H1868">IFERROR(INDEX(DATA!$Y$133:$Y$368,MATCH(1,(DATA!$D$133:$D$368=B1868)*(DATA!$E$133:$E$368=D1868),0)),"n/a")</f>
        <v>6.0965639653136498E-2</v>
      </c>
      <c r="I1868" s="87">
        <f t="array" ref="I1868">IFERROR(INDEX(DATA!$AH$133:$AH$368,MATCH(1,(DATA!$D$133:$D$368=B1868)*(DATA!$E$133:$E$368=D1868),0)),"n/a")</f>
        <v>4.1144911664643198</v>
      </c>
      <c r="J1868" s="77">
        <f t="array" ref="J1868">IFERROR(INDEX(DATA!$AI$133:$AI$368,MATCH(1,(DATA!$D$133:$D$368=B1868)*(DATA!$E$133:$E$368=D1868),0)),"n/a")</f>
        <v>5.5570753359476498E-2</v>
      </c>
      <c r="K1868" s="87">
        <f t="array" ref="K1868">IFERROR(INDEX(DATA!$AR$133:$AR$368,MATCH(1,(DATA!$D$133:$D$368=B1868)*(DATA!$E$133:$E$368=D1868),0)),"n/a")</f>
        <v>4.1053794045057703</v>
      </c>
      <c r="L1868" s="77">
        <f t="array" ref="L1868">IFERROR(INDEX(DATA!$AS$133:$AS$368,MATCH(1,(DATA!$D$133:$D$368=B1868)*(DATA!$E$133:$E$368=D1868),0)),"n/a")</f>
        <v>4.7513401231409999E-2</v>
      </c>
      <c r="M1868" s="66"/>
      <c r="N1868" s="66"/>
      <c r="O1868" s="66"/>
      <c r="P1868" s="66"/>
      <c r="Q1868" s="66"/>
      <c r="S1868" s="70"/>
      <c r="U1868" s="70"/>
      <c r="W1868" s="70"/>
      <c r="Y1868" s="70"/>
    </row>
    <row r="1869" spans="1:25" s="69" customFormat="1" x14ac:dyDescent="0.2">
      <c r="A1869" s="75" t="s">
        <v>19</v>
      </c>
      <c r="B1869" s="66" t="s">
        <v>20</v>
      </c>
      <c r="C1869" s="66" t="s">
        <v>26</v>
      </c>
      <c r="D1869" s="66" t="s">
        <v>297</v>
      </c>
      <c r="E1869" s="87">
        <f t="array" ref="E1869">IFERROR(INDEX(DATA!$N$133:$N$368,MATCH(1,(DATA!$D$133:$D$368=B1869)*(DATA!$E$133:$E$368=D1869),0)),"n/a")</f>
        <v>4.0606928222490399</v>
      </c>
      <c r="F1869" s="77">
        <f t="array" ref="F1869">IFERROR(INDEX(DATA!$O$133:$O$368,MATCH(1,(DATA!$D$133:$D$368=B1869)*(DATA!$E$133:$E$368=D1869),0)),"n/a")</f>
        <v>7.8083476562738299E-2</v>
      </c>
      <c r="G1869" s="87">
        <f t="array" ref="G1869">IFERROR(INDEX(DATA!$X$133:$X$368,MATCH(1,(DATA!$D$133:$D$368=B1869)*(DATA!$E$133:$E$368=D1869),0)),"n/a")</f>
        <v>4.03799601565564</v>
      </c>
      <c r="H1869" s="77">
        <f t="array" ref="H1869">IFERROR(INDEX(DATA!$Y$133:$Y$368,MATCH(1,(DATA!$D$133:$D$368=B1869)*(DATA!$E$133:$E$368=D1869),0)),"n/a")</f>
        <v>7.3031949785900996E-2</v>
      </c>
      <c r="I1869" s="87">
        <f t="array" ref="I1869">IFERROR(INDEX(DATA!$AH$133:$AH$368,MATCH(1,(DATA!$D$133:$D$368=B1869)*(DATA!$E$133:$E$368=D1869),0)),"n/a")</f>
        <v>3.9504552597839</v>
      </c>
      <c r="J1869" s="77">
        <f t="array" ref="J1869">IFERROR(INDEX(DATA!$AI$133:$AI$368,MATCH(1,(DATA!$D$133:$D$368=B1869)*(DATA!$E$133:$E$368=D1869),0)),"n/a")</f>
        <v>6.4930993823995697E-2</v>
      </c>
      <c r="K1869" s="87">
        <f t="array" ref="K1869">IFERROR(INDEX(DATA!$AR$133:$AR$368,MATCH(1,(DATA!$D$133:$D$368=B1869)*(DATA!$E$133:$E$368=D1869),0)),"n/a")</f>
        <v>3.95908726463573</v>
      </c>
      <c r="L1869" s="77">
        <f t="array" ref="L1869">IFERROR(INDEX(DATA!$AS$133:$AS$368,MATCH(1,(DATA!$D$133:$D$368=B1869)*(DATA!$E$133:$E$368=D1869),0)),"n/a")</f>
        <v>5.9023477390510497E-2</v>
      </c>
      <c r="M1869" s="66"/>
      <c r="N1869" s="66"/>
      <c r="O1869" s="66"/>
      <c r="P1869" s="66"/>
      <c r="Q1869" s="66"/>
      <c r="S1869" s="70"/>
      <c r="U1869" s="70"/>
      <c r="W1869" s="70"/>
      <c r="Y1869" s="70"/>
    </row>
    <row r="1870" spans="1:25" s="69" customFormat="1" x14ac:dyDescent="0.2">
      <c r="A1870" s="75" t="s">
        <v>19</v>
      </c>
      <c r="B1870" s="66" t="s">
        <v>20</v>
      </c>
      <c r="C1870" s="66" t="s">
        <v>26</v>
      </c>
      <c r="D1870" s="66" t="s">
        <v>298</v>
      </c>
      <c r="E1870" s="87">
        <f t="array" ref="E1870">IFERROR(INDEX(DATA!$N$133:$N$368,MATCH(1,(DATA!$D$133:$D$368=B1870)*(DATA!$E$133:$E$368=D1870),0)),"n/a")</f>
        <v>3.8068361086765998</v>
      </c>
      <c r="F1870" s="77">
        <f t="array" ref="F1870">IFERROR(INDEX(DATA!$O$133:$O$368,MATCH(1,(DATA!$D$133:$D$368=B1870)*(DATA!$E$133:$E$368=D1870),0)),"n/a")</f>
        <v>0.18049343727810399</v>
      </c>
      <c r="G1870" s="87">
        <f t="array" ref="G1870">IFERROR(INDEX(DATA!$X$133:$X$368,MATCH(1,(DATA!$D$133:$D$368=B1870)*(DATA!$E$133:$E$368=D1870),0)),"n/a")</f>
        <v>3.7782639004717198</v>
      </c>
      <c r="H1870" s="77">
        <f t="array" ref="H1870">IFERROR(INDEX(DATA!$Y$133:$Y$368,MATCH(1,(DATA!$D$133:$D$368=B1870)*(DATA!$E$133:$E$368=D1870),0)),"n/a")</f>
        <v>0.142364515061774</v>
      </c>
      <c r="I1870" s="87">
        <f t="array" ref="I1870">IFERROR(INDEX(DATA!$AH$133:$AH$368,MATCH(1,(DATA!$D$133:$D$368=B1870)*(DATA!$E$133:$E$368=D1870),0)),"n/a")</f>
        <v>3.7227713394925002</v>
      </c>
      <c r="J1870" s="77">
        <f t="array" ref="J1870">IFERROR(INDEX(DATA!$AI$133:$AI$368,MATCH(1,(DATA!$D$133:$D$368=B1870)*(DATA!$E$133:$E$368=D1870),0)),"n/a")</f>
        <v>9.0761053738377395E-2</v>
      </c>
      <c r="K1870" s="87">
        <f t="array" ref="K1870">IFERROR(INDEX(DATA!$AR$133:$AR$368,MATCH(1,(DATA!$D$133:$D$368=B1870)*(DATA!$E$133:$E$368=D1870),0)),"n/a")</f>
        <v>3.7143093183025799</v>
      </c>
      <c r="L1870" s="77">
        <f t="array" ref="L1870">IFERROR(INDEX(DATA!$AS$133:$AS$368,MATCH(1,(DATA!$D$133:$D$368=B1870)*(DATA!$E$133:$E$368=D1870),0)),"n/a")</f>
        <v>-3.5643109751527798E-2</v>
      </c>
      <c r="M1870" s="66"/>
      <c r="N1870" s="66"/>
      <c r="O1870" s="66"/>
      <c r="P1870" s="66"/>
      <c r="Q1870" s="66"/>
      <c r="S1870" s="70"/>
      <c r="U1870" s="70"/>
      <c r="W1870" s="70"/>
      <c r="Y1870" s="70"/>
    </row>
    <row r="1871" spans="1:25" s="69" customFormat="1" x14ac:dyDescent="0.2">
      <c r="A1871" s="75" t="s">
        <v>19</v>
      </c>
      <c r="B1871" s="66" t="s">
        <v>20</v>
      </c>
      <c r="C1871" s="66" t="s">
        <v>26</v>
      </c>
      <c r="D1871" s="66" t="s">
        <v>299</v>
      </c>
      <c r="E1871" s="87">
        <f t="array" ref="E1871">IFERROR(INDEX(DATA!$N$133:$N$368,MATCH(1,(DATA!$D$133:$D$368=B1871)*(DATA!$E$133:$E$368=D1871),0)),"n/a")</f>
        <v>3.8242319359499199</v>
      </c>
      <c r="F1871" s="77">
        <f t="array" ref="F1871">IFERROR(INDEX(DATA!$O$133:$O$368,MATCH(1,(DATA!$D$133:$D$368=B1871)*(DATA!$E$133:$E$368=D1871),0)),"n/a")</f>
        <v>6.4464437558897997E-2</v>
      </c>
      <c r="G1871" s="87">
        <f t="array" ref="G1871">IFERROR(INDEX(DATA!$X$133:$X$368,MATCH(1,(DATA!$D$133:$D$368=B1871)*(DATA!$E$133:$E$368=D1871),0)),"n/a")</f>
        <v>3.8139175814217299</v>
      </c>
      <c r="H1871" s="77">
        <f t="array" ref="H1871">IFERROR(INDEX(DATA!$Y$133:$Y$368,MATCH(1,(DATA!$D$133:$D$368=B1871)*(DATA!$E$133:$E$368=D1871),0)),"n/a")</f>
        <v>5.74604736464219E-2</v>
      </c>
      <c r="I1871" s="87">
        <f t="array" ref="I1871">IFERROR(INDEX(DATA!$AH$133:$AH$368,MATCH(1,(DATA!$D$133:$D$368=B1871)*(DATA!$E$133:$E$368=D1871),0)),"n/a")</f>
        <v>3.8380019770922198</v>
      </c>
      <c r="J1871" s="77">
        <f t="array" ref="J1871">IFERROR(INDEX(DATA!$AI$133:$AI$368,MATCH(1,(DATA!$D$133:$D$368=B1871)*(DATA!$E$133:$E$368=D1871),0)),"n/a")</f>
        <v>6.81425511347485E-2</v>
      </c>
      <c r="K1871" s="87">
        <f t="array" ref="K1871">IFERROR(INDEX(DATA!$AR$133:$AR$368,MATCH(1,(DATA!$D$133:$D$368=B1871)*(DATA!$E$133:$E$368=D1871),0)),"n/a")</f>
        <v>3.7049259071201202</v>
      </c>
      <c r="L1871" s="77">
        <f t="array" ref="L1871">IFERROR(INDEX(DATA!$AS$133:$AS$368,MATCH(1,(DATA!$D$133:$D$368=B1871)*(DATA!$E$133:$E$368=D1871),0)),"n/a")</f>
        <v>3.9028513498521003E-2</v>
      </c>
      <c r="M1871" s="66"/>
      <c r="N1871" s="66"/>
      <c r="O1871" s="66"/>
      <c r="P1871" s="66"/>
      <c r="Q1871" s="66"/>
      <c r="S1871" s="70"/>
      <c r="U1871" s="70"/>
      <c r="W1871" s="70"/>
      <c r="Y1871" s="70"/>
    </row>
    <row r="1872" spans="1:25" s="69" customFormat="1" x14ac:dyDescent="0.2">
      <c r="A1872" s="75" t="s">
        <v>19</v>
      </c>
      <c r="B1872" s="66" t="s">
        <v>20</v>
      </c>
      <c r="C1872" s="66" t="s">
        <v>26</v>
      </c>
      <c r="D1872" s="66" t="s">
        <v>300</v>
      </c>
      <c r="E1872" s="87">
        <f t="array" ref="E1872">IFERROR(INDEX(DATA!$N$133:$N$368,MATCH(1,(DATA!$D$133:$D$368=B1872)*(DATA!$E$133:$E$368=D1872),0)),"n/a")</f>
        <v>3.4847237916292801</v>
      </c>
      <c r="F1872" s="77">
        <f t="array" ref="F1872">IFERROR(INDEX(DATA!$O$133:$O$368,MATCH(1,(DATA!$D$133:$D$368=B1872)*(DATA!$E$133:$E$368=D1872),0)),"n/a")</f>
        <v>-2.1933072407166299E-2</v>
      </c>
      <c r="G1872" s="87">
        <f t="array" ref="G1872">IFERROR(INDEX(DATA!$X$133:$X$368,MATCH(1,(DATA!$D$133:$D$368=B1872)*(DATA!$E$133:$E$368=D1872),0)),"n/a")</f>
        <v>3.5869823806330499</v>
      </c>
      <c r="H1872" s="77">
        <f t="array" ref="H1872">IFERROR(INDEX(DATA!$Y$133:$Y$368,MATCH(1,(DATA!$D$133:$D$368=B1872)*(DATA!$E$133:$E$368=D1872),0)),"n/a")</f>
        <v>6.7194286580667996E-4</v>
      </c>
      <c r="I1872" s="87">
        <f t="array" ref="I1872">IFERROR(INDEX(DATA!$AH$133:$AH$368,MATCH(1,(DATA!$D$133:$D$368=B1872)*(DATA!$E$133:$E$368=D1872),0)),"n/a")</f>
        <v>3.6251937993303698</v>
      </c>
      <c r="J1872" s="77">
        <f t="array" ref="J1872">IFERROR(INDEX(DATA!$AI$133:$AI$368,MATCH(1,(DATA!$D$133:$D$368=B1872)*(DATA!$E$133:$E$368=D1872),0)),"n/a")</f>
        <v>5.3999474131006097E-3</v>
      </c>
      <c r="K1872" s="87">
        <f t="array" ref="K1872">IFERROR(INDEX(DATA!$AR$133:$AR$368,MATCH(1,(DATA!$D$133:$D$368=B1872)*(DATA!$E$133:$E$368=D1872),0)),"n/a")</f>
        <v>3.5900389558760102</v>
      </c>
      <c r="L1872" s="77">
        <f t="array" ref="L1872">IFERROR(INDEX(DATA!$AS$133:$AS$368,MATCH(1,(DATA!$D$133:$D$368=B1872)*(DATA!$E$133:$E$368=D1872),0)),"n/a")</f>
        <v>2.6455544170118001E-3</v>
      </c>
      <c r="M1872" s="66"/>
      <c r="N1872" s="66"/>
      <c r="O1872" s="66"/>
      <c r="P1872" s="66"/>
      <c r="Q1872" s="66"/>
      <c r="S1872" s="70"/>
      <c r="U1872" s="70"/>
      <c r="W1872" s="70"/>
      <c r="Y1872" s="70"/>
    </row>
    <row r="1873" spans="1:25" s="69" customFormat="1" x14ac:dyDescent="0.2">
      <c r="A1873" s="75" t="s">
        <v>19</v>
      </c>
      <c r="B1873" s="66" t="s">
        <v>20</v>
      </c>
      <c r="C1873" s="66" t="s">
        <v>26</v>
      </c>
      <c r="D1873" s="66" t="s">
        <v>301</v>
      </c>
      <c r="E1873" s="87">
        <f t="array" ref="E1873">IFERROR(INDEX(DATA!$N$133:$N$368,MATCH(1,(DATA!$D$133:$D$368=B1873)*(DATA!$E$133:$E$368=D1873),0)),"n/a")</f>
        <v>4.1523198097064302</v>
      </c>
      <c r="F1873" s="77">
        <f t="array" ref="F1873">IFERROR(INDEX(DATA!$O$133:$O$368,MATCH(1,(DATA!$D$133:$D$368=B1873)*(DATA!$E$133:$E$368=D1873),0)),"n/a")</f>
        <v>4.7580700686607698E-2</v>
      </c>
      <c r="G1873" s="87">
        <f t="array" ref="G1873">IFERROR(INDEX(DATA!$X$133:$X$368,MATCH(1,(DATA!$D$133:$D$368=B1873)*(DATA!$E$133:$E$368=D1873),0)),"n/a")</f>
        <v>4.1456442523809098</v>
      </c>
      <c r="H1873" s="77">
        <f t="array" ref="H1873">IFERROR(INDEX(DATA!$Y$133:$Y$368,MATCH(1,(DATA!$D$133:$D$368=B1873)*(DATA!$E$133:$E$368=D1873),0)),"n/a")</f>
        <v>0.14642839321632001</v>
      </c>
      <c r="I1873" s="87">
        <f t="array" ref="I1873">IFERROR(INDEX(DATA!$AH$133:$AH$368,MATCH(1,(DATA!$D$133:$D$368=B1873)*(DATA!$E$133:$E$368=D1873),0)),"n/a")</f>
        <v>4.1352245975368298</v>
      </c>
      <c r="J1873" s="77">
        <f t="array" ref="J1873">IFERROR(INDEX(DATA!$AI$133:$AI$368,MATCH(1,(DATA!$D$133:$D$368=B1873)*(DATA!$E$133:$E$368=D1873),0)),"n/a")</f>
        <v>0.19295244041266699</v>
      </c>
      <c r="K1873" s="87">
        <f t="array" ref="K1873">IFERROR(INDEX(DATA!$AR$133:$AR$368,MATCH(1,(DATA!$D$133:$D$368=B1873)*(DATA!$E$133:$E$368=D1873),0)),"n/a")</f>
        <v>4.1495451673356802</v>
      </c>
      <c r="L1873" s="77">
        <f t="array" ref="L1873">IFERROR(INDEX(DATA!$AS$133:$AS$368,MATCH(1,(DATA!$D$133:$D$368=B1873)*(DATA!$E$133:$E$368=D1873),0)),"n/a")</f>
        <v>0.16994723646527399</v>
      </c>
      <c r="M1873" s="66"/>
      <c r="N1873" s="66"/>
      <c r="O1873" s="66"/>
      <c r="P1873" s="66"/>
      <c r="Q1873" s="66"/>
      <c r="S1873" s="70"/>
      <c r="U1873" s="70"/>
      <c r="W1873" s="70"/>
      <c r="Y1873" s="70"/>
    </row>
    <row r="1874" spans="1:25" s="69" customFormat="1" x14ac:dyDescent="0.2">
      <c r="A1874" s="75" t="s">
        <v>19</v>
      </c>
      <c r="B1874" s="66" t="s">
        <v>20</v>
      </c>
      <c r="C1874" s="66" t="s">
        <v>26</v>
      </c>
      <c r="D1874" s="66" t="s">
        <v>302</v>
      </c>
      <c r="E1874" s="87">
        <f t="array" ref="E1874">IFERROR(INDEX(DATA!$N$133:$N$368,MATCH(1,(DATA!$D$133:$D$368=B1874)*(DATA!$E$133:$E$368=D1874),0)),"n/a")</f>
        <v>3.6900017606771098</v>
      </c>
      <c r="F1874" s="77">
        <f t="array" ref="F1874">IFERROR(INDEX(DATA!$O$133:$O$368,MATCH(1,(DATA!$D$133:$D$368=B1874)*(DATA!$E$133:$E$368=D1874),0)),"n/a")</f>
        <v>1.98911825524083E-2</v>
      </c>
      <c r="G1874" s="87">
        <f t="array" ref="G1874">IFERROR(INDEX(DATA!$X$133:$X$368,MATCH(1,(DATA!$D$133:$D$368=B1874)*(DATA!$E$133:$E$368=D1874),0)),"n/a")</f>
        <v>3.6901843792493501</v>
      </c>
      <c r="H1874" s="77">
        <f t="array" ref="H1874">IFERROR(INDEX(DATA!$Y$133:$Y$368,MATCH(1,(DATA!$D$133:$D$368=B1874)*(DATA!$E$133:$E$368=D1874),0)),"n/a")</f>
        <v>1.7021056528853301E-2</v>
      </c>
      <c r="I1874" s="87">
        <f t="array" ref="I1874">IFERROR(INDEX(DATA!$AH$133:$AH$368,MATCH(1,(DATA!$D$133:$D$368=B1874)*(DATA!$E$133:$E$368=D1874),0)),"n/a")</f>
        <v>3.6225212644823199</v>
      </c>
      <c r="J1874" s="77">
        <f t="array" ref="J1874">IFERROR(INDEX(DATA!$AI$133:$AI$368,MATCH(1,(DATA!$D$133:$D$368=B1874)*(DATA!$E$133:$E$368=D1874),0)),"n/a")</f>
        <v>5.4852643369364103E-3</v>
      </c>
      <c r="K1874" s="87">
        <f t="array" ref="K1874">IFERROR(INDEX(DATA!$AR$133:$AR$368,MATCH(1,(DATA!$D$133:$D$368=B1874)*(DATA!$E$133:$E$368=D1874),0)),"n/a")</f>
        <v>3.6407679937745101</v>
      </c>
      <c r="L1874" s="77">
        <f t="array" ref="L1874">IFERROR(INDEX(DATA!$AS$133:$AS$368,MATCH(1,(DATA!$D$133:$D$368=B1874)*(DATA!$E$133:$E$368=D1874),0)),"n/a")</f>
        <v>4.0560434775409699E-3</v>
      </c>
      <c r="M1874" s="66"/>
      <c r="N1874" s="66"/>
      <c r="O1874" s="66"/>
      <c r="P1874" s="66"/>
      <c r="Q1874" s="66"/>
      <c r="S1874" s="70"/>
      <c r="U1874" s="70"/>
      <c r="W1874" s="70"/>
      <c r="Y1874" s="70"/>
    </row>
    <row r="1875" spans="1:25" s="69" customFormat="1" x14ac:dyDescent="0.2">
      <c r="A1875" s="75" t="s">
        <v>19</v>
      </c>
      <c r="B1875" s="66" t="s">
        <v>20</v>
      </c>
      <c r="C1875" s="66" t="s">
        <v>26</v>
      </c>
      <c r="D1875" s="66" t="s">
        <v>303</v>
      </c>
      <c r="E1875" s="87">
        <f t="array" ref="E1875">IFERROR(INDEX(DATA!$N$133:$N$368,MATCH(1,(DATA!$D$133:$D$368=B1875)*(DATA!$E$133:$E$368=D1875),0)),"n/a")</f>
        <v>3.5479086694655901</v>
      </c>
      <c r="F1875" s="77">
        <f t="array" ref="F1875">IFERROR(INDEX(DATA!$O$133:$O$368,MATCH(1,(DATA!$D$133:$D$368=B1875)*(DATA!$E$133:$E$368=D1875),0)),"n/a")</f>
        <v>6.3247648995191301E-4</v>
      </c>
      <c r="G1875" s="87">
        <f t="array" ref="G1875">IFERROR(INDEX(DATA!$X$133:$X$368,MATCH(1,(DATA!$D$133:$D$368=B1875)*(DATA!$E$133:$E$368=D1875),0)),"n/a")</f>
        <v>3.4899498249212999</v>
      </c>
      <c r="H1875" s="77">
        <f t="array" ref="H1875">IFERROR(INDEX(DATA!$Y$133:$Y$368,MATCH(1,(DATA!$D$133:$D$368=B1875)*(DATA!$E$133:$E$368=D1875),0)),"n/a")</f>
        <v>-7.0103066405076599E-3</v>
      </c>
      <c r="I1875" s="87">
        <f t="array" ref="I1875">IFERROR(INDEX(DATA!$AH$133:$AH$368,MATCH(1,(DATA!$D$133:$D$368=B1875)*(DATA!$E$133:$E$368=D1875),0)),"n/a")</f>
        <v>3.5438228639314602</v>
      </c>
      <c r="J1875" s="77">
        <f t="array" ref="J1875">IFERROR(INDEX(DATA!$AI$133:$AI$368,MATCH(1,(DATA!$D$133:$D$368=B1875)*(DATA!$E$133:$E$368=D1875),0)),"n/a")</f>
        <v>5.4112035331884099E-2</v>
      </c>
      <c r="K1875" s="87">
        <f t="array" ref="K1875">IFERROR(INDEX(DATA!$AR$133:$AR$368,MATCH(1,(DATA!$D$133:$D$368=B1875)*(DATA!$E$133:$E$368=D1875),0)),"n/a")</f>
        <v>3.54945369152037</v>
      </c>
      <c r="L1875" s="77">
        <f t="array" ref="L1875">IFERROR(INDEX(DATA!$AS$133:$AS$368,MATCH(1,(DATA!$D$133:$D$368=B1875)*(DATA!$E$133:$E$368=D1875),0)),"n/a")</f>
        <v>9.5773647751648802E-2</v>
      </c>
      <c r="M1875" s="66"/>
      <c r="N1875" s="66"/>
      <c r="O1875" s="66"/>
      <c r="P1875" s="66"/>
      <c r="Q1875" s="66"/>
      <c r="S1875" s="70"/>
      <c r="U1875" s="70"/>
      <c r="W1875" s="70"/>
      <c r="Y1875" s="70"/>
    </row>
    <row r="1876" spans="1:25" s="69" customFormat="1" x14ac:dyDescent="0.2">
      <c r="A1876" s="75" t="s">
        <v>19</v>
      </c>
      <c r="B1876" s="66" t="s">
        <v>20</v>
      </c>
      <c r="C1876" s="66" t="s">
        <v>26</v>
      </c>
      <c r="D1876" s="66" t="s">
        <v>304</v>
      </c>
      <c r="E1876" s="87">
        <f t="array" ref="E1876">IFERROR(INDEX(DATA!$N$133:$N$368,MATCH(1,(DATA!$D$133:$D$368=B1876)*(DATA!$E$133:$E$368=D1876),0)),"n/a")</f>
        <v>3.4657115255876998</v>
      </c>
      <c r="F1876" s="77">
        <f t="array" ref="F1876">IFERROR(INDEX(DATA!$O$133:$O$368,MATCH(1,(DATA!$D$133:$D$368=B1876)*(DATA!$E$133:$E$368=D1876),0)),"n/a")</f>
        <v>-1.30621867412261E-3</v>
      </c>
      <c r="G1876" s="87">
        <f t="array" ref="G1876">IFERROR(INDEX(DATA!$X$133:$X$368,MATCH(1,(DATA!$D$133:$D$368=B1876)*(DATA!$E$133:$E$368=D1876),0)),"n/a")</f>
        <v>3.4563063510712801</v>
      </c>
      <c r="H1876" s="77">
        <f t="array" ref="H1876">IFERROR(INDEX(DATA!$Y$133:$Y$368,MATCH(1,(DATA!$D$133:$D$368=B1876)*(DATA!$E$133:$E$368=D1876),0)),"n/a")</f>
        <v>-2.0730853856941601E-2</v>
      </c>
      <c r="I1876" s="87">
        <f t="array" ref="I1876">IFERROR(INDEX(DATA!$AH$133:$AH$368,MATCH(1,(DATA!$D$133:$D$368=B1876)*(DATA!$E$133:$E$368=D1876),0)),"n/a")</f>
        <v>3.4714456677158401</v>
      </c>
      <c r="J1876" s="77">
        <f t="array" ref="J1876">IFERROR(INDEX(DATA!$AI$133:$AI$368,MATCH(1,(DATA!$D$133:$D$368=B1876)*(DATA!$E$133:$E$368=D1876),0)),"n/a")</f>
        <v>5.0579956620992999E-3</v>
      </c>
      <c r="K1876" s="87">
        <f t="array" ref="K1876">IFERROR(INDEX(DATA!$AR$133:$AR$368,MATCH(1,(DATA!$D$133:$D$368=B1876)*(DATA!$E$133:$E$368=D1876),0)),"n/a")</f>
        <v>3.2563946259050698</v>
      </c>
      <c r="L1876" s="77">
        <f t="array" ref="L1876">IFERROR(INDEX(DATA!$AS$133:$AS$368,MATCH(1,(DATA!$D$133:$D$368=B1876)*(DATA!$E$133:$E$368=D1876),0)),"n/a")</f>
        <v>-4.56907940816818E-2</v>
      </c>
      <c r="M1876" s="66"/>
      <c r="N1876" s="66"/>
      <c r="O1876" s="66"/>
      <c r="P1876" s="66"/>
      <c r="Q1876" s="66"/>
      <c r="S1876" s="70"/>
      <c r="U1876" s="70"/>
      <c r="W1876" s="70"/>
      <c r="Y1876" s="70"/>
    </row>
    <row r="1877" spans="1:25" s="69" customFormat="1" x14ac:dyDescent="0.2">
      <c r="A1877" s="75" t="s">
        <v>19</v>
      </c>
      <c r="B1877" s="66" t="s">
        <v>20</v>
      </c>
      <c r="C1877" s="66" t="s">
        <v>26</v>
      </c>
      <c r="D1877" s="66" t="s">
        <v>305</v>
      </c>
      <c r="E1877" s="87">
        <f t="array" ref="E1877">IFERROR(INDEX(DATA!$N$133:$N$368,MATCH(1,(DATA!$D$133:$D$368=B1877)*(DATA!$E$133:$E$368=D1877),0)),"n/a")</f>
        <v>4.3722902575734102</v>
      </c>
      <c r="F1877" s="77">
        <f t="array" ref="F1877">IFERROR(INDEX(DATA!$O$133:$O$368,MATCH(1,(DATA!$D$133:$D$368=B1877)*(DATA!$E$133:$E$368=D1877),0)),"n/a")</f>
        <v>0.17553481618033701</v>
      </c>
      <c r="G1877" s="87">
        <f t="array" ref="G1877">IFERROR(INDEX(DATA!$X$133:$X$368,MATCH(1,(DATA!$D$133:$D$368=B1877)*(DATA!$E$133:$E$368=D1877),0)),"n/a")</f>
        <v>4.3705114568214301</v>
      </c>
      <c r="H1877" s="77">
        <f t="array" ref="H1877">IFERROR(INDEX(DATA!$Y$133:$Y$368,MATCH(1,(DATA!$D$133:$D$368=B1877)*(DATA!$E$133:$E$368=D1877),0)),"n/a")</f>
        <v>0.18765290180188399</v>
      </c>
      <c r="I1877" s="87">
        <f t="array" ref="I1877">IFERROR(INDEX(DATA!$AH$133:$AH$368,MATCH(1,(DATA!$D$133:$D$368=B1877)*(DATA!$E$133:$E$368=D1877),0)),"n/a")</f>
        <v>4.4370505783305196</v>
      </c>
      <c r="J1877" s="77">
        <f t="array" ref="J1877">IFERROR(INDEX(DATA!$AI$133:$AI$368,MATCH(1,(DATA!$D$133:$D$368=B1877)*(DATA!$E$133:$E$368=D1877),0)),"n/a")</f>
        <v>0.13697154415149199</v>
      </c>
      <c r="K1877" s="87">
        <f t="array" ref="K1877">IFERROR(INDEX(DATA!$AR$133:$AR$368,MATCH(1,(DATA!$D$133:$D$368=B1877)*(DATA!$E$133:$E$368=D1877),0)),"n/a")</f>
        <v>4.3123079224534102</v>
      </c>
      <c r="L1877" s="77">
        <f t="array" ref="L1877">IFERROR(INDEX(DATA!$AS$133:$AS$368,MATCH(1,(DATA!$D$133:$D$368=B1877)*(DATA!$E$133:$E$368=D1877),0)),"n/a")</f>
        <v>7.87541825318257E-2</v>
      </c>
      <c r="M1877" s="66"/>
      <c r="N1877" s="66"/>
      <c r="O1877" s="66"/>
      <c r="P1877" s="66"/>
      <c r="Q1877" s="66"/>
      <c r="S1877" s="70"/>
      <c r="U1877" s="70"/>
      <c r="W1877" s="70"/>
      <c r="Y1877" s="70"/>
    </row>
    <row r="1878" spans="1:25" s="69" customFormat="1" x14ac:dyDescent="0.2">
      <c r="A1878" s="75" t="s">
        <v>19</v>
      </c>
      <c r="B1878" s="66" t="s">
        <v>20</v>
      </c>
      <c r="C1878" s="66" t="s">
        <v>26</v>
      </c>
      <c r="D1878" s="66" t="s">
        <v>306</v>
      </c>
      <c r="E1878" s="87">
        <f t="array" ref="E1878">IFERROR(INDEX(DATA!$N$133:$N$368,MATCH(1,(DATA!$D$133:$D$368=B1878)*(DATA!$E$133:$E$368=D1878),0)),"n/a")</f>
        <v>3.5959408771072399</v>
      </c>
      <c r="F1878" s="77">
        <f t="array" ref="F1878">IFERROR(INDEX(DATA!$O$133:$O$368,MATCH(1,(DATA!$D$133:$D$368=B1878)*(DATA!$E$133:$E$368=D1878),0)),"n/a")</f>
        <v>3.44631090698823E-2</v>
      </c>
      <c r="G1878" s="87">
        <f t="array" ref="G1878">IFERROR(INDEX(DATA!$X$133:$X$368,MATCH(1,(DATA!$D$133:$D$368=B1878)*(DATA!$E$133:$E$368=D1878),0)),"n/a")</f>
        <v>3.5540604336613701</v>
      </c>
      <c r="H1878" s="77">
        <f t="array" ref="H1878">IFERROR(INDEX(DATA!$Y$133:$Y$368,MATCH(1,(DATA!$D$133:$D$368=B1878)*(DATA!$E$133:$E$368=D1878),0)),"n/a")</f>
        <v>4.10329836013376E-2</v>
      </c>
      <c r="I1878" s="87">
        <f t="array" ref="I1878">IFERROR(INDEX(DATA!$AH$133:$AH$368,MATCH(1,(DATA!$D$133:$D$368=B1878)*(DATA!$E$133:$E$368=D1878),0)),"n/a")</f>
        <v>3.5845391753630098</v>
      </c>
      <c r="J1878" s="77">
        <f t="array" ref="J1878">IFERROR(INDEX(DATA!$AI$133:$AI$368,MATCH(1,(DATA!$D$133:$D$368=B1878)*(DATA!$E$133:$E$368=D1878),0)),"n/a")</f>
        <v>4.9512597835502797E-2</v>
      </c>
      <c r="K1878" s="87">
        <f t="array" ref="K1878">IFERROR(INDEX(DATA!$AR$133:$AR$368,MATCH(1,(DATA!$D$133:$D$368=B1878)*(DATA!$E$133:$E$368=D1878),0)),"n/a")</f>
        <v>3.6187499651123698</v>
      </c>
      <c r="L1878" s="77">
        <f t="array" ref="L1878">IFERROR(INDEX(DATA!$AS$133:$AS$368,MATCH(1,(DATA!$D$133:$D$368=B1878)*(DATA!$E$133:$E$368=D1878),0)),"n/a")</f>
        <v>5.0576417079144599E-2</v>
      </c>
      <c r="M1878" s="66"/>
      <c r="N1878" s="66"/>
      <c r="O1878" s="66"/>
      <c r="P1878" s="66"/>
      <c r="Q1878" s="66"/>
      <c r="S1878" s="70"/>
      <c r="U1878" s="70"/>
      <c r="W1878" s="70"/>
      <c r="Y1878" s="70"/>
    </row>
    <row r="1879" spans="1:25" s="69" customFormat="1" x14ac:dyDescent="0.2">
      <c r="A1879" s="75" t="s">
        <v>19</v>
      </c>
      <c r="B1879" s="66" t="s">
        <v>20</v>
      </c>
      <c r="C1879" s="66" t="s">
        <v>26</v>
      </c>
      <c r="D1879" s="66" t="s">
        <v>307</v>
      </c>
      <c r="E1879" s="87">
        <f t="array" ref="E1879">IFERROR(INDEX(DATA!$N$133:$N$368,MATCH(1,(DATA!$D$133:$D$368=B1879)*(DATA!$E$133:$E$368=D1879),0)),"n/a")</f>
        <v>4.1396914228583297</v>
      </c>
      <c r="F1879" s="77">
        <f t="array" ref="F1879">IFERROR(INDEX(DATA!$O$133:$O$368,MATCH(1,(DATA!$D$133:$D$368=B1879)*(DATA!$E$133:$E$368=D1879),0)),"n/a")</f>
        <v>1.29575628829407E-2</v>
      </c>
      <c r="G1879" s="87">
        <f t="array" ref="G1879">IFERROR(INDEX(DATA!$X$133:$X$368,MATCH(1,(DATA!$D$133:$D$368=B1879)*(DATA!$E$133:$E$368=D1879),0)),"n/a")</f>
        <v>4.0887450569344796</v>
      </c>
      <c r="H1879" s="77">
        <f t="array" ref="H1879">IFERROR(INDEX(DATA!$Y$133:$Y$368,MATCH(1,(DATA!$D$133:$D$368=B1879)*(DATA!$E$133:$E$368=D1879),0)),"n/a")</f>
        <v>-2.72076976107413E-3</v>
      </c>
      <c r="I1879" s="87">
        <f t="array" ref="I1879">IFERROR(INDEX(DATA!$AH$133:$AH$368,MATCH(1,(DATA!$D$133:$D$368=B1879)*(DATA!$E$133:$E$368=D1879),0)),"n/a")</f>
        <v>4.0718448760055503</v>
      </c>
      <c r="J1879" s="77">
        <f t="array" ref="J1879">IFERROR(INDEX(DATA!$AI$133:$AI$368,MATCH(1,(DATA!$D$133:$D$368=B1879)*(DATA!$E$133:$E$368=D1879),0)),"n/a")</f>
        <v>-2.3875933232141499E-2</v>
      </c>
      <c r="K1879" s="87">
        <f t="array" ref="K1879">IFERROR(INDEX(DATA!$AR$133:$AR$368,MATCH(1,(DATA!$D$133:$D$368=B1879)*(DATA!$E$133:$E$368=D1879),0)),"n/a")</f>
        <v>4.0497319705283896</v>
      </c>
      <c r="L1879" s="77">
        <f t="array" ref="L1879">IFERROR(INDEX(DATA!$AS$133:$AS$368,MATCH(1,(DATA!$D$133:$D$368=B1879)*(DATA!$E$133:$E$368=D1879),0)),"n/a")</f>
        <v>-4.6027421910255002E-2</v>
      </c>
      <c r="M1879" s="66"/>
      <c r="N1879" s="66"/>
      <c r="O1879" s="66"/>
      <c r="P1879" s="66"/>
      <c r="Q1879" s="66"/>
      <c r="S1879" s="70"/>
      <c r="U1879" s="70"/>
      <c r="W1879" s="70"/>
      <c r="Y1879" s="70"/>
    </row>
    <row r="1880" spans="1:25" s="69" customFormat="1" x14ac:dyDescent="0.2">
      <c r="A1880" s="75" t="s">
        <v>19</v>
      </c>
      <c r="B1880" s="66" t="s">
        <v>20</v>
      </c>
      <c r="C1880" s="66" t="s">
        <v>26</v>
      </c>
      <c r="D1880" s="66" t="s">
        <v>308</v>
      </c>
      <c r="E1880" s="87">
        <f t="array" ref="E1880">IFERROR(INDEX(DATA!$N$133:$N$368,MATCH(1,(DATA!$D$133:$D$368=B1880)*(DATA!$E$133:$E$368=D1880),0)),"n/a")</f>
        <v>3.4677440127980002</v>
      </c>
      <c r="F1880" s="77">
        <f t="array" ref="F1880">IFERROR(INDEX(DATA!$O$133:$O$368,MATCH(1,(DATA!$D$133:$D$368=B1880)*(DATA!$E$133:$E$368=D1880),0)),"n/a")</f>
        <v>-1.2471809987081E-3</v>
      </c>
      <c r="G1880" s="87">
        <f t="array" ref="G1880">IFERROR(INDEX(DATA!$X$133:$X$368,MATCH(1,(DATA!$D$133:$D$368=B1880)*(DATA!$E$133:$E$368=D1880),0)),"n/a")</f>
        <v>3.48382677045071</v>
      </c>
      <c r="H1880" s="77">
        <f t="array" ref="H1880">IFERROR(INDEX(DATA!$Y$133:$Y$368,MATCH(1,(DATA!$D$133:$D$368=B1880)*(DATA!$E$133:$E$368=D1880),0)),"n/a")</f>
        <v>4.1548585097493599E-3</v>
      </c>
      <c r="I1880" s="87">
        <f t="array" ref="I1880">IFERROR(INDEX(DATA!$AH$133:$AH$368,MATCH(1,(DATA!$D$133:$D$368=B1880)*(DATA!$E$133:$E$368=D1880),0)),"n/a")</f>
        <v>3.5110783525089602</v>
      </c>
      <c r="J1880" s="77">
        <f t="array" ref="J1880">IFERROR(INDEX(DATA!$AI$133:$AI$368,MATCH(1,(DATA!$D$133:$D$368=B1880)*(DATA!$E$133:$E$368=D1880),0)),"n/a")</f>
        <v>2.5705889778814401E-2</v>
      </c>
      <c r="K1880" s="87">
        <f t="array" ref="K1880">IFERROR(INDEX(DATA!$AR$133:$AR$368,MATCH(1,(DATA!$D$133:$D$368=B1880)*(DATA!$E$133:$E$368=D1880),0)),"n/a")</f>
        <v>3.5036075491613099</v>
      </c>
      <c r="L1880" s="77">
        <f t="array" ref="L1880">IFERROR(INDEX(DATA!$AS$133:$AS$368,MATCH(1,(DATA!$D$133:$D$368=B1880)*(DATA!$E$133:$E$368=D1880),0)),"n/a")</f>
        <v>3.1157760523412299E-2</v>
      </c>
      <c r="M1880" s="66"/>
      <c r="N1880" s="66"/>
      <c r="O1880" s="66"/>
      <c r="P1880" s="66"/>
      <c r="Q1880" s="66"/>
      <c r="S1880" s="70"/>
      <c r="U1880" s="70"/>
      <c r="W1880" s="70"/>
      <c r="Y1880" s="70"/>
    </row>
    <row r="1881" spans="1:25" s="69" customFormat="1" x14ac:dyDescent="0.2">
      <c r="A1881" s="75" t="s">
        <v>19</v>
      </c>
      <c r="B1881" s="66" t="s">
        <v>20</v>
      </c>
      <c r="C1881" s="66" t="s">
        <v>26</v>
      </c>
      <c r="D1881" s="66" t="s">
        <v>309</v>
      </c>
      <c r="E1881" s="87">
        <f t="array" ref="E1881">IFERROR(INDEX(DATA!$N$133:$N$368,MATCH(1,(DATA!$D$133:$D$368=B1881)*(DATA!$E$133:$E$368=D1881),0)),"n/a")</f>
        <v>3.1871935887137002</v>
      </c>
      <c r="F1881" s="77">
        <f t="array" ref="F1881">IFERROR(INDEX(DATA!$O$133:$O$368,MATCH(1,(DATA!$D$133:$D$368=B1881)*(DATA!$E$133:$E$368=D1881),0)),"n/a")</f>
        <v>-8.1350346717461008E-3</v>
      </c>
      <c r="G1881" s="87">
        <f t="array" ref="G1881">IFERROR(INDEX(DATA!$X$133:$X$368,MATCH(1,(DATA!$D$133:$D$368=B1881)*(DATA!$E$133:$E$368=D1881),0)),"n/a")</f>
        <v>3.2442108091916402</v>
      </c>
      <c r="H1881" s="77">
        <f t="array" ref="H1881">IFERROR(INDEX(DATA!$Y$133:$Y$368,MATCH(1,(DATA!$D$133:$D$368=B1881)*(DATA!$E$133:$E$368=D1881),0)),"n/a")</f>
        <v>-5.6655610671970096E-4</v>
      </c>
      <c r="I1881" s="87">
        <f t="array" ref="I1881">IFERROR(INDEX(DATA!$AH$133:$AH$368,MATCH(1,(DATA!$D$133:$D$368=B1881)*(DATA!$E$133:$E$368=D1881),0)),"n/a")</f>
        <v>3.2623494312608199</v>
      </c>
      <c r="J1881" s="77">
        <f t="array" ref="J1881">IFERROR(INDEX(DATA!$AI$133:$AI$368,MATCH(1,(DATA!$D$133:$D$368=B1881)*(DATA!$E$133:$E$368=D1881),0)),"n/a")</f>
        <v>3.4545747979689401E-2</v>
      </c>
      <c r="K1881" s="87">
        <f t="array" ref="K1881">IFERROR(INDEX(DATA!$AR$133:$AR$368,MATCH(1,(DATA!$D$133:$D$368=B1881)*(DATA!$E$133:$E$368=D1881),0)),"n/a")</f>
        <v>3.2489828936304401</v>
      </c>
      <c r="L1881" s="77">
        <f t="array" ref="L1881">IFERROR(INDEX(DATA!$AS$133:$AS$368,MATCH(1,(DATA!$D$133:$D$368=B1881)*(DATA!$E$133:$E$368=D1881),0)),"n/a")</f>
        <v>5.0405932426135801E-2</v>
      </c>
      <c r="M1881" s="66"/>
      <c r="N1881" s="66"/>
      <c r="O1881" s="66"/>
      <c r="P1881" s="66"/>
      <c r="Q1881" s="66"/>
      <c r="S1881" s="70"/>
      <c r="U1881" s="70"/>
      <c r="W1881" s="70"/>
      <c r="Y1881" s="70"/>
    </row>
    <row r="1882" spans="1:25" s="69" customFormat="1" x14ac:dyDescent="0.2">
      <c r="A1882" s="75" t="s">
        <v>19</v>
      </c>
      <c r="B1882" s="66" t="s">
        <v>20</v>
      </c>
      <c r="C1882" s="66" t="s">
        <v>26</v>
      </c>
      <c r="D1882" s="66" t="s">
        <v>310</v>
      </c>
      <c r="E1882" s="87">
        <f t="array" ref="E1882">IFERROR(INDEX(DATA!$N$133:$N$368,MATCH(1,(DATA!$D$133:$D$368=B1882)*(DATA!$E$133:$E$368=D1882),0)),"n/a")</f>
        <v>3.0218458675756898</v>
      </c>
      <c r="F1882" s="77">
        <f t="array" ref="F1882">IFERROR(INDEX(DATA!$O$133:$O$368,MATCH(1,(DATA!$D$133:$D$368=B1882)*(DATA!$E$133:$E$368=D1882),0)),"n/a")</f>
        <v>-2.94531724578867E-2</v>
      </c>
      <c r="G1882" s="87">
        <f t="array" ref="G1882">IFERROR(INDEX(DATA!$X$133:$X$368,MATCH(1,(DATA!$D$133:$D$368=B1882)*(DATA!$E$133:$E$368=D1882),0)),"n/a")</f>
        <v>3.1214370166292502</v>
      </c>
      <c r="H1882" s="77">
        <f t="array" ref="H1882">IFERROR(INDEX(DATA!$Y$133:$Y$368,MATCH(1,(DATA!$D$133:$D$368=B1882)*(DATA!$E$133:$E$368=D1882),0)),"n/a")</f>
        <v>-1.64067876393553E-2</v>
      </c>
      <c r="I1882" s="87">
        <f t="array" ref="I1882">IFERROR(INDEX(DATA!$AH$133:$AH$368,MATCH(1,(DATA!$D$133:$D$368=B1882)*(DATA!$E$133:$E$368=D1882),0)),"n/a")</f>
        <v>3.1683529381465698</v>
      </c>
      <c r="J1882" s="77">
        <f t="array" ref="J1882">IFERROR(INDEX(DATA!$AI$133:$AI$368,MATCH(1,(DATA!$D$133:$D$368=B1882)*(DATA!$E$133:$E$368=D1882),0)),"n/a")</f>
        <v>6.3852808695050306E-2</v>
      </c>
      <c r="K1882" s="87">
        <f t="array" ref="K1882">IFERROR(INDEX(DATA!$AR$133:$AR$368,MATCH(1,(DATA!$D$133:$D$368=B1882)*(DATA!$E$133:$E$368=D1882),0)),"n/a")</f>
        <v>3.1858595737967002</v>
      </c>
      <c r="L1882" s="77">
        <f t="array" ref="L1882">IFERROR(INDEX(DATA!$AS$133:$AS$368,MATCH(1,(DATA!$D$133:$D$368=B1882)*(DATA!$E$133:$E$368=D1882),0)),"n/a")</f>
        <v>0.107203580193968</v>
      </c>
      <c r="M1882" s="66"/>
      <c r="N1882" s="66"/>
      <c r="O1882" s="66"/>
      <c r="P1882" s="66"/>
      <c r="Q1882" s="66"/>
      <c r="S1882" s="70"/>
      <c r="U1882" s="70"/>
      <c r="W1882" s="70"/>
      <c r="Y1882" s="70"/>
    </row>
    <row r="1883" spans="1:25" s="69" customFormat="1" x14ac:dyDescent="0.2">
      <c r="A1883" s="75" t="s">
        <v>19</v>
      </c>
      <c r="B1883" s="66" t="s">
        <v>20</v>
      </c>
      <c r="C1883" s="66" t="s">
        <v>26</v>
      </c>
      <c r="D1883" s="66" t="s">
        <v>311</v>
      </c>
      <c r="E1883" s="87">
        <f t="array" ref="E1883">IFERROR(INDEX(DATA!$N$133:$N$368,MATCH(1,(DATA!$D$133:$D$368=B1883)*(DATA!$E$133:$E$368=D1883),0)),"n/a")</f>
        <v>4.0450493169781296</v>
      </c>
      <c r="F1883" s="77">
        <f t="array" ref="F1883">IFERROR(INDEX(DATA!$O$133:$O$368,MATCH(1,(DATA!$D$133:$D$368=B1883)*(DATA!$E$133:$E$368=D1883),0)),"n/a")</f>
        <v>1.7533055960907901E-2</v>
      </c>
      <c r="G1883" s="87">
        <f t="array" ref="G1883">IFERROR(INDEX(DATA!$X$133:$X$368,MATCH(1,(DATA!$D$133:$D$368=B1883)*(DATA!$E$133:$E$368=D1883),0)),"n/a")</f>
        <v>4.0203348725371599</v>
      </c>
      <c r="H1883" s="77">
        <f t="array" ref="H1883">IFERROR(INDEX(DATA!$Y$133:$Y$368,MATCH(1,(DATA!$D$133:$D$368=B1883)*(DATA!$E$133:$E$368=D1883),0)),"n/a")</f>
        <v>9.13434963758155E-3</v>
      </c>
      <c r="I1883" s="87">
        <f t="array" ref="I1883">IFERROR(INDEX(DATA!$AH$133:$AH$368,MATCH(1,(DATA!$D$133:$D$368=B1883)*(DATA!$E$133:$E$368=D1883),0)),"n/a")</f>
        <v>4.0127900649272297</v>
      </c>
      <c r="J1883" s="77">
        <f t="array" ref="J1883">IFERROR(INDEX(DATA!$AI$133:$AI$368,MATCH(1,(DATA!$D$133:$D$368=B1883)*(DATA!$E$133:$E$368=D1883),0)),"n/a")</f>
        <v>3.5070380478181798E-2</v>
      </c>
      <c r="K1883" s="87">
        <f t="array" ref="K1883">IFERROR(INDEX(DATA!$AR$133:$AR$368,MATCH(1,(DATA!$D$133:$D$368=B1883)*(DATA!$E$133:$E$368=D1883),0)),"n/a")</f>
        <v>3.9728765840465501</v>
      </c>
      <c r="L1883" s="77">
        <f t="array" ref="L1883">IFERROR(INDEX(DATA!$AS$133:$AS$368,MATCH(1,(DATA!$D$133:$D$368=B1883)*(DATA!$E$133:$E$368=D1883),0)),"n/a")</f>
        <v>4.00573557235787E-2</v>
      </c>
      <c r="M1883" s="66"/>
      <c r="N1883" s="66"/>
      <c r="O1883" s="66"/>
      <c r="P1883" s="66"/>
      <c r="Q1883" s="66"/>
      <c r="S1883" s="70"/>
      <c r="U1883" s="70"/>
      <c r="W1883" s="70"/>
      <c r="Y1883" s="70"/>
    </row>
    <row r="1884" spans="1:25" s="69" customFormat="1" x14ac:dyDescent="0.2">
      <c r="A1884" s="75" t="s">
        <v>19</v>
      </c>
      <c r="B1884" s="66" t="s">
        <v>20</v>
      </c>
      <c r="C1884" s="66" t="s">
        <v>26</v>
      </c>
      <c r="D1884" s="66" t="s">
        <v>312</v>
      </c>
      <c r="E1884" s="87">
        <f t="array" ref="E1884">IFERROR(INDEX(DATA!$N$133:$N$368,MATCH(1,(DATA!$D$133:$D$368=B1884)*(DATA!$E$133:$E$368=D1884),0)),"n/a")</f>
        <v>4.7599512516102704</v>
      </c>
      <c r="F1884" s="77">
        <f t="array" ref="F1884">IFERROR(INDEX(DATA!$O$133:$O$368,MATCH(1,(DATA!$D$133:$D$368=B1884)*(DATA!$E$133:$E$368=D1884),0)),"n/a")</f>
        <v>1.6491239909007901E-2</v>
      </c>
      <c r="G1884" s="87">
        <f t="array" ref="G1884">IFERROR(INDEX(DATA!$X$133:$X$368,MATCH(1,(DATA!$D$133:$D$368=B1884)*(DATA!$E$133:$E$368=D1884),0)),"n/a")</f>
        <v>4.5949023170942196</v>
      </c>
      <c r="H1884" s="77">
        <f t="array" ref="H1884">IFERROR(INDEX(DATA!$Y$133:$Y$368,MATCH(1,(DATA!$D$133:$D$368=B1884)*(DATA!$E$133:$E$368=D1884),0)),"n/a")</f>
        <v>1.1396525665600199E-2</v>
      </c>
      <c r="I1884" s="87">
        <f t="array" ref="I1884">IFERROR(INDEX(DATA!$AH$133:$AH$368,MATCH(1,(DATA!$D$133:$D$368=B1884)*(DATA!$E$133:$E$368=D1884),0)),"n/a")</f>
        <v>4.7192625892586504</v>
      </c>
      <c r="J1884" s="77">
        <f t="array" ref="J1884">IFERROR(INDEX(DATA!$AI$133:$AI$368,MATCH(1,(DATA!$D$133:$D$368=B1884)*(DATA!$E$133:$E$368=D1884),0)),"n/a")</f>
        <v>6.8271911688376199E-3</v>
      </c>
      <c r="K1884" s="87">
        <f t="array" ref="K1884">IFERROR(INDEX(DATA!$AR$133:$AR$368,MATCH(1,(DATA!$D$133:$D$368=B1884)*(DATA!$E$133:$E$368=D1884),0)),"n/a")</f>
        <v>4.7949005923286698</v>
      </c>
      <c r="L1884" s="77">
        <f t="array" ref="L1884">IFERROR(INDEX(DATA!$AS$133:$AS$368,MATCH(1,(DATA!$D$133:$D$368=B1884)*(DATA!$E$133:$E$368=D1884),0)),"n/a")</f>
        <v>2.6541218727239801E-2</v>
      </c>
      <c r="M1884" s="66"/>
      <c r="N1884" s="66"/>
      <c r="O1884" s="66"/>
      <c r="P1884" s="66"/>
      <c r="Q1884" s="66"/>
      <c r="S1884" s="70"/>
      <c r="U1884" s="70"/>
      <c r="W1884" s="70"/>
      <c r="Y1884" s="70"/>
    </row>
    <row r="1885" spans="1:25" s="69" customFormat="1" x14ac:dyDescent="0.2">
      <c r="A1885" s="75" t="s">
        <v>19</v>
      </c>
      <c r="B1885" s="66" t="s">
        <v>20</v>
      </c>
      <c r="C1885" s="66" t="s">
        <v>26</v>
      </c>
      <c r="D1885" s="66" t="s">
        <v>313</v>
      </c>
      <c r="E1885" s="87">
        <f t="array" ref="E1885">IFERROR(INDEX(DATA!$N$133:$N$368,MATCH(1,(DATA!$D$133:$D$368=B1885)*(DATA!$E$133:$E$368=D1885),0)),"n/a")</f>
        <v>3.8295623118690001</v>
      </c>
      <c r="F1885" s="77">
        <f t="array" ref="F1885">IFERROR(INDEX(DATA!$O$133:$O$368,MATCH(1,(DATA!$D$133:$D$368=B1885)*(DATA!$E$133:$E$368=D1885),0)),"n/a")</f>
        <v>-2.7784155091759102E-2</v>
      </c>
      <c r="G1885" s="87">
        <f t="array" ref="G1885">IFERROR(INDEX(DATA!$X$133:$X$368,MATCH(1,(DATA!$D$133:$D$368=B1885)*(DATA!$E$133:$E$368=D1885),0)),"n/a")</f>
        <v>3.8658910342042101</v>
      </c>
      <c r="H1885" s="77">
        <f t="array" ref="H1885">IFERROR(INDEX(DATA!$Y$133:$Y$368,MATCH(1,(DATA!$D$133:$D$368=B1885)*(DATA!$E$133:$E$368=D1885),0)),"n/a")</f>
        <v>1.86055074310413E-2</v>
      </c>
      <c r="I1885" s="87">
        <f t="array" ref="I1885">IFERROR(INDEX(DATA!$AH$133:$AH$368,MATCH(1,(DATA!$D$133:$D$368=B1885)*(DATA!$E$133:$E$368=D1885),0)),"n/a")</f>
        <v>3.8794126869958898</v>
      </c>
      <c r="J1885" s="77">
        <f t="array" ref="J1885">IFERROR(INDEX(DATA!$AI$133:$AI$368,MATCH(1,(DATA!$D$133:$D$368=B1885)*(DATA!$E$133:$E$368=D1885),0)),"n/a")</f>
        <v>2.4832979404400699E-2</v>
      </c>
      <c r="K1885" s="87">
        <f t="array" ref="K1885">IFERROR(INDEX(DATA!$AR$133:$AR$368,MATCH(1,(DATA!$D$133:$D$368=B1885)*(DATA!$E$133:$E$368=D1885),0)),"n/a")</f>
        <v>3.8754054047873301</v>
      </c>
      <c r="L1885" s="77">
        <f t="array" ref="L1885">IFERROR(INDEX(DATA!$AS$133:$AS$368,MATCH(1,(DATA!$D$133:$D$368=B1885)*(DATA!$E$133:$E$368=D1885),0)),"n/a")</f>
        <v>2.0358307288532301E-2</v>
      </c>
      <c r="M1885" s="66"/>
      <c r="N1885" s="66"/>
      <c r="O1885" s="66"/>
      <c r="P1885" s="66"/>
      <c r="Q1885" s="66"/>
      <c r="S1885" s="70"/>
      <c r="U1885" s="70"/>
      <c r="W1885" s="70"/>
      <c r="Y1885" s="70"/>
    </row>
    <row r="1886" spans="1:25" s="69" customFormat="1" x14ac:dyDescent="0.2">
      <c r="A1886" s="75" t="s">
        <v>19</v>
      </c>
      <c r="B1886" s="66" t="s">
        <v>20</v>
      </c>
      <c r="C1886" s="66" t="s">
        <v>26</v>
      </c>
      <c r="D1886" s="66" t="s">
        <v>314</v>
      </c>
      <c r="E1886" s="87">
        <f t="array" ref="E1886">IFERROR(INDEX(DATA!$N$133:$N$368,MATCH(1,(DATA!$D$133:$D$368=B1886)*(DATA!$E$133:$E$368=D1886),0)),"n/a")</f>
        <v>4.3500493073424398</v>
      </c>
      <c r="F1886" s="77">
        <f t="array" ref="F1886">IFERROR(INDEX(DATA!$O$133:$O$368,MATCH(1,(DATA!$D$133:$D$368=B1886)*(DATA!$E$133:$E$368=D1886),0)),"n/a")</f>
        <v>7.0557466480616601E-2</v>
      </c>
      <c r="G1886" s="87">
        <f t="array" ref="G1886">IFERROR(INDEX(DATA!$X$133:$X$368,MATCH(1,(DATA!$D$133:$D$368=B1886)*(DATA!$E$133:$E$368=D1886),0)),"n/a")</f>
        <v>4.46813900309093</v>
      </c>
      <c r="H1886" s="77">
        <f t="array" ref="H1886">IFERROR(INDEX(DATA!$Y$133:$Y$368,MATCH(1,(DATA!$D$133:$D$368=B1886)*(DATA!$E$133:$E$368=D1886),0)),"n/a")</f>
        <v>9.1402796954694998E-2</v>
      </c>
      <c r="I1886" s="87">
        <f t="array" ref="I1886">IFERROR(INDEX(DATA!$AH$133:$AH$368,MATCH(1,(DATA!$D$133:$D$368=B1886)*(DATA!$E$133:$E$368=D1886),0)),"n/a")</f>
        <v>4.5151662850340903</v>
      </c>
      <c r="J1886" s="77">
        <f t="array" ref="J1886">IFERROR(INDEX(DATA!$AI$133:$AI$368,MATCH(1,(DATA!$D$133:$D$368=B1886)*(DATA!$E$133:$E$368=D1886),0)),"n/a")</f>
        <v>8.1868528277621894E-2</v>
      </c>
      <c r="K1886" s="87">
        <f t="array" ref="K1886">IFERROR(INDEX(DATA!$AR$133:$AR$368,MATCH(1,(DATA!$D$133:$D$368=B1886)*(DATA!$E$133:$E$368=D1886),0)),"n/a")</f>
        <v>4.4067353041801303</v>
      </c>
      <c r="L1886" s="77">
        <f t="array" ref="L1886">IFERROR(INDEX(DATA!$AS$133:$AS$368,MATCH(1,(DATA!$D$133:$D$368=B1886)*(DATA!$E$133:$E$368=D1886),0)),"n/a")</f>
        <v>6.8859258361945799E-2</v>
      </c>
      <c r="M1886" s="66"/>
      <c r="N1886" s="66"/>
      <c r="O1886" s="66"/>
      <c r="P1886" s="66"/>
      <c r="Q1886" s="66"/>
      <c r="S1886" s="70"/>
      <c r="U1886" s="70"/>
      <c r="W1886" s="70"/>
      <c r="Y1886" s="70"/>
    </row>
    <row r="1887" spans="1:25" s="69" customFormat="1" x14ac:dyDescent="0.2">
      <c r="A1887" s="75" t="s">
        <v>19</v>
      </c>
      <c r="B1887" s="66" t="s">
        <v>20</v>
      </c>
      <c r="C1887" s="66" t="s">
        <v>26</v>
      </c>
      <c r="D1887" s="66" t="s">
        <v>315</v>
      </c>
      <c r="E1887" s="87">
        <f t="array" ref="E1887">IFERROR(INDEX(DATA!$N$133:$N$368,MATCH(1,(DATA!$D$133:$D$368=B1887)*(DATA!$E$133:$E$368=D1887),0)),"n/a")</f>
        <v>4.4383103170799298</v>
      </c>
      <c r="F1887" s="77">
        <f t="array" ref="F1887">IFERROR(INDEX(DATA!$O$133:$O$368,MATCH(1,(DATA!$D$133:$D$368=B1887)*(DATA!$E$133:$E$368=D1887),0)),"n/a")</f>
        <v>8.2696568494823597E-3</v>
      </c>
      <c r="G1887" s="87">
        <f t="array" ref="G1887">IFERROR(INDEX(DATA!$X$133:$X$368,MATCH(1,(DATA!$D$133:$D$368=B1887)*(DATA!$E$133:$E$368=D1887),0)),"n/a")</f>
        <v>4.4437331227624304</v>
      </c>
      <c r="H1887" s="77">
        <f t="array" ref="H1887">IFERROR(INDEX(DATA!$Y$133:$Y$368,MATCH(1,(DATA!$D$133:$D$368=B1887)*(DATA!$E$133:$E$368=D1887),0)),"n/a")</f>
        <v>-4.5840902436731197E-3</v>
      </c>
      <c r="I1887" s="87">
        <f t="array" ref="I1887">IFERROR(INDEX(DATA!$AH$133:$AH$368,MATCH(1,(DATA!$D$133:$D$368=B1887)*(DATA!$E$133:$E$368=D1887),0)),"n/a")</f>
        <v>4.4679642452019497</v>
      </c>
      <c r="J1887" s="77">
        <f t="array" ref="J1887">IFERROR(INDEX(DATA!$AI$133:$AI$368,MATCH(1,(DATA!$D$133:$D$368=B1887)*(DATA!$E$133:$E$368=D1887),0)),"n/a")</f>
        <v>7.8885141243997293E-3</v>
      </c>
      <c r="K1887" s="87">
        <f t="array" ref="K1887">IFERROR(INDEX(DATA!$AR$133:$AR$368,MATCH(1,(DATA!$D$133:$D$368=B1887)*(DATA!$E$133:$E$368=D1887),0)),"n/a")</f>
        <v>4.4431387451224502</v>
      </c>
      <c r="L1887" s="77">
        <f t="array" ref="L1887">IFERROR(INDEX(DATA!$AS$133:$AS$368,MATCH(1,(DATA!$D$133:$D$368=B1887)*(DATA!$E$133:$E$368=D1887),0)),"n/a")</f>
        <v>4.4463607355665902E-3</v>
      </c>
      <c r="M1887" s="66"/>
      <c r="N1887" s="66"/>
      <c r="O1887" s="66"/>
      <c r="P1887" s="66"/>
      <c r="Q1887" s="66"/>
      <c r="S1887" s="70"/>
      <c r="U1887" s="70"/>
      <c r="W1887" s="70"/>
      <c r="Y1887" s="70"/>
    </row>
    <row r="1888" spans="1:25" s="69" customFormat="1" x14ac:dyDescent="0.2">
      <c r="A1888" s="75" t="s">
        <v>19</v>
      </c>
      <c r="B1888" s="66" t="s">
        <v>20</v>
      </c>
      <c r="C1888" s="66" t="s">
        <v>26</v>
      </c>
      <c r="D1888" s="66" t="s">
        <v>316</v>
      </c>
      <c r="E1888" s="87">
        <f t="array" ref="E1888">IFERROR(INDEX(DATA!$N$133:$N$368,MATCH(1,(DATA!$D$133:$D$368=B1888)*(DATA!$E$133:$E$368=D1888),0)),"n/a")</f>
        <v>3.6966116472998198</v>
      </c>
      <c r="F1888" s="77">
        <f t="array" ref="F1888">IFERROR(INDEX(DATA!$O$133:$O$368,MATCH(1,(DATA!$D$133:$D$368=B1888)*(DATA!$E$133:$E$368=D1888),0)),"n/a")</f>
        <v>5.32865611469183E-2</v>
      </c>
      <c r="G1888" s="87">
        <f t="array" ref="G1888">IFERROR(INDEX(DATA!$X$133:$X$368,MATCH(1,(DATA!$D$133:$D$368=B1888)*(DATA!$E$133:$E$368=D1888),0)),"n/a")</f>
        <v>3.6768396143366</v>
      </c>
      <c r="H1888" s="77">
        <f t="array" ref="H1888">IFERROR(INDEX(DATA!$Y$133:$Y$368,MATCH(1,(DATA!$D$133:$D$368=B1888)*(DATA!$E$133:$E$368=D1888),0)),"n/a")</f>
        <v>5.2413979856765797E-2</v>
      </c>
      <c r="I1888" s="87">
        <f t="array" ref="I1888">IFERROR(INDEX(DATA!$AH$133:$AH$368,MATCH(1,(DATA!$D$133:$D$368=B1888)*(DATA!$E$133:$E$368=D1888),0)),"n/a")</f>
        <v>3.6352540118754502</v>
      </c>
      <c r="J1888" s="77">
        <f t="array" ref="J1888">IFERROR(INDEX(DATA!$AI$133:$AI$368,MATCH(1,(DATA!$D$133:$D$368=B1888)*(DATA!$E$133:$E$368=D1888),0)),"n/a")</f>
        <v>4.2931969377217903E-2</v>
      </c>
      <c r="K1888" s="87">
        <f t="array" ref="K1888">IFERROR(INDEX(DATA!$AR$133:$AR$368,MATCH(1,(DATA!$D$133:$D$368=B1888)*(DATA!$E$133:$E$368=D1888),0)),"n/a")</f>
        <v>3.6340775317667799</v>
      </c>
      <c r="L1888" s="77">
        <f t="array" ref="L1888">IFERROR(INDEX(DATA!$AS$133:$AS$368,MATCH(1,(DATA!$D$133:$D$368=B1888)*(DATA!$E$133:$E$368=D1888),0)),"n/a")</f>
        <v>3.3120056503206999E-2</v>
      </c>
      <c r="M1888" s="66"/>
      <c r="N1888" s="66"/>
      <c r="O1888" s="66"/>
      <c r="P1888" s="66"/>
      <c r="Q1888" s="66"/>
      <c r="S1888" s="70"/>
      <c r="U1888" s="70"/>
      <c r="W1888" s="70"/>
      <c r="Y1888" s="70"/>
    </row>
    <row r="1889" spans="1:25" s="69" customFormat="1" x14ac:dyDescent="0.2">
      <c r="A1889" s="75" t="s">
        <v>19</v>
      </c>
      <c r="B1889" s="66" t="s">
        <v>20</v>
      </c>
      <c r="C1889" s="66" t="s">
        <v>26</v>
      </c>
      <c r="D1889" s="66" t="s">
        <v>317</v>
      </c>
      <c r="E1889" s="87">
        <f t="array" ref="E1889">IFERROR(INDEX(DATA!$N$133:$N$368,MATCH(1,(DATA!$D$133:$D$368=B1889)*(DATA!$E$133:$E$368=D1889),0)),"n/a")</f>
        <v>3.8906448293487501</v>
      </c>
      <c r="F1889" s="77">
        <f t="array" ref="F1889">IFERROR(INDEX(DATA!$O$133:$O$368,MATCH(1,(DATA!$D$133:$D$368=B1889)*(DATA!$E$133:$E$368=D1889),0)),"n/a")</f>
        <v>3.7791187766774398E-2</v>
      </c>
      <c r="G1889" s="87">
        <f t="array" ref="G1889">IFERROR(INDEX(DATA!$X$133:$X$368,MATCH(1,(DATA!$D$133:$D$368=B1889)*(DATA!$E$133:$E$368=D1889),0)),"n/a")</f>
        <v>3.9275851501214301</v>
      </c>
      <c r="H1889" s="77">
        <f t="array" ref="H1889">IFERROR(INDEX(DATA!$Y$133:$Y$368,MATCH(1,(DATA!$D$133:$D$368=B1889)*(DATA!$E$133:$E$368=D1889),0)),"n/a")</f>
        <v>4.06677420788858E-2</v>
      </c>
      <c r="I1889" s="87">
        <f t="array" ref="I1889">IFERROR(INDEX(DATA!$AH$133:$AH$368,MATCH(1,(DATA!$D$133:$D$368=B1889)*(DATA!$E$133:$E$368=D1889),0)),"n/a")</f>
        <v>3.94590123418741</v>
      </c>
      <c r="J1889" s="77">
        <f t="array" ref="J1889">IFERROR(INDEX(DATA!$AI$133:$AI$368,MATCH(1,(DATA!$D$133:$D$368=B1889)*(DATA!$E$133:$E$368=D1889),0)),"n/a")</f>
        <v>4.3968555822937398E-2</v>
      </c>
      <c r="K1889" s="87">
        <f t="array" ref="K1889">IFERROR(INDEX(DATA!$AR$133:$AR$368,MATCH(1,(DATA!$D$133:$D$368=B1889)*(DATA!$E$133:$E$368=D1889),0)),"n/a")</f>
        <v>4.0158539933106301</v>
      </c>
      <c r="L1889" s="77">
        <f t="array" ref="L1889">IFERROR(INDEX(DATA!$AS$133:$AS$368,MATCH(1,(DATA!$D$133:$D$368=B1889)*(DATA!$E$133:$E$368=D1889),0)),"n/a")</f>
        <v>8.7036213754258296E-2</v>
      </c>
      <c r="M1889" s="66"/>
      <c r="N1889" s="66"/>
      <c r="O1889" s="66"/>
      <c r="P1889" s="66"/>
      <c r="Q1889" s="66"/>
      <c r="S1889" s="70"/>
      <c r="U1889" s="70"/>
      <c r="W1889" s="70"/>
      <c r="Y1889" s="70"/>
    </row>
    <row r="1890" spans="1:25" s="69" customFormat="1" x14ac:dyDescent="0.2">
      <c r="A1890" s="75" t="s">
        <v>19</v>
      </c>
      <c r="B1890" s="66" t="s">
        <v>20</v>
      </c>
      <c r="C1890" s="66" t="s">
        <v>26</v>
      </c>
      <c r="D1890" s="66" t="s">
        <v>318</v>
      </c>
      <c r="E1890" s="87">
        <f t="array" ref="E1890">IFERROR(INDEX(DATA!$N$133:$N$368,MATCH(1,(DATA!$D$133:$D$368=B1890)*(DATA!$E$133:$E$368=D1890),0)),"n/a")</f>
        <v>3.7065295330838</v>
      </c>
      <c r="F1890" s="77">
        <f t="array" ref="F1890">IFERROR(INDEX(DATA!$O$133:$O$368,MATCH(1,(DATA!$D$133:$D$368=B1890)*(DATA!$E$133:$E$368=D1890),0)),"n/a")</f>
        <v>9.0514628902603096E-3</v>
      </c>
      <c r="G1890" s="87">
        <f t="array" ref="G1890">IFERROR(INDEX(DATA!$X$133:$X$368,MATCH(1,(DATA!$D$133:$D$368=B1890)*(DATA!$E$133:$E$368=D1890),0)),"n/a")</f>
        <v>3.7170532489736399</v>
      </c>
      <c r="H1890" s="77">
        <f t="array" ref="H1890">IFERROR(INDEX(DATA!$Y$133:$Y$368,MATCH(1,(DATA!$D$133:$D$368=B1890)*(DATA!$E$133:$E$368=D1890),0)),"n/a")</f>
        <v>1.11889634159692E-2</v>
      </c>
      <c r="I1890" s="87">
        <f t="array" ref="I1890">IFERROR(INDEX(DATA!$AH$133:$AH$368,MATCH(1,(DATA!$D$133:$D$368=B1890)*(DATA!$E$133:$E$368=D1890),0)),"n/a")</f>
        <v>3.6566557615572601</v>
      </c>
      <c r="J1890" s="77">
        <f t="array" ref="J1890">IFERROR(INDEX(DATA!$AI$133:$AI$368,MATCH(1,(DATA!$D$133:$D$368=B1890)*(DATA!$E$133:$E$368=D1890),0)),"n/a")</f>
        <v>4.2267047154067898E-3</v>
      </c>
      <c r="K1890" s="87">
        <f t="array" ref="K1890">IFERROR(INDEX(DATA!$AR$133:$AR$368,MATCH(1,(DATA!$D$133:$D$368=B1890)*(DATA!$E$133:$E$368=D1890),0)),"n/a")</f>
        <v>3.6755229432135601</v>
      </c>
      <c r="L1890" s="77">
        <f t="array" ref="L1890">IFERROR(INDEX(DATA!$AS$133:$AS$368,MATCH(1,(DATA!$D$133:$D$368=B1890)*(DATA!$E$133:$E$368=D1890),0)),"n/a")</f>
        <v>3.8527525157610598E-3</v>
      </c>
      <c r="M1890" s="66"/>
      <c r="N1890" s="66"/>
      <c r="O1890" s="66"/>
      <c r="P1890" s="66"/>
      <c r="Q1890" s="66"/>
      <c r="S1890" s="70"/>
      <c r="U1890" s="70"/>
      <c r="W1890" s="70"/>
      <c r="Y1890" s="70"/>
    </row>
    <row r="1891" spans="1:25" s="69" customFormat="1" x14ac:dyDescent="0.2">
      <c r="A1891" s="75" t="s">
        <v>19</v>
      </c>
      <c r="B1891" s="66" t="s">
        <v>20</v>
      </c>
      <c r="C1891" s="66" t="s">
        <v>26</v>
      </c>
      <c r="D1891" s="66" t="s">
        <v>344</v>
      </c>
      <c r="E1891" s="87">
        <f t="array" ref="E1891">IFERROR(INDEX(DATA!$N$133:$N$368,MATCH(1,(DATA!$D$133:$D$368=B1891)*(DATA!$E$133:$E$368=D1891),0)),"n/a")</f>
        <v>2.7833407004862298</v>
      </c>
      <c r="F1891" s="77">
        <f t="array" ref="F1891">IFERROR(INDEX(DATA!$O$133:$O$368,MATCH(1,(DATA!$D$133:$D$368=B1891)*(DATA!$E$133:$E$368=D1891),0)),"n/a")</f>
        <v>5.8535802506375799E-3</v>
      </c>
      <c r="G1891" s="87">
        <f t="array" ref="G1891">IFERROR(INDEX(DATA!$X$133:$X$368,MATCH(1,(DATA!$D$133:$D$368=B1891)*(DATA!$E$133:$E$368=D1891),0)),"n/a")</f>
        <v>2.8160231057411602</v>
      </c>
      <c r="H1891" s="77">
        <f t="array" ref="H1891">IFERROR(INDEX(DATA!$Y$133:$Y$368,MATCH(1,(DATA!$D$133:$D$368=B1891)*(DATA!$E$133:$E$368=D1891),0)),"n/a")</f>
        <v>2.0657960152586599E-2</v>
      </c>
      <c r="I1891" s="87">
        <f t="array" ref="I1891">IFERROR(INDEX(DATA!$AH$133:$AH$368,MATCH(1,(DATA!$D$133:$D$368=B1891)*(DATA!$E$133:$E$368=D1891),0)),"n/a")</f>
        <v>2.8497142918226102</v>
      </c>
      <c r="J1891" s="77">
        <f t="array" ref="J1891">IFERROR(INDEX(DATA!$AI$133:$AI$368,MATCH(1,(DATA!$D$133:$D$368=B1891)*(DATA!$E$133:$E$368=D1891),0)),"n/a")</f>
        <v>3.3456845667019203E-2</v>
      </c>
      <c r="K1891" s="87">
        <f t="array" ref="K1891">IFERROR(INDEX(DATA!$AR$133:$AR$368,MATCH(1,(DATA!$D$133:$D$368=B1891)*(DATA!$E$133:$E$368=D1891),0)),"n/a")</f>
        <v>2.8257661808982499</v>
      </c>
      <c r="L1891" s="77">
        <f t="array" ref="L1891">IFERROR(INDEX(DATA!$AS$133:$AS$368,MATCH(1,(DATA!$D$133:$D$368=B1891)*(DATA!$E$133:$E$368=D1891),0)),"n/a")</f>
        <v>6.3213766856440395E-2</v>
      </c>
      <c r="M1891" s="66"/>
      <c r="N1891" s="66"/>
      <c r="O1891" s="66"/>
      <c r="P1891" s="66"/>
      <c r="Q1891" s="66"/>
      <c r="S1891" s="70"/>
      <c r="U1891" s="70"/>
      <c r="W1891" s="70"/>
      <c r="Y1891" s="70"/>
    </row>
    <row r="1892" spans="1:25" s="69" customFormat="1" x14ac:dyDescent="0.2">
      <c r="A1892" s="75" t="s">
        <v>19</v>
      </c>
      <c r="B1892" s="66" t="s">
        <v>20</v>
      </c>
      <c r="C1892" s="66" t="s">
        <v>26</v>
      </c>
      <c r="D1892" s="66" t="s">
        <v>345</v>
      </c>
      <c r="E1892" s="87">
        <f t="array" ref="E1892">IFERROR(INDEX(DATA!$N$133:$N$368,MATCH(1,(DATA!$D$133:$D$368=B1892)*(DATA!$E$133:$E$368=D1892),0)),"n/a")</f>
        <v>3.5693742018952901</v>
      </c>
      <c r="F1892" s="77">
        <f t="array" ref="F1892">IFERROR(INDEX(DATA!$O$133:$O$368,MATCH(1,(DATA!$D$133:$D$368=B1892)*(DATA!$E$133:$E$368=D1892),0)),"n/a")</f>
        <v>0.151745275628694</v>
      </c>
      <c r="G1892" s="87">
        <f t="array" ref="G1892">IFERROR(INDEX(DATA!$X$133:$X$368,MATCH(1,(DATA!$D$133:$D$368=B1892)*(DATA!$E$133:$E$368=D1892),0)),"n/a")</f>
        <v>3.5819839231513302</v>
      </c>
      <c r="H1892" s="77">
        <f t="array" ref="H1892">IFERROR(INDEX(DATA!$Y$133:$Y$368,MATCH(1,(DATA!$D$133:$D$368=B1892)*(DATA!$E$133:$E$368=D1892),0)),"n/a")</f>
        <v>0.14102164769517</v>
      </c>
      <c r="I1892" s="87">
        <f t="array" ref="I1892">IFERROR(INDEX(DATA!$AH$133:$AH$368,MATCH(1,(DATA!$D$133:$D$368=B1892)*(DATA!$E$133:$E$368=D1892),0)),"n/a")</f>
        <v>3.5888620139702501</v>
      </c>
      <c r="J1892" s="77">
        <f t="array" ref="J1892">IFERROR(INDEX(DATA!$AI$133:$AI$368,MATCH(1,(DATA!$D$133:$D$368=B1892)*(DATA!$E$133:$E$368=D1892),0)),"n/a")</f>
        <v>0.132339243777439</v>
      </c>
      <c r="K1892" s="87">
        <f t="array" ref="K1892">IFERROR(INDEX(DATA!$AR$133:$AR$368,MATCH(1,(DATA!$D$133:$D$368=B1892)*(DATA!$E$133:$E$368=D1892),0)),"n/a")</f>
        <v>3.4686704975934601</v>
      </c>
      <c r="L1892" s="77">
        <f t="array" ref="L1892">IFERROR(INDEX(DATA!$AS$133:$AS$368,MATCH(1,(DATA!$D$133:$D$368=B1892)*(DATA!$E$133:$E$368=D1892),0)),"n/a")</f>
        <v>8.7832741709058096E-2</v>
      </c>
      <c r="M1892" s="66"/>
      <c r="N1892" s="66"/>
      <c r="O1892" s="66"/>
      <c r="P1892" s="66"/>
      <c r="Q1892" s="66"/>
      <c r="S1892" s="70"/>
      <c r="U1892" s="70"/>
      <c r="W1892" s="70"/>
      <c r="Y1892" s="70"/>
    </row>
    <row r="1893" spans="1:25" x14ac:dyDescent="0.2">
      <c r="E1893" s="100"/>
      <c r="F1893" s="102"/>
      <c r="G1893" s="100"/>
      <c r="H1893" s="102"/>
      <c r="I1893" s="100"/>
      <c r="J1893" s="102"/>
      <c r="K1893" s="100"/>
      <c r="L1893" s="102"/>
    </row>
    <row r="1894" spans="1:25" s="69" customFormat="1" x14ac:dyDescent="0.2">
      <c r="A1894" s="66" t="s">
        <v>12</v>
      </c>
      <c r="B1894" s="66" t="s">
        <v>23</v>
      </c>
      <c r="C1894" s="66" t="s">
        <v>0</v>
      </c>
      <c r="D1894" s="66" t="s">
        <v>271</v>
      </c>
      <c r="E1894" s="76">
        <f>+IF(ISNUMBER(DATA!F609),DATA!F609,"n/a")</f>
        <v>67413.59</v>
      </c>
      <c r="F1894" s="77">
        <f>+IF(ISNUMBER(DATA!G609),DATA!G609,"n/a")</f>
        <v>-0.17873225965492501</v>
      </c>
      <c r="G1894" s="76">
        <f>+IF(ISNUMBER(DATA!P609),DATA!P609,"n/a")</f>
        <v>257576.17</v>
      </c>
      <c r="H1894" s="77">
        <f>+IF(ISNUMBER(DATA!Q609),DATA!Q609,"n/a")</f>
        <v>-7.1875815584408906E-2</v>
      </c>
      <c r="I1894" s="76">
        <f>+IF(ISNUMBER(DATA!Z609),DATA!Z609,"n/a")</f>
        <v>487973.78</v>
      </c>
      <c r="J1894" s="77">
        <f>+IF(ISNUMBER(DATA!AA609),DATA!AA609,"n/a")</f>
        <v>-1.2120575461776899E-2</v>
      </c>
      <c r="K1894" s="76">
        <f>+IF(ISNUMBER(DATA!AJ609),DATA!AJ609,"n/a")</f>
        <v>962296.24</v>
      </c>
      <c r="L1894" s="77">
        <f>+IF(ISNUMBER(DATA!AK609),DATA!AK609,"n/a")</f>
        <v>1.7928689495522999E-2</v>
      </c>
      <c r="M1894" s="66"/>
      <c r="N1894" s="66"/>
      <c r="O1894" s="66"/>
      <c r="P1894" s="66"/>
      <c r="Q1894" s="66"/>
      <c r="S1894" s="70"/>
      <c r="U1894" s="70"/>
      <c r="W1894" s="70"/>
      <c r="Y1894" s="70"/>
    </row>
    <row r="1895" spans="1:25" s="69" customFormat="1" x14ac:dyDescent="0.2">
      <c r="A1895" s="66" t="s">
        <v>12</v>
      </c>
      <c r="B1895" s="66" t="s">
        <v>23</v>
      </c>
      <c r="C1895" s="66" t="s">
        <v>0</v>
      </c>
      <c r="D1895" s="66" t="s">
        <v>272</v>
      </c>
      <c r="E1895" s="76">
        <f>+IF(ISNUMBER(DATA!F610),DATA!F610,"n/a")</f>
        <v>450051.97</v>
      </c>
      <c r="F1895" s="77">
        <f>+IF(ISNUMBER(DATA!G610),DATA!G610,"n/a")</f>
        <v>-0.11846511629638</v>
      </c>
      <c r="G1895" s="76">
        <f>+IF(ISNUMBER(DATA!P610),DATA!P610,"n/a")</f>
        <v>1504987.42</v>
      </c>
      <c r="H1895" s="77">
        <f>+IF(ISNUMBER(DATA!Q610),DATA!Q610,"n/a")</f>
        <v>-8.1272728350458096E-2</v>
      </c>
      <c r="I1895" s="76">
        <f>+IF(ISNUMBER(DATA!Z610),DATA!Z610,"n/a")</f>
        <v>2901762.23</v>
      </c>
      <c r="J1895" s="77">
        <f>+IF(ISNUMBER(DATA!AA610),DATA!AA610,"n/a")</f>
        <v>-5.4554480466086498E-2</v>
      </c>
      <c r="K1895" s="76">
        <f>+IF(ISNUMBER(DATA!AJ610),DATA!AJ610,"n/a")</f>
        <v>5752542.1399999997</v>
      </c>
      <c r="L1895" s="77">
        <f>+IF(ISNUMBER(DATA!AK610),DATA!AK610,"n/a")</f>
        <v>-1.4293776736871299E-2</v>
      </c>
      <c r="M1895" s="66"/>
      <c r="N1895" s="66"/>
      <c r="O1895" s="66"/>
      <c r="P1895" s="66"/>
      <c r="Q1895" s="66"/>
      <c r="S1895" s="70"/>
      <c r="U1895" s="70"/>
      <c r="W1895" s="70"/>
      <c r="Y1895" s="70"/>
    </row>
    <row r="1896" spans="1:25" s="69" customFormat="1" x14ac:dyDescent="0.2">
      <c r="A1896" s="66" t="s">
        <v>12</v>
      </c>
      <c r="B1896" s="66" t="s">
        <v>23</v>
      </c>
      <c r="C1896" s="66" t="s">
        <v>0</v>
      </c>
      <c r="D1896" s="66" t="s">
        <v>273</v>
      </c>
      <c r="E1896" s="76">
        <f>+IF(ISNUMBER(DATA!F611),DATA!F611,"n/a")</f>
        <v>601844.01</v>
      </c>
      <c r="F1896" s="77">
        <f>+IF(ISNUMBER(DATA!G611),DATA!G611,"n/a")</f>
        <v>-1.0064170882865899E-2</v>
      </c>
      <c r="G1896" s="76">
        <f>+IF(ISNUMBER(DATA!P611),DATA!P611,"n/a")</f>
        <v>2047894.79</v>
      </c>
      <c r="H1896" s="77">
        <f>+IF(ISNUMBER(DATA!Q611),DATA!Q611,"n/a")</f>
        <v>-7.92226877045492E-3</v>
      </c>
      <c r="I1896" s="76">
        <f>+IF(ISNUMBER(DATA!Z611),DATA!Z611,"n/a")</f>
        <v>3928954.92</v>
      </c>
      <c r="J1896" s="77">
        <f>+IF(ISNUMBER(DATA!AA611),DATA!AA611,"n/a")</f>
        <v>-6.4477890311100503E-2</v>
      </c>
      <c r="K1896" s="76">
        <f>+IF(ISNUMBER(DATA!AJ611),DATA!AJ611,"n/a")</f>
        <v>7417196.8099999996</v>
      </c>
      <c r="L1896" s="77">
        <f>+IF(ISNUMBER(DATA!AK611),DATA!AK611,"n/a")</f>
        <v>-0.10319037633822201</v>
      </c>
      <c r="M1896" s="66"/>
      <c r="N1896" s="66"/>
      <c r="O1896" s="66"/>
      <c r="P1896" s="66"/>
      <c r="Q1896" s="66"/>
      <c r="S1896" s="70"/>
      <c r="U1896" s="70"/>
      <c r="W1896" s="70"/>
      <c r="Y1896" s="70"/>
    </row>
    <row r="1897" spans="1:25" s="69" customFormat="1" x14ac:dyDescent="0.2">
      <c r="A1897" s="66" t="s">
        <v>12</v>
      </c>
      <c r="B1897" s="66" t="s">
        <v>23</v>
      </c>
      <c r="C1897" s="66" t="s">
        <v>0</v>
      </c>
      <c r="D1897" s="66" t="s">
        <v>274</v>
      </c>
      <c r="E1897" s="76">
        <f>+IF(ISNUMBER(DATA!F612),DATA!F612,"n/a")</f>
        <v>264942.05</v>
      </c>
      <c r="F1897" s="77">
        <f>+IF(ISNUMBER(DATA!G612),DATA!G612,"n/a")</f>
        <v>-0.122641305432346</v>
      </c>
      <c r="G1897" s="76">
        <f>+IF(ISNUMBER(DATA!P612),DATA!P612,"n/a")</f>
        <v>897023.48</v>
      </c>
      <c r="H1897" s="77">
        <f>+IF(ISNUMBER(DATA!Q612),DATA!Q612,"n/a")</f>
        <v>-6.4053441504360001E-2</v>
      </c>
      <c r="I1897" s="76">
        <f>+IF(ISNUMBER(DATA!Z612),DATA!Z612,"n/a")</f>
        <v>1677767.88</v>
      </c>
      <c r="J1897" s="77">
        <f>+IF(ISNUMBER(DATA!AA612),DATA!AA612,"n/a")</f>
        <v>-3.4403345754592599E-2</v>
      </c>
      <c r="K1897" s="76">
        <f>+IF(ISNUMBER(DATA!AJ612),DATA!AJ612,"n/a")</f>
        <v>3339435.63</v>
      </c>
      <c r="L1897" s="77">
        <f>+IF(ISNUMBER(DATA!AK612),DATA!AK612,"n/a")</f>
        <v>-3.1930049384135198E-3</v>
      </c>
      <c r="M1897" s="66"/>
      <c r="N1897" s="66"/>
      <c r="O1897" s="66"/>
      <c r="P1897" s="66"/>
      <c r="Q1897" s="66"/>
      <c r="S1897" s="70"/>
      <c r="U1897" s="70"/>
      <c r="W1897" s="70"/>
      <c r="Y1897" s="70"/>
    </row>
    <row r="1898" spans="1:25" s="69" customFormat="1" x14ac:dyDescent="0.2">
      <c r="A1898" s="66" t="s">
        <v>12</v>
      </c>
      <c r="B1898" s="66" t="s">
        <v>23</v>
      </c>
      <c r="C1898" s="66" t="s">
        <v>0</v>
      </c>
      <c r="D1898" s="66" t="s">
        <v>275</v>
      </c>
      <c r="E1898" s="76">
        <f>+IF(ISNUMBER(DATA!F613),DATA!F613,"n/a")</f>
        <v>547683.65</v>
      </c>
      <c r="F1898" s="77">
        <f>+IF(ISNUMBER(DATA!G613),DATA!G613,"n/a")</f>
        <v>4.1495190561752403E-2</v>
      </c>
      <c r="G1898" s="76">
        <f>+IF(ISNUMBER(DATA!P613),DATA!P613,"n/a")</f>
        <v>1786085.02</v>
      </c>
      <c r="H1898" s="77">
        <f>+IF(ISNUMBER(DATA!Q613),DATA!Q613,"n/a")</f>
        <v>-7.9165160050941492E-3</v>
      </c>
      <c r="I1898" s="76">
        <f>+IF(ISNUMBER(DATA!Z613),DATA!Z613,"n/a")</f>
        <v>3466173.17</v>
      </c>
      <c r="J1898" s="77">
        <f>+IF(ISNUMBER(DATA!AA613),DATA!AA613,"n/a")</f>
        <v>-4.04172532397616E-2</v>
      </c>
      <c r="K1898" s="76">
        <f>+IF(ISNUMBER(DATA!AJ613),DATA!AJ613,"n/a")</f>
        <v>6652586.7000000002</v>
      </c>
      <c r="L1898" s="77">
        <f>+IF(ISNUMBER(DATA!AK613),DATA!AK613,"n/a")</f>
        <v>-5.52426003133955E-2</v>
      </c>
      <c r="M1898" s="66"/>
      <c r="N1898" s="66"/>
      <c r="O1898" s="66"/>
      <c r="P1898" s="66"/>
      <c r="Q1898" s="66"/>
      <c r="S1898" s="70"/>
      <c r="U1898" s="70"/>
      <c r="W1898" s="70"/>
      <c r="Y1898" s="70"/>
    </row>
    <row r="1899" spans="1:25" s="69" customFormat="1" x14ac:dyDescent="0.2">
      <c r="A1899" s="66" t="s">
        <v>12</v>
      </c>
      <c r="B1899" s="66" t="s">
        <v>23</v>
      </c>
      <c r="C1899" s="66" t="s">
        <v>0</v>
      </c>
      <c r="D1899" s="66" t="s">
        <v>276</v>
      </c>
      <c r="E1899" s="76">
        <f>+IF(ISNUMBER(DATA!F614),DATA!F614,"n/a")</f>
        <v>213558.41</v>
      </c>
      <c r="F1899" s="77">
        <f>+IF(ISNUMBER(DATA!G614),DATA!G614,"n/a")</f>
        <v>0.23870439464919299</v>
      </c>
      <c r="G1899" s="76">
        <f>+IF(ISNUMBER(DATA!P614),DATA!P614,"n/a")</f>
        <v>767554.81</v>
      </c>
      <c r="H1899" s="77">
        <f>+IF(ISNUMBER(DATA!Q614),DATA!Q614,"n/a")</f>
        <v>0.33459675991044302</v>
      </c>
      <c r="I1899" s="76">
        <f>+IF(ISNUMBER(DATA!Z614),DATA!Z614,"n/a")</f>
        <v>1459349.33</v>
      </c>
      <c r="J1899" s="77">
        <f>+IF(ISNUMBER(DATA!AA614),DATA!AA614,"n/a")</f>
        <v>0.30436129870881401</v>
      </c>
      <c r="K1899" s="76">
        <f>+IF(ISNUMBER(DATA!AJ614),DATA!AJ614,"n/a")</f>
        <v>2827500.34</v>
      </c>
      <c r="L1899" s="77">
        <f>+IF(ISNUMBER(DATA!AK614),DATA!AK614,"n/a")</f>
        <v>0.23087344889449499</v>
      </c>
      <c r="M1899" s="66"/>
      <c r="N1899" s="66"/>
      <c r="O1899" s="66"/>
      <c r="P1899" s="66"/>
      <c r="Q1899" s="66"/>
      <c r="S1899" s="70"/>
      <c r="U1899" s="70"/>
      <c r="W1899" s="70"/>
      <c r="Y1899" s="70"/>
    </row>
    <row r="1900" spans="1:25" s="69" customFormat="1" x14ac:dyDescent="0.2">
      <c r="A1900" s="66" t="s">
        <v>12</v>
      </c>
      <c r="B1900" s="66" t="s">
        <v>23</v>
      </c>
      <c r="C1900" s="66" t="s">
        <v>0</v>
      </c>
      <c r="D1900" s="66" t="s">
        <v>277</v>
      </c>
      <c r="E1900" s="76">
        <f>+IF(ISNUMBER(DATA!F615),DATA!F615,"n/a")</f>
        <v>211717.31</v>
      </c>
      <c r="F1900" s="77">
        <f>+IF(ISNUMBER(DATA!G615),DATA!G615,"n/a")</f>
        <v>6.7110468354646693E-2</v>
      </c>
      <c r="G1900" s="76">
        <f>+IF(ISNUMBER(DATA!P615),DATA!P615,"n/a")</f>
        <v>693714.74</v>
      </c>
      <c r="H1900" s="77">
        <f>+IF(ISNUMBER(DATA!Q615),DATA!Q615,"n/a")</f>
        <v>9.0371228542328999E-2</v>
      </c>
      <c r="I1900" s="76">
        <f>+IF(ISNUMBER(DATA!Z615),DATA!Z615,"n/a")</f>
        <v>1257834.77</v>
      </c>
      <c r="J1900" s="77">
        <f>+IF(ISNUMBER(DATA!AA615),DATA!AA615,"n/a")</f>
        <v>1.2741943062642201E-2</v>
      </c>
      <c r="K1900" s="76">
        <f>+IF(ISNUMBER(DATA!AJ615),DATA!AJ615,"n/a")</f>
        <v>2468528.92</v>
      </c>
      <c r="L1900" s="77">
        <f>+IF(ISNUMBER(DATA!AK615),DATA!AK615,"n/a")</f>
        <v>1.30382174931992E-2</v>
      </c>
      <c r="M1900" s="66"/>
      <c r="N1900" s="66"/>
      <c r="O1900" s="66"/>
      <c r="P1900" s="66"/>
      <c r="Q1900" s="66"/>
      <c r="S1900" s="70"/>
      <c r="U1900" s="70"/>
      <c r="W1900" s="70"/>
      <c r="Y1900" s="70"/>
    </row>
    <row r="1901" spans="1:25" s="69" customFormat="1" x14ac:dyDescent="0.2">
      <c r="A1901" s="66" t="s">
        <v>12</v>
      </c>
      <c r="B1901" s="66" t="s">
        <v>23</v>
      </c>
      <c r="C1901" s="66" t="s">
        <v>0</v>
      </c>
      <c r="D1901" s="66" t="s">
        <v>278</v>
      </c>
      <c r="E1901" s="76">
        <f>+IF(ISNUMBER(DATA!F616),DATA!F616,"n/a")</f>
        <v>719352.9</v>
      </c>
      <c r="F1901" s="77">
        <f>+IF(ISNUMBER(DATA!G616),DATA!G616,"n/a")</f>
        <v>0.176278895836431</v>
      </c>
      <c r="G1901" s="76">
        <f>+IF(ISNUMBER(DATA!P616),DATA!P616,"n/a")</f>
        <v>2464180.69</v>
      </c>
      <c r="H1901" s="77">
        <f>+IF(ISNUMBER(DATA!Q616),DATA!Q616,"n/a")</f>
        <v>0.16592440879322101</v>
      </c>
      <c r="I1901" s="76">
        <f>+IF(ISNUMBER(DATA!Z616),DATA!Z616,"n/a")</f>
        <v>4728534.9400000004</v>
      </c>
      <c r="J1901" s="77">
        <f>+IF(ISNUMBER(DATA!AA616),DATA!AA616,"n/a")</f>
        <v>0.114772939156999</v>
      </c>
      <c r="K1901" s="76">
        <f>+IF(ISNUMBER(DATA!AJ616),DATA!AJ616,"n/a")</f>
        <v>8758289.2599999998</v>
      </c>
      <c r="L1901" s="77">
        <f>+IF(ISNUMBER(DATA!AK616),DATA!AK616,"n/a")</f>
        <v>7.7158769309195005E-2</v>
      </c>
      <c r="M1901" s="66"/>
      <c r="N1901" s="66"/>
      <c r="O1901" s="66"/>
      <c r="P1901" s="66"/>
      <c r="Q1901" s="66"/>
      <c r="S1901" s="70"/>
      <c r="U1901" s="70"/>
      <c r="W1901" s="70"/>
      <c r="Y1901" s="70"/>
    </row>
    <row r="1902" spans="1:25" s="69" customFormat="1" x14ac:dyDescent="0.2">
      <c r="A1902" s="66" t="s">
        <v>12</v>
      </c>
      <c r="B1902" s="66" t="s">
        <v>23</v>
      </c>
      <c r="C1902" s="66" t="s">
        <v>0</v>
      </c>
      <c r="D1902" s="66" t="s">
        <v>279</v>
      </c>
      <c r="E1902" s="76">
        <f>+IF(ISNUMBER(DATA!F617),DATA!F617,"n/a")</f>
        <v>251407.13</v>
      </c>
      <c r="F1902" s="77">
        <f>+IF(ISNUMBER(DATA!G617),DATA!G617,"n/a")</f>
        <v>3.3453044415351803E-2</v>
      </c>
      <c r="G1902" s="76">
        <f>+IF(ISNUMBER(DATA!P617),DATA!P617,"n/a")</f>
        <v>836588.22</v>
      </c>
      <c r="H1902" s="77">
        <f>+IF(ISNUMBER(DATA!Q617),DATA!Q617,"n/a")</f>
        <v>-2.12544468969657E-4</v>
      </c>
      <c r="I1902" s="76">
        <f>+IF(ISNUMBER(DATA!Z617),DATA!Z617,"n/a")</f>
        <v>1586763.02</v>
      </c>
      <c r="J1902" s="77">
        <f>+IF(ISNUMBER(DATA!AA617),DATA!AA617,"n/a")</f>
        <v>-2.5686147110231299E-2</v>
      </c>
      <c r="K1902" s="76">
        <f>+IF(ISNUMBER(DATA!AJ617),DATA!AJ617,"n/a")</f>
        <v>3177086.09</v>
      </c>
      <c r="L1902" s="77">
        <f>+IF(ISNUMBER(DATA!AK617),DATA!AK617,"n/a")</f>
        <v>-1.85109988247135E-2</v>
      </c>
      <c r="M1902" s="66"/>
      <c r="N1902" s="66"/>
      <c r="O1902" s="66"/>
      <c r="P1902" s="66"/>
      <c r="Q1902" s="66"/>
      <c r="S1902" s="70"/>
      <c r="U1902" s="70"/>
      <c r="W1902" s="70"/>
      <c r="Y1902" s="70"/>
    </row>
    <row r="1903" spans="1:25" s="69" customFormat="1" x14ac:dyDescent="0.2">
      <c r="A1903" s="66" t="s">
        <v>12</v>
      </c>
      <c r="B1903" s="66" t="s">
        <v>23</v>
      </c>
      <c r="C1903" s="66" t="s">
        <v>0</v>
      </c>
      <c r="D1903" s="66" t="s">
        <v>280</v>
      </c>
      <c r="E1903" s="76">
        <f>+IF(ISNUMBER(DATA!F618),DATA!F618,"n/a")</f>
        <v>154886</v>
      </c>
      <c r="F1903" s="77">
        <f>+IF(ISNUMBER(DATA!G618),DATA!G618,"n/a")</f>
        <v>-1.1012594350998699E-2</v>
      </c>
      <c r="G1903" s="76">
        <f>+IF(ISNUMBER(DATA!P618),DATA!P618,"n/a")</f>
        <v>527205.77</v>
      </c>
      <c r="H1903" s="77">
        <f>+IF(ISNUMBER(DATA!Q618),DATA!Q618,"n/a")</f>
        <v>-4.2494698998462602E-2</v>
      </c>
      <c r="I1903" s="76">
        <f>+IF(ISNUMBER(DATA!Z618),DATA!Z618,"n/a")</f>
        <v>1086530.19</v>
      </c>
      <c r="J1903" s="77">
        <f>+IF(ISNUMBER(DATA!AA618),DATA!AA618,"n/a")</f>
        <v>4.6210765044990602E-2</v>
      </c>
      <c r="K1903" s="76">
        <f>+IF(ISNUMBER(DATA!AJ618),DATA!AJ618,"n/a")</f>
        <v>2178949.86</v>
      </c>
      <c r="L1903" s="77">
        <f>+IF(ISNUMBER(DATA!AK618),DATA!AK618,"n/a")</f>
        <v>2.2626793140962699E-2</v>
      </c>
      <c r="M1903" s="66"/>
      <c r="N1903" s="66"/>
      <c r="O1903" s="66"/>
      <c r="P1903" s="66"/>
      <c r="Q1903" s="66"/>
      <c r="S1903" s="70"/>
      <c r="U1903" s="70"/>
      <c r="W1903" s="70"/>
      <c r="Y1903" s="70"/>
    </row>
    <row r="1904" spans="1:25" s="69" customFormat="1" x14ac:dyDescent="0.2">
      <c r="A1904" s="66" t="s">
        <v>12</v>
      </c>
      <c r="B1904" s="66" t="s">
        <v>23</v>
      </c>
      <c r="C1904" s="66" t="s">
        <v>0</v>
      </c>
      <c r="D1904" s="66" t="s">
        <v>281</v>
      </c>
      <c r="E1904" s="76">
        <f>+IF(ISNUMBER(DATA!F619),DATA!F619,"n/a")</f>
        <v>171567.69</v>
      </c>
      <c r="F1904" s="77">
        <f>+IF(ISNUMBER(DATA!G619),DATA!G619,"n/a")</f>
        <v>-5.1853538827333102E-2</v>
      </c>
      <c r="G1904" s="76">
        <f>+IF(ISNUMBER(DATA!P619),DATA!P619,"n/a")</f>
        <v>582768.85</v>
      </c>
      <c r="H1904" s="77">
        <f>+IF(ISNUMBER(DATA!Q619),DATA!Q619,"n/a")</f>
        <v>-3.16191744201927E-2</v>
      </c>
      <c r="I1904" s="76">
        <f>+IF(ISNUMBER(DATA!Z619),DATA!Z619,"n/a")</f>
        <v>1108086.68</v>
      </c>
      <c r="J1904" s="77">
        <f>+IF(ISNUMBER(DATA!AA619),DATA!AA619,"n/a")</f>
        <v>-2.6997307627653198E-2</v>
      </c>
      <c r="K1904" s="76">
        <f>+IF(ISNUMBER(DATA!AJ619),DATA!AJ619,"n/a")</f>
        <v>2169966.84</v>
      </c>
      <c r="L1904" s="77">
        <f>+IF(ISNUMBER(DATA!AK619),DATA!AK619,"n/a")</f>
        <v>-6.2836417985300805E-2</v>
      </c>
      <c r="M1904" s="66"/>
      <c r="N1904" s="66"/>
      <c r="O1904" s="66"/>
      <c r="P1904" s="66"/>
      <c r="Q1904" s="66"/>
      <c r="S1904" s="70"/>
      <c r="U1904" s="70"/>
      <c r="W1904" s="70"/>
      <c r="Y1904" s="70"/>
    </row>
    <row r="1905" spans="1:25" s="69" customFormat="1" x14ac:dyDescent="0.2">
      <c r="A1905" s="66" t="s">
        <v>12</v>
      </c>
      <c r="B1905" s="66" t="s">
        <v>23</v>
      </c>
      <c r="C1905" s="66" t="s">
        <v>0</v>
      </c>
      <c r="D1905" s="66" t="s">
        <v>282</v>
      </c>
      <c r="E1905" s="76">
        <f>+IF(ISNUMBER(DATA!F620),DATA!F620,"n/a")</f>
        <v>425575.91</v>
      </c>
      <c r="F1905" s="77">
        <f>+IF(ISNUMBER(DATA!G620),DATA!G620,"n/a")</f>
        <v>-3.4820438090228001E-2</v>
      </c>
      <c r="G1905" s="76">
        <f>+IF(ISNUMBER(DATA!P620),DATA!P620,"n/a")</f>
        <v>1420012.78</v>
      </c>
      <c r="H1905" s="77">
        <f>+IF(ISNUMBER(DATA!Q620),DATA!Q620,"n/a")</f>
        <v>-3.5105855783177202E-2</v>
      </c>
      <c r="I1905" s="76">
        <f>+IF(ISNUMBER(DATA!Z620),DATA!Z620,"n/a")</f>
        <v>2747633.77</v>
      </c>
      <c r="J1905" s="77">
        <f>+IF(ISNUMBER(DATA!AA620),DATA!AA620,"n/a")</f>
        <v>-3.1559623357737702E-2</v>
      </c>
      <c r="K1905" s="76">
        <f>+IF(ISNUMBER(DATA!AJ620),DATA!AJ620,"n/a")</f>
        <v>5297143.01</v>
      </c>
      <c r="L1905" s="77">
        <f>+IF(ISNUMBER(DATA!AK620),DATA!AK620,"n/a")</f>
        <v>-6.3217393714077294E-2</v>
      </c>
      <c r="M1905" s="66"/>
      <c r="N1905" s="66"/>
      <c r="O1905" s="66"/>
      <c r="P1905" s="66"/>
      <c r="Q1905" s="66"/>
      <c r="S1905" s="70"/>
      <c r="U1905" s="70"/>
      <c r="W1905" s="70"/>
      <c r="Y1905" s="70"/>
    </row>
    <row r="1906" spans="1:25" s="69" customFormat="1" x14ac:dyDescent="0.2">
      <c r="A1906" s="66" t="s">
        <v>12</v>
      </c>
      <c r="B1906" s="66" t="s">
        <v>23</v>
      </c>
      <c r="C1906" s="66" t="s">
        <v>0</v>
      </c>
      <c r="D1906" s="66" t="s">
        <v>283</v>
      </c>
      <c r="E1906" s="76">
        <f>+IF(ISNUMBER(DATA!F621),DATA!F621,"n/a")</f>
        <v>448619.71</v>
      </c>
      <c r="F1906" s="77">
        <f>+IF(ISNUMBER(DATA!G621),DATA!G621,"n/a")</f>
        <v>0.111831230740372</v>
      </c>
      <c r="G1906" s="76">
        <f>+IF(ISNUMBER(DATA!P621),DATA!P621,"n/a")</f>
        <v>1468167.94</v>
      </c>
      <c r="H1906" s="77">
        <f>+IF(ISNUMBER(DATA!Q621),DATA!Q621,"n/a")</f>
        <v>0.11066565669181599</v>
      </c>
      <c r="I1906" s="76">
        <f>+IF(ISNUMBER(DATA!Z621),DATA!Z621,"n/a")</f>
        <v>2834078.19</v>
      </c>
      <c r="J1906" s="77">
        <f>+IF(ISNUMBER(DATA!AA621),DATA!AA621,"n/a")</f>
        <v>7.6745612269655705E-2</v>
      </c>
      <c r="K1906" s="76">
        <f>+IF(ISNUMBER(DATA!AJ621),DATA!AJ621,"n/a")</f>
        <v>5441557.3700000001</v>
      </c>
      <c r="L1906" s="77">
        <f>+IF(ISNUMBER(DATA!AK621),DATA!AK621,"n/a")</f>
        <v>8.2122348810299201E-2</v>
      </c>
      <c r="M1906" s="66"/>
      <c r="N1906" s="66"/>
      <c r="O1906" s="66"/>
      <c r="P1906" s="66"/>
      <c r="Q1906" s="66"/>
      <c r="S1906" s="70"/>
      <c r="U1906" s="70"/>
      <c r="W1906" s="70"/>
      <c r="Y1906" s="70"/>
    </row>
    <row r="1907" spans="1:25" s="69" customFormat="1" x14ac:dyDescent="0.2">
      <c r="A1907" s="66" t="s">
        <v>12</v>
      </c>
      <c r="B1907" s="66" t="s">
        <v>23</v>
      </c>
      <c r="C1907" s="66" t="s">
        <v>0</v>
      </c>
      <c r="D1907" s="66" t="s">
        <v>284</v>
      </c>
      <c r="E1907" s="76">
        <f>+IF(ISNUMBER(DATA!F622),DATA!F622,"n/a")</f>
        <v>373616.94</v>
      </c>
      <c r="F1907" s="77">
        <f>+IF(ISNUMBER(DATA!G622),DATA!G622,"n/a")</f>
        <v>-4.2493743751728402E-2</v>
      </c>
      <c r="G1907" s="76">
        <f>+IF(ISNUMBER(DATA!P622),DATA!P622,"n/a")</f>
        <v>1319639.75</v>
      </c>
      <c r="H1907" s="77">
        <f>+IF(ISNUMBER(DATA!Q622),DATA!Q622,"n/a")</f>
        <v>1.49802917392823E-2</v>
      </c>
      <c r="I1907" s="76">
        <f>+IF(ISNUMBER(DATA!Z622),DATA!Z622,"n/a")</f>
        <v>2552257.85</v>
      </c>
      <c r="J1907" s="77">
        <f>+IF(ISNUMBER(DATA!AA622),DATA!AA622,"n/a")</f>
        <v>4.5398469506941798E-2</v>
      </c>
      <c r="K1907" s="76">
        <f>+IF(ISNUMBER(DATA!AJ622),DATA!AJ622,"n/a")</f>
        <v>4884212.84</v>
      </c>
      <c r="L1907" s="77">
        <f>+IF(ISNUMBER(DATA!AK622),DATA!AK622,"n/a")</f>
        <v>2.5775975895835902E-2</v>
      </c>
      <c r="M1907" s="66"/>
      <c r="N1907" s="66"/>
      <c r="O1907" s="66"/>
      <c r="P1907" s="66"/>
      <c r="Q1907" s="66"/>
      <c r="S1907" s="70"/>
      <c r="U1907" s="70"/>
      <c r="W1907" s="70"/>
      <c r="Y1907" s="70"/>
    </row>
    <row r="1908" spans="1:25" s="69" customFormat="1" x14ac:dyDescent="0.2">
      <c r="A1908" s="66" t="s">
        <v>12</v>
      </c>
      <c r="B1908" s="66" t="s">
        <v>23</v>
      </c>
      <c r="C1908" s="66" t="s">
        <v>0</v>
      </c>
      <c r="D1908" s="66" t="s">
        <v>285</v>
      </c>
      <c r="E1908" s="76">
        <f>+IF(ISNUMBER(DATA!F623),DATA!F623,"n/a")</f>
        <v>177498.71</v>
      </c>
      <c r="F1908" s="77">
        <f>+IF(ISNUMBER(DATA!G623),DATA!G623,"n/a")</f>
        <v>-0.16428878811106201</v>
      </c>
      <c r="G1908" s="76">
        <f>+IF(ISNUMBER(DATA!P623),DATA!P623,"n/a")</f>
        <v>662929.61</v>
      </c>
      <c r="H1908" s="77">
        <f>+IF(ISNUMBER(DATA!Q623),DATA!Q623,"n/a")</f>
        <v>-0.117615907068035</v>
      </c>
      <c r="I1908" s="76">
        <f>+IF(ISNUMBER(DATA!Z623),DATA!Z623,"n/a")</f>
        <v>1274370.94</v>
      </c>
      <c r="J1908" s="77">
        <f>+IF(ISNUMBER(DATA!AA623),DATA!AA623,"n/a")</f>
        <v>-6.9250332993073205E-2</v>
      </c>
      <c r="K1908" s="76">
        <f>+IF(ISNUMBER(DATA!AJ623),DATA!AJ623,"n/a")</f>
        <v>2512969.0299999998</v>
      </c>
      <c r="L1908" s="77">
        <f>+IF(ISNUMBER(DATA!AK623),DATA!AK623,"n/a")</f>
        <v>-4.2629399974544402E-2</v>
      </c>
      <c r="M1908" s="66"/>
      <c r="N1908" s="66"/>
      <c r="O1908" s="66"/>
      <c r="P1908" s="66"/>
      <c r="Q1908" s="66"/>
      <c r="S1908" s="70"/>
      <c r="U1908" s="70"/>
      <c r="W1908" s="70"/>
      <c r="Y1908" s="70"/>
    </row>
    <row r="1909" spans="1:25" s="69" customFormat="1" x14ac:dyDescent="0.2">
      <c r="A1909" s="66" t="s">
        <v>12</v>
      </c>
      <c r="B1909" s="66" t="s">
        <v>23</v>
      </c>
      <c r="C1909" s="66" t="s">
        <v>0</v>
      </c>
      <c r="D1909" s="66" t="s">
        <v>286</v>
      </c>
      <c r="E1909" s="76">
        <f>+IF(ISNUMBER(DATA!F624),DATA!F624,"n/a")</f>
        <v>266521.99</v>
      </c>
      <c r="F1909" s="77">
        <f>+IF(ISNUMBER(DATA!G624),DATA!G624,"n/a")</f>
        <v>-2.7913504059703699E-2</v>
      </c>
      <c r="G1909" s="76">
        <f>+IF(ISNUMBER(DATA!P624),DATA!P624,"n/a")</f>
        <v>929577.99</v>
      </c>
      <c r="H1909" s="77">
        <f>+IF(ISNUMBER(DATA!Q624),DATA!Q624,"n/a")</f>
        <v>-1.7288520022718398E-2</v>
      </c>
      <c r="I1909" s="76">
        <f>+IF(ISNUMBER(DATA!Z624),DATA!Z624,"n/a")</f>
        <v>1737159.2</v>
      </c>
      <c r="J1909" s="77">
        <f>+IF(ISNUMBER(DATA!AA624),DATA!AA624,"n/a")</f>
        <v>-6.9055711309346499E-2</v>
      </c>
      <c r="K1909" s="76">
        <f>+IF(ISNUMBER(DATA!AJ624),DATA!AJ624,"n/a")</f>
        <v>3425533.68</v>
      </c>
      <c r="L1909" s="77">
        <f>+IF(ISNUMBER(DATA!AK624),DATA!AK624,"n/a")</f>
        <v>-8.6018335191095197E-2</v>
      </c>
      <c r="M1909" s="66"/>
      <c r="N1909" s="66"/>
      <c r="O1909" s="66"/>
      <c r="P1909" s="66"/>
      <c r="Q1909" s="66"/>
      <c r="S1909" s="70"/>
      <c r="U1909" s="70"/>
      <c r="W1909" s="70"/>
      <c r="Y1909" s="70"/>
    </row>
    <row r="1910" spans="1:25" s="69" customFormat="1" x14ac:dyDescent="0.2">
      <c r="A1910" s="66" t="s">
        <v>12</v>
      </c>
      <c r="B1910" s="66" t="s">
        <v>23</v>
      </c>
      <c r="C1910" s="66" t="s">
        <v>0</v>
      </c>
      <c r="D1910" s="66" t="s">
        <v>287</v>
      </c>
      <c r="E1910" s="76">
        <f>+IF(ISNUMBER(DATA!F625),DATA!F625,"n/a")</f>
        <v>273069.63</v>
      </c>
      <c r="F1910" s="77">
        <f>+IF(ISNUMBER(DATA!G625),DATA!G625,"n/a")</f>
        <v>9.6598019599201307E-2</v>
      </c>
      <c r="G1910" s="76">
        <f>+IF(ISNUMBER(DATA!P625),DATA!P625,"n/a")</f>
        <v>1016598.79</v>
      </c>
      <c r="H1910" s="77">
        <f>+IF(ISNUMBER(DATA!Q625),DATA!Q625,"n/a")</f>
        <v>1.3226993475651601E-2</v>
      </c>
      <c r="I1910" s="76">
        <f>+IF(ISNUMBER(DATA!Z625),DATA!Z625,"n/a")</f>
        <v>1845885.84</v>
      </c>
      <c r="J1910" s="77">
        <f>+IF(ISNUMBER(DATA!AA625),DATA!AA625,"n/a")</f>
        <v>-9.6228650588226203E-2</v>
      </c>
      <c r="K1910" s="76">
        <f>+IF(ISNUMBER(DATA!AJ625),DATA!AJ625,"n/a")</f>
        <v>3675944.92</v>
      </c>
      <c r="L1910" s="77">
        <f>+IF(ISNUMBER(DATA!AK625),DATA!AK625,"n/a")</f>
        <v>-9.6618790562540802E-2</v>
      </c>
      <c r="M1910" s="66"/>
      <c r="N1910" s="66"/>
      <c r="O1910" s="66"/>
      <c r="P1910" s="66"/>
      <c r="Q1910" s="66"/>
      <c r="S1910" s="70"/>
      <c r="U1910" s="70"/>
      <c r="W1910" s="70"/>
      <c r="Y1910" s="70"/>
    </row>
    <row r="1911" spans="1:25" s="69" customFormat="1" x14ac:dyDescent="0.2">
      <c r="A1911" s="66" t="s">
        <v>12</v>
      </c>
      <c r="B1911" s="66" t="s">
        <v>23</v>
      </c>
      <c r="C1911" s="66" t="s">
        <v>0</v>
      </c>
      <c r="D1911" s="66" t="s">
        <v>288</v>
      </c>
      <c r="E1911" s="76">
        <f>+IF(ISNUMBER(DATA!F626),DATA!F626,"n/a")</f>
        <v>355457.24</v>
      </c>
      <c r="F1911" s="77">
        <f>+IF(ISNUMBER(DATA!G626),DATA!G626,"n/a")</f>
        <v>3.2724872386481398E-2</v>
      </c>
      <c r="G1911" s="76">
        <f>+IF(ISNUMBER(DATA!P626),DATA!P626,"n/a")</f>
        <v>1210670.83</v>
      </c>
      <c r="H1911" s="77">
        <f>+IF(ISNUMBER(DATA!Q626),DATA!Q626,"n/a")</f>
        <v>7.7016008239998102E-2</v>
      </c>
      <c r="I1911" s="76">
        <f>+IF(ISNUMBER(DATA!Z626),DATA!Z626,"n/a")</f>
        <v>2295389.98</v>
      </c>
      <c r="J1911" s="77">
        <f>+IF(ISNUMBER(DATA!AA626),DATA!AA626,"n/a")</f>
        <v>8.3742346266435702E-2</v>
      </c>
      <c r="K1911" s="76">
        <f>+IF(ISNUMBER(DATA!AJ626),DATA!AJ626,"n/a")</f>
        <v>4276032.6900000004</v>
      </c>
      <c r="L1911" s="77">
        <f>+IF(ISNUMBER(DATA!AK626),DATA!AK626,"n/a")</f>
        <v>6.3661817310479707E-2</v>
      </c>
      <c r="M1911" s="66"/>
      <c r="N1911" s="66"/>
      <c r="O1911" s="66"/>
      <c r="P1911" s="66"/>
      <c r="Q1911" s="66"/>
      <c r="S1911" s="70"/>
      <c r="U1911" s="70"/>
      <c r="W1911" s="70"/>
      <c r="Y1911" s="70"/>
    </row>
    <row r="1912" spans="1:25" s="69" customFormat="1" x14ac:dyDescent="0.2">
      <c r="A1912" s="66" t="s">
        <v>12</v>
      </c>
      <c r="B1912" s="66" t="s">
        <v>23</v>
      </c>
      <c r="C1912" s="66" t="s">
        <v>0</v>
      </c>
      <c r="D1912" s="66" t="s">
        <v>289</v>
      </c>
      <c r="E1912" s="76">
        <f>+IF(ISNUMBER(DATA!F627),DATA!F627,"n/a")</f>
        <v>171964.57</v>
      </c>
      <c r="F1912" s="77">
        <f>+IF(ISNUMBER(DATA!G627),DATA!G627,"n/a")</f>
        <v>-8.5653818572612506E-2</v>
      </c>
      <c r="G1912" s="76">
        <f>+IF(ISNUMBER(DATA!P627),DATA!P627,"n/a")</f>
        <v>578138</v>
      </c>
      <c r="H1912" s="77">
        <f>+IF(ISNUMBER(DATA!Q627),DATA!Q627,"n/a")</f>
        <v>-5.8243340343944801E-2</v>
      </c>
      <c r="I1912" s="76">
        <f>+IF(ISNUMBER(DATA!Z627),DATA!Z627,"n/a")</f>
        <v>1087182.68</v>
      </c>
      <c r="J1912" s="77">
        <f>+IF(ISNUMBER(DATA!AA627),DATA!AA627,"n/a")</f>
        <v>-5.2755510333223801E-2</v>
      </c>
      <c r="K1912" s="76">
        <f>+IF(ISNUMBER(DATA!AJ627),DATA!AJ627,"n/a")</f>
        <v>2165814.83</v>
      </c>
      <c r="L1912" s="77">
        <f>+IF(ISNUMBER(DATA!AK627),DATA!AK627,"n/a")</f>
        <v>-4.7744136783420502E-2</v>
      </c>
      <c r="M1912" s="66"/>
      <c r="N1912" s="66"/>
      <c r="O1912" s="66"/>
      <c r="P1912" s="66"/>
      <c r="Q1912" s="66"/>
      <c r="S1912" s="70"/>
      <c r="U1912" s="70"/>
      <c r="W1912" s="70"/>
      <c r="Y1912" s="70"/>
    </row>
    <row r="1913" spans="1:25" s="69" customFormat="1" x14ac:dyDescent="0.2">
      <c r="A1913" s="66" t="s">
        <v>12</v>
      </c>
      <c r="B1913" s="66" t="s">
        <v>23</v>
      </c>
      <c r="C1913" s="66" t="s">
        <v>0</v>
      </c>
      <c r="D1913" s="66" t="s">
        <v>290</v>
      </c>
      <c r="E1913" s="76">
        <f>+IF(ISNUMBER(DATA!F628),DATA!F628,"n/a")</f>
        <v>167651.74</v>
      </c>
      <c r="F1913" s="77">
        <f>+IF(ISNUMBER(DATA!G628),DATA!G628,"n/a")</f>
        <v>-0.14991284732278801</v>
      </c>
      <c r="G1913" s="76">
        <f>+IF(ISNUMBER(DATA!P628),DATA!P628,"n/a")</f>
        <v>596232.84</v>
      </c>
      <c r="H1913" s="77">
        <f>+IF(ISNUMBER(DATA!Q628),DATA!Q628,"n/a")</f>
        <v>-3.1624111933149603E-2</v>
      </c>
      <c r="I1913" s="76">
        <f>+IF(ISNUMBER(DATA!Z628),DATA!Z628,"n/a")</f>
        <v>1159141.5900000001</v>
      </c>
      <c r="J1913" s="77">
        <f>+IF(ISNUMBER(DATA!AA628),DATA!AA628,"n/a")</f>
        <v>3.01856128609479E-2</v>
      </c>
      <c r="K1913" s="76">
        <f>+IF(ISNUMBER(DATA!AJ628),DATA!AJ628,"n/a")</f>
        <v>2252729.98</v>
      </c>
      <c r="L1913" s="77">
        <f>+IF(ISNUMBER(DATA!AK628),DATA!AK628,"n/a")</f>
        <v>4.4353187416043001E-2</v>
      </c>
      <c r="M1913" s="66"/>
      <c r="N1913" s="66"/>
      <c r="O1913" s="66"/>
      <c r="P1913" s="66"/>
      <c r="Q1913" s="66"/>
      <c r="S1913" s="70"/>
      <c r="U1913" s="70"/>
      <c r="W1913" s="70"/>
      <c r="Y1913" s="70"/>
    </row>
    <row r="1914" spans="1:25" s="69" customFormat="1" x14ac:dyDescent="0.2">
      <c r="A1914" s="66" t="s">
        <v>12</v>
      </c>
      <c r="B1914" s="66" t="s">
        <v>23</v>
      </c>
      <c r="C1914" s="66" t="s">
        <v>0</v>
      </c>
      <c r="D1914" s="66" t="s">
        <v>291</v>
      </c>
      <c r="E1914" s="76">
        <f>+IF(ISNUMBER(DATA!F629),DATA!F629,"n/a")</f>
        <v>135984.26</v>
      </c>
      <c r="F1914" s="77">
        <f>+IF(ISNUMBER(DATA!G629),DATA!G629,"n/a")</f>
        <v>0.30974952667782202</v>
      </c>
      <c r="G1914" s="76">
        <f>+IF(ISNUMBER(DATA!P629),DATA!P629,"n/a")</f>
        <v>426011.59</v>
      </c>
      <c r="H1914" s="77">
        <f>+IF(ISNUMBER(DATA!Q629),DATA!Q629,"n/a")</f>
        <v>0.15744807899819199</v>
      </c>
      <c r="I1914" s="76">
        <f>+IF(ISNUMBER(DATA!Z629),DATA!Z629,"n/a")</f>
        <v>841645.28</v>
      </c>
      <c r="J1914" s="77">
        <f>+IF(ISNUMBER(DATA!AA629),DATA!AA629,"n/a")</f>
        <v>0.141028264675195</v>
      </c>
      <c r="K1914" s="76">
        <f>+IF(ISNUMBER(DATA!AJ629),DATA!AJ629,"n/a")</f>
        <v>1516092.12</v>
      </c>
      <c r="L1914" s="77">
        <f>+IF(ISNUMBER(DATA!AK629),DATA!AK629,"n/a")</f>
        <v>9.1324488844159807E-2</v>
      </c>
      <c r="M1914" s="66"/>
      <c r="N1914" s="66"/>
      <c r="O1914" s="66"/>
      <c r="P1914" s="66"/>
      <c r="Q1914" s="66"/>
      <c r="S1914" s="70"/>
      <c r="U1914" s="70"/>
      <c r="W1914" s="70"/>
      <c r="Y1914" s="70"/>
    </row>
    <row r="1915" spans="1:25" s="69" customFormat="1" x14ac:dyDescent="0.2">
      <c r="A1915" s="66" t="s">
        <v>12</v>
      </c>
      <c r="B1915" s="66" t="s">
        <v>23</v>
      </c>
      <c r="C1915" s="66" t="s">
        <v>0</v>
      </c>
      <c r="D1915" s="66" t="s">
        <v>292</v>
      </c>
      <c r="E1915" s="76">
        <f>+IF(ISNUMBER(DATA!F630),DATA!F630,"n/a")</f>
        <v>1119260.02</v>
      </c>
      <c r="F1915" s="77">
        <f>+IF(ISNUMBER(DATA!G630),DATA!G630,"n/a")</f>
        <v>3.0776818505187001E-2</v>
      </c>
      <c r="G1915" s="76">
        <f>+IF(ISNUMBER(DATA!P630),DATA!P630,"n/a")</f>
        <v>3668108.17</v>
      </c>
      <c r="H1915" s="77">
        <f>+IF(ISNUMBER(DATA!Q630),DATA!Q630,"n/a")</f>
        <v>-8.8734258608629806E-3</v>
      </c>
      <c r="I1915" s="76">
        <f>+IF(ISNUMBER(DATA!Z630),DATA!Z630,"n/a")</f>
        <v>7303207.3099999996</v>
      </c>
      <c r="J1915" s="77">
        <f>+IF(ISNUMBER(DATA!AA630),DATA!AA630,"n/a")</f>
        <v>-4.6591057614060504E-3</v>
      </c>
      <c r="K1915" s="76">
        <f>+IF(ISNUMBER(DATA!AJ630),DATA!AJ630,"n/a")</f>
        <v>13860904.470000001</v>
      </c>
      <c r="L1915" s="77">
        <f>+IF(ISNUMBER(DATA!AK630),DATA!AK630,"n/a")</f>
        <v>-9.3832790160598006E-3</v>
      </c>
      <c r="M1915" s="66"/>
      <c r="N1915" s="66"/>
      <c r="O1915" s="66"/>
      <c r="P1915" s="66"/>
      <c r="Q1915" s="66"/>
      <c r="S1915" s="70"/>
      <c r="U1915" s="70"/>
      <c r="W1915" s="70"/>
      <c r="Y1915" s="70"/>
    </row>
    <row r="1916" spans="1:25" s="69" customFormat="1" x14ac:dyDescent="0.2">
      <c r="A1916" s="66" t="s">
        <v>12</v>
      </c>
      <c r="B1916" s="66" t="s">
        <v>23</v>
      </c>
      <c r="C1916" s="66" t="s">
        <v>0</v>
      </c>
      <c r="D1916" s="66" t="s">
        <v>293</v>
      </c>
      <c r="E1916" s="76">
        <f>+IF(ISNUMBER(DATA!F631),DATA!F631,"n/a")</f>
        <v>96854.73</v>
      </c>
      <c r="F1916" s="77">
        <f>+IF(ISNUMBER(DATA!G631),DATA!G631,"n/a")</f>
        <v>-3.3313963473597099E-3</v>
      </c>
      <c r="G1916" s="76">
        <f>+IF(ISNUMBER(DATA!P631),DATA!P631,"n/a")</f>
        <v>312728.21000000002</v>
      </c>
      <c r="H1916" s="77">
        <f>+IF(ISNUMBER(DATA!Q631),DATA!Q631,"n/a")</f>
        <v>1.8910537852500499E-2</v>
      </c>
      <c r="I1916" s="76">
        <f>+IF(ISNUMBER(DATA!Z631),DATA!Z631,"n/a")</f>
        <v>582935.38</v>
      </c>
      <c r="J1916" s="77">
        <f>+IF(ISNUMBER(DATA!AA631),DATA!AA631,"n/a")</f>
        <v>4.7295502407411802E-2</v>
      </c>
      <c r="K1916" s="76">
        <f>+IF(ISNUMBER(DATA!AJ631),DATA!AJ631,"n/a")</f>
        <v>1145992.96</v>
      </c>
      <c r="L1916" s="77">
        <f>+IF(ISNUMBER(DATA!AK631),DATA!AK631,"n/a")</f>
        <v>8.1327907512342396E-2</v>
      </c>
      <c r="M1916" s="66"/>
      <c r="N1916" s="66"/>
      <c r="O1916" s="66"/>
      <c r="P1916" s="66"/>
      <c r="Q1916" s="66"/>
      <c r="S1916" s="70"/>
      <c r="U1916" s="70"/>
      <c r="W1916" s="70"/>
      <c r="Y1916" s="70"/>
    </row>
    <row r="1917" spans="1:25" s="69" customFormat="1" x14ac:dyDescent="0.2">
      <c r="A1917" s="66" t="s">
        <v>12</v>
      </c>
      <c r="B1917" s="66" t="s">
        <v>23</v>
      </c>
      <c r="C1917" s="66" t="s">
        <v>0</v>
      </c>
      <c r="D1917" s="66" t="s">
        <v>294</v>
      </c>
      <c r="E1917" s="76">
        <f>+IF(ISNUMBER(DATA!F632),DATA!F632,"n/a")</f>
        <v>461443.81</v>
      </c>
      <c r="F1917" s="77">
        <f>+IF(ISNUMBER(DATA!G632),DATA!G632,"n/a")</f>
        <v>-0.114884880166522</v>
      </c>
      <c r="G1917" s="76">
        <f>+IF(ISNUMBER(DATA!P632),DATA!P632,"n/a")</f>
        <v>1629970.7</v>
      </c>
      <c r="H1917" s="77">
        <f>+IF(ISNUMBER(DATA!Q632),DATA!Q632,"n/a")</f>
        <v>5.8274555906083101E-3</v>
      </c>
      <c r="I1917" s="76">
        <f>+IF(ISNUMBER(DATA!Z632),DATA!Z632,"n/a")</f>
        <v>3151998.57</v>
      </c>
      <c r="J1917" s="77">
        <f>+IF(ISNUMBER(DATA!AA632),DATA!AA632,"n/a")</f>
        <v>5.1565972940406102E-2</v>
      </c>
      <c r="K1917" s="76">
        <f>+IF(ISNUMBER(DATA!AJ632),DATA!AJ632,"n/a")</f>
        <v>6075394.2999999998</v>
      </c>
      <c r="L1917" s="77">
        <f>+IF(ISNUMBER(DATA!AK632),DATA!AK632,"n/a")</f>
        <v>7.1731618054970095E-2</v>
      </c>
      <c r="M1917" s="66"/>
      <c r="N1917" s="66"/>
      <c r="O1917" s="66"/>
      <c r="P1917" s="66"/>
      <c r="Q1917" s="66"/>
      <c r="S1917" s="70"/>
      <c r="U1917" s="70"/>
      <c r="W1917" s="70"/>
      <c r="Y1917" s="70"/>
    </row>
    <row r="1918" spans="1:25" s="69" customFormat="1" x14ac:dyDescent="0.2">
      <c r="A1918" s="66" t="s">
        <v>12</v>
      </c>
      <c r="B1918" s="66" t="s">
        <v>23</v>
      </c>
      <c r="C1918" s="66" t="s">
        <v>0</v>
      </c>
      <c r="D1918" s="66" t="s">
        <v>295</v>
      </c>
      <c r="E1918" s="76">
        <f>+IF(ISNUMBER(DATA!F633),DATA!F633,"n/a")</f>
        <v>328848.06</v>
      </c>
      <c r="F1918" s="77">
        <f>+IF(ISNUMBER(DATA!G633),DATA!G633,"n/a")</f>
        <v>2.3405103132207599E-2</v>
      </c>
      <c r="G1918" s="76">
        <f>+IF(ISNUMBER(DATA!P633),DATA!P633,"n/a")</f>
        <v>1138156.6100000001</v>
      </c>
      <c r="H1918" s="77">
        <f>+IF(ISNUMBER(DATA!Q633),DATA!Q633,"n/a")</f>
        <v>0.12300387381052</v>
      </c>
      <c r="I1918" s="76">
        <f>+IF(ISNUMBER(DATA!Z633),DATA!Z633,"n/a")</f>
        <v>2156539.7799999998</v>
      </c>
      <c r="J1918" s="77">
        <f>+IF(ISNUMBER(DATA!AA633),DATA!AA633,"n/a")</f>
        <v>0.11383336409898</v>
      </c>
      <c r="K1918" s="76">
        <f>+IF(ISNUMBER(DATA!AJ633),DATA!AJ633,"n/a")</f>
        <v>4149758.52</v>
      </c>
      <c r="L1918" s="77">
        <f>+IF(ISNUMBER(DATA!AK633),DATA!AK633,"n/a")</f>
        <v>0.145810119031445</v>
      </c>
      <c r="M1918" s="66"/>
      <c r="N1918" s="66"/>
      <c r="O1918" s="66"/>
      <c r="P1918" s="66"/>
      <c r="Q1918" s="66"/>
      <c r="S1918" s="70"/>
      <c r="U1918" s="70"/>
      <c r="W1918" s="70"/>
      <c r="Y1918" s="70"/>
    </row>
    <row r="1919" spans="1:25" s="69" customFormat="1" x14ac:dyDescent="0.2">
      <c r="A1919" s="66" t="s">
        <v>12</v>
      </c>
      <c r="B1919" s="66" t="s">
        <v>23</v>
      </c>
      <c r="C1919" s="66" t="s">
        <v>0</v>
      </c>
      <c r="D1919" s="66" t="s">
        <v>296</v>
      </c>
      <c r="E1919" s="76">
        <f>+IF(ISNUMBER(DATA!F634),DATA!F634,"n/a")</f>
        <v>266798.84999999998</v>
      </c>
      <c r="F1919" s="77">
        <f>+IF(ISNUMBER(DATA!G634),DATA!G634,"n/a")</f>
        <v>5.4892776290083399E-2</v>
      </c>
      <c r="G1919" s="76">
        <f>+IF(ISNUMBER(DATA!P634),DATA!P634,"n/a")</f>
        <v>893169.04</v>
      </c>
      <c r="H1919" s="77">
        <f>+IF(ISNUMBER(DATA!Q634),DATA!Q634,"n/a")</f>
        <v>-3.3941487813910001E-2</v>
      </c>
      <c r="I1919" s="76">
        <f>+IF(ISNUMBER(DATA!Z634),DATA!Z634,"n/a")</f>
        <v>1749599.2</v>
      </c>
      <c r="J1919" s="77">
        <f>+IF(ISNUMBER(DATA!AA634),DATA!AA634,"n/a")</f>
        <v>-1.2141529197255699E-2</v>
      </c>
      <c r="K1919" s="76">
        <f>+IF(ISNUMBER(DATA!AJ634),DATA!AJ634,"n/a")</f>
        <v>3455235.77</v>
      </c>
      <c r="L1919" s="77">
        <f>+IF(ISNUMBER(DATA!AK634),DATA!AK634,"n/a")</f>
        <v>2.9607985377119599E-2</v>
      </c>
      <c r="M1919" s="66"/>
      <c r="N1919" s="66"/>
      <c r="O1919" s="66"/>
      <c r="P1919" s="66"/>
      <c r="Q1919" s="66"/>
      <c r="S1919" s="70"/>
      <c r="U1919" s="70"/>
      <c r="W1919" s="70"/>
      <c r="Y1919" s="70"/>
    </row>
    <row r="1920" spans="1:25" s="69" customFormat="1" x14ac:dyDescent="0.2">
      <c r="A1920" s="66" t="s">
        <v>12</v>
      </c>
      <c r="B1920" s="66" t="s">
        <v>23</v>
      </c>
      <c r="C1920" s="66" t="s">
        <v>0</v>
      </c>
      <c r="D1920" s="66" t="s">
        <v>297</v>
      </c>
      <c r="E1920" s="76">
        <f>+IF(ISNUMBER(DATA!F635),DATA!F635,"n/a")</f>
        <v>135161.59</v>
      </c>
      <c r="F1920" s="77">
        <f>+IF(ISNUMBER(DATA!G635),DATA!G635,"n/a")</f>
        <v>-7.1105373663673005E-2</v>
      </c>
      <c r="G1920" s="76">
        <f>+IF(ISNUMBER(DATA!P635),DATA!P635,"n/a")</f>
        <v>438667.64</v>
      </c>
      <c r="H1920" s="77">
        <f>+IF(ISNUMBER(DATA!Q635),DATA!Q635,"n/a")</f>
        <v>-4.4071323162158497E-2</v>
      </c>
      <c r="I1920" s="76">
        <f>+IF(ISNUMBER(DATA!Z635),DATA!Z635,"n/a")</f>
        <v>825744.03</v>
      </c>
      <c r="J1920" s="77">
        <f>+IF(ISNUMBER(DATA!AA635),DATA!AA635,"n/a")</f>
        <v>2.4973320873422798E-3</v>
      </c>
      <c r="K1920" s="76">
        <f>+IF(ISNUMBER(DATA!AJ635),DATA!AJ635,"n/a")</f>
        <v>1646758.31</v>
      </c>
      <c r="L1920" s="77">
        <f>+IF(ISNUMBER(DATA!AK635),DATA!AK635,"n/a")</f>
        <v>5.59409931800951E-2</v>
      </c>
      <c r="M1920" s="66"/>
      <c r="N1920" s="66"/>
      <c r="O1920" s="66"/>
      <c r="P1920" s="66"/>
      <c r="Q1920" s="66"/>
      <c r="S1920" s="70"/>
      <c r="U1920" s="70"/>
      <c r="W1920" s="70"/>
      <c r="Y1920" s="70"/>
    </row>
    <row r="1921" spans="1:25" s="69" customFormat="1" x14ac:dyDescent="0.2">
      <c r="A1921" s="66" t="s">
        <v>12</v>
      </c>
      <c r="B1921" s="66" t="s">
        <v>23</v>
      </c>
      <c r="C1921" s="66" t="s">
        <v>0</v>
      </c>
      <c r="D1921" s="66" t="s">
        <v>298</v>
      </c>
      <c r="E1921" s="76">
        <f>+IF(ISNUMBER(DATA!F636),DATA!F636,"n/a")</f>
        <v>249724.4</v>
      </c>
      <c r="F1921" s="77">
        <f>+IF(ISNUMBER(DATA!G636),DATA!G636,"n/a")</f>
        <v>-6.71458958934186E-2</v>
      </c>
      <c r="G1921" s="76">
        <f>+IF(ISNUMBER(DATA!P636),DATA!P636,"n/a")</f>
        <v>812599.26</v>
      </c>
      <c r="H1921" s="77">
        <f>+IF(ISNUMBER(DATA!Q636),DATA!Q636,"n/a")</f>
        <v>-2.5946222305310001E-2</v>
      </c>
      <c r="I1921" s="76">
        <f>+IF(ISNUMBER(DATA!Z636),DATA!Z636,"n/a")</f>
        <v>1530266.02</v>
      </c>
      <c r="J1921" s="77">
        <f>+IF(ISNUMBER(DATA!AA636),DATA!AA636,"n/a")</f>
        <v>-2.2601854688432299E-3</v>
      </c>
      <c r="K1921" s="76">
        <f>+IF(ISNUMBER(DATA!AJ636),DATA!AJ636,"n/a")</f>
        <v>3019675.59</v>
      </c>
      <c r="L1921" s="77">
        <f>+IF(ISNUMBER(DATA!AK636),DATA!AK636,"n/a")</f>
        <v>4.0685237335178004E-3</v>
      </c>
      <c r="M1921" s="66"/>
      <c r="N1921" s="66"/>
      <c r="O1921" s="66"/>
      <c r="P1921" s="66"/>
      <c r="Q1921" s="66"/>
      <c r="S1921" s="70"/>
      <c r="U1921" s="70"/>
      <c r="W1921" s="70"/>
      <c r="Y1921" s="70"/>
    </row>
    <row r="1922" spans="1:25" s="69" customFormat="1" x14ac:dyDescent="0.2">
      <c r="A1922" s="66" t="s">
        <v>12</v>
      </c>
      <c r="B1922" s="66" t="s">
        <v>23</v>
      </c>
      <c r="C1922" s="66" t="s">
        <v>0</v>
      </c>
      <c r="D1922" s="66" t="s">
        <v>299</v>
      </c>
      <c r="E1922" s="76">
        <f>+IF(ISNUMBER(DATA!F637),DATA!F637,"n/a")</f>
        <v>1094594.43</v>
      </c>
      <c r="F1922" s="77">
        <f>+IF(ISNUMBER(DATA!G637),DATA!G637,"n/a")</f>
        <v>9.5402500239774105E-3</v>
      </c>
      <c r="G1922" s="76">
        <f>+IF(ISNUMBER(DATA!P637),DATA!P637,"n/a")</f>
        <v>3737915.56</v>
      </c>
      <c r="H1922" s="77">
        <f>+IF(ISNUMBER(DATA!Q637),DATA!Q637,"n/a")</f>
        <v>1.6713504725762902E-2</v>
      </c>
      <c r="I1922" s="76">
        <f>+IF(ISNUMBER(DATA!Z637),DATA!Z637,"n/a")</f>
        <v>7346912.9199999999</v>
      </c>
      <c r="J1922" s="77">
        <f>+IF(ISNUMBER(DATA!AA637),DATA!AA637,"n/a")</f>
        <v>-4.1029971340396598E-2</v>
      </c>
      <c r="K1922" s="76">
        <f>+IF(ISNUMBER(DATA!AJ637),DATA!AJ637,"n/a")</f>
        <v>13827966.109999999</v>
      </c>
      <c r="L1922" s="77">
        <f>+IF(ISNUMBER(DATA!AK637),DATA!AK637,"n/a")</f>
        <v>-6.9694549892607802E-2</v>
      </c>
      <c r="M1922" s="66"/>
      <c r="N1922" s="66"/>
      <c r="O1922" s="66"/>
      <c r="P1922" s="66"/>
      <c r="Q1922" s="66"/>
      <c r="S1922" s="70"/>
      <c r="U1922" s="70"/>
      <c r="W1922" s="70"/>
      <c r="Y1922" s="70"/>
    </row>
    <row r="1923" spans="1:25" s="69" customFormat="1" x14ac:dyDescent="0.2">
      <c r="A1923" s="66" t="s">
        <v>12</v>
      </c>
      <c r="B1923" s="66" t="s">
        <v>23</v>
      </c>
      <c r="C1923" s="66" t="s">
        <v>0</v>
      </c>
      <c r="D1923" s="66" t="s">
        <v>300</v>
      </c>
      <c r="E1923" s="76">
        <f>+IF(ISNUMBER(DATA!F638),DATA!F638,"n/a")</f>
        <v>302327.84000000003</v>
      </c>
      <c r="F1923" s="77">
        <f>+IF(ISNUMBER(DATA!G638),DATA!G638,"n/a")</f>
        <v>7.2088112634134394E-2</v>
      </c>
      <c r="G1923" s="76">
        <f>+IF(ISNUMBER(DATA!P638),DATA!P638,"n/a")</f>
        <v>973774.57</v>
      </c>
      <c r="H1923" s="77">
        <f>+IF(ISNUMBER(DATA!Q638),DATA!Q638,"n/a")</f>
        <v>3.1011438046103301E-2</v>
      </c>
      <c r="I1923" s="76">
        <f>+IF(ISNUMBER(DATA!Z638),DATA!Z638,"n/a")</f>
        <v>1865186.06</v>
      </c>
      <c r="J1923" s="77">
        <f>+IF(ISNUMBER(DATA!AA638),DATA!AA638,"n/a")</f>
        <v>7.0672569538599295E-2</v>
      </c>
      <c r="K1923" s="76">
        <f>+IF(ISNUMBER(DATA!AJ638),DATA!AJ638,"n/a")</f>
        <v>3613464.57</v>
      </c>
      <c r="L1923" s="77">
        <f>+IF(ISNUMBER(DATA!AK638),DATA!AK638,"n/a")</f>
        <v>6.8896293691553201E-2</v>
      </c>
      <c r="M1923" s="66"/>
      <c r="N1923" s="66"/>
      <c r="O1923" s="66"/>
      <c r="P1923" s="66"/>
      <c r="Q1923" s="66"/>
      <c r="S1923" s="70"/>
      <c r="U1923" s="70"/>
      <c r="W1923" s="70"/>
      <c r="Y1923" s="70"/>
    </row>
    <row r="1924" spans="1:25" s="69" customFormat="1" x14ac:dyDescent="0.2">
      <c r="A1924" s="66" t="s">
        <v>12</v>
      </c>
      <c r="B1924" s="66" t="s">
        <v>23</v>
      </c>
      <c r="C1924" s="66" t="s">
        <v>0</v>
      </c>
      <c r="D1924" s="66" t="s">
        <v>301</v>
      </c>
      <c r="E1924" s="76">
        <f>+IF(ISNUMBER(DATA!F639),DATA!F639,"n/a")</f>
        <v>105530.93</v>
      </c>
      <c r="F1924" s="77">
        <f>+IF(ISNUMBER(DATA!G639),DATA!G639,"n/a")</f>
        <v>0.18593160157904101</v>
      </c>
      <c r="G1924" s="76">
        <f>+IF(ISNUMBER(DATA!P639),DATA!P639,"n/a")</f>
        <v>346733.48</v>
      </c>
      <c r="H1924" s="77">
        <f>+IF(ISNUMBER(DATA!Q639),DATA!Q639,"n/a")</f>
        <v>0.19863829584818901</v>
      </c>
      <c r="I1924" s="76">
        <f>+IF(ISNUMBER(DATA!Z639),DATA!Z639,"n/a")</f>
        <v>664207.71</v>
      </c>
      <c r="J1924" s="77">
        <f>+IF(ISNUMBER(DATA!AA639),DATA!AA639,"n/a")</f>
        <v>0.14191433888560501</v>
      </c>
      <c r="K1924" s="76">
        <f>+IF(ISNUMBER(DATA!AJ639),DATA!AJ639,"n/a")</f>
        <v>1256505.46</v>
      </c>
      <c r="L1924" s="77">
        <f>+IF(ISNUMBER(DATA!AK639),DATA!AK639,"n/a")</f>
        <v>3.9940674394251599E-2</v>
      </c>
      <c r="M1924" s="66"/>
      <c r="N1924" s="66"/>
      <c r="O1924" s="66"/>
      <c r="P1924" s="66"/>
      <c r="Q1924" s="66"/>
      <c r="S1924" s="70"/>
      <c r="U1924" s="70"/>
      <c r="W1924" s="70"/>
      <c r="Y1924" s="70"/>
    </row>
    <row r="1925" spans="1:25" s="69" customFormat="1" x14ac:dyDescent="0.2">
      <c r="A1925" s="66" t="s">
        <v>12</v>
      </c>
      <c r="B1925" s="66" t="s">
        <v>23</v>
      </c>
      <c r="C1925" s="66" t="s">
        <v>0</v>
      </c>
      <c r="D1925" s="66" t="s">
        <v>302</v>
      </c>
      <c r="E1925" s="76">
        <f>+IF(ISNUMBER(DATA!F640),DATA!F640,"n/a")</f>
        <v>320300.65999999997</v>
      </c>
      <c r="F1925" s="77">
        <f>+IF(ISNUMBER(DATA!G640),DATA!G640,"n/a")</f>
        <v>-0.153620071534944</v>
      </c>
      <c r="G1925" s="76">
        <f>+IF(ISNUMBER(DATA!P640),DATA!P640,"n/a")</f>
        <v>1132191.08</v>
      </c>
      <c r="H1925" s="77">
        <f>+IF(ISNUMBER(DATA!Q640),DATA!Q640,"n/a")</f>
        <v>-3.9610419079075601E-2</v>
      </c>
      <c r="I1925" s="76">
        <f>+IF(ISNUMBER(DATA!Z640),DATA!Z640,"n/a")</f>
        <v>2173083.35</v>
      </c>
      <c r="J1925" s="77">
        <f>+IF(ISNUMBER(DATA!AA640),DATA!AA640,"n/a")</f>
        <v>6.7146216294490003E-3</v>
      </c>
      <c r="K1925" s="76">
        <f>+IF(ISNUMBER(DATA!AJ640),DATA!AJ640,"n/a")</f>
        <v>4193430.33</v>
      </c>
      <c r="L1925" s="77">
        <f>+IF(ISNUMBER(DATA!AK640),DATA!AK640,"n/a")</f>
        <v>2.52554802582317E-2</v>
      </c>
      <c r="M1925" s="66"/>
      <c r="N1925" s="66"/>
      <c r="O1925" s="66"/>
      <c r="P1925" s="66"/>
      <c r="Q1925" s="66"/>
      <c r="S1925" s="70"/>
      <c r="U1925" s="70"/>
      <c r="W1925" s="70"/>
      <c r="Y1925" s="70"/>
    </row>
    <row r="1926" spans="1:25" s="69" customFormat="1" x14ac:dyDescent="0.2">
      <c r="A1926" s="66" t="s">
        <v>12</v>
      </c>
      <c r="B1926" s="66" t="s">
        <v>23</v>
      </c>
      <c r="C1926" s="66" t="s">
        <v>0</v>
      </c>
      <c r="D1926" s="66" t="s">
        <v>303</v>
      </c>
      <c r="E1926" s="76">
        <f>+IF(ISNUMBER(DATA!F641),DATA!F641,"n/a")</f>
        <v>154172.19</v>
      </c>
      <c r="F1926" s="77">
        <f>+IF(ISNUMBER(DATA!G641),DATA!G641,"n/a")</f>
        <v>-6.2756659959486996E-2</v>
      </c>
      <c r="G1926" s="76">
        <f>+IF(ISNUMBER(DATA!P641),DATA!P641,"n/a")</f>
        <v>503972.98</v>
      </c>
      <c r="H1926" s="77">
        <f>+IF(ISNUMBER(DATA!Q641),DATA!Q641,"n/a")</f>
        <v>-6.83856907387453E-2</v>
      </c>
      <c r="I1926" s="76">
        <f>+IF(ISNUMBER(DATA!Z641),DATA!Z641,"n/a")</f>
        <v>938028.66</v>
      </c>
      <c r="J1926" s="77">
        <f>+IF(ISNUMBER(DATA!AA641),DATA!AA641,"n/a")</f>
        <v>-8.5284921043290204E-2</v>
      </c>
      <c r="K1926" s="76">
        <f>+IF(ISNUMBER(DATA!AJ641),DATA!AJ641,"n/a")</f>
        <v>1918428.97</v>
      </c>
      <c r="L1926" s="77">
        <f>+IF(ISNUMBER(DATA!AK641),DATA!AK641,"n/a")</f>
        <v>-3.0921091198500499E-2</v>
      </c>
      <c r="M1926" s="66"/>
      <c r="N1926" s="66"/>
      <c r="O1926" s="66"/>
      <c r="P1926" s="66"/>
      <c r="Q1926" s="66"/>
      <c r="S1926" s="70"/>
      <c r="U1926" s="70"/>
      <c r="W1926" s="70"/>
      <c r="Y1926" s="70"/>
    </row>
    <row r="1927" spans="1:25" s="69" customFormat="1" x14ac:dyDescent="0.2">
      <c r="A1927" s="66" t="s">
        <v>12</v>
      </c>
      <c r="B1927" s="66" t="s">
        <v>23</v>
      </c>
      <c r="C1927" s="66" t="s">
        <v>0</v>
      </c>
      <c r="D1927" s="66" t="s">
        <v>304</v>
      </c>
      <c r="E1927" s="76">
        <f>+IF(ISNUMBER(DATA!F642),DATA!F642,"n/a")</f>
        <v>558651.65</v>
      </c>
      <c r="F1927" s="77">
        <f>+IF(ISNUMBER(DATA!G642),DATA!G642,"n/a")</f>
        <v>1.12270030933155E-2</v>
      </c>
      <c r="G1927" s="76">
        <f>+IF(ISNUMBER(DATA!P642),DATA!P642,"n/a")</f>
        <v>1854086.74</v>
      </c>
      <c r="H1927" s="77">
        <f>+IF(ISNUMBER(DATA!Q642),DATA!Q642,"n/a")</f>
        <v>-3.1908494503853302E-4</v>
      </c>
      <c r="I1927" s="76">
        <f>+IF(ISNUMBER(DATA!Z642),DATA!Z642,"n/a")</f>
        <v>3600356.54</v>
      </c>
      <c r="J1927" s="77">
        <f>+IF(ISNUMBER(DATA!AA642),DATA!AA642,"n/a")</f>
        <v>-4.7892369390909302E-2</v>
      </c>
      <c r="K1927" s="76">
        <f>+IF(ISNUMBER(DATA!AJ642),DATA!AJ642,"n/a")</f>
        <v>6827615.4400000004</v>
      </c>
      <c r="L1927" s="77">
        <f>+IF(ISNUMBER(DATA!AK642),DATA!AK642,"n/a")</f>
        <v>-4.5985608572586503E-2</v>
      </c>
      <c r="M1927" s="66"/>
      <c r="N1927" s="66"/>
      <c r="O1927" s="66"/>
      <c r="P1927" s="66"/>
      <c r="Q1927" s="66"/>
      <c r="S1927" s="70"/>
      <c r="U1927" s="70"/>
      <c r="W1927" s="70"/>
      <c r="Y1927" s="70"/>
    </row>
    <row r="1928" spans="1:25" s="69" customFormat="1" x14ac:dyDescent="0.2">
      <c r="A1928" s="66" t="s">
        <v>12</v>
      </c>
      <c r="B1928" s="66" t="s">
        <v>23</v>
      </c>
      <c r="C1928" s="66" t="s">
        <v>0</v>
      </c>
      <c r="D1928" s="66" t="s">
        <v>305</v>
      </c>
      <c r="E1928" s="76">
        <f>+IF(ISNUMBER(DATA!F643),DATA!F643,"n/a")</f>
        <v>495037.56</v>
      </c>
      <c r="F1928" s="77">
        <f>+IF(ISNUMBER(DATA!G643),DATA!G643,"n/a")</f>
        <v>-1.68775221632614E-2</v>
      </c>
      <c r="G1928" s="76">
        <f>+IF(ISNUMBER(DATA!P643),DATA!P643,"n/a")</f>
        <v>1655144.48</v>
      </c>
      <c r="H1928" s="77">
        <f>+IF(ISNUMBER(DATA!Q643),DATA!Q643,"n/a")</f>
        <v>-2.78073002913704E-2</v>
      </c>
      <c r="I1928" s="76">
        <f>+IF(ISNUMBER(DATA!Z643),DATA!Z643,"n/a")</f>
        <v>3218935.76</v>
      </c>
      <c r="J1928" s="77">
        <f>+IF(ISNUMBER(DATA!AA643),DATA!AA643,"n/a")</f>
        <v>-2.2953110644737099E-2</v>
      </c>
      <c r="K1928" s="76">
        <f>+IF(ISNUMBER(DATA!AJ643),DATA!AJ643,"n/a")</f>
        <v>6046339.9800000004</v>
      </c>
      <c r="L1928" s="77">
        <f>+IF(ISNUMBER(DATA!AK643),DATA!AK643,"n/a")</f>
        <v>-7.1752578695503597E-3</v>
      </c>
      <c r="M1928" s="66"/>
      <c r="N1928" s="66"/>
      <c r="O1928" s="66"/>
      <c r="P1928" s="66"/>
      <c r="Q1928" s="66"/>
      <c r="S1928" s="70"/>
      <c r="U1928" s="70"/>
      <c r="W1928" s="70"/>
      <c r="Y1928" s="70"/>
    </row>
    <row r="1929" spans="1:25" s="69" customFormat="1" x14ac:dyDescent="0.2">
      <c r="A1929" s="66" t="s">
        <v>12</v>
      </c>
      <c r="B1929" s="66" t="s">
        <v>23</v>
      </c>
      <c r="C1929" s="66" t="s">
        <v>0</v>
      </c>
      <c r="D1929" s="66" t="s">
        <v>306</v>
      </c>
      <c r="E1929" s="76">
        <f>+IF(ISNUMBER(DATA!F644),DATA!F644,"n/a")</f>
        <v>242375.44</v>
      </c>
      <c r="F1929" s="77">
        <f>+IF(ISNUMBER(DATA!G644),DATA!G644,"n/a")</f>
        <v>-3.3371716565599799E-2</v>
      </c>
      <c r="G1929" s="76">
        <f>+IF(ISNUMBER(DATA!P644),DATA!P644,"n/a")</f>
        <v>807071.07</v>
      </c>
      <c r="H1929" s="77">
        <f>+IF(ISNUMBER(DATA!Q644),DATA!Q644,"n/a")</f>
        <v>-2.2257623259681E-2</v>
      </c>
      <c r="I1929" s="76">
        <f>+IF(ISNUMBER(DATA!Z644),DATA!Z644,"n/a")</f>
        <v>1616964.45</v>
      </c>
      <c r="J1929" s="77">
        <f>+IF(ISNUMBER(DATA!AA644),DATA!AA644,"n/a")</f>
        <v>4.17680002140021E-2</v>
      </c>
      <c r="K1929" s="76">
        <f>+IF(ISNUMBER(DATA!AJ644),DATA!AJ644,"n/a")</f>
        <v>3211480.21</v>
      </c>
      <c r="L1929" s="77">
        <f>+IF(ISNUMBER(DATA!AK644),DATA!AK644,"n/a")</f>
        <v>4.5178973495204403E-2</v>
      </c>
      <c r="M1929" s="66"/>
      <c r="N1929" s="66"/>
      <c r="O1929" s="66"/>
      <c r="P1929" s="66"/>
      <c r="Q1929" s="66"/>
      <c r="S1929" s="70"/>
      <c r="U1929" s="70"/>
      <c r="W1929" s="70"/>
      <c r="Y1929" s="70"/>
    </row>
    <row r="1930" spans="1:25" s="69" customFormat="1" x14ac:dyDescent="0.2">
      <c r="A1930" s="66" t="s">
        <v>12</v>
      </c>
      <c r="B1930" s="66" t="s">
        <v>23</v>
      </c>
      <c r="C1930" s="66" t="s">
        <v>0</v>
      </c>
      <c r="D1930" s="66" t="s">
        <v>307</v>
      </c>
      <c r="E1930" s="76">
        <f>+IF(ISNUMBER(DATA!F645),DATA!F645,"n/a")</f>
        <v>254358.15</v>
      </c>
      <c r="F1930" s="77">
        <f>+IF(ISNUMBER(DATA!G645),DATA!G645,"n/a")</f>
        <v>-2.3366911387296001E-2</v>
      </c>
      <c r="G1930" s="76">
        <f>+IF(ISNUMBER(DATA!P645),DATA!P645,"n/a")</f>
        <v>864324.04</v>
      </c>
      <c r="H1930" s="77">
        <f>+IF(ISNUMBER(DATA!Q645),DATA!Q645,"n/a")</f>
        <v>3.0158195502902399E-2</v>
      </c>
      <c r="I1930" s="76">
        <f>+IF(ISNUMBER(DATA!Z645),DATA!Z645,"n/a")</f>
        <v>1703389.16</v>
      </c>
      <c r="J1930" s="77">
        <f>+IF(ISNUMBER(DATA!AA645),DATA!AA645,"n/a")</f>
        <v>4.2292342565234099E-2</v>
      </c>
      <c r="K1930" s="76">
        <f>+IF(ISNUMBER(DATA!AJ645),DATA!AJ645,"n/a")</f>
        <v>3275719.16</v>
      </c>
      <c r="L1930" s="77">
        <f>+IF(ISNUMBER(DATA!AK645),DATA!AK645,"n/a")</f>
        <v>3.6558620447242701E-2</v>
      </c>
      <c r="M1930" s="66"/>
      <c r="N1930" s="66"/>
      <c r="O1930" s="66"/>
      <c r="P1930" s="66"/>
      <c r="Q1930" s="66"/>
      <c r="S1930" s="70"/>
      <c r="U1930" s="70"/>
      <c r="W1930" s="70"/>
      <c r="Y1930" s="70"/>
    </row>
    <row r="1931" spans="1:25" s="69" customFormat="1" x14ac:dyDescent="0.2">
      <c r="A1931" s="66" t="s">
        <v>12</v>
      </c>
      <c r="B1931" s="66" t="s">
        <v>23</v>
      </c>
      <c r="C1931" s="66" t="s">
        <v>0</v>
      </c>
      <c r="D1931" s="66" t="s">
        <v>308</v>
      </c>
      <c r="E1931" s="76">
        <f>+IF(ISNUMBER(DATA!F646),DATA!F646,"n/a")</f>
        <v>277893.69</v>
      </c>
      <c r="F1931" s="77">
        <f>+IF(ISNUMBER(DATA!G646),DATA!G646,"n/a")</f>
        <v>8.9249459507946702E-2</v>
      </c>
      <c r="G1931" s="76">
        <f>+IF(ISNUMBER(DATA!P646),DATA!P646,"n/a")</f>
        <v>907626.96</v>
      </c>
      <c r="H1931" s="77">
        <f>+IF(ISNUMBER(DATA!Q646),DATA!Q646,"n/a")</f>
        <v>8.8085766807944194E-2</v>
      </c>
      <c r="I1931" s="76">
        <f>+IF(ISNUMBER(DATA!Z646),DATA!Z646,"n/a")</f>
        <v>1681721.26</v>
      </c>
      <c r="J1931" s="77">
        <f>+IF(ISNUMBER(DATA!AA646),DATA!AA646,"n/a")</f>
        <v>6.3871178943387896E-2</v>
      </c>
      <c r="K1931" s="76">
        <f>+IF(ISNUMBER(DATA!AJ646),DATA!AJ646,"n/a")</f>
        <v>3259255.9</v>
      </c>
      <c r="L1931" s="77">
        <f>+IF(ISNUMBER(DATA!AK646),DATA!AK646,"n/a")</f>
        <v>5.8535062615828401E-2</v>
      </c>
      <c r="M1931" s="66"/>
      <c r="N1931" s="66"/>
      <c r="O1931" s="66"/>
      <c r="P1931" s="66"/>
      <c r="Q1931" s="66"/>
      <c r="S1931" s="70"/>
      <c r="U1931" s="70"/>
      <c r="W1931" s="70"/>
      <c r="Y1931" s="70"/>
    </row>
    <row r="1932" spans="1:25" s="69" customFormat="1" x14ac:dyDescent="0.2">
      <c r="A1932" s="66" t="s">
        <v>12</v>
      </c>
      <c r="B1932" s="66" t="s">
        <v>23</v>
      </c>
      <c r="C1932" s="66" t="s">
        <v>0</v>
      </c>
      <c r="D1932" s="66" t="s">
        <v>309</v>
      </c>
      <c r="E1932" s="76">
        <f>+IF(ISNUMBER(DATA!F647),DATA!F647,"n/a")</f>
        <v>249528.02</v>
      </c>
      <c r="F1932" s="77">
        <f>+IF(ISNUMBER(DATA!G647),DATA!G647,"n/a")</f>
        <v>4.3061130522038402E-2</v>
      </c>
      <c r="G1932" s="76">
        <f>+IF(ISNUMBER(DATA!P647),DATA!P647,"n/a")</f>
        <v>823963.43</v>
      </c>
      <c r="H1932" s="77">
        <f>+IF(ISNUMBER(DATA!Q647),DATA!Q647,"n/a")</f>
        <v>8.2429210848334794E-2</v>
      </c>
      <c r="I1932" s="76">
        <f>+IF(ISNUMBER(DATA!Z647),DATA!Z647,"n/a")</f>
        <v>1541000.53</v>
      </c>
      <c r="J1932" s="77">
        <f>+IF(ISNUMBER(DATA!AA647),DATA!AA647,"n/a")</f>
        <v>6.6837417363484003E-2</v>
      </c>
      <c r="K1932" s="76">
        <f>+IF(ISNUMBER(DATA!AJ647),DATA!AJ647,"n/a")</f>
        <v>2977800.84</v>
      </c>
      <c r="L1932" s="77">
        <f>+IF(ISNUMBER(DATA!AK647),DATA!AK647,"n/a")</f>
        <v>4.0911050620820497E-2</v>
      </c>
      <c r="M1932" s="66"/>
      <c r="N1932" s="66"/>
      <c r="O1932" s="66"/>
      <c r="P1932" s="66"/>
      <c r="Q1932" s="66"/>
      <c r="S1932" s="70"/>
      <c r="U1932" s="70"/>
      <c r="W1932" s="70"/>
      <c r="Y1932" s="70"/>
    </row>
    <row r="1933" spans="1:25" s="69" customFormat="1" x14ac:dyDescent="0.2">
      <c r="A1933" s="66" t="s">
        <v>12</v>
      </c>
      <c r="B1933" s="66" t="s">
        <v>23</v>
      </c>
      <c r="C1933" s="66" t="s">
        <v>0</v>
      </c>
      <c r="D1933" s="66" t="s">
        <v>310</v>
      </c>
      <c r="E1933" s="76">
        <f>+IF(ISNUMBER(DATA!F648),DATA!F648,"n/a")</f>
        <v>187126.05</v>
      </c>
      <c r="F1933" s="77">
        <f>+IF(ISNUMBER(DATA!G648),DATA!G648,"n/a")</f>
        <v>3.0486705846143301E-2</v>
      </c>
      <c r="G1933" s="76">
        <f>+IF(ISNUMBER(DATA!P648),DATA!P648,"n/a")</f>
        <v>599201.65</v>
      </c>
      <c r="H1933" s="77">
        <f>+IF(ISNUMBER(DATA!Q648),DATA!Q648,"n/a")</f>
        <v>2.0832037491827299E-2</v>
      </c>
      <c r="I1933" s="76">
        <f>+IF(ISNUMBER(DATA!Z648),DATA!Z648,"n/a")</f>
        <v>1085280.02</v>
      </c>
      <c r="J1933" s="77">
        <f>+IF(ISNUMBER(DATA!AA648),DATA!AA648,"n/a")</f>
        <v>-7.6219657160681098E-3</v>
      </c>
      <c r="K1933" s="76">
        <f>+IF(ISNUMBER(DATA!AJ648),DATA!AJ648,"n/a")</f>
        <v>2211164.1600000001</v>
      </c>
      <c r="L1933" s="77">
        <f>+IF(ISNUMBER(DATA!AK648),DATA!AK648,"n/a")</f>
        <v>1.76638033391995E-3</v>
      </c>
      <c r="M1933" s="66"/>
      <c r="N1933" s="66"/>
      <c r="O1933" s="66"/>
      <c r="P1933" s="66"/>
      <c r="Q1933" s="66"/>
      <c r="S1933" s="70"/>
      <c r="U1933" s="70"/>
      <c r="W1933" s="70"/>
      <c r="Y1933" s="70"/>
    </row>
    <row r="1934" spans="1:25" s="69" customFormat="1" x14ac:dyDescent="0.2">
      <c r="A1934" s="66" t="s">
        <v>12</v>
      </c>
      <c r="B1934" s="66" t="s">
        <v>23</v>
      </c>
      <c r="C1934" s="66" t="s">
        <v>0</v>
      </c>
      <c r="D1934" s="66" t="s">
        <v>311</v>
      </c>
      <c r="E1934" s="76">
        <f>+IF(ISNUMBER(DATA!F649),DATA!F649,"n/a")</f>
        <v>342387.71</v>
      </c>
      <c r="F1934" s="77">
        <f>+IF(ISNUMBER(DATA!G649),DATA!G649,"n/a")</f>
        <v>-7.3007762496534404E-3</v>
      </c>
      <c r="G1934" s="76">
        <f>+IF(ISNUMBER(DATA!P649),DATA!P649,"n/a")</f>
        <v>1144520.3999999999</v>
      </c>
      <c r="H1934" s="77">
        <f>+IF(ISNUMBER(DATA!Q649),DATA!Q649,"n/a")</f>
        <v>-3.3533346284065298E-2</v>
      </c>
      <c r="I1934" s="76">
        <f>+IF(ISNUMBER(DATA!Z649),DATA!Z649,"n/a")</f>
        <v>2204573.39</v>
      </c>
      <c r="J1934" s="77">
        <f>+IF(ISNUMBER(DATA!AA649),DATA!AA649,"n/a")</f>
        <v>-2.51179624378094E-2</v>
      </c>
      <c r="K1934" s="76">
        <f>+IF(ISNUMBER(DATA!AJ649),DATA!AJ649,"n/a")</f>
        <v>4212917.51</v>
      </c>
      <c r="L1934" s="77">
        <f>+IF(ISNUMBER(DATA!AK649),DATA!AK649,"n/a")</f>
        <v>-4.0146866572045199E-3</v>
      </c>
      <c r="M1934" s="66"/>
      <c r="N1934" s="66"/>
      <c r="O1934" s="66"/>
      <c r="P1934" s="66"/>
      <c r="Q1934" s="66"/>
      <c r="S1934" s="70"/>
      <c r="U1934" s="70"/>
      <c r="W1934" s="70"/>
      <c r="Y1934" s="70"/>
    </row>
    <row r="1935" spans="1:25" s="69" customFormat="1" x14ac:dyDescent="0.2">
      <c r="A1935" s="66" t="s">
        <v>12</v>
      </c>
      <c r="B1935" s="66" t="s">
        <v>23</v>
      </c>
      <c r="C1935" s="66" t="s">
        <v>0</v>
      </c>
      <c r="D1935" s="66" t="s">
        <v>312</v>
      </c>
      <c r="E1935" s="76">
        <f>+IF(ISNUMBER(DATA!F650),DATA!F650,"n/a")</f>
        <v>225935.79</v>
      </c>
      <c r="F1935" s="77">
        <f>+IF(ISNUMBER(DATA!G650),DATA!G650,"n/a")</f>
        <v>3.8997961283751603E-2</v>
      </c>
      <c r="G1935" s="76">
        <f>+IF(ISNUMBER(DATA!P650),DATA!P650,"n/a")</f>
        <v>734290.24</v>
      </c>
      <c r="H1935" s="77">
        <f>+IF(ISNUMBER(DATA!Q650),DATA!Q650,"n/a")</f>
        <v>3.8129154144647598E-2</v>
      </c>
      <c r="I1935" s="76">
        <f>+IF(ISNUMBER(DATA!Z650),DATA!Z650,"n/a")</f>
        <v>1430179.7</v>
      </c>
      <c r="J1935" s="77">
        <f>+IF(ISNUMBER(DATA!AA650),DATA!AA650,"n/a")</f>
        <v>3.0965809748814702E-2</v>
      </c>
      <c r="K1935" s="76">
        <f>+IF(ISNUMBER(DATA!AJ650),DATA!AJ650,"n/a")</f>
        <v>2725853.02</v>
      </c>
      <c r="L1935" s="77">
        <f>+IF(ISNUMBER(DATA!AK650),DATA!AK650,"n/a")</f>
        <v>3.188357142441E-2</v>
      </c>
      <c r="M1935" s="66"/>
      <c r="N1935" s="66"/>
      <c r="O1935" s="66"/>
      <c r="P1935" s="66"/>
      <c r="Q1935" s="66"/>
      <c r="S1935" s="70"/>
      <c r="U1935" s="70"/>
      <c r="W1935" s="70"/>
      <c r="Y1935" s="70"/>
    </row>
    <row r="1936" spans="1:25" s="69" customFormat="1" x14ac:dyDescent="0.2">
      <c r="A1936" s="66" t="s">
        <v>12</v>
      </c>
      <c r="B1936" s="66" t="s">
        <v>23</v>
      </c>
      <c r="C1936" s="66" t="s">
        <v>0</v>
      </c>
      <c r="D1936" s="66" t="s">
        <v>313</v>
      </c>
      <c r="E1936" s="76">
        <f>+IF(ISNUMBER(DATA!F651),DATA!F651,"n/a")</f>
        <v>269916.24</v>
      </c>
      <c r="F1936" s="77">
        <f>+IF(ISNUMBER(DATA!G651),DATA!G651,"n/a")</f>
        <v>3.8688851017572898E-2</v>
      </c>
      <c r="G1936" s="76">
        <f>+IF(ISNUMBER(DATA!P651),DATA!P651,"n/a")</f>
        <v>888884.84</v>
      </c>
      <c r="H1936" s="77">
        <f>+IF(ISNUMBER(DATA!Q651),DATA!Q651,"n/a")</f>
        <v>-2.2950244851921299E-2</v>
      </c>
      <c r="I1936" s="76">
        <f>+IF(ISNUMBER(DATA!Z651),DATA!Z651,"n/a")</f>
        <v>1745478.56</v>
      </c>
      <c r="J1936" s="77">
        <f>+IF(ISNUMBER(DATA!AA651),DATA!AA651,"n/a")</f>
        <v>-2.0436108772447201E-2</v>
      </c>
      <c r="K1936" s="76">
        <f>+IF(ISNUMBER(DATA!AJ651),DATA!AJ651,"n/a")</f>
        <v>3286822.47</v>
      </c>
      <c r="L1936" s="77">
        <f>+IF(ISNUMBER(DATA!AK651),DATA!AK651,"n/a")</f>
        <v>-4.1749634605406198E-2</v>
      </c>
      <c r="M1936" s="66"/>
      <c r="N1936" s="66"/>
      <c r="O1936" s="66"/>
      <c r="P1936" s="66"/>
      <c r="Q1936" s="66"/>
      <c r="S1936" s="70"/>
      <c r="U1936" s="70"/>
      <c r="W1936" s="70"/>
      <c r="Y1936" s="70"/>
    </row>
    <row r="1937" spans="1:25" s="69" customFormat="1" x14ac:dyDescent="0.2">
      <c r="A1937" s="66" t="s">
        <v>12</v>
      </c>
      <c r="B1937" s="66" t="s">
        <v>23</v>
      </c>
      <c r="C1937" s="66" t="s">
        <v>0</v>
      </c>
      <c r="D1937" s="66" t="s">
        <v>314</v>
      </c>
      <c r="E1937" s="76">
        <f>+IF(ISNUMBER(DATA!F652),DATA!F652,"n/a")</f>
        <v>689746.45</v>
      </c>
      <c r="F1937" s="77">
        <f>+IF(ISNUMBER(DATA!G652),DATA!G652,"n/a")</f>
        <v>-0.10299220192872401</v>
      </c>
      <c r="G1937" s="76">
        <f>+IF(ISNUMBER(DATA!P652),DATA!P652,"n/a")</f>
        <v>2354201.84</v>
      </c>
      <c r="H1937" s="77">
        <f>+IF(ISNUMBER(DATA!Q652),DATA!Q652,"n/a")</f>
        <v>-8.2856802912138997E-2</v>
      </c>
      <c r="I1937" s="76">
        <f>+IF(ISNUMBER(DATA!Z652),DATA!Z652,"n/a")</f>
        <v>4731167.5999999996</v>
      </c>
      <c r="J1937" s="77">
        <f>+IF(ISNUMBER(DATA!AA652),DATA!AA652,"n/a")</f>
        <v>-4.8305527687422301E-2</v>
      </c>
      <c r="K1937" s="76">
        <f>+IF(ISNUMBER(DATA!AJ652),DATA!AJ652,"n/a")</f>
        <v>9104472.6999999993</v>
      </c>
      <c r="L1937" s="77">
        <f>+IF(ISNUMBER(DATA!AK652),DATA!AK652,"n/a")</f>
        <v>-1.26675657113918E-2</v>
      </c>
      <c r="M1937" s="66"/>
      <c r="N1937" s="66"/>
      <c r="O1937" s="66"/>
      <c r="P1937" s="66"/>
      <c r="Q1937" s="66"/>
      <c r="S1937" s="70"/>
      <c r="U1937" s="70"/>
      <c r="W1937" s="70"/>
      <c r="Y1937" s="70"/>
    </row>
    <row r="1938" spans="1:25" s="69" customFormat="1" x14ac:dyDescent="0.2">
      <c r="A1938" s="66" t="s">
        <v>12</v>
      </c>
      <c r="B1938" s="66" t="s">
        <v>23</v>
      </c>
      <c r="C1938" s="66" t="s">
        <v>0</v>
      </c>
      <c r="D1938" s="66" t="s">
        <v>315</v>
      </c>
      <c r="E1938" s="76">
        <f>+IF(ISNUMBER(DATA!F653),DATA!F653,"n/a")</f>
        <v>370597.71</v>
      </c>
      <c r="F1938" s="77">
        <f>+IF(ISNUMBER(DATA!G653),DATA!G653,"n/a")</f>
        <v>-3.4737350305877601E-2</v>
      </c>
      <c r="G1938" s="76">
        <f>+IF(ISNUMBER(DATA!P653),DATA!P653,"n/a")</f>
        <v>1231976.21</v>
      </c>
      <c r="H1938" s="77">
        <f>+IF(ISNUMBER(DATA!Q653),DATA!Q653,"n/a")</f>
        <v>-1.3069376738632701E-2</v>
      </c>
      <c r="I1938" s="76">
        <f>+IF(ISNUMBER(DATA!Z653),DATA!Z653,"n/a")</f>
        <v>2392831.69</v>
      </c>
      <c r="J1938" s="77">
        <f>+IF(ISNUMBER(DATA!AA653),DATA!AA653,"n/a")</f>
        <v>-1.1303811163016301E-2</v>
      </c>
      <c r="K1938" s="76">
        <f>+IF(ISNUMBER(DATA!AJ653),DATA!AJ653,"n/a")</f>
        <v>4558609.3600000003</v>
      </c>
      <c r="L1938" s="77">
        <f>+IF(ISNUMBER(DATA!AK653),DATA!AK653,"n/a")</f>
        <v>-4.2629403598531602E-2</v>
      </c>
      <c r="M1938" s="66"/>
      <c r="N1938" s="66"/>
      <c r="O1938" s="66"/>
      <c r="P1938" s="66"/>
      <c r="Q1938" s="66"/>
      <c r="S1938" s="70"/>
      <c r="U1938" s="70"/>
      <c r="W1938" s="70"/>
      <c r="Y1938" s="70"/>
    </row>
    <row r="1939" spans="1:25" s="69" customFormat="1" x14ac:dyDescent="0.2">
      <c r="A1939" s="66" t="s">
        <v>12</v>
      </c>
      <c r="B1939" s="66" t="s">
        <v>23</v>
      </c>
      <c r="C1939" s="66" t="s">
        <v>0</v>
      </c>
      <c r="D1939" s="66" t="s">
        <v>316</v>
      </c>
      <c r="E1939" s="76">
        <f>+IF(ISNUMBER(DATA!F654),DATA!F654,"n/a")</f>
        <v>462588.86</v>
      </c>
      <c r="F1939" s="77">
        <f>+IF(ISNUMBER(DATA!G654),DATA!G654,"n/a")</f>
        <v>-4.0088655944424303E-2</v>
      </c>
      <c r="G1939" s="76">
        <f>+IF(ISNUMBER(DATA!P654),DATA!P654,"n/a")</f>
        <v>1486074.36</v>
      </c>
      <c r="H1939" s="77">
        <f>+IF(ISNUMBER(DATA!Q654),DATA!Q654,"n/a")</f>
        <v>-1.2195471895313E-2</v>
      </c>
      <c r="I1939" s="76">
        <f>+IF(ISNUMBER(DATA!Z654),DATA!Z654,"n/a")</f>
        <v>2772271.2</v>
      </c>
      <c r="J1939" s="77">
        <f>+IF(ISNUMBER(DATA!AA654),DATA!AA654,"n/a")</f>
        <v>2.5124221088430598E-3</v>
      </c>
      <c r="K1939" s="76">
        <f>+IF(ISNUMBER(DATA!AJ654),DATA!AJ654,"n/a")</f>
        <v>5513792.5300000003</v>
      </c>
      <c r="L1939" s="77">
        <f>+IF(ISNUMBER(DATA!AK654),DATA!AK654,"n/a")</f>
        <v>1.60173365540613E-2</v>
      </c>
      <c r="M1939" s="66"/>
      <c r="N1939" s="66"/>
      <c r="O1939" s="66"/>
      <c r="P1939" s="66"/>
      <c r="Q1939" s="66"/>
      <c r="S1939" s="70"/>
      <c r="U1939" s="70"/>
      <c r="W1939" s="70"/>
      <c r="Y1939" s="70"/>
    </row>
    <row r="1940" spans="1:25" s="69" customFormat="1" x14ac:dyDescent="0.2">
      <c r="A1940" s="66" t="s">
        <v>12</v>
      </c>
      <c r="B1940" s="66" t="s">
        <v>23</v>
      </c>
      <c r="C1940" s="66" t="s">
        <v>0</v>
      </c>
      <c r="D1940" s="66" t="s">
        <v>317</v>
      </c>
      <c r="E1940" s="76">
        <f>+IF(ISNUMBER(DATA!F655),DATA!F655,"n/a")</f>
        <v>229651.43</v>
      </c>
      <c r="F1940" s="77">
        <f>+IF(ISNUMBER(DATA!G655),DATA!G655,"n/a")</f>
        <v>-3.1518734481834398E-2</v>
      </c>
      <c r="G1940" s="76">
        <f>+IF(ISNUMBER(DATA!P655),DATA!P655,"n/a")</f>
        <v>830508.54</v>
      </c>
      <c r="H1940" s="77">
        <f>+IF(ISNUMBER(DATA!Q655),DATA!Q655,"n/a")</f>
        <v>0.100448910962302</v>
      </c>
      <c r="I1940" s="76">
        <f>+IF(ISNUMBER(DATA!Z655),DATA!Z655,"n/a")</f>
        <v>1588011.64</v>
      </c>
      <c r="J1940" s="77">
        <f>+IF(ISNUMBER(DATA!AA655),DATA!AA655,"n/a")</f>
        <v>5.4357227446969497E-2</v>
      </c>
      <c r="K1940" s="76">
        <f>+IF(ISNUMBER(DATA!AJ655),DATA!AJ655,"n/a")</f>
        <v>2985155.86</v>
      </c>
      <c r="L1940" s="77">
        <f>+IF(ISNUMBER(DATA!AK655),DATA!AK655,"n/a")</f>
        <v>6.5399094241057595E-2</v>
      </c>
      <c r="M1940" s="66"/>
      <c r="N1940" s="66"/>
      <c r="O1940" s="66"/>
      <c r="P1940" s="66"/>
      <c r="Q1940" s="66"/>
      <c r="S1940" s="70"/>
      <c r="U1940" s="70"/>
      <c r="W1940" s="70"/>
      <c r="Y1940" s="70"/>
    </row>
    <row r="1941" spans="1:25" s="69" customFormat="1" x14ac:dyDescent="0.2">
      <c r="A1941" s="66" t="s">
        <v>12</v>
      </c>
      <c r="B1941" s="66" t="s">
        <v>23</v>
      </c>
      <c r="C1941" s="66" t="s">
        <v>0</v>
      </c>
      <c r="D1941" s="66" t="s">
        <v>318</v>
      </c>
      <c r="E1941" s="76">
        <f>+IF(ISNUMBER(DATA!F656),DATA!F656,"n/a")</f>
        <v>426534.31</v>
      </c>
      <c r="F1941" s="77">
        <f>+IF(ISNUMBER(DATA!G656),DATA!G656,"n/a")</f>
        <v>-0.153872955505411</v>
      </c>
      <c r="G1941" s="76">
        <f>+IF(ISNUMBER(DATA!P656),DATA!P656,"n/a")</f>
        <v>1519083.36</v>
      </c>
      <c r="H1941" s="77">
        <f>+IF(ISNUMBER(DATA!Q656),DATA!Q656,"n/a")</f>
        <v>-2.4405329005518499E-2</v>
      </c>
      <c r="I1941" s="76">
        <f>+IF(ISNUMBER(DATA!Z656),DATA!Z656,"n/a")</f>
        <v>2919811.51</v>
      </c>
      <c r="J1941" s="77">
        <f>+IF(ISNUMBER(DATA!AA656),DATA!AA656,"n/a")</f>
        <v>2.3205123482338101E-2</v>
      </c>
      <c r="K1941" s="76">
        <f>+IF(ISNUMBER(DATA!AJ656),DATA!AJ656,"n/a")</f>
        <v>5539225.9400000004</v>
      </c>
      <c r="L1941" s="77">
        <f>+IF(ISNUMBER(DATA!AK656),DATA!AK656,"n/a")</f>
        <v>2.8471493537259002E-2</v>
      </c>
      <c r="M1941" s="66"/>
      <c r="N1941" s="66"/>
      <c r="O1941" s="66"/>
      <c r="P1941" s="66"/>
      <c r="Q1941" s="66"/>
      <c r="S1941" s="70"/>
      <c r="U1941" s="70"/>
      <c r="W1941" s="70"/>
      <c r="Y1941" s="70"/>
    </row>
    <row r="1942" spans="1:25" s="69" customFormat="1" x14ac:dyDescent="0.2">
      <c r="A1942" s="66" t="s">
        <v>12</v>
      </c>
      <c r="B1942" s="66" t="s">
        <v>23</v>
      </c>
      <c r="C1942" s="66" t="s">
        <v>0</v>
      </c>
      <c r="D1942" s="66" t="s">
        <v>344</v>
      </c>
      <c r="E1942" s="76">
        <f>+IF(ISNUMBER(DATA!F657),DATA!F657,"n/a")</f>
        <v>138856.24</v>
      </c>
      <c r="F1942" s="77">
        <f>+IF(ISNUMBER(DATA!G657),DATA!G657,"n/a")</f>
        <v>-9.7627565748378498E-2</v>
      </c>
      <c r="G1942" s="76">
        <f>+IF(ISNUMBER(DATA!P657),DATA!P657,"n/a")</f>
        <v>485044.39</v>
      </c>
      <c r="H1942" s="77">
        <f>+IF(ISNUMBER(DATA!Q657),DATA!Q657,"n/a")</f>
        <v>-5.8134264440664898E-2</v>
      </c>
      <c r="I1942" s="76">
        <f>+IF(ISNUMBER(DATA!Z657),DATA!Z657,"n/a")</f>
        <v>901378.9</v>
      </c>
      <c r="J1942" s="77">
        <f>+IF(ISNUMBER(DATA!AA657),DATA!AA657,"n/a")</f>
        <v>-8.3333234179681401E-2</v>
      </c>
      <c r="K1942" s="76">
        <f>+IF(ISNUMBER(DATA!AJ657),DATA!AJ657,"n/a")</f>
        <v>1810308.07</v>
      </c>
      <c r="L1942" s="77">
        <f>+IF(ISNUMBER(DATA!AK657),DATA!AK657,"n/a")</f>
        <v>-0.100891315548278</v>
      </c>
      <c r="M1942" s="66"/>
      <c r="N1942" s="66"/>
      <c r="O1942" s="66"/>
      <c r="P1942" s="66"/>
      <c r="Q1942" s="66"/>
      <c r="S1942" s="70"/>
      <c r="U1942" s="70"/>
      <c r="W1942" s="70"/>
      <c r="Y1942" s="70"/>
    </row>
    <row r="1943" spans="1:25" s="69" customFormat="1" x14ac:dyDescent="0.2">
      <c r="A1943" s="66" t="s">
        <v>12</v>
      </c>
      <c r="B1943" s="66" t="s">
        <v>23</v>
      </c>
      <c r="C1943" s="66" t="s">
        <v>0</v>
      </c>
      <c r="D1943" s="66" t="s">
        <v>345</v>
      </c>
      <c r="E1943" s="76">
        <f>+IF(ISNUMBER(DATA!F658),DATA!F658,"n/a")</f>
        <v>371316.8</v>
      </c>
      <c r="F1943" s="77">
        <f>+IF(ISNUMBER(DATA!G658),DATA!G658,"n/a")</f>
        <v>4.8558619374816803E-3</v>
      </c>
      <c r="G1943" s="76">
        <f>+IF(ISNUMBER(DATA!P658),DATA!P658,"n/a")</f>
        <v>1174961.8</v>
      </c>
      <c r="H1943" s="77">
        <f>+IF(ISNUMBER(DATA!Q658),DATA!Q658,"n/a")</f>
        <v>-4.0174339415272403E-2</v>
      </c>
      <c r="I1943" s="76">
        <f>+IF(ISNUMBER(DATA!Z658),DATA!Z658,"n/a")</f>
        <v>2270532.11</v>
      </c>
      <c r="J1943" s="77">
        <f>+IF(ISNUMBER(DATA!AA658),DATA!AA658,"n/a")</f>
        <v>-4.3586260113158401E-2</v>
      </c>
      <c r="K1943" s="76">
        <f>+IF(ISNUMBER(DATA!AJ658),DATA!AJ658,"n/a")</f>
        <v>4410283.12</v>
      </c>
      <c r="L1943" s="77">
        <f>+IF(ISNUMBER(DATA!AK658),DATA!AK658,"n/a")</f>
        <v>-1.7853171852125701E-2</v>
      </c>
      <c r="M1943" s="66"/>
      <c r="N1943" s="66"/>
      <c r="O1943" s="66"/>
      <c r="P1943" s="66"/>
      <c r="Q1943" s="66"/>
      <c r="S1943" s="70"/>
      <c r="U1943" s="70"/>
      <c r="W1943" s="70"/>
      <c r="Y1943" s="70"/>
    </row>
    <row r="1944" spans="1:25" x14ac:dyDescent="0.2">
      <c r="E1944" s="100"/>
      <c r="F1944" s="102"/>
      <c r="G1944" s="100"/>
      <c r="H1944" s="102"/>
      <c r="I1944" s="100"/>
      <c r="J1944" s="102"/>
      <c r="K1944" s="100"/>
      <c r="L1944" s="102"/>
    </row>
    <row r="1945" spans="1:25" s="69" customFormat="1" x14ac:dyDescent="0.2">
      <c r="A1945" s="66" t="s">
        <v>12</v>
      </c>
      <c r="B1945" s="66" t="s">
        <v>23</v>
      </c>
      <c r="C1945" s="66" t="s">
        <v>9</v>
      </c>
      <c r="D1945" s="66" t="s">
        <v>271</v>
      </c>
      <c r="E1945" s="86">
        <f>+IF(ISNUMBER(DATA!H609),DATA!H609,"n/a")</f>
        <v>13908.54</v>
      </c>
      <c r="F1945" s="77">
        <f>+IF(ISNUMBER(DATA!I609),DATA!I609,"n/a")</f>
        <v>-0.20486870381137101</v>
      </c>
      <c r="G1945" s="86">
        <f>+IF(ISNUMBER(DATA!R609),DATA!R609,"n/a")</f>
        <v>59614.71</v>
      </c>
      <c r="H1945" s="77">
        <f>+IF(ISNUMBER(DATA!S609),DATA!S609,"n/a")</f>
        <v>-7.6870154183487194E-2</v>
      </c>
      <c r="I1945" s="86">
        <f>+IF(ISNUMBER(DATA!AB609),DATA!AB609,"n/a")</f>
        <v>114123.91</v>
      </c>
      <c r="J1945" s="77">
        <f>+IF(ISNUMBER(DATA!AC609),DATA!AC609,"n/a")</f>
        <v>3.65952265208144E-2</v>
      </c>
      <c r="K1945" s="86">
        <f>+IF(ISNUMBER(DATA!AL609),DATA!AL609,"n/a")</f>
        <v>219583.67</v>
      </c>
      <c r="L1945" s="77">
        <f>+IF(ISNUMBER(DATA!AM609),DATA!AM609,"n/a")</f>
        <v>4.3158277786724902E-2</v>
      </c>
      <c r="M1945" s="66"/>
      <c r="N1945" s="66"/>
      <c r="O1945" s="66"/>
      <c r="P1945" s="66"/>
      <c r="Q1945" s="66"/>
      <c r="S1945" s="70"/>
      <c r="U1945" s="70"/>
      <c r="W1945" s="70"/>
      <c r="Y1945" s="70"/>
    </row>
    <row r="1946" spans="1:25" s="69" customFormat="1" x14ac:dyDescent="0.2">
      <c r="A1946" s="66" t="s">
        <v>12</v>
      </c>
      <c r="B1946" s="66" t="s">
        <v>23</v>
      </c>
      <c r="C1946" s="66" t="s">
        <v>9</v>
      </c>
      <c r="D1946" s="66" t="s">
        <v>272</v>
      </c>
      <c r="E1946" s="86">
        <f>+IF(ISNUMBER(DATA!H610),DATA!H610,"n/a")</f>
        <v>112119.33</v>
      </c>
      <c r="F1946" s="77">
        <f>+IF(ISNUMBER(DATA!I610),DATA!I610,"n/a")</f>
        <v>-0.127155693871774</v>
      </c>
      <c r="G1946" s="86">
        <f>+IF(ISNUMBER(DATA!R610),DATA!R610,"n/a")</f>
        <v>380120.24</v>
      </c>
      <c r="H1946" s="77">
        <f>+IF(ISNUMBER(DATA!S610),DATA!S610,"n/a")</f>
        <v>-7.4892798172021297E-2</v>
      </c>
      <c r="I1946" s="86">
        <f>+IF(ISNUMBER(DATA!AB610),DATA!AB610,"n/a")</f>
        <v>734602.8</v>
      </c>
      <c r="J1946" s="77">
        <f>+IF(ISNUMBER(DATA!AC610),DATA!AC610,"n/a")</f>
        <v>-5.04833804462054E-2</v>
      </c>
      <c r="K1946" s="86">
        <f>+IF(ISNUMBER(DATA!AL610),DATA!AL610,"n/a")</f>
        <v>1464632</v>
      </c>
      <c r="L1946" s="77">
        <f>+IF(ISNUMBER(DATA!AM610),DATA!AM610,"n/a")</f>
        <v>-1.21936585810128E-2</v>
      </c>
      <c r="M1946" s="66"/>
      <c r="N1946" s="66"/>
      <c r="O1946" s="66"/>
      <c r="P1946" s="66"/>
      <c r="Q1946" s="66"/>
      <c r="S1946" s="70"/>
      <c r="U1946" s="70"/>
      <c r="W1946" s="70"/>
      <c r="Y1946" s="70"/>
    </row>
    <row r="1947" spans="1:25" s="69" customFormat="1" x14ac:dyDescent="0.2">
      <c r="A1947" s="66" t="s">
        <v>12</v>
      </c>
      <c r="B1947" s="66" t="s">
        <v>23</v>
      </c>
      <c r="C1947" s="66" t="s">
        <v>9</v>
      </c>
      <c r="D1947" s="66" t="s">
        <v>273</v>
      </c>
      <c r="E1947" s="86">
        <f>+IF(ISNUMBER(DATA!H611),DATA!H611,"n/a")</f>
        <v>146294.51999999999</v>
      </c>
      <c r="F1947" s="77">
        <f>+IF(ISNUMBER(DATA!I611),DATA!I611,"n/a")</f>
        <v>-3.9356156713342902E-2</v>
      </c>
      <c r="G1947" s="86">
        <f>+IF(ISNUMBER(DATA!R611),DATA!R611,"n/a")</f>
        <v>509370.73</v>
      </c>
      <c r="H1947" s="77">
        <f>+IF(ISNUMBER(DATA!S611),DATA!S611,"n/a")</f>
        <v>-3.1816225346983501E-2</v>
      </c>
      <c r="I1947" s="86">
        <f>+IF(ISNUMBER(DATA!AB611),DATA!AB611,"n/a")</f>
        <v>978582.97</v>
      </c>
      <c r="J1947" s="77">
        <f>+IF(ISNUMBER(DATA!AC611),DATA!AC611,"n/a")</f>
        <v>-9.5135055893535297E-2</v>
      </c>
      <c r="K1947" s="86">
        <f>+IF(ISNUMBER(DATA!AL611),DATA!AL611,"n/a")</f>
        <v>1862691.45</v>
      </c>
      <c r="L1947" s="77">
        <f>+IF(ISNUMBER(DATA!AM611),DATA!AM611,"n/a")</f>
        <v>-0.122147904265187</v>
      </c>
      <c r="M1947" s="66"/>
      <c r="N1947" s="66"/>
      <c r="O1947" s="66"/>
      <c r="P1947" s="66"/>
      <c r="Q1947" s="66"/>
      <c r="S1947" s="70"/>
      <c r="U1947" s="70"/>
      <c r="W1947" s="70"/>
      <c r="Y1947" s="70"/>
    </row>
    <row r="1948" spans="1:25" s="69" customFormat="1" x14ac:dyDescent="0.2">
      <c r="A1948" s="66" t="s">
        <v>12</v>
      </c>
      <c r="B1948" s="66" t="s">
        <v>23</v>
      </c>
      <c r="C1948" s="66" t="s">
        <v>9</v>
      </c>
      <c r="D1948" s="66" t="s">
        <v>274</v>
      </c>
      <c r="E1948" s="86">
        <f>+IF(ISNUMBER(DATA!H612),DATA!H612,"n/a")</f>
        <v>66293.919999999998</v>
      </c>
      <c r="F1948" s="77">
        <f>+IF(ISNUMBER(DATA!I612),DATA!I612,"n/a")</f>
        <v>-0.158954856726301</v>
      </c>
      <c r="G1948" s="86">
        <f>+IF(ISNUMBER(DATA!R612),DATA!R612,"n/a")</f>
        <v>228211.18</v>
      </c>
      <c r="H1948" s="77">
        <f>+IF(ISNUMBER(DATA!S612),DATA!S612,"n/a")</f>
        <v>-7.6837760323953397E-2</v>
      </c>
      <c r="I1948" s="86">
        <f>+IF(ISNUMBER(DATA!AB612),DATA!AB612,"n/a")</f>
        <v>429340.58</v>
      </c>
      <c r="J1948" s="77">
        <f>+IF(ISNUMBER(DATA!AC612),DATA!AC612,"n/a")</f>
        <v>-4.73330642834301E-2</v>
      </c>
      <c r="K1948" s="86">
        <f>+IF(ISNUMBER(DATA!AL612),DATA!AL612,"n/a")</f>
        <v>862576.17</v>
      </c>
      <c r="L1948" s="77">
        <f>+IF(ISNUMBER(DATA!AM612),DATA!AM612,"n/a")</f>
        <v>-1.45754216439351E-2</v>
      </c>
      <c r="M1948" s="66"/>
      <c r="N1948" s="66"/>
      <c r="O1948" s="66"/>
      <c r="P1948" s="66"/>
      <c r="Q1948" s="66"/>
      <c r="S1948" s="70"/>
      <c r="U1948" s="70"/>
      <c r="W1948" s="70"/>
      <c r="Y1948" s="70"/>
    </row>
    <row r="1949" spans="1:25" s="69" customFormat="1" x14ac:dyDescent="0.2">
      <c r="A1949" s="66" t="s">
        <v>12</v>
      </c>
      <c r="B1949" s="66" t="s">
        <v>23</v>
      </c>
      <c r="C1949" s="66" t="s">
        <v>9</v>
      </c>
      <c r="D1949" s="66" t="s">
        <v>275</v>
      </c>
      <c r="E1949" s="86">
        <f>+IF(ISNUMBER(DATA!H613),DATA!H613,"n/a")</f>
        <v>153024.13</v>
      </c>
      <c r="F1949" s="77">
        <f>+IF(ISNUMBER(DATA!I613),DATA!I613,"n/a")</f>
        <v>3.8878478735168802E-2</v>
      </c>
      <c r="G1949" s="86">
        <f>+IF(ISNUMBER(DATA!R613),DATA!R613,"n/a")</f>
        <v>517800.01</v>
      </c>
      <c r="H1949" s="77">
        <f>+IF(ISNUMBER(DATA!S613),DATA!S613,"n/a")</f>
        <v>1.5476206165278001E-2</v>
      </c>
      <c r="I1949" s="86">
        <f>+IF(ISNUMBER(DATA!AB613),DATA!AB613,"n/a")</f>
        <v>1024330.5</v>
      </c>
      <c r="J1949" s="77">
        <f>+IF(ISNUMBER(DATA!AC613),DATA!AC613,"n/a")</f>
        <v>-1.0437032886063499E-2</v>
      </c>
      <c r="K1949" s="86">
        <f>+IF(ISNUMBER(DATA!AL613),DATA!AL613,"n/a")</f>
        <v>1936834.5</v>
      </c>
      <c r="L1949" s="77">
        <f>+IF(ISNUMBER(DATA!AM613),DATA!AM613,"n/a")</f>
        <v>-4.1096719852703002E-2</v>
      </c>
      <c r="M1949" s="66"/>
      <c r="N1949" s="66"/>
      <c r="O1949" s="66"/>
      <c r="P1949" s="66"/>
      <c r="Q1949" s="66"/>
      <c r="S1949" s="70"/>
      <c r="U1949" s="70"/>
      <c r="W1949" s="70"/>
      <c r="Y1949" s="70"/>
    </row>
    <row r="1950" spans="1:25" s="69" customFormat="1" x14ac:dyDescent="0.2">
      <c r="A1950" s="66" t="s">
        <v>12</v>
      </c>
      <c r="B1950" s="66" t="s">
        <v>23</v>
      </c>
      <c r="C1950" s="66" t="s">
        <v>9</v>
      </c>
      <c r="D1950" s="66" t="s">
        <v>276</v>
      </c>
      <c r="E1950" s="86">
        <f>+IF(ISNUMBER(DATA!H614),DATA!H614,"n/a")</f>
        <v>52554.71</v>
      </c>
      <c r="F1950" s="77">
        <f>+IF(ISNUMBER(DATA!I614),DATA!I614,"n/a")</f>
        <v>0.20134030589257701</v>
      </c>
      <c r="G1950" s="86">
        <f>+IF(ISNUMBER(DATA!R614),DATA!R614,"n/a")</f>
        <v>190439.02</v>
      </c>
      <c r="H1950" s="77">
        <f>+IF(ISNUMBER(DATA!S614),DATA!S614,"n/a")</f>
        <v>0.306857372020097</v>
      </c>
      <c r="I1950" s="86">
        <f>+IF(ISNUMBER(DATA!AB614),DATA!AB614,"n/a")</f>
        <v>360190.35</v>
      </c>
      <c r="J1950" s="77">
        <f>+IF(ISNUMBER(DATA!AC614),DATA!AC614,"n/a")</f>
        <v>0.27074385277067903</v>
      </c>
      <c r="K1950" s="86">
        <f>+IF(ISNUMBER(DATA!AL614),DATA!AL614,"n/a")</f>
        <v>706191.55</v>
      </c>
      <c r="L1950" s="77">
        <f>+IF(ISNUMBER(DATA!AM614),DATA!AM614,"n/a")</f>
        <v>0.209780899239429</v>
      </c>
      <c r="M1950" s="66"/>
      <c r="N1950" s="66"/>
      <c r="O1950" s="66"/>
      <c r="P1950" s="66"/>
      <c r="Q1950" s="66"/>
      <c r="S1950" s="70"/>
      <c r="U1950" s="70"/>
      <c r="W1950" s="70"/>
      <c r="Y1950" s="70"/>
    </row>
    <row r="1951" spans="1:25" s="69" customFormat="1" x14ac:dyDescent="0.2">
      <c r="A1951" s="66" t="s">
        <v>12</v>
      </c>
      <c r="B1951" s="66" t="s">
        <v>23</v>
      </c>
      <c r="C1951" s="66" t="s">
        <v>9</v>
      </c>
      <c r="D1951" s="66" t="s">
        <v>277</v>
      </c>
      <c r="E1951" s="86">
        <f>+IF(ISNUMBER(DATA!H615),DATA!H615,"n/a")</f>
        <v>69821.66</v>
      </c>
      <c r="F1951" s="77">
        <f>+IF(ISNUMBER(DATA!I615),DATA!I615,"n/a")</f>
        <v>0.28786893930227297</v>
      </c>
      <c r="G1951" s="86">
        <f>+IF(ISNUMBER(DATA!R615),DATA!R615,"n/a")</f>
        <v>231301.5</v>
      </c>
      <c r="H1951" s="77">
        <f>+IF(ISNUMBER(DATA!S615),DATA!S615,"n/a")</f>
        <v>0.33630160218229999</v>
      </c>
      <c r="I1951" s="86">
        <f>+IF(ISNUMBER(DATA!AB615),DATA!AB615,"n/a")</f>
        <v>398620.44</v>
      </c>
      <c r="J1951" s="77">
        <f>+IF(ISNUMBER(DATA!AC615),DATA!AC615,"n/a")</f>
        <v>0.180383843748645</v>
      </c>
      <c r="K1951" s="86">
        <f>+IF(ISNUMBER(DATA!AL615),DATA!AL615,"n/a")</f>
        <v>733253.92</v>
      </c>
      <c r="L1951" s="77">
        <f>+IF(ISNUMBER(DATA!AM615),DATA!AM615,"n/a")</f>
        <v>0.13428706784299799</v>
      </c>
      <c r="M1951" s="66"/>
      <c r="N1951" s="66"/>
      <c r="O1951" s="66"/>
      <c r="P1951" s="66"/>
      <c r="Q1951" s="66"/>
      <c r="S1951" s="70"/>
      <c r="U1951" s="70"/>
      <c r="W1951" s="70"/>
      <c r="Y1951" s="70"/>
    </row>
    <row r="1952" spans="1:25" s="69" customFormat="1" x14ac:dyDescent="0.2">
      <c r="A1952" s="66" t="s">
        <v>12</v>
      </c>
      <c r="B1952" s="66" t="s">
        <v>23</v>
      </c>
      <c r="C1952" s="66" t="s">
        <v>9</v>
      </c>
      <c r="D1952" s="66" t="s">
        <v>278</v>
      </c>
      <c r="E1952" s="86">
        <f>+IF(ISNUMBER(DATA!H616),DATA!H616,"n/a")</f>
        <v>196692.83</v>
      </c>
      <c r="F1952" s="77">
        <f>+IF(ISNUMBER(DATA!I616),DATA!I616,"n/a")</f>
        <v>0.23556725377409801</v>
      </c>
      <c r="G1952" s="86">
        <f>+IF(ISNUMBER(DATA!R616),DATA!R616,"n/a")</f>
        <v>678693.37</v>
      </c>
      <c r="H1952" s="77">
        <f>+IF(ISNUMBER(DATA!S616),DATA!S616,"n/a")</f>
        <v>0.17681018348343999</v>
      </c>
      <c r="I1952" s="86">
        <f>+IF(ISNUMBER(DATA!AB616),DATA!AB616,"n/a")</f>
        <v>1303423.5</v>
      </c>
      <c r="J1952" s="77">
        <f>+IF(ISNUMBER(DATA!AC616),DATA!AC616,"n/a")</f>
        <v>0.12568782720974001</v>
      </c>
      <c r="K1952" s="86">
        <f>+IF(ISNUMBER(DATA!AL616),DATA!AL616,"n/a")</f>
        <v>2399785.42</v>
      </c>
      <c r="L1952" s="77">
        <f>+IF(ISNUMBER(DATA!AM616),DATA!AM616,"n/a")</f>
        <v>8.30746159494858E-2</v>
      </c>
      <c r="M1952" s="66"/>
      <c r="N1952" s="66"/>
      <c r="O1952" s="66"/>
      <c r="P1952" s="66"/>
      <c r="Q1952" s="66"/>
      <c r="S1952" s="70"/>
      <c r="U1952" s="70"/>
      <c r="W1952" s="70"/>
      <c r="Y1952" s="70"/>
    </row>
    <row r="1953" spans="1:25" s="69" customFormat="1" x14ac:dyDescent="0.2">
      <c r="A1953" s="66" t="s">
        <v>12</v>
      </c>
      <c r="B1953" s="66" t="s">
        <v>23</v>
      </c>
      <c r="C1953" s="66" t="s">
        <v>9</v>
      </c>
      <c r="D1953" s="66" t="s">
        <v>279</v>
      </c>
      <c r="E1953" s="86">
        <f>+IF(ISNUMBER(DATA!H617),DATA!H617,"n/a")</f>
        <v>67389.820000000007</v>
      </c>
      <c r="F1953" s="77">
        <f>+IF(ISNUMBER(DATA!I617),DATA!I617,"n/a")</f>
        <v>-7.6391747999414394E-2</v>
      </c>
      <c r="G1953" s="86">
        <f>+IF(ISNUMBER(DATA!R617),DATA!R617,"n/a")</f>
        <v>224192.74</v>
      </c>
      <c r="H1953" s="77">
        <f>+IF(ISNUMBER(DATA!S617),DATA!S617,"n/a")</f>
        <v>-5.6051434652497199E-2</v>
      </c>
      <c r="I1953" s="86">
        <f>+IF(ISNUMBER(DATA!AB617),DATA!AB617,"n/a")</f>
        <v>420934.99</v>
      </c>
      <c r="J1953" s="77">
        <f>+IF(ISNUMBER(DATA!AC617),DATA!AC617,"n/a")</f>
        <v>-6.3200053145457694E-2</v>
      </c>
      <c r="K1953" s="86">
        <f>+IF(ISNUMBER(DATA!AL617),DATA!AL617,"n/a")</f>
        <v>845585.43</v>
      </c>
      <c r="L1953" s="77">
        <f>+IF(ISNUMBER(DATA!AM617),DATA!AM617,"n/a")</f>
        <v>-4.2062583098056203E-2</v>
      </c>
      <c r="M1953" s="66"/>
      <c r="N1953" s="66"/>
      <c r="O1953" s="66"/>
      <c r="P1953" s="66"/>
      <c r="Q1953" s="66"/>
      <c r="S1953" s="70"/>
      <c r="U1953" s="70"/>
      <c r="W1953" s="70"/>
      <c r="Y1953" s="70"/>
    </row>
    <row r="1954" spans="1:25" s="69" customFormat="1" x14ac:dyDescent="0.2">
      <c r="A1954" s="66" t="s">
        <v>12</v>
      </c>
      <c r="B1954" s="66" t="s">
        <v>23</v>
      </c>
      <c r="C1954" s="66" t="s">
        <v>9</v>
      </c>
      <c r="D1954" s="66" t="s">
        <v>280</v>
      </c>
      <c r="E1954" s="86">
        <f>+IF(ISNUMBER(DATA!H618),DATA!H618,"n/a")</f>
        <v>32778.31</v>
      </c>
      <c r="F1954" s="77">
        <f>+IF(ISNUMBER(DATA!I618),DATA!I618,"n/a")</f>
        <v>1.35730930766523E-3</v>
      </c>
      <c r="G1954" s="86">
        <f>+IF(ISNUMBER(DATA!R618),DATA!R618,"n/a")</f>
        <v>110212.37</v>
      </c>
      <c r="H1954" s="77">
        <f>+IF(ISNUMBER(DATA!S618),DATA!S618,"n/a")</f>
        <v>-4.3055581724343699E-2</v>
      </c>
      <c r="I1954" s="86">
        <f>+IF(ISNUMBER(DATA!AB618),DATA!AB618,"n/a")</f>
        <v>226920.59</v>
      </c>
      <c r="J1954" s="77">
        <f>+IF(ISNUMBER(DATA!AC618),DATA!AC618,"n/a")</f>
        <v>5.2618007068831997E-2</v>
      </c>
      <c r="K1954" s="86">
        <f>+IF(ISNUMBER(DATA!AL618),DATA!AL618,"n/a")</f>
        <v>450795.11</v>
      </c>
      <c r="L1954" s="77">
        <f>+IF(ISNUMBER(DATA!AM618),DATA!AM618,"n/a")</f>
        <v>1.01734171505509E-2</v>
      </c>
      <c r="M1954" s="66"/>
      <c r="N1954" s="66"/>
      <c r="O1954" s="66"/>
      <c r="P1954" s="66"/>
      <c r="Q1954" s="66"/>
      <c r="S1954" s="70"/>
      <c r="U1954" s="70"/>
      <c r="W1954" s="70"/>
      <c r="Y1954" s="70"/>
    </row>
    <row r="1955" spans="1:25" s="69" customFormat="1" x14ac:dyDescent="0.2">
      <c r="A1955" s="66" t="s">
        <v>12</v>
      </c>
      <c r="B1955" s="66" t="s">
        <v>23</v>
      </c>
      <c r="C1955" s="66" t="s">
        <v>9</v>
      </c>
      <c r="D1955" s="66" t="s">
        <v>281</v>
      </c>
      <c r="E1955" s="86">
        <f>+IF(ISNUMBER(DATA!H619),DATA!H619,"n/a")</f>
        <v>43668.1</v>
      </c>
      <c r="F1955" s="77">
        <f>+IF(ISNUMBER(DATA!I619),DATA!I619,"n/a")</f>
        <v>-4.8447193058570301E-2</v>
      </c>
      <c r="G1955" s="86">
        <f>+IF(ISNUMBER(DATA!R619),DATA!R619,"n/a")</f>
        <v>146737.19</v>
      </c>
      <c r="H1955" s="77">
        <f>+IF(ISNUMBER(DATA!S619),DATA!S619,"n/a")</f>
        <v>-2.6078227181526199E-2</v>
      </c>
      <c r="I1955" s="86">
        <f>+IF(ISNUMBER(DATA!AB619),DATA!AB619,"n/a")</f>
        <v>278255.77</v>
      </c>
      <c r="J1955" s="77">
        <f>+IF(ISNUMBER(DATA!AC619),DATA!AC619,"n/a")</f>
        <v>-2.8689423591400198E-2</v>
      </c>
      <c r="K1955" s="86">
        <f>+IF(ISNUMBER(DATA!AL619),DATA!AL619,"n/a")</f>
        <v>544116.75</v>
      </c>
      <c r="L1955" s="77">
        <f>+IF(ISNUMBER(DATA!AM619),DATA!AM619,"n/a")</f>
        <v>-7.0809592119314493E-2</v>
      </c>
      <c r="M1955" s="66"/>
      <c r="N1955" s="66"/>
      <c r="O1955" s="66"/>
      <c r="P1955" s="66"/>
      <c r="Q1955" s="66"/>
      <c r="S1955" s="70"/>
      <c r="U1955" s="70"/>
      <c r="W1955" s="70"/>
      <c r="Y1955" s="70"/>
    </row>
    <row r="1956" spans="1:25" s="69" customFormat="1" x14ac:dyDescent="0.2">
      <c r="A1956" s="66" t="s">
        <v>12</v>
      </c>
      <c r="B1956" s="66" t="s">
        <v>23</v>
      </c>
      <c r="C1956" s="66" t="s">
        <v>9</v>
      </c>
      <c r="D1956" s="66" t="s">
        <v>282</v>
      </c>
      <c r="E1956" s="86">
        <f>+IF(ISNUMBER(DATA!H620),DATA!H620,"n/a")</f>
        <v>103475.72</v>
      </c>
      <c r="F1956" s="77">
        <f>+IF(ISNUMBER(DATA!I620),DATA!I620,"n/a")</f>
        <v>-9.48251828510389E-2</v>
      </c>
      <c r="G1956" s="86">
        <f>+IF(ISNUMBER(DATA!R620),DATA!R620,"n/a")</f>
        <v>343111.36</v>
      </c>
      <c r="H1956" s="77">
        <f>+IF(ISNUMBER(DATA!S620),DATA!S620,"n/a")</f>
        <v>-8.9897437410040595E-2</v>
      </c>
      <c r="I1956" s="86">
        <f>+IF(ISNUMBER(DATA!AB620),DATA!AB620,"n/a")</f>
        <v>666131.31999999995</v>
      </c>
      <c r="J1956" s="77">
        <f>+IF(ISNUMBER(DATA!AC620),DATA!AC620,"n/a")</f>
        <v>-7.6211620606010902E-2</v>
      </c>
      <c r="K1956" s="86">
        <f>+IF(ISNUMBER(DATA!AL620),DATA!AL620,"n/a")</f>
        <v>1332046.31</v>
      </c>
      <c r="L1956" s="77">
        <f>+IF(ISNUMBER(DATA!AM620),DATA!AM620,"n/a")</f>
        <v>-8.4852211724693899E-2</v>
      </c>
      <c r="M1956" s="66"/>
      <c r="N1956" s="66"/>
      <c r="O1956" s="66"/>
      <c r="P1956" s="66"/>
      <c r="Q1956" s="66"/>
      <c r="S1956" s="70"/>
      <c r="U1956" s="70"/>
      <c r="W1956" s="70"/>
      <c r="Y1956" s="70"/>
    </row>
    <row r="1957" spans="1:25" s="69" customFormat="1" x14ac:dyDescent="0.2">
      <c r="A1957" s="66" t="s">
        <v>12</v>
      </c>
      <c r="B1957" s="66" t="s">
        <v>23</v>
      </c>
      <c r="C1957" s="66" t="s">
        <v>9</v>
      </c>
      <c r="D1957" s="66" t="s">
        <v>283</v>
      </c>
      <c r="E1957" s="86">
        <f>+IF(ISNUMBER(DATA!H621),DATA!H621,"n/a")</f>
        <v>118508.91</v>
      </c>
      <c r="F1957" s="77">
        <f>+IF(ISNUMBER(DATA!I621),DATA!I621,"n/a")</f>
        <v>6.90300648189444E-2</v>
      </c>
      <c r="G1957" s="86">
        <f>+IF(ISNUMBER(DATA!R621),DATA!R621,"n/a")</f>
        <v>386581.58</v>
      </c>
      <c r="H1957" s="77">
        <f>+IF(ISNUMBER(DATA!S621),DATA!S621,"n/a")</f>
        <v>7.8011242748523099E-2</v>
      </c>
      <c r="I1957" s="86">
        <f>+IF(ISNUMBER(DATA!AB621),DATA!AB621,"n/a")</f>
        <v>747042.15</v>
      </c>
      <c r="J1957" s="77">
        <f>+IF(ISNUMBER(DATA!AC621),DATA!AC621,"n/a")</f>
        <v>5.5698357277656499E-2</v>
      </c>
      <c r="K1957" s="86">
        <f>+IF(ISNUMBER(DATA!AL621),DATA!AL621,"n/a")</f>
        <v>1453681.35</v>
      </c>
      <c r="L1957" s="77">
        <f>+IF(ISNUMBER(DATA!AM621),DATA!AM621,"n/a")</f>
        <v>9.5301972796243806E-2</v>
      </c>
      <c r="M1957" s="66"/>
      <c r="N1957" s="66"/>
      <c r="O1957" s="66"/>
      <c r="P1957" s="66"/>
      <c r="Q1957" s="66"/>
      <c r="S1957" s="70"/>
      <c r="U1957" s="70"/>
      <c r="W1957" s="70"/>
      <c r="Y1957" s="70"/>
    </row>
    <row r="1958" spans="1:25" s="69" customFormat="1" x14ac:dyDescent="0.2">
      <c r="A1958" s="66" t="s">
        <v>12</v>
      </c>
      <c r="B1958" s="66" t="s">
        <v>23</v>
      </c>
      <c r="C1958" s="66" t="s">
        <v>9</v>
      </c>
      <c r="D1958" s="66" t="s">
        <v>284</v>
      </c>
      <c r="E1958" s="86">
        <f>+IF(ISNUMBER(DATA!H622),DATA!H622,"n/a")</f>
        <v>98791.62</v>
      </c>
      <c r="F1958" s="77">
        <f>+IF(ISNUMBER(DATA!I622),DATA!I622,"n/a")</f>
        <v>-2.8937177914978799E-2</v>
      </c>
      <c r="G1958" s="86">
        <f>+IF(ISNUMBER(DATA!R622),DATA!R622,"n/a")</f>
        <v>348187.02</v>
      </c>
      <c r="H1958" s="77">
        <f>+IF(ISNUMBER(DATA!S622),DATA!S622,"n/a")</f>
        <v>1.80362278860518E-2</v>
      </c>
      <c r="I1958" s="86">
        <f>+IF(ISNUMBER(DATA!AB622),DATA!AB622,"n/a")</f>
        <v>669190.25</v>
      </c>
      <c r="J1958" s="77">
        <f>+IF(ISNUMBER(DATA!AC622),DATA!AC622,"n/a")</f>
        <v>1.0373952820163601E-2</v>
      </c>
      <c r="K1958" s="86">
        <f>+IF(ISNUMBER(DATA!AL622),DATA!AL622,"n/a")</f>
        <v>1276401.56</v>
      </c>
      <c r="L1958" s="77">
        <f>+IF(ISNUMBER(DATA!AM622),DATA!AM622,"n/a")</f>
        <v>-2.28381676469114E-3</v>
      </c>
      <c r="M1958" s="66"/>
      <c r="N1958" s="66"/>
      <c r="O1958" s="66"/>
      <c r="P1958" s="66"/>
      <c r="Q1958" s="66"/>
      <c r="S1958" s="70"/>
      <c r="U1958" s="70"/>
      <c r="W1958" s="70"/>
      <c r="Y1958" s="70"/>
    </row>
    <row r="1959" spans="1:25" s="69" customFormat="1" x14ac:dyDescent="0.2">
      <c r="A1959" s="66" t="s">
        <v>12</v>
      </c>
      <c r="B1959" s="66" t="s">
        <v>23</v>
      </c>
      <c r="C1959" s="66" t="s">
        <v>9</v>
      </c>
      <c r="D1959" s="66" t="s">
        <v>285</v>
      </c>
      <c r="E1959" s="86">
        <f>+IF(ISNUMBER(DATA!H623),DATA!H623,"n/a")</f>
        <v>53962.99</v>
      </c>
      <c r="F1959" s="77">
        <f>+IF(ISNUMBER(DATA!I623),DATA!I623,"n/a")</f>
        <v>-0.16574980497622199</v>
      </c>
      <c r="G1959" s="86">
        <f>+IF(ISNUMBER(DATA!R623),DATA!R623,"n/a")</f>
        <v>188860.75</v>
      </c>
      <c r="H1959" s="77">
        <f>+IF(ISNUMBER(DATA!S623),DATA!S623,"n/a")</f>
        <v>-0.176572880815</v>
      </c>
      <c r="I1959" s="86">
        <f>+IF(ISNUMBER(DATA!AB623),DATA!AB623,"n/a")</f>
        <v>366298.91</v>
      </c>
      <c r="J1959" s="77">
        <f>+IF(ISNUMBER(DATA!AC623),DATA!AC623,"n/a")</f>
        <v>-0.12635671803273599</v>
      </c>
      <c r="K1959" s="86">
        <f>+IF(ISNUMBER(DATA!AL623),DATA!AL623,"n/a")</f>
        <v>712556.51</v>
      </c>
      <c r="L1959" s="77">
        <f>+IF(ISNUMBER(DATA!AM623),DATA!AM623,"n/a")</f>
        <v>-6.6569706779415205E-2</v>
      </c>
      <c r="M1959" s="66"/>
      <c r="N1959" s="66"/>
      <c r="O1959" s="66"/>
      <c r="P1959" s="66"/>
      <c r="Q1959" s="66"/>
      <c r="S1959" s="70"/>
      <c r="U1959" s="70"/>
      <c r="W1959" s="70"/>
      <c r="Y1959" s="70"/>
    </row>
    <row r="1960" spans="1:25" s="69" customFormat="1" x14ac:dyDescent="0.2">
      <c r="A1960" s="66" t="s">
        <v>12</v>
      </c>
      <c r="B1960" s="66" t="s">
        <v>23</v>
      </c>
      <c r="C1960" s="66" t="s">
        <v>9</v>
      </c>
      <c r="D1960" s="66" t="s">
        <v>286</v>
      </c>
      <c r="E1960" s="86">
        <f>+IF(ISNUMBER(DATA!H624),DATA!H624,"n/a")</f>
        <v>65947.41</v>
      </c>
      <c r="F1960" s="77">
        <f>+IF(ISNUMBER(DATA!I624),DATA!I624,"n/a")</f>
        <v>-3.9916580833245299E-2</v>
      </c>
      <c r="G1960" s="86">
        <f>+IF(ISNUMBER(DATA!R624),DATA!R624,"n/a")</f>
        <v>246263.14</v>
      </c>
      <c r="H1960" s="77">
        <f>+IF(ISNUMBER(DATA!S624),DATA!S624,"n/a")</f>
        <v>2.17403543832979E-2</v>
      </c>
      <c r="I1960" s="86">
        <f>+IF(ISNUMBER(DATA!AB624),DATA!AB624,"n/a")</f>
        <v>450260.84</v>
      </c>
      <c r="J1960" s="77">
        <f>+IF(ISNUMBER(DATA!AC624),DATA!AC624,"n/a")</f>
        <v>-5.5889255634669503E-2</v>
      </c>
      <c r="K1960" s="86">
        <f>+IF(ISNUMBER(DATA!AL624),DATA!AL624,"n/a")</f>
        <v>882351.22</v>
      </c>
      <c r="L1960" s="77">
        <f>+IF(ISNUMBER(DATA!AM624),DATA!AM624,"n/a")</f>
        <v>-8.9311674569540297E-2</v>
      </c>
      <c r="M1960" s="66"/>
      <c r="N1960" s="66"/>
      <c r="O1960" s="66"/>
      <c r="P1960" s="66"/>
      <c r="Q1960" s="66"/>
      <c r="S1960" s="70"/>
      <c r="U1960" s="70"/>
      <c r="W1960" s="70"/>
      <c r="Y1960" s="70"/>
    </row>
    <row r="1961" spans="1:25" s="69" customFormat="1" x14ac:dyDescent="0.2">
      <c r="A1961" s="66" t="s">
        <v>12</v>
      </c>
      <c r="B1961" s="66" t="s">
        <v>23</v>
      </c>
      <c r="C1961" s="66" t="s">
        <v>9</v>
      </c>
      <c r="D1961" s="66" t="s">
        <v>287</v>
      </c>
      <c r="E1961" s="86">
        <f>+IF(ISNUMBER(DATA!H625),DATA!H625,"n/a")</f>
        <v>64958.25</v>
      </c>
      <c r="F1961" s="77">
        <f>+IF(ISNUMBER(DATA!I625),DATA!I625,"n/a")</f>
        <v>5.4508314947392403E-2</v>
      </c>
      <c r="G1961" s="86">
        <f>+IF(ISNUMBER(DATA!R625),DATA!R625,"n/a")</f>
        <v>260080.41</v>
      </c>
      <c r="H1961" s="77">
        <f>+IF(ISNUMBER(DATA!S625),DATA!S625,"n/a")</f>
        <v>4.0309572408960097E-2</v>
      </c>
      <c r="I1961" s="86">
        <f>+IF(ISNUMBER(DATA!AB625),DATA!AB625,"n/a")</f>
        <v>469939.64</v>
      </c>
      <c r="J1961" s="77">
        <f>+IF(ISNUMBER(DATA!AC625),DATA!AC625,"n/a")</f>
        <v>-9.3272351218331495E-2</v>
      </c>
      <c r="K1961" s="86">
        <f>+IF(ISNUMBER(DATA!AL625),DATA!AL625,"n/a")</f>
        <v>922565.23</v>
      </c>
      <c r="L1961" s="77">
        <f>+IF(ISNUMBER(DATA!AM625),DATA!AM625,"n/a")</f>
        <v>-0.119654511012677</v>
      </c>
      <c r="M1961" s="66"/>
      <c r="N1961" s="66"/>
      <c r="O1961" s="66"/>
      <c r="P1961" s="66"/>
      <c r="Q1961" s="66"/>
      <c r="S1961" s="70"/>
      <c r="U1961" s="70"/>
      <c r="W1961" s="70"/>
      <c r="Y1961" s="70"/>
    </row>
    <row r="1962" spans="1:25" s="69" customFormat="1" x14ac:dyDescent="0.2">
      <c r="A1962" s="66" t="s">
        <v>12</v>
      </c>
      <c r="B1962" s="66" t="s">
        <v>23</v>
      </c>
      <c r="C1962" s="66" t="s">
        <v>9</v>
      </c>
      <c r="D1962" s="66" t="s">
        <v>288</v>
      </c>
      <c r="E1962" s="86">
        <f>+IF(ISNUMBER(DATA!H626),DATA!H626,"n/a")</f>
        <v>87960.16</v>
      </c>
      <c r="F1962" s="77">
        <f>+IF(ISNUMBER(DATA!I626),DATA!I626,"n/a")</f>
        <v>-6.1437830666236003E-2</v>
      </c>
      <c r="G1962" s="86">
        <f>+IF(ISNUMBER(DATA!R626),DATA!R626,"n/a")</f>
        <v>295797.65000000002</v>
      </c>
      <c r="H1962" s="77">
        <f>+IF(ISNUMBER(DATA!S626),DATA!S626,"n/a")</f>
        <v>1.5785214733824202E-2</v>
      </c>
      <c r="I1962" s="86">
        <f>+IF(ISNUMBER(DATA!AB626),DATA!AB626,"n/a")</f>
        <v>561376.44999999995</v>
      </c>
      <c r="J1962" s="77">
        <f>+IF(ISNUMBER(DATA!AC626),DATA!AC626,"n/a")</f>
        <v>4.1398012489954103E-2</v>
      </c>
      <c r="K1962" s="86">
        <f>+IF(ISNUMBER(DATA!AL626),DATA!AL626,"n/a")</f>
        <v>1095772.01</v>
      </c>
      <c r="L1962" s="77">
        <f>+IF(ISNUMBER(DATA!AM626),DATA!AM626,"n/a")</f>
        <v>6.0574152292098303E-2</v>
      </c>
      <c r="M1962" s="66"/>
      <c r="N1962" s="66"/>
      <c r="O1962" s="66"/>
      <c r="P1962" s="66"/>
      <c r="Q1962" s="66"/>
      <c r="S1962" s="70"/>
      <c r="U1962" s="70"/>
      <c r="W1962" s="70"/>
      <c r="Y1962" s="70"/>
    </row>
    <row r="1963" spans="1:25" s="69" customFormat="1" x14ac:dyDescent="0.2">
      <c r="A1963" s="66" t="s">
        <v>12</v>
      </c>
      <c r="B1963" s="66" t="s">
        <v>23</v>
      </c>
      <c r="C1963" s="66" t="s">
        <v>9</v>
      </c>
      <c r="D1963" s="66" t="s">
        <v>289</v>
      </c>
      <c r="E1963" s="86">
        <f>+IF(ISNUMBER(DATA!H627),DATA!H627,"n/a")</f>
        <v>44216.92</v>
      </c>
      <c r="F1963" s="77">
        <f>+IF(ISNUMBER(DATA!I627),DATA!I627,"n/a")</f>
        <v>-7.8196750531866699E-2</v>
      </c>
      <c r="G1963" s="86">
        <f>+IF(ISNUMBER(DATA!R627),DATA!R627,"n/a")</f>
        <v>147782.51999999999</v>
      </c>
      <c r="H1963" s="77">
        <f>+IF(ISNUMBER(DATA!S627),DATA!S627,"n/a")</f>
        <v>-7.4847029647898897E-2</v>
      </c>
      <c r="I1963" s="86">
        <f>+IF(ISNUMBER(DATA!AB627),DATA!AB627,"n/a")</f>
        <v>278378.19</v>
      </c>
      <c r="J1963" s="77">
        <f>+IF(ISNUMBER(DATA!AC627),DATA!AC627,"n/a")</f>
        <v>-7.7259241256744104E-2</v>
      </c>
      <c r="K1963" s="86">
        <f>+IF(ISNUMBER(DATA!AL627),DATA!AL627,"n/a")</f>
        <v>558857.91</v>
      </c>
      <c r="L1963" s="77">
        <f>+IF(ISNUMBER(DATA!AM627),DATA!AM627,"n/a")</f>
        <v>-5.6994681127057897E-2</v>
      </c>
      <c r="M1963" s="66"/>
      <c r="N1963" s="66"/>
      <c r="O1963" s="66"/>
      <c r="P1963" s="66"/>
      <c r="Q1963" s="66"/>
      <c r="S1963" s="70"/>
      <c r="U1963" s="70"/>
      <c r="W1963" s="70"/>
      <c r="Y1963" s="70"/>
    </row>
    <row r="1964" spans="1:25" s="69" customFormat="1" x14ac:dyDescent="0.2">
      <c r="A1964" s="66" t="s">
        <v>12</v>
      </c>
      <c r="B1964" s="66" t="s">
        <v>23</v>
      </c>
      <c r="C1964" s="66" t="s">
        <v>9</v>
      </c>
      <c r="D1964" s="66" t="s">
        <v>290</v>
      </c>
      <c r="E1964" s="86">
        <f>+IF(ISNUMBER(DATA!H628),DATA!H628,"n/a")</f>
        <v>44067.72</v>
      </c>
      <c r="F1964" s="77">
        <f>+IF(ISNUMBER(DATA!I628),DATA!I628,"n/a")</f>
        <v>-0.178112911531316</v>
      </c>
      <c r="G1964" s="86">
        <f>+IF(ISNUMBER(DATA!R628),DATA!R628,"n/a")</f>
        <v>159174.95000000001</v>
      </c>
      <c r="H1964" s="77">
        <f>+IF(ISNUMBER(DATA!S628),DATA!S628,"n/a")</f>
        <v>-4.18362678705793E-2</v>
      </c>
      <c r="I1964" s="86">
        <f>+IF(ISNUMBER(DATA!AB628),DATA!AB628,"n/a")</f>
        <v>310998.93</v>
      </c>
      <c r="J1964" s="77">
        <f>+IF(ISNUMBER(DATA!AC628),DATA!AC628,"n/a")</f>
        <v>1.6371613407902701E-2</v>
      </c>
      <c r="K1964" s="86">
        <f>+IF(ISNUMBER(DATA!AL628),DATA!AL628,"n/a")</f>
        <v>609773.73</v>
      </c>
      <c r="L1964" s="77">
        <f>+IF(ISNUMBER(DATA!AM628),DATA!AM628,"n/a")</f>
        <v>3.5133798504953198E-2</v>
      </c>
      <c r="M1964" s="66"/>
      <c r="N1964" s="66"/>
      <c r="O1964" s="66"/>
      <c r="P1964" s="66"/>
      <c r="Q1964" s="66"/>
      <c r="S1964" s="70"/>
      <c r="U1964" s="70"/>
      <c r="W1964" s="70"/>
      <c r="Y1964" s="70"/>
    </row>
    <row r="1965" spans="1:25" s="69" customFormat="1" x14ac:dyDescent="0.2">
      <c r="A1965" s="66" t="s">
        <v>12</v>
      </c>
      <c r="B1965" s="66" t="s">
        <v>23</v>
      </c>
      <c r="C1965" s="66" t="s">
        <v>9</v>
      </c>
      <c r="D1965" s="66" t="s">
        <v>291</v>
      </c>
      <c r="E1965" s="86">
        <f>+IF(ISNUMBER(DATA!H629),DATA!H629,"n/a")</f>
        <v>32643.1</v>
      </c>
      <c r="F1965" s="77">
        <f>+IF(ISNUMBER(DATA!I629),DATA!I629,"n/a")</f>
        <v>0.34584082325972598</v>
      </c>
      <c r="G1965" s="86">
        <f>+IF(ISNUMBER(DATA!R629),DATA!R629,"n/a")</f>
        <v>97534.5</v>
      </c>
      <c r="H1965" s="77">
        <f>+IF(ISNUMBER(DATA!S629),DATA!S629,"n/a")</f>
        <v>0.13843185183723999</v>
      </c>
      <c r="I1965" s="86">
        <f>+IF(ISNUMBER(DATA!AB629),DATA!AB629,"n/a")</f>
        <v>194938.32</v>
      </c>
      <c r="J1965" s="77">
        <f>+IF(ISNUMBER(DATA!AC629),DATA!AC629,"n/a")</f>
        <v>0.122290344091981</v>
      </c>
      <c r="K1965" s="86">
        <f>+IF(ISNUMBER(DATA!AL629),DATA!AL629,"n/a")</f>
        <v>353115.07</v>
      </c>
      <c r="L1965" s="77">
        <f>+IF(ISNUMBER(DATA!AM629),DATA!AM629,"n/a")</f>
        <v>8.1719418736792504E-2</v>
      </c>
      <c r="M1965" s="66"/>
      <c r="N1965" s="66"/>
      <c r="O1965" s="66"/>
      <c r="P1965" s="66"/>
      <c r="Q1965" s="66"/>
      <c r="S1965" s="70"/>
      <c r="U1965" s="70"/>
      <c r="W1965" s="70"/>
      <c r="Y1965" s="70"/>
    </row>
    <row r="1966" spans="1:25" s="69" customFormat="1" x14ac:dyDescent="0.2">
      <c r="A1966" s="66" t="s">
        <v>12</v>
      </c>
      <c r="B1966" s="66" t="s">
        <v>23</v>
      </c>
      <c r="C1966" s="66" t="s">
        <v>9</v>
      </c>
      <c r="D1966" s="66" t="s">
        <v>292</v>
      </c>
      <c r="E1966" s="86">
        <f>+IF(ISNUMBER(DATA!H630),DATA!H630,"n/a")</f>
        <v>271817.53000000003</v>
      </c>
      <c r="F1966" s="77">
        <f>+IF(ISNUMBER(DATA!I630),DATA!I630,"n/a")</f>
        <v>5.4280379614200999E-2</v>
      </c>
      <c r="G1966" s="86">
        <f>+IF(ISNUMBER(DATA!R630),DATA!R630,"n/a")</f>
        <v>893021.38</v>
      </c>
      <c r="H1966" s="77">
        <f>+IF(ISNUMBER(DATA!S630),DATA!S630,"n/a")</f>
        <v>2.9675660508727102E-2</v>
      </c>
      <c r="I1966" s="86">
        <f>+IF(ISNUMBER(DATA!AB630),DATA!AB630,"n/a")</f>
        <v>1739304.78</v>
      </c>
      <c r="J1966" s="77">
        <f>+IF(ISNUMBER(DATA!AC630),DATA!AC630,"n/a")</f>
        <v>1.54903925548814E-2</v>
      </c>
      <c r="K1966" s="86">
        <f>+IF(ISNUMBER(DATA!AL630),DATA!AL630,"n/a")</f>
        <v>3301161.84</v>
      </c>
      <c r="L1966" s="77">
        <f>+IF(ISNUMBER(DATA!AM630),DATA!AM630,"n/a")</f>
        <v>1.6093460354650899E-2</v>
      </c>
      <c r="M1966" s="66"/>
      <c r="N1966" s="66"/>
      <c r="O1966" s="66"/>
      <c r="P1966" s="66"/>
      <c r="Q1966" s="66"/>
      <c r="S1966" s="70"/>
      <c r="U1966" s="70"/>
      <c r="W1966" s="70"/>
      <c r="Y1966" s="70"/>
    </row>
    <row r="1967" spans="1:25" s="69" customFormat="1" x14ac:dyDescent="0.2">
      <c r="A1967" s="66" t="s">
        <v>12</v>
      </c>
      <c r="B1967" s="66" t="s">
        <v>23</v>
      </c>
      <c r="C1967" s="66" t="s">
        <v>9</v>
      </c>
      <c r="D1967" s="66" t="s">
        <v>293</v>
      </c>
      <c r="E1967" s="86">
        <f>+IF(ISNUMBER(DATA!H631),DATA!H631,"n/a")</f>
        <v>23735.58</v>
      </c>
      <c r="F1967" s="77">
        <f>+IF(ISNUMBER(DATA!I631),DATA!I631,"n/a")</f>
        <v>-6.2324375296534798E-2</v>
      </c>
      <c r="G1967" s="86">
        <f>+IF(ISNUMBER(DATA!R631),DATA!R631,"n/a")</f>
        <v>76107.17</v>
      </c>
      <c r="H1967" s="77">
        <f>+IF(ISNUMBER(DATA!S631),DATA!S631,"n/a")</f>
        <v>-5.2311581554167201E-2</v>
      </c>
      <c r="I1967" s="86">
        <f>+IF(ISNUMBER(DATA!AB631),DATA!AB631,"n/a")</f>
        <v>148067.74</v>
      </c>
      <c r="J1967" s="77">
        <f>+IF(ISNUMBER(DATA!AC631),DATA!AC631,"n/a")</f>
        <v>9.0297513286691708E-3</v>
      </c>
      <c r="K1967" s="86">
        <f>+IF(ISNUMBER(DATA!AL631),DATA!AL631,"n/a")</f>
        <v>298315.34000000003</v>
      </c>
      <c r="L1967" s="77">
        <f>+IF(ISNUMBER(DATA!AM631),DATA!AM631,"n/a")</f>
        <v>6.9341644542804295E-2</v>
      </c>
      <c r="M1967" s="66"/>
      <c r="N1967" s="66"/>
      <c r="O1967" s="66"/>
      <c r="P1967" s="66"/>
      <c r="Q1967" s="66"/>
      <c r="S1967" s="70"/>
      <c r="U1967" s="70"/>
      <c r="W1967" s="70"/>
      <c r="Y1967" s="70"/>
    </row>
    <row r="1968" spans="1:25" s="69" customFormat="1" x14ac:dyDescent="0.2">
      <c r="A1968" s="66" t="s">
        <v>12</v>
      </c>
      <c r="B1968" s="66" t="s">
        <v>23</v>
      </c>
      <c r="C1968" s="66" t="s">
        <v>9</v>
      </c>
      <c r="D1968" s="66" t="s">
        <v>294</v>
      </c>
      <c r="E1968" s="86">
        <f>+IF(ISNUMBER(DATA!H632),DATA!H632,"n/a")</f>
        <v>119177.16</v>
      </c>
      <c r="F1968" s="77">
        <f>+IF(ISNUMBER(DATA!I632),DATA!I632,"n/a")</f>
        <v>-0.14588040879748401</v>
      </c>
      <c r="G1968" s="86">
        <f>+IF(ISNUMBER(DATA!R632),DATA!R632,"n/a")</f>
        <v>429228.32</v>
      </c>
      <c r="H1968" s="77">
        <f>+IF(ISNUMBER(DATA!S632),DATA!S632,"n/a")</f>
        <v>-4.4530391681524301E-3</v>
      </c>
      <c r="I1968" s="86">
        <f>+IF(ISNUMBER(DATA!AB632),DATA!AB632,"n/a")</f>
        <v>834297.23</v>
      </c>
      <c r="J1968" s="77">
        <f>+IF(ISNUMBER(DATA!AC632),DATA!AC632,"n/a")</f>
        <v>4.4634044059136603E-2</v>
      </c>
      <c r="K1968" s="86">
        <f>+IF(ISNUMBER(DATA!AL632),DATA!AL632,"n/a")</f>
        <v>1622902.49</v>
      </c>
      <c r="L1968" s="77">
        <f>+IF(ISNUMBER(DATA!AM632),DATA!AM632,"n/a")</f>
        <v>6.9415164635648605E-2</v>
      </c>
      <c r="M1968" s="66"/>
      <c r="N1968" s="66"/>
      <c r="O1968" s="66"/>
      <c r="P1968" s="66"/>
      <c r="Q1968" s="66"/>
      <c r="S1968" s="70"/>
      <c r="U1968" s="70"/>
      <c r="W1968" s="70"/>
      <c r="Y1968" s="70"/>
    </row>
    <row r="1969" spans="1:25" s="69" customFormat="1" x14ac:dyDescent="0.2">
      <c r="A1969" s="66" t="s">
        <v>12</v>
      </c>
      <c r="B1969" s="66" t="s">
        <v>23</v>
      </c>
      <c r="C1969" s="66" t="s">
        <v>9</v>
      </c>
      <c r="D1969" s="66" t="s">
        <v>295</v>
      </c>
      <c r="E1969" s="86">
        <f>+IF(ISNUMBER(DATA!H633),DATA!H633,"n/a")</f>
        <v>98153.29</v>
      </c>
      <c r="F1969" s="77">
        <f>+IF(ISNUMBER(DATA!I633),DATA!I633,"n/a")</f>
        <v>7.5836888645900394E-2</v>
      </c>
      <c r="G1969" s="86">
        <f>+IF(ISNUMBER(DATA!R633),DATA!R633,"n/a")</f>
        <v>335984.08</v>
      </c>
      <c r="H1969" s="77">
        <f>+IF(ISNUMBER(DATA!S633),DATA!S633,"n/a")</f>
        <v>0.104128997296563</v>
      </c>
      <c r="I1969" s="86">
        <f>+IF(ISNUMBER(DATA!AB633),DATA!AB633,"n/a")</f>
        <v>629519.55000000005</v>
      </c>
      <c r="J1969" s="77">
        <f>+IF(ISNUMBER(DATA!AC633),DATA!AC633,"n/a")</f>
        <v>0.119371253312267</v>
      </c>
      <c r="K1969" s="86">
        <f>+IF(ISNUMBER(DATA!AL633),DATA!AL633,"n/a")</f>
        <v>1236661.25</v>
      </c>
      <c r="L1969" s="77">
        <f>+IF(ISNUMBER(DATA!AM633),DATA!AM633,"n/a")</f>
        <v>0.16871202878151501</v>
      </c>
      <c r="M1969" s="66"/>
      <c r="N1969" s="66"/>
      <c r="O1969" s="66"/>
      <c r="P1969" s="66"/>
      <c r="Q1969" s="66"/>
      <c r="S1969" s="70"/>
      <c r="U1969" s="70"/>
      <c r="W1969" s="70"/>
      <c r="Y1969" s="70"/>
    </row>
    <row r="1970" spans="1:25" s="69" customFormat="1" x14ac:dyDescent="0.2">
      <c r="A1970" s="66" t="s">
        <v>12</v>
      </c>
      <c r="B1970" s="66" t="s">
        <v>23</v>
      </c>
      <c r="C1970" s="66" t="s">
        <v>9</v>
      </c>
      <c r="D1970" s="66" t="s">
        <v>296</v>
      </c>
      <c r="E1970" s="86">
        <f>+IF(ISNUMBER(DATA!H634),DATA!H634,"n/a")</f>
        <v>78558.570000000007</v>
      </c>
      <c r="F1970" s="77">
        <f>+IF(ISNUMBER(DATA!I634),DATA!I634,"n/a")</f>
        <v>9.4988191307509004E-2</v>
      </c>
      <c r="G1970" s="86">
        <f>+IF(ISNUMBER(DATA!R634),DATA!R634,"n/a")</f>
        <v>261816.75</v>
      </c>
      <c r="H1970" s="77">
        <f>+IF(ISNUMBER(DATA!S634),DATA!S634,"n/a")</f>
        <v>-5.8097797298633298E-2</v>
      </c>
      <c r="I1970" s="86">
        <f>+IF(ISNUMBER(DATA!AB634),DATA!AB634,"n/a")</f>
        <v>511992.75</v>
      </c>
      <c r="J1970" s="77">
        <f>+IF(ISNUMBER(DATA!AC634),DATA!AC634,"n/a")</f>
        <v>-1.87137389707469E-2</v>
      </c>
      <c r="K1970" s="86">
        <f>+IF(ISNUMBER(DATA!AL634),DATA!AL634,"n/a")</f>
        <v>1023038.8</v>
      </c>
      <c r="L1970" s="77">
        <f>+IF(ISNUMBER(DATA!AM634),DATA!AM634,"n/a")</f>
        <v>3.6615928960354802E-2</v>
      </c>
      <c r="M1970" s="66"/>
      <c r="N1970" s="66"/>
      <c r="O1970" s="66"/>
      <c r="P1970" s="66"/>
      <c r="Q1970" s="66"/>
      <c r="S1970" s="70"/>
      <c r="U1970" s="70"/>
      <c r="W1970" s="70"/>
      <c r="Y1970" s="70"/>
    </row>
    <row r="1971" spans="1:25" s="69" customFormat="1" x14ac:dyDescent="0.2">
      <c r="A1971" s="66" t="s">
        <v>12</v>
      </c>
      <c r="B1971" s="66" t="s">
        <v>23</v>
      </c>
      <c r="C1971" s="66" t="s">
        <v>9</v>
      </c>
      <c r="D1971" s="66" t="s">
        <v>297</v>
      </c>
      <c r="E1971" s="86">
        <f>+IF(ISNUMBER(DATA!H635),DATA!H635,"n/a")</f>
        <v>34751.64</v>
      </c>
      <c r="F1971" s="77">
        <f>+IF(ISNUMBER(DATA!I635),DATA!I635,"n/a")</f>
        <v>-9.0856435608596395E-2</v>
      </c>
      <c r="G1971" s="86">
        <f>+IF(ISNUMBER(DATA!R635),DATA!R635,"n/a")</f>
        <v>113256.99</v>
      </c>
      <c r="H1971" s="77">
        <f>+IF(ISNUMBER(DATA!S635),DATA!S635,"n/a")</f>
        <v>-6.0756629322056499E-2</v>
      </c>
      <c r="I1971" s="86">
        <f>+IF(ISNUMBER(DATA!AB635),DATA!AB635,"n/a")</f>
        <v>218016.26</v>
      </c>
      <c r="J1971" s="77">
        <f>+IF(ISNUMBER(DATA!AC635),DATA!AC635,"n/a")</f>
        <v>4.2664783577138696E-3</v>
      </c>
      <c r="K1971" s="86">
        <f>+IF(ISNUMBER(DATA!AL635),DATA!AL635,"n/a")</f>
        <v>440037.49</v>
      </c>
      <c r="L1971" s="77">
        <f>+IF(ISNUMBER(DATA!AM635),DATA!AM635,"n/a")</f>
        <v>7.4868023558904304E-2</v>
      </c>
      <c r="M1971" s="66"/>
      <c r="N1971" s="66"/>
      <c r="O1971" s="66"/>
      <c r="P1971" s="66"/>
      <c r="Q1971" s="66"/>
      <c r="S1971" s="70"/>
      <c r="U1971" s="70"/>
      <c r="W1971" s="70"/>
      <c r="Y1971" s="70"/>
    </row>
    <row r="1972" spans="1:25" s="69" customFormat="1" x14ac:dyDescent="0.2">
      <c r="A1972" s="66" t="s">
        <v>12</v>
      </c>
      <c r="B1972" s="66" t="s">
        <v>23</v>
      </c>
      <c r="C1972" s="66" t="s">
        <v>9</v>
      </c>
      <c r="D1972" s="66" t="s">
        <v>298</v>
      </c>
      <c r="E1972" s="86">
        <f>+IF(ISNUMBER(DATA!H636),DATA!H636,"n/a")</f>
        <v>64084.800000000003</v>
      </c>
      <c r="F1972" s="77">
        <f>+IF(ISNUMBER(DATA!I636),DATA!I636,"n/a")</f>
        <v>-0.109326190686651</v>
      </c>
      <c r="G1972" s="86">
        <f>+IF(ISNUMBER(DATA!R636),DATA!R636,"n/a")</f>
        <v>211185.8</v>
      </c>
      <c r="H1972" s="77">
        <f>+IF(ISNUMBER(DATA!S636),DATA!S636,"n/a")</f>
        <v>-4.3317526776905799E-2</v>
      </c>
      <c r="I1972" s="86">
        <f>+IF(ISNUMBER(DATA!AB636),DATA!AB636,"n/a")</f>
        <v>399191.21</v>
      </c>
      <c r="J1972" s="77">
        <f>+IF(ISNUMBER(DATA!AC636),DATA!AC636,"n/a")</f>
        <v>-2.3825801889007101E-2</v>
      </c>
      <c r="K1972" s="86">
        <f>+IF(ISNUMBER(DATA!AL636),DATA!AL636,"n/a")</f>
        <v>794518.46</v>
      </c>
      <c r="L1972" s="77">
        <f>+IF(ISNUMBER(DATA!AM636),DATA!AM636,"n/a")</f>
        <v>-1.02728426897063E-2</v>
      </c>
      <c r="M1972" s="66"/>
      <c r="N1972" s="66"/>
      <c r="O1972" s="66"/>
      <c r="P1972" s="66"/>
      <c r="Q1972" s="66"/>
      <c r="S1972" s="70"/>
      <c r="U1972" s="70"/>
      <c r="W1972" s="70"/>
      <c r="Y1972" s="70"/>
    </row>
    <row r="1973" spans="1:25" s="69" customFormat="1" x14ac:dyDescent="0.2">
      <c r="A1973" s="66" t="s">
        <v>12</v>
      </c>
      <c r="B1973" s="66" t="s">
        <v>23</v>
      </c>
      <c r="C1973" s="66" t="s">
        <v>9</v>
      </c>
      <c r="D1973" s="66" t="s">
        <v>299</v>
      </c>
      <c r="E1973" s="86">
        <f>+IF(ISNUMBER(DATA!H637),DATA!H637,"n/a")</f>
        <v>298917.45</v>
      </c>
      <c r="F1973" s="77">
        <f>+IF(ISNUMBER(DATA!I637),DATA!I637,"n/a")</f>
        <v>1.53130430898632E-2</v>
      </c>
      <c r="G1973" s="86">
        <f>+IF(ISNUMBER(DATA!R637),DATA!R637,"n/a")</f>
        <v>1063862.57</v>
      </c>
      <c r="H1973" s="77">
        <f>+IF(ISNUMBER(DATA!S637),DATA!S637,"n/a")</f>
        <v>9.0676860618301006E-2</v>
      </c>
      <c r="I1973" s="86">
        <f>+IF(ISNUMBER(DATA!AB637),DATA!AB637,"n/a")</f>
        <v>2021827.2</v>
      </c>
      <c r="J1973" s="77">
        <f>+IF(ISNUMBER(DATA!AC637),DATA!AC637,"n/a")</f>
        <v>5.6791083195085398E-2</v>
      </c>
      <c r="K1973" s="86">
        <f>+IF(ISNUMBER(DATA!AL637),DATA!AL637,"n/a")</f>
        <v>3788702.93</v>
      </c>
      <c r="L1973" s="77">
        <f>+IF(ISNUMBER(DATA!AM637),DATA!AM637,"n/a")</f>
        <v>4.20584527366775E-2</v>
      </c>
      <c r="M1973" s="66"/>
      <c r="N1973" s="66"/>
      <c r="O1973" s="66"/>
      <c r="P1973" s="66"/>
      <c r="Q1973" s="66"/>
      <c r="S1973" s="70"/>
      <c r="U1973" s="70"/>
      <c r="W1973" s="70"/>
      <c r="Y1973" s="70"/>
    </row>
    <row r="1974" spans="1:25" s="69" customFormat="1" x14ac:dyDescent="0.2">
      <c r="A1974" s="66" t="s">
        <v>12</v>
      </c>
      <c r="B1974" s="66" t="s">
        <v>23</v>
      </c>
      <c r="C1974" s="66" t="s">
        <v>9</v>
      </c>
      <c r="D1974" s="66" t="s">
        <v>300</v>
      </c>
      <c r="E1974" s="86">
        <f>+IF(ISNUMBER(DATA!H638),DATA!H638,"n/a")</f>
        <v>85000.43</v>
      </c>
      <c r="F1974" s="77">
        <f>+IF(ISNUMBER(DATA!I638),DATA!I638,"n/a")</f>
        <v>6.9581593122398602E-2</v>
      </c>
      <c r="G1974" s="86">
        <f>+IF(ISNUMBER(DATA!R638),DATA!R638,"n/a")</f>
        <v>278003.43</v>
      </c>
      <c r="H1974" s="77">
        <f>+IF(ISNUMBER(DATA!S638),DATA!S638,"n/a")</f>
        <v>2.5749045843775201E-2</v>
      </c>
      <c r="I1974" s="86">
        <f>+IF(ISNUMBER(DATA!AB638),DATA!AB638,"n/a")</f>
        <v>554679.02</v>
      </c>
      <c r="J1974" s="77">
        <f>+IF(ISNUMBER(DATA!AC638),DATA!AC638,"n/a")</f>
        <v>0.101612886216363</v>
      </c>
      <c r="K1974" s="86">
        <f>+IF(ISNUMBER(DATA!AL638),DATA!AL638,"n/a")</f>
        <v>1059144.08</v>
      </c>
      <c r="L1974" s="77">
        <f>+IF(ISNUMBER(DATA!AM638),DATA!AM638,"n/a")</f>
        <v>9.2362529586853301E-2</v>
      </c>
      <c r="M1974" s="66"/>
      <c r="N1974" s="66"/>
      <c r="O1974" s="66"/>
      <c r="P1974" s="66"/>
      <c r="Q1974" s="66"/>
      <c r="S1974" s="70"/>
      <c r="U1974" s="70"/>
      <c r="W1974" s="70"/>
      <c r="Y1974" s="70"/>
    </row>
    <row r="1975" spans="1:25" s="69" customFormat="1" x14ac:dyDescent="0.2">
      <c r="A1975" s="66" t="s">
        <v>12</v>
      </c>
      <c r="B1975" s="66" t="s">
        <v>23</v>
      </c>
      <c r="C1975" s="66" t="s">
        <v>9</v>
      </c>
      <c r="D1975" s="66" t="s">
        <v>301</v>
      </c>
      <c r="E1975" s="86">
        <f>+IF(ISNUMBER(DATA!H639),DATA!H639,"n/a")</f>
        <v>26988.880000000001</v>
      </c>
      <c r="F1975" s="77">
        <f>+IF(ISNUMBER(DATA!I639),DATA!I639,"n/a")</f>
        <v>0.206396715818533</v>
      </c>
      <c r="G1975" s="86">
        <f>+IF(ISNUMBER(DATA!R639),DATA!R639,"n/a")</f>
        <v>88347.98</v>
      </c>
      <c r="H1975" s="77">
        <f>+IF(ISNUMBER(DATA!S639),DATA!S639,"n/a")</f>
        <v>0.202190145244491</v>
      </c>
      <c r="I1975" s="86">
        <f>+IF(ISNUMBER(DATA!AB639),DATA!AB639,"n/a")</f>
        <v>169727.42</v>
      </c>
      <c r="J1975" s="77">
        <f>+IF(ISNUMBER(DATA!AC639),DATA!AC639,"n/a")</f>
        <v>0.13704939470443001</v>
      </c>
      <c r="K1975" s="86">
        <f>+IF(ISNUMBER(DATA!AL639),DATA!AL639,"n/a")</f>
        <v>322507.94</v>
      </c>
      <c r="L1975" s="77">
        <f>+IF(ISNUMBER(DATA!AM639),DATA!AM639,"n/a")</f>
        <v>2.5715142795751302E-2</v>
      </c>
      <c r="M1975" s="66"/>
      <c r="N1975" s="66"/>
      <c r="O1975" s="66"/>
      <c r="P1975" s="66"/>
      <c r="Q1975" s="66"/>
      <c r="S1975" s="70"/>
      <c r="U1975" s="70"/>
      <c r="W1975" s="70"/>
      <c r="Y1975" s="70"/>
    </row>
    <row r="1976" spans="1:25" s="69" customFormat="1" x14ac:dyDescent="0.2">
      <c r="A1976" s="66" t="s">
        <v>12</v>
      </c>
      <c r="B1976" s="66" t="s">
        <v>23</v>
      </c>
      <c r="C1976" s="66" t="s">
        <v>9</v>
      </c>
      <c r="D1976" s="66" t="s">
        <v>302</v>
      </c>
      <c r="E1976" s="86">
        <f>+IF(ISNUMBER(DATA!H640),DATA!H640,"n/a")</f>
        <v>84678.69</v>
      </c>
      <c r="F1976" s="77">
        <f>+IF(ISNUMBER(DATA!I640),DATA!I640,"n/a")</f>
        <v>-0.17922828042369099</v>
      </c>
      <c r="G1976" s="86">
        <f>+IF(ISNUMBER(DATA!R640),DATA!R640,"n/a")</f>
        <v>303180.12</v>
      </c>
      <c r="H1976" s="77">
        <f>+IF(ISNUMBER(DATA!S640),DATA!S640,"n/a")</f>
        <v>-5.0051321585261301E-2</v>
      </c>
      <c r="I1976" s="86">
        <f>+IF(ISNUMBER(DATA!AB640),DATA!AB640,"n/a")</f>
        <v>584638.75</v>
      </c>
      <c r="J1976" s="77">
        <f>+IF(ISNUMBER(DATA!AC640),DATA!AC640,"n/a")</f>
        <v>-6.6556456814123796E-3</v>
      </c>
      <c r="K1976" s="86">
        <f>+IF(ISNUMBER(DATA!AL640),DATA!AL640,"n/a")</f>
        <v>1137557.3600000001</v>
      </c>
      <c r="L1976" s="77">
        <f>+IF(ISNUMBER(DATA!AM640),DATA!AM640,"n/a")</f>
        <v>1.5639596850963701E-2</v>
      </c>
      <c r="M1976" s="66"/>
      <c r="N1976" s="66"/>
      <c r="O1976" s="66"/>
      <c r="P1976" s="66"/>
      <c r="Q1976" s="66"/>
      <c r="S1976" s="70"/>
      <c r="U1976" s="70"/>
      <c r="W1976" s="70"/>
      <c r="Y1976" s="70"/>
    </row>
    <row r="1977" spans="1:25" s="69" customFormat="1" x14ac:dyDescent="0.2">
      <c r="A1977" s="66" t="s">
        <v>12</v>
      </c>
      <c r="B1977" s="66" t="s">
        <v>23</v>
      </c>
      <c r="C1977" s="66" t="s">
        <v>9</v>
      </c>
      <c r="D1977" s="66" t="s">
        <v>303</v>
      </c>
      <c r="E1977" s="86">
        <f>+IF(ISNUMBER(DATA!H641),DATA!H641,"n/a")</f>
        <v>42175.79</v>
      </c>
      <c r="F1977" s="77">
        <f>+IF(ISNUMBER(DATA!I641),DATA!I641,"n/a")</f>
        <v>-8.2238386806588806E-2</v>
      </c>
      <c r="G1977" s="86">
        <f>+IF(ISNUMBER(DATA!R641),DATA!R641,"n/a")</f>
        <v>139269.21</v>
      </c>
      <c r="H1977" s="77">
        <f>+IF(ISNUMBER(DATA!S641),DATA!S641,"n/a")</f>
        <v>-7.1375657382015303E-2</v>
      </c>
      <c r="I1977" s="86">
        <f>+IF(ISNUMBER(DATA!AB641),DATA!AB641,"n/a")</f>
        <v>259591.95</v>
      </c>
      <c r="J1977" s="77">
        <f>+IF(ISNUMBER(DATA!AC641),DATA!AC641,"n/a")</f>
        <v>-9.6316281564551895E-2</v>
      </c>
      <c r="K1977" s="86">
        <f>+IF(ISNUMBER(DATA!AL641),DATA!AL641,"n/a")</f>
        <v>532522.06000000006</v>
      </c>
      <c r="L1977" s="77">
        <f>+IF(ISNUMBER(DATA!AM641),DATA!AM641,"n/a")</f>
        <v>-3.6712277641702998E-2</v>
      </c>
      <c r="M1977" s="66"/>
      <c r="N1977" s="66"/>
      <c r="O1977" s="66"/>
      <c r="P1977" s="66"/>
      <c r="Q1977" s="66"/>
      <c r="S1977" s="70"/>
      <c r="U1977" s="70"/>
      <c r="W1977" s="70"/>
      <c r="Y1977" s="70"/>
    </row>
    <row r="1978" spans="1:25" s="69" customFormat="1" x14ac:dyDescent="0.2">
      <c r="A1978" s="66" t="s">
        <v>12</v>
      </c>
      <c r="B1978" s="66" t="s">
        <v>23</v>
      </c>
      <c r="C1978" s="66" t="s">
        <v>9</v>
      </c>
      <c r="D1978" s="66" t="s">
        <v>304</v>
      </c>
      <c r="E1978" s="86">
        <f>+IF(ISNUMBER(DATA!H642),DATA!H642,"n/a")</f>
        <v>146914.67000000001</v>
      </c>
      <c r="F1978" s="77">
        <f>+IF(ISNUMBER(DATA!I642),DATA!I642,"n/a")</f>
        <v>3.0847251480633799E-2</v>
      </c>
      <c r="G1978" s="86">
        <f>+IF(ISNUMBER(DATA!R642),DATA!R642,"n/a")</f>
        <v>500594.82</v>
      </c>
      <c r="H1978" s="77">
        <f>+IF(ISNUMBER(DATA!S642),DATA!S642,"n/a")</f>
        <v>4.37050486532959E-2</v>
      </c>
      <c r="I1978" s="86">
        <f>+IF(ISNUMBER(DATA!AB642),DATA!AB642,"n/a")</f>
        <v>948598.21</v>
      </c>
      <c r="J1978" s="77">
        <f>+IF(ISNUMBER(DATA!AC642),DATA!AC642,"n/a")</f>
        <v>-9.2819573099563596E-3</v>
      </c>
      <c r="K1978" s="86">
        <f>+IF(ISNUMBER(DATA!AL642),DATA!AL642,"n/a")</f>
        <v>1789360.08</v>
      </c>
      <c r="L1978" s="77">
        <f>+IF(ISNUMBER(DATA!AM642),DATA!AM642,"n/a")</f>
        <v>-7.8024157505980204E-3</v>
      </c>
      <c r="M1978" s="66"/>
      <c r="N1978" s="66"/>
      <c r="O1978" s="66"/>
      <c r="P1978" s="66"/>
      <c r="Q1978" s="66"/>
      <c r="S1978" s="70"/>
      <c r="U1978" s="70"/>
      <c r="W1978" s="70"/>
      <c r="Y1978" s="70"/>
    </row>
    <row r="1979" spans="1:25" s="69" customFormat="1" x14ac:dyDescent="0.2">
      <c r="A1979" s="66" t="s">
        <v>12</v>
      </c>
      <c r="B1979" s="66" t="s">
        <v>23</v>
      </c>
      <c r="C1979" s="66" t="s">
        <v>9</v>
      </c>
      <c r="D1979" s="66" t="s">
        <v>305</v>
      </c>
      <c r="E1979" s="86">
        <f>+IF(ISNUMBER(DATA!H643),DATA!H643,"n/a")</f>
        <v>125397.92</v>
      </c>
      <c r="F1979" s="77">
        <f>+IF(ISNUMBER(DATA!I643),DATA!I643,"n/a")</f>
        <v>4.3200098498357598E-2</v>
      </c>
      <c r="G1979" s="86">
        <f>+IF(ISNUMBER(DATA!R643),DATA!R643,"n/a")</f>
        <v>418078.13</v>
      </c>
      <c r="H1979" s="77">
        <f>+IF(ISNUMBER(DATA!S643),DATA!S643,"n/a")</f>
        <v>2.74199832409475E-2</v>
      </c>
      <c r="I1979" s="86">
        <f>+IF(ISNUMBER(DATA!AB643),DATA!AB643,"n/a")</f>
        <v>811240.56</v>
      </c>
      <c r="J1979" s="77">
        <f>+IF(ISNUMBER(DATA!AC643),DATA!AC643,"n/a")</f>
        <v>2.89394277967331E-2</v>
      </c>
      <c r="K1979" s="86">
        <f>+IF(ISNUMBER(DATA!AL643),DATA!AL643,"n/a")</f>
        <v>1494491.6</v>
      </c>
      <c r="L1979" s="77">
        <f>+IF(ISNUMBER(DATA!AM643),DATA!AM643,"n/a")</f>
        <v>3.0538215036960401E-2</v>
      </c>
      <c r="M1979" s="66"/>
      <c r="N1979" s="66"/>
      <c r="O1979" s="66"/>
      <c r="P1979" s="66"/>
      <c r="Q1979" s="66"/>
      <c r="S1979" s="70"/>
      <c r="U1979" s="70"/>
      <c r="W1979" s="70"/>
      <c r="Y1979" s="70"/>
    </row>
    <row r="1980" spans="1:25" s="69" customFormat="1" x14ac:dyDescent="0.2">
      <c r="A1980" s="66" t="s">
        <v>12</v>
      </c>
      <c r="B1980" s="66" t="s">
        <v>23</v>
      </c>
      <c r="C1980" s="66" t="s">
        <v>9</v>
      </c>
      <c r="D1980" s="66" t="s">
        <v>306</v>
      </c>
      <c r="E1980" s="86">
        <f>+IF(ISNUMBER(DATA!H644),DATA!H644,"n/a")</f>
        <v>55428.54</v>
      </c>
      <c r="F1980" s="77">
        <f>+IF(ISNUMBER(DATA!I644),DATA!I644,"n/a")</f>
        <v>-3.9223024171552899E-2</v>
      </c>
      <c r="G1980" s="86">
        <f>+IF(ISNUMBER(DATA!R644),DATA!R644,"n/a")</f>
        <v>183380.31</v>
      </c>
      <c r="H1980" s="77">
        <f>+IF(ISNUMBER(DATA!S644),DATA!S644,"n/a")</f>
        <v>-1.67606688632683E-2</v>
      </c>
      <c r="I1980" s="86">
        <f>+IF(ISNUMBER(DATA!AB644),DATA!AB644,"n/a")</f>
        <v>366550.91</v>
      </c>
      <c r="J1980" s="77">
        <f>+IF(ISNUMBER(DATA!AC644),DATA!AC644,"n/a")</f>
        <v>5.8691755418348097E-2</v>
      </c>
      <c r="K1980" s="86">
        <f>+IF(ISNUMBER(DATA!AL644),DATA!AL644,"n/a")</f>
        <v>726949.82</v>
      </c>
      <c r="L1980" s="77">
        <f>+IF(ISNUMBER(DATA!AM644),DATA!AM644,"n/a")</f>
        <v>5.9575748942562803E-2</v>
      </c>
      <c r="M1980" s="66"/>
      <c r="N1980" s="66"/>
      <c r="O1980" s="66"/>
      <c r="P1980" s="66"/>
      <c r="Q1980" s="66"/>
      <c r="S1980" s="70"/>
      <c r="U1980" s="70"/>
      <c r="W1980" s="70"/>
      <c r="Y1980" s="70"/>
    </row>
    <row r="1981" spans="1:25" s="69" customFormat="1" x14ac:dyDescent="0.2">
      <c r="A1981" s="66" t="s">
        <v>12</v>
      </c>
      <c r="B1981" s="66" t="s">
        <v>23</v>
      </c>
      <c r="C1981" s="66" t="s">
        <v>9</v>
      </c>
      <c r="D1981" s="66" t="s">
        <v>307</v>
      </c>
      <c r="E1981" s="86">
        <f>+IF(ISNUMBER(DATA!H645),DATA!H645,"n/a")</f>
        <v>66276.960000000006</v>
      </c>
      <c r="F1981" s="77">
        <f>+IF(ISNUMBER(DATA!I645),DATA!I645,"n/a")</f>
        <v>-5.5748848446579999E-2</v>
      </c>
      <c r="G1981" s="86">
        <f>+IF(ISNUMBER(DATA!R645),DATA!R645,"n/a")</f>
        <v>223861.12</v>
      </c>
      <c r="H1981" s="77">
        <f>+IF(ISNUMBER(DATA!S645),DATA!S645,"n/a")</f>
        <v>1.02333335800313E-2</v>
      </c>
      <c r="I1981" s="86">
        <f>+IF(ISNUMBER(DATA!AB645),DATA!AB645,"n/a")</f>
        <v>439110.11</v>
      </c>
      <c r="J1981" s="77">
        <f>+IF(ISNUMBER(DATA!AC645),DATA!AC645,"n/a")</f>
        <v>3.5749054467328498E-2</v>
      </c>
      <c r="K1981" s="86">
        <f>+IF(ISNUMBER(DATA!AL645),DATA!AL645,"n/a")</f>
        <v>863367.09</v>
      </c>
      <c r="L1981" s="77">
        <f>+IF(ISNUMBER(DATA!AM645),DATA!AM645,"n/a")</f>
        <v>7.1331615571958107E-2</v>
      </c>
      <c r="M1981" s="66"/>
      <c r="N1981" s="66"/>
      <c r="O1981" s="66"/>
      <c r="P1981" s="66"/>
      <c r="Q1981" s="66"/>
      <c r="S1981" s="70"/>
      <c r="U1981" s="70"/>
      <c r="W1981" s="70"/>
      <c r="Y1981" s="70"/>
    </row>
    <row r="1982" spans="1:25" s="69" customFormat="1" x14ac:dyDescent="0.2">
      <c r="A1982" s="66" t="s">
        <v>12</v>
      </c>
      <c r="B1982" s="66" t="s">
        <v>23</v>
      </c>
      <c r="C1982" s="66" t="s">
        <v>9</v>
      </c>
      <c r="D1982" s="66" t="s">
        <v>308</v>
      </c>
      <c r="E1982" s="86">
        <f>+IF(ISNUMBER(DATA!H646),DATA!H646,"n/a")</f>
        <v>81376.66</v>
      </c>
      <c r="F1982" s="77">
        <f>+IF(ISNUMBER(DATA!I646),DATA!I646,"n/a")</f>
        <v>0.222798785445603</v>
      </c>
      <c r="G1982" s="86">
        <f>+IF(ISNUMBER(DATA!R646),DATA!R646,"n/a")</f>
        <v>268155.15000000002</v>
      </c>
      <c r="H1982" s="77">
        <f>+IF(ISNUMBER(DATA!S646),DATA!S646,"n/a")</f>
        <v>0.24358117602538401</v>
      </c>
      <c r="I1982" s="86">
        <f>+IF(ISNUMBER(DATA!AB646),DATA!AB646,"n/a")</f>
        <v>483918.13</v>
      </c>
      <c r="J1982" s="77">
        <f>+IF(ISNUMBER(DATA!AC646),DATA!AC646,"n/a")</f>
        <v>0.17872587892047501</v>
      </c>
      <c r="K1982" s="86">
        <f>+IF(ISNUMBER(DATA!AL646),DATA!AL646,"n/a")</f>
        <v>909097.54</v>
      </c>
      <c r="L1982" s="77">
        <f>+IF(ISNUMBER(DATA!AM646),DATA!AM646,"n/a")</f>
        <v>0.159534348316592</v>
      </c>
      <c r="M1982" s="66"/>
      <c r="N1982" s="66"/>
      <c r="O1982" s="66"/>
      <c r="P1982" s="66"/>
      <c r="Q1982" s="66"/>
      <c r="S1982" s="70"/>
      <c r="U1982" s="70"/>
      <c r="W1982" s="70"/>
      <c r="Y1982" s="70"/>
    </row>
    <row r="1983" spans="1:25" s="69" customFormat="1" x14ac:dyDescent="0.2">
      <c r="A1983" s="66" t="s">
        <v>12</v>
      </c>
      <c r="B1983" s="66" t="s">
        <v>23</v>
      </c>
      <c r="C1983" s="66" t="s">
        <v>9</v>
      </c>
      <c r="D1983" s="66" t="s">
        <v>309</v>
      </c>
      <c r="E1983" s="86">
        <f>+IF(ISNUMBER(DATA!H647),DATA!H647,"n/a")</f>
        <v>64967.8</v>
      </c>
      <c r="F1983" s="77">
        <f>+IF(ISNUMBER(DATA!I647),DATA!I647,"n/a")</f>
        <v>2.08759465656977E-2</v>
      </c>
      <c r="G1983" s="86">
        <f>+IF(ISNUMBER(DATA!R647),DATA!R647,"n/a")</f>
        <v>219142.23</v>
      </c>
      <c r="H1983" s="77">
        <f>+IF(ISNUMBER(DATA!S647),DATA!S647,"n/a")</f>
        <v>0.10289702039151</v>
      </c>
      <c r="I1983" s="86">
        <f>+IF(ISNUMBER(DATA!AB647),DATA!AB647,"n/a")</f>
        <v>408865.06</v>
      </c>
      <c r="J1983" s="77">
        <f>+IF(ISNUMBER(DATA!AC647),DATA!AC647,"n/a")</f>
        <v>8.4523913793219593E-2</v>
      </c>
      <c r="K1983" s="86">
        <f>+IF(ISNUMBER(DATA!AL647),DATA!AL647,"n/a")</f>
        <v>794142.9</v>
      </c>
      <c r="L1983" s="77">
        <f>+IF(ISNUMBER(DATA!AM647),DATA!AM647,"n/a")</f>
        <v>5.9636725289081399E-2</v>
      </c>
      <c r="M1983" s="66"/>
      <c r="N1983" s="66"/>
      <c r="O1983" s="66"/>
      <c r="P1983" s="66"/>
      <c r="Q1983" s="66"/>
      <c r="S1983" s="70"/>
      <c r="U1983" s="70"/>
      <c r="W1983" s="70"/>
      <c r="Y1983" s="70"/>
    </row>
    <row r="1984" spans="1:25" s="69" customFormat="1" x14ac:dyDescent="0.2">
      <c r="A1984" s="66" t="s">
        <v>12</v>
      </c>
      <c r="B1984" s="66" t="s">
        <v>23</v>
      </c>
      <c r="C1984" s="66" t="s">
        <v>9</v>
      </c>
      <c r="D1984" s="66" t="s">
        <v>310</v>
      </c>
      <c r="E1984" s="86">
        <f>+IF(ISNUMBER(DATA!H648),DATA!H648,"n/a")</f>
        <v>52130.67</v>
      </c>
      <c r="F1984" s="77">
        <f>+IF(ISNUMBER(DATA!I648),DATA!I648,"n/a")</f>
        <v>9.1137141596510096E-2</v>
      </c>
      <c r="G1984" s="86">
        <f>+IF(ISNUMBER(DATA!R648),DATA!R648,"n/a")</f>
        <v>169604.63</v>
      </c>
      <c r="H1984" s="77">
        <f>+IF(ISNUMBER(DATA!S648),DATA!S648,"n/a")</f>
        <v>0.115666823618811</v>
      </c>
      <c r="I1984" s="86">
        <f>+IF(ISNUMBER(DATA!AB648),DATA!AB648,"n/a")</f>
        <v>297904.5</v>
      </c>
      <c r="J1984" s="77">
        <f>+IF(ISNUMBER(DATA!AC648),DATA!AC648,"n/a")</f>
        <v>4.6025515965623001E-2</v>
      </c>
      <c r="K1984" s="86">
        <f>+IF(ISNUMBER(DATA!AL648),DATA!AL648,"n/a")</f>
        <v>591681.93000000005</v>
      </c>
      <c r="L1984" s="77">
        <f>+IF(ISNUMBER(DATA!AM648),DATA!AM648,"n/a")</f>
        <v>3.6411162697559701E-2</v>
      </c>
      <c r="M1984" s="66"/>
      <c r="N1984" s="66"/>
      <c r="O1984" s="66"/>
      <c r="P1984" s="66"/>
      <c r="Q1984" s="66"/>
      <c r="S1984" s="70"/>
      <c r="U1984" s="70"/>
      <c r="W1984" s="70"/>
      <c r="Y1984" s="70"/>
    </row>
    <row r="1985" spans="1:25" s="69" customFormat="1" x14ac:dyDescent="0.2">
      <c r="A1985" s="66" t="s">
        <v>12</v>
      </c>
      <c r="B1985" s="66" t="s">
        <v>23</v>
      </c>
      <c r="C1985" s="66" t="s">
        <v>9</v>
      </c>
      <c r="D1985" s="66" t="s">
        <v>311</v>
      </c>
      <c r="E1985" s="86">
        <f>+IF(ISNUMBER(DATA!H649),DATA!H649,"n/a")</f>
        <v>72601.88</v>
      </c>
      <c r="F1985" s="77">
        <f>+IF(ISNUMBER(DATA!I649),DATA!I649,"n/a")</f>
        <v>-0.127135966813751</v>
      </c>
      <c r="G1985" s="86">
        <f>+IF(ISNUMBER(DATA!R649),DATA!R649,"n/a")</f>
        <v>244442.87</v>
      </c>
      <c r="H1985" s="77">
        <f>+IF(ISNUMBER(DATA!S649),DATA!S649,"n/a")</f>
        <v>-0.15665530329036501</v>
      </c>
      <c r="I1985" s="86">
        <f>+IF(ISNUMBER(DATA!AB649),DATA!AB649,"n/a")</f>
        <v>471552.32</v>
      </c>
      <c r="J1985" s="77">
        <f>+IF(ISNUMBER(DATA!AC649),DATA!AC649,"n/a")</f>
        <v>-0.17393028965938001</v>
      </c>
      <c r="K1985" s="86">
        <f>+IF(ISNUMBER(DATA!AL649),DATA!AL649,"n/a")</f>
        <v>955978.42</v>
      </c>
      <c r="L1985" s="77">
        <f>+IF(ISNUMBER(DATA!AM649),DATA!AM649,"n/a")</f>
        <v>-9.9558726720924695E-2</v>
      </c>
      <c r="M1985" s="66"/>
      <c r="N1985" s="66"/>
      <c r="O1985" s="66"/>
      <c r="P1985" s="66"/>
      <c r="Q1985" s="66"/>
      <c r="S1985" s="70"/>
      <c r="U1985" s="70"/>
      <c r="W1985" s="70"/>
      <c r="Y1985" s="70"/>
    </row>
    <row r="1986" spans="1:25" s="69" customFormat="1" x14ac:dyDescent="0.2">
      <c r="A1986" s="66" t="s">
        <v>12</v>
      </c>
      <c r="B1986" s="66" t="s">
        <v>23</v>
      </c>
      <c r="C1986" s="66" t="s">
        <v>9</v>
      </c>
      <c r="D1986" s="66" t="s">
        <v>312</v>
      </c>
      <c r="E1986" s="86">
        <f>+IF(ISNUMBER(DATA!H650),DATA!H650,"n/a")</f>
        <v>61311.43</v>
      </c>
      <c r="F1986" s="77">
        <f>+IF(ISNUMBER(DATA!I650),DATA!I650,"n/a")</f>
        <v>5.3237500289887003E-2</v>
      </c>
      <c r="G1986" s="86">
        <f>+IF(ISNUMBER(DATA!R650),DATA!R650,"n/a")</f>
        <v>197201.34</v>
      </c>
      <c r="H1986" s="77">
        <f>+IF(ISNUMBER(DATA!S650),DATA!S650,"n/a")</f>
        <v>3.7076658534365002E-2</v>
      </c>
      <c r="I1986" s="86">
        <f>+IF(ISNUMBER(DATA!AB650),DATA!AB650,"n/a")</f>
        <v>382720.82</v>
      </c>
      <c r="J1986" s="77">
        <f>+IF(ISNUMBER(DATA!AC650),DATA!AC650,"n/a")</f>
        <v>2.8013495764059999E-2</v>
      </c>
      <c r="K1986" s="86">
        <f>+IF(ISNUMBER(DATA!AL650),DATA!AL650,"n/a")</f>
        <v>735044.2</v>
      </c>
      <c r="L1986" s="77">
        <f>+IF(ISNUMBER(DATA!AM650),DATA!AM650,"n/a")</f>
        <v>2.46044163565762E-2</v>
      </c>
      <c r="M1986" s="66"/>
      <c r="N1986" s="66"/>
      <c r="O1986" s="66"/>
      <c r="P1986" s="66"/>
      <c r="Q1986" s="66"/>
      <c r="S1986" s="70"/>
      <c r="U1986" s="70"/>
      <c r="W1986" s="70"/>
      <c r="Y1986" s="70"/>
    </row>
    <row r="1987" spans="1:25" s="69" customFormat="1" x14ac:dyDescent="0.2">
      <c r="A1987" s="66" t="s">
        <v>12</v>
      </c>
      <c r="B1987" s="66" t="s">
        <v>23</v>
      </c>
      <c r="C1987" s="66" t="s">
        <v>9</v>
      </c>
      <c r="D1987" s="66" t="s">
        <v>313</v>
      </c>
      <c r="E1987" s="86">
        <f>+IF(ISNUMBER(DATA!H651),DATA!H651,"n/a")</f>
        <v>66321.820000000007</v>
      </c>
      <c r="F1987" s="77">
        <f>+IF(ISNUMBER(DATA!I651),DATA!I651,"n/a")</f>
        <v>5.5752451309689303E-2</v>
      </c>
      <c r="G1987" s="86">
        <f>+IF(ISNUMBER(DATA!R651),DATA!R651,"n/a")</f>
        <v>217853.56</v>
      </c>
      <c r="H1987" s="77">
        <f>+IF(ISNUMBER(DATA!S651),DATA!S651,"n/a")</f>
        <v>2.0675325903511902E-3</v>
      </c>
      <c r="I1987" s="86">
        <f>+IF(ISNUMBER(DATA!AB651),DATA!AB651,"n/a")</f>
        <v>420893.14</v>
      </c>
      <c r="J1987" s="77">
        <f>+IF(ISNUMBER(DATA!AC651),DATA!AC651,"n/a")</f>
        <v>-5.3748913964636099E-3</v>
      </c>
      <c r="K1987" s="86">
        <f>+IF(ISNUMBER(DATA!AL651),DATA!AL651,"n/a")</f>
        <v>794836.42</v>
      </c>
      <c r="L1987" s="77">
        <f>+IF(ISNUMBER(DATA!AM651),DATA!AM651,"n/a")</f>
        <v>-3.6583043023805301E-3</v>
      </c>
      <c r="M1987" s="66"/>
      <c r="N1987" s="66"/>
      <c r="O1987" s="66"/>
      <c r="P1987" s="66"/>
      <c r="Q1987" s="66"/>
      <c r="S1987" s="70"/>
      <c r="U1987" s="70"/>
      <c r="W1987" s="70"/>
      <c r="Y1987" s="70"/>
    </row>
    <row r="1988" spans="1:25" s="69" customFormat="1" x14ac:dyDescent="0.2">
      <c r="A1988" s="66" t="s">
        <v>12</v>
      </c>
      <c r="B1988" s="66" t="s">
        <v>23</v>
      </c>
      <c r="C1988" s="66" t="s">
        <v>9</v>
      </c>
      <c r="D1988" s="66" t="s">
        <v>314</v>
      </c>
      <c r="E1988" s="86">
        <f>+IF(ISNUMBER(DATA!H652),DATA!H652,"n/a")</f>
        <v>142698.6</v>
      </c>
      <c r="F1988" s="77">
        <f>+IF(ISNUMBER(DATA!I652),DATA!I652,"n/a")</f>
        <v>-8.66820227625138E-2</v>
      </c>
      <c r="G1988" s="86">
        <f>+IF(ISNUMBER(DATA!R652),DATA!R652,"n/a")</f>
        <v>472542.89</v>
      </c>
      <c r="H1988" s="77">
        <f>+IF(ISNUMBER(DATA!S652),DATA!S652,"n/a")</f>
        <v>-0.11787239081236101</v>
      </c>
      <c r="I1988" s="86">
        <f>+IF(ISNUMBER(DATA!AB652),DATA!AB652,"n/a")</f>
        <v>935210.18</v>
      </c>
      <c r="J1988" s="77">
        <f>+IF(ISNUMBER(DATA!AC652),DATA!AC652,"n/a")</f>
        <v>-0.124188790101898</v>
      </c>
      <c r="K1988" s="86">
        <f>+IF(ISNUMBER(DATA!AL652),DATA!AL652,"n/a")</f>
        <v>1855574.8</v>
      </c>
      <c r="L1988" s="77">
        <f>+IF(ISNUMBER(DATA!AM652),DATA!AM652,"n/a")</f>
        <v>-6.8457561746825796E-2</v>
      </c>
      <c r="M1988" s="66"/>
      <c r="N1988" s="66"/>
      <c r="O1988" s="66"/>
      <c r="P1988" s="66"/>
      <c r="Q1988" s="66"/>
      <c r="S1988" s="70"/>
      <c r="U1988" s="70"/>
      <c r="W1988" s="70"/>
      <c r="Y1988" s="70"/>
    </row>
    <row r="1989" spans="1:25" s="69" customFormat="1" x14ac:dyDescent="0.2">
      <c r="A1989" s="66" t="s">
        <v>12</v>
      </c>
      <c r="B1989" s="66" t="s">
        <v>23</v>
      </c>
      <c r="C1989" s="66" t="s">
        <v>9</v>
      </c>
      <c r="D1989" s="66" t="s">
        <v>315</v>
      </c>
      <c r="E1989" s="86">
        <f>+IF(ISNUMBER(DATA!H653),DATA!H653,"n/a")</f>
        <v>94754.29</v>
      </c>
      <c r="F1989" s="77">
        <f>+IF(ISNUMBER(DATA!I653),DATA!I653,"n/a")</f>
        <v>-2.5663128330140401E-2</v>
      </c>
      <c r="G1989" s="86">
        <f>+IF(ISNUMBER(DATA!R653),DATA!R653,"n/a")</f>
        <v>313877.55</v>
      </c>
      <c r="H1989" s="77">
        <f>+IF(ISNUMBER(DATA!S653),DATA!S653,"n/a")</f>
        <v>8.4547257708170107E-3</v>
      </c>
      <c r="I1989" s="86">
        <f>+IF(ISNUMBER(DATA!AB653),DATA!AB653,"n/a")</f>
        <v>607689.77</v>
      </c>
      <c r="J1989" s="77">
        <f>+IF(ISNUMBER(DATA!AC653),DATA!AC653,"n/a")</f>
        <v>1.9272764734266101E-2</v>
      </c>
      <c r="K1989" s="86">
        <f>+IF(ISNUMBER(DATA!AL653),DATA!AL653,"n/a")</f>
        <v>1174053.3999999999</v>
      </c>
      <c r="L1989" s="77">
        <f>+IF(ISNUMBER(DATA!AM653),DATA!AM653,"n/a")</f>
        <v>3.4014600238589397E-2</v>
      </c>
      <c r="M1989" s="66"/>
      <c r="N1989" s="66"/>
      <c r="O1989" s="66"/>
      <c r="P1989" s="66"/>
      <c r="Q1989" s="66"/>
      <c r="S1989" s="70"/>
      <c r="U1989" s="70"/>
      <c r="W1989" s="70"/>
      <c r="Y1989" s="70"/>
    </row>
    <row r="1990" spans="1:25" s="69" customFormat="1" x14ac:dyDescent="0.2">
      <c r="A1990" s="66" t="s">
        <v>12</v>
      </c>
      <c r="B1990" s="66" t="s">
        <v>23</v>
      </c>
      <c r="C1990" s="66" t="s">
        <v>9</v>
      </c>
      <c r="D1990" s="66" t="s">
        <v>316</v>
      </c>
      <c r="E1990" s="86">
        <f>+IF(ISNUMBER(DATA!H654),DATA!H654,"n/a")</f>
        <v>120169.24</v>
      </c>
      <c r="F1990" s="77">
        <f>+IF(ISNUMBER(DATA!I654),DATA!I654,"n/a")</f>
        <v>-5.4929047663350897E-2</v>
      </c>
      <c r="G1990" s="86">
        <f>+IF(ISNUMBER(DATA!R654),DATA!R654,"n/a")</f>
        <v>389853.8</v>
      </c>
      <c r="H1990" s="77">
        <f>+IF(ISNUMBER(DATA!S654),DATA!S654,"n/a")</f>
        <v>2.2083845604599799E-3</v>
      </c>
      <c r="I1990" s="86">
        <f>+IF(ISNUMBER(DATA!AB654),DATA!AB654,"n/a")</f>
        <v>729727.91</v>
      </c>
      <c r="J1990" s="77">
        <f>+IF(ISNUMBER(DATA!AC654),DATA!AC654,"n/a")</f>
        <v>1.8159492260755999E-2</v>
      </c>
      <c r="K1990" s="86">
        <f>+IF(ISNUMBER(DATA!AL654),DATA!AL654,"n/a")</f>
        <v>1459143.55</v>
      </c>
      <c r="L1990" s="77">
        <f>+IF(ISNUMBER(DATA!AM654),DATA!AM654,"n/a")</f>
        <v>3.3187723898306702E-2</v>
      </c>
      <c r="M1990" s="66"/>
      <c r="N1990" s="66"/>
      <c r="O1990" s="66"/>
      <c r="P1990" s="66"/>
      <c r="Q1990" s="66"/>
      <c r="S1990" s="70"/>
      <c r="U1990" s="70"/>
      <c r="W1990" s="70"/>
      <c r="Y1990" s="70"/>
    </row>
    <row r="1991" spans="1:25" s="69" customFormat="1" x14ac:dyDescent="0.2">
      <c r="A1991" s="66" t="s">
        <v>12</v>
      </c>
      <c r="B1991" s="66" t="s">
        <v>23</v>
      </c>
      <c r="C1991" s="66" t="s">
        <v>9</v>
      </c>
      <c r="D1991" s="66" t="s">
        <v>317</v>
      </c>
      <c r="E1991" s="86">
        <f>+IF(ISNUMBER(DATA!H655),DATA!H655,"n/a")</f>
        <v>62470.44</v>
      </c>
      <c r="F1991" s="77">
        <f>+IF(ISNUMBER(DATA!I655),DATA!I655,"n/a")</f>
        <v>-0.16346593427489101</v>
      </c>
      <c r="G1991" s="86">
        <f>+IF(ISNUMBER(DATA!R655),DATA!R655,"n/a")</f>
        <v>242063.35999999999</v>
      </c>
      <c r="H1991" s="77">
        <f>+IF(ISNUMBER(DATA!S655),DATA!S655,"n/a")</f>
        <v>8.32930523911216E-2</v>
      </c>
      <c r="I1991" s="86">
        <f>+IF(ISNUMBER(DATA!AB655),DATA!AB655,"n/a")</f>
        <v>466476.84</v>
      </c>
      <c r="J1991" s="77">
        <f>+IF(ISNUMBER(DATA!AC655),DATA!AC655,"n/a")</f>
        <v>5.2366127532171597E-2</v>
      </c>
      <c r="K1991" s="86">
        <f>+IF(ISNUMBER(DATA!AL655),DATA!AL655,"n/a")</f>
        <v>885398.61</v>
      </c>
      <c r="L1991" s="77">
        <f>+IF(ISNUMBER(DATA!AM655),DATA!AM655,"n/a")</f>
        <v>6.8383608720480701E-2</v>
      </c>
      <c r="M1991" s="66"/>
      <c r="N1991" s="66"/>
      <c r="O1991" s="66"/>
      <c r="P1991" s="66"/>
      <c r="Q1991" s="66"/>
      <c r="S1991" s="70"/>
      <c r="U1991" s="70"/>
      <c r="W1991" s="70"/>
      <c r="Y1991" s="70"/>
    </row>
    <row r="1992" spans="1:25" s="69" customFormat="1" x14ac:dyDescent="0.2">
      <c r="A1992" s="66" t="s">
        <v>12</v>
      </c>
      <c r="B1992" s="66" t="s">
        <v>23</v>
      </c>
      <c r="C1992" s="66" t="s">
        <v>9</v>
      </c>
      <c r="D1992" s="66" t="s">
        <v>318</v>
      </c>
      <c r="E1992" s="86">
        <f>+IF(ISNUMBER(DATA!H656),DATA!H656,"n/a")</f>
        <v>113457.97</v>
      </c>
      <c r="F1992" s="77">
        <f>+IF(ISNUMBER(DATA!I656),DATA!I656,"n/a")</f>
        <v>-0.180908118135579</v>
      </c>
      <c r="G1992" s="86">
        <f>+IF(ISNUMBER(DATA!R656),DATA!R656,"n/a")</f>
        <v>409420.67</v>
      </c>
      <c r="H1992" s="77">
        <f>+IF(ISNUMBER(DATA!S656),DATA!S656,"n/a")</f>
        <v>-3.5780873967049397E-2</v>
      </c>
      <c r="I1992" s="86">
        <f>+IF(ISNUMBER(DATA!AB656),DATA!AB656,"n/a")</f>
        <v>790569.23</v>
      </c>
      <c r="J1992" s="77">
        <f>+IF(ISNUMBER(DATA!AC656),DATA!AC656,"n/a")</f>
        <v>8.9957656009311496E-3</v>
      </c>
      <c r="K1992" s="86">
        <f>+IF(ISNUMBER(DATA!AL656),DATA!AL656,"n/a")</f>
        <v>1512302.47</v>
      </c>
      <c r="L1992" s="77">
        <f>+IF(ISNUMBER(DATA!AM656),DATA!AM656,"n/a")</f>
        <v>2.3525495086419001E-2</v>
      </c>
      <c r="M1992" s="66"/>
      <c r="N1992" s="66"/>
      <c r="O1992" s="66"/>
      <c r="P1992" s="66"/>
      <c r="Q1992" s="66"/>
      <c r="S1992" s="70"/>
      <c r="U1992" s="70"/>
      <c r="W1992" s="70"/>
      <c r="Y1992" s="70"/>
    </row>
    <row r="1993" spans="1:25" s="69" customFormat="1" x14ac:dyDescent="0.2">
      <c r="A1993" s="66" t="s">
        <v>12</v>
      </c>
      <c r="B1993" s="66" t="s">
        <v>23</v>
      </c>
      <c r="C1993" s="66" t="s">
        <v>9</v>
      </c>
      <c r="D1993" s="66" t="s">
        <v>344</v>
      </c>
      <c r="E1993" s="86">
        <f>+IF(ISNUMBER(DATA!H657),DATA!H657,"n/a")</f>
        <v>36852.75</v>
      </c>
      <c r="F1993" s="77">
        <f>+IF(ISNUMBER(DATA!I657),DATA!I657,"n/a")</f>
        <v>-9.5729240560031903E-2</v>
      </c>
      <c r="G1993" s="86">
        <f>+IF(ISNUMBER(DATA!R657),DATA!R657,"n/a")</f>
        <v>127333.08</v>
      </c>
      <c r="H1993" s="77">
        <f>+IF(ISNUMBER(DATA!S657),DATA!S657,"n/a")</f>
        <v>-5.7109160540887702E-2</v>
      </c>
      <c r="I1993" s="86">
        <f>+IF(ISNUMBER(DATA!AB657),DATA!AB657,"n/a")</f>
        <v>236453.89</v>
      </c>
      <c r="J1993" s="77">
        <f>+IF(ISNUMBER(DATA!AC657),DATA!AC657,"n/a")</f>
        <v>-9.4038449609385399E-2</v>
      </c>
      <c r="K1993" s="86">
        <f>+IF(ISNUMBER(DATA!AL657),DATA!AL657,"n/a")</f>
        <v>475190.67</v>
      </c>
      <c r="L1993" s="77">
        <f>+IF(ISNUMBER(DATA!AM657),DATA!AM657,"n/a")</f>
        <v>-0.11251227066456899</v>
      </c>
      <c r="M1993" s="66"/>
      <c r="N1993" s="66"/>
      <c r="O1993" s="66"/>
      <c r="P1993" s="66"/>
      <c r="Q1993" s="66"/>
      <c r="S1993" s="70"/>
      <c r="U1993" s="70"/>
      <c r="W1993" s="70"/>
      <c r="Y1993" s="70"/>
    </row>
    <row r="1994" spans="1:25" s="69" customFormat="1" x14ac:dyDescent="0.2">
      <c r="A1994" s="66" t="s">
        <v>12</v>
      </c>
      <c r="B1994" s="66" t="s">
        <v>23</v>
      </c>
      <c r="C1994" s="66" t="s">
        <v>9</v>
      </c>
      <c r="D1994" s="66" t="s">
        <v>345</v>
      </c>
      <c r="E1994" s="86">
        <f>+IF(ISNUMBER(DATA!H658),DATA!H658,"n/a")</f>
        <v>97616.92</v>
      </c>
      <c r="F1994" s="77">
        <f>+IF(ISNUMBER(DATA!I658),DATA!I658,"n/a")</f>
        <v>2.4262525026339299E-2</v>
      </c>
      <c r="G1994" s="86">
        <f>+IF(ISNUMBER(DATA!R658),DATA!R658,"n/a")</f>
        <v>307352.46000000002</v>
      </c>
      <c r="H1994" s="77">
        <f>+IF(ISNUMBER(DATA!S658),DATA!S658,"n/a")</f>
        <v>-2.24549850246137E-2</v>
      </c>
      <c r="I1994" s="86">
        <f>+IF(ISNUMBER(DATA!AB658),DATA!AB658,"n/a")</f>
        <v>593561.22</v>
      </c>
      <c r="J1994" s="77">
        <f>+IF(ISNUMBER(DATA!AC658),DATA!AC658,"n/a")</f>
        <v>-2.06791594878524E-2</v>
      </c>
      <c r="K1994" s="86">
        <f>+IF(ISNUMBER(DATA!AL658),DATA!AL658,"n/a")</f>
        <v>1148240.04</v>
      </c>
      <c r="L1994" s="77">
        <f>+IF(ISNUMBER(DATA!AM658),DATA!AM658,"n/a")</f>
        <v>6.9118554475061499E-3</v>
      </c>
      <c r="M1994" s="66"/>
      <c r="N1994" s="66"/>
      <c r="O1994" s="66"/>
      <c r="P1994" s="66"/>
      <c r="Q1994" s="66"/>
      <c r="S1994" s="70"/>
      <c r="U1994" s="70"/>
      <c r="W1994" s="70"/>
      <c r="Y1994" s="70"/>
    </row>
    <row r="1995" spans="1:25" x14ac:dyDescent="0.2">
      <c r="E1995" s="100"/>
      <c r="F1995" s="102"/>
      <c r="G1995" s="100"/>
      <c r="H1995" s="102"/>
      <c r="I1995" s="100"/>
      <c r="J1995" s="102"/>
      <c r="K1995" s="100"/>
      <c r="L1995" s="102"/>
    </row>
    <row r="1996" spans="1:25" s="69" customFormat="1" x14ac:dyDescent="0.2">
      <c r="A1996" s="66" t="s">
        <v>12</v>
      </c>
      <c r="B1996" s="66" t="s">
        <v>23</v>
      </c>
      <c r="C1996" s="66" t="s">
        <v>25</v>
      </c>
      <c r="D1996" s="66" t="s">
        <v>271</v>
      </c>
      <c r="E1996" s="86">
        <f>+IF(ISNUMBER(DATA!J609),DATA!J609,"n/a")</f>
        <v>26909.72</v>
      </c>
      <c r="F1996" s="77">
        <f>+IF(ISNUMBER(DATA!K609),DATA!K609,"n/a")</f>
        <v>-0.185917158116439</v>
      </c>
      <c r="G1996" s="86">
        <f>+IF(ISNUMBER(DATA!T609),DATA!T609,"n/a")</f>
        <v>122147.99</v>
      </c>
      <c r="H1996" s="77">
        <f>+IF(ISNUMBER(DATA!U609),DATA!U609,"n/a")</f>
        <v>-5.5724679313213796E-3</v>
      </c>
      <c r="I1996" s="86">
        <f>+IF(ISNUMBER(DATA!AD609),DATA!AD609,"n/a")</f>
        <v>227886.65</v>
      </c>
      <c r="J1996" s="77">
        <f>+IF(ISNUMBER(DATA!AE609),DATA!AE609,"n/a")</f>
        <v>9.9419280601889898E-2</v>
      </c>
      <c r="K1996" s="86">
        <f>+IF(ISNUMBER(DATA!AN609),DATA!AN609,"n/a")</f>
        <v>428809.96</v>
      </c>
      <c r="L1996" s="77">
        <f>+IF(ISNUMBER(DATA!AO609),DATA!AO609,"n/a")</f>
        <v>0.1016577302925</v>
      </c>
      <c r="M1996" s="66"/>
      <c r="N1996" s="66"/>
      <c r="O1996" s="66"/>
      <c r="P1996" s="66"/>
      <c r="Q1996" s="66"/>
      <c r="S1996" s="70"/>
      <c r="U1996" s="70"/>
      <c r="W1996" s="70"/>
      <c r="Y1996" s="70"/>
    </row>
    <row r="1997" spans="1:25" s="69" customFormat="1" x14ac:dyDescent="0.2">
      <c r="A1997" s="66" t="s">
        <v>12</v>
      </c>
      <c r="B1997" s="66" t="s">
        <v>23</v>
      </c>
      <c r="C1997" s="66" t="s">
        <v>25</v>
      </c>
      <c r="D1997" s="66" t="s">
        <v>272</v>
      </c>
      <c r="E1997" s="86">
        <f>+IF(ISNUMBER(DATA!J610),DATA!J610,"n/a")</f>
        <v>193634.03</v>
      </c>
      <c r="F1997" s="77">
        <f>+IF(ISNUMBER(DATA!K610),DATA!K610,"n/a")</f>
        <v>-0.15573167257964801</v>
      </c>
      <c r="G1997" s="86">
        <f>+IF(ISNUMBER(DATA!T610),DATA!T610,"n/a")</f>
        <v>660250.36</v>
      </c>
      <c r="H1997" s="77">
        <f>+IF(ISNUMBER(DATA!U610),DATA!U610,"n/a")</f>
        <v>-0.106381414475977</v>
      </c>
      <c r="I1997" s="86">
        <f>+IF(ISNUMBER(DATA!AD610),DATA!AD610,"n/a")</f>
        <v>1272920.74</v>
      </c>
      <c r="J1997" s="77">
        <f>+IF(ISNUMBER(DATA!AE610),DATA!AE610,"n/a")</f>
        <v>-8.5668591129694702E-2</v>
      </c>
      <c r="K1997" s="86">
        <f>+IF(ISNUMBER(DATA!AN610),DATA!AN610,"n/a")</f>
        <v>2568240.27</v>
      </c>
      <c r="L1997" s="77">
        <f>+IF(ISNUMBER(DATA!AO610),DATA!AO610,"n/a")</f>
        <v>-4.3602435363674301E-2</v>
      </c>
      <c r="M1997" s="66"/>
      <c r="N1997" s="66"/>
      <c r="O1997" s="66"/>
      <c r="P1997" s="66"/>
      <c r="Q1997" s="66"/>
      <c r="S1997" s="70"/>
      <c r="U1997" s="70"/>
      <c r="W1997" s="70"/>
      <c r="Y1997" s="70"/>
    </row>
    <row r="1998" spans="1:25" s="69" customFormat="1" x14ac:dyDescent="0.2">
      <c r="A1998" s="66" t="s">
        <v>12</v>
      </c>
      <c r="B1998" s="66" t="s">
        <v>23</v>
      </c>
      <c r="C1998" s="66" t="s">
        <v>25</v>
      </c>
      <c r="D1998" s="66" t="s">
        <v>273</v>
      </c>
      <c r="E1998" s="86">
        <f>+IF(ISNUMBER(DATA!J611),DATA!J611,"n/a")</f>
        <v>283536.83</v>
      </c>
      <c r="F1998" s="77">
        <f>+IF(ISNUMBER(DATA!K611),DATA!K611,"n/a")</f>
        <v>-4.0879476739342099E-2</v>
      </c>
      <c r="G1998" s="86">
        <f>+IF(ISNUMBER(DATA!T611),DATA!T611,"n/a")</f>
        <v>989610.25</v>
      </c>
      <c r="H1998" s="77">
        <f>+IF(ISNUMBER(DATA!U611),DATA!U611,"n/a")</f>
        <v>-3.2770908865151202E-2</v>
      </c>
      <c r="I1998" s="86">
        <f>+IF(ISNUMBER(DATA!AD611),DATA!AD611,"n/a")</f>
        <v>1900381.13</v>
      </c>
      <c r="J1998" s="77">
        <f>+IF(ISNUMBER(DATA!AE611),DATA!AE611,"n/a")</f>
        <v>-8.0497192936272999E-2</v>
      </c>
      <c r="K1998" s="86">
        <f>+IF(ISNUMBER(DATA!AN611),DATA!AN611,"n/a")</f>
        <v>3616199.68</v>
      </c>
      <c r="L1998" s="77">
        <f>+IF(ISNUMBER(DATA!AO611),DATA!AO611,"n/a")</f>
        <v>-0.105122312309906</v>
      </c>
      <c r="M1998" s="66"/>
      <c r="N1998" s="66"/>
      <c r="O1998" s="66"/>
      <c r="P1998" s="66"/>
      <c r="Q1998" s="66"/>
      <c r="S1998" s="70"/>
      <c r="U1998" s="70"/>
      <c r="W1998" s="70"/>
      <c r="Y1998" s="70"/>
    </row>
    <row r="1999" spans="1:25" s="69" customFormat="1" x14ac:dyDescent="0.2">
      <c r="A1999" s="66" t="s">
        <v>12</v>
      </c>
      <c r="B1999" s="66" t="s">
        <v>23</v>
      </c>
      <c r="C1999" s="66" t="s">
        <v>25</v>
      </c>
      <c r="D1999" s="66" t="s">
        <v>274</v>
      </c>
      <c r="E1999" s="86">
        <f>+IF(ISNUMBER(DATA!J612),DATA!J612,"n/a")</f>
        <v>113425.77</v>
      </c>
      <c r="F1999" s="77">
        <f>+IF(ISNUMBER(DATA!K612),DATA!K612,"n/a")</f>
        <v>-0.176978677126192</v>
      </c>
      <c r="G1999" s="86">
        <f>+IF(ISNUMBER(DATA!T612),DATA!T612,"n/a")</f>
        <v>391825.28</v>
      </c>
      <c r="H1999" s="77">
        <f>+IF(ISNUMBER(DATA!U612),DATA!U612,"n/a")</f>
        <v>-9.6573955879915199E-2</v>
      </c>
      <c r="I1999" s="86">
        <f>+IF(ISNUMBER(DATA!AD612),DATA!AD612,"n/a")</f>
        <v>732804.03</v>
      </c>
      <c r="J1999" s="77">
        <f>+IF(ISNUMBER(DATA!AE612),DATA!AE612,"n/a")</f>
        <v>-7.1875489437968093E-2</v>
      </c>
      <c r="K1999" s="86">
        <f>+IF(ISNUMBER(DATA!AN612),DATA!AN612,"n/a")</f>
        <v>1485374.18</v>
      </c>
      <c r="L1999" s="77">
        <f>+IF(ISNUMBER(DATA!AO612),DATA!AO612,"n/a")</f>
        <v>-3.2637851420972197E-2</v>
      </c>
      <c r="M1999" s="66"/>
      <c r="N1999" s="66"/>
      <c r="O1999" s="66"/>
      <c r="P1999" s="66"/>
      <c r="Q1999" s="66"/>
      <c r="S1999" s="70"/>
      <c r="U1999" s="70"/>
      <c r="W1999" s="70"/>
      <c r="Y1999" s="70"/>
    </row>
    <row r="2000" spans="1:25" s="69" customFormat="1" x14ac:dyDescent="0.2">
      <c r="A2000" s="66" t="s">
        <v>12</v>
      </c>
      <c r="B2000" s="66" t="s">
        <v>23</v>
      </c>
      <c r="C2000" s="66" t="s">
        <v>25</v>
      </c>
      <c r="D2000" s="66" t="s">
        <v>275</v>
      </c>
      <c r="E2000" s="86">
        <f>+IF(ISNUMBER(DATA!J613),DATA!J613,"n/a")</f>
        <v>259980.64</v>
      </c>
      <c r="F2000" s="77">
        <f>+IF(ISNUMBER(DATA!K613),DATA!K613,"n/a")</f>
        <v>2.9549152198179801E-2</v>
      </c>
      <c r="G2000" s="86">
        <f>+IF(ISNUMBER(DATA!T613),DATA!T613,"n/a")</f>
        <v>901227.39</v>
      </c>
      <c r="H2000" s="77">
        <f>+IF(ISNUMBER(DATA!U613),DATA!U613,"n/a")</f>
        <v>3.6156413887481698E-2</v>
      </c>
      <c r="I2000" s="86">
        <f>+IF(ISNUMBER(DATA!AD613),DATA!AD613,"n/a")</f>
        <v>1789822.52</v>
      </c>
      <c r="J2000" s="77">
        <f>+IF(ISNUMBER(DATA!AE613),DATA!AE613,"n/a")</f>
        <v>2.92347289261694E-2</v>
      </c>
      <c r="K2000" s="86">
        <f>+IF(ISNUMBER(DATA!AN613),DATA!AN613,"n/a")</f>
        <v>3378933.78</v>
      </c>
      <c r="L2000" s="77">
        <f>+IF(ISNUMBER(DATA!AO613),DATA!AO613,"n/a")</f>
        <v>-6.90402448936273E-3</v>
      </c>
      <c r="M2000" s="66"/>
      <c r="N2000" s="66"/>
      <c r="O2000" s="66"/>
      <c r="P2000" s="66"/>
      <c r="Q2000" s="66"/>
      <c r="S2000" s="70"/>
      <c r="U2000" s="70"/>
      <c r="W2000" s="70"/>
      <c r="Y2000" s="70"/>
    </row>
    <row r="2001" spans="1:25" s="69" customFormat="1" x14ac:dyDescent="0.2">
      <c r="A2001" s="66" t="s">
        <v>12</v>
      </c>
      <c r="B2001" s="66" t="s">
        <v>23</v>
      </c>
      <c r="C2001" s="66" t="s">
        <v>25</v>
      </c>
      <c r="D2001" s="66" t="s">
        <v>276</v>
      </c>
      <c r="E2001" s="86">
        <f>+IF(ISNUMBER(DATA!J614),DATA!J614,"n/a")</f>
        <v>102016.27</v>
      </c>
      <c r="F2001" s="77">
        <f>+IF(ISNUMBER(DATA!K614),DATA!K614,"n/a")</f>
        <v>0.17738749375334001</v>
      </c>
      <c r="G2001" s="86">
        <f>+IF(ISNUMBER(DATA!T614),DATA!T614,"n/a")</f>
        <v>381809.2</v>
      </c>
      <c r="H2001" s="77">
        <f>+IF(ISNUMBER(DATA!U614),DATA!U614,"n/a")</f>
        <v>0.37312899498801999</v>
      </c>
      <c r="I2001" s="86">
        <f>+IF(ISNUMBER(DATA!AD614),DATA!AD614,"n/a")</f>
        <v>715809.83</v>
      </c>
      <c r="J2001" s="77">
        <f>+IF(ISNUMBER(DATA!AE614),DATA!AE614,"n/a")</f>
        <v>0.339900371033871</v>
      </c>
      <c r="K2001" s="86">
        <f>+IF(ISNUMBER(DATA!AN614),DATA!AN614,"n/a")</f>
        <v>1390996.25</v>
      </c>
      <c r="L2001" s="77">
        <f>+IF(ISNUMBER(DATA!AO614),DATA!AO614,"n/a")</f>
        <v>0.304245483327582</v>
      </c>
      <c r="M2001" s="66"/>
      <c r="N2001" s="66"/>
      <c r="O2001" s="66"/>
      <c r="P2001" s="66"/>
      <c r="Q2001" s="66"/>
      <c r="S2001" s="70"/>
      <c r="U2001" s="70"/>
      <c r="W2001" s="70"/>
      <c r="Y2001" s="70"/>
    </row>
    <row r="2002" spans="1:25" s="69" customFormat="1" x14ac:dyDescent="0.2">
      <c r="A2002" s="66" t="s">
        <v>12</v>
      </c>
      <c r="B2002" s="66" t="s">
        <v>23</v>
      </c>
      <c r="C2002" s="66" t="s">
        <v>25</v>
      </c>
      <c r="D2002" s="66" t="s">
        <v>277</v>
      </c>
      <c r="E2002" s="86">
        <f>+IF(ISNUMBER(DATA!J615),DATA!J615,"n/a")</f>
        <v>107420.46</v>
      </c>
      <c r="F2002" s="77">
        <f>+IF(ISNUMBER(DATA!K615),DATA!K615,"n/a")</f>
        <v>8.8615363598710806E-2</v>
      </c>
      <c r="G2002" s="86">
        <f>+IF(ISNUMBER(DATA!T615),DATA!T615,"n/a")</f>
        <v>354889.26</v>
      </c>
      <c r="H2002" s="77">
        <f>+IF(ISNUMBER(DATA!U615),DATA!U615,"n/a")</f>
        <v>9.2528446234999007E-2</v>
      </c>
      <c r="I2002" s="86">
        <f>+IF(ISNUMBER(DATA!AD615),DATA!AD615,"n/a")</f>
        <v>645565.73</v>
      </c>
      <c r="J2002" s="77">
        <f>+IF(ISNUMBER(DATA!AE615),DATA!AE615,"n/a")</f>
        <v>5.0944302559696904E-3</v>
      </c>
      <c r="K2002" s="86">
        <f>+IF(ISNUMBER(DATA!AN615),DATA!AN615,"n/a")</f>
        <v>1255223.5900000001</v>
      </c>
      <c r="L2002" s="77">
        <f>+IF(ISNUMBER(DATA!AO615),DATA!AO615,"n/a")</f>
        <v>1.85876168592689E-2</v>
      </c>
      <c r="M2002" s="66"/>
      <c r="N2002" s="66"/>
      <c r="O2002" s="66"/>
      <c r="P2002" s="66"/>
      <c r="Q2002" s="66"/>
      <c r="S2002" s="70"/>
      <c r="U2002" s="70"/>
      <c r="W2002" s="70"/>
      <c r="Y2002" s="70"/>
    </row>
    <row r="2003" spans="1:25" s="69" customFormat="1" x14ac:dyDescent="0.2">
      <c r="A2003" s="66" t="s">
        <v>12</v>
      </c>
      <c r="B2003" s="66" t="s">
        <v>23</v>
      </c>
      <c r="C2003" s="66" t="s">
        <v>25</v>
      </c>
      <c r="D2003" s="66" t="s">
        <v>278</v>
      </c>
      <c r="E2003" s="86">
        <f>+IF(ISNUMBER(DATA!J616),DATA!J616,"n/a")</f>
        <v>323205.77</v>
      </c>
      <c r="F2003" s="77">
        <f>+IF(ISNUMBER(DATA!K616),DATA!K616,"n/a")</f>
        <v>9.6609765217055096E-2</v>
      </c>
      <c r="G2003" s="86">
        <f>+IF(ISNUMBER(DATA!T616),DATA!T616,"n/a")</f>
        <v>1119118.18</v>
      </c>
      <c r="H2003" s="77">
        <f>+IF(ISNUMBER(DATA!U616),DATA!U616,"n/a")</f>
        <v>8.4110128261483993E-2</v>
      </c>
      <c r="I2003" s="86">
        <f>+IF(ISNUMBER(DATA!AD616),DATA!AD616,"n/a")</f>
        <v>2174311.37</v>
      </c>
      <c r="J2003" s="77">
        <f>+IF(ISNUMBER(DATA!AE616),DATA!AE616,"n/a")</f>
        <v>7.5483665124302296E-2</v>
      </c>
      <c r="K2003" s="86">
        <f>+IF(ISNUMBER(DATA!AN616),DATA!AN616,"n/a")</f>
        <v>4054529.94</v>
      </c>
      <c r="L2003" s="77">
        <f>+IF(ISNUMBER(DATA!AO616),DATA!AO616,"n/a")</f>
        <v>5.4446974589921801E-2</v>
      </c>
      <c r="M2003" s="66"/>
      <c r="N2003" s="66"/>
      <c r="O2003" s="66"/>
      <c r="P2003" s="66"/>
      <c r="Q2003" s="66"/>
      <c r="S2003" s="70"/>
      <c r="U2003" s="70"/>
      <c r="W2003" s="70"/>
      <c r="Y2003" s="70"/>
    </row>
    <row r="2004" spans="1:25" s="69" customFormat="1" x14ac:dyDescent="0.2">
      <c r="A2004" s="66" t="s">
        <v>12</v>
      </c>
      <c r="B2004" s="66" t="s">
        <v>23</v>
      </c>
      <c r="C2004" s="66" t="s">
        <v>25</v>
      </c>
      <c r="D2004" s="66" t="s">
        <v>279</v>
      </c>
      <c r="E2004" s="86">
        <f>+IF(ISNUMBER(DATA!J617),DATA!J617,"n/a")</f>
        <v>111501.75</v>
      </c>
      <c r="F2004" s="77">
        <f>+IF(ISNUMBER(DATA!K617),DATA!K617,"n/a")</f>
        <v>-0.10161566448296901</v>
      </c>
      <c r="G2004" s="86">
        <f>+IF(ISNUMBER(DATA!T617),DATA!T617,"n/a")</f>
        <v>374701.72</v>
      </c>
      <c r="H2004" s="77">
        <f>+IF(ISNUMBER(DATA!U617),DATA!U617,"n/a")</f>
        <v>-7.8007242002106403E-2</v>
      </c>
      <c r="I2004" s="86">
        <f>+IF(ISNUMBER(DATA!AD617),DATA!AD617,"n/a")</f>
        <v>705198.02</v>
      </c>
      <c r="J2004" s="77">
        <f>+IF(ISNUMBER(DATA!AE617),DATA!AE617,"n/a")</f>
        <v>-9.7701667474263398E-2</v>
      </c>
      <c r="K2004" s="86">
        <f>+IF(ISNUMBER(DATA!AN617),DATA!AN617,"n/a")</f>
        <v>1424904.53</v>
      </c>
      <c r="L2004" s="77">
        <f>+IF(ISNUMBER(DATA!AO617),DATA!AO617,"n/a")</f>
        <v>-0.114212484811145</v>
      </c>
      <c r="M2004" s="66"/>
      <c r="N2004" s="66"/>
      <c r="O2004" s="66"/>
      <c r="P2004" s="66"/>
      <c r="Q2004" s="66"/>
      <c r="S2004" s="70"/>
      <c r="U2004" s="70"/>
      <c r="W2004" s="70"/>
      <c r="Y2004" s="70"/>
    </row>
    <row r="2005" spans="1:25" s="69" customFormat="1" x14ac:dyDescent="0.2">
      <c r="A2005" s="66" t="s">
        <v>12</v>
      </c>
      <c r="B2005" s="66" t="s">
        <v>23</v>
      </c>
      <c r="C2005" s="66" t="s">
        <v>25</v>
      </c>
      <c r="D2005" s="66" t="s">
        <v>280</v>
      </c>
      <c r="E2005" s="86">
        <f>+IF(ISNUMBER(DATA!J618),DATA!J618,"n/a")</f>
        <v>61091.66</v>
      </c>
      <c r="F2005" s="77">
        <f>+IF(ISNUMBER(DATA!K618),DATA!K618,"n/a")</f>
        <v>-1.39105111156587E-3</v>
      </c>
      <c r="G2005" s="86">
        <f>+IF(ISNUMBER(DATA!T618),DATA!T618,"n/a")</f>
        <v>205152.02</v>
      </c>
      <c r="H2005" s="77">
        <f>+IF(ISNUMBER(DATA!U618),DATA!U618,"n/a")</f>
        <v>-5.0601493449538799E-2</v>
      </c>
      <c r="I2005" s="86">
        <f>+IF(ISNUMBER(DATA!AD618),DATA!AD618,"n/a")</f>
        <v>423971.12</v>
      </c>
      <c r="J2005" s="77">
        <f>+IF(ISNUMBER(DATA!AE618),DATA!AE618,"n/a")</f>
        <v>5.2899276171842501E-2</v>
      </c>
      <c r="K2005" s="86">
        <f>+IF(ISNUMBER(DATA!AN618),DATA!AN618,"n/a")</f>
        <v>842035.9</v>
      </c>
      <c r="L2005" s="77">
        <f>+IF(ISNUMBER(DATA!AO618),DATA!AO618,"n/a")</f>
        <v>4.91345927759455E-3</v>
      </c>
      <c r="M2005" s="66"/>
      <c r="N2005" s="66"/>
      <c r="O2005" s="66"/>
      <c r="P2005" s="66"/>
      <c r="Q2005" s="66"/>
      <c r="S2005" s="70"/>
      <c r="U2005" s="70"/>
      <c r="W2005" s="70"/>
      <c r="Y2005" s="70"/>
    </row>
    <row r="2006" spans="1:25" s="69" customFormat="1" x14ac:dyDescent="0.2">
      <c r="A2006" s="66" t="s">
        <v>12</v>
      </c>
      <c r="B2006" s="66" t="s">
        <v>23</v>
      </c>
      <c r="C2006" s="66" t="s">
        <v>25</v>
      </c>
      <c r="D2006" s="66" t="s">
        <v>281</v>
      </c>
      <c r="E2006" s="86">
        <f>+IF(ISNUMBER(DATA!J619),DATA!J619,"n/a")</f>
        <v>78195.34</v>
      </c>
      <c r="F2006" s="77">
        <f>+IF(ISNUMBER(DATA!K619),DATA!K619,"n/a")</f>
        <v>-8.8315011298222404E-2</v>
      </c>
      <c r="G2006" s="86">
        <f>+IF(ISNUMBER(DATA!T619),DATA!T619,"n/a")</f>
        <v>264011.98</v>
      </c>
      <c r="H2006" s="77">
        <f>+IF(ISNUMBER(DATA!U619),DATA!U619,"n/a")</f>
        <v>-6.3099613436117599E-2</v>
      </c>
      <c r="I2006" s="86">
        <f>+IF(ISNUMBER(DATA!AD619),DATA!AD619,"n/a")</f>
        <v>502222.05</v>
      </c>
      <c r="J2006" s="77">
        <f>+IF(ISNUMBER(DATA!AE619),DATA!AE619,"n/a")</f>
        <v>-5.9261295168366902E-2</v>
      </c>
      <c r="K2006" s="86">
        <f>+IF(ISNUMBER(DATA!AN619),DATA!AN619,"n/a")</f>
        <v>986016.9</v>
      </c>
      <c r="L2006" s="77">
        <f>+IF(ISNUMBER(DATA!AO619),DATA!AO619,"n/a")</f>
        <v>-9.9036562214904394E-2</v>
      </c>
      <c r="M2006" s="66"/>
      <c r="N2006" s="66"/>
      <c r="O2006" s="66"/>
      <c r="P2006" s="66"/>
      <c r="Q2006" s="66"/>
      <c r="S2006" s="70"/>
      <c r="U2006" s="70"/>
      <c r="W2006" s="70"/>
      <c r="Y2006" s="70"/>
    </row>
    <row r="2007" spans="1:25" s="69" customFormat="1" x14ac:dyDescent="0.2">
      <c r="A2007" s="66" t="s">
        <v>12</v>
      </c>
      <c r="B2007" s="66" t="s">
        <v>23</v>
      </c>
      <c r="C2007" s="66" t="s">
        <v>25</v>
      </c>
      <c r="D2007" s="66" t="s">
        <v>282</v>
      </c>
      <c r="E2007" s="86">
        <f>+IF(ISNUMBER(DATA!J620),DATA!J620,"n/a")</f>
        <v>169882.81</v>
      </c>
      <c r="F2007" s="77">
        <f>+IF(ISNUMBER(DATA!K620),DATA!K620,"n/a")</f>
        <v>-0.14146157533029499</v>
      </c>
      <c r="G2007" s="86">
        <f>+IF(ISNUMBER(DATA!T620),DATA!T620,"n/a")</f>
        <v>568402.76</v>
      </c>
      <c r="H2007" s="77">
        <f>+IF(ISNUMBER(DATA!U620),DATA!U620,"n/a")</f>
        <v>-0.12798786970127901</v>
      </c>
      <c r="I2007" s="86">
        <f>+IF(ISNUMBER(DATA!AD620),DATA!AD620,"n/a")</f>
        <v>1103240.3799999999</v>
      </c>
      <c r="J2007" s="77">
        <f>+IF(ISNUMBER(DATA!AE620),DATA!AE620,"n/a")</f>
        <v>-0.104272671632819</v>
      </c>
      <c r="K2007" s="86">
        <f>+IF(ISNUMBER(DATA!AN620),DATA!AN620,"n/a")</f>
        <v>2224640.71</v>
      </c>
      <c r="L2007" s="77">
        <f>+IF(ISNUMBER(DATA!AO620),DATA!AO620,"n/a")</f>
        <v>-9.4262271554679394E-2</v>
      </c>
      <c r="M2007" s="66"/>
      <c r="N2007" s="66"/>
      <c r="O2007" s="66"/>
      <c r="P2007" s="66"/>
      <c r="Q2007" s="66"/>
      <c r="S2007" s="70"/>
      <c r="U2007" s="70"/>
      <c r="W2007" s="70"/>
      <c r="Y2007" s="70"/>
    </row>
    <row r="2008" spans="1:25" s="69" customFormat="1" x14ac:dyDescent="0.2">
      <c r="A2008" s="66" t="s">
        <v>12</v>
      </c>
      <c r="B2008" s="66" t="s">
        <v>23</v>
      </c>
      <c r="C2008" s="66" t="s">
        <v>25</v>
      </c>
      <c r="D2008" s="66" t="s">
        <v>283</v>
      </c>
      <c r="E2008" s="86">
        <f>+IF(ISNUMBER(DATA!J621),DATA!J621,"n/a")</f>
        <v>192680.91</v>
      </c>
      <c r="F2008" s="77">
        <f>+IF(ISNUMBER(DATA!K621),DATA!K621,"n/a")</f>
        <v>3.19469294287777E-2</v>
      </c>
      <c r="G2008" s="86">
        <f>+IF(ISNUMBER(DATA!T621),DATA!T621,"n/a")</f>
        <v>627140.56000000006</v>
      </c>
      <c r="H2008" s="77">
        <f>+IF(ISNUMBER(DATA!U621),DATA!U621,"n/a")</f>
        <v>3.84350611818257E-2</v>
      </c>
      <c r="I2008" s="86">
        <f>+IF(ISNUMBER(DATA!AD621),DATA!AD621,"n/a")</f>
        <v>1217260.8899999999</v>
      </c>
      <c r="J2008" s="77">
        <f>+IF(ISNUMBER(DATA!AE621),DATA!AE621,"n/a")</f>
        <v>2.0507699484603899E-2</v>
      </c>
      <c r="K2008" s="86">
        <f>+IF(ISNUMBER(DATA!AN621),DATA!AN621,"n/a")</f>
        <v>2399253.23</v>
      </c>
      <c r="L2008" s="77">
        <f>+IF(ISNUMBER(DATA!AO621),DATA!AO621,"n/a")</f>
        <v>4.9228483447869599E-2</v>
      </c>
      <c r="M2008" s="66"/>
      <c r="N2008" s="66"/>
      <c r="O2008" s="66"/>
      <c r="P2008" s="66"/>
      <c r="Q2008" s="66"/>
      <c r="S2008" s="70"/>
      <c r="U2008" s="70"/>
      <c r="W2008" s="70"/>
      <c r="Y2008" s="70"/>
    </row>
    <row r="2009" spans="1:25" s="69" customFormat="1" x14ac:dyDescent="0.2">
      <c r="A2009" s="66" t="s">
        <v>12</v>
      </c>
      <c r="B2009" s="66" t="s">
        <v>23</v>
      </c>
      <c r="C2009" s="66" t="s">
        <v>25</v>
      </c>
      <c r="D2009" s="66" t="s">
        <v>284</v>
      </c>
      <c r="E2009" s="86">
        <f>+IF(ISNUMBER(DATA!J622),DATA!J622,"n/a")</f>
        <v>183037.96</v>
      </c>
      <c r="F2009" s="77">
        <f>+IF(ISNUMBER(DATA!K622),DATA!K622,"n/a")</f>
        <v>-7.6313578079320502E-2</v>
      </c>
      <c r="G2009" s="86">
        <f>+IF(ISNUMBER(DATA!T622),DATA!T622,"n/a")</f>
        <v>646648.16</v>
      </c>
      <c r="H2009" s="77">
        <f>+IF(ISNUMBER(DATA!U622),DATA!U622,"n/a")</f>
        <v>-3.0529553055985901E-2</v>
      </c>
      <c r="I2009" s="86">
        <f>+IF(ISNUMBER(DATA!AD622),DATA!AD622,"n/a")</f>
        <v>1239418.04</v>
      </c>
      <c r="J2009" s="77">
        <f>+IF(ISNUMBER(DATA!AE622),DATA!AE622,"n/a")</f>
        <v>-4.1560951401390399E-2</v>
      </c>
      <c r="K2009" s="86">
        <f>+IF(ISNUMBER(DATA!AN622),DATA!AN622,"n/a")</f>
        <v>2362469.59</v>
      </c>
      <c r="L2009" s="77">
        <f>+IF(ISNUMBER(DATA!AO622),DATA!AO622,"n/a")</f>
        <v>-5.1157388415435698E-2</v>
      </c>
      <c r="M2009" s="66"/>
      <c r="N2009" s="66"/>
      <c r="O2009" s="66"/>
      <c r="P2009" s="66"/>
      <c r="Q2009" s="66"/>
      <c r="S2009" s="70"/>
      <c r="U2009" s="70"/>
      <c r="W2009" s="70"/>
      <c r="Y2009" s="70"/>
    </row>
    <row r="2010" spans="1:25" s="69" customFormat="1" x14ac:dyDescent="0.2">
      <c r="A2010" s="66" t="s">
        <v>12</v>
      </c>
      <c r="B2010" s="66" t="s">
        <v>23</v>
      </c>
      <c r="C2010" s="66" t="s">
        <v>25</v>
      </c>
      <c r="D2010" s="66" t="s">
        <v>285</v>
      </c>
      <c r="E2010" s="86">
        <f>+IF(ISNUMBER(DATA!J623),DATA!J623,"n/a")</f>
        <v>104367.22</v>
      </c>
      <c r="F2010" s="77">
        <f>+IF(ISNUMBER(DATA!K623),DATA!K623,"n/a")</f>
        <v>-0.20561895136016201</v>
      </c>
      <c r="G2010" s="86">
        <f>+IF(ISNUMBER(DATA!T623),DATA!T623,"n/a")</f>
        <v>365658.86</v>
      </c>
      <c r="H2010" s="77">
        <f>+IF(ISNUMBER(DATA!U623),DATA!U623,"n/a")</f>
        <v>-0.23063815214724001</v>
      </c>
      <c r="I2010" s="86">
        <f>+IF(ISNUMBER(DATA!AD623),DATA!AD623,"n/a")</f>
        <v>708485.96</v>
      </c>
      <c r="J2010" s="77">
        <f>+IF(ISNUMBER(DATA!AE623),DATA!AE623,"n/a")</f>
        <v>-0.18986927055275499</v>
      </c>
      <c r="K2010" s="86">
        <f>+IF(ISNUMBER(DATA!AN623),DATA!AN623,"n/a")</f>
        <v>1374804.47</v>
      </c>
      <c r="L2010" s="77">
        <f>+IF(ISNUMBER(DATA!AO623),DATA!AO623,"n/a")</f>
        <v>-0.13590861311715499</v>
      </c>
      <c r="M2010" s="66"/>
      <c r="N2010" s="66"/>
      <c r="O2010" s="66"/>
      <c r="P2010" s="66"/>
      <c r="Q2010" s="66"/>
      <c r="S2010" s="70"/>
      <c r="U2010" s="70"/>
      <c r="W2010" s="70"/>
      <c r="Y2010" s="70"/>
    </row>
    <row r="2011" spans="1:25" s="69" customFormat="1" x14ac:dyDescent="0.2">
      <c r="A2011" s="66" t="s">
        <v>12</v>
      </c>
      <c r="B2011" s="66" t="s">
        <v>23</v>
      </c>
      <c r="C2011" s="66" t="s">
        <v>25</v>
      </c>
      <c r="D2011" s="66" t="s">
        <v>286</v>
      </c>
      <c r="E2011" s="86">
        <f>+IF(ISNUMBER(DATA!J624),DATA!J624,"n/a")</f>
        <v>126144.44</v>
      </c>
      <c r="F2011" s="77">
        <f>+IF(ISNUMBER(DATA!K624),DATA!K624,"n/a")</f>
        <v>-2.7430220921464701E-2</v>
      </c>
      <c r="G2011" s="86">
        <f>+IF(ISNUMBER(DATA!T624),DATA!T624,"n/a")</f>
        <v>474577.57</v>
      </c>
      <c r="H2011" s="77">
        <f>+IF(ISNUMBER(DATA!U624),DATA!U624,"n/a")</f>
        <v>3.9334129828823297E-2</v>
      </c>
      <c r="I2011" s="86">
        <f>+IF(ISNUMBER(DATA!AD624),DATA!AD624,"n/a")</f>
        <v>863807.59</v>
      </c>
      <c r="J2011" s="77">
        <f>+IF(ISNUMBER(DATA!AE624),DATA!AE624,"n/a")</f>
        <v>-2.3759714454824998E-2</v>
      </c>
      <c r="K2011" s="86">
        <f>+IF(ISNUMBER(DATA!AN624),DATA!AN624,"n/a")</f>
        <v>1680592.15</v>
      </c>
      <c r="L2011" s="77">
        <f>+IF(ISNUMBER(DATA!AO624),DATA!AO624,"n/a")</f>
        <v>-6.3792348685511494E-2</v>
      </c>
      <c r="M2011" s="66"/>
      <c r="N2011" s="66"/>
      <c r="O2011" s="66"/>
      <c r="P2011" s="66"/>
      <c r="Q2011" s="66"/>
      <c r="S2011" s="70"/>
      <c r="U2011" s="70"/>
      <c r="W2011" s="70"/>
      <c r="Y2011" s="70"/>
    </row>
    <row r="2012" spans="1:25" s="69" customFormat="1" x14ac:dyDescent="0.2">
      <c r="A2012" s="66" t="s">
        <v>12</v>
      </c>
      <c r="B2012" s="66" t="s">
        <v>23</v>
      </c>
      <c r="C2012" s="66" t="s">
        <v>25</v>
      </c>
      <c r="D2012" s="66" t="s">
        <v>287</v>
      </c>
      <c r="E2012" s="86">
        <f>+IF(ISNUMBER(DATA!J625),DATA!J625,"n/a")</f>
        <v>127153.4</v>
      </c>
      <c r="F2012" s="77">
        <f>+IF(ISNUMBER(DATA!K625),DATA!K625,"n/a")</f>
        <v>5.69837408410006E-2</v>
      </c>
      <c r="G2012" s="86">
        <f>+IF(ISNUMBER(DATA!T625),DATA!T625,"n/a")</f>
        <v>512033.23</v>
      </c>
      <c r="H2012" s="77">
        <f>+IF(ISNUMBER(DATA!U625),DATA!U625,"n/a")</f>
        <v>6.0078053533158801E-2</v>
      </c>
      <c r="I2012" s="86">
        <f>+IF(ISNUMBER(DATA!AD625),DATA!AD625,"n/a")</f>
        <v>922596.16</v>
      </c>
      <c r="J2012" s="77">
        <f>+IF(ISNUMBER(DATA!AE625),DATA!AE625,"n/a")</f>
        <v>-3.9237521727760898E-2</v>
      </c>
      <c r="K2012" s="86">
        <f>+IF(ISNUMBER(DATA!AN625),DATA!AN625,"n/a")</f>
        <v>1810567.91</v>
      </c>
      <c r="L2012" s="77">
        <f>+IF(ISNUMBER(DATA!AO625),DATA!AO625,"n/a")</f>
        <v>-5.8214261550977101E-2</v>
      </c>
      <c r="M2012" s="66"/>
      <c r="N2012" s="66"/>
      <c r="O2012" s="66"/>
      <c r="P2012" s="66"/>
      <c r="Q2012" s="66"/>
      <c r="S2012" s="70"/>
      <c r="U2012" s="70"/>
      <c r="W2012" s="70"/>
      <c r="Y2012" s="70"/>
    </row>
    <row r="2013" spans="1:25" s="69" customFormat="1" x14ac:dyDescent="0.2">
      <c r="A2013" s="66" t="s">
        <v>12</v>
      </c>
      <c r="B2013" s="66" t="s">
        <v>23</v>
      </c>
      <c r="C2013" s="66" t="s">
        <v>25</v>
      </c>
      <c r="D2013" s="66" t="s">
        <v>288</v>
      </c>
      <c r="E2013" s="86">
        <f>+IF(ISNUMBER(DATA!J626),DATA!J626,"n/a")</f>
        <v>131790.54999999999</v>
      </c>
      <c r="F2013" s="77">
        <f>+IF(ISNUMBER(DATA!K626),DATA!K626,"n/a")</f>
        <v>-0.110917008473204</v>
      </c>
      <c r="G2013" s="86">
        <f>+IF(ISNUMBER(DATA!T626),DATA!T626,"n/a")</f>
        <v>450999.17</v>
      </c>
      <c r="H2013" s="77">
        <f>+IF(ISNUMBER(DATA!U626),DATA!U626,"n/a")</f>
        <v>-5.5847616455706198E-2</v>
      </c>
      <c r="I2013" s="86">
        <f>+IF(ISNUMBER(DATA!AD626),DATA!AD626,"n/a")</f>
        <v>858686.74</v>
      </c>
      <c r="J2013" s="77">
        <f>+IF(ISNUMBER(DATA!AE626),DATA!AE626,"n/a")</f>
        <v>-1.6077543499451601E-2</v>
      </c>
      <c r="K2013" s="86">
        <f>+IF(ISNUMBER(DATA!AN626),DATA!AN626,"n/a")</f>
        <v>1671953.72</v>
      </c>
      <c r="L2013" s="77">
        <f>+IF(ISNUMBER(DATA!AO626),DATA!AO626,"n/a")</f>
        <v>1.0654973870914099E-2</v>
      </c>
      <c r="M2013" s="66"/>
      <c r="N2013" s="66"/>
      <c r="O2013" s="66"/>
      <c r="P2013" s="66"/>
      <c r="Q2013" s="66"/>
      <c r="S2013" s="70"/>
      <c r="U2013" s="70"/>
      <c r="W2013" s="70"/>
      <c r="Y2013" s="70"/>
    </row>
    <row r="2014" spans="1:25" s="69" customFormat="1" x14ac:dyDescent="0.2">
      <c r="A2014" s="66" t="s">
        <v>12</v>
      </c>
      <c r="B2014" s="66" t="s">
        <v>23</v>
      </c>
      <c r="C2014" s="66" t="s">
        <v>25</v>
      </c>
      <c r="D2014" s="66" t="s">
        <v>289</v>
      </c>
      <c r="E2014" s="86">
        <f>+IF(ISNUMBER(DATA!J627),DATA!J627,"n/a")</f>
        <v>73263.03</v>
      </c>
      <c r="F2014" s="77">
        <f>+IF(ISNUMBER(DATA!K627),DATA!K627,"n/a")</f>
        <v>-0.12700638131227501</v>
      </c>
      <c r="G2014" s="86">
        <f>+IF(ISNUMBER(DATA!T627),DATA!T627,"n/a")</f>
        <v>247612.73</v>
      </c>
      <c r="H2014" s="77">
        <f>+IF(ISNUMBER(DATA!U627),DATA!U627,"n/a")</f>
        <v>-0.116630999563404</v>
      </c>
      <c r="I2014" s="86">
        <f>+IF(ISNUMBER(DATA!AD627),DATA!AD627,"n/a")</f>
        <v>469515.05</v>
      </c>
      <c r="J2014" s="77">
        <f>+IF(ISNUMBER(DATA!AE627),DATA!AE627,"n/a")</f>
        <v>-0.12352276550972</v>
      </c>
      <c r="K2014" s="86">
        <f>+IF(ISNUMBER(DATA!AN627),DATA!AN627,"n/a")</f>
        <v>948612.04</v>
      </c>
      <c r="L2014" s="77">
        <f>+IF(ISNUMBER(DATA!AO627),DATA!AO627,"n/a")</f>
        <v>-0.123668962105667</v>
      </c>
      <c r="M2014" s="66"/>
      <c r="N2014" s="66"/>
      <c r="O2014" s="66"/>
      <c r="P2014" s="66"/>
      <c r="Q2014" s="66"/>
      <c r="S2014" s="70"/>
      <c r="U2014" s="70"/>
      <c r="W2014" s="70"/>
      <c r="Y2014" s="70"/>
    </row>
    <row r="2015" spans="1:25" s="69" customFormat="1" x14ac:dyDescent="0.2">
      <c r="A2015" s="66" t="s">
        <v>12</v>
      </c>
      <c r="B2015" s="66" t="s">
        <v>23</v>
      </c>
      <c r="C2015" s="66" t="s">
        <v>25</v>
      </c>
      <c r="D2015" s="66" t="s">
        <v>290</v>
      </c>
      <c r="E2015" s="86">
        <f>+IF(ISNUMBER(DATA!J628),DATA!J628,"n/a")</f>
        <v>73616.53</v>
      </c>
      <c r="F2015" s="77">
        <f>+IF(ISNUMBER(DATA!K628),DATA!K628,"n/a")</f>
        <v>-0.19699829880401401</v>
      </c>
      <c r="G2015" s="86">
        <f>+IF(ISNUMBER(DATA!T628),DATA!T628,"n/a")</f>
        <v>268390.68</v>
      </c>
      <c r="H2015" s="77">
        <f>+IF(ISNUMBER(DATA!U628),DATA!U628,"n/a")</f>
        <v>-5.86248739586816E-2</v>
      </c>
      <c r="I2015" s="86">
        <f>+IF(ISNUMBER(DATA!AD628),DATA!AD628,"n/a")</f>
        <v>520844.67</v>
      </c>
      <c r="J2015" s="77">
        <f>+IF(ISNUMBER(DATA!AE628),DATA!AE628,"n/a")</f>
        <v>-3.9789616633058196E-3</v>
      </c>
      <c r="K2015" s="86">
        <f>+IF(ISNUMBER(DATA!AN628),DATA!AN628,"n/a")</f>
        <v>1028599.14</v>
      </c>
      <c r="L2015" s="77">
        <f>+IF(ISNUMBER(DATA!AO628),DATA!AO628,"n/a")</f>
        <v>2.38184606507299E-2</v>
      </c>
      <c r="M2015" s="66"/>
      <c r="N2015" s="66"/>
      <c r="O2015" s="66"/>
      <c r="P2015" s="66"/>
      <c r="Q2015" s="66"/>
      <c r="S2015" s="70"/>
      <c r="U2015" s="70"/>
      <c r="W2015" s="70"/>
      <c r="Y2015" s="70"/>
    </row>
    <row r="2016" spans="1:25" s="69" customFormat="1" x14ac:dyDescent="0.2">
      <c r="A2016" s="66" t="s">
        <v>12</v>
      </c>
      <c r="B2016" s="66" t="s">
        <v>23</v>
      </c>
      <c r="C2016" s="66" t="s">
        <v>25</v>
      </c>
      <c r="D2016" s="66" t="s">
        <v>291</v>
      </c>
      <c r="E2016" s="86">
        <f>+IF(ISNUMBER(DATA!J629),DATA!J629,"n/a")</f>
        <v>55313.38</v>
      </c>
      <c r="F2016" s="77">
        <f>+IF(ISNUMBER(DATA!K629),DATA!K629,"n/a")</f>
        <v>0.32066139341677002</v>
      </c>
      <c r="G2016" s="86">
        <f>+IF(ISNUMBER(DATA!T629),DATA!T629,"n/a")</f>
        <v>168747.11</v>
      </c>
      <c r="H2016" s="77">
        <f>+IF(ISNUMBER(DATA!U629),DATA!U629,"n/a")</f>
        <v>0.11617788482685799</v>
      </c>
      <c r="I2016" s="86">
        <f>+IF(ISNUMBER(DATA!AD629),DATA!AD629,"n/a")</f>
        <v>343960.44</v>
      </c>
      <c r="J2016" s="77">
        <f>+IF(ISNUMBER(DATA!AE629),DATA!AE629,"n/a")</f>
        <v>0.107587197665968</v>
      </c>
      <c r="K2016" s="86">
        <f>+IF(ISNUMBER(DATA!AN629),DATA!AN629,"n/a")</f>
        <v>620595.30000000005</v>
      </c>
      <c r="L2016" s="77">
        <f>+IF(ISNUMBER(DATA!AO629),DATA!AO629,"n/a")</f>
        <v>6.2362758202881501E-2</v>
      </c>
      <c r="M2016" s="66"/>
      <c r="N2016" s="66"/>
      <c r="O2016" s="66"/>
      <c r="P2016" s="66"/>
      <c r="Q2016" s="66"/>
      <c r="S2016" s="70"/>
      <c r="U2016" s="70"/>
      <c r="W2016" s="70"/>
      <c r="Y2016" s="70"/>
    </row>
    <row r="2017" spans="1:25" s="69" customFormat="1" x14ac:dyDescent="0.2">
      <c r="A2017" s="66" t="s">
        <v>12</v>
      </c>
      <c r="B2017" s="66" t="s">
        <v>23</v>
      </c>
      <c r="C2017" s="66" t="s">
        <v>25</v>
      </c>
      <c r="D2017" s="66" t="s">
        <v>292</v>
      </c>
      <c r="E2017" s="86">
        <f>+IF(ISNUMBER(DATA!J630),DATA!J630,"n/a")</f>
        <v>477109.66</v>
      </c>
      <c r="F2017" s="77">
        <f>+IF(ISNUMBER(DATA!K630),DATA!K630,"n/a")</f>
        <v>-3.9386200545724698E-2</v>
      </c>
      <c r="G2017" s="86">
        <f>+IF(ISNUMBER(DATA!T630),DATA!T630,"n/a")</f>
        <v>1596272.99</v>
      </c>
      <c r="H2017" s="77">
        <f>+IF(ISNUMBER(DATA!U630),DATA!U630,"n/a")</f>
        <v>-4.8070918228927999E-2</v>
      </c>
      <c r="I2017" s="86">
        <f>+IF(ISNUMBER(DATA!AD630),DATA!AD630,"n/a")</f>
        <v>3221619.69</v>
      </c>
      <c r="J2017" s="77">
        <f>+IF(ISNUMBER(DATA!AE630),DATA!AE630,"n/a")</f>
        <v>-2.72068876858273E-2</v>
      </c>
      <c r="K2017" s="86">
        <f>+IF(ISNUMBER(DATA!AN630),DATA!AN630,"n/a")</f>
        <v>6241005.5300000003</v>
      </c>
      <c r="L2017" s="77">
        <f>+IF(ISNUMBER(DATA!AO630),DATA!AO630,"n/a")</f>
        <v>-8.0005156421784508E-3</v>
      </c>
      <c r="M2017" s="66"/>
      <c r="N2017" s="66"/>
      <c r="O2017" s="66"/>
      <c r="P2017" s="66"/>
      <c r="Q2017" s="66"/>
      <c r="S2017" s="70"/>
      <c r="U2017" s="70"/>
      <c r="W2017" s="70"/>
      <c r="Y2017" s="70"/>
    </row>
    <row r="2018" spans="1:25" s="69" customFormat="1" x14ac:dyDescent="0.2">
      <c r="A2018" s="66" t="s">
        <v>12</v>
      </c>
      <c r="B2018" s="66" t="s">
        <v>23</v>
      </c>
      <c r="C2018" s="66" t="s">
        <v>25</v>
      </c>
      <c r="D2018" s="66" t="s">
        <v>293</v>
      </c>
      <c r="E2018" s="86">
        <f>+IF(ISNUMBER(DATA!J631),DATA!J631,"n/a")</f>
        <v>38043.550000000003</v>
      </c>
      <c r="F2018" s="77">
        <f>+IF(ISNUMBER(DATA!K631),DATA!K631,"n/a")</f>
        <v>-0.116153619726428</v>
      </c>
      <c r="G2018" s="86">
        <f>+IF(ISNUMBER(DATA!T631),DATA!T631,"n/a")</f>
        <v>123302.09</v>
      </c>
      <c r="H2018" s="77">
        <f>+IF(ISNUMBER(DATA!U631),DATA!U631,"n/a")</f>
        <v>-0.113477487742758</v>
      </c>
      <c r="I2018" s="86">
        <f>+IF(ISNUMBER(DATA!AD631),DATA!AD631,"n/a")</f>
        <v>243617</v>
      </c>
      <c r="J2018" s="77">
        <f>+IF(ISNUMBER(DATA!AE631),DATA!AE631,"n/a")</f>
        <v>-5.7777674640769001E-2</v>
      </c>
      <c r="K2018" s="86">
        <f>+IF(ISNUMBER(DATA!AN631),DATA!AN631,"n/a")</f>
        <v>497181.2</v>
      </c>
      <c r="L2018" s="77">
        <f>+IF(ISNUMBER(DATA!AO631),DATA!AO631,"n/a")</f>
        <v>-1.49901698364202E-2</v>
      </c>
      <c r="M2018" s="66"/>
      <c r="N2018" s="66"/>
      <c r="O2018" s="66"/>
      <c r="P2018" s="66"/>
      <c r="Q2018" s="66"/>
      <c r="S2018" s="70"/>
      <c r="U2018" s="70"/>
      <c r="W2018" s="70"/>
      <c r="Y2018" s="70"/>
    </row>
    <row r="2019" spans="1:25" s="69" customFormat="1" x14ac:dyDescent="0.2">
      <c r="A2019" s="66" t="s">
        <v>12</v>
      </c>
      <c r="B2019" s="66" t="s">
        <v>23</v>
      </c>
      <c r="C2019" s="66" t="s">
        <v>25</v>
      </c>
      <c r="D2019" s="66" t="s">
        <v>294</v>
      </c>
      <c r="E2019" s="86">
        <f>+IF(ISNUMBER(DATA!J632),DATA!J632,"n/a")</f>
        <v>197799.63</v>
      </c>
      <c r="F2019" s="77">
        <f>+IF(ISNUMBER(DATA!K632),DATA!K632,"n/a")</f>
        <v>-0.163472355775788</v>
      </c>
      <c r="G2019" s="86">
        <f>+IF(ISNUMBER(DATA!T632),DATA!T632,"n/a")</f>
        <v>719462.31</v>
      </c>
      <c r="H2019" s="77">
        <f>+IF(ISNUMBER(DATA!U632),DATA!U632,"n/a")</f>
        <v>-1.8252119949648898E-2</v>
      </c>
      <c r="I2019" s="86">
        <f>+IF(ISNUMBER(DATA!AD632),DATA!AD632,"n/a")</f>
        <v>1386420.93</v>
      </c>
      <c r="J2019" s="77">
        <f>+IF(ISNUMBER(DATA!AE632),DATA!AE632,"n/a")</f>
        <v>2.1140711117282801E-2</v>
      </c>
      <c r="K2019" s="86">
        <f>+IF(ISNUMBER(DATA!AN632),DATA!AN632,"n/a")</f>
        <v>2717758.92</v>
      </c>
      <c r="L2019" s="77">
        <f>+IF(ISNUMBER(DATA!AO632),DATA!AO632,"n/a")</f>
        <v>5.1493992117134603E-2</v>
      </c>
      <c r="M2019" s="66"/>
      <c r="N2019" s="66"/>
      <c r="O2019" s="66"/>
      <c r="P2019" s="66"/>
      <c r="Q2019" s="66"/>
      <c r="S2019" s="70"/>
      <c r="U2019" s="70"/>
      <c r="W2019" s="70"/>
      <c r="Y2019" s="70"/>
    </row>
    <row r="2020" spans="1:25" s="69" customFormat="1" x14ac:dyDescent="0.2">
      <c r="A2020" s="66" t="s">
        <v>12</v>
      </c>
      <c r="B2020" s="66" t="s">
        <v>23</v>
      </c>
      <c r="C2020" s="66" t="s">
        <v>25</v>
      </c>
      <c r="D2020" s="66" t="s">
        <v>295</v>
      </c>
      <c r="E2020" s="86">
        <f>+IF(ISNUMBER(DATA!J633),DATA!J633,"n/a")</f>
        <v>157052.10999999999</v>
      </c>
      <c r="F2020" s="77">
        <f>+IF(ISNUMBER(DATA!K633),DATA!K633,"n/a")</f>
        <v>7.6274875279097902E-4</v>
      </c>
      <c r="G2020" s="86">
        <f>+IF(ISNUMBER(DATA!T633),DATA!T633,"n/a")</f>
        <v>525725.88</v>
      </c>
      <c r="H2020" s="77">
        <f>+IF(ISNUMBER(DATA!U633),DATA!U633,"n/a")</f>
        <v>6.7491264596899594E-2</v>
      </c>
      <c r="I2020" s="86">
        <f>+IF(ISNUMBER(DATA!AD633),DATA!AD633,"n/a")</f>
        <v>1006103.28</v>
      </c>
      <c r="J2020" s="77">
        <f>+IF(ISNUMBER(DATA!AE633),DATA!AE633,"n/a")</f>
        <v>0.10687349698351301</v>
      </c>
      <c r="K2020" s="86">
        <f>+IF(ISNUMBER(DATA!AN633),DATA!AN633,"n/a")</f>
        <v>1988916.93</v>
      </c>
      <c r="L2020" s="77">
        <f>+IF(ISNUMBER(DATA!AO633),DATA!AO633,"n/a")</f>
        <v>0.138430570993713</v>
      </c>
      <c r="M2020" s="66"/>
      <c r="N2020" s="66"/>
      <c r="O2020" s="66"/>
      <c r="P2020" s="66"/>
      <c r="Q2020" s="66"/>
      <c r="S2020" s="70"/>
      <c r="U2020" s="70"/>
      <c r="W2020" s="70"/>
      <c r="Y2020" s="70"/>
    </row>
    <row r="2021" spans="1:25" s="69" customFormat="1" x14ac:dyDescent="0.2">
      <c r="A2021" s="66" t="s">
        <v>12</v>
      </c>
      <c r="B2021" s="66" t="s">
        <v>23</v>
      </c>
      <c r="C2021" s="66" t="s">
        <v>25</v>
      </c>
      <c r="D2021" s="66" t="s">
        <v>296</v>
      </c>
      <c r="E2021" s="86">
        <f>+IF(ISNUMBER(DATA!J634),DATA!J634,"n/a")</f>
        <v>138185.72</v>
      </c>
      <c r="F2021" s="77">
        <f>+IF(ISNUMBER(DATA!K634),DATA!K634,"n/a")</f>
        <v>6.7221102330898896E-2</v>
      </c>
      <c r="G2021" s="86">
        <f>+IF(ISNUMBER(DATA!T634),DATA!T634,"n/a")</f>
        <v>463391.92</v>
      </c>
      <c r="H2021" s="77">
        <f>+IF(ISNUMBER(DATA!U634),DATA!U634,"n/a")</f>
        <v>-6.9289959694973299E-2</v>
      </c>
      <c r="I2021" s="86">
        <f>+IF(ISNUMBER(DATA!AD634),DATA!AD634,"n/a")</f>
        <v>915135.72</v>
      </c>
      <c r="J2021" s="77">
        <f>+IF(ISNUMBER(DATA!AE634),DATA!AE634,"n/a")</f>
        <v>-2.42994541482516E-2</v>
      </c>
      <c r="K2021" s="86">
        <f>+IF(ISNUMBER(DATA!AN634),DATA!AN634,"n/a")</f>
        <v>1820067.14</v>
      </c>
      <c r="L2021" s="77">
        <f>+IF(ISNUMBER(DATA!AO634),DATA!AO634,"n/a")</f>
        <v>2.1554974611562801E-2</v>
      </c>
      <c r="M2021" s="66"/>
      <c r="N2021" s="66"/>
      <c r="O2021" s="66"/>
      <c r="P2021" s="66"/>
      <c r="Q2021" s="66"/>
      <c r="S2021" s="70"/>
      <c r="U2021" s="70"/>
      <c r="W2021" s="70"/>
      <c r="Y2021" s="70"/>
    </row>
    <row r="2022" spans="1:25" s="69" customFormat="1" x14ac:dyDescent="0.2">
      <c r="A2022" s="66" t="s">
        <v>12</v>
      </c>
      <c r="B2022" s="66" t="s">
        <v>23</v>
      </c>
      <c r="C2022" s="66" t="s">
        <v>25</v>
      </c>
      <c r="D2022" s="66" t="s">
        <v>297</v>
      </c>
      <c r="E2022" s="86">
        <f>+IF(ISNUMBER(DATA!J635),DATA!J635,"n/a")</f>
        <v>54418.54</v>
      </c>
      <c r="F2022" s="77">
        <f>+IF(ISNUMBER(DATA!K635),DATA!K635,"n/a")</f>
        <v>-0.14398006153064</v>
      </c>
      <c r="G2022" s="86">
        <f>+IF(ISNUMBER(DATA!T635),DATA!T635,"n/a")</f>
        <v>178421.42</v>
      </c>
      <c r="H2022" s="77">
        <f>+IF(ISNUMBER(DATA!U635),DATA!U635,"n/a")</f>
        <v>-0.124740850887187</v>
      </c>
      <c r="I2022" s="86">
        <f>+IF(ISNUMBER(DATA!AD635),DATA!AD635,"n/a")</f>
        <v>349881.69</v>
      </c>
      <c r="J2022" s="77">
        <f>+IF(ISNUMBER(DATA!AE635),DATA!AE635,"n/a")</f>
        <v>-5.6734167846911501E-2</v>
      </c>
      <c r="K2022" s="86">
        <f>+IF(ISNUMBER(DATA!AN635),DATA!AN635,"n/a")</f>
        <v>718218.16</v>
      </c>
      <c r="L2022" s="77">
        <f>+IF(ISNUMBER(DATA!AO635),DATA!AO635,"n/a")</f>
        <v>1.0942236978433899E-2</v>
      </c>
      <c r="M2022" s="66"/>
      <c r="N2022" s="66"/>
      <c r="O2022" s="66"/>
      <c r="P2022" s="66"/>
      <c r="Q2022" s="66"/>
      <c r="S2022" s="70"/>
      <c r="U2022" s="70"/>
      <c r="W2022" s="70"/>
      <c r="Y2022" s="70"/>
    </row>
    <row r="2023" spans="1:25" s="69" customFormat="1" x14ac:dyDescent="0.2">
      <c r="A2023" s="66" t="s">
        <v>12</v>
      </c>
      <c r="B2023" s="66" t="s">
        <v>23</v>
      </c>
      <c r="C2023" s="66" t="s">
        <v>25</v>
      </c>
      <c r="D2023" s="66" t="s">
        <v>298</v>
      </c>
      <c r="E2023" s="86">
        <f>+IF(ISNUMBER(DATA!J636),DATA!J636,"n/a")</f>
        <v>104476.2</v>
      </c>
      <c r="F2023" s="77">
        <f>+IF(ISNUMBER(DATA!K636),DATA!K636,"n/a")</f>
        <v>-0.15681713686232099</v>
      </c>
      <c r="G2023" s="86">
        <f>+IF(ISNUMBER(DATA!T636),DATA!T636,"n/a")</f>
        <v>346300.15999999997</v>
      </c>
      <c r="H2023" s="77">
        <f>+IF(ISNUMBER(DATA!U636),DATA!U636,"n/a")</f>
        <v>-8.5089297938062303E-2</v>
      </c>
      <c r="I2023" s="86">
        <f>+IF(ISNUMBER(DATA!AD636),DATA!AD636,"n/a")</f>
        <v>657109.99</v>
      </c>
      <c r="J2023" s="77">
        <f>+IF(ISNUMBER(DATA!AE636),DATA!AE636,"n/a")</f>
        <v>-6.3163985440269896E-2</v>
      </c>
      <c r="K2023" s="86">
        <f>+IF(ISNUMBER(DATA!AN636),DATA!AN636,"n/a")</f>
        <v>1332119.6200000001</v>
      </c>
      <c r="L2023" s="77">
        <f>+IF(ISNUMBER(DATA!AO636),DATA!AO636,"n/a")</f>
        <v>-3.7621321610744898E-2</v>
      </c>
      <c r="M2023" s="66"/>
      <c r="N2023" s="66"/>
      <c r="O2023" s="66"/>
      <c r="P2023" s="66"/>
      <c r="Q2023" s="66"/>
      <c r="S2023" s="70"/>
      <c r="U2023" s="70"/>
      <c r="W2023" s="70"/>
      <c r="Y2023" s="70"/>
    </row>
    <row r="2024" spans="1:25" s="69" customFormat="1" x14ac:dyDescent="0.2">
      <c r="A2024" s="66" t="s">
        <v>12</v>
      </c>
      <c r="B2024" s="66" t="s">
        <v>23</v>
      </c>
      <c r="C2024" s="66" t="s">
        <v>25</v>
      </c>
      <c r="D2024" s="66" t="s">
        <v>299</v>
      </c>
      <c r="E2024" s="86">
        <f>+IF(ISNUMBER(DATA!J637),DATA!J637,"n/a")</f>
        <v>496320.1</v>
      </c>
      <c r="F2024" s="77">
        <f>+IF(ISNUMBER(DATA!K637),DATA!K637,"n/a")</f>
        <v>9.4751360865037298E-3</v>
      </c>
      <c r="G2024" s="86">
        <f>+IF(ISNUMBER(DATA!T637),DATA!T637,"n/a")</f>
        <v>1772141.41</v>
      </c>
      <c r="H2024" s="77">
        <f>+IF(ISNUMBER(DATA!U637),DATA!U637,"n/a")</f>
        <v>3.4022085101010603E-2</v>
      </c>
      <c r="I2024" s="86">
        <f>+IF(ISNUMBER(DATA!AD637),DATA!AD637,"n/a")</f>
        <v>3393762.49</v>
      </c>
      <c r="J2024" s="77">
        <f>+IF(ISNUMBER(DATA!AE637),DATA!AE637,"n/a")</f>
        <v>-1.4934744684840399E-2</v>
      </c>
      <c r="K2024" s="86">
        <f>+IF(ISNUMBER(DATA!AN637),DATA!AN637,"n/a")</f>
        <v>6382051.0300000003</v>
      </c>
      <c r="L2024" s="77">
        <f>+IF(ISNUMBER(DATA!AO637),DATA!AO637,"n/a")</f>
        <v>-3.7412061179603197E-2</v>
      </c>
      <c r="M2024" s="66"/>
      <c r="N2024" s="66"/>
      <c r="O2024" s="66"/>
      <c r="P2024" s="66"/>
      <c r="Q2024" s="66"/>
      <c r="S2024" s="70"/>
      <c r="U2024" s="70"/>
      <c r="W2024" s="70"/>
      <c r="Y2024" s="70"/>
    </row>
    <row r="2025" spans="1:25" s="69" customFormat="1" x14ac:dyDescent="0.2">
      <c r="A2025" s="66" t="s">
        <v>12</v>
      </c>
      <c r="B2025" s="66" t="s">
        <v>23</v>
      </c>
      <c r="C2025" s="66" t="s">
        <v>25</v>
      </c>
      <c r="D2025" s="66" t="s">
        <v>300</v>
      </c>
      <c r="E2025" s="86">
        <f>+IF(ISNUMBER(DATA!J638),DATA!J638,"n/a")</f>
        <v>139425.69</v>
      </c>
      <c r="F2025" s="77">
        <f>+IF(ISNUMBER(DATA!K638),DATA!K638,"n/a")</f>
        <v>5.7448942931714098E-2</v>
      </c>
      <c r="G2025" s="86">
        <f>+IF(ISNUMBER(DATA!T638),DATA!T638,"n/a")</f>
        <v>466805.37</v>
      </c>
      <c r="H2025" s="77">
        <f>+IF(ISNUMBER(DATA!U638),DATA!U638,"n/a")</f>
        <v>4.1675627993974097E-2</v>
      </c>
      <c r="I2025" s="86">
        <f>+IF(ISNUMBER(DATA!AD638),DATA!AD638,"n/a")</f>
        <v>936047.1</v>
      </c>
      <c r="J2025" s="77">
        <f>+IF(ISNUMBER(DATA!AE638),DATA!AE638,"n/a")</f>
        <v>0.12671922563425</v>
      </c>
      <c r="K2025" s="86">
        <f>+IF(ISNUMBER(DATA!AN638),DATA!AN638,"n/a")</f>
        <v>1781132.54</v>
      </c>
      <c r="L2025" s="77">
        <f>+IF(ISNUMBER(DATA!AO638),DATA!AO638,"n/a")</f>
        <v>0.108790526919804</v>
      </c>
      <c r="M2025" s="66"/>
      <c r="N2025" s="66"/>
      <c r="O2025" s="66"/>
      <c r="P2025" s="66"/>
      <c r="Q2025" s="66"/>
      <c r="S2025" s="70"/>
      <c r="U2025" s="70"/>
      <c r="W2025" s="70"/>
      <c r="Y2025" s="70"/>
    </row>
    <row r="2026" spans="1:25" s="69" customFormat="1" x14ac:dyDescent="0.2">
      <c r="A2026" s="66" t="s">
        <v>12</v>
      </c>
      <c r="B2026" s="66" t="s">
        <v>23</v>
      </c>
      <c r="C2026" s="66" t="s">
        <v>25</v>
      </c>
      <c r="D2026" s="66" t="s">
        <v>301</v>
      </c>
      <c r="E2026" s="86">
        <f>+IF(ISNUMBER(DATA!J639),DATA!J639,"n/a")</f>
        <v>43811.67</v>
      </c>
      <c r="F2026" s="77">
        <f>+IF(ISNUMBER(DATA!K639),DATA!K639,"n/a")</f>
        <v>0.22867588227260199</v>
      </c>
      <c r="G2026" s="86">
        <f>+IF(ISNUMBER(DATA!T639),DATA!T639,"n/a")</f>
        <v>142339.67000000001</v>
      </c>
      <c r="H2026" s="77">
        <f>+IF(ISNUMBER(DATA!U639),DATA!U639,"n/a")</f>
        <v>0.21620384765272699</v>
      </c>
      <c r="I2026" s="86">
        <f>+IF(ISNUMBER(DATA!AD639),DATA!AD639,"n/a")</f>
        <v>274869.03999999998</v>
      </c>
      <c r="J2026" s="77">
        <f>+IF(ISNUMBER(DATA!AE639),DATA!AE639,"n/a")</f>
        <v>0.15110342487025299</v>
      </c>
      <c r="K2026" s="86">
        <f>+IF(ISNUMBER(DATA!AN639),DATA!AN639,"n/a")</f>
        <v>520077.47</v>
      </c>
      <c r="L2026" s="77">
        <f>+IF(ISNUMBER(DATA!AO639),DATA!AO639,"n/a")</f>
        <v>3.4154840990052999E-3</v>
      </c>
      <c r="M2026" s="66"/>
      <c r="N2026" s="66"/>
      <c r="O2026" s="66"/>
      <c r="P2026" s="66"/>
      <c r="Q2026" s="66"/>
      <c r="S2026" s="70"/>
      <c r="U2026" s="70"/>
      <c r="W2026" s="70"/>
      <c r="Y2026" s="70"/>
    </row>
    <row r="2027" spans="1:25" s="69" customFormat="1" x14ac:dyDescent="0.2">
      <c r="A2027" s="66" t="s">
        <v>12</v>
      </c>
      <c r="B2027" s="66" t="s">
        <v>23</v>
      </c>
      <c r="C2027" s="66" t="s">
        <v>25</v>
      </c>
      <c r="D2027" s="66" t="s">
        <v>302</v>
      </c>
      <c r="E2027" s="86">
        <f>+IF(ISNUMBER(DATA!J640),DATA!J640,"n/a")</f>
        <v>138521.42000000001</v>
      </c>
      <c r="F2027" s="77">
        <f>+IF(ISNUMBER(DATA!K640),DATA!K640,"n/a")</f>
        <v>-0.19182793089184499</v>
      </c>
      <c r="G2027" s="86">
        <f>+IF(ISNUMBER(DATA!T640),DATA!T640,"n/a")</f>
        <v>501173.14</v>
      </c>
      <c r="H2027" s="77">
        <f>+IF(ISNUMBER(DATA!U640),DATA!U640,"n/a")</f>
        <v>-6.2738490154981896E-2</v>
      </c>
      <c r="I2027" s="86">
        <f>+IF(ISNUMBER(DATA!AD640),DATA!AD640,"n/a")</f>
        <v>958899</v>
      </c>
      <c r="J2027" s="77">
        <f>+IF(ISNUMBER(DATA!AE640),DATA!AE640,"n/a")</f>
        <v>-2.4807195821878701E-2</v>
      </c>
      <c r="K2027" s="86">
        <f>+IF(ISNUMBER(DATA!AN640),DATA!AN640,"n/a")</f>
        <v>1880329.16</v>
      </c>
      <c r="L2027" s="77">
        <f>+IF(ISNUMBER(DATA!AO640),DATA!AO640,"n/a")</f>
        <v>5.0801381428966499E-3</v>
      </c>
      <c r="M2027" s="66"/>
      <c r="N2027" s="66"/>
      <c r="O2027" s="66"/>
      <c r="P2027" s="66"/>
      <c r="Q2027" s="66"/>
      <c r="S2027" s="70"/>
      <c r="U2027" s="70"/>
      <c r="W2027" s="70"/>
      <c r="Y2027" s="70"/>
    </row>
    <row r="2028" spans="1:25" s="69" customFormat="1" x14ac:dyDescent="0.2">
      <c r="A2028" s="66" t="s">
        <v>12</v>
      </c>
      <c r="B2028" s="66" t="s">
        <v>23</v>
      </c>
      <c r="C2028" s="66" t="s">
        <v>25</v>
      </c>
      <c r="D2028" s="66" t="s">
        <v>303</v>
      </c>
      <c r="E2028" s="86">
        <f>+IF(ISNUMBER(DATA!J641),DATA!J641,"n/a")</f>
        <v>61083.88</v>
      </c>
      <c r="F2028" s="77">
        <f>+IF(ISNUMBER(DATA!K641),DATA!K641,"n/a")</f>
        <v>-0.11917441834308</v>
      </c>
      <c r="G2028" s="86">
        <f>+IF(ISNUMBER(DATA!T641),DATA!T641,"n/a")</f>
        <v>201730.54</v>
      </c>
      <c r="H2028" s="77">
        <f>+IF(ISNUMBER(DATA!U641),DATA!U641,"n/a")</f>
        <v>-0.12799637246078699</v>
      </c>
      <c r="I2028" s="86">
        <f>+IF(ISNUMBER(DATA!AD641),DATA!AD641,"n/a")</f>
        <v>375268.19</v>
      </c>
      <c r="J2028" s="77">
        <f>+IF(ISNUMBER(DATA!AE641),DATA!AE641,"n/a")</f>
        <v>-0.15826050611561099</v>
      </c>
      <c r="K2028" s="86">
        <f>+IF(ISNUMBER(DATA!AN641),DATA!AN641,"n/a")</f>
        <v>778761.35</v>
      </c>
      <c r="L2028" s="77">
        <f>+IF(ISNUMBER(DATA!AO641),DATA!AO641,"n/a")</f>
        <v>-0.109189473180903</v>
      </c>
      <c r="M2028" s="66"/>
      <c r="N2028" s="66"/>
      <c r="O2028" s="66"/>
      <c r="P2028" s="66"/>
      <c r="Q2028" s="66"/>
      <c r="S2028" s="70"/>
      <c r="U2028" s="70"/>
      <c r="W2028" s="70"/>
      <c r="Y2028" s="70"/>
    </row>
    <row r="2029" spans="1:25" s="69" customFormat="1" x14ac:dyDescent="0.2">
      <c r="A2029" s="66" t="s">
        <v>12</v>
      </c>
      <c r="B2029" s="66" t="s">
        <v>23</v>
      </c>
      <c r="C2029" s="66" t="s">
        <v>25</v>
      </c>
      <c r="D2029" s="66" t="s">
        <v>304</v>
      </c>
      <c r="E2029" s="86">
        <f>+IF(ISNUMBER(DATA!J642),DATA!J642,"n/a")</f>
        <v>268170.76</v>
      </c>
      <c r="F2029" s="77">
        <f>+IF(ISNUMBER(DATA!K642),DATA!K642,"n/a")</f>
        <v>1.9386147829464798E-2</v>
      </c>
      <c r="G2029" s="86">
        <f>+IF(ISNUMBER(DATA!T642),DATA!T642,"n/a")</f>
        <v>930415.57</v>
      </c>
      <c r="H2029" s="77">
        <f>+IF(ISNUMBER(DATA!U642),DATA!U642,"n/a")</f>
        <v>2.7179856889656E-2</v>
      </c>
      <c r="I2029" s="86">
        <f>+IF(ISNUMBER(DATA!AD642),DATA!AD642,"n/a")</f>
        <v>1776933.2</v>
      </c>
      <c r="J2029" s="77">
        <f>+IF(ISNUMBER(DATA!AE642),DATA!AE642,"n/a")</f>
        <v>-3.5411950167670903E-2</v>
      </c>
      <c r="K2029" s="86">
        <f>+IF(ISNUMBER(DATA!AN642),DATA!AN642,"n/a")</f>
        <v>3353806.95</v>
      </c>
      <c r="L2029" s="77">
        <f>+IF(ISNUMBER(DATA!AO642),DATA!AO642,"n/a")</f>
        <v>-3.8033356808315003E-2</v>
      </c>
      <c r="M2029" s="66"/>
      <c r="N2029" s="66"/>
      <c r="O2029" s="66"/>
      <c r="P2029" s="66"/>
      <c r="Q2029" s="66"/>
      <c r="S2029" s="70"/>
      <c r="U2029" s="70"/>
      <c r="W2029" s="70"/>
      <c r="Y2029" s="70"/>
    </row>
    <row r="2030" spans="1:25" s="69" customFormat="1" x14ac:dyDescent="0.2">
      <c r="A2030" s="66" t="s">
        <v>12</v>
      </c>
      <c r="B2030" s="66" t="s">
        <v>23</v>
      </c>
      <c r="C2030" s="66" t="s">
        <v>25</v>
      </c>
      <c r="D2030" s="66" t="s">
        <v>305</v>
      </c>
      <c r="E2030" s="86">
        <f>+IF(ISNUMBER(DATA!J643),DATA!J643,"n/a")</f>
        <v>217916.5</v>
      </c>
      <c r="F2030" s="77">
        <f>+IF(ISNUMBER(DATA!K643),DATA!K643,"n/a")</f>
        <v>-6.3557017539336305E-2</v>
      </c>
      <c r="G2030" s="86">
        <f>+IF(ISNUMBER(DATA!T643),DATA!T643,"n/a")</f>
        <v>725882.51</v>
      </c>
      <c r="H2030" s="77">
        <f>+IF(ISNUMBER(DATA!U643),DATA!U643,"n/a")</f>
        <v>-9.3433524227270803E-2</v>
      </c>
      <c r="I2030" s="86">
        <f>+IF(ISNUMBER(DATA!AD643),DATA!AD643,"n/a")</f>
        <v>1411412.37</v>
      </c>
      <c r="J2030" s="77">
        <f>+IF(ISNUMBER(DATA!AE643),DATA!AE643,"n/a")</f>
        <v>-9.7597982759796906E-2</v>
      </c>
      <c r="K2030" s="86">
        <f>+IF(ISNUMBER(DATA!AN643),DATA!AN643,"n/a")</f>
        <v>2731315.37</v>
      </c>
      <c r="L2030" s="77">
        <f>+IF(ISNUMBER(DATA!AO643),DATA!AO643,"n/a")</f>
        <v>-5.3117861524572402E-2</v>
      </c>
      <c r="M2030" s="66"/>
      <c r="N2030" s="66"/>
      <c r="O2030" s="66"/>
      <c r="P2030" s="66"/>
      <c r="Q2030" s="66"/>
      <c r="S2030" s="70"/>
      <c r="U2030" s="70"/>
      <c r="W2030" s="70"/>
      <c r="Y2030" s="70"/>
    </row>
    <row r="2031" spans="1:25" s="69" customFormat="1" x14ac:dyDescent="0.2">
      <c r="A2031" s="66" t="s">
        <v>12</v>
      </c>
      <c r="B2031" s="66" t="s">
        <v>23</v>
      </c>
      <c r="C2031" s="66" t="s">
        <v>25</v>
      </c>
      <c r="D2031" s="66" t="s">
        <v>306</v>
      </c>
      <c r="E2031" s="86">
        <f>+IF(ISNUMBER(DATA!J644),DATA!J644,"n/a")</f>
        <v>100209.73</v>
      </c>
      <c r="F2031" s="77">
        <f>+IF(ISNUMBER(DATA!K644),DATA!K644,"n/a")</f>
        <v>-3.8546235007526901E-2</v>
      </c>
      <c r="G2031" s="86">
        <f>+IF(ISNUMBER(DATA!T644),DATA!T644,"n/a")</f>
        <v>330625.42</v>
      </c>
      <c r="H2031" s="77">
        <f>+IF(ISNUMBER(DATA!U644),DATA!U644,"n/a")</f>
        <v>-3.0946765492727301E-2</v>
      </c>
      <c r="I2031" s="86">
        <f>+IF(ISNUMBER(DATA!AD644),DATA!AD644,"n/a")</f>
        <v>663055.53</v>
      </c>
      <c r="J2031" s="77">
        <f>+IF(ISNUMBER(DATA!AE644),DATA!AE644,"n/a")</f>
        <v>4.9207890648463898E-2</v>
      </c>
      <c r="K2031" s="86">
        <f>+IF(ISNUMBER(DATA!AN644),DATA!AN644,"n/a")</f>
        <v>1314044.46</v>
      </c>
      <c r="L2031" s="77">
        <f>+IF(ISNUMBER(DATA!AO644),DATA!AO644,"n/a")</f>
        <v>4.9341003804451E-2</v>
      </c>
      <c r="M2031" s="66"/>
      <c r="N2031" s="66"/>
      <c r="O2031" s="66"/>
      <c r="P2031" s="66"/>
      <c r="Q2031" s="66"/>
      <c r="S2031" s="70"/>
      <c r="U2031" s="70"/>
      <c r="W2031" s="70"/>
      <c r="Y2031" s="70"/>
    </row>
    <row r="2032" spans="1:25" s="69" customFormat="1" x14ac:dyDescent="0.2">
      <c r="A2032" s="66" t="s">
        <v>12</v>
      </c>
      <c r="B2032" s="66" t="s">
        <v>23</v>
      </c>
      <c r="C2032" s="66" t="s">
        <v>25</v>
      </c>
      <c r="D2032" s="66" t="s">
        <v>307</v>
      </c>
      <c r="E2032" s="86">
        <f>+IF(ISNUMBER(DATA!J645),DATA!J645,"n/a")</f>
        <v>120149.18</v>
      </c>
      <c r="F2032" s="77">
        <f>+IF(ISNUMBER(DATA!K645),DATA!K645,"n/a")</f>
        <v>-9.1176943345860698E-2</v>
      </c>
      <c r="G2032" s="86">
        <f>+IF(ISNUMBER(DATA!T645),DATA!T645,"n/a")</f>
        <v>405725</v>
      </c>
      <c r="H2032" s="77">
        <f>+IF(ISNUMBER(DATA!U645),DATA!U645,"n/a")</f>
        <v>-3.7869353175258698E-2</v>
      </c>
      <c r="I2032" s="86">
        <f>+IF(ISNUMBER(DATA!AD645),DATA!AD645,"n/a")</f>
        <v>801370.82</v>
      </c>
      <c r="J2032" s="77">
        <f>+IF(ISNUMBER(DATA!AE645),DATA!AE645,"n/a")</f>
        <v>-1.8135143095166902E-2</v>
      </c>
      <c r="K2032" s="86">
        <f>+IF(ISNUMBER(DATA!AN645),DATA!AN645,"n/a")</f>
        <v>1597863.55</v>
      </c>
      <c r="L2032" s="77">
        <f>+IF(ISNUMBER(DATA!AO645),DATA!AO645,"n/a")</f>
        <v>2.1648979323556299E-2</v>
      </c>
      <c r="M2032" s="66"/>
      <c r="N2032" s="66"/>
      <c r="O2032" s="66"/>
      <c r="P2032" s="66"/>
      <c r="Q2032" s="66"/>
      <c r="S2032" s="70"/>
      <c r="U2032" s="70"/>
      <c r="W2032" s="70"/>
      <c r="Y2032" s="70"/>
    </row>
    <row r="2033" spans="1:25" s="69" customFormat="1" x14ac:dyDescent="0.2">
      <c r="A2033" s="66" t="s">
        <v>12</v>
      </c>
      <c r="B2033" s="66" t="s">
        <v>23</v>
      </c>
      <c r="C2033" s="66" t="s">
        <v>25</v>
      </c>
      <c r="D2033" s="66" t="s">
        <v>308</v>
      </c>
      <c r="E2033" s="86">
        <f>+IF(ISNUMBER(DATA!J646),DATA!J646,"n/a")</f>
        <v>139614.67000000001</v>
      </c>
      <c r="F2033" s="77">
        <f>+IF(ISNUMBER(DATA!K646),DATA!K646,"n/a")</f>
        <v>0.13811442244601899</v>
      </c>
      <c r="G2033" s="86">
        <f>+IF(ISNUMBER(DATA!T646),DATA!T646,"n/a")</f>
        <v>457421.97</v>
      </c>
      <c r="H2033" s="77">
        <f>+IF(ISNUMBER(DATA!U646),DATA!U646,"n/a")</f>
        <v>0.10173483349621699</v>
      </c>
      <c r="I2033" s="86">
        <f>+IF(ISNUMBER(DATA!AD646),DATA!AD646,"n/a")</f>
        <v>850485.05</v>
      </c>
      <c r="J2033" s="77">
        <f>+IF(ISNUMBER(DATA!AE646),DATA!AE646,"n/a")</f>
        <v>6.6545147354988093E-2</v>
      </c>
      <c r="K2033" s="86">
        <f>+IF(ISNUMBER(DATA!AN646),DATA!AN646,"n/a")</f>
        <v>1642474.41</v>
      </c>
      <c r="L2033" s="77">
        <f>+IF(ISNUMBER(DATA!AO646),DATA!AO646,"n/a")</f>
        <v>7.1757623623735695E-2</v>
      </c>
      <c r="M2033" s="66"/>
      <c r="N2033" s="66"/>
      <c r="O2033" s="66"/>
      <c r="P2033" s="66"/>
      <c r="Q2033" s="66"/>
      <c r="S2033" s="70"/>
      <c r="U2033" s="70"/>
      <c r="W2033" s="70"/>
      <c r="Y2033" s="70"/>
    </row>
    <row r="2034" spans="1:25" s="69" customFormat="1" x14ac:dyDescent="0.2">
      <c r="A2034" s="66" t="s">
        <v>12</v>
      </c>
      <c r="B2034" s="66" t="s">
        <v>23</v>
      </c>
      <c r="C2034" s="66" t="s">
        <v>25</v>
      </c>
      <c r="D2034" s="66" t="s">
        <v>309</v>
      </c>
      <c r="E2034" s="86">
        <f>+IF(ISNUMBER(DATA!J647),DATA!J647,"n/a")</f>
        <v>119979.93</v>
      </c>
      <c r="F2034" s="77">
        <f>+IF(ISNUMBER(DATA!K647),DATA!K647,"n/a")</f>
        <v>2.39509766328584E-2</v>
      </c>
      <c r="G2034" s="86">
        <f>+IF(ISNUMBER(DATA!T647),DATA!T647,"n/a")</f>
        <v>406108.74</v>
      </c>
      <c r="H2034" s="77">
        <f>+IF(ISNUMBER(DATA!U647),DATA!U647,"n/a")</f>
        <v>5.0117288155420499E-2</v>
      </c>
      <c r="I2034" s="86">
        <f>+IF(ISNUMBER(DATA!AD647),DATA!AD647,"n/a")</f>
        <v>756813.98</v>
      </c>
      <c r="J2034" s="77">
        <f>+IF(ISNUMBER(DATA!AE647),DATA!AE647,"n/a")</f>
        <v>2.7633976628738201E-2</v>
      </c>
      <c r="K2034" s="86">
        <f>+IF(ISNUMBER(DATA!AN647),DATA!AN647,"n/a")</f>
        <v>1464115.47</v>
      </c>
      <c r="L2034" s="77">
        <f>+IF(ISNUMBER(DATA!AO647),DATA!AO647,"n/a")</f>
        <v>-2.4165371085782001E-3</v>
      </c>
      <c r="M2034" s="66"/>
      <c r="N2034" s="66"/>
      <c r="O2034" s="66"/>
      <c r="P2034" s="66"/>
      <c r="Q2034" s="66"/>
      <c r="S2034" s="70"/>
      <c r="U2034" s="70"/>
      <c r="W2034" s="70"/>
      <c r="Y2034" s="70"/>
    </row>
    <row r="2035" spans="1:25" s="69" customFormat="1" x14ac:dyDescent="0.2">
      <c r="A2035" s="66" t="s">
        <v>12</v>
      </c>
      <c r="B2035" s="66" t="s">
        <v>23</v>
      </c>
      <c r="C2035" s="66" t="s">
        <v>25</v>
      </c>
      <c r="D2035" s="66" t="s">
        <v>310</v>
      </c>
      <c r="E2035" s="86">
        <f>+IF(ISNUMBER(DATA!J648),DATA!J648,"n/a")</f>
        <v>86600.85</v>
      </c>
      <c r="F2035" s="77">
        <f>+IF(ISNUMBER(DATA!K648),DATA!K648,"n/a")</f>
        <v>3.1750929668755298E-2</v>
      </c>
      <c r="G2035" s="86">
        <f>+IF(ISNUMBER(DATA!T648),DATA!T648,"n/a")</f>
        <v>279690.76</v>
      </c>
      <c r="H2035" s="77">
        <f>+IF(ISNUMBER(DATA!U648),DATA!U648,"n/a")</f>
        <v>1.4555047414875901E-2</v>
      </c>
      <c r="I2035" s="86">
        <f>+IF(ISNUMBER(DATA!AD648),DATA!AD648,"n/a")</f>
        <v>502515.1</v>
      </c>
      <c r="J2035" s="77">
        <f>+IF(ISNUMBER(DATA!AE648),DATA!AE648,"n/a")</f>
        <v>-3.1582956225723699E-2</v>
      </c>
      <c r="K2035" s="86">
        <f>+IF(ISNUMBER(DATA!AN648),DATA!AN648,"n/a")</f>
        <v>1020609.24</v>
      </c>
      <c r="L2035" s="77">
        <f>+IF(ISNUMBER(DATA!AO648),DATA!AO648,"n/a")</f>
        <v>-2.5884754638854899E-2</v>
      </c>
      <c r="M2035" s="66"/>
      <c r="N2035" s="66"/>
      <c r="O2035" s="66"/>
      <c r="P2035" s="66"/>
      <c r="Q2035" s="66"/>
      <c r="S2035" s="70"/>
      <c r="U2035" s="70"/>
      <c r="W2035" s="70"/>
      <c r="Y2035" s="70"/>
    </row>
    <row r="2036" spans="1:25" s="69" customFormat="1" x14ac:dyDescent="0.2">
      <c r="A2036" s="66" t="s">
        <v>12</v>
      </c>
      <c r="B2036" s="66" t="s">
        <v>23</v>
      </c>
      <c r="C2036" s="66" t="s">
        <v>25</v>
      </c>
      <c r="D2036" s="66" t="s">
        <v>311</v>
      </c>
      <c r="E2036" s="86">
        <f>+IF(ISNUMBER(DATA!J649),DATA!J649,"n/a")</f>
        <v>121888.22</v>
      </c>
      <c r="F2036" s="77">
        <f>+IF(ISNUMBER(DATA!K649),DATA!K649,"n/a")</f>
        <v>-3.3423619287845797E-2</v>
      </c>
      <c r="G2036" s="86">
        <f>+IF(ISNUMBER(DATA!T649),DATA!T649,"n/a")</f>
        <v>410836.18</v>
      </c>
      <c r="H2036" s="77">
        <f>+IF(ISNUMBER(DATA!U649),DATA!U649,"n/a")</f>
        <v>-6.9187005318330302E-2</v>
      </c>
      <c r="I2036" s="86">
        <f>+IF(ISNUMBER(DATA!AD649),DATA!AD649,"n/a")</f>
        <v>782833.28</v>
      </c>
      <c r="J2036" s="77">
        <f>+IF(ISNUMBER(DATA!AE649),DATA!AE649,"n/a")</f>
        <v>-9.7102966726856005E-2</v>
      </c>
      <c r="K2036" s="86">
        <f>+IF(ISNUMBER(DATA!AN649),DATA!AN649,"n/a")</f>
        <v>1525153.9</v>
      </c>
      <c r="L2036" s="77">
        <f>+IF(ISNUMBER(DATA!AO649),DATA!AO649,"n/a")</f>
        <v>-5.3935770656281003E-2</v>
      </c>
      <c r="M2036" s="66"/>
      <c r="N2036" s="66"/>
      <c r="O2036" s="66"/>
      <c r="P2036" s="66"/>
      <c r="Q2036" s="66"/>
      <c r="S2036" s="70"/>
      <c r="U2036" s="70"/>
      <c r="W2036" s="70"/>
      <c r="Y2036" s="70"/>
    </row>
    <row r="2037" spans="1:25" s="69" customFormat="1" x14ac:dyDescent="0.2">
      <c r="A2037" s="66" t="s">
        <v>12</v>
      </c>
      <c r="B2037" s="66" t="s">
        <v>23</v>
      </c>
      <c r="C2037" s="66" t="s">
        <v>25</v>
      </c>
      <c r="D2037" s="66" t="s">
        <v>312</v>
      </c>
      <c r="E2037" s="86">
        <f>+IF(ISNUMBER(DATA!J650),DATA!J650,"n/a")</f>
        <v>100957.38</v>
      </c>
      <c r="F2037" s="77">
        <f>+IF(ISNUMBER(DATA!K650),DATA!K650,"n/a")</f>
        <v>3.0555918500673799E-2</v>
      </c>
      <c r="G2037" s="86">
        <f>+IF(ISNUMBER(DATA!T650),DATA!T650,"n/a")</f>
        <v>324780.84999999998</v>
      </c>
      <c r="H2037" s="77">
        <f>+IF(ISNUMBER(DATA!U650),DATA!U650,"n/a")</f>
        <v>2.92895373396282E-3</v>
      </c>
      <c r="I2037" s="86">
        <f>+IF(ISNUMBER(DATA!AD650),DATA!AD650,"n/a")</f>
        <v>631341.41</v>
      </c>
      <c r="J2037" s="77">
        <f>+IF(ISNUMBER(DATA!AE650),DATA!AE650,"n/a")</f>
        <v>-3.1382513576861899E-2</v>
      </c>
      <c r="K2037" s="86">
        <f>+IF(ISNUMBER(DATA!AN650),DATA!AN650,"n/a")</f>
        <v>1215443.1599999999</v>
      </c>
      <c r="L2037" s="77">
        <f>+IF(ISNUMBER(DATA!AO650),DATA!AO650,"n/a")</f>
        <v>-4.7576316682903803E-2</v>
      </c>
      <c r="M2037" s="66"/>
      <c r="N2037" s="66"/>
      <c r="O2037" s="66"/>
      <c r="P2037" s="66"/>
      <c r="Q2037" s="66"/>
      <c r="S2037" s="70"/>
      <c r="U2037" s="70"/>
      <c r="W2037" s="70"/>
      <c r="Y2037" s="70"/>
    </row>
    <row r="2038" spans="1:25" s="69" customFormat="1" x14ac:dyDescent="0.2">
      <c r="A2038" s="66" t="s">
        <v>12</v>
      </c>
      <c r="B2038" s="66" t="s">
        <v>23</v>
      </c>
      <c r="C2038" s="66" t="s">
        <v>25</v>
      </c>
      <c r="D2038" s="66" t="s">
        <v>313</v>
      </c>
      <c r="E2038" s="86">
        <f>+IF(ISNUMBER(DATA!J651),DATA!J651,"n/a")</f>
        <v>119420.83</v>
      </c>
      <c r="F2038" s="77">
        <f>+IF(ISNUMBER(DATA!K651),DATA!K651,"n/a")</f>
        <v>-1.3130022893208E-2</v>
      </c>
      <c r="G2038" s="86">
        <f>+IF(ISNUMBER(DATA!T651),DATA!T651,"n/a")</f>
        <v>397393.4</v>
      </c>
      <c r="H2038" s="77">
        <f>+IF(ISNUMBER(DATA!U651),DATA!U651,"n/a")</f>
        <v>-5.0968767064009303E-2</v>
      </c>
      <c r="I2038" s="86">
        <f>+IF(ISNUMBER(DATA!AD651),DATA!AD651,"n/a")</f>
        <v>784153.76</v>
      </c>
      <c r="J2038" s="77">
        <f>+IF(ISNUMBER(DATA!AE651),DATA!AE651,"n/a")</f>
        <v>-3.5421350203622103E-2</v>
      </c>
      <c r="K2038" s="86">
        <f>+IF(ISNUMBER(DATA!AN651),DATA!AN651,"n/a")</f>
        <v>1502564.31</v>
      </c>
      <c r="L2038" s="77">
        <f>+IF(ISNUMBER(DATA!AO651),DATA!AO651,"n/a")</f>
        <v>-1.67184991440909E-2</v>
      </c>
      <c r="M2038" s="66"/>
      <c r="N2038" s="66"/>
      <c r="O2038" s="66"/>
      <c r="P2038" s="66"/>
      <c r="Q2038" s="66"/>
      <c r="S2038" s="70"/>
      <c r="U2038" s="70"/>
      <c r="W2038" s="70"/>
      <c r="Y2038" s="70"/>
    </row>
    <row r="2039" spans="1:25" s="69" customFormat="1" x14ac:dyDescent="0.2">
      <c r="A2039" s="66" t="s">
        <v>12</v>
      </c>
      <c r="B2039" s="66" t="s">
        <v>23</v>
      </c>
      <c r="C2039" s="66" t="s">
        <v>25</v>
      </c>
      <c r="D2039" s="66" t="s">
        <v>314</v>
      </c>
      <c r="E2039" s="86">
        <f>+IF(ISNUMBER(DATA!J652),DATA!J652,"n/a")</f>
        <v>244351.87</v>
      </c>
      <c r="F2039" s="77">
        <f>+IF(ISNUMBER(DATA!K652),DATA!K652,"n/a")</f>
        <v>-9.2185776266800801E-2</v>
      </c>
      <c r="G2039" s="86">
        <f>+IF(ISNUMBER(DATA!T652),DATA!T652,"n/a")</f>
        <v>806945.45</v>
      </c>
      <c r="H2039" s="77">
        <f>+IF(ISNUMBER(DATA!U652),DATA!U652,"n/a")</f>
        <v>-0.13289060699192501</v>
      </c>
      <c r="I2039" s="86">
        <f>+IF(ISNUMBER(DATA!AD652),DATA!AD652,"n/a")</f>
        <v>1590945.93</v>
      </c>
      <c r="J2039" s="77">
        <f>+IF(ISNUMBER(DATA!AE652),DATA!AE652,"n/a")</f>
        <v>-0.14346025209042201</v>
      </c>
      <c r="K2039" s="86">
        <f>+IF(ISNUMBER(DATA!AN652),DATA!AN652,"n/a")</f>
        <v>3167927.81</v>
      </c>
      <c r="L2039" s="77">
        <f>+IF(ISNUMBER(DATA!AO652),DATA!AO652,"n/a")</f>
        <v>-8.6130025007865901E-2</v>
      </c>
      <c r="M2039" s="66"/>
      <c r="N2039" s="66"/>
      <c r="O2039" s="66"/>
      <c r="P2039" s="66"/>
      <c r="Q2039" s="66"/>
      <c r="S2039" s="70"/>
      <c r="U2039" s="70"/>
      <c r="W2039" s="70"/>
      <c r="Y2039" s="70"/>
    </row>
    <row r="2040" spans="1:25" s="69" customFormat="1" x14ac:dyDescent="0.2">
      <c r="A2040" s="66" t="s">
        <v>12</v>
      </c>
      <c r="B2040" s="66" t="s">
        <v>23</v>
      </c>
      <c r="C2040" s="66" t="s">
        <v>25</v>
      </c>
      <c r="D2040" s="66" t="s">
        <v>315</v>
      </c>
      <c r="E2040" s="86">
        <f>+IF(ISNUMBER(DATA!J653),DATA!J653,"n/a")</f>
        <v>174243.01</v>
      </c>
      <c r="F2040" s="77">
        <f>+IF(ISNUMBER(DATA!K653),DATA!K653,"n/a")</f>
        <v>-5.60517043297733E-2</v>
      </c>
      <c r="G2040" s="86">
        <f>+IF(ISNUMBER(DATA!T653),DATA!T653,"n/a")</f>
        <v>575632.68000000005</v>
      </c>
      <c r="H2040" s="77">
        <f>+IF(ISNUMBER(DATA!U653),DATA!U653,"n/a")</f>
        <v>-3.2581107569898703E-2</v>
      </c>
      <c r="I2040" s="86">
        <f>+IF(ISNUMBER(DATA!AD653),DATA!AD653,"n/a")</f>
        <v>1118256.8600000001</v>
      </c>
      <c r="J2040" s="77">
        <f>+IF(ISNUMBER(DATA!AE653),DATA!AE653,"n/a")</f>
        <v>-2.93085813299785E-2</v>
      </c>
      <c r="K2040" s="86">
        <f>+IF(ISNUMBER(DATA!AN653),DATA!AN653,"n/a")</f>
        <v>2176953.42</v>
      </c>
      <c r="L2040" s="77">
        <f>+IF(ISNUMBER(DATA!AO653),DATA!AO653,"n/a")</f>
        <v>-1.23197889671047E-2</v>
      </c>
      <c r="M2040" s="66"/>
      <c r="N2040" s="66"/>
      <c r="O2040" s="66"/>
      <c r="P2040" s="66"/>
      <c r="Q2040" s="66"/>
      <c r="S2040" s="70"/>
      <c r="U2040" s="70"/>
      <c r="W2040" s="70"/>
      <c r="Y2040" s="70"/>
    </row>
    <row r="2041" spans="1:25" s="69" customFormat="1" x14ac:dyDescent="0.2">
      <c r="A2041" s="66" t="s">
        <v>12</v>
      </c>
      <c r="B2041" s="66" t="s">
        <v>23</v>
      </c>
      <c r="C2041" s="66" t="s">
        <v>25</v>
      </c>
      <c r="D2041" s="66" t="s">
        <v>316</v>
      </c>
      <c r="E2041" s="86">
        <f>+IF(ISNUMBER(DATA!J654),DATA!J654,"n/a")</f>
        <v>209665.53</v>
      </c>
      <c r="F2041" s="77">
        <f>+IF(ISNUMBER(DATA!K654),DATA!K654,"n/a")</f>
        <v>-4.41785645806154E-2</v>
      </c>
      <c r="G2041" s="86">
        <f>+IF(ISNUMBER(DATA!T654),DATA!T654,"n/a")</f>
        <v>683048.19</v>
      </c>
      <c r="H2041" s="77">
        <f>+IF(ISNUMBER(DATA!U654),DATA!U654,"n/a")</f>
        <v>4.7082780120851798E-3</v>
      </c>
      <c r="I2041" s="86">
        <f>+IF(ISNUMBER(DATA!AD654),DATA!AD654,"n/a")</f>
        <v>1269324.67</v>
      </c>
      <c r="J2041" s="77">
        <f>+IF(ISNUMBER(DATA!AE654),DATA!AE654,"n/a")</f>
        <v>8.8848014645418402E-3</v>
      </c>
      <c r="K2041" s="86">
        <f>+IF(ISNUMBER(DATA!AN654),DATA!AN654,"n/a")</f>
        <v>2525124.58</v>
      </c>
      <c r="L2041" s="77">
        <f>+IF(ISNUMBER(DATA!AO654),DATA!AO654,"n/a")</f>
        <v>7.9059354428381995E-3</v>
      </c>
      <c r="M2041" s="66"/>
      <c r="N2041" s="66"/>
      <c r="O2041" s="66"/>
      <c r="P2041" s="66"/>
      <c r="Q2041" s="66"/>
      <c r="S2041" s="70"/>
      <c r="U2041" s="70"/>
      <c r="W2041" s="70"/>
      <c r="Y2041" s="70"/>
    </row>
    <row r="2042" spans="1:25" s="69" customFormat="1" x14ac:dyDescent="0.2">
      <c r="A2042" s="66" t="s">
        <v>12</v>
      </c>
      <c r="B2042" s="66" t="s">
        <v>23</v>
      </c>
      <c r="C2042" s="66" t="s">
        <v>25</v>
      </c>
      <c r="D2042" s="66" t="s">
        <v>317</v>
      </c>
      <c r="E2042" s="86">
        <f>+IF(ISNUMBER(DATA!J655),DATA!J655,"n/a")</f>
        <v>76517.72</v>
      </c>
      <c r="F2042" s="77">
        <f>+IF(ISNUMBER(DATA!K655),DATA!K655,"n/a")</f>
        <v>-0.160817198890605</v>
      </c>
      <c r="G2042" s="86">
        <f>+IF(ISNUMBER(DATA!T655),DATA!T655,"n/a")</f>
        <v>295218.42</v>
      </c>
      <c r="H2042" s="77">
        <f>+IF(ISNUMBER(DATA!U655),DATA!U655,"n/a")</f>
        <v>5.8435549169007901E-2</v>
      </c>
      <c r="I2042" s="86">
        <f>+IF(ISNUMBER(DATA!AD655),DATA!AD655,"n/a")</f>
        <v>570015.09</v>
      </c>
      <c r="J2042" s="77">
        <f>+IF(ISNUMBER(DATA!AE655),DATA!AE655,"n/a")</f>
        <v>3.3894199437554597E-2</v>
      </c>
      <c r="K2042" s="86">
        <f>+IF(ISNUMBER(DATA!AN655),DATA!AN655,"n/a")</f>
        <v>1085998.27</v>
      </c>
      <c r="L2042" s="77">
        <f>+IF(ISNUMBER(DATA!AO655),DATA!AO655,"n/a")</f>
        <v>4.4268004752407802E-2</v>
      </c>
      <c r="M2042" s="66"/>
      <c r="N2042" s="66"/>
      <c r="O2042" s="66"/>
      <c r="P2042" s="66"/>
      <c r="Q2042" s="66"/>
      <c r="S2042" s="70"/>
      <c r="U2042" s="70"/>
      <c r="W2042" s="70"/>
      <c r="Y2042" s="70"/>
    </row>
    <row r="2043" spans="1:25" s="69" customFormat="1" x14ac:dyDescent="0.2">
      <c r="A2043" s="66" t="s">
        <v>12</v>
      </c>
      <c r="B2043" s="66" t="s">
        <v>23</v>
      </c>
      <c r="C2043" s="66" t="s">
        <v>25</v>
      </c>
      <c r="D2043" s="66" t="s">
        <v>318</v>
      </c>
      <c r="E2043" s="86">
        <f>+IF(ISNUMBER(DATA!J656),DATA!J656,"n/a")</f>
        <v>185620.06</v>
      </c>
      <c r="F2043" s="77">
        <f>+IF(ISNUMBER(DATA!K656),DATA!K656,"n/a")</f>
        <v>-0.19525552081327299</v>
      </c>
      <c r="G2043" s="86">
        <f>+IF(ISNUMBER(DATA!T656),DATA!T656,"n/a")</f>
        <v>676296.4</v>
      </c>
      <c r="H2043" s="77">
        <f>+IF(ISNUMBER(DATA!U656),DATA!U656,"n/a")</f>
        <v>-5.1067196586416799E-2</v>
      </c>
      <c r="I2043" s="86">
        <f>+IF(ISNUMBER(DATA!AD656),DATA!AD656,"n/a")</f>
        <v>1294210.73</v>
      </c>
      <c r="J2043" s="77">
        <f>+IF(ISNUMBER(DATA!AE656),DATA!AE656,"n/a")</f>
        <v>-1.33313217921398E-2</v>
      </c>
      <c r="K2043" s="86">
        <f>+IF(ISNUMBER(DATA!AN656),DATA!AN656,"n/a")</f>
        <v>2492307.92</v>
      </c>
      <c r="L2043" s="77">
        <f>+IF(ISNUMBER(DATA!AO656),DATA!AO656,"n/a")</f>
        <v>4.7460281384513704E-3</v>
      </c>
      <c r="M2043" s="66"/>
      <c r="N2043" s="66"/>
      <c r="O2043" s="66"/>
      <c r="P2043" s="66"/>
      <c r="Q2043" s="66"/>
      <c r="S2043" s="70"/>
      <c r="U2043" s="70"/>
      <c r="W2043" s="70"/>
      <c r="Y2043" s="70"/>
    </row>
    <row r="2044" spans="1:25" s="69" customFormat="1" x14ac:dyDescent="0.2">
      <c r="A2044" s="66" t="s">
        <v>12</v>
      </c>
      <c r="B2044" s="66" t="s">
        <v>23</v>
      </c>
      <c r="C2044" s="66" t="s">
        <v>25</v>
      </c>
      <c r="D2044" s="66" t="s">
        <v>344</v>
      </c>
      <c r="E2044" s="86">
        <f>+IF(ISNUMBER(DATA!J657),DATA!J657,"n/a")</f>
        <v>64325.17</v>
      </c>
      <c r="F2044" s="77">
        <f>+IF(ISNUMBER(DATA!K657),DATA!K657,"n/a")</f>
        <v>-0.155790689665672</v>
      </c>
      <c r="G2044" s="86">
        <f>+IF(ISNUMBER(DATA!T657),DATA!T657,"n/a")</f>
        <v>224015.56</v>
      </c>
      <c r="H2044" s="77">
        <f>+IF(ISNUMBER(DATA!U657),DATA!U657,"n/a")</f>
        <v>-0.11769629805173699</v>
      </c>
      <c r="I2044" s="86">
        <f>+IF(ISNUMBER(DATA!AD657),DATA!AD657,"n/a")</f>
        <v>416605.92</v>
      </c>
      <c r="J2044" s="77">
        <f>+IF(ISNUMBER(DATA!AE657),DATA!AE657,"n/a")</f>
        <v>-0.15063083113669701</v>
      </c>
      <c r="K2044" s="86">
        <f>+IF(ISNUMBER(DATA!AN657),DATA!AN657,"n/a")</f>
        <v>840753.02</v>
      </c>
      <c r="L2044" s="77">
        <f>+IF(ISNUMBER(DATA!AO657),DATA!AO657,"n/a")</f>
        <v>-0.16775188164857599</v>
      </c>
      <c r="M2044" s="66"/>
      <c r="N2044" s="66"/>
      <c r="O2044" s="66"/>
      <c r="P2044" s="66"/>
      <c r="Q2044" s="66"/>
      <c r="S2044" s="70"/>
      <c r="U2044" s="70"/>
      <c r="W2044" s="70"/>
      <c r="Y2044" s="70"/>
    </row>
    <row r="2045" spans="1:25" s="69" customFormat="1" x14ac:dyDescent="0.2">
      <c r="A2045" s="66" t="s">
        <v>12</v>
      </c>
      <c r="B2045" s="66" t="s">
        <v>23</v>
      </c>
      <c r="C2045" s="66" t="s">
        <v>25</v>
      </c>
      <c r="D2045" s="66" t="s">
        <v>345</v>
      </c>
      <c r="E2045" s="86">
        <f>+IF(ISNUMBER(DATA!J658),DATA!J658,"n/a")</f>
        <v>154681.1</v>
      </c>
      <c r="F2045" s="77">
        <f>+IF(ISNUMBER(DATA!K658),DATA!K658,"n/a")</f>
        <v>-1.5377080588343001E-2</v>
      </c>
      <c r="G2045" s="86">
        <f>+IF(ISNUMBER(DATA!T658),DATA!T658,"n/a")</f>
        <v>485834.89</v>
      </c>
      <c r="H2045" s="77">
        <f>+IF(ISNUMBER(DATA!U658),DATA!U658,"n/a")</f>
        <v>-7.4750804845192198E-2</v>
      </c>
      <c r="I2045" s="86">
        <f>+IF(ISNUMBER(DATA!AD658),DATA!AD658,"n/a")</f>
        <v>939696.67</v>
      </c>
      <c r="J2045" s="77">
        <f>+IF(ISNUMBER(DATA!AE658),DATA!AE658,"n/a")</f>
        <v>-6.9134755757657596E-2</v>
      </c>
      <c r="K2045" s="86">
        <f>+IF(ISNUMBER(DATA!AN658),DATA!AN658,"n/a")</f>
        <v>1852274.68</v>
      </c>
      <c r="L2045" s="77">
        <f>+IF(ISNUMBER(DATA!AO658),DATA!AO658,"n/a")</f>
        <v>-3.6634508449340103E-2</v>
      </c>
      <c r="M2045" s="66"/>
      <c r="N2045" s="66"/>
      <c r="O2045" s="66"/>
      <c r="P2045" s="66"/>
      <c r="Q2045" s="66"/>
      <c r="S2045" s="70"/>
      <c r="U2045" s="70"/>
      <c r="W2045" s="70"/>
      <c r="Y2045" s="70"/>
    </row>
    <row r="2046" spans="1:25" x14ac:dyDescent="0.2">
      <c r="E2046" s="100"/>
      <c r="F2046" s="102"/>
      <c r="G2046" s="100"/>
      <c r="H2046" s="102"/>
      <c r="I2046" s="100"/>
      <c r="J2046" s="102"/>
      <c r="K2046" s="100"/>
      <c r="L2046" s="102"/>
    </row>
    <row r="2047" spans="1:25" s="69" customFormat="1" x14ac:dyDescent="0.2">
      <c r="A2047" s="66" t="s">
        <v>12</v>
      </c>
      <c r="B2047" s="66" t="s">
        <v>23</v>
      </c>
      <c r="C2047" s="66" t="s">
        <v>10</v>
      </c>
      <c r="D2047" s="66" t="s">
        <v>271</v>
      </c>
      <c r="E2047" s="87">
        <f>+IF(ISNUMBER(DATA!L609),DATA!L609,"n/a")</f>
        <v>4.8469206688840103</v>
      </c>
      <c r="F2047" s="77">
        <f>+IF(ISNUMBER(DATA!M609),DATA!M609,"n/a")</f>
        <v>3.2870601725435898E-2</v>
      </c>
      <c r="G2047" s="87">
        <f>+IF(ISNUMBER(DATA!V609),DATA!V609,"n/a")</f>
        <v>4.3206814224207397</v>
      </c>
      <c r="H2047" s="77">
        <f>+IF(ISNUMBER(DATA!W609),DATA!W609,"n/a")</f>
        <v>5.4102232981760702E-3</v>
      </c>
      <c r="I2047" s="87">
        <f>+IF(ISNUMBER(DATA!AF609),DATA!AF609,"n/a")</f>
        <v>4.2758242335019903</v>
      </c>
      <c r="J2047" s="77">
        <f>+IF(ISNUMBER(DATA!AG609),DATA!AG609,"n/a")</f>
        <v>-4.69959736801982E-2</v>
      </c>
      <c r="K2047" s="87">
        <f>+IF(ISNUMBER(DATA!AP609),DATA!AP609,"n/a")</f>
        <v>4.3823670494258504</v>
      </c>
      <c r="L2047" s="77">
        <f>+IF(ISNUMBER(DATA!AQ609),DATA!AQ609,"n/a")</f>
        <v>-2.4185772023715801E-2</v>
      </c>
      <c r="M2047" s="66"/>
      <c r="N2047" s="66"/>
      <c r="O2047" s="66"/>
      <c r="P2047" s="66"/>
      <c r="Q2047" s="66"/>
      <c r="S2047" s="70"/>
      <c r="U2047" s="70"/>
      <c r="W2047" s="70"/>
      <c r="Y2047" s="70"/>
    </row>
    <row r="2048" spans="1:25" s="69" customFormat="1" x14ac:dyDescent="0.2">
      <c r="A2048" s="66" t="s">
        <v>12</v>
      </c>
      <c r="B2048" s="66" t="s">
        <v>23</v>
      </c>
      <c r="C2048" s="66" t="s">
        <v>10</v>
      </c>
      <c r="D2048" s="66" t="s">
        <v>272</v>
      </c>
      <c r="E2048" s="87">
        <f>+IF(ISNUMBER(DATA!L610),DATA!L610,"n/a")</f>
        <v>4.0140444114319997</v>
      </c>
      <c r="F2048" s="77">
        <f>+IF(ISNUMBER(DATA!M610),DATA!M610,"n/a")</f>
        <v>9.9566182816089501E-3</v>
      </c>
      <c r="G2048" s="87">
        <f>+IF(ISNUMBER(DATA!V610),DATA!V610,"n/a")</f>
        <v>3.95924042350389</v>
      </c>
      <c r="H2048" s="77">
        <f>+IF(ISNUMBER(DATA!W610),DATA!W610,"n/a")</f>
        <v>-6.8964225614397603E-3</v>
      </c>
      <c r="I2048" s="87">
        <f>+IF(ISNUMBER(DATA!AF610),DATA!AF610,"n/a")</f>
        <v>3.9501104950866002</v>
      </c>
      <c r="J2048" s="77">
        <f>+IF(ISNUMBER(DATA!AG610),DATA!AG610,"n/a")</f>
        <v>-4.2875500397183304E-3</v>
      </c>
      <c r="K2048" s="87">
        <f>+IF(ISNUMBER(DATA!AP610),DATA!AP610,"n/a")</f>
        <v>3.9276365257621002</v>
      </c>
      <c r="L2048" s="77">
        <f>+IF(ISNUMBER(DATA!AQ610),DATA!AQ610,"n/a")</f>
        <v>-2.1260423909018498E-3</v>
      </c>
      <c r="M2048" s="66"/>
      <c r="N2048" s="66"/>
      <c r="O2048" s="66"/>
      <c r="P2048" s="66"/>
      <c r="Q2048" s="66"/>
      <c r="S2048" s="70"/>
      <c r="U2048" s="70"/>
      <c r="W2048" s="70"/>
      <c r="Y2048" s="70"/>
    </row>
    <row r="2049" spans="1:25" s="69" customFormat="1" x14ac:dyDescent="0.2">
      <c r="A2049" s="66" t="s">
        <v>12</v>
      </c>
      <c r="B2049" s="66" t="s">
        <v>23</v>
      </c>
      <c r="C2049" s="66" t="s">
        <v>10</v>
      </c>
      <c r="D2049" s="66" t="s">
        <v>273</v>
      </c>
      <c r="E2049" s="87">
        <f>+IF(ISNUMBER(DATA!L611),DATA!L611,"n/a")</f>
        <v>4.1139203983853898</v>
      </c>
      <c r="F2049" s="77">
        <f>+IF(ISNUMBER(DATA!M611),DATA!M611,"n/a")</f>
        <v>3.04920351441176E-2</v>
      </c>
      <c r="G2049" s="87">
        <f>+IF(ISNUMBER(DATA!V611),DATA!V611,"n/a")</f>
        <v>4.02044065233195</v>
      </c>
      <c r="H2049" s="77">
        <f>+IF(ISNUMBER(DATA!W611),DATA!W611,"n/a")</f>
        <v>2.4679154104903098E-2</v>
      </c>
      <c r="I2049" s="87">
        <f>+IF(ISNUMBER(DATA!AF611),DATA!AF611,"n/a")</f>
        <v>4.0149430763137</v>
      </c>
      <c r="J2049" s="77">
        <f>+IF(ISNUMBER(DATA!AG611),DATA!AG611,"n/a")</f>
        <v>3.3880377156955903E-2</v>
      </c>
      <c r="K2049" s="87">
        <f>+IF(ISNUMBER(DATA!AP611),DATA!AP611,"n/a")</f>
        <v>3.9819782337004899</v>
      </c>
      <c r="L2049" s="77">
        <f>+IF(ISNUMBER(DATA!AQ611),DATA!AQ611,"n/a")</f>
        <v>2.1595355321327801E-2</v>
      </c>
      <c r="M2049" s="66"/>
      <c r="N2049" s="66"/>
      <c r="O2049" s="66"/>
      <c r="P2049" s="66"/>
      <c r="Q2049" s="66"/>
      <c r="S2049" s="70"/>
      <c r="U2049" s="70"/>
      <c r="W2049" s="70"/>
      <c r="Y2049" s="70"/>
    </row>
    <row r="2050" spans="1:25" s="69" customFormat="1" x14ac:dyDescent="0.2">
      <c r="A2050" s="66" t="s">
        <v>12</v>
      </c>
      <c r="B2050" s="66" t="s">
        <v>23</v>
      </c>
      <c r="C2050" s="66" t="s">
        <v>10</v>
      </c>
      <c r="D2050" s="66" t="s">
        <v>274</v>
      </c>
      <c r="E2050" s="87">
        <f>+IF(ISNUMBER(DATA!L612),DATA!L612,"n/a")</f>
        <v>3.9964758457487499</v>
      </c>
      <c r="F2050" s="77">
        <f>+IF(ISNUMBER(DATA!M612),DATA!M612,"n/a")</f>
        <v>4.31766969756315E-2</v>
      </c>
      <c r="G2050" s="87">
        <f>+IF(ISNUMBER(DATA!V612),DATA!V612,"n/a")</f>
        <v>3.9306728092813001</v>
      </c>
      <c r="H2050" s="77">
        <f>+IF(ISNUMBER(DATA!W612),DATA!W612,"n/a")</f>
        <v>1.38483987647498E-2</v>
      </c>
      <c r="I2050" s="87">
        <f>+IF(ISNUMBER(DATA!AF612),DATA!AF612,"n/a")</f>
        <v>3.9077784820619601</v>
      </c>
      <c r="J2050" s="77">
        <f>+IF(ISNUMBER(DATA!AG612),DATA!AG612,"n/a")</f>
        <v>1.35721289824256E-2</v>
      </c>
      <c r="K2050" s="87">
        <f>+IF(ISNUMBER(DATA!AP612),DATA!AP612,"n/a")</f>
        <v>3.8714675250071</v>
      </c>
      <c r="L2050" s="77">
        <f>+IF(ISNUMBER(DATA!AQ612),DATA!AQ612,"n/a")</f>
        <v>1.15507741084663E-2</v>
      </c>
      <c r="M2050" s="66"/>
      <c r="N2050" s="66"/>
      <c r="O2050" s="66"/>
      <c r="P2050" s="66"/>
      <c r="Q2050" s="66"/>
      <c r="S2050" s="70"/>
      <c r="U2050" s="70"/>
      <c r="W2050" s="70"/>
      <c r="Y2050" s="70"/>
    </row>
    <row r="2051" spans="1:25" s="69" customFormat="1" x14ac:dyDescent="0.2">
      <c r="A2051" s="66" t="s">
        <v>12</v>
      </c>
      <c r="B2051" s="66" t="s">
        <v>23</v>
      </c>
      <c r="C2051" s="66" t="s">
        <v>10</v>
      </c>
      <c r="D2051" s="66" t="s">
        <v>275</v>
      </c>
      <c r="E2051" s="87">
        <f>+IF(ISNUMBER(DATA!L613),DATA!L613,"n/a")</f>
        <v>3.5790672359973601</v>
      </c>
      <c r="F2051" s="77">
        <f>+IF(ISNUMBER(DATA!M613),DATA!M613,"n/a")</f>
        <v>2.5187852863883999E-3</v>
      </c>
      <c r="G2051" s="87">
        <f>+IF(ISNUMBER(DATA!V613),DATA!V613,"n/a")</f>
        <v>3.4493723165436001</v>
      </c>
      <c r="H2051" s="77">
        <f>+IF(ISNUMBER(DATA!W613),DATA!W613,"n/a")</f>
        <v>-2.3036209049850199E-2</v>
      </c>
      <c r="I2051" s="87">
        <f>+IF(ISNUMBER(DATA!AF613),DATA!AF613,"n/a")</f>
        <v>3.38384258791474</v>
      </c>
      <c r="J2051" s="77">
        <f>+IF(ISNUMBER(DATA!AG613),DATA!AG613,"n/a")</f>
        <v>-3.02964251392062E-2</v>
      </c>
      <c r="K2051" s="87">
        <f>+IF(ISNUMBER(DATA!AP613),DATA!AP613,"n/a")</f>
        <v>3.4347729245838998</v>
      </c>
      <c r="L2051" s="77">
        <f>+IF(ISNUMBER(DATA!AQ613),DATA!AQ613,"n/a")</f>
        <v>-1.4752145240883301E-2</v>
      </c>
      <c r="M2051" s="66"/>
      <c r="N2051" s="66"/>
      <c r="O2051" s="66"/>
      <c r="P2051" s="66"/>
      <c r="Q2051" s="66"/>
      <c r="S2051" s="70"/>
      <c r="U2051" s="70"/>
      <c r="W2051" s="70"/>
      <c r="Y2051" s="70"/>
    </row>
    <row r="2052" spans="1:25" s="69" customFormat="1" x14ac:dyDescent="0.2">
      <c r="A2052" s="66" t="s">
        <v>12</v>
      </c>
      <c r="B2052" s="66" t="s">
        <v>23</v>
      </c>
      <c r="C2052" s="66" t="s">
        <v>10</v>
      </c>
      <c r="D2052" s="66" t="s">
        <v>276</v>
      </c>
      <c r="E2052" s="87">
        <f>+IF(ISNUMBER(DATA!L614),DATA!L614,"n/a")</f>
        <v>4.0635446375786302</v>
      </c>
      <c r="F2052" s="77">
        <f>+IF(ISNUMBER(DATA!M614),DATA!M614,"n/a")</f>
        <v>3.1102002133238101E-2</v>
      </c>
      <c r="G2052" s="87">
        <f>+IF(ISNUMBER(DATA!V614),DATA!V614,"n/a")</f>
        <v>4.0304492745236802</v>
      </c>
      <c r="H2052" s="77">
        <f>+IF(ISNUMBER(DATA!W614),DATA!W614,"n/a")</f>
        <v>2.1226025490040101E-2</v>
      </c>
      <c r="I2052" s="87">
        <f>+IF(ISNUMBER(DATA!AF614),DATA!AF614,"n/a")</f>
        <v>4.0516058522944904</v>
      </c>
      <c r="J2052" s="77">
        <f>+IF(ISNUMBER(DATA!AG614),DATA!AG614,"n/a")</f>
        <v>2.6454934930306401E-2</v>
      </c>
      <c r="K2052" s="87">
        <f>+IF(ISNUMBER(DATA!AP614),DATA!AP614,"n/a")</f>
        <v>4.0038716690960099</v>
      </c>
      <c r="L2052" s="77">
        <f>+IF(ISNUMBER(DATA!AQ614),DATA!AQ614,"n/a")</f>
        <v>1.74350162647854E-2</v>
      </c>
      <c r="M2052" s="66"/>
      <c r="N2052" s="66"/>
      <c r="O2052" s="66"/>
      <c r="P2052" s="66"/>
      <c r="Q2052" s="66"/>
      <c r="S2052" s="70"/>
      <c r="U2052" s="70"/>
      <c r="W2052" s="70"/>
      <c r="Y2052" s="70"/>
    </row>
    <row r="2053" spans="1:25" s="69" customFormat="1" x14ac:dyDescent="0.2">
      <c r="A2053" s="66" t="s">
        <v>12</v>
      </c>
      <c r="B2053" s="66" t="s">
        <v>23</v>
      </c>
      <c r="C2053" s="66" t="s">
        <v>10</v>
      </c>
      <c r="D2053" s="66" t="s">
        <v>277</v>
      </c>
      <c r="E2053" s="87">
        <f>+IF(ISNUMBER(DATA!L615),DATA!L615,"n/a")</f>
        <v>3.0322583278598598</v>
      </c>
      <c r="F2053" s="77">
        <f>+IF(ISNUMBER(DATA!M615),DATA!M615,"n/a")</f>
        <v>-0.17141377061801499</v>
      </c>
      <c r="G2053" s="87">
        <f>+IF(ISNUMBER(DATA!V615),DATA!V615,"n/a")</f>
        <v>2.9991795989217498</v>
      </c>
      <c r="H2053" s="77">
        <f>+IF(ISNUMBER(DATA!W615),DATA!W615,"n/a")</f>
        <v>-0.184038074367601</v>
      </c>
      <c r="I2053" s="87">
        <f>+IF(ISNUMBER(DATA!AF615),DATA!AF615,"n/a")</f>
        <v>3.15546982487903</v>
      </c>
      <c r="J2053" s="77">
        <f>+IF(ISNUMBER(DATA!AG615),DATA!AG615,"n/a")</f>
        <v>-0.14202320844515201</v>
      </c>
      <c r="K2053" s="87">
        <f>+IF(ISNUMBER(DATA!AP615),DATA!AP615,"n/a")</f>
        <v>3.3665403657166899</v>
      </c>
      <c r="L2053" s="77">
        <f>+IF(ISNUMBER(DATA!AQ615),DATA!AQ615,"n/a")</f>
        <v>-0.106894324891115</v>
      </c>
      <c r="M2053" s="66"/>
      <c r="N2053" s="66"/>
      <c r="O2053" s="66"/>
      <c r="P2053" s="66"/>
      <c r="Q2053" s="66"/>
      <c r="S2053" s="70"/>
      <c r="U2053" s="70"/>
      <c r="W2053" s="70"/>
      <c r="Y2053" s="70"/>
    </row>
    <row r="2054" spans="1:25" s="69" customFormat="1" x14ac:dyDescent="0.2">
      <c r="A2054" s="66" t="s">
        <v>12</v>
      </c>
      <c r="B2054" s="66" t="s">
        <v>23</v>
      </c>
      <c r="C2054" s="66" t="s">
        <v>10</v>
      </c>
      <c r="D2054" s="66" t="s">
        <v>278</v>
      </c>
      <c r="E2054" s="87">
        <f>+IF(ISNUMBER(DATA!L616),DATA!L616,"n/a")</f>
        <v>3.6572400732655099</v>
      </c>
      <c r="F2054" s="77">
        <f>+IF(ISNUMBER(DATA!M616),DATA!M616,"n/a")</f>
        <v>-4.7984727465516998E-2</v>
      </c>
      <c r="G2054" s="87">
        <f>+IF(ISNUMBER(DATA!V616),DATA!V616,"n/a")</f>
        <v>3.6307717135943101</v>
      </c>
      <c r="H2054" s="77">
        <f>+IF(ISNUMBER(DATA!W616),DATA!W616,"n/a")</f>
        <v>-9.2502383502467804E-3</v>
      </c>
      <c r="I2054" s="87">
        <f>+IF(ISNUMBER(DATA!AF616),DATA!AF616,"n/a")</f>
        <v>3.6277809476352099</v>
      </c>
      <c r="J2054" s="77">
        <f>+IF(ISNUMBER(DATA!AG616),DATA!AG616,"n/a")</f>
        <v>-9.6961944412215003E-3</v>
      </c>
      <c r="K2054" s="87">
        <f>+IF(ISNUMBER(DATA!AP616),DATA!AP616,"n/a")</f>
        <v>3.64961349752679</v>
      </c>
      <c r="L2054" s="77">
        <f>+IF(ISNUMBER(DATA!AQ616),DATA!AQ616,"n/a")</f>
        <v>-5.462085947887E-3</v>
      </c>
      <c r="M2054" s="66"/>
      <c r="N2054" s="66"/>
      <c r="O2054" s="66"/>
      <c r="P2054" s="66"/>
      <c r="Q2054" s="66"/>
      <c r="S2054" s="70"/>
      <c r="U2054" s="70"/>
      <c r="W2054" s="70"/>
      <c r="Y2054" s="70"/>
    </row>
    <row r="2055" spans="1:25" s="69" customFormat="1" x14ac:dyDescent="0.2">
      <c r="A2055" s="66" t="s">
        <v>12</v>
      </c>
      <c r="B2055" s="66" t="s">
        <v>23</v>
      </c>
      <c r="C2055" s="66" t="s">
        <v>10</v>
      </c>
      <c r="D2055" s="66" t="s">
        <v>279</v>
      </c>
      <c r="E2055" s="87">
        <f>+IF(ISNUMBER(DATA!L617),DATA!L617,"n/a")</f>
        <v>3.7306395832486299</v>
      </c>
      <c r="F2055" s="77">
        <f>+IF(ISNUMBER(DATA!M617),DATA!M617,"n/a")</f>
        <v>0.118930068215433</v>
      </c>
      <c r="G2055" s="87">
        <f>+IF(ISNUMBER(DATA!V617),DATA!V617,"n/a")</f>
        <v>3.7315580335027798</v>
      </c>
      <c r="H2055" s="77">
        <f>+IF(ISNUMBER(DATA!W617),DATA!W617,"n/a")</f>
        <v>5.9154589808578302E-2</v>
      </c>
      <c r="I2055" s="87">
        <f>+IF(ISNUMBER(DATA!AF617),DATA!AF617,"n/a")</f>
        <v>3.76961539833027</v>
      </c>
      <c r="J2055" s="77">
        <f>+IF(ISNUMBER(DATA!AG617),DATA!AG617,"n/a")</f>
        <v>4.00447354434482E-2</v>
      </c>
      <c r="K2055" s="87">
        <f>+IF(ISNUMBER(DATA!AP617),DATA!AP617,"n/a")</f>
        <v>3.7572621018316301</v>
      </c>
      <c r="L2055" s="77">
        <f>+IF(ISNUMBER(DATA!AQ617),DATA!AQ617,"n/a")</f>
        <v>2.4585723302792201E-2</v>
      </c>
      <c r="M2055" s="66"/>
      <c r="N2055" s="66"/>
      <c r="O2055" s="66"/>
      <c r="P2055" s="66"/>
      <c r="Q2055" s="66"/>
      <c r="S2055" s="70"/>
      <c r="U2055" s="70"/>
      <c r="W2055" s="70"/>
      <c r="Y2055" s="70"/>
    </row>
    <row r="2056" spans="1:25" s="69" customFormat="1" x14ac:dyDescent="0.2">
      <c r="A2056" s="66" t="s">
        <v>12</v>
      </c>
      <c r="B2056" s="66" t="s">
        <v>23</v>
      </c>
      <c r="C2056" s="66" t="s">
        <v>10</v>
      </c>
      <c r="D2056" s="66" t="s">
        <v>280</v>
      </c>
      <c r="E2056" s="87">
        <f>+IF(ISNUMBER(DATA!L618),DATA!L618,"n/a")</f>
        <v>4.7252588678305898</v>
      </c>
      <c r="F2056" s="77">
        <f>+IF(ISNUMBER(DATA!M618),DATA!M618,"n/a")</f>
        <v>-1.23531366313354E-2</v>
      </c>
      <c r="G2056" s="87">
        <f>+IF(ISNUMBER(DATA!V618),DATA!V618,"n/a")</f>
        <v>4.7835444424251099</v>
      </c>
      <c r="H2056" s="77">
        <f>+IF(ISNUMBER(DATA!W618),DATA!W618,"n/a")</f>
        <v>5.8611839430729E-4</v>
      </c>
      <c r="I2056" s="87">
        <f>+IF(ISNUMBER(DATA!AF618),DATA!AF618,"n/a")</f>
        <v>4.7881516172684</v>
      </c>
      <c r="J2056" s="77">
        <f>+IF(ISNUMBER(DATA!AG618),DATA!AG618,"n/a")</f>
        <v>-6.0869584035364898E-3</v>
      </c>
      <c r="K2056" s="87">
        <f>+IF(ISNUMBER(DATA!AP618),DATA!AP618,"n/a")</f>
        <v>4.83357031091131</v>
      </c>
      <c r="L2056" s="77">
        <f>+IF(ISNUMBER(DATA!AQ618),DATA!AQ618,"n/a")</f>
        <v>1.2327958525714999E-2</v>
      </c>
      <c r="M2056" s="66"/>
      <c r="N2056" s="66"/>
      <c r="O2056" s="66"/>
      <c r="P2056" s="66"/>
      <c r="Q2056" s="66"/>
      <c r="S2056" s="70"/>
      <c r="U2056" s="70"/>
      <c r="W2056" s="70"/>
      <c r="Y2056" s="70"/>
    </row>
    <row r="2057" spans="1:25" s="69" customFormat="1" x14ac:dyDescent="0.2">
      <c r="A2057" s="66" t="s">
        <v>12</v>
      </c>
      <c r="B2057" s="66" t="s">
        <v>23</v>
      </c>
      <c r="C2057" s="66" t="s">
        <v>10</v>
      </c>
      <c r="D2057" s="66" t="s">
        <v>281</v>
      </c>
      <c r="E2057" s="87">
        <f>+IF(ISNUMBER(DATA!L619),DATA!L619,"n/a")</f>
        <v>3.9289021047400698</v>
      </c>
      <c r="F2057" s="77">
        <f>+IF(ISNUMBER(DATA!M619),DATA!M619,"n/a")</f>
        <v>-3.57977586100748E-3</v>
      </c>
      <c r="G2057" s="87">
        <f>+IF(ISNUMBER(DATA!V619),DATA!V619,"n/a")</f>
        <v>3.9715143107210902</v>
      </c>
      <c r="H2057" s="77">
        <f>+IF(ISNUMBER(DATA!W619),DATA!W619,"n/a")</f>
        <v>-5.6893144740272203E-3</v>
      </c>
      <c r="I2057" s="87">
        <f>+IF(ISNUMBER(DATA!AF619),DATA!AF619,"n/a")</f>
        <v>3.98225948737739</v>
      </c>
      <c r="J2057" s="77">
        <f>+IF(ISNUMBER(DATA!AG619),DATA!AG619,"n/a")</f>
        <v>1.7420956847844899E-3</v>
      </c>
      <c r="K2057" s="87">
        <f>+IF(ISNUMBER(DATA!AP619),DATA!AP619,"n/a")</f>
        <v>3.9880537403048102</v>
      </c>
      <c r="L2057" s="77">
        <f>+IF(ISNUMBER(DATA!AQ619),DATA!AQ619,"n/a")</f>
        <v>8.5807753355945093E-3</v>
      </c>
      <c r="M2057" s="66"/>
      <c r="N2057" s="66"/>
      <c r="O2057" s="66"/>
      <c r="P2057" s="66"/>
      <c r="Q2057" s="66"/>
      <c r="S2057" s="70"/>
      <c r="U2057" s="70"/>
      <c r="W2057" s="70"/>
      <c r="Y2057" s="70"/>
    </row>
    <row r="2058" spans="1:25" s="69" customFormat="1" x14ac:dyDescent="0.2">
      <c r="A2058" s="66" t="s">
        <v>12</v>
      </c>
      <c r="B2058" s="66" t="s">
        <v>23</v>
      </c>
      <c r="C2058" s="66" t="s">
        <v>10</v>
      </c>
      <c r="D2058" s="66" t="s">
        <v>282</v>
      </c>
      <c r="E2058" s="87">
        <f>+IF(ISNUMBER(DATA!L620),DATA!L620,"n/a")</f>
        <v>4.1128093624282096</v>
      </c>
      <c r="F2058" s="77">
        <f>+IF(ISNUMBER(DATA!M620),DATA!M620,"n/a")</f>
        <v>6.6290780105668995E-2</v>
      </c>
      <c r="G2058" s="87">
        <f>+IF(ISNUMBER(DATA!V620),DATA!V620,"n/a")</f>
        <v>4.1386352815598997</v>
      </c>
      <c r="H2058" s="77">
        <f>+IF(ISNUMBER(DATA!W620),DATA!W620,"n/a")</f>
        <v>6.02037439285283E-2</v>
      </c>
      <c r="I2058" s="87">
        <f>+IF(ISNUMBER(DATA!AF620),DATA!AF620,"n/a")</f>
        <v>4.1247629221217199</v>
      </c>
      <c r="J2058" s="77">
        <f>+IF(ISNUMBER(DATA!AG620),DATA!AG620,"n/a")</f>
        <v>4.8335742518827801E-2</v>
      </c>
      <c r="K2058" s="87">
        <f>+IF(ISNUMBER(DATA!AP620),DATA!AP620,"n/a")</f>
        <v>3.9766958327447299</v>
      </c>
      <c r="L2058" s="77">
        <f>+IF(ISNUMBER(DATA!AQ620),DATA!AQ620,"n/a")</f>
        <v>2.3640791452263301E-2</v>
      </c>
      <c r="M2058" s="66"/>
      <c r="N2058" s="66"/>
      <c r="O2058" s="66"/>
      <c r="P2058" s="66"/>
      <c r="Q2058" s="66"/>
      <c r="S2058" s="70"/>
      <c r="U2058" s="70"/>
      <c r="W2058" s="70"/>
      <c r="Y2058" s="70"/>
    </row>
    <row r="2059" spans="1:25" s="69" customFormat="1" x14ac:dyDescent="0.2">
      <c r="A2059" s="66" t="s">
        <v>12</v>
      </c>
      <c r="B2059" s="66" t="s">
        <v>23</v>
      </c>
      <c r="C2059" s="66" t="s">
        <v>10</v>
      </c>
      <c r="D2059" s="66" t="s">
        <v>283</v>
      </c>
      <c r="E2059" s="87">
        <f>+IF(ISNUMBER(DATA!L621),DATA!L621,"n/a")</f>
        <v>3.78553570360237</v>
      </c>
      <c r="F2059" s="77">
        <f>+IF(ISNUMBER(DATA!M621),DATA!M621,"n/a")</f>
        <v>4.0037382792107098E-2</v>
      </c>
      <c r="G2059" s="87">
        <f>+IF(ISNUMBER(DATA!V621),DATA!V621,"n/a")</f>
        <v>3.7978217689523599</v>
      </c>
      <c r="H2059" s="77">
        <f>+IF(ISNUMBER(DATA!W621),DATA!W621,"n/a")</f>
        <v>3.02913482238239E-2</v>
      </c>
      <c r="I2059" s="87">
        <f>+IF(ISNUMBER(DATA!AF621),DATA!AF621,"n/a")</f>
        <v>3.7937326427966598</v>
      </c>
      <c r="J2059" s="77">
        <f>+IF(ISNUMBER(DATA!AG621),DATA!AG621,"n/a")</f>
        <v>1.9936807561464799E-2</v>
      </c>
      <c r="K2059" s="87">
        <f>+IF(ISNUMBER(DATA!AP621),DATA!AP621,"n/a")</f>
        <v>3.7432944778441302</v>
      </c>
      <c r="L2059" s="77">
        <f>+IF(ISNUMBER(DATA!AQ621),DATA!AQ621,"n/a")</f>
        <v>-1.20328679334867E-2</v>
      </c>
      <c r="M2059" s="66"/>
      <c r="N2059" s="66"/>
      <c r="O2059" s="66"/>
      <c r="P2059" s="66"/>
      <c r="Q2059" s="66"/>
      <c r="S2059" s="70"/>
      <c r="U2059" s="70"/>
      <c r="W2059" s="70"/>
      <c r="Y2059" s="70"/>
    </row>
    <row r="2060" spans="1:25" s="69" customFormat="1" x14ac:dyDescent="0.2">
      <c r="A2060" s="66" t="s">
        <v>12</v>
      </c>
      <c r="B2060" s="66" t="s">
        <v>23</v>
      </c>
      <c r="C2060" s="66" t="s">
        <v>10</v>
      </c>
      <c r="D2060" s="66" t="s">
        <v>284</v>
      </c>
      <c r="E2060" s="87">
        <f>+IF(ISNUMBER(DATA!L622),DATA!L622,"n/a")</f>
        <v>3.7818687455474498</v>
      </c>
      <c r="F2060" s="77">
        <f>+IF(ISNUMBER(DATA!M622),DATA!M622,"n/a")</f>
        <v>-1.39605445996187E-2</v>
      </c>
      <c r="G2060" s="87">
        <f>+IF(ISNUMBER(DATA!V622),DATA!V622,"n/a")</f>
        <v>3.7900314319586101</v>
      </c>
      <c r="H2060" s="77">
        <f>+IF(ISNUMBER(DATA!W622),DATA!W622,"n/a")</f>
        <v>-3.0017950865217501E-3</v>
      </c>
      <c r="I2060" s="87">
        <f>+IF(ISNUMBER(DATA!AF622),DATA!AF622,"n/a")</f>
        <v>3.8139495457382999</v>
      </c>
      <c r="J2060" s="77">
        <f>+IF(ISNUMBER(DATA!AG622),DATA!AG622,"n/a")</f>
        <v>3.4664904601922397E-2</v>
      </c>
      <c r="K2060" s="87">
        <f>+IF(ISNUMBER(DATA!AP622),DATA!AP622,"n/a")</f>
        <v>3.8265487861045901</v>
      </c>
      <c r="L2060" s="77">
        <f>+IF(ISNUMBER(DATA!AQ622),DATA!AQ622,"n/a")</f>
        <v>2.81240227752317E-2</v>
      </c>
      <c r="M2060" s="66"/>
      <c r="N2060" s="66"/>
      <c r="O2060" s="66"/>
      <c r="P2060" s="66"/>
      <c r="Q2060" s="66"/>
      <c r="S2060" s="70"/>
      <c r="U2060" s="70"/>
      <c r="W2060" s="70"/>
      <c r="Y2060" s="70"/>
    </row>
    <row r="2061" spans="1:25" s="69" customFormat="1" x14ac:dyDescent="0.2">
      <c r="A2061" s="66" t="s">
        <v>12</v>
      </c>
      <c r="B2061" s="66" t="s">
        <v>23</v>
      </c>
      <c r="C2061" s="66" t="s">
        <v>10</v>
      </c>
      <c r="D2061" s="66" t="s">
        <v>285</v>
      </c>
      <c r="E2061" s="87">
        <f>+IF(ISNUMBER(DATA!L623),DATA!L623,"n/a")</f>
        <v>3.2892675146429098</v>
      </c>
      <c r="F2061" s="77">
        <f>+IF(ISNUMBER(DATA!M623),DATA!M623,"n/a")</f>
        <v>1.7512934055921999E-3</v>
      </c>
      <c r="G2061" s="87">
        <f>+IF(ISNUMBER(DATA!V623),DATA!V623,"n/a")</f>
        <v>3.5101502562072899</v>
      </c>
      <c r="H2061" s="77">
        <f>+IF(ISNUMBER(DATA!W623),DATA!W623,"n/a")</f>
        <v>7.1599504526058497E-2</v>
      </c>
      <c r="I2061" s="87">
        <f>+IF(ISNUMBER(DATA!AF623),DATA!AF623,"n/a")</f>
        <v>3.4790464978451601</v>
      </c>
      <c r="J2061" s="77">
        <f>+IF(ISNUMBER(DATA!AG623),DATA!AG623,"n/a")</f>
        <v>6.5365791986714106E-2</v>
      </c>
      <c r="K2061" s="87">
        <f>+IF(ISNUMBER(DATA!AP623),DATA!AP623,"n/a")</f>
        <v>3.5266943670194002</v>
      </c>
      <c r="L2061" s="77">
        <f>+IF(ISNUMBER(DATA!AQ623),DATA!AQ623,"n/a")</f>
        <v>2.5647664296677499E-2</v>
      </c>
      <c r="M2061" s="66"/>
      <c r="N2061" s="66"/>
      <c r="O2061" s="66"/>
      <c r="P2061" s="66"/>
      <c r="Q2061" s="66"/>
      <c r="S2061" s="70"/>
      <c r="U2061" s="70"/>
      <c r="W2061" s="70"/>
      <c r="Y2061" s="70"/>
    </row>
    <row r="2062" spans="1:25" s="69" customFormat="1" x14ac:dyDescent="0.2">
      <c r="A2062" s="66" t="s">
        <v>12</v>
      </c>
      <c r="B2062" s="66" t="s">
        <v>23</v>
      </c>
      <c r="C2062" s="66" t="s">
        <v>10</v>
      </c>
      <c r="D2062" s="66" t="s">
        <v>286</v>
      </c>
      <c r="E2062" s="87">
        <f>+IF(ISNUMBER(DATA!L624),DATA!L624,"n/a")</f>
        <v>4.0414322563994496</v>
      </c>
      <c r="F2062" s="77">
        <f>+IF(ISNUMBER(DATA!M624),DATA!M624,"n/a")</f>
        <v>1.2502118601276299E-2</v>
      </c>
      <c r="G2062" s="87">
        <f>+IF(ISNUMBER(DATA!V624),DATA!V624,"n/a")</f>
        <v>3.7747345786299999</v>
      </c>
      <c r="H2062" s="77">
        <f>+IF(ISNUMBER(DATA!W624),DATA!W624,"n/a")</f>
        <v>-3.8198427064744203E-2</v>
      </c>
      <c r="I2062" s="87">
        <f>+IF(ISNUMBER(DATA!AF624),DATA!AF624,"n/a")</f>
        <v>3.8581174414368302</v>
      </c>
      <c r="J2062" s="77">
        <f>+IF(ISNUMBER(DATA!AG624),DATA!AG624,"n/a")</f>
        <v>-1.39458805582474E-2</v>
      </c>
      <c r="K2062" s="87">
        <f>+IF(ISNUMBER(DATA!AP624),DATA!AP624,"n/a")</f>
        <v>3.8822790770323898</v>
      </c>
      <c r="L2062" s="77">
        <f>+IF(ISNUMBER(DATA!AQ624),DATA!AQ624,"n/a")</f>
        <v>3.6163188727476501E-3</v>
      </c>
      <c r="M2062" s="66"/>
      <c r="N2062" s="66"/>
      <c r="O2062" s="66"/>
      <c r="P2062" s="66"/>
      <c r="Q2062" s="66"/>
      <c r="S2062" s="70"/>
      <c r="U2062" s="70"/>
      <c r="W2062" s="70"/>
      <c r="Y2062" s="70"/>
    </row>
    <row r="2063" spans="1:25" s="69" customFormat="1" x14ac:dyDescent="0.2">
      <c r="A2063" s="66" t="s">
        <v>12</v>
      </c>
      <c r="B2063" s="66" t="s">
        <v>23</v>
      </c>
      <c r="C2063" s="66" t="s">
        <v>10</v>
      </c>
      <c r="D2063" s="66" t="s">
        <v>287</v>
      </c>
      <c r="E2063" s="87">
        <f>+IF(ISNUMBER(DATA!L625),DATA!L625,"n/a")</f>
        <v>4.2037713454411101</v>
      </c>
      <c r="F2063" s="77">
        <f>+IF(ISNUMBER(DATA!M625),DATA!M625,"n/a")</f>
        <v>3.9914056679494797E-2</v>
      </c>
      <c r="G2063" s="87">
        <f>+IF(ISNUMBER(DATA!V625),DATA!V625,"n/a")</f>
        <v>3.90878647876632</v>
      </c>
      <c r="H2063" s="77">
        <f>+IF(ISNUMBER(DATA!W625),DATA!W625,"n/a")</f>
        <v>-2.6033192091653602E-2</v>
      </c>
      <c r="I2063" s="87">
        <f>+IF(ISNUMBER(DATA!AF625),DATA!AF625,"n/a")</f>
        <v>3.9279211262110199</v>
      </c>
      <c r="J2063" s="77">
        <f>+IF(ISNUMBER(DATA!AG625),DATA!AG625,"n/a")</f>
        <v>-3.2604050112147401E-3</v>
      </c>
      <c r="K2063" s="87">
        <f>+IF(ISNUMBER(DATA!AP625),DATA!AP625,"n/a")</f>
        <v>3.9844823980630601</v>
      </c>
      <c r="L2063" s="77">
        <f>+IF(ISNUMBER(DATA!AQ625),DATA!AQ625,"n/a")</f>
        <v>2.61666819882669E-2</v>
      </c>
      <c r="M2063" s="66"/>
      <c r="N2063" s="66"/>
      <c r="O2063" s="66"/>
      <c r="P2063" s="66"/>
      <c r="Q2063" s="66"/>
      <c r="S2063" s="70"/>
      <c r="U2063" s="70"/>
      <c r="W2063" s="70"/>
      <c r="Y2063" s="70"/>
    </row>
    <row r="2064" spans="1:25" s="69" customFormat="1" x14ac:dyDescent="0.2">
      <c r="A2064" s="66" t="s">
        <v>12</v>
      </c>
      <c r="B2064" s="66" t="s">
        <v>23</v>
      </c>
      <c r="C2064" s="66" t="s">
        <v>10</v>
      </c>
      <c r="D2064" s="66" t="s">
        <v>288</v>
      </c>
      <c r="E2064" s="87">
        <f>+IF(ISNUMBER(DATA!L626),DATA!L626,"n/a")</f>
        <v>4.0411163417619997</v>
      </c>
      <c r="F2064" s="77">
        <f>+IF(ISNUMBER(DATA!M626),DATA!M626,"n/a")</f>
        <v>0.10032654855411299</v>
      </c>
      <c r="G2064" s="87">
        <f>+IF(ISNUMBER(DATA!V626),DATA!V626,"n/a")</f>
        <v>4.0929021241379004</v>
      </c>
      <c r="H2064" s="77">
        <f>+IF(ISNUMBER(DATA!W626),DATA!W626,"n/a")</f>
        <v>6.0279272249713599E-2</v>
      </c>
      <c r="I2064" s="87">
        <f>+IF(ISNUMBER(DATA!AF626),DATA!AF626,"n/a")</f>
        <v>4.0888604785612204</v>
      </c>
      <c r="J2064" s="77">
        <f>+IF(ISNUMBER(DATA!AG626),DATA!AG626,"n/a")</f>
        <v>4.06610472351846E-2</v>
      </c>
      <c r="K2064" s="87">
        <f>+IF(ISNUMBER(DATA!AP626),DATA!AP626,"n/a")</f>
        <v>3.9023014376868401</v>
      </c>
      <c r="L2064" s="77">
        <f>+IF(ISNUMBER(DATA!AQ626),DATA!AQ626,"n/a")</f>
        <v>2.9113146041777399E-3</v>
      </c>
      <c r="M2064" s="66"/>
      <c r="N2064" s="66"/>
      <c r="O2064" s="66"/>
      <c r="P2064" s="66"/>
      <c r="Q2064" s="66"/>
      <c r="S2064" s="70"/>
      <c r="U2064" s="70"/>
      <c r="W2064" s="70"/>
      <c r="Y2064" s="70"/>
    </row>
    <row r="2065" spans="1:25" s="69" customFormat="1" x14ac:dyDescent="0.2">
      <c r="A2065" s="66" t="s">
        <v>12</v>
      </c>
      <c r="B2065" s="66" t="s">
        <v>23</v>
      </c>
      <c r="C2065" s="66" t="s">
        <v>10</v>
      </c>
      <c r="D2065" s="66" t="s">
        <v>289</v>
      </c>
      <c r="E2065" s="87">
        <f>+IF(ISNUMBER(DATA!L627),DATA!L627,"n/a")</f>
        <v>3.8891123578937701</v>
      </c>
      <c r="F2065" s="77">
        <f>+IF(ISNUMBER(DATA!M627),DATA!M627,"n/a")</f>
        <v>-8.0896525858944399E-3</v>
      </c>
      <c r="G2065" s="87">
        <f>+IF(ISNUMBER(DATA!V627),DATA!V627,"n/a")</f>
        <v>3.9120864903372898</v>
      </c>
      <c r="H2065" s="77">
        <f>+IF(ISNUMBER(DATA!W627),DATA!W627,"n/a")</f>
        <v>1.79469664326267E-2</v>
      </c>
      <c r="I2065" s="87">
        <f>+IF(ISNUMBER(DATA!AF627),DATA!AF627,"n/a")</f>
        <v>3.90541615347093</v>
      </c>
      <c r="J2065" s="77">
        <f>+IF(ISNUMBER(DATA!AG627),DATA!AG627,"n/a")</f>
        <v>2.6555379386181702E-2</v>
      </c>
      <c r="K2065" s="87">
        <f>+IF(ISNUMBER(DATA!AP627),DATA!AP627,"n/a")</f>
        <v>3.8754302144529</v>
      </c>
      <c r="L2065" s="77">
        <f>+IF(ISNUMBER(DATA!AQ627),DATA!AQ627,"n/a")</f>
        <v>9.8096417469771199E-3</v>
      </c>
      <c r="M2065" s="66"/>
      <c r="N2065" s="66"/>
      <c r="O2065" s="66"/>
      <c r="P2065" s="66"/>
      <c r="Q2065" s="66"/>
      <c r="S2065" s="70"/>
      <c r="U2065" s="70"/>
      <c r="W2065" s="70"/>
      <c r="Y2065" s="70"/>
    </row>
    <row r="2066" spans="1:25" s="69" customFormat="1" x14ac:dyDescent="0.2">
      <c r="A2066" s="66" t="s">
        <v>12</v>
      </c>
      <c r="B2066" s="66" t="s">
        <v>23</v>
      </c>
      <c r="C2066" s="66" t="s">
        <v>10</v>
      </c>
      <c r="D2066" s="66" t="s">
        <v>290</v>
      </c>
      <c r="E2066" s="87">
        <f>+IF(ISNUMBER(DATA!L628),DATA!L628,"n/a")</f>
        <v>3.8044114830538098</v>
      </c>
      <c r="F2066" s="77">
        <f>+IF(ISNUMBER(DATA!M628),DATA!M628,"n/a")</f>
        <v>3.4311360531371203E-2</v>
      </c>
      <c r="G2066" s="87">
        <f>+IF(ISNUMBER(DATA!V628),DATA!V628,"n/a")</f>
        <v>3.7457705499514802</v>
      </c>
      <c r="H2066" s="77">
        <f>+IF(ISNUMBER(DATA!W628),DATA!W628,"n/a")</f>
        <v>1.0658048927331401E-2</v>
      </c>
      <c r="I2066" s="87">
        <f>+IF(ISNUMBER(DATA!AF628),DATA!AF628,"n/a")</f>
        <v>3.7271561995406199</v>
      </c>
      <c r="J2066" s="77">
        <f>+IF(ISNUMBER(DATA!AG628),DATA!AG628,"n/a")</f>
        <v>1.35914849163553E-2</v>
      </c>
      <c r="K2066" s="87">
        <f>+IF(ISNUMBER(DATA!AP628),DATA!AP628,"n/a")</f>
        <v>3.6943703363541101</v>
      </c>
      <c r="L2066" s="77">
        <f>+IF(ISNUMBER(DATA!AQ628),DATA!AQ628,"n/a")</f>
        <v>8.9064707619491701E-3</v>
      </c>
      <c r="M2066" s="66"/>
      <c r="N2066" s="66"/>
      <c r="O2066" s="66"/>
      <c r="P2066" s="66"/>
      <c r="Q2066" s="66"/>
      <c r="S2066" s="70"/>
      <c r="U2066" s="70"/>
      <c r="W2066" s="70"/>
      <c r="Y2066" s="70"/>
    </row>
    <row r="2067" spans="1:25" s="69" customFormat="1" x14ac:dyDescent="0.2">
      <c r="A2067" s="66" t="s">
        <v>12</v>
      </c>
      <c r="B2067" s="66" t="s">
        <v>23</v>
      </c>
      <c r="C2067" s="66" t="s">
        <v>10</v>
      </c>
      <c r="D2067" s="66" t="s">
        <v>291</v>
      </c>
      <c r="E2067" s="87">
        <f>+IF(ISNUMBER(DATA!L629),DATA!L629,"n/a")</f>
        <v>4.1657887884422804</v>
      </c>
      <c r="F2067" s="77">
        <f>+IF(ISNUMBER(DATA!M629),DATA!M629,"n/a")</f>
        <v>-2.6816913232344902E-2</v>
      </c>
      <c r="G2067" s="87">
        <f>+IF(ISNUMBER(DATA!V629),DATA!V629,"n/a")</f>
        <v>4.3678041103404404</v>
      </c>
      <c r="H2067" s="77">
        <f>+IF(ISNUMBER(DATA!W629),DATA!W629,"n/a")</f>
        <v>1.6703878348328999E-2</v>
      </c>
      <c r="I2067" s="87">
        <f>+IF(ISNUMBER(DATA!AF629),DATA!AF629,"n/a")</f>
        <v>4.3174952979999004</v>
      </c>
      <c r="J2067" s="77">
        <f>+IF(ISNUMBER(DATA!AG629),DATA!AG629,"n/a")</f>
        <v>1.66961434550832E-2</v>
      </c>
      <c r="K2067" s="87">
        <f>+IF(ISNUMBER(DATA!AP629),DATA!AP629,"n/a")</f>
        <v>4.2934789500771</v>
      </c>
      <c r="L2067" s="77">
        <f>+IF(ISNUMBER(DATA!AQ629),DATA!AQ629,"n/a")</f>
        <v>8.8794468704128798E-3</v>
      </c>
      <c r="M2067" s="66"/>
      <c r="N2067" s="66"/>
      <c r="O2067" s="66"/>
      <c r="P2067" s="66"/>
      <c r="Q2067" s="66"/>
      <c r="S2067" s="70"/>
      <c r="U2067" s="70"/>
      <c r="W2067" s="70"/>
      <c r="Y2067" s="70"/>
    </row>
    <row r="2068" spans="1:25" s="69" customFormat="1" x14ac:dyDescent="0.2">
      <c r="A2068" s="66" t="s">
        <v>12</v>
      </c>
      <c r="B2068" s="66" t="s">
        <v>23</v>
      </c>
      <c r="C2068" s="66" t="s">
        <v>10</v>
      </c>
      <c r="D2068" s="66" t="s">
        <v>292</v>
      </c>
      <c r="E2068" s="87">
        <f>+IF(ISNUMBER(DATA!L630),DATA!L630,"n/a")</f>
        <v>4.1176888775348699</v>
      </c>
      <c r="F2068" s="77">
        <f>+IF(ISNUMBER(DATA!M630),DATA!M630,"n/a")</f>
        <v>-2.2293463450031002E-2</v>
      </c>
      <c r="G2068" s="87">
        <f>+IF(ISNUMBER(DATA!V630),DATA!V630,"n/a")</f>
        <v>4.1075255891409901</v>
      </c>
      <c r="H2068" s="77">
        <f>+IF(ISNUMBER(DATA!W630),DATA!W630,"n/a")</f>
        <v>-3.7438086426695001E-2</v>
      </c>
      <c r="I2068" s="87">
        <f>+IF(ISNUMBER(DATA!AF630),DATA!AF630,"n/a")</f>
        <v>4.1989232674908203</v>
      </c>
      <c r="J2068" s="77">
        <f>+IF(ISNUMBER(DATA!AG630),DATA!AG630,"n/a")</f>
        <v>-1.9842135842952802E-2</v>
      </c>
      <c r="K2068" s="87">
        <f>+IF(ISNUMBER(DATA!AP630),DATA!AP630,"n/a")</f>
        <v>4.1987958003295001</v>
      </c>
      <c r="L2068" s="77">
        <f>+IF(ISNUMBER(DATA!AQ630),DATA!AQ630,"n/a")</f>
        <v>-2.5073224427424701E-2</v>
      </c>
      <c r="M2068" s="66"/>
      <c r="N2068" s="66"/>
      <c r="O2068" s="66"/>
      <c r="P2068" s="66"/>
      <c r="Q2068" s="66"/>
      <c r="S2068" s="70"/>
      <c r="U2068" s="70"/>
      <c r="W2068" s="70"/>
      <c r="Y2068" s="70"/>
    </row>
    <row r="2069" spans="1:25" s="69" customFormat="1" x14ac:dyDescent="0.2">
      <c r="A2069" s="66" t="s">
        <v>12</v>
      </c>
      <c r="B2069" s="66" t="s">
        <v>23</v>
      </c>
      <c r="C2069" s="66" t="s">
        <v>10</v>
      </c>
      <c r="D2069" s="66" t="s">
        <v>293</v>
      </c>
      <c r="E2069" s="87">
        <f>+IF(ISNUMBER(DATA!L631),DATA!L631,"n/a")</f>
        <v>4.0805714459052602</v>
      </c>
      <c r="F2069" s="77">
        <f>+IF(ISNUMBER(DATA!M631),DATA!M631,"n/a")</f>
        <v>6.2914058332092598E-2</v>
      </c>
      <c r="G2069" s="87">
        <f>+IF(ISNUMBER(DATA!V631),DATA!V631,"n/a")</f>
        <v>4.1090505664577996</v>
      </c>
      <c r="H2069" s="77">
        <f>+IF(ISNUMBER(DATA!W631),DATA!W631,"n/a")</f>
        <v>7.5153518836358596E-2</v>
      </c>
      <c r="I2069" s="87">
        <f>+IF(ISNUMBER(DATA!AF631),DATA!AF631,"n/a")</f>
        <v>3.93695061463084</v>
      </c>
      <c r="J2069" s="77">
        <f>+IF(ISNUMBER(DATA!AG631),DATA!AG631,"n/a")</f>
        <v>3.7923312992857901E-2</v>
      </c>
      <c r="K2069" s="87">
        <f>+IF(ISNUMBER(DATA!AP631),DATA!AP631,"n/a")</f>
        <v>3.8415488791156398</v>
      </c>
      <c r="L2069" s="77">
        <f>+IF(ISNUMBER(DATA!AQ631),DATA!AQ631,"n/a")</f>
        <v>1.12090116668587E-2</v>
      </c>
      <c r="M2069" s="66"/>
      <c r="N2069" s="66"/>
      <c r="O2069" s="66"/>
      <c r="P2069" s="66"/>
      <c r="Q2069" s="66"/>
      <c r="S2069" s="70"/>
      <c r="U2069" s="70"/>
      <c r="W2069" s="70"/>
      <c r="Y2069" s="70"/>
    </row>
    <row r="2070" spans="1:25" s="69" customFormat="1" x14ac:dyDescent="0.2">
      <c r="A2070" s="66" t="s">
        <v>12</v>
      </c>
      <c r="B2070" s="66" t="s">
        <v>23</v>
      </c>
      <c r="C2070" s="66" t="s">
        <v>10</v>
      </c>
      <c r="D2070" s="66" t="s">
        <v>294</v>
      </c>
      <c r="E2070" s="87">
        <f>+IF(ISNUMBER(DATA!L632),DATA!L632,"n/a")</f>
        <v>3.8719148031384498</v>
      </c>
      <c r="F2070" s="77">
        <f>+IF(ISNUMBER(DATA!M632),DATA!M632,"n/a")</f>
        <v>3.62894481641882E-2</v>
      </c>
      <c r="G2070" s="87">
        <f>+IF(ISNUMBER(DATA!V632),DATA!V632,"n/a")</f>
        <v>3.7974444463496702</v>
      </c>
      <c r="H2070" s="77">
        <f>+IF(ISNUMBER(DATA!W632),DATA!W632,"n/a")</f>
        <v>1.03264789741016E-2</v>
      </c>
      <c r="I2070" s="87">
        <f>+IF(ISNUMBER(DATA!AF632),DATA!AF632,"n/a")</f>
        <v>3.7780283293041701</v>
      </c>
      <c r="J2070" s="77">
        <f>+IF(ISNUMBER(DATA!AG632),DATA!AG632,"n/a")</f>
        <v>6.6357485864945599E-3</v>
      </c>
      <c r="K2070" s="87">
        <f>+IF(ISNUMBER(DATA!AP632),DATA!AP632,"n/a")</f>
        <v>3.74353624905708</v>
      </c>
      <c r="L2070" s="77">
        <f>+IF(ISNUMBER(DATA!AQ632),DATA!AQ632,"n/a")</f>
        <v>2.1660936705631302E-3</v>
      </c>
      <c r="M2070" s="66"/>
      <c r="N2070" s="66"/>
      <c r="O2070" s="66"/>
      <c r="P2070" s="66"/>
      <c r="Q2070" s="66"/>
      <c r="S2070" s="70"/>
      <c r="U2070" s="70"/>
      <c r="W2070" s="70"/>
      <c r="Y2070" s="70"/>
    </row>
    <row r="2071" spans="1:25" s="69" customFormat="1" x14ac:dyDescent="0.2">
      <c r="A2071" s="66" t="s">
        <v>12</v>
      </c>
      <c r="B2071" s="66" t="s">
        <v>23</v>
      </c>
      <c r="C2071" s="66" t="s">
        <v>10</v>
      </c>
      <c r="D2071" s="66" t="s">
        <v>295</v>
      </c>
      <c r="E2071" s="87">
        <f>+IF(ISNUMBER(DATA!L633),DATA!L633,"n/a")</f>
        <v>3.3503518832634098</v>
      </c>
      <c r="F2071" s="77">
        <f>+IF(ISNUMBER(DATA!M633),DATA!M633,"n/a")</f>
        <v>-4.8735813083789999E-2</v>
      </c>
      <c r="G2071" s="87">
        <f>+IF(ISNUMBER(DATA!V633),DATA!V633,"n/a")</f>
        <v>3.3875313675576502</v>
      </c>
      <c r="H2071" s="77">
        <f>+IF(ISNUMBER(DATA!W633),DATA!W633,"n/a")</f>
        <v>1.7094810986914601E-2</v>
      </c>
      <c r="I2071" s="87">
        <f>+IF(ISNUMBER(DATA!AF633),DATA!AF633,"n/a")</f>
        <v>3.4256915134724601</v>
      </c>
      <c r="J2071" s="77">
        <f>+IF(ISNUMBER(DATA!AG633),DATA!AG633,"n/a")</f>
        <v>-4.9473212724556997E-3</v>
      </c>
      <c r="K2071" s="87">
        <f>+IF(ISNUMBER(DATA!AP633),DATA!AP633,"n/a")</f>
        <v>3.3556145791743699</v>
      </c>
      <c r="L2071" s="77">
        <f>+IF(ISNUMBER(DATA!AQ633),DATA!AQ633,"n/a")</f>
        <v>-1.9595853543107101E-2</v>
      </c>
      <c r="M2071" s="66"/>
      <c r="N2071" s="66"/>
      <c r="O2071" s="66"/>
      <c r="P2071" s="66"/>
      <c r="Q2071" s="66"/>
      <c r="S2071" s="70"/>
      <c r="U2071" s="70"/>
      <c r="W2071" s="70"/>
      <c r="Y2071" s="70"/>
    </row>
    <row r="2072" spans="1:25" s="69" customFormat="1" x14ac:dyDescent="0.2">
      <c r="A2072" s="66" t="s">
        <v>12</v>
      </c>
      <c r="B2072" s="66" t="s">
        <v>23</v>
      </c>
      <c r="C2072" s="66" t="s">
        <v>10</v>
      </c>
      <c r="D2072" s="66" t="s">
        <v>296</v>
      </c>
      <c r="E2072" s="87">
        <f>+IF(ISNUMBER(DATA!L634),DATA!L634,"n/a")</f>
        <v>3.3961775271622199</v>
      </c>
      <c r="F2072" s="77">
        <f>+IF(ISNUMBER(DATA!M634),DATA!M634,"n/a")</f>
        <v>-3.6617212254634698E-2</v>
      </c>
      <c r="G2072" s="87">
        <f>+IF(ISNUMBER(DATA!V634),DATA!V634,"n/a")</f>
        <v>3.4114281840256599</v>
      </c>
      <c r="H2072" s="77">
        <f>+IF(ISNUMBER(DATA!W634),DATA!W634,"n/a")</f>
        <v>2.56463032100821E-2</v>
      </c>
      <c r="I2072" s="87">
        <f>+IF(ISNUMBER(DATA!AF634),DATA!AF634,"n/a")</f>
        <v>3.4172343260720002</v>
      </c>
      <c r="J2072" s="77">
        <f>+IF(ISNUMBER(DATA!AG634),DATA!AG634,"n/a")</f>
        <v>6.6975458991932703E-3</v>
      </c>
      <c r="K2072" s="87">
        <f>+IF(ISNUMBER(DATA!AP634),DATA!AP634,"n/a")</f>
        <v>3.3774239745354699</v>
      </c>
      <c r="L2072" s="77">
        <f>+IF(ISNUMBER(DATA!AQ634),DATA!AQ634,"n/a")</f>
        <v>-6.76040507139768E-3</v>
      </c>
      <c r="M2072" s="66"/>
      <c r="N2072" s="66"/>
      <c r="O2072" s="66"/>
      <c r="P2072" s="66"/>
      <c r="Q2072" s="66"/>
      <c r="S2072" s="70"/>
      <c r="U2072" s="70"/>
      <c r="W2072" s="70"/>
      <c r="Y2072" s="70"/>
    </row>
    <row r="2073" spans="1:25" s="69" customFormat="1" x14ac:dyDescent="0.2">
      <c r="A2073" s="66" t="s">
        <v>12</v>
      </c>
      <c r="B2073" s="66" t="s">
        <v>23</v>
      </c>
      <c r="C2073" s="66" t="s">
        <v>10</v>
      </c>
      <c r="D2073" s="66" t="s">
        <v>297</v>
      </c>
      <c r="E2073" s="87">
        <f>+IF(ISNUMBER(DATA!L635),DATA!L635,"n/a")</f>
        <v>3.8893586029321199</v>
      </c>
      <c r="F2073" s="77">
        <f>+IF(ISNUMBER(DATA!M635),DATA!M635,"n/a")</f>
        <v>2.1724909814595801E-2</v>
      </c>
      <c r="G2073" s="87">
        <f>+IF(ISNUMBER(DATA!V635),DATA!V635,"n/a")</f>
        <v>3.87320588336314</v>
      </c>
      <c r="H2073" s="77">
        <f>+IF(ISNUMBER(DATA!W635),DATA!W635,"n/a")</f>
        <v>1.77646248893455E-2</v>
      </c>
      <c r="I2073" s="87">
        <f>+IF(ISNUMBER(DATA!AF635),DATA!AF635,"n/a")</f>
        <v>3.78753414997579</v>
      </c>
      <c r="J2073" s="77">
        <f>+IF(ISNUMBER(DATA!AG635),DATA!AG635,"n/a")</f>
        <v>-1.7616303127679499E-3</v>
      </c>
      <c r="K2073" s="87">
        <f>+IF(ISNUMBER(DATA!AP635),DATA!AP635,"n/a")</f>
        <v>3.74231366059287</v>
      </c>
      <c r="L2073" s="77">
        <f>+IF(ISNUMBER(DATA!AQ635),DATA!AQ635,"n/a")</f>
        <v>-1.7608701686130199E-2</v>
      </c>
      <c r="M2073" s="66"/>
      <c r="N2073" s="66"/>
      <c r="O2073" s="66"/>
      <c r="P2073" s="66"/>
      <c r="Q2073" s="66"/>
      <c r="S2073" s="70"/>
      <c r="U2073" s="70"/>
      <c r="W2073" s="70"/>
      <c r="Y2073" s="70"/>
    </row>
    <row r="2074" spans="1:25" s="69" customFormat="1" x14ac:dyDescent="0.2">
      <c r="A2074" s="66" t="s">
        <v>12</v>
      </c>
      <c r="B2074" s="66" t="s">
        <v>23</v>
      </c>
      <c r="C2074" s="66" t="s">
        <v>10</v>
      </c>
      <c r="D2074" s="66" t="s">
        <v>298</v>
      </c>
      <c r="E2074" s="87">
        <f>+IF(ISNUMBER(DATA!L636),DATA!L636,"n/a")</f>
        <v>3.8967805158165398</v>
      </c>
      <c r="F2074" s="77">
        <f>+IF(ISNUMBER(DATA!M636),DATA!M636,"n/a")</f>
        <v>4.7357735629108597E-2</v>
      </c>
      <c r="G2074" s="87">
        <f>+IF(ISNUMBER(DATA!V636),DATA!V636,"n/a")</f>
        <v>3.8477930807847902</v>
      </c>
      <c r="H2074" s="77">
        <f>+IF(ISNUMBER(DATA!W636),DATA!W636,"n/a")</f>
        <v>1.8157857970441699E-2</v>
      </c>
      <c r="I2074" s="87">
        <f>+IF(ISNUMBER(DATA!AF636),DATA!AF636,"n/a")</f>
        <v>3.8334161215623999</v>
      </c>
      <c r="J2074" s="77">
        <f>+IF(ISNUMBER(DATA!AG636),DATA!AG636,"n/a")</f>
        <v>2.2091975450586401E-2</v>
      </c>
      <c r="K2074" s="87">
        <f>+IF(ISNUMBER(DATA!AP636),DATA!AP636,"n/a")</f>
        <v>3.8006361614304098</v>
      </c>
      <c r="L2074" s="77">
        <f>+IF(ISNUMBER(DATA!AQ636),DATA!AQ636,"n/a")</f>
        <v>1.44902221963865E-2</v>
      </c>
      <c r="M2074" s="66"/>
      <c r="N2074" s="66"/>
      <c r="O2074" s="66"/>
      <c r="P2074" s="66"/>
      <c r="Q2074" s="66"/>
      <c r="S2074" s="70"/>
      <c r="U2074" s="70"/>
      <c r="W2074" s="70"/>
      <c r="Y2074" s="70"/>
    </row>
    <row r="2075" spans="1:25" s="69" customFormat="1" x14ac:dyDescent="0.2">
      <c r="A2075" s="66" t="s">
        <v>12</v>
      </c>
      <c r="B2075" s="66" t="s">
        <v>23</v>
      </c>
      <c r="C2075" s="66" t="s">
        <v>10</v>
      </c>
      <c r="D2075" s="66" t="s">
        <v>299</v>
      </c>
      <c r="E2075" s="87">
        <f>+IF(ISNUMBER(DATA!L637),DATA!L637,"n/a")</f>
        <v>3.6618619287699699</v>
      </c>
      <c r="F2075" s="77">
        <f>+IF(ISNUMBER(DATA!M637),DATA!M637,"n/a")</f>
        <v>-5.6857272790642299E-3</v>
      </c>
      <c r="G2075" s="87">
        <f>+IF(ISNUMBER(DATA!V637),DATA!V637,"n/a")</f>
        <v>3.5135323540896799</v>
      </c>
      <c r="H2075" s="77">
        <f>+IF(ISNUMBER(DATA!W637),DATA!W637,"n/a")</f>
        <v>-6.7814179032466698E-2</v>
      </c>
      <c r="I2075" s="87">
        <f>+IF(ISNUMBER(DATA!AF637),DATA!AF637,"n/a")</f>
        <v>3.63379863521472</v>
      </c>
      <c r="J2075" s="77">
        <f>+IF(ISNUMBER(DATA!AG637),DATA!AG637,"n/a")</f>
        <v>-9.2564231560065297E-2</v>
      </c>
      <c r="K2075" s="87">
        <f>+IF(ISNUMBER(DATA!AP637),DATA!AP637,"n/a")</f>
        <v>3.6497889556096701</v>
      </c>
      <c r="L2075" s="77">
        <f>+IF(ISNUMBER(DATA!AQ637),DATA!AQ637,"n/a")</f>
        <v>-0.107242547033515</v>
      </c>
      <c r="M2075" s="66"/>
      <c r="N2075" s="66"/>
      <c r="O2075" s="66"/>
      <c r="P2075" s="66"/>
      <c r="Q2075" s="66"/>
      <c r="S2075" s="70"/>
      <c r="U2075" s="70"/>
      <c r="W2075" s="70"/>
      <c r="Y2075" s="70"/>
    </row>
    <row r="2076" spans="1:25" s="69" customFormat="1" x14ac:dyDescent="0.2">
      <c r="A2076" s="66" t="s">
        <v>12</v>
      </c>
      <c r="B2076" s="66" t="s">
        <v>23</v>
      </c>
      <c r="C2076" s="66" t="s">
        <v>10</v>
      </c>
      <c r="D2076" s="66" t="s">
        <v>300</v>
      </c>
      <c r="E2076" s="87">
        <f>+IF(ISNUMBER(DATA!L638),DATA!L638,"n/a")</f>
        <v>3.5567801245240802</v>
      </c>
      <c r="F2076" s="77">
        <f>+IF(ISNUMBER(DATA!M638),DATA!M638,"n/a")</f>
        <v>2.34345797258777E-3</v>
      </c>
      <c r="G2076" s="87">
        <f>+IF(ISNUMBER(DATA!V638),DATA!V638,"n/a")</f>
        <v>3.5027430057247901</v>
      </c>
      <c r="H2076" s="77">
        <f>+IF(ISNUMBER(DATA!W638),DATA!W638,"n/a")</f>
        <v>5.1302920764593604E-3</v>
      </c>
      <c r="I2076" s="87">
        <f>+IF(ISNUMBER(DATA!AF638),DATA!AF638,"n/a")</f>
        <v>3.36264036090639</v>
      </c>
      <c r="J2076" s="77">
        <f>+IF(ISNUMBER(DATA!AG638),DATA!AG638,"n/a")</f>
        <v>-2.80863786770255E-2</v>
      </c>
      <c r="K2076" s="87">
        <f>+IF(ISNUMBER(DATA!AP638),DATA!AP638,"n/a")</f>
        <v>3.4116836776352502</v>
      </c>
      <c r="L2076" s="77">
        <f>+IF(ISNUMBER(DATA!AQ638),DATA!AQ638,"n/a")</f>
        <v>-2.1482095238267999E-2</v>
      </c>
      <c r="M2076" s="66"/>
      <c r="N2076" s="66"/>
      <c r="O2076" s="66"/>
      <c r="P2076" s="66"/>
      <c r="Q2076" s="66"/>
      <c r="S2076" s="70"/>
      <c r="U2076" s="70"/>
      <c r="W2076" s="70"/>
      <c r="Y2076" s="70"/>
    </row>
    <row r="2077" spans="1:25" s="69" customFormat="1" x14ac:dyDescent="0.2">
      <c r="A2077" s="66" t="s">
        <v>12</v>
      </c>
      <c r="B2077" s="66" t="s">
        <v>23</v>
      </c>
      <c r="C2077" s="66" t="s">
        <v>10</v>
      </c>
      <c r="D2077" s="66" t="s">
        <v>301</v>
      </c>
      <c r="E2077" s="87">
        <f>+IF(ISNUMBER(DATA!L639),DATA!L639,"n/a")</f>
        <v>3.9101633709883501</v>
      </c>
      <c r="F2077" s="77">
        <f>+IF(ISNUMBER(DATA!M639),DATA!M639,"n/a")</f>
        <v>-1.6963834509120999E-2</v>
      </c>
      <c r="G2077" s="87">
        <f>+IF(ISNUMBER(DATA!V639),DATA!V639,"n/a")</f>
        <v>3.9246339305097901</v>
      </c>
      <c r="H2077" s="77">
        <f>+IF(ISNUMBER(DATA!W639),DATA!W639,"n/a")</f>
        <v>-2.9544822092842601E-3</v>
      </c>
      <c r="I2077" s="87">
        <f>+IF(ISNUMBER(DATA!AF639),DATA!AF639,"n/a")</f>
        <v>3.9133789342935899</v>
      </c>
      <c r="J2077" s="77">
        <f>+IF(ISNUMBER(DATA!AG639),DATA!AG639,"n/a")</f>
        <v>4.2785689028397196E-3</v>
      </c>
      <c r="K2077" s="87">
        <f>+IF(ISNUMBER(DATA!AP639),DATA!AP639,"n/a")</f>
        <v>3.8960450400073898</v>
      </c>
      <c r="L2077" s="77">
        <f>+IF(ISNUMBER(DATA!AQ639),DATA!AQ639,"n/a")</f>
        <v>1.3868891083860101E-2</v>
      </c>
      <c r="M2077" s="66"/>
      <c r="N2077" s="66"/>
      <c r="O2077" s="66"/>
      <c r="P2077" s="66"/>
      <c r="Q2077" s="66"/>
      <c r="S2077" s="70"/>
      <c r="U2077" s="70"/>
      <c r="W2077" s="70"/>
      <c r="Y2077" s="70"/>
    </row>
    <row r="2078" spans="1:25" s="69" customFormat="1" x14ac:dyDescent="0.2">
      <c r="A2078" s="66" t="s">
        <v>12</v>
      </c>
      <c r="B2078" s="66" t="s">
        <v>23</v>
      </c>
      <c r="C2078" s="66" t="s">
        <v>10</v>
      </c>
      <c r="D2078" s="66" t="s">
        <v>302</v>
      </c>
      <c r="E2078" s="87">
        <f>+IF(ISNUMBER(DATA!L640),DATA!L640,"n/a")</f>
        <v>3.7825415107390099</v>
      </c>
      <c r="F2078" s="77">
        <f>+IF(ISNUMBER(DATA!M640),DATA!M640,"n/a")</f>
        <v>3.12001598958189E-2</v>
      </c>
      <c r="G2078" s="87">
        <f>+IF(ISNUMBER(DATA!V640),DATA!V640,"n/a")</f>
        <v>3.7343842993399399</v>
      </c>
      <c r="H2078" s="77">
        <f>+IF(ISNUMBER(DATA!W640),DATA!W640,"n/a")</f>
        <v>1.09910174553948E-2</v>
      </c>
      <c r="I2078" s="87">
        <f>+IF(ISNUMBER(DATA!AF640),DATA!AF640,"n/a")</f>
        <v>3.71696770013962</v>
      </c>
      <c r="J2078" s="77">
        <f>+IF(ISNUMBER(DATA!AG640),DATA!AG640,"n/a")</f>
        <v>1.3459851312119299E-2</v>
      </c>
      <c r="K2078" s="87">
        <f>+IF(ISNUMBER(DATA!AP640),DATA!AP640,"n/a")</f>
        <v>3.68634626916747</v>
      </c>
      <c r="L2078" s="77">
        <f>+IF(ISNUMBER(DATA!AQ640),DATA!AQ640,"n/a")</f>
        <v>9.4678106653998499E-3</v>
      </c>
      <c r="M2078" s="66"/>
      <c r="N2078" s="66"/>
      <c r="O2078" s="66"/>
      <c r="P2078" s="66"/>
      <c r="Q2078" s="66"/>
      <c r="S2078" s="70"/>
      <c r="U2078" s="70"/>
      <c r="W2078" s="70"/>
      <c r="Y2078" s="70"/>
    </row>
    <row r="2079" spans="1:25" s="69" customFormat="1" x14ac:dyDescent="0.2">
      <c r="A2079" s="66" t="s">
        <v>12</v>
      </c>
      <c r="B2079" s="66" t="s">
        <v>23</v>
      </c>
      <c r="C2079" s="66" t="s">
        <v>10</v>
      </c>
      <c r="D2079" s="66" t="s">
        <v>303</v>
      </c>
      <c r="E2079" s="87">
        <f>+IF(ISNUMBER(DATA!L641),DATA!L641,"n/a")</f>
        <v>3.65546656031814</v>
      </c>
      <c r="F2079" s="77">
        <f>+IF(ISNUMBER(DATA!M641),DATA!M641,"n/a")</f>
        <v>2.12274370239935E-2</v>
      </c>
      <c r="G2079" s="87">
        <f>+IF(ISNUMBER(DATA!V641),DATA!V641,"n/a")</f>
        <v>3.6186963363976901</v>
      </c>
      <c r="H2079" s="77">
        <f>+IF(ISNUMBER(DATA!W641),DATA!W641,"n/a")</f>
        <v>3.21978060023773E-3</v>
      </c>
      <c r="I2079" s="87">
        <f>+IF(ISNUMBER(DATA!AF641),DATA!AF641,"n/a")</f>
        <v>3.6134736073287299</v>
      </c>
      <c r="J2079" s="77">
        <f>+IF(ISNUMBER(DATA!AG641),DATA!AG641,"n/a")</f>
        <v>1.22071033219016E-2</v>
      </c>
      <c r="K2079" s="87">
        <f>+IF(ISNUMBER(DATA!AP641),DATA!AP641,"n/a")</f>
        <v>3.6025342687211901</v>
      </c>
      <c r="L2079" s="77">
        <f>+IF(ISNUMBER(DATA!AQ641),DATA!AQ641,"n/a")</f>
        <v>6.0118968702566099E-3</v>
      </c>
      <c r="M2079" s="66"/>
      <c r="N2079" s="66"/>
      <c r="O2079" s="66"/>
      <c r="P2079" s="66"/>
      <c r="Q2079" s="66"/>
      <c r="S2079" s="70"/>
      <c r="U2079" s="70"/>
      <c r="W2079" s="70"/>
      <c r="Y2079" s="70"/>
    </row>
    <row r="2080" spans="1:25" s="69" customFormat="1" x14ac:dyDescent="0.2">
      <c r="A2080" s="66" t="s">
        <v>12</v>
      </c>
      <c r="B2080" s="66" t="s">
        <v>23</v>
      </c>
      <c r="C2080" s="66" t="s">
        <v>10</v>
      </c>
      <c r="D2080" s="66" t="s">
        <v>304</v>
      </c>
      <c r="E2080" s="87">
        <f>+IF(ISNUMBER(DATA!L642),DATA!L642,"n/a")</f>
        <v>3.8025586553065098</v>
      </c>
      <c r="F2080" s="77">
        <f>+IF(ISNUMBER(DATA!M642),DATA!M642,"n/a")</f>
        <v>-1.9033128680449301E-2</v>
      </c>
      <c r="G2080" s="87">
        <f>+IF(ISNUMBER(DATA!V642),DATA!V642,"n/a")</f>
        <v>3.7037673302332599</v>
      </c>
      <c r="H2080" s="77">
        <f>+IF(ISNUMBER(DATA!W642),DATA!W642,"n/a")</f>
        <v>-4.2180627232894299E-2</v>
      </c>
      <c r="I2080" s="87">
        <f>+IF(ISNUMBER(DATA!AF642),DATA!AF642,"n/a")</f>
        <v>3.79544943480338</v>
      </c>
      <c r="J2080" s="77">
        <f>+IF(ISNUMBER(DATA!AG642),DATA!AG642,"n/a")</f>
        <v>-3.8972149912720098E-2</v>
      </c>
      <c r="K2080" s="87">
        <f>+IF(ISNUMBER(DATA!AP642),DATA!AP642,"n/a")</f>
        <v>3.8156743946137399</v>
      </c>
      <c r="L2080" s="77">
        <f>+IF(ISNUMBER(DATA!AQ642),DATA!AQ642,"n/a")</f>
        <v>-3.8483456751080503E-2</v>
      </c>
      <c r="M2080" s="66"/>
      <c r="N2080" s="66"/>
      <c r="O2080" s="66"/>
      <c r="P2080" s="66"/>
      <c r="Q2080" s="66"/>
      <c r="S2080" s="70"/>
      <c r="U2080" s="70"/>
      <c r="W2080" s="70"/>
      <c r="Y2080" s="70"/>
    </row>
    <row r="2081" spans="1:25" s="69" customFormat="1" x14ac:dyDescent="0.2">
      <c r="A2081" s="66" t="s">
        <v>12</v>
      </c>
      <c r="B2081" s="66" t="s">
        <v>23</v>
      </c>
      <c r="C2081" s="66" t="s">
        <v>10</v>
      </c>
      <c r="D2081" s="66" t="s">
        <v>305</v>
      </c>
      <c r="E2081" s="87">
        <f>+IF(ISNUMBER(DATA!L643),DATA!L643,"n/a")</f>
        <v>3.94773342332951</v>
      </c>
      <c r="F2081" s="77">
        <f>+IF(ISNUMBER(DATA!M643),DATA!M643,"n/a")</f>
        <v>-5.75897382947895E-2</v>
      </c>
      <c r="G2081" s="87">
        <f>+IF(ISNUMBER(DATA!V643),DATA!V643,"n/a")</f>
        <v>3.9589358094382998</v>
      </c>
      <c r="H2081" s="77">
        <f>+IF(ISNUMBER(DATA!W643),DATA!W643,"n/a")</f>
        <v>-5.37533671070968E-2</v>
      </c>
      <c r="I2081" s="87">
        <f>+IF(ISNUMBER(DATA!AF643),DATA!AF643,"n/a")</f>
        <v>3.9679176790667401</v>
      </c>
      <c r="J2081" s="77">
        <f>+IF(ISNUMBER(DATA!AG643),DATA!AG643,"n/a")</f>
        <v>-5.0433035259021597E-2</v>
      </c>
      <c r="K2081" s="87">
        <f>+IF(ISNUMBER(DATA!AP643),DATA!AP643,"n/a")</f>
        <v>4.0457503943147</v>
      </c>
      <c r="L2081" s="77">
        <f>+IF(ISNUMBER(DATA!AQ643),DATA!AQ643,"n/a")</f>
        <v>-3.6595899459350198E-2</v>
      </c>
      <c r="M2081" s="66"/>
      <c r="N2081" s="66"/>
      <c r="O2081" s="66"/>
      <c r="P2081" s="66"/>
      <c r="Q2081" s="66"/>
      <c r="S2081" s="70"/>
      <c r="U2081" s="70"/>
      <c r="W2081" s="70"/>
      <c r="Y2081" s="70"/>
    </row>
    <row r="2082" spans="1:25" s="69" customFormat="1" x14ac:dyDescent="0.2">
      <c r="A2082" s="66" t="s">
        <v>12</v>
      </c>
      <c r="B2082" s="66" t="s">
        <v>23</v>
      </c>
      <c r="C2082" s="66" t="s">
        <v>10</v>
      </c>
      <c r="D2082" s="66" t="s">
        <v>306</v>
      </c>
      <c r="E2082" s="87">
        <f>+IF(ISNUMBER(DATA!L644),DATA!L644,"n/a")</f>
        <v>4.3727552629024702</v>
      </c>
      <c r="F2082" s="77">
        <f>+IF(ISNUMBER(DATA!M644),DATA!M644,"n/a")</f>
        <v>6.0901830010108302E-3</v>
      </c>
      <c r="G2082" s="87">
        <f>+IF(ISNUMBER(DATA!V644),DATA!V644,"n/a")</f>
        <v>4.4010781201100597</v>
      </c>
      <c r="H2082" s="77">
        <f>+IF(ISNUMBER(DATA!W644),DATA!W644,"n/a")</f>
        <v>-5.5906575564442004E-3</v>
      </c>
      <c r="I2082" s="87">
        <f>+IF(ISNUMBER(DATA!AF644),DATA!AF644,"n/a")</f>
        <v>4.4112956915043497</v>
      </c>
      <c r="J2082" s="77">
        <f>+IF(ISNUMBER(DATA!AG644),DATA!AG644,"n/a")</f>
        <v>-1.5985536033251299E-2</v>
      </c>
      <c r="K2082" s="87">
        <f>+IF(ISNUMBER(DATA!AP644),DATA!AP644,"n/a")</f>
        <v>4.41774675726586</v>
      </c>
      <c r="L2082" s="77">
        <f>+IF(ISNUMBER(DATA!AQ644),DATA!AQ644,"n/a")</f>
        <v>-1.35873017683976E-2</v>
      </c>
      <c r="M2082" s="66"/>
      <c r="N2082" s="66"/>
      <c r="O2082" s="66"/>
      <c r="P2082" s="66"/>
      <c r="Q2082" s="66"/>
      <c r="S2082" s="70"/>
      <c r="U2082" s="70"/>
      <c r="W2082" s="70"/>
      <c r="Y2082" s="70"/>
    </row>
    <row r="2083" spans="1:25" s="69" customFormat="1" x14ac:dyDescent="0.2">
      <c r="A2083" s="66" t="s">
        <v>12</v>
      </c>
      <c r="B2083" s="66" t="s">
        <v>23</v>
      </c>
      <c r="C2083" s="66" t="s">
        <v>10</v>
      </c>
      <c r="D2083" s="66" t="s">
        <v>307</v>
      </c>
      <c r="E2083" s="87">
        <f>+IF(ISNUMBER(DATA!L645),DATA!L645,"n/a")</f>
        <v>3.8378065318626602</v>
      </c>
      <c r="F2083" s="77">
        <f>+IF(ISNUMBER(DATA!M645),DATA!M645,"n/a")</f>
        <v>3.4293775555381899E-2</v>
      </c>
      <c r="G2083" s="87">
        <f>+IF(ISNUMBER(DATA!V645),DATA!V645,"n/a")</f>
        <v>3.8609832739155401</v>
      </c>
      <c r="H2083" s="77">
        <f>+IF(ISNUMBER(DATA!W645),DATA!W645,"n/a")</f>
        <v>1.9723029581950199E-2</v>
      </c>
      <c r="I2083" s="87">
        <f>+IF(ISNUMBER(DATA!AF645),DATA!AF645,"n/a")</f>
        <v>3.8791845626146002</v>
      </c>
      <c r="J2083" s="77">
        <f>+IF(ISNUMBER(DATA!AG645),DATA!AG645,"n/a")</f>
        <v>6.31744539826845E-3</v>
      </c>
      <c r="K2083" s="87">
        <f>+IF(ISNUMBER(DATA!AP645),DATA!AP645,"n/a")</f>
        <v>3.7941209457034102</v>
      </c>
      <c r="L2083" s="77">
        <f>+IF(ISNUMBER(DATA!AQ645),DATA!AQ645,"n/a")</f>
        <v>-3.2457732619186302E-2</v>
      </c>
      <c r="M2083" s="66"/>
      <c r="N2083" s="66"/>
      <c r="O2083" s="66"/>
      <c r="P2083" s="66"/>
      <c r="Q2083" s="66"/>
      <c r="S2083" s="70"/>
      <c r="U2083" s="70"/>
      <c r="W2083" s="70"/>
      <c r="Y2083" s="70"/>
    </row>
    <row r="2084" spans="1:25" s="69" customFormat="1" x14ac:dyDescent="0.2">
      <c r="A2084" s="66" t="s">
        <v>12</v>
      </c>
      <c r="B2084" s="66" t="s">
        <v>23</v>
      </c>
      <c r="C2084" s="66" t="s">
        <v>10</v>
      </c>
      <c r="D2084" s="66" t="s">
        <v>308</v>
      </c>
      <c r="E2084" s="87">
        <f>+IF(ISNUMBER(DATA!L646),DATA!L646,"n/a")</f>
        <v>3.4149065592026</v>
      </c>
      <c r="F2084" s="77">
        <f>+IF(ISNUMBER(DATA!M646),DATA!M646,"n/a")</f>
        <v>-0.109216109410012</v>
      </c>
      <c r="G2084" s="87">
        <f>+IF(ISNUMBER(DATA!V646),DATA!V646,"n/a")</f>
        <v>3.3847082929416001</v>
      </c>
      <c r="H2084" s="77">
        <f>+IF(ISNUMBER(DATA!W646),DATA!W646,"n/a")</f>
        <v>-0.125038406993599</v>
      </c>
      <c r="I2084" s="87">
        <f>+IF(ISNUMBER(DATA!AF646),DATA!AF646,"n/a")</f>
        <v>3.47521854574864</v>
      </c>
      <c r="J2084" s="77">
        <f>+IF(ISNUMBER(DATA!AG646),DATA!AG646,"n/a")</f>
        <v>-9.7439703353484799E-2</v>
      </c>
      <c r="K2084" s="87">
        <f>+IF(ISNUMBER(DATA!AP646),DATA!AP646,"n/a")</f>
        <v>3.58515533987695</v>
      </c>
      <c r="L2084" s="77">
        <f>+IF(ISNUMBER(DATA!AQ646),DATA!AQ646,"n/a")</f>
        <v>-8.7103315091436095E-2</v>
      </c>
      <c r="M2084" s="66"/>
      <c r="N2084" s="66"/>
      <c r="O2084" s="66"/>
      <c r="P2084" s="66"/>
      <c r="Q2084" s="66"/>
      <c r="S2084" s="70"/>
      <c r="U2084" s="70"/>
      <c r="W2084" s="70"/>
      <c r="Y2084" s="70"/>
    </row>
    <row r="2085" spans="1:25" s="69" customFormat="1" x14ac:dyDescent="0.2">
      <c r="A2085" s="66" t="s">
        <v>12</v>
      </c>
      <c r="B2085" s="66" t="s">
        <v>23</v>
      </c>
      <c r="C2085" s="66" t="s">
        <v>10</v>
      </c>
      <c r="D2085" s="66" t="s">
        <v>309</v>
      </c>
      <c r="E2085" s="87">
        <f>+IF(ISNUMBER(DATA!L647),DATA!L647,"n/a")</f>
        <v>3.8407952862802799</v>
      </c>
      <c r="F2085" s="77">
        <f>+IF(ISNUMBER(DATA!M647),DATA!M647,"n/a")</f>
        <v>2.1731517948849002E-2</v>
      </c>
      <c r="G2085" s="87">
        <f>+IF(ISNUMBER(DATA!V647),DATA!V647,"n/a")</f>
        <v>3.7599481852493701</v>
      </c>
      <c r="H2085" s="77">
        <f>+IF(ISNUMBER(DATA!W647),DATA!W647,"n/a")</f>
        <v>-1.85582236280857E-2</v>
      </c>
      <c r="I2085" s="87">
        <f>+IF(ISNUMBER(DATA!AF647),DATA!AF647,"n/a")</f>
        <v>3.76897094117066</v>
      </c>
      <c r="J2085" s="77">
        <f>+IF(ISNUMBER(DATA!AG647),DATA!AG647,"n/a")</f>
        <v>-1.6308074174109701E-2</v>
      </c>
      <c r="K2085" s="87">
        <f>+IF(ISNUMBER(DATA!AP647),DATA!AP647,"n/a")</f>
        <v>3.7497040394115499</v>
      </c>
      <c r="L2085" s="77">
        <f>+IF(ISNUMBER(DATA!AQ647),DATA!AQ647,"n/a")</f>
        <v>-1.7671787152481199E-2</v>
      </c>
      <c r="M2085" s="66"/>
      <c r="N2085" s="66"/>
      <c r="O2085" s="66"/>
      <c r="P2085" s="66"/>
      <c r="Q2085" s="66"/>
      <c r="S2085" s="70"/>
      <c r="U2085" s="70"/>
      <c r="W2085" s="70"/>
      <c r="Y2085" s="70"/>
    </row>
    <row r="2086" spans="1:25" s="69" customFormat="1" x14ac:dyDescent="0.2">
      <c r="A2086" s="66" t="s">
        <v>12</v>
      </c>
      <c r="B2086" s="66" t="s">
        <v>23</v>
      </c>
      <c r="C2086" s="66" t="s">
        <v>10</v>
      </c>
      <c r="D2086" s="66" t="s">
        <v>310</v>
      </c>
      <c r="E2086" s="87">
        <f>+IF(ISNUMBER(DATA!L648),DATA!L648,"n/a")</f>
        <v>3.58955774019402</v>
      </c>
      <c r="F2086" s="77">
        <f>+IF(ISNUMBER(DATA!M648),DATA!M648,"n/a")</f>
        <v>-5.5584613004397702E-2</v>
      </c>
      <c r="G2086" s="87">
        <f>+IF(ISNUMBER(DATA!V648),DATA!V648,"n/a")</f>
        <v>3.5329321493169101</v>
      </c>
      <c r="H2086" s="77">
        <f>+IF(ISNUMBER(DATA!W648),DATA!W648,"n/a")</f>
        <v>-8.5002784092275005E-2</v>
      </c>
      <c r="I2086" s="87">
        <f>+IF(ISNUMBER(DATA!AF648),DATA!AF648,"n/a")</f>
        <v>3.6430467482028601</v>
      </c>
      <c r="J2086" s="77">
        <f>+IF(ISNUMBER(DATA!AG648),DATA!AG648,"n/a")</f>
        <v>-5.1286972318421102E-2</v>
      </c>
      <c r="K2086" s="87">
        <f>+IF(ISNUMBER(DATA!AP648),DATA!AP648,"n/a")</f>
        <v>3.7370824557714699</v>
      </c>
      <c r="L2086" s="77">
        <f>+IF(ISNUMBER(DATA!AQ648),DATA!AQ648,"n/a")</f>
        <v>-3.3427643015216703E-2</v>
      </c>
      <c r="M2086" s="66"/>
      <c r="N2086" s="66"/>
      <c r="O2086" s="66"/>
      <c r="P2086" s="66"/>
      <c r="Q2086" s="66"/>
      <c r="S2086" s="70"/>
      <c r="U2086" s="70"/>
      <c r="W2086" s="70"/>
      <c r="Y2086" s="70"/>
    </row>
    <row r="2087" spans="1:25" s="69" customFormat="1" x14ac:dyDescent="0.2">
      <c r="A2087" s="66" t="s">
        <v>12</v>
      </c>
      <c r="B2087" s="66" t="s">
        <v>23</v>
      </c>
      <c r="C2087" s="66" t="s">
        <v>10</v>
      </c>
      <c r="D2087" s="66" t="s">
        <v>311</v>
      </c>
      <c r="E2087" s="87">
        <f>+IF(ISNUMBER(DATA!L649),DATA!L649,"n/a")</f>
        <v>4.7159620384485903</v>
      </c>
      <c r="F2087" s="77">
        <f>+IF(ISNUMBER(DATA!M649),DATA!M649,"n/a")</f>
        <v>0.13728964192356399</v>
      </c>
      <c r="G2087" s="87">
        <f>+IF(ISNUMBER(DATA!V649),DATA!V649,"n/a")</f>
        <v>4.6821590664518098</v>
      </c>
      <c r="H2087" s="77">
        <f>+IF(ISNUMBER(DATA!W649),DATA!W649,"n/a")</f>
        <v>0.14599244826779401</v>
      </c>
      <c r="I2087" s="87">
        <f>+IF(ISNUMBER(DATA!AF649),DATA!AF649,"n/a")</f>
        <v>4.6751405867327698</v>
      </c>
      <c r="J2087" s="77">
        <f>+IF(ISNUMBER(DATA!AG649),DATA!AG649,"n/a")</f>
        <v>0.18014499909482201</v>
      </c>
      <c r="K2087" s="87">
        <f>+IF(ISNUMBER(DATA!AP649),DATA!AP649,"n/a")</f>
        <v>4.4069169573932401</v>
      </c>
      <c r="L2087" s="77">
        <f>+IF(ISNUMBER(DATA!AQ649),DATA!AQ649,"n/a")</f>
        <v>0.106108019366753</v>
      </c>
      <c r="M2087" s="66"/>
      <c r="N2087" s="66"/>
      <c r="O2087" s="66"/>
      <c r="P2087" s="66"/>
      <c r="Q2087" s="66"/>
      <c r="S2087" s="70"/>
      <c r="U2087" s="70"/>
      <c r="W2087" s="70"/>
      <c r="Y2087" s="70"/>
    </row>
    <row r="2088" spans="1:25" s="69" customFormat="1" x14ac:dyDescent="0.2">
      <c r="A2088" s="66" t="s">
        <v>12</v>
      </c>
      <c r="B2088" s="66" t="s">
        <v>23</v>
      </c>
      <c r="C2088" s="66" t="s">
        <v>10</v>
      </c>
      <c r="D2088" s="66" t="s">
        <v>312</v>
      </c>
      <c r="E2088" s="87">
        <f>+IF(ISNUMBER(DATA!L650),DATA!L650,"n/a")</f>
        <v>3.6850517105864302</v>
      </c>
      <c r="F2088" s="77">
        <f>+IF(ISNUMBER(DATA!M650),DATA!M650,"n/a")</f>
        <v>-1.35197797288989E-2</v>
      </c>
      <c r="G2088" s="87">
        <f>+IF(ISNUMBER(DATA!V650),DATA!V650,"n/a")</f>
        <v>3.7235560366881901</v>
      </c>
      <c r="H2088" s="77">
        <f>+IF(ISNUMBER(DATA!W650),DATA!W650,"n/a")</f>
        <v>1.01486770685795E-3</v>
      </c>
      <c r="I2088" s="87">
        <f>+IF(ISNUMBER(DATA!AF650),DATA!AF650,"n/a")</f>
        <v>3.7368745708686602</v>
      </c>
      <c r="J2088" s="77">
        <f>+IF(ISNUMBER(DATA!AG650),DATA!AG650,"n/a")</f>
        <v>2.8718630610586201E-3</v>
      </c>
      <c r="K2088" s="87">
        <f>+IF(ISNUMBER(DATA!AP650),DATA!AP650,"n/a")</f>
        <v>3.7084205548455502</v>
      </c>
      <c r="L2088" s="77">
        <f>+IF(ISNUMBER(DATA!AQ650),DATA!AQ650,"n/a")</f>
        <v>7.1043565220203601E-3</v>
      </c>
      <c r="M2088" s="66"/>
      <c r="N2088" s="66"/>
      <c r="O2088" s="66"/>
      <c r="P2088" s="66"/>
      <c r="Q2088" s="66"/>
      <c r="S2088" s="70"/>
      <c r="U2088" s="70"/>
      <c r="W2088" s="70"/>
      <c r="Y2088" s="70"/>
    </row>
    <row r="2089" spans="1:25" s="69" customFormat="1" x14ac:dyDescent="0.2">
      <c r="A2089" s="66" t="s">
        <v>12</v>
      </c>
      <c r="B2089" s="66" t="s">
        <v>23</v>
      </c>
      <c r="C2089" s="66" t="s">
        <v>10</v>
      </c>
      <c r="D2089" s="66" t="s">
        <v>313</v>
      </c>
      <c r="E2089" s="87">
        <f>+IF(ISNUMBER(DATA!L651),DATA!L651,"n/a")</f>
        <v>4.0697954308250299</v>
      </c>
      <c r="F2089" s="77">
        <f>+IF(ISNUMBER(DATA!M651),DATA!M651,"n/a")</f>
        <v>-1.61625012292878E-2</v>
      </c>
      <c r="G2089" s="87">
        <f>+IF(ISNUMBER(DATA!V651),DATA!V651,"n/a")</f>
        <v>4.0801942368993203</v>
      </c>
      <c r="H2089" s="77">
        <f>+IF(ISNUMBER(DATA!W651),DATA!W651,"n/a")</f>
        <v>-2.4966159094688401E-2</v>
      </c>
      <c r="I2089" s="87">
        <f>+IF(ISNUMBER(DATA!AF651),DATA!AF651,"n/a")</f>
        <v>4.1470824637341401</v>
      </c>
      <c r="J2089" s="77">
        <f>+IF(ISNUMBER(DATA!AG651),DATA!AG651,"n/a")</f>
        <v>-1.5142607245387E-2</v>
      </c>
      <c r="K2089" s="87">
        <f>+IF(ISNUMBER(DATA!AP651),DATA!AP651,"n/a")</f>
        <v>4.13521875356441</v>
      </c>
      <c r="L2089" s="77">
        <f>+IF(ISNUMBER(DATA!AQ651),DATA!AQ651,"n/a")</f>
        <v>-3.8231191635872297E-2</v>
      </c>
      <c r="M2089" s="66"/>
      <c r="N2089" s="66"/>
      <c r="O2089" s="66"/>
      <c r="P2089" s="66"/>
      <c r="Q2089" s="66"/>
      <c r="S2089" s="70"/>
      <c r="U2089" s="70"/>
      <c r="W2089" s="70"/>
      <c r="Y2089" s="70"/>
    </row>
    <row r="2090" spans="1:25" s="69" customFormat="1" x14ac:dyDescent="0.2">
      <c r="A2090" s="66" t="s">
        <v>12</v>
      </c>
      <c r="B2090" s="66" t="s">
        <v>23</v>
      </c>
      <c r="C2090" s="66" t="s">
        <v>10</v>
      </c>
      <c r="D2090" s="66" t="s">
        <v>314</v>
      </c>
      <c r="E2090" s="87">
        <f>+IF(ISNUMBER(DATA!L652),DATA!L652,"n/a")</f>
        <v>4.8335894675911302</v>
      </c>
      <c r="F2090" s="77">
        <f>+IF(ISNUMBER(DATA!M652),DATA!M652,"n/a")</f>
        <v>-1.7858160654566399E-2</v>
      </c>
      <c r="G2090" s="87">
        <f>+IF(ISNUMBER(DATA!V652),DATA!V652,"n/a")</f>
        <v>4.9819855293981901</v>
      </c>
      <c r="H2090" s="77">
        <f>+IF(ISNUMBER(DATA!W652),DATA!W652,"n/a")</f>
        <v>3.96944699786334E-2</v>
      </c>
      <c r="I2090" s="87">
        <f>+IF(ISNUMBER(DATA!AF652),DATA!AF652,"n/a")</f>
        <v>5.0589350941410798</v>
      </c>
      <c r="J2090" s="77">
        <f>+IF(ISNUMBER(DATA!AG652),DATA!AG652,"n/a")</f>
        <v>8.6643401633674094E-2</v>
      </c>
      <c r="K2090" s="87">
        <f>+IF(ISNUMBER(DATA!AP652),DATA!AP652,"n/a")</f>
        <v>4.9065511667867003</v>
      </c>
      <c r="L2090" s="77">
        <f>+IF(ISNUMBER(DATA!AQ652),DATA!AQ652,"n/a")</f>
        <v>5.9889913485907602E-2</v>
      </c>
      <c r="M2090" s="66"/>
      <c r="N2090" s="66"/>
      <c r="O2090" s="66"/>
      <c r="P2090" s="66"/>
      <c r="Q2090" s="66"/>
      <c r="S2090" s="70"/>
      <c r="U2090" s="70"/>
      <c r="W2090" s="70"/>
      <c r="Y2090" s="70"/>
    </row>
    <row r="2091" spans="1:25" s="69" customFormat="1" x14ac:dyDescent="0.2">
      <c r="A2091" s="66" t="s">
        <v>12</v>
      </c>
      <c r="B2091" s="66" t="s">
        <v>23</v>
      </c>
      <c r="C2091" s="66" t="s">
        <v>10</v>
      </c>
      <c r="D2091" s="66" t="s">
        <v>315</v>
      </c>
      <c r="E2091" s="87">
        <f>+IF(ISNUMBER(DATA!L653),DATA!L653,"n/a")</f>
        <v>3.9111443925124698</v>
      </c>
      <c r="F2091" s="77">
        <f>+IF(ISNUMBER(DATA!M653),DATA!M653,"n/a")</f>
        <v>-9.3132285553203104E-3</v>
      </c>
      <c r="G2091" s="87">
        <f>+IF(ISNUMBER(DATA!V653),DATA!V653,"n/a")</f>
        <v>3.9250217481307601</v>
      </c>
      <c r="H2091" s="77">
        <f>+IF(ISNUMBER(DATA!W653),DATA!W653,"n/a")</f>
        <v>-2.1343647820181302E-2</v>
      </c>
      <c r="I2091" s="87">
        <f>+IF(ISNUMBER(DATA!AF653),DATA!AF653,"n/a")</f>
        <v>3.9375875786093899</v>
      </c>
      <c r="J2091" s="77">
        <f>+IF(ISNUMBER(DATA!AG653),DATA!AG653,"n/a")</f>
        <v>-2.99984233418168E-2</v>
      </c>
      <c r="K2091" s="87">
        <f>+IF(ISNUMBER(DATA!AP653),DATA!AP653,"n/a")</f>
        <v>3.8827955866402699</v>
      </c>
      <c r="L2091" s="77">
        <f>+IF(ISNUMBER(DATA!AQ653),DATA!AQ653,"n/a")</f>
        <v>-7.4122748188890197E-2</v>
      </c>
      <c r="M2091" s="66"/>
      <c r="N2091" s="66"/>
      <c r="O2091" s="66"/>
      <c r="P2091" s="66"/>
      <c r="Q2091" s="66"/>
      <c r="S2091" s="70"/>
      <c r="U2091" s="70"/>
      <c r="W2091" s="70"/>
      <c r="Y2091" s="70"/>
    </row>
    <row r="2092" spans="1:25" s="69" customFormat="1" x14ac:dyDescent="0.2">
      <c r="A2092" s="66" t="s">
        <v>12</v>
      </c>
      <c r="B2092" s="66" t="s">
        <v>23</v>
      </c>
      <c r="C2092" s="66" t="s">
        <v>10</v>
      </c>
      <c r="D2092" s="66" t="s">
        <v>316</v>
      </c>
      <c r="E2092" s="87">
        <f>+IF(ISNUMBER(DATA!L654),DATA!L654,"n/a")</f>
        <v>3.849478119359</v>
      </c>
      <c r="F2092" s="77">
        <f>+IF(ISNUMBER(DATA!M654),DATA!M654,"n/a")</f>
        <v>1.5702939215552401E-2</v>
      </c>
      <c r="G2092" s="87">
        <f>+IF(ISNUMBER(DATA!V654),DATA!V654,"n/a")</f>
        <v>3.8118760417366699</v>
      </c>
      <c r="H2092" s="77">
        <f>+IF(ISNUMBER(DATA!W654),DATA!W654,"n/a")</f>
        <v>-1.4372117293840201E-2</v>
      </c>
      <c r="I2092" s="87">
        <f>+IF(ISNUMBER(DATA!AF654),DATA!AF654,"n/a")</f>
        <v>3.7990477848106399</v>
      </c>
      <c r="J2092" s="77">
        <f>+IF(ISNUMBER(DATA!AG654),DATA!AG654,"n/a")</f>
        <v>-1.53679951626927E-2</v>
      </c>
      <c r="K2092" s="87">
        <f>+IF(ISNUMBER(DATA!AP654),DATA!AP654,"n/a")</f>
        <v>3.7787868986570898</v>
      </c>
      <c r="L2092" s="77">
        <f>+IF(ISNUMBER(DATA!AQ654),DATA!AQ654,"n/a")</f>
        <v>-1.66188456822348E-2</v>
      </c>
      <c r="M2092" s="66"/>
      <c r="N2092" s="66"/>
      <c r="O2092" s="66"/>
      <c r="P2092" s="66"/>
      <c r="Q2092" s="66"/>
      <c r="S2092" s="70"/>
      <c r="U2092" s="70"/>
      <c r="W2092" s="70"/>
      <c r="Y2092" s="70"/>
    </row>
    <row r="2093" spans="1:25" s="69" customFormat="1" x14ac:dyDescent="0.2">
      <c r="A2093" s="66" t="s">
        <v>12</v>
      </c>
      <c r="B2093" s="66" t="s">
        <v>23</v>
      </c>
      <c r="C2093" s="66" t="s">
        <v>10</v>
      </c>
      <c r="D2093" s="66" t="s">
        <v>317</v>
      </c>
      <c r="E2093" s="87">
        <f>+IF(ISNUMBER(DATA!L655),DATA!L655,"n/a")</f>
        <v>3.67616155737017</v>
      </c>
      <c r="F2093" s="77">
        <f>+IF(ISNUMBER(DATA!M655),DATA!M655,"n/a")</f>
        <v>0.15773081479794099</v>
      </c>
      <c r="G2093" s="87">
        <f>+IF(ISNUMBER(DATA!V655),DATA!V655,"n/a")</f>
        <v>3.4309551846260402</v>
      </c>
      <c r="H2093" s="77">
        <f>+IF(ISNUMBER(DATA!W655),DATA!W655,"n/a")</f>
        <v>1.5836765991725898E-2</v>
      </c>
      <c r="I2093" s="87">
        <f>+IF(ISNUMBER(DATA!AF655),DATA!AF655,"n/a")</f>
        <v>3.4042668442017399</v>
      </c>
      <c r="J2093" s="77">
        <f>+IF(ISNUMBER(DATA!AG655),DATA!AG655,"n/a")</f>
        <v>1.89202204699142E-3</v>
      </c>
      <c r="K2093" s="87">
        <f>+IF(ISNUMBER(DATA!AP655),DATA!AP655,"n/a")</f>
        <v>3.3715389049458802</v>
      </c>
      <c r="L2093" s="77">
        <f>+IF(ISNUMBER(DATA!AQ655),DATA!AQ655,"n/a")</f>
        <v>-2.79348583698073E-3</v>
      </c>
      <c r="M2093" s="66"/>
      <c r="N2093" s="66"/>
      <c r="O2093" s="66"/>
      <c r="P2093" s="66"/>
      <c r="Q2093" s="66"/>
      <c r="S2093" s="70"/>
      <c r="U2093" s="70"/>
      <c r="W2093" s="70"/>
      <c r="Y2093" s="70"/>
    </row>
    <row r="2094" spans="1:25" s="69" customFormat="1" x14ac:dyDescent="0.2">
      <c r="A2094" s="66" t="s">
        <v>12</v>
      </c>
      <c r="B2094" s="66" t="s">
        <v>23</v>
      </c>
      <c r="C2094" s="66" t="s">
        <v>10</v>
      </c>
      <c r="D2094" s="66" t="s">
        <v>318</v>
      </c>
      <c r="E2094" s="87">
        <f>+IF(ISNUMBER(DATA!L656),DATA!L656,"n/a")</f>
        <v>3.7594036804994801</v>
      </c>
      <c r="F2094" s="77">
        <f>+IF(ISNUMBER(DATA!M656),DATA!M656,"n/a")</f>
        <v>3.3006263679027703E-2</v>
      </c>
      <c r="G2094" s="87">
        <f>+IF(ISNUMBER(DATA!V656),DATA!V656,"n/a")</f>
        <v>3.7103240537416</v>
      </c>
      <c r="H2094" s="77">
        <f>+IF(ISNUMBER(DATA!W656),DATA!W656,"n/a")</f>
        <v>1.1797676124028799E-2</v>
      </c>
      <c r="I2094" s="87">
        <f>+IF(ISNUMBER(DATA!AF656),DATA!AF656,"n/a")</f>
        <v>3.6933027484512602</v>
      </c>
      <c r="J2094" s="77">
        <f>+IF(ISNUMBER(DATA!AG656),DATA!AG656,"n/a")</f>
        <v>1.40826734519983E-2</v>
      </c>
      <c r="K2094" s="87">
        <f>+IF(ISNUMBER(DATA!AP656),DATA!AP656,"n/a")</f>
        <v>3.6627764947047901</v>
      </c>
      <c r="L2094" s="77">
        <f>+IF(ISNUMBER(DATA!AQ656),DATA!AQ656,"n/a")</f>
        <v>4.83231582855927E-3</v>
      </c>
      <c r="M2094" s="66"/>
      <c r="N2094" s="66"/>
      <c r="O2094" s="66"/>
      <c r="P2094" s="66"/>
      <c r="Q2094" s="66"/>
      <c r="S2094" s="70"/>
      <c r="U2094" s="70"/>
      <c r="W2094" s="70"/>
      <c r="Y2094" s="70"/>
    </row>
    <row r="2095" spans="1:25" s="69" customFormat="1" x14ac:dyDescent="0.2">
      <c r="A2095" s="66" t="s">
        <v>12</v>
      </c>
      <c r="B2095" s="66" t="s">
        <v>23</v>
      </c>
      <c r="C2095" s="66" t="s">
        <v>10</v>
      </c>
      <c r="D2095" s="66" t="s">
        <v>344</v>
      </c>
      <c r="E2095" s="87">
        <f>+IF(ISNUMBER(DATA!L657),DATA!L657,"n/a")</f>
        <v>3.7678664414460199</v>
      </c>
      <c r="F2095" s="77">
        <f>+IF(ISNUMBER(DATA!M657),DATA!M657,"n/a")</f>
        <v>-2.0992884802802998E-3</v>
      </c>
      <c r="G2095" s="87">
        <f>+IF(ISNUMBER(DATA!V657),DATA!V657,"n/a")</f>
        <v>3.8092567147515801</v>
      </c>
      <c r="H2095" s="77">
        <f>+IF(ISNUMBER(DATA!W657),DATA!W657,"n/a")</f>
        <v>-1.08719255387532E-3</v>
      </c>
      <c r="I2095" s="87">
        <f>+IF(ISNUMBER(DATA!AF657),DATA!AF657,"n/a")</f>
        <v>3.8120705055856798</v>
      </c>
      <c r="J2095" s="77">
        <f>+IF(ISNUMBER(DATA!AG657),DATA!AG657,"n/a")</f>
        <v>1.1816412545420299E-2</v>
      </c>
      <c r="K2095" s="87">
        <f>+IF(ISNUMBER(DATA!AP657),DATA!AP657,"n/a")</f>
        <v>3.8096456523441402</v>
      </c>
      <c r="L2095" s="77">
        <f>+IF(ISNUMBER(DATA!AQ657),DATA!AQ657,"n/a")</f>
        <v>1.3094214975786099E-2</v>
      </c>
      <c r="M2095" s="66"/>
      <c r="N2095" s="66"/>
      <c r="O2095" s="66"/>
      <c r="P2095" s="66"/>
      <c r="Q2095" s="66"/>
      <c r="S2095" s="70"/>
      <c r="U2095" s="70"/>
      <c r="W2095" s="70"/>
      <c r="Y2095" s="70"/>
    </row>
    <row r="2096" spans="1:25" s="69" customFormat="1" x14ac:dyDescent="0.2">
      <c r="A2096" s="66" t="s">
        <v>12</v>
      </c>
      <c r="B2096" s="66" t="s">
        <v>23</v>
      </c>
      <c r="C2096" s="66" t="s">
        <v>10</v>
      </c>
      <c r="D2096" s="66" t="s">
        <v>345</v>
      </c>
      <c r="E2096" s="87">
        <f>+IF(ISNUMBER(DATA!L658),DATA!L658,"n/a")</f>
        <v>3.8038159778038501</v>
      </c>
      <c r="F2096" s="77">
        <f>+IF(ISNUMBER(DATA!M658),DATA!M658,"n/a")</f>
        <v>-1.89469619503638E-2</v>
      </c>
      <c r="G2096" s="87">
        <f>+IF(ISNUMBER(DATA!V658),DATA!V658,"n/a")</f>
        <v>3.8228482049566201</v>
      </c>
      <c r="H2096" s="77">
        <f>+IF(ISNUMBER(DATA!W658),DATA!W658,"n/a")</f>
        <v>-1.81263820276398E-2</v>
      </c>
      <c r="I2096" s="87">
        <f>+IF(ISNUMBER(DATA!AF658),DATA!AF658,"n/a")</f>
        <v>3.8252703065742701</v>
      </c>
      <c r="J2096" s="77">
        <f>+IF(ISNUMBER(DATA!AG658),DATA!AG658,"n/a")</f>
        <v>-2.3390802766258399E-2</v>
      </c>
      <c r="K2096" s="87">
        <f>+IF(ISNUMBER(DATA!AP658),DATA!AP658,"n/a")</f>
        <v>3.8409069239564202</v>
      </c>
      <c r="L2096" s="77">
        <f>+IF(ISNUMBER(DATA!AQ658),DATA!AQ658,"n/a")</f>
        <v>-2.4595030007493E-2</v>
      </c>
      <c r="M2096" s="66"/>
      <c r="N2096" s="66"/>
      <c r="O2096" s="66"/>
      <c r="P2096" s="66"/>
      <c r="Q2096" s="66"/>
      <c r="S2096" s="70"/>
      <c r="U2096" s="70"/>
      <c r="W2096" s="70"/>
      <c r="Y2096" s="70"/>
    </row>
    <row r="2097" spans="1:25" x14ac:dyDescent="0.2">
      <c r="E2097" s="100"/>
      <c r="F2097" s="102"/>
      <c r="G2097" s="100"/>
      <c r="H2097" s="102"/>
      <c r="I2097" s="100"/>
      <c r="J2097" s="102"/>
      <c r="K2097" s="100"/>
      <c r="L2097" s="102"/>
    </row>
    <row r="2098" spans="1:25" s="69" customFormat="1" x14ac:dyDescent="0.2">
      <c r="A2098" s="66" t="s">
        <v>12</v>
      </c>
      <c r="B2098" s="66" t="s">
        <v>23</v>
      </c>
      <c r="C2098" s="66" t="s">
        <v>26</v>
      </c>
      <c r="D2098" s="66" t="s">
        <v>271</v>
      </c>
      <c r="E2098" s="87">
        <f>+IF(ISNUMBER(DATA!N609),DATA!N609,"n/a")</f>
        <v>2.5051761965564898</v>
      </c>
      <c r="F2098" s="77">
        <f>+IF(ISNUMBER(DATA!O609),DATA!O609,"n/a")</f>
        <v>8.8257583772310792E-3</v>
      </c>
      <c r="G2098" s="87">
        <f>+IF(ISNUMBER(DATA!X609),DATA!X609,"n/a")</f>
        <v>2.1087221328816002</v>
      </c>
      <c r="H2098" s="77">
        <f>+IF(ISNUMBER(DATA!Y609),DATA!Y609,"n/a")</f>
        <v>-6.6674891346942697E-2</v>
      </c>
      <c r="I2098" s="87">
        <f>+IF(ISNUMBER(DATA!AH609),DATA!AH609,"n/a")</f>
        <v>2.14130042281985</v>
      </c>
      <c r="J2098" s="77">
        <f>+IF(ISNUMBER(DATA!AI609),DATA!AI609,"n/a")</f>
        <v>-0.101453429125422</v>
      </c>
      <c r="K2098" s="87">
        <f>+IF(ISNUMBER(DATA!AR609),DATA!AR609,"n/a")</f>
        <v>2.2441088821724202</v>
      </c>
      <c r="L2098" s="77">
        <f>+IF(ISNUMBER(DATA!AS609),DATA!AS609,"n/a")</f>
        <v>-7.60027715457013E-2</v>
      </c>
      <c r="M2098" s="66"/>
      <c r="N2098" s="66"/>
      <c r="O2098" s="66"/>
      <c r="P2098" s="66"/>
      <c r="Q2098" s="66"/>
      <c r="S2098" s="70"/>
      <c r="U2098" s="70"/>
      <c r="W2098" s="70"/>
      <c r="Y2098" s="70"/>
    </row>
    <row r="2099" spans="1:25" s="69" customFormat="1" x14ac:dyDescent="0.2">
      <c r="A2099" s="66" t="s">
        <v>12</v>
      </c>
      <c r="B2099" s="66" t="s">
        <v>23</v>
      </c>
      <c r="C2099" s="66" t="s">
        <v>26</v>
      </c>
      <c r="D2099" s="66" t="s">
        <v>272</v>
      </c>
      <c r="E2099" s="87">
        <f>+IF(ISNUMBER(DATA!N610),DATA!N610,"n/a")</f>
        <v>2.3242400625551198</v>
      </c>
      <c r="F2099" s="77">
        <f>+IF(ISNUMBER(DATA!O610),DATA!O610,"n/a")</f>
        <v>4.4140654188859901E-2</v>
      </c>
      <c r="G2099" s="87">
        <f>+IF(ISNUMBER(DATA!X610),DATA!X610,"n/a")</f>
        <v>2.2794193099720501</v>
      </c>
      <c r="H2099" s="77">
        <f>+IF(ISNUMBER(DATA!Y610),DATA!Y610,"n/a")</f>
        <v>2.8097766241953499E-2</v>
      </c>
      <c r="I2099" s="87">
        <f>+IF(ISNUMBER(DATA!AH610),DATA!AH610,"n/a")</f>
        <v>2.2796095144148598</v>
      </c>
      <c r="J2099" s="77">
        <f>+IF(ISNUMBER(DATA!AI610),DATA!AI610,"n/a")</f>
        <v>3.4029357803699402E-2</v>
      </c>
      <c r="K2099" s="87">
        <f>+IF(ISNUMBER(DATA!AR610),DATA!AR610,"n/a")</f>
        <v>2.2398769333213502</v>
      </c>
      <c r="L2099" s="77">
        <f>+IF(ISNUMBER(DATA!AS610),DATA!AS610,"n/a")</f>
        <v>3.0644848659717901E-2</v>
      </c>
      <c r="M2099" s="66"/>
      <c r="N2099" s="66"/>
      <c r="O2099" s="66"/>
      <c r="P2099" s="66"/>
      <c r="Q2099" s="66"/>
      <c r="S2099" s="70"/>
      <c r="U2099" s="70"/>
      <c r="W2099" s="70"/>
      <c r="Y2099" s="70"/>
    </row>
    <row r="2100" spans="1:25" s="69" customFormat="1" x14ac:dyDescent="0.2">
      <c r="A2100" s="66" t="s">
        <v>12</v>
      </c>
      <c r="B2100" s="66" t="s">
        <v>23</v>
      </c>
      <c r="C2100" s="66" t="s">
        <v>26</v>
      </c>
      <c r="D2100" s="66" t="s">
        <v>273</v>
      </c>
      <c r="E2100" s="87">
        <f>+IF(ISNUMBER(DATA!N611),DATA!N611,"n/a")</f>
        <v>2.12263080602263</v>
      </c>
      <c r="F2100" s="77">
        <f>+IF(ISNUMBER(DATA!O611),DATA!O611,"n/a")</f>
        <v>3.2128710739830098E-2</v>
      </c>
      <c r="G2100" s="87">
        <f>+IF(ISNUMBER(DATA!X611),DATA!X611,"n/a")</f>
        <v>2.06939528971128</v>
      </c>
      <c r="H2100" s="77">
        <f>+IF(ISNUMBER(DATA!Y611),DATA!Y611,"n/a")</f>
        <v>2.5690542522393799E-2</v>
      </c>
      <c r="I2100" s="87">
        <f>+IF(ISNUMBER(DATA!AH611),DATA!AH611,"n/a")</f>
        <v>2.0674562896759601</v>
      </c>
      <c r="J2100" s="77">
        <f>+IF(ISNUMBER(DATA!AI611),DATA!AI611,"n/a")</f>
        <v>1.7421700621368701E-2</v>
      </c>
      <c r="K2100" s="87">
        <f>+IF(ISNUMBER(DATA!AR611),DATA!AR611,"n/a")</f>
        <v>2.0511026675385402</v>
      </c>
      <c r="L2100" s="77">
        <f>+IF(ISNUMBER(DATA!AS611),DATA!AS611,"n/a")</f>
        <v>2.15888271465401E-3</v>
      </c>
      <c r="M2100" s="66"/>
      <c r="N2100" s="66"/>
      <c r="O2100" s="66"/>
      <c r="P2100" s="66"/>
      <c r="Q2100" s="66"/>
      <c r="S2100" s="70"/>
      <c r="U2100" s="70"/>
      <c r="W2100" s="70"/>
      <c r="Y2100" s="70"/>
    </row>
    <row r="2101" spans="1:25" s="69" customFormat="1" x14ac:dyDescent="0.2">
      <c r="A2101" s="66" t="s">
        <v>12</v>
      </c>
      <c r="B2101" s="66" t="s">
        <v>23</v>
      </c>
      <c r="C2101" s="66" t="s">
        <v>26</v>
      </c>
      <c r="D2101" s="66" t="s">
        <v>274</v>
      </c>
      <c r="E2101" s="87">
        <f>+IF(ISNUMBER(DATA!N612),DATA!N612,"n/a")</f>
        <v>2.3358188355256502</v>
      </c>
      <c r="F2101" s="77">
        <f>+IF(ISNUMBER(DATA!O612),DATA!O612,"n/a")</f>
        <v>6.6021827361789506E-2</v>
      </c>
      <c r="G2101" s="87">
        <f>+IF(ISNUMBER(DATA!X612),DATA!X612,"n/a")</f>
        <v>2.2893455981196502</v>
      </c>
      <c r="H2101" s="77">
        <f>+IF(ISNUMBER(DATA!Y612),DATA!Y612,"n/a")</f>
        <v>3.5996874992938001E-2</v>
      </c>
      <c r="I2101" s="87">
        <f>+IF(ISNUMBER(DATA!AH612),DATA!AH612,"n/a")</f>
        <v>2.2895178128319</v>
      </c>
      <c r="J2101" s="77">
        <f>+IF(ISNUMBER(DATA!AI612),DATA!AI612,"n/a")</f>
        <v>4.0374048155116603E-2</v>
      </c>
      <c r="K2101" s="87">
        <f>+IF(ISNUMBER(DATA!AR612),DATA!AR612,"n/a")</f>
        <v>2.2482117132263602</v>
      </c>
      <c r="L2101" s="77">
        <f>+IF(ISNUMBER(DATA!AS612),DATA!AS612,"n/a")</f>
        <v>3.0438286763453101E-2</v>
      </c>
      <c r="M2101" s="66"/>
      <c r="N2101" s="66"/>
      <c r="O2101" s="66"/>
      <c r="P2101" s="66"/>
      <c r="Q2101" s="66"/>
      <c r="S2101" s="70"/>
      <c r="U2101" s="70"/>
      <c r="W2101" s="70"/>
      <c r="Y2101" s="70"/>
    </row>
    <row r="2102" spans="1:25" s="69" customFormat="1" x14ac:dyDescent="0.2">
      <c r="A2102" s="66" t="s">
        <v>12</v>
      </c>
      <c r="B2102" s="66" t="s">
        <v>23</v>
      </c>
      <c r="C2102" s="66" t="s">
        <v>26</v>
      </c>
      <c r="D2102" s="66" t="s">
        <v>275</v>
      </c>
      <c r="E2102" s="87">
        <f>+IF(ISNUMBER(DATA!N613),DATA!N613,"n/a")</f>
        <v>2.1066324400155301</v>
      </c>
      <c r="F2102" s="77">
        <f>+IF(ISNUMBER(DATA!O613),DATA!O613,"n/a")</f>
        <v>1.16031743973241E-2</v>
      </c>
      <c r="G2102" s="87">
        <f>+IF(ISNUMBER(DATA!X613),DATA!X613,"n/a")</f>
        <v>1.98183614903227</v>
      </c>
      <c r="H2102" s="77">
        <f>+IF(ISNUMBER(DATA!Y613),DATA!Y613,"n/a")</f>
        <v>-4.2535016240667502E-2</v>
      </c>
      <c r="I2102" s="87">
        <f>+IF(ISNUMBER(DATA!AH613),DATA!AH613,"n/a")</f>
        <v>1.93660160785104</v>
      </c>
      <c r="J2102" s="77">
        <f>+IF(ISNUMBER(DATA!AI613),DATA!AI613,"n/a")</f>
        <v>-6.7673563870703196E-2</v>
      </c>
      <c r="K2102" s="87">
        <f>+IF(ISNUMBER(DATA!AR613),DATA!AR613,"n/a")</f>
        <v>1.96884198778231</v>
      </c>
      <c r="L2102" s="77">
        <f>+IF(ISNUMBER(DATA!AS613),DATA!AS613,"n/a")</f>
        <v>-4.8674626638354597E-2</v>
      </c>
      <c r="M2102" s="66"/>
      <c r="N2102" s="66"/>
      <c r="O2102" s="66"/>
      <c r="P2102" s="66"/>
      <c r="Q2102" s="66"/>
      <c r="S2102" s="70"/>
      <c r="U2102" s="70"/>
      <c r="W2102" s="70"/>
      <c r="Y2102" s="70"/>
    </row>
    <row r="2103" spans="1:25" s="69" customFormat="1" x14ac:dyDescent="0.2">
      <c r="A2103" s="66" t="s">
        <v>12</v>
      </c>
      <c r="B2103" s="66" t="s">
        <v>23</v>
      </c>
      <c r="C2103" s="66" t="s">
        <v>26</v>
      </c>
      <c r="D2103" s="66" t="s">
        <v>276</v>
      </c>
      <c r="E2103" s="87">
        <f>+IF(ISNUMBER(DATA!N614),DATA!N614,"n/a")</f>
        <v>2.0933759879674101</v>
      </c>
      <c r="F2103" s="77">
        <f>+IF(ISNUMBER(DATA!O614),DATA!O614,"n/a")</f>
        <v>5.2078777141062002E-2</v>
      </c>
      <c r="G2103" s="87">
        <f>+IF(ISNUMBER(DATA!X614),DATA!X614,"n/a")</f>
        <v>2.01030988776593</v>
      </c>
      <c r="H2103" s="77">
        <f>+IF(ISNUMBER(DATA!Y614),DATA!Y614,"n/a")</f>
        <v>-2.80616280176311E-2</v>
      </c>
      <c r="I2103" s="87">
        <f>+IF(ISNUMBER(DATA!AH614),DATA!AH614,"n/a")</f>
        <v>2.0387388784532301</v>
      </c>
      <c r="J2103" s="77">
        <f>+IF(ISNUMBER(DATA!AI614),DATA!AI614,"n/a")</f>
        <v>-2.6523667798998299E-2</v>
      </c>
      <c r="K2103" s="87">
        <f>+IF(ISNUMBER(DATA!AR614),DATA!AR614,"n/a")</f>
        <v>2.0327160048059101</v>
      </c>
      <c r="L2103" s="77">
        <f>+IF(ISNUMBER(DATA!AS614),DATA!AS614,"n/a")</f>
        <v>-5.62563070917362E-2</v>
      </c>
      <c r="M2103" s="66"/>
      <c r="N2103" s="66"/>
      <c r="O2103" s="66"/>
      <c r="P2103" s="66"/>
      <c r="Q2103" s="66"/>
      <c r="S2103" s="70"/>
      <c r="U2103" s="70"/>
      <c r="W2103" s="70"/>
      <c r="Y2103" s="70"/>
    </row>
    <row r="2104" spans="1:25" s="69" customFormat="1" x14ac:dyDescent="0.2">
      <c r="A2104" s="66" t="s">
        <v>12</v>
      </c>
      <c r="B2104" s="66" t="s">
        <v>23</v>
      </c>
      <c r="C2104" s="66" t="s">
        <v>26</v>
      </c>
      <c r="D2104" s="66" t="s">
        <v>277</v>
      </c>
      <c r="E2104" s="87">
        <f>+IF(ISNUMBER(DATA!N615),DATA!N615,"n/a")</f>
        <v>1.9709216475148199</v>
      </c>
      <c r="F2104" s="77">
        <f>+IF(ISNUMBER(DATA!O615),DATA!O615,"n/a")</f>
        <v>-1.9754355820382499E-2</v>
      </c>
      <c r="G2104" s="87">
        <f>+IF(ISNUMBER(DATA!X615),DATA!X615,"n/a")</f>
        <v>1.9547357956112801</v>
      </c>
      <c r="H2104" s="77">
        <f>+IF(ISNUMBER(DATA!Y615),DATA!Y615,"n/a")</f>
        <v>-1.9745185583990698E-3</v>
      </c>
      <c r="I2104" s="87">
        <f>+IF(ISNUMBER(DATA!AH615),DATA!AH615,"n/a")</f>
        <v>1.9484224635034499</v>
      </c>
      <c r="J2104" s="77">
        <f>+IF(ISNUMBER(DATA!AI615),DATA!AI615,"n/a")</f>
        <v>7.6087505576216304E-3</v>
      </c>
      <c r="K2104" s="87">
        <f>+IF(ISNUMBER(DATA!AR615),DATA!AR615,"n/a")</f>
        <v>1.9666049456575301</v>
      </c>
      <c r="L2104" s="77">
        <f>+IF(ISNUMBER(DATA!AS615),DATA!AS615,"n/a")</f>
        <v>-5.4481315835948696E-3</v>
      </c>
      <c r="M2104" s="66"/>
      <c r="N2104" s="66"/>
      <c r="O2104" s="66"/>
      <c r="P2104" s="66"/>
      <c r="Q2104" s="66"/>
      <c r="S2104" s="70"/>
      <c r="U2104" s="70"/>
      <c r="W2104" s="70"/>
      <c r="Y2104" s="70"/>
    </row>
    <row r="2105" spans="1:25" s="69" customFormat="1" x14ac:dyDescent="0.2">
      <c r="A2105" s="66" t="s">
        <v>12</v>
      </c>
      <c r="B2105" s="66" t="s">
        <v>23</v>
      </c>
      <c r="C2105" s="66" t="s">
        <v>26</v>
      </c>
      <c r="D2105" s="66" t="s">
        <v>278</v>
      </c>
      <c r="E2105" s="87">
        <f>+IF(ISNUMBER(DATA!N616),DATA!N616,"n/a")</f>
        <v>2.22568087197206</v>
      </c>
      <c r="F2105" s="77">
        <f>+IF(ISNUMBER(DATA!O616),DATA!O616,"n/a")</f>
        <v>7.26503931903313E-2</v>
      </c>
      <c r="G2105" s="87">
        <f>+IF(ISNUMBER(DATA!X616),DATA!X616,"n/a")</f>
        <v>2.2018949687690701</v>
      </c>
      <c r="H2105" s="77">
        <f>+IF(ISNUMBER(DATA!Y616),DATA!Y616,"n/a")</f>
        <v>7.5466761539196306E-2</v>
      </c>
      <c r="I2105" s="87">
        <f>+IF(ISNUMBER(DATA!AH616),DATA!AH616,"n/a")</f>
        <v>2.1747275966275201</v>
      </c>
      <c r="J2105" s="77">
        <f>+IF(ISNUMBER(DATA!AI616),DATA!AI616,"n/a")</f>
        <v>3.6531725498736602E-2</v>
      </c>
      <c r="K2105" s="87">
        <f>+IF(ISNUMBER(DATA!AR616),DATA!AR616,"n/a")</f>
        <v>2.1601244508259798</v>
      </c>
      <c r="L2105" s="77">
        <f>+IF(ISNUMBER(DATA!AS616),DATA!AS616,"n/a")</f>
        <v>2.1539058166586099E-2</v>
      </c>
      <c r="M2105" s="66"/>
      <c r="N2105" s="66"/>
      <c r="O2105" s="66"/>
      <c r="P2105" s="66"/>
      <c r="Q2105" s="66"/>
      <c r="S2105" s="70"/>
      <c r="U2105" s="70"/>
      <c r="W2105" s="70"/>
      <c r="Y2105" s="70"/>
    </row>
    <row r="2106" spans="1:25" s="69" customFormat="1" x14ac:dyDescent="0.2">
      <c r="A2106" s="66" t="s">
        <v>12</v>
      </c>
      <c r="B2106" s="66" t="s">
        <v>23</v>
      </c>
      <c r="C2106" s="66" t="s">
        <v>26</v>
      </c>
      <c r="D2106" s="66" t="s">
        <v>279</v>
      </c>
      <c r="E2106" s="87">
        <f>+IF(ISNUMBER(DATA!N617),DATA!N617,"n/a")</f>
        <v>2.2547370781176101</v>
      </c>
      <c r="F2106" s="77">
        <f>+IF(ISNUMBER(DATA!O617),DATA!O617,"n/a")</f>
        <v>0.15034624220221601</v>
      </c>
      <c r="G2106" s="87">
        <f>+IF(ISNUMBER(DATA!X617),DATA!X617,"n/a")</f>
        <v>2.2326778217084202</v>
      </c>
      <c r="H2106" s="77">
        <f>+IF(ISNUMBER(DATA!Y617),DATA!Y617,"n/a")</f>
        <v>8.4376690443933505E-2</v>
      </c>
      <c r="I2106" s="87">
        <f>+IF(ISNUMBER(DATA!AH617),DATA!AH617,"n/a")</f>
        <v>2.2500956823446598</v>
      </c>
      <c r="J2106" s="77">
        <f>+IF(ISNUMBER(DATA!AI617),DATA!AI617,"n/a")</f>
        <v>7.9813425081308106E-2</v>
      </c>
      <c r="K2106" s="87">
        <f>+IF(ISNUMBER(DATA!AR617),DATA!AR617,"n/a")</f>
        <v>2.2296834792152702</v>
      </c>
      <c r="L2106" s="77">
        <f>+IF(ISNUMBER(DATA!AS617),DATA!AS617,"n/a")</f>
        <v>0.108041132151233</v>
      </c>
      <c r="M2106" s="66"/>
      <c r="N2106" s="66"/>
      <c r="O2106" s="66"/>
      <c r="P2106" s="66"/>
      <c r="Q2106" s="66"/>
      <c r="S2106" s="70"/>
      <c r="U2106" s="70"/>
      <c r="W2106" s="70"/>
      <c r="Y2106" s="70"/>
    </row>
    <row r="2107" spans="1:25" s="69" customFormat="1" x14ac:dyDescent="0.2">
      <c r="A2107" s="66" t="s">
        <v>12</v>
      </c>
      <c r="B2107" s="66" t="s">
        <v>23</v>
      </c>
      <c r="C2107" s="66" t="s">
        <v>26</v>
      </c>
      <c r="D2107" s="66" t="s">
        <v>280</v>
      </c>
      <c r="E2107" s="87">
        <f>+IF(ISNUMBER(DATA!N618),DATA!N618,"n/a")</f>
        <v>2.5353051463980498</v>
      </c>
      <c r="F2107" s="77">
        <f>+IF(ISNUMBER(DATA!O618),DATA!O618,"n/a")</f>
        <v>-9.6349459416947905E-3</v>
      </c>
      <c r="G2107" s="87">
        <f>+IF(ISNUMBER(DATA!X618),DATA!X618,"n/a")</f>
        <v>2.5698297779373598</v>
      </c>
      <c r="H2107" s="77">
        <f>+IF(ISNUMBER(DATA!Y618),DATA!Y618,"n/a")</f>
        <v>8.5388742399978897E-3</v>
      </c>
      <c r="I2107" s="87">
        <f>+IF(ISNUMBER(DATA!AH618),DATA!AH618,"n/a")</f>
        <v>2.56274575966401</v>
      </c>
      <c r="J2107" s="77">
        <f>+IF(ISNUMBER(DATA!AI618),DATA!AI618,"n/a")</f>
        <v>-6.3524700588362196E-3</v>
      </c>
      <c r="K2107" s="87">
        <f>+IF(ISNUMBER(DATA!AR618),DATA!AR618,"n/a")</f>
        <v>2.5877161056909799</v>
      </c>
      <c r="L2107" s="77">
        <f>+IF(ISNUMBER(DATA!AS618),DATA!AS618,"n/a")</f>
        <v>1.76267256646177E-2</v>
      </c>
      <c r="M2107" s="66"/>
      <c r="N2107" s="66"/>
      <c r="O2107" s="66"/>
      <c r="P2107" s="66"/>
      <c r="Q2107" s="66"/>
      <c r="S2107" s="70"/>
      <c r="U2107" s="70"/>
      <c r="W2107" s="70"/>
      <c r="Y2107" s="70"/>
    </row>
    <row r="2108" spans="1:25" s="69" customFormat="1" x14ac:dyDescent="0.2">
      <c r="A2108" s="66" t="s">
        <v>12</v>
      </c>
      <c r="B2108" s="66" t="s">
        <v>23</v>
      </c>
      <c r="C2108" s="66" t="s">
        <v>26</v>
      </c>
      <c r="D2108" s="66" t="s">
        <v>281</v>
      </c>
      <c r="E2108" s="87">
        <f>+IF(ISNUMBER(DATA!N619),DATA!N619,"n/a")</f>
        <v>2.1940909777999602</v>
      </c>
      <c r="F2108" s="77">
        <f>+IF(ISNUMBER(DATA!O619),DATA!O619,"n/a")</f>
        <v>3.9993498766289597E-2</v>
      </c>
      <c r="G2108" s="87">
        <f>+IF(ISNUMBER(DATA!X619),DATA!X619,"n/a")</f>
        <v>2.2073575979393101</v>
      </c>
      <c r="H2108" s="77">
        <f>+IF(ISNUMBER(DATA!Y619),DATA!Y619,"n/a")</f>
        <v>3.3600625495929799E-2</v>
      </c>
      <c r="I2108" s="87">
        <f>+IF(ISNUMBER(DATA!AH619),DATA!AH619,"n/a")</f>
        <v>2.2063680397943499</v>
      </c>
      <c r="J2108" s="77">
        <f>+IF(ISNUMBER(DATA!AI619),DATA!AI619,"n/a")</f>
        <v>3.4296438931454599E-2</v>
      </c>
      <c r="K2108" s="87">
        <f>+IF(ISNUMBER(DATA!AR619),DATA!AR619,"n/a")</f>
        <v>2.2007400076002801</v>
      </c>
      <c r="L2108" s="77">
        <f>+IF(ISNUMBER(DATA!AS619),DATA!AS619,"n/a")</f>
        <v>4.0179371005994502E-2</v>
      </c>
      <c r="M2108" s="66"/>
      <c r="N2108" s="66"/>
      <c r="O2108" s="66"/>
      <c r="P2108" s="66"/>
      <c r="Q2108" s="66"/>
      <c r="S2108" s="70"/>
      <c r="U2108" s="70"/>
      <c r="W2108" s="70"/>
      <c r="Y2108" s="70"/>
    </row>
    <row r="2109" spans="1:25" s="69" customFormat="1" x14ac:dyDescent="0.2">
      <c r="A2109" s="66" t="s">
        <v>12</v>
      </c>
      <c r="B2109" s="66" t="s">
        <v>23</v>
      </c>
      <c r="C2109" s="66" t="s">
        <v>26</v>
      </c>
      <c r="D2109" s="66" t="s">
        <v>282</v>
      </c>
      <c r="E2109" s="87">
        <f>+IF(ISNUMBER(DATA!N620),DATA!N620,"n/a")</f>
        <v>2.5051146140095</v>
      </c>
      <c r="F2109" s="77">
        <f>+IF(ISNUMBER(DATA!O620),DATA!O620,"n/a")</f>
        <v>0.124212422153492</v>
      </c>
      <c r="G2109" s="87">
        <f>+IF(ISNUMBER(DATA!X620),DATA!X620,"n/a")</f>
        <v>2.4982510289006998</v>
      </c>
      <c r="H2109" s="77">
        <f>+IF(ISNUMBER(DATA!Y620),DATA!Y620,"n/a")</f>
        <v>0.106514589293939</v>
      </c>
      <c r="I2109" s="87">
        <f>+IF(ISNUMBER(DATA!AH620),DATA!AH620,"n/a")</f>
        <v>2.4905123305947199</v>
      </c>
      <c r="J2109" s="77">
        <f>+IF(ISNUMBER(DATA!AI620),DATA!AI620,"n/a")</f>
        <v>8.1177659732264207E-2</v>
      </c>
      <c r="K2109" s="87">
        <f>+IF(ISNUMBER(DATA!AR620),DATA!AR620,"n/a")</f>
        <v>2.3811229319812299</v>
      </c>
      <c r="L2109" s="77">
        <f>+IF(ISNUMBER(DATA!AS620),DATA!AS620,"n/a")</f>
        <v>3.4275791838648498E-2</v>
      </c>
      <c r="M2109" s="66"/>
      <c r="N2109" s="66"/>
      <c r="O2109" s="66"/>
      <c r="P2109" s="66"/>
      <c r="Q2109" s="66"/>
      <c r="S2109" s="70"/>
      <c r="U2109" s="70"/>
      <c r="W2109" s="70"/>
      <c r="Y2109" s="70"/>
    </row>
    <row r="2110" spans="1:25" s="69" customFormat="1" x14ac:dyDescent="0.2">
      <c r="A2110" s="66" t="s">
        <v>12</v>
      </c>
      <c r="B2110" s="66" t="s">
        <v>23</v>
      </c>
      <c r="C2110" s="66" t="s">
        <v>26</v>
      </c>
      <c r="D2110" s="66" t="s">
        <v>283</v>
      </c>
      <c r="E2110" s="87">
        <f>+IF(ISNUMBER(DATA!N621),DATA!N621,"n/a")</f>
        <v>2.3283038781579299</v>
      </c>
      <c r="F2110" s="77">
        <f>+IF(ISNUMBER(DATA!O621),DATA!O621,"n/a")</f>
        <v>7.7411249584136102E-2</v>
      </c>
      <c r="G2110" s="87">
        <f>+IF(ISNUMBER(DATA!X621),DATA!X621,"n/a")</f>
        <v>2.3410508483138099</v>
      </c>
      <c r="H2110" s="77">
        <f>+IF(ISNUMBER(DATA!Y621),DATA!Y621,"n/a")</f>
        <v>6.9557161742772503E-2</v>
      </c>
      <c r="I2110" s="87">
        <f>+IF(ISNUMBER(DATA!AH621),DATA!AH621,"n/a")</f>
        <v>2.3282422143703299</v>
      </c>
      <c r="J2110" s="77">
        <f>+IF(ISNUMBER(DATA!AI621),DATA!AI621,"n/a")</f>
        <v>5.5107779013773402E-2</v>
      </c>
      <c r="K2110" s="87">
        <f>+IF(ISNUMBER(DATA!AR621),DATA!AR621,"n/a")</f>
        <v>2.2680212751031701</v>
      </c>
      <c r="L2110" s="77">
        <f>+IF(ISNUMBER(DATA!AS621),DATA!AS621,"n/a")</f>
        <v>3.1350526488126897E-2</v>
      </c>
      <c r="M2110" s="66"/>
      <c r="N2110" s="66"/>
      <c r="O2110" s="66"/>
      <c r="P2110" s="66"/>
      <c r="Q2110" s="66"/>
      <c r="S2110" s="70"/>
      <c r="U2110" s="70"/>
      <c r="W2110" s="70"/>
      <c r="Y2110" s="70"/>
    </row>
    <row r="2111" spans="1:25" s="69" customFormat="1" x14ac:dyDescent="0.2">
      <c r="A2111" s="66" t="s">
        <v>12</v>
      </c>
      <c r="B2111" s="66" t="s">
        <v>23</v>
      </c>
      <c r="C2111" s="66" t="s">
        <v>26</v>
      </c>
      <c r="D2111" s="66" t="s">
        <v>284</v>
      </c>
      <c r="E2111" s="87">
        <f>+IF(ISNUMBER(DATA!N622),DATA!N622,"n/a")</f>
        <v>2.0411992135401902</v>
      </c>
      <c r="F2111" s="77">
        <f>+IF(ISNUMBER(DATA!O622),DATA!O622,"n/a")</f>
        <v>3.6613977996199698E-2</v>
      </c>
      <c r="G2111" s="87">
        <f>+IF(ISNUMBER(DATA!X622),DATA!X622,"n/a")</f>
        <v>2.0407384287616299</v>
      </c>
      <c r="H2111" s="77">
        <f>+IF(ISNUMBER(DATA!Y622),DATA!Y622,"n/a")</f>
        <v>4.6942993402970999E-2</v>
      </c>
      <c r="I2111" s="87">
        <f>+IF(ISNUMBER(DATA!AH622),DATA!AH622,"n/a")</f>
        <v>2.0592389069954198</v>
      </c>
      <c r="J2111" s="77">
        <f>+IF(ISNUMBER(DATA!AI622),DATA!AI622,"n/a")</f>
        <v>9.0730256697575798E-2</v>
      </c>
      <c r="K2111" s="87">
        <f>+IF(ISNUMBER(DATA!AR622),DATA!AR622,"n/a")</f>
        <v>2.0674182900276001</v>
      </c>
      <c r="L2111" s="77">
        <f>+IF(ISNUMBER(DATA!AS622),DATA!AS622,"n/a")</f>
        <v>8.10812703518798E-2</v>
      </c>
      <c r="M2111" s="66"/>
      <c r="N2111" s="66"/>
      <c r="O2111" s="66"/>
      <c r="P2111" s="66"/>
      <c r="Q2111" s="66"/>
      <c r="S2111" s="70"/>
      <c r="U2111" s="70"/>
      <c r="W2111" s="70"/>
      <c r="Y2111" s="70"/>
    </row>
    <row r="2112" spans="1:25" s="69" customFormat="1" x14ac:dyDescent="0.2">
      <c r="A2112" s="66" t="s">
        <v>12</v>
      </c>
      <c r="B2112" s="66" t="s">
        <v>23</v>
      </c>
      <c r="C2112" s="66" t="s">
        <v>26</v>
      </c>
      <c r="D2112" s="66" t="s">
        <v>285</v>
      </c>
      <c r="E2112" s="87">
        <f>+IF(ISNUMBER(DATA!N623),DATA!N623,"n/a")</f>
        <v>1.70071321244352</v>
      </c>
      <c r="F2112" s="77">
        <f>+IF(ISNUMBER(DATA!O623),DATA!O623,"n/a")</f>
        <v>5.2028133500749897E-2</v>
      </c>
      <c r="G2112" s="87">
        <f>+IF(ISNUMBER(DATA!X623),DATA!X623,"n/a")</f>
        <v>1.8129729168876201</v>
      </c>
      <c r="H2112" s="77">
        <f>+IF(ISNUMBER(DATA!Y623),DATA!Y623,"n/a")</f>
        <v>0.14690388585636699</v>
      </c>
      <c r="I2112" s="87">
        <f>+IF(ISNUMBER(DATA!AH623),DATA!AH623,"n/a")</f>
        <v>1.7987243388704599</v>
      </c>
      <c r="J2112" s="77">
        <f>+IF(ISNUMBER(DATA!AI623),DATA!AI623,"n/a")</f>
        <v>0.14888823886730099</v>
      </c>
      <c r="K2112" s="87">
        <f>+IF(ISNUMBER(DATA!AR623),DATA!AR623,"n/a")</f>
        <v>1.8278737702969501</v>
      </c>
      <c r="L2112" s="77">
        <f>+IF(ISNUMBER(DATA!AS623),DATA!AS623,"n/a")</f>
        <v>0.10795063410955801</v>
      </c>
      <c r="M2112" s="66"/>
      <c r="N2112" s="66"/>
      <c r="O2112" s="66"/>
      <c r="P2112" s="66"/>
      <c r="Q2112" s="66"/>
      <c r="S2112" s="70"/>
      <c r="U2112" s="70"/>
      <c r="W2112" s="70"/>
      <c r="Y2112" s="70"/>
    </row>
    <row r="2113" spans="1:25" s="69" customFormat="1" x14ac:dyDescent="0.2">
      <c r="A2113" s="66" t="s">
        <v>12</v>
      </c>
      <c r="B2113" s="66" t="s">
        <v>23</v>
      </c>
      <c r="C2113" s="66" t="s">
        <v>26</v>
      </c>
      <c r="D2113" s="66" t="s">
        <v>286</v>
      </c>
      <c r="E2113" s="87">
        <f>+IF(ISNUMBER(DATA!N624),DATA!N624,"n/a")</f>
        <v>2.11283184577933</v>
      </c>
      <c r="F2113" s="77">
        <f>+IF(ISNUMBER(DATA!O624),DATA!O624,"n/a")</f>
        <v>-4.9691358772932601E-4</v>
      </c>
      <c r="G2113" s="87">
        <f>+IF(ISNUMBER(DATA!X624),DATA!X624,"n/a")</f>
        <v>1.9587482611114599</v>
      </c>
      <c r="H2113" s="77">
        <f>+IF(ISNUMBER(DATA!Y624),DATA!Y624,"n/a")</f>
        <v>-5.4479736810786002E-2</v>
      </c>
      <c r="I2113" s="87">
        <f>+IF(ISNUMBER(DATA!AH624),DATA!AH624,"n/a")</f>
        <v>2.0110487799719401</v>
      </c>
      <c r="J2113" s="77">
        <f>+IF(ISNUMBER(DATA!AI624),DATA!AI624,"n/a")</f>
        <v>-4.6398409823075797E-2</v>
      </c>
      <c r="K2113" s="87">
        <f>+IF(ISNUMBER(DATA!AR624),DATA!AR624,"n/a")</f>
        <v>2.03828970639902</v>
      </c>
      <c r="L2113" s="77">
        <f>+IF(ISNUMBER(DATA!AS624),DATA!AS624,"n/a")</f>
        <v>-2.3740445268073999E-2</v>
      </c>
      <c r="M2113" s="66"/>
      <c r="N2113" s="66"/>
      <c r="O2113" s="66"/>
      <c r="P2113" s="66"/>
      <c r="Q2113" s="66"/>
      <c r="S2113" s="70"/>
      <c r="U2113" s="70"/>
      <c r="W2113" s="70"/>
      <c r="Y2113" s="70"/>
    </row>
    <row r="2114" spans="1:25" s="69" customFormat="1" x14ac:dyDescent="0.2">
      <c r="A2114" s="66" t="s">
        <v>12</v>
      </c>
      <c r="B2114" s="66" t="s">
        <v>23</v>
      </c>
      <c r="C2114" s="66" t="s">
        <v>26</v>
      </c>
      <c r="D2114" s="66" t="s">
        <v>287</v>
      </c>
      <c r="E2114" s="87">
        <f>+IF(ISNUMBER(DATA!N625),DATA!N625,"n/a")</f>
        <v>2.1475605843021102</v>
      </c>
      <c r="F2114" s="77">
        <f>+IF(ISNUMBER(DATA!O625),DATA!O625,"n/a")</f>
        <v>3.7478607501266803E-2</v>
      </c>
      <c r="G2114" s="87">
        <f>+IF(ISNUMBER(DATA!X625),DATA!X625,"n/a")</f>
        <v>1.98541565358951</v>
      </c>
      <c r="H2114" s="77">
        <f>+IF(ISNUMBER(DATA!Y625),DATA!Y625,"n/a")</f>
        <v>-4.4195858881670297E-2</v>
      </c>
      <c r="I2114" s="87">
        <f>+IF(ISNUMBER(DATA!AH625),DATA!AH625,"n/a")</f>
        <v>2.0007517048412602</v>
      </c>
      <c r="J2114" s="77">
        <f>+IF(ISNUMBER(DATA!AI625),DATA!AI625,"n/a")</f>
        <v>-5.9318645502219901E-2</v>
      </c>
      <c r="K2114" s="87">
        <f>+IF(ISNUMBER(DATA!AR625),DATA!AR625,"n/a")</f>
        <v>2.03027177257328</v>
      </c>
      <c r="L2114" s="77">
        <f>+IF(ISNUMBER(DATA!AS625),DATA!AS625,"n/a")</f>
        <v>-4.0778414286470402E-2</v>
      </c>
      <c r="M2114" s="66"/>
      <c r="N2114" s="66"/>
      <c r="O2114" s="66"/>
      <c r="P2114" s="66"/>
      <c r="Q2114" s="66"/>
      <c r="S2114" s="70"/>
      <c r="U2114" s="70"/>
      <c r="W2114" s="70"/>
      <c r="Y2114" s="70"/>
    </row>
    <row r="2115" spans="1:25" s="69" customFormat="1" x14ac:dyDescent="0.2">
      <c r="A2115" s="66" t="s">
        <v>12</v>
      </c>
      <c r="B2115" s="66" t="s">
        <v>23</v>
      </c>
      <c r="C2115" s="66" t="s">
        <v>26</v>
      </c>
      <c r="D2115" s="66" t="s">
        <v>288</v>
      </c>
      <c r="E2115" s="87">
        <f>+IF(ISNUMBER(DATA!N626),DATA!N626,"n/a")</f>
        <v>2.6971375413487499</v>
      </c>
      <c r="F2115" s="77">
        <f>+IF(ISNUMBER(DATA!O626),DATA!O626,"n/a")</f>
        <v>0.161561836441178</v>
      </c>
      <c r="G2115" s="87">
        <f>+IF(ISNUMBER(DATA!X626),DATA!X626,"n/a")</f>
        <v>2.6844191974898801</v>
      </c>
      <c r="H2115" s="77">
        <f>+IF(ISNUMBER(DATA!Y626),DATA!Y626,"n/a")</f>
        <v>0.14072264923691899</v>
      </c>
      <c r="I2115" s="87">
        <f>+IF(ISNUMBER(DATA!AH626),DATA!AH626,"n/a")</f>
        <v>2.6731401255829299</v>
      </c>
      <c r="J2115" s="77">
        <f>+IF(ISNUMBER(DATA!AI626),DATA!AI626,"n/a")</f>
        <v>0.101450972184241</v>
      </c>
      <c r="K2115" s="87">
        <f>+IF(ISNUMBER(DATA!AR626),DATA!AR626,"n/a")</f>
        <v>2.5575066096925201</v>
      </c>
      <c r="L2115" s="77">
        <f>+IF(ISNUMBER(DATA!AS626),DATA!AS626,"n/a")</f>
        <v>5.2448011250114397E-2</v>
      </c>
      <c r="M2115" s="66"/>
      <c r="N2115" s="66"/>
      <c r="O2115" s="66"/>
      <c r="P2115" s="66"/>
      <c r="Q2115" s="66"/>
      <c r="S2115" s="70"/>
      <c r="U2115" s="70"/>
      <c r="W2115" s="70"/>
      <c r="Y2115" s="70"/>
    </row>
    <row r="2116" spans="1:25" s="69" customFormat="1" x14ac:dyDescent="0.2">
      <c r="A2116" s="66" t="s">
        <v>12</v>
      </c>
      <c r="B2116" s="66" t="s">
        <v>23</v>
      </c>
      <c r="C2116" s="66" t="s">
        <v>26</v>
      </c>
      <c r="D2116" s="66" t="s">
        <v>289</v>
      </c>
      <c r="E2116" s="87">
        <f>+IF(ISNUMBER(DATA!N627),DATA!N627,"n/a")</f>
        <v>2.3472216478079102</v>
      </c>
      <c r="F2116" s="77">
        <f>+IF(ISNUMBER(DATA!O627),DATA!O627,"n/a")</f>
        <v>4.73686884467985E-2</v>
      </c>
      <c r="G2116" s="87">
        <f>+IF(ISNUMBER(DATA!X627),DATA!X627,"n/a")</f>
        <v>2.3348476469687198</v>
      </c>
      <c r="H2116" s="77">
        <f>+IF(ISNUMBER(DATA!Y627),DATA!Y627,"n/a")</f>
        <v>6.6096568014727394E-2</v>
      </c>
      <c r="I2116" s="87">
        <f>+IF(ISNUMBER(DATA!AH627),DATA!AH627,"n/a")</f>
        <v>2.3155438361347498</v>
      </c>
      <c r="J2116" s="77">
        <f>+IF(ISNUMBER(DATA!AI627),DATA!AI627,"n/a")</f>
        <v>8.0740551370567806E-2</v>
      </c>
      <c r="K2116" s="87">
        <f>+IF(ISNUMBER(DATA!AR627),DATA!AR627,"n/a")</f>
        <v>2.2831407769186698</v>
      </c>
      <c r="L2116" s="77">
        <f>+IF(ISNUMBER(DATA!AS627),DATA!AS627,"n/a")</f>
        <v>8.66394342310189E-2</v>
      </c>
      <c r="M2116" s="66"/>
      <c r="N2116" s="66"/>
      <c r="O2116" s="66"/>
      <c r="P2116" s="66"/>
      <c r="Q2116" s="66"/>
      <c r="S2116" s="70"/>
      <c r="U2116" s="70"/>
      <c r="W2116" s="70"/>
      <c r="Y2116" s="70"/>
    </row>
    <row r="2117" spans="1:25" s="69" customFormat="1" x14ac:dyDescent="0.2">
      <c r="A2117" s="66" t="s">
        <v>12</v>
      </c>
      <c r="B2117" s="66" t="s">
        <v>23</v>
      </c>
      <c r="C2117" s="66" t="s">
        <v>26</v>
      </c>
      <c r="D2117" s="66" t="s">
        <v>290</v>
      </c>
      <c r="E2117" s="87">
        <f>+IF(ISNUMBER(DATA!N628),DATA!N628,"n/a")</f>
        <v>2.2773654232276401</v>
      </c>
      <c r="F2117" s="77">
        <f>+IF(ISNUMBER(DATA!O628),DATA!O628,"n/a")</f>
        <v>5.8636801654463798E-2</v>
      </c>
      <c r="G2117" s="87">
        <f>+IF(ISNUMBER(DATA!X628),DATA!X628,"n/a")</f>
        <v>2.2215109705001699</v>
      </c>
      <c r="H2117" s="77">
        <f>+IF(ISNUMBER(DATA!Y628),DATA!Y628,"n/a")</f>
        <v>2.86822556477309E-2</v>
      </c>
      <c r="I2117" s="87">
        <f>+IF(ISNUMBER(DATA!AH628),DATA!AH628,"n/a")</f>
        <v>2.2255034116025398</v>
      </c>
      <c r="J2117" s="77">
        <f>+IF(ISNUMBER(DATA!AI628),DATA!AI628,"n/a")</f>
        <v>3.4301057115527202E-2</v>
      </c>
      <c r="K2117" s="87">
        <f>+IF(ISNUMBER(DATA!AR628),DATA!AR628,"n/a")</f>
        <v>2.1900951424089299</v>
      </c>
      <c r="L2117" s="77">
        <f>+IF(ISNUMBER(DATA!AS628),DATA!AS628,"n/a")</f>
        <v>2.0056999902367E-2</v>
      </c>
      <c r="M2117" s="66"/>
      <c r="N2117" s="66"/>
      <c r="O2117" s="66"/>
      <c r="P2117" s="66"/>
      <c r="Q2117" s="66"/>
      <c r="S2117" s="70"/>
      <c r="U2117" s="70"/>
      <c r="W2117" s="70"/>
      <c r="Y2117" s="70"/>
    </row>
    <row r="2118" spans="1:25" s="69" customFormat="1" x14ac:dyDescent="0.2">
      <c r="A2118" s="66" t="s">
        <v>12</v>
      </c>
      <c r="B2118" s="66" t="s">
        <v>23</v>
      </c>
      <c r="C2118" s="66" t="s">
        <v>26</v>
      </c>
      <c r="D2118" s="66" t="s">
        <v>291</v>
      </c>
      <c r="E2118" s="87">
        <f>+IF(ISNUMBER(DATA!N629),DATA!N629,"n/a")</f>
        <v>2.4584333844722601</v>
      </c>
      <c r="F2118" s="77">
        <f>+IF(ISNUMBER(DATA!O629),DATA!O629,"n/a")</f>
        <v>-8.2624257764644608E-3</v>
      </c>
      <c r="G2118" s="87">
        <f>+IF(ISNUMBER(DATA!X629),DATA!X629,"n/a")</f>
        <v>2.5245563612911699</v>
      </c>
      <c r="H2118" s="77">
        <f>+IF(ISNUMBER(DATA!Y629),DATA!Y629,"n/a")</f>
        <v>3.6974567165641598E-2</v>
      </c>
      <c r="I2118" s="87">
        <f>+IF(ISNUMBER(DATA!AH629),DATA!AH629,"n/a")</f>
        <v>2.4469246521489501</v>
      </c>
      <c r="J2118" s="77">
        <f>+IF(ISNUMBER(DATA!AI629),DATA!AI629,"n/a")</f>
        <v>3.0192717178112598E-2</v>
      </c>
      <c r="K2118" s="87">
        <f>+IF(ISNUMBER(DATA!AR629),DATA!AR629,"n/a")</f>
        <v>2.4429642312792299</v>
      </c>
      <c r="L2118" s="77">
        <f>+IF(ISNUMBER(DATA!AS629),DATA!AS629,"n/a")</f>
        <v>2.7261620776570301E-2</v>
      </c>
      <c r="M2118" s="66"/>
      <c r="N2118" s="66"/>
      <c r="O2118" s="66"/>
      <c r="P2118" s="66"/>
      <c r="Q2118" s="66"/>
      <c r="S2118" s="70"/>
      <c r="U2118" s="70"/>
      <c r="W2118" s="70"/>
      <c r="Y2118" s="70"/>
    </row>
    <row r="2119" spans="1:25" s="69" customFormat="1" x14ac:dyDescent="0.2">
      <c r="A2119" s="66" t="s">
        <v>12</v>
      </c>
      <c r="B2119" s="66" t="s">
        <v>23</v>
      </c>
      <c r="C2119" s="66" t="s">
        <v>26</v>
      </c>
      <c r="D2119" s="66" t="s">
        <v>292</v>
      </c>
      <c r="E2119" s="87">
        <f>+IF(ISNUMBER(DATA!N630),DATA!N630,"n/a")</f>
        <v>2.3459177498103898</v>
      </c>
      <c r="F2119" s="77">
        <f>+IF(ISNUMBER(DATA!O630),DATA!O630,"n/a")</f>
        <v>7.3039778411231895E-2</v>
      </c>
      <c r="G2119" s="87">
        <f>+IF(ISNUMBER(DATA!X630),DATA!X630,"n/a")</f>
        <v>2.2979203388011999</v>
      </c>
      <c r="H2119" s="77">
        <f>+IF(ISNUMBER(DATA!Y630),DATA!Y630,"n/a")</f>
        <v>4.11769039508047E-2</v>
      </c>
      <c r="I2119" s="87">
        <f>+IF(ISNUMBER(DATA!AH630),DATA!AH630,"n/a")</f>
        <v>2.2669365141606801</v>
      </c>
      <c r="J2119" s="77">
        <f>+IF(ISNUMBER(DATA!AI630),DATA!AI630,"n/a")</f>
        <v>2.3178393883548799E-2</v>
      </c>
      <c r="K2119" s="87">
        <f>+IF(ISNUMBER(DATA!AR630),DATA!AR630,"n/a")</f>
        <v>2.22094090501471</v>
      </c>
      <c r="L2119" s="77">
        <f>+IF(ISNUMBER(DATA!AS630),DATA!AS630,"n/a")</f>
        <v>-1.3939154159705099E-3</v>
      </c>
      <c r="M2119" s="66"/>
      <c r="N2119" s="66"/>
      <c r="O2119" s="66"/>
      <c r="P2119" s="66"/>
      <c r="Q2119" s="66"/>
      <c r="S2119" s="70"/>
      <c r="U2119" s="70"/>
      <c r="W2119" s="70"/>
      <c r="Y2119" s="70"/>
    </row>
    <row r="2120" spans="1:25" s="69" customFormat="1" x14ac:dyDescent="0.2">
      <c r="A2120" s="66" t="s">
        <v>12</v>
      </c>
      <c r="B2120" s="66" t="s">
        <v>23</v>
      </c>
      <c r="C2120" s="66" t="s">
        <v>26</v>
      </c>
      <c r="D2120" s="66" t="s">
        <v>293</v>
      </c>
      <c r="E2120" s="87">
        <f>+IF(ISNUMBER(DATA!N631),DATA!N631,"n/a")</f>
        <v>2.5458909591770502</v>
      </c>
      <c r="F2120" s="77">
        <f>+IF(ISNUMBER(DATA!O631),DATA!O631,"n/a")</f>
        <v>0.127649132131024</v>
      </c>
      <c r="G2120" s="87">
        <f>+IF(ISNUMBER(DATA!X631),DATA!X631,"n/a")</f>
        <v>2.5362766357001698</v>
      </c>
      <c r="H2120" s="77">
        <f>+IF(ISNUMBER(DATA!Y631),DATA!Y631,"n/a")</f>
        <v>0.149334082062028</v>
      </c>
      <c r="I2120" s="87">
        <f>+IF(ISNUMBER(DATA!AH631),DATA!AH631,"n/a")</f>
        <v>2.39283539326073</v>
      </c>
      <c r="J2120" s="77">
        <f>+IF(ISNUMBER(DATA!AI631),DATA!AI631,"n/a")</f>
        <v>0.11151633135854699</v>
      </c>
      <c r="K2120" s="87">
        <f>+IF(ISNUMBER(DATA!AR631),DATA!AR631,"n/a")</f>
        <v>2.3049804779424501</v>
      </c>
      <c r="L2120" s="77">
        <f>+IF(ISNUMBER(DATA!AS631),DATA!AS631,"n/a")</f>
        <v>9.7783874230744805E-2</v>
      </c>
      <c r="M2120" s="66"/>
      <c r="N2120" s="66"/>
      <c r="O2120" s="66"/>
      <c r="P2120" s="66"/>
      <c r="Q2120" s="66"/>
      <c r="S2120" s="70"/>
      <c r="U2120" s="70"/>
      <c r="W2120" s="70"/>
      <c r="Y2120" s="70"/>
    </row>
    <row r="2121" spans="1:25" s="69" customFormat="1" x14ac:dyDescent="0.2">
      <c r="A2121" s="66" t="s">
        <v>12</v>
      </c>
      <c r="B2121" s="66" t="s">
        <v>23</v>
      </c>
      <c r="C2121" s="66" t="s">
        <v>26</v>
      </c>
      <c r="D2121" s="66" t="s">
        <v>294</v>
      </c>
      <c r="E2121" s="87">
        <f>+IF(ISNUMBER(DATA!N632),DATA!N632,"n/a")</f>
        <v>2.3328851019589898</v>
      </c>
      <c r="F2121" s="77">
        <f>+IF(ISNUMBER(DATA!O632),DATA!O632,"n/a")</f>
        <v>5.8082331103744E-2</v>
      </c>
      <c r="G2121" s="87">
        <f>+IF(ISNUMBER(DATA!X632),DATA!X632,"n/a")</f>
        <v>2.26554008089736</v>
      </c>
      <c r="H2121" s="77">
        <f>+IF(ISNUMBER(DATA!Y632),DATA!Y632,"n/a")</f>
        <v>2.45272498464904E-2</v>
      </c>
      <c r="I2121" s="87">
        <f>+IF(ISNUMBER(DATA!AH632),DATA!AH632,"n/a")</f>
        <v>2.2734787839649799</v>
      </c>
      <c r="J2121" s="77">
        <f>+IF(ISNUMBER(DATA!AI632),DATA!AI632,"n/a")</f>
        <v>2.97953665855057E-2</v>
      </c>
      <c r="K2121" s="87">
        <f>+IF(ISNUMBER(DATA!AR632),DATA!AR632,"n/a")</f>
        <v>2.2354426859907099</v>
      </c>
      <c r="L2121" s="77">
        <f>+IF(ISNUMBER(DATA!AS632),DATA!AS632,"n/a")</f>
        <v>1.92465445257449E-2</v>
      </c>
      <c r="M2121" s="66"/>
      <c r="N2121" s="66"/>
      <c r="O2121" s="66"/>
      <c r="P2121" s="66"/>
      <c r="Q2121" s="66"/>
      <c r="S2121" s="70"/>
      <c r="U2121" s="70"/>
      <c r="W2121" s="70"/>
      <c r="Y2121" s="70"/>
    </row>
    <row r="2122" spans="1:25" s="69" customFormat="1" x14ac:dyDescent="0.2">
      <c r="A2122" s="66" t="s">
        <v>12</v>
      </c>
      <c r="B2122" s="66" t="s">
        <v>23</v>
      </c>
      <c r="C2122" s="66" t="s">
        <v>26</v>
      </c>
      <c r="D2122" s="66" t="s">
        <v>295</v>
      </c>
      <c r="E2122" s="87">
        <f>+IF(ISNUMBER(DATA!N633),DATA!N633,"n/a")</f>
        <v>2.09387864957688</v>
      </c>
      <c r="F2122" s="77">
        <f>+IF(ISNUMBER(DATA!O633),DATA!O633,"n/a")</f>
        <v>2.2625097114810599E-2</v>
      </c>
      <c r="G2122" s="87">
        <f>+IF(ISNUMBER(DATA!X633),DATA!X633,"n/a")</f>
        <v>2.1649240665116198</v>
      </c>
      <c r="H2122" s="77">
        <f>+IF(ISNUMBER(DATA!Y633),DATA!Y633,"n/a")</f>
        <v>5.2002869770163898E-2</v>
      </c>
      <c r="I2122" s="87">
        <f>+IF(ISNUMBER(DATA!AH633),DATA!AH633,"n/a")</f>
        <v>2.1434576577466302</v>
      </c>
      <c r="J2122" s="77">
        <f>+IF(ISNUMBER(DATA!AI633),DATA!AI633,"n/a")</f>
        <v>6.2878613811192903E-3</v>
      </c>
      <c r="K2122" s="87">
        <f>+IF(ISNUMBER(DATA!AR633),DATA!AR633,"n/a")</f>
        <v>2.0864413477540298</v>
      </c>
      <c r="L2122" s="77">
        <f>+IF(ISNUMBER(DATA!AS633),DATA!AS633,"n/a")</f>
        <v>6.4822117621901902E-3</v>
      </c>
      <c r="M2122" s="66"/>
      <c r="N2122" s="66"/>
      <c r="O2122" s="66"/>
      <c r="P2122" s="66"/>
      <c r="Q2122" s="66"/>
      <c r="S2122" s="70"/>
      <c r="U2122" s="70"/>
      <c r="W2122" s="70"/>
      <c r="Y2122" s="70"/>
    </row>
    <row r="2123" spans="1:25" s="69" customFormat="1" x14ac:dyDescent="0.2">
      <c r="A2123" s="66" t="s">
        <v>12</v>
      </c>
      <c r="B2123" s="66" t="s">
        <v>23</v>
      </c>
      <c r="C2123" s="66" t="s">
        <v>26</v>
      </c>
      <c r="D2123" s="66" t="s">
        <v>296</v>
      </c>
      <c r="E2123" s="87">
        <f>+IF(ISNUMBER(DATA!N634),DATA!N634,"n/a")</f>
        <v>1.93072663369269</v>
      </c>
      <c r="F2123" s="77">
        <f>+IF(ISNUMBER(DATA!O634),DATA!O634,"n/a")</f>
        <v>-1.1551801228338999E-2</v>
      </c>
      <c r="G2123" s="87">
        <f>+IF(ISNUMBER(DATA!X634),DATA!X634,"n/a")</f>
        <v>1.92745924443396</v>
      </c>
      <c r="H2123" s="77">
        <f>+IF(ISNUMBER(DATA!Y634),DATA!Y634,"n/a")</f>
        <v>3.79801123338891E-2</v>
      </c>
      <c r="I2123" s="87">
        <f>+IF(ISNUMBER(DATA!AH634),DATA!AH634,"n/a")</f>
        <v>1.9118466930784901</v>
      </c>
      <c r="J2123" s="77">
        <f>+IF(ISNUMBER(DATA!AI634),DATA!AI634,"n/a")</f>
        <v>1.2460713487028501E-2</v>
      </c>
      <c r="K2123" s="87">
        <f>+IF(ISNUMBER(DATA!AR634),DATA!AR634,"n/a")</f>
        <v>1.89841115971139</v>
      </c>
      <c r="L2123" s="77">
        <f>+IF(ISNUMBER(DATA!AS634),DATA!AS634,"n/a")</f>
        <v>7.8830909404741401E-3</v>
      </c>
      <c r="M2123" s="66"/>
      <c r="N2123" s="66"/>
      <c r="O2123" s="66"/>
      <c r="P2123" s="66"/>
      <c r="Q2123" s="66"/>
      <c r="S2123" s="70"/>
      <c r="U2123" s="70"/>
      <c r="W2123" s="70"/>
      <c r="Y2123" s="70"/>
    </row>
    <row r="2124" spans="1:25" s="69" customFormat="1" x14ac:dyDescent="0.2">
      <c r="A2124" s="66" t="s">
        <v>12</v>
      </c>
      <c r="B2124" s="66" t="s">
        <v>23</v>
      </c>
      <c r="C2124" s="66" t="s">
        <v>26</v>
      </c>
      <c r="D2124" s="66" t="s">
        <v>297</v>
      </c>
      <c r="E2124" s="87">
        <f>+IF(ISNUMBER(DATA!N635),DATA!N635,"n/a")</f>
        <v>2.4837415704280201</v>
      </c>
      <c r="F2124" s="77">
        <f>+IF(ISNUMBER(DATA!O635),DATA!O635,"n/a")</f>
        <v>8.5131998207043494E-2</v>
      </c>
      <c r="G2124" s="87">
        <f>+IF(ISNUMBER(DATA!X635),DATA!X635,"n/a")</f>
        <v>2.4586041294817602</v>
      </c>
      <c r="H2124" s="77">
        <f>+IF(ISNUMBER(DATA!Y635),DATA!Y635,"n/a")</f>
        <v>9.2166448996046396E-2</v>
      </c>
      <c r="I2124" s="87">
        <f>+IF(ISNUMBER(DATA!AH635),DATA!AH635,"n/a")</f>
        <v>2.3600664270256599</v>
      </c>
      <c r="J2124" s="77">
        <f>+IF(ISNUMBER(DATA!AI635),DATA!AI635,"n/a")</f>
        <v>6.2794069195798802E-2</v>
      </c>
      <c r="K2124" s="87">
        <f>+IF(ISNUMBER(DATA!AR635),DATA!AR635,"n/a")</f>
        <v>2.2928385854236799</v>
      </c>
      <c r="L2124" s="77">
        <f>+IF(ISNUMBER(DATA!AS635),DATA!AS635,"n/a")</f>
        <v>4.45116986467557E-2</v>
      </c>
      <c r="M2124" s="66"/>
      <c r="N2124" s="66"/>
      <c r="O2124" s="66"/>
      <c r="P2124" s="66"/>
      <c r="Q2124" s="66"/>
      <c r="S2124" s="70"/>
      <c r="U2124" s="70"/>
      <c r="W2124" s="70"/>
      <c r="Y2124" s="70"/>
    </row>
    <row r="2125" spans="1:25" s="69" customFormat="1" x14ac:dyDescent="0.2">
      <c r="A2125" s="66" t="s">
        <v>12</v>
      </c>
      <c r="B2125" s="66" t="s">
        <v>23</v>
      </c>
      <c r="C2125" s="66" t="s">
        <v>26</v>
      </c>
      <c r="D2125" s="66" t="s">
        <v>298</v>
      </c>
      <c r="E2125" s="87">
        <f>+IF(ISNUMBER(DATA!N636),DATA!N636,"n/a")</f>
        <v>2.39025155968536</v>
      </c>
      <c r="F2125" s="77">
        <f>+IF(ISNUMBER(DATA!O636),DATA!O636,"n/a")</f>
        <v>0.10634850978258099</v>
      </c>
      <c r="G2125" s="87">
        <f>+IF(ISNUMBER(DATA!X636),DATA!X636,"n/a")</f>
        <v>2.3465171370408799</v>
      </c>
      <c r="H2125" s="77">
        <f>+IF(ISNUMBER(DATA!Y636),DATA!Y636,"n/a")</f>
        <v>6.4643549910894396E-2</v>
      </c>
      <c r="I2125" s="87">
        <f>+IF(ISNUMBER(DATA!AH636),DATA!AH636,"n/a")</f>
        <v>2.32878215715454</v>
      </c>
      <c r="J2125" s="77">
        <f>+IF(ISNUMBER(DATA!AI636),DATA!AI636,"n/a")</f>
        <v>6.5010096777768006E-2</v>
      </c>
      <c r="K2125" s="87">
        <f>+IF(ISNUMBER(DATA!AR636),DATA!AR636,"n/a")</f>
        <v>2.26682014487558</v>
      </c>
      <c r="L2125" s="77">
        <f>+IF(ISNUMBER(DATA!AS636),DATA!AS636,"n/a")</f>
        <v>4.3319585398586997E-2</v>
      </c>
      <c r="M2125" s="66"/>
      <c r="N2125" s="66"/>
      <c r="O2125" s="66"/>
      <c r="P2125" s="66"/>
      <c r="Q2125" s="66"/>
      <c r="S2125" s="70"/>
      <c r="U2125" s="70"/>
      <c r="W2125" s="70"/>
      <c r="Y2125" s="70"/>
    </row>
    <row r="2126" spans="1:25" s="69" customFormat="1" x14ac:dyDescent="0.2">
      <c r="A2126" s="66" t="s">
        <v>12</v>
      </c>
      <c r="B2126" s="66" t="s">
        <v>23</v>
      </c>
      <c r="C2126" s="66" t="s">
        <v>26</v>
      </c>
      <c r="D2126" s="66" t="s">
        <v>299</v>
      </c>
      <c r="E2126" s="87">
        <f>+IF(ISNUMBER(DATA!N637),DATA!N637,"n/a")</f>
        <v>2.2054203124153098</v>
      </c>
      <c r="F2126" s="77">
        <f>+IF(ISNUMBER(DATA!O637),DATA!O637,"n/a")</f>
        <v>6.4502764997411894E-5</v>
      </c>
      <c r="G2126" s="87">
        <f>+IF(ISNUMBER(DATA!X637),DATA!X637,"n/a")</f>
        <v>2.1092648356995398</v>
      </c>
      <c r="H2126" s="77">
        <f>+IF(ISNUMBER(DATA!Y637),DATA!Y637,"n/a")</f>
        <v>-1.6739081906124699E-2</v>
      </c>
      <c r="I2126" s="87">
        <f>+IF(ISNUMBER(DATA!AH637),DATA!AH637,"n/a")</f>
        <v>2.1648282523153202</v>
      </c>
      <c r="J2126" s="77">
        <f>+IF(ISNUMBER(DATA!AI637),DATA!AI637,"n/a")</f>
        <v>-2.64908608995729E-2</v>
      </c>
      <c r="K2126" s="87">
        <f>+IF(ISNUMBER(DATA!AR637),DATA!AR637,"n/a")</f>
        <v>2.1666962619068899</v>
      </c>
      <c r="L2126" s="77">
        <f>+IF(ISNUMBER(DATA!AS637),DATA!AS637,"n/a")</f>
        <v>-3.3537183888430099E-2</v>
      </c>
      <c r="M2126" s="66"/>
      <c r="N2126" s="66"/>
      <c r="O2126" s="66"/>
      <c r="P2126" s="66"/>
      <c r="Q2126" s="66"/>
      <c r="S2126" s="70"/>
      <c r="U2126" s="70"/>
      <c r="W2126" s="70"/>
      <c r="Y2126" s="70"/>
    </row>
    <row r="2127" spans="1:25" s="69" customFormat="1" x14ac:dyDescent="0.2">
      <c r="A2127" s="66" t="s">
        <v>12</v>
      </c>
      <c r="B2127" s="66" t="s">
        <v>23</v>
      </c>
      <c r="C2127" s="66" t="s">
        <v>26</v>
      </c>
      <c r="D2127" s="66" t="s">
        <v>300</v>
      </c>
      <c r="E2127" s="87">
        <f>+IF(ISNUMBER(DATA!N638),DATA!N638,"n/a")</f>
        <v>2.1683797297327301</v>
      </c>
      <c r="F2127" s="77">
        <f>+IF(ISNUMBER(DATA!O638),DATA!O638,"n/a")</f>
        <v>1.38438548738194E-2</v>
      </c>
      <c r="G2127" s="87">
        <f>+IF(ISNUMBER(DATA!X638),DATA!X638,"n/a")</f>
        <v>2.08603977713453</v>
      </c>
      <c r="H2127" s="77">
        <f>+IF(ISNUMBER(DATA!Y638),DATA!Y638,"n/a")</f>
        <v>-1.0237534277736399E-2</v>
      </c>
      <c r="I2127" s="87">
        <f>+IF(ISNUMBER(DATA!AH638),DATA!AH638,"n/a")</f>
        <v>1.99261987991844</v>
      </c>
      <c r="J2127" s="77">
        <f>+IF(ISNUMBER(DATA!AI638),DATA!AI638,"n/a")</f>
        <v>-4.9743232227266503E-2</v>
      </c>
      <c r="K2127" s="87">
        <f>+IF(ISNUMBER(DATA!AR638),DATA!AR638,"n/a")</f>
        <v>2.0287454688801501</v>
      </c>
      <c r="L2127" s="77">
        <f>+IF(ISNUMBER(DATA!AS638),DATA!AS638,"n/a")</f>
        <v>-3.5979954968659598E-2</v>
      </c>
      <c r="M2127" s="66"/>
      <c r="N2127" s="66"/>
      <c r="O2127" s="66"/>
      <c r="P2127" s="66"/>
      <c r="Q2127" s="66"/>
      <c r="S2127" s="70"/>
      <c r="U2127" s="70"/>
      <c r="W2127" s="70"/>
      <c r="Y2127" s="70"/>
    </row>
    <row r="2128" spans="1:25" s="69" customFormat="1" x14ac:dyDescent="0.2">
      <c r="A2128" s="66" t="s">
        <v>12</v>
      </c>
      <c r="B2128" s="66" t="s">
        <v>23</v>
      </c>
      <c r="C2128" s="66" t="s">
        <v>26</v>
      </c>
      <c r="D2128" s="66" t="s">
        <v>301</v>
      </c>
      <c r="E2128" s="87">
        <f>+IF(ISNUMBER(DATA!N639),DATA!N639,"n/a")</f>
        <v>2.4087401826956198</v>
      </c>
      <c r="F2128" s="77">
        <f>+IF(ISNUMBER(DATA!O639),DATA!O639,"n/a")</f>
        <v>-3.4788898610510703E-2</v>
      </c>
      <c r="G2128" s="87">
        <f>+IF(ISNUMBER(DATA!X639),DATA!X639,"n/a")</f>
        <v>2.4359581555865599</v>
      </c>
      <c r="H2128" s="77">
        <f>+IF(ISNUMBER(DATA!Y639),DATA!Y639,"n/a")</f>
        <v>-1.44429339197039E-2</v>
      </c>
      <c r="I2128" s="87">
        <f>+IF(ISNUMBER(DATA!AH639),DATA!AH639,"n/a")</f>
        <v>2.4164515217865201</v>
      </c>
      <c r="J2128" s="77">
        <f>+IF(ISNUMBER(DATA!AI639),DATA!AI639,"n/a")</f>
        <v>-7.9828500081850808E-3</v>
      </c>
      <c r="K2128" s="87">
        <f>+IF(ISNUMBER(DATA!AR639),DATA!AR639,"n/a")</f>
        <v>2.4159967167968301</v>
      </c>
      <c r="L2128" s="77">
        <f>+IF(ISNUMBER(DATA!AS639),DATA!AS639,"n/a")</f>
        <v>3.6400863724007103E-2</v>
      </c>
      <c r="M2128" s="66"/>
      <c r="N2128" s="66"/>
      <c r="O2128" s="66"/>
      <c r="P2128" s="66"/>
      <c r="Q2128" s="66"/>
      <c r="S2128" s="70"/>
      <c r="U2128" s="70"/>
      <c r="W2128" s="70"/>
      <c r="Y2128" s="70"/>
    </row>
    <row r="2129" spans="1:25" s="69" customFormat="1" x14ac:dyDescent="0.2">
      <c r="A2129" s="66" t="s">
        <v>12</v>
      </c>
      <c r="B2129" s="66" t="s">
        <v>23</v>
      </c>
      <c r="C2129" s="66" t="s">
        <v>26</v>
      </c>
      <c r="D2129" s="66" t="s">
        <v>302</v>
      </c>
      <c r="E2129" s="87">
        <f>+IF(ISNUMBER(DATA!N640),DATA!N640,"n/a")</f>
        <v>2.3122825336327</v>
      </c>
      <c r="F2129" s="77">
        <f>+IF(ISNUMBER(DATA!O640),DATA!O640,"n/a")</f>
        <v>4.7276886714316797E-2</v>
      </c>
      <c r="G2129" s="87">
        <f>+IF(ISNUMBER(DATA!X640),DATA!X640,"n/a")</f>
        <v>2.2590817217379202</v>
      </c>
      <c r="H2129" s="77">
        <f>+IF(ISNUMBER(DATA!Y640),DATA!Y640,"n/a")</f>
        <v>2.46762198521632E-2</v>
      </c>
      <c r="I2129" s="87">
        <f>+IF(ISNUMBER(DATA!AH640),DATA!AH640,"n/a")</f>
        <v>2.2662275693269098</v>
      </c>
      <c r="J2129" s="77">
        <f>+IF(ISNUMBER(DATA!AI640),DATA!AI640,"n/a")</f>
        <v>3.2323677242362202E-2</v>
      </c>
      <c r="K2129" s="87">
        <f>+IF(ISNUMBER(DATA!AR640),DATA!AR640,"n/a")</f>
        <v>2.2301575804951099</v>
      </c>
      <c r="L2129" s="77">
        <f>+IF(ISNUMBER(DATA!AS640),DATA!AS640,"n/a")</f>
        <v>2.0073366639811699E-2</v>
      </c>
      <c r="M2129" s="66"/>
      <c r="N2129" s="66"/>
      <c r="O2129" s="66"/>
      <c r="P2129" s="66"/>
      <c r="Q2129" s="66"/>
      <c r="S2129" s="70"/>
      <c r="U2129" s="70"/>
      <c r="W2129" s="70"/>
      <c r="Y2129" s="70"/>
    </row>
    <row r="2130" spans="1:25" s="69" customFormat="1" x14ac:dyDescent="0.2">
      <c r="A2130" s="66" t="s">
        <v>12</v>
      </c>
      <c r="B2130" s="66" t="s">
        <v>23</v>
      </c>
      <c r="C2130" s="66" t="s">
        <v>26</v>
      </c>
      <c r="D2130" s="66" t="s">
        <v>303</v>
      </c>
      <c r="E2130" s="87">
        <f>+IF(ISNUMBER(DATA!N641),DATA!N641,"n/a")</f>
        <v>2.52394232324469</v>
      </c>
      <c r="F2130" s="77">
        <f>+IF(ISNUMBER(DATA!O641),DATA!O641,"n/a")</f>
        <v>6.4050998924742905E-2</v>
      </c>
      <c r="G2130" s="87">
        <f>+IF(ISNUMBER(DATA!X641),DATA!X641,"n/a")</f>
        <v>2.4982483068750998</v>
      </c>
      <c r="H2130" s="77">
        <f>+IF(ISNUMBER(DATA!Y641),DATA!Y641,"n/a")</f>
        <v>6.8360589152894793E-2</v>
      </c>
      <c r="I2130" s="87">
        <f>+IF(ISNUMBER(DATA!AH641),DATA!AH641,"n/a")</f>
        <v>2.49962209693286</v>
      </c>
      <c r="J2130" s="77">
        <f>+IF(ISNUMBER(DATA!AI641),DATA!AI641,"n/a")</f>
        <v>8.6696163839906401E-2</v>
      </c>
      <c r="K2130" s="87">
        <f>+IF(ISNUMBER(DATA!AR641),DATA!AR641,"n/a")</f>
        <v>2.4634362889221499</v>
      </c>
      <c r="L2130" s="77">
        <f>+IF(ISNUMBER(DATA!AS641),DATA!AS641,"n/a")</f>
        <v>8.7861985939796605E-2</v>
      </c>
      <c r="M2130" s="66"/>
      <c r="N2130" s="66"/>
      <c r="O2130" s="66"/>
      <c r="P2130" s="66"/>
      <c r="Q2130" s="66"/>
      <c r="S2130" s="70"/>
      <c r="U2130" s="70"/>
      <c r="W2130" s="70"/>
      <c r="Y2130" s="70"/>
    </row>
    <row r="2131" spans="1:25" s="69" customFormat="1" x14ac:dyDescent="0.2">
      <c r="A2131" s="66" t="s">
        <v>12</v>
      </c>
      <c r="B2131" s="66" t="s">
        <v>23</v>
      </c>
      <c r="C2131" s="66" t="s">
        <v>26</v>
      </c>
      <c r="D2131" s="66" t="s">
        <v>304</v>
      </c>
      <c r="E2131" s="87">
        <f>+IF(ISNUMBER(DATA!N642),DATA!N642,"n/a")</f>
        <v>2.0831937456566898</v>
      </c>
      <c r="F2131" s="77">
        <f>+IF(ISNUMBER(DATA!O642),DATA!O642,"n/a")</f>
        <v>-8.0039784271368902E-3</v>
      </c>
      <c r="G2131" s="87">
        <f>+IF(ISNUMBER(DATA!X642),DATA!X642,"n/a")</f>
        <v>1.9927511961133699</v>
      </c>
      <c r="H2131" s="77">
        <f>+IF(ISNUMBER(DATA!Y642),DATA!Y642,"n/a")</f>
        <v>-2.6771301686115901E-2</v>
      </c>
      <c r="I2131" s="87">
        <f>+IF(ISNUMBER(DATA!AH642),DATA!AH642,"n/a")</f>
        <v>2.0261631332005101</v>
      </c>
      <c r="J2131" s="77">
        <f>+IF(ISNUMBER(DATA!AI642),DATA!AI642,"n/a")</f>
        <v>-1.29386002920189E-2</v>
      </c>
      <c r="K2131" s="87">
        <f>+IF(ISNUMBER(DATA!AR642),DATA!AR642,"n/a")</f>
        <v>2.0357806939364802</v>
      </c>
      <c r="L2131" s="77">
        <f>+IF(ISNUMBER(DATA!AS642),DATA!AS642,"n/a")</f>
        <v>-8.2666606171363198E-3</v>
      </c>
      <c r="M2131" s="66"/>
      <c r="N2131" s="66"/>
      <c r="O2131" s="66"/>
      <c r="P2131" s="66"/>
      <c r="Q2131" s="66"/>
      <c r="S2131" s="70"/>
      <c r="U2131" s="70"/>
      <c r="W2131" s="70"/>
      <c r="Y2131" s="70"/>
    </row>
    <row r="2132" spans="1:25" s="69" customFormat="1" x14ac:dyDescent="0.2">
      <c r="A2132" s="66" t="s">
        <v>12</v>
      </c>
      <c r="B2132" s="66" t="s">
        <v>23</v>
      </c>
      <c r="C2132" s="66" t="s">
        <v>26</v>
      </c>
      <c r="D2132" s="66" t="s">
        <v>305</v>
      </c>
      <c r="E2132" s="87">
        <f>+IF(ISNUMBER(DATA!N643),DATA!N643,"n/a")</f>
        <v>2.2716846131431101</v>
      </c>
      <c r="F2132" s="77">
        <f>+IF(ISNUMBER(DATA!O643),DATA!O643,"n/a")</f>
        <v>4.98476642469107E-2</v>
      </c>
      <c r="G2132" s="87">
        <f>+IF(ISNUMBER(DATA!X643),DATA!X643,"n/a")</f>
        <v>2.2801823397012302</v>
      </c>
      <c r="H2132" s="77">
        <f>+IF(ISNUMBER(DATA!Y643),DATA!Y643,"n/a")</f>
        <v>7.2389864052674904E-2</v>
      </c>
      <c r="I2132" s="87">
        <f>+IF(ISNUMBER(DATA!AH643),DATA!AH643,"n/a")</f>
        <v>2.2806486810087998</v>
      </c>
      <c r="J2132" s="77">
        <f>+IF(ISNUMBER(DATA!AI643),DATA!AI643,"n/a")</f>
        <v>8.2717980111951403E-2</v>
      </c>
      <c r="K2132" s="87">
        <f>+IF(ISNUMBER(DATA!AR643),DATA!AR643,"n/a")</f>
        <v>2.2137099385927002</v>
      </c>
      <c r="L2132" s="77">
        <f>+IF(ISNUMBER(DATA!AS643),DATA!AS643,"n/a")</f>
        <v>4.8519875693287598E-2</v>
      </c>
      <c r="M2132" s="66"/>
      <c r="N2132" s="66"/>
      <c r="O2132" s="66"/>
      <c r="P2132" s="66"/>
      <c r="Q2132" s="66"/>
      <c r="S2132" s="70"/>
      <c r="U2132" s="70"/>
      <c r="W2132" s="70"/>
      <c r="Y2132" s="70"/>
    </row>
    <row r="2133" spans="1:25" s="69" customFormat="1" x14ac:dyDescent="0.2">
      <c r="A2133" s="66" t="s">
        <v>12</v>
      </c>
      <c r="B2133" s="66" t="s">
        <v>23</v>
      </c>
      <c r="C2133" s="66" t="s">
        <v>26</v>
      </c>
      <c r="D2133" s="66" t="s">
        <v>306</v>
      </c>
      <c r="E2133" s="87">
        <f>+IF(ISNUMBER(DATA!N644),DATA!N644,"n/a")</f>
        <v>2.41868169887295</v>
      </c>
      <c r="F2133" s="77">
        <f>+IF(ISNUMBER(DATA!O644),DATA!O644,"n/a")</f>
        <v>5.3819732475306999E-3</v>
      </c>
      <c r="G2133" s="87">
        <f>+IF(ISNUMBER(DATA!X644),DATA!X644,"n/a")</f>
        <v>2.4410436136459199</v>
      </c>
      <c r="H2133" s="77">
        <f>+IF(ISNUMBER(DATA!Y644),DATA!Y644,"n/a")</f>
        <v>8.9666304426137995E-3</v>
      </c>
      <c r="I2133" s="87">
        <f>+IF(ISNUMBER(DATA!AH644),DATA!AH644,"n/a")</f>
        <v>2.4386561559934501</v>
      </c>
      <c r="J2133" s="77">
        <f>+IF(ISNUMBER(DATA!AI644),DATA!AI644,"n/a")</f>
        <v>-7.09095928535536E-3</v>
      </c>
      <c r="K2133" s="87">
        <f>+IF(ISNUMBER(DATA!AR644),DATA!AR644,"n/a")</f>
        <v>2.44396617295582</v>
      </c>
      <c r="L2133" s="77">
        <f>+IF(ISNUMBER(DATA!AS644),DATA!AS644,"n/a")</f>
        <v>-3.9663277182125402E-3</v>
      </c>
      <c r="M2133" s="66"/>
      <c r="N2133" s="66"/>
      <c r="O2133" s="66"/>
      <c r="P2133" s="66"/>
      <c r="Q2133" s="66"/>
      <c r="S2133" s="70"/>
      <c r="U2133" s="70"/>
      <c r="W2133" s="70"/>
      <c r="Y2133" s="70"/>
    </row>
    <row r="2134" spans="1:25" s="69" customFormat="1" x14ac:dyDescent="0.2">
      <c r="A2134" s="66" t="s">
        <v>12</v>
      </c>
      <c r="B2134" s="66" t="s">
        <v>23</v>
      </c>
      <c r="C2134" s="66" t="s">
        <v>26</v>
      </c>
      <c r="D2134" s="66" t="s">
        <v>307</v>
      </c>
      <c r="E2134" s="87">
        <f>+IF(ISNUMBER(DATA!N645),DATA!N645,"n/a")</f>
        <v>2.1170194419970199</v>
      </c>
      <c r="F2134" s="77">
        <f>+IF(ISNUMBER(DATA!O645),DATA!O645,"n/a")</f>
        <v>7.46130189612592E-2</v>
      </c>
      <c r="G2134" s="87">
        <f>+IF(ISNUMBER(DATA!X645),DATA!X645,"n/a")</f>
        <v>2.1303198964816099</v>
      </c>
      <c r="H2134" s="77">
        <f>+IF(ISNUMBER(DATA!Y645),DATA!Y645,"n/a")</f>
        <v>7.0705105281354694E-2</v>
      </c>
      <c r="I2134" s="87">
        <f>+IF(ISNUMBER(DATA!AH645),DATA!AH645,"n/a")</f>
        <v>2.1255941912135001</v>
      </c>
      <c r="J2134" s="77">
        <f>+IF(ISNUMBER(DATA!AI645),DATA!AI645,"n/a")</f>
        <v>6.15435874249423E-2</v>
      </c>
      <c r="K2134" s="87">
        <f>+IF(ISNUMBER(DATA!AR645),DATA!AR645,"n/a")</f>
        <v>2.0500618841953102</v>
      </c>
      <c r="L2134" s="77">
        <f>+IF(ISNUMBER(DATA!AS645),DATA!AS645,"n/a")</f>
        <v>1.45937023629762E-2</v>
      </c>
      <c r="M2134" s="66"/>
      <c r="N2134" s="66"/>
      <c r="O2134" s="66"/>
      <c r="P2134" s="66"/>
      <c r="Q2134" s="66"/>
      <c r="S2134" s="70"/>
      <c r="U2134" s="70"/>
      <c r="W2134" s="70"/>
      <c r="Y2134" s="70"/>
    </row>
    <row r="2135" spans="1:25" s="69" customFormat="1" x14ac:dyDescent="0.2">
      <c r="A2135" s="66" t="s">
        <v>12</v>
      </c>
      <c r="B2135" s="66" t="s">
        <v>23</v>
      </c>
      <c r="C2135" s="66" t="s">
        <v>26</v>
      </c>
      <c r="D2135" s="66" t="s">
        <v>308</v>
      </c>
      <c r="E2135" s="87">
        <f>+IF(ISNUMBER(DATA!N646),DATA!N646,"n/a")</f>
        <v>1.9904333119148601</v>
      </c>
      <c r="F2135" s="77">
        <f>+IF(ISNUMBER(DATA!O646),DATA!O646,"n/a")</f>
        <v>-4.2935017757750799E-2</v>
      </c>
      <c r="G2135" s="87">
        <f>+IF(ISNUMBER(DATA!X646),DATA!X646,"n/a")</f>
        <v>1.9842224893570399</v>
      </c>
      <c r="H2135" s="77">
        <f>+IF(ISNUMBER(DATA!Y646),DATA!Y646,"n/a")</f>
        <v>-1.2388703954253099E-2</v>
      </c>
      <c r="I2135" s="87">
        <f>+IF(ISNUMBER(DATA!AH646),DATA!AH646,"n/a")</f>
        <v>1.9773672212110001</v>
      </c>
      <c r="J2135" s="77">
        <f>+IF(ISNUMBER(DATA!AI646),DATA!AI646,"n/a")</f>
        <v>-2.5071310091574601E-3</v>
      </c>
      <c r="K2135" s="87">
        <f>+IF(ISNUMBER(DATA!AR646),DATA!AR646,"n/a")</f>
        <v>1.9843571870322201</v>
      </c>
      <c r="L2135" s="77">
        <f>+IF(ISNUMBER(DATA!AS646),DATA!AS646,"n/a")</f>
        <v>-1.2337267975944199E-2</v>
      </c>
      <c r="M2135" s="66"/>
      <c r="N2135" s="66"/>
      <c r="O2135" s="66"/>
      <c r="P2135" s="66"/>
      <c r="Q2135" s="66"/>
      <c r="S2135" s="70"/>
      <c r="U2135" s="70"/>
      <c r="W2135" s="70"/>
      <c r="Y2135" s="70"/>
    </row>
    <row r="2136" spans="1:25" s="69" customFormat="1" x14ac:dyDescent="0.2">
      <c r="A2136" s="66" t="s">
        <v>12</v>
      </c>
      <c r="B2136" s="66" t="s">
        <v>23</v>
      </c>
      <c r="C2136" s="66" t="s">
        <v>26</v>
      </c>
      <c r="D2136" s="66" t="s">
        <v>309</v>
      </c>
      <c r="E2136" s="87">
        <f>+IF(ISNUMBER(DATA!N647),DATA!N647,"n/a")</f>
        <v>2.07974800452042</v>
      </c>
      <c r="F2136" s="77">
        <f>+IF(ISNUMBER(DATA!O647),DATA!O647,"n/a")</f>
        <v>1.86631531443248E-2</v>
      </c>
      <c r="G2136" s="87">
        <f>+IF(ISNUMBER(DATA!X647),DATA!X647,"n/a")</f>
        <v>2.0289231647661699</v>
      </c>
      <c r="H2136" s="77">
        <f>+IF(ISNUMBER(DATA!Y647),DATA!Y647,"n/a")</f>
        <v>3.0769822625881699E-2</v>
      </c>
      <c r="I2136" s="87">
        <f>+IF(ISNUMBER(DATA!AH647),DATA!AH647,"n/a")</f>
        <v>2.0361681611642499</v>
      </c>
      <c r="J2136" s="77">
        <f>+IF(ISNUMBER(DATA!AI647),DATA!AI647,"n/a")</f>
        <v>3.81492259173416E-2</v>
      </c>
      <c r="K2136" s="87">
        <f>+IF(ISNUMBER(DATA!AR647),DATA!AR647,"n/a")</f>
        <v>2.0338565509454001</v>
      </c>
      <c r="L2136" s="77">
        <f>+IF(ISNUMBER(DATA!AS647),DATA!AS647,"n/a")</f>
        <v>4.3432544083897497E-2</v>
      </c>
      <c r="M2136" s="66"/>
      <c r="N2136" s="66"/>
      <c r="O2136" s="66"/>
      <c r="P2136" s="66"/>
      <c r="Q2136" s="66"/>
      <c r="S2136" s="70"/>
      <c r="U2136" s="70"/>
      <c r="W2136" s="70"/>
      <c r="Y2136" s="70"/>
    </row>
    <row r="2137" spans="1:25" s="69" customFormat="1" x14ac:dyDescent="0.2">
      <c r="A2137" s="66" t="s">
        <v>12</v>
      </c>
      <c r="B2137" s="66" t="s">
        <v>23</v>
      </c>
      <c r="C2137" s="66" t="s">
        <v>26</v>
      </c>
      <c r="D2137" s="66" t="s">
        <v>310</v>
      </c>
      <c r="E2137" s="87">
        <f>+IF(ISNUMBER(DATA!N648),DATA!N648,"n/a")</f>
        <v>2.1607876827998802</v>
      </c>
      <c r="F2137" s="77">
        <f>+IF(ISNUMBER(DATA!O648),DATA!O648,"n/a")</f>
        <v>-1.22531881121528E-3</v>
      </c>
      <c r="G2137" s="87">
        <f>+IF(ISNUMBER(DATA!X648),DATA!X648,"n/a")</f>
        <v>2.1423719896931899</v>
      </c>
      <c r="H2137" s="77">
        <f>+IF(ISNUMBER(DATA!Y648),DATA!Y648,"n/a")</f>
        <v>6.1869388880823502E-3</v>
      </c>
      <c r="I2137" s="87">
        <f>+IF(ISNUMBER(DATA!AH648),DATA!AH648,"n/a")</f>
        <v>2.1596963354932002</v>
      </c>
      <c r="J2137" s="77">
        <f>+IF(ISNUMBER(DATA!AI648),DATA!AI648,"n/a")</f>
        <v>2.4742429579998799E-2</v>
      </c>
      <c r="K2137" s="87">
        <f>+IF(ISNUMBER(DATA!AR648),DATA!AR648,"n/a")</f>
        <v>2.1665139539595</v>
      </c>
      <c r="L2137" s="77">
        <f>+IF(ISNUMBER(DATA!AS648),DATA!AS648,"n/a")</f>
        <v>2.8385896950543499E-2</v>
      </c>
      <c r="M2137" s="66"/>
      <c r="N2137" s="66"/>
      <c r="O2137" s="66"/>
      <c r="P2137" s="66"/>
      <c r="Q2137" s="66"/>
      <c r="S2137" s="70"/>
      <c r="U2137" s="70"/>
      <c r="W2137" s="70"/>
      <c r="Y2137" s="70"/>
    </row>
    <row r="2138" spans="1:25" s="69" customFormat="1" x14ac:dyDescent="0.2">
      <c r="A2138" s="66" t="s">
        <v>12</v>
      </c>
      <c r="B2138" s="66" t="s">
        <v>23</v>
      </c>
      <c r="C2138" s="66" t="s">
        <v>26</v>
      </c>
      <c r="D2138" s="66" t="s">
        <v>311</v>
      </c>
      <c r="E2138" s="87">
        <f>+IF(ISNUMBER(DATA!N649),DATA!N649,"n/a")</f>
        <v>2.8090303558457101</v>
      </c>
      <c r="F2138" s="77">
        <f>+IF(ISNUMBER(DATA!O649),DATA!O649,"n/a")</f>
        <v>2.70261549521266E-2</v>
      </c>
      <c r="G2138" s="87">
        <f>+IF(ISNUMBER(DATA!X649),DATA!X649,"n/a")</f>
        <v>2.7858315691670601</v>
      </c>
      <c r="H2138" s="77">
        <f>+IF(ISNUMBER(DATA!Y649),DATA!Y649,"n/a")</f>
        <v>3.8303783077779402E-2</v>
      </c>
      <c r="I2138" s="87">
        <f>+IF(ISNUMBER(DATA!AH649),DATA!AH649,"n/a")</f>
        <v>2.8161467407210901</v>
      </c>
      <c r="J2138" s="77">
        <f>+IF(ISNUMBER(DATA!AI649),DATA!AI649,"n/a")</f>
        <v>7.9726703750581301E-2</v>
      </c>
      <c r="K2138" s="87">
        <f>+IF(ISNUMBER(DATA!AR649),DATA!AR649,"n/a")</f>
        <v>2.76229009413411</v>
      </c>
      <c r="L2138" s="77">
        <f>+IF(ISNUMBER(DATA!AS649),DATA!AS649,"n/a")</f>
        <v>5.27671192406318E-2</v>
      </c>
      <c r="M2138" s="66"/>
      <c r="N2138" s="66"/>
      <c r="O2138" s="66"/>
      <c r="P2138" s="66"/>
      <c r="Q2138" s="66"/>
      <c r="S2138" s="70"/>
      <c r="U2138" s="70"/>
      <c r="W2138" s="70"/>
      <c r="Y2138" s="70"/>
    </row>
    <row r="2139" spans="1:25" s="69" customFormat="1" x14ac:dyDescent="0.2">
      <c r="A2139" s="66" t="s">
        <v>12</v>
      </c>
      <c r="B2139" s="66" t="s">
        <v>23</v>
      </c>
      <c r="C2139" s="66" t="s">
        <v>26</v>
      </c>
      <c r="D2139" s="66" t="s">
        <v>312</v>
      </c>
      <c r="E2139" s="87">
        <f>+IF(ISNUMBER(DATA!N650),DATA!N650,"n/a")</f>
        <v>2.2379323829520898</v>
      </c>
      <c r="F2139" s="77">
        <f>+IF(ISNUMBER(DATA!O650),DATA!O650,"n/a")</f>
        <v>8.1917367427863201E-3</v>
      </c>
      <c r="G2139" s="87">
        <f>+IF(ISNUMBER(DATA!X650),DATA!X650,"n/a")</f>
        <v>2.2608791127925199</v>
      </c>
      <c r="H2139" s="77">
        <f>+IF(ISNUMBER(DATA!Y650),DATA!Y650,"n/a")</f>
        <v>3.5097401744791902E-2</v>
      </c>
      <c r="I2139" s="87">
        <f>+IF(ISNUMBER(DATA!AH650),DATA!AH650,"n/a")</f>
        <v>2.2653031740781899</v>
      </c>
      <c r="J2139" s="77">
        <f>+IF(ISNUMBER(DATA!AI650),DATA!AI650,"n/a")</f>
        <v>6.4368364395230304E-2</v>
      </c>
      <c r="K2139" s="87">
        <f>+IF(ISNUMBER(DATA!AR650),DATA!AR650,"n/a")</f>
        <v>2.2426824303326498</v>
      </c>
      <c r="L2139" s="77">
        <f>+IF(ISNUMBER(DATA!AS650),DATA!AS650,"n/a")</f>
        <v>8.3429139257196194E-2</v>
      </c>
      <c r="M2139" s="66"/>
      <c r="N2139" s="66"/>
      <c r="O2139" s="66"/>
      <c r="P2139" s="66"/>
      <c r="Q2139" s="66"/>
      <c r="S2139" s="70"/>
      <c r="U2139" s="70"/>
      <c r="W2139" s="70"/>
      <c r="Y2139" s="70"/>
    </row>
    <row r="2140" spans="1:25" s="69" customFormat="1" x14ac:dyDescent="0.2">
      <c r="A2140" s="66" t="s">
        <v>12</v>
      </c>
      <c r="B2140" s="66" t="s">
        <v>23</v>
      </c>
      <c r="C2140" s="66" t="s">
        <v>26</v>
      </c>
      <c r="D2140" s="66" t="s">
        <v>313</v>
      </c>
      <c r="E2140" s="87">
        <f>+IF(ISNUMBER(DATA!N651),DATA!N651,"n/a")</f>
        <v>2.26021071868283</v>
      </c>
      <c r="F2140" s="77">
        <f>+IF(ISNUMBER(DATA!O651),DATA!O651,"n/a")</f>
        <v>5.2508309212829098E-2</v>
      </c>
      <c r="G2140" s="87">
        <f>+IF(ISNUMBER(DATA!X651),DATA!X651,"n/a")</f>
        <v>2.23678812984816</v>
      </c>
      <c r="H2140" s="77">
        <f>+IF(ISNUMBER(DATA!Y651),DATA!Y651,"n/a")</f>
        <v>2.95232877904428E-2</v>
      </c>
      <c r="I2140" s="87">
        <f>+IF(ISNUMBER(DATA!AH651),DATA!AH651,"n/a")</f>
        <v>2.2259391576468399</v>
      </c>
      <c r="J2140" s="77">
        <f>+IF(ISNUMBER(DATA!AI651),DATA!AI651,"n/a")</f>
        <v>1.5535530912215699E-2</v>
      </c>
      <c r="K2140" s="87">
        <f>+IF(ISNUMBER(DATA!AR651),DATA!AR651,"n/a")</f>
        <v>2.18747540329904</v>
      </c>
      <c r="L2140" s="77">
        <f>+IF(ISNUMBER(DATA!AS651),DATA!AS651,"n/a")</f>
        <v>-2.54567338443028E-2</v>
      </c>
      <c r="M2140" s="66"/>
      <c r="N2140" s="66"/>
      <c r="O2140" s="66"/>
      <c r="P2140" s="66"/>
      <c r="Q2140" s="66"/>
      <c r="S2140" s="70"/>
      <c r="U2140" s="70"/>
      <c r="W2140" s="70"/>
      <c r="Y2140" s="70"/>
    </row>
    <row r="2141" spans="1:25" s="69" customFormat="1" x14ac:dyDescent="0.2">
      <c r="A2141" s="66" t="s">
        <v>12</v>
      </c>
      <c r="B2141" s="66" t="s">
        <v>23</v>
      </c>
      <c r="C2141" s="66" t="s">
        <v>26</v>
      </c>
      <c r="D2141" s="66" t="s">
        <v>314</v>
      </c>
      <c r="E2141" s="87">
        <f>+IF(ISNUMBER(DATA!N652),DATA!N652,"n/a")</f>
        <v>2.8227590400679201</v>
      </c>
      <c r="F2141" s="77">
        <f>+IF(ISNUMBER(DATA!O652),DATA!O652,"n/a")</f>
        <v>-1.1903785355427E-2</v>
      </c>
      <c r="G2141" s="87">
        <f>+IF(ISNUMBER(DATA!X652),DATA!X652,"n/a")</f>
        <v>2.91742377381272</v>
      </c>
      <c r="H2141" s="77">
        <f>+IF(ISNUMBER(DATA!Y652),DATA!Y652,"n/a")</f>
        <v>5.7701836104225301E-2</v>
      </c>
      <c r="I2141" s="87">
        <f>+IF(ISNUMBER(DATA!AH652),DATA!AH652,"n/a")</f>
        <v>2.9738079156467601</v>
      </c>
      <c r="J2141" s="77">
        <f>+IF(ISNUMBER(DATA!AI652),DATA!AI652,"n/a")</f>
        <v>0.11109201252508</v>
      </c>
      <c r="K2141" s="87">
        <f>+IF(ISNUMBER(DATA!AR652),DATA!AR652,"n/a")</f>
        <v>2.8739520740531002</v>
      </c>
      <c r="L2141" s="77">
        <f>+IF(ISNUMBER(DATA!AS652),DATA!AS652,"n/a")</f>
        <v>8.0386117617122194E-2</v>
      </c>
      <c r="M2141" s="66"/>
      <c r="N2141" s="66"/>
      <c r="O2141" s="66"/>
      <c r="P2141" s="66"/>
      <c r="Q2141" s="66"/>
      <c r="S2141" s="70"/>
      <c r="U2141" s="70"/>
      <c r="W2141" s="70"/>
      <c r="Y2141" s="70"/>
    </row>
    <row r="2142" spans="1:25" s="69" customFormat="1" x14ac:dyDescent="0.2">
      <c r="A2142" s="66" t="s">
        <v>12</v>
      </c>
      <c r="B2142" s="66" t="s">
        <v>23</v>
      </c>
      <c r="C2142" s="66" t="s">
        <v>26</v>
      </c>
      <c r="D2142" s="66" t="s">
        <v>315</v>
      </c>
      <c r="E2142" s="87">
        <f>+IF(ISNUMBER(DATA!N653),DATA!N653,"n/a")</f>
        <v>2.1269014464339202</v>
      </c>
      <c r="F2142" s="77">
        <f>+IF(ISNUMBER(DATA!O653),DATA!O653,"n/a")</f>
        <v>2.2580001597187201E-2</v>
      </c>
      <c r="G2142" s="87">
        <f>+IF(ISNUMBER(DATA!X653),DATA!X653,"n/a")</f>
        <v>2.1402124180996802</v>
      </c>
      <c r="H2142" s="77">
        <f>+IF(ISNUMBER(DATA!Y653),DATA!Y653,"n/a")</f>
        <v>2.01688544475844E-2</v>
      </c>
      <c r="I2142" s="87">
        <f>+IF(ISNUMBER(DATA!AH653),DATA!AH653,"n/a")</f>
        <v>2.13978717733956</v>
      </c>
      <c r="J2142" s="77">
        <f>+IF(ISNUMBER(DATA!AI653),DATA!AI653,"n/a")</f>
        <v>1.85483973801179E-2</v>
      </c>
      <c r="K2142" s="87">
        <f>+IF(ISNUMBER(DATA!AR653),DATA!AR653,"n/a")</f>
        <v>2.0940316490556801</v>
      </c>
      <c r="L2142" s="77">
        <f>+IF(ISNUMBER(DATA!AS653),DATA!AS653,"n/a")</f>
        <v>-3.06876803775686E-2</v>
      </c>
      <c r="M2142" s="66"/>
      <c r="N2142" s="66"/>
      <c r="O2142" s="66"/>
      <c r="P2142" s="66"/>
      <c r="Q2142" s="66"/>
      <c r="S2142" s="70"/>
      <c r="U2142" s="70"/>
      <c r="W2142" s="70"/>
      <c r="Y2142" s="70"/>
    </row>
    <row r="2143" spans="1:25" s="69" customFormat="1" x14ac:dyDescent="0.2">
      <c r="A2143" s="66" t="s">
        <v>12</v>
      </c>
      <c r="B2143" s="66" t="s">
        <v>23</v>
      </c>
      <c r="C2143" s="66" t="s">
        <v>26</v>
      </c>
      <c r="D2143" s="66" t="s">
        <v>316</v>
      </c>
      <c r="E2143" s="87">
        <f>+IF(ISNUMBER(DATA!N654),DATA!N654,"n/a")</f>
        <v>2.20631812964201</v>
      </c>
      <c r="F2143" s="77">
        <f>+IF(ISNUMBER(DATA!O654),DATA!O654,"n/a")</f>
        <v>4.2789463435673704E-3</v>
      </c>
      <c r="G2143" s="87">
        <f>+IF(ISNUMBER(DATA!X654),DATA!X654,"n/a")</f>
        <v>2.1756508277988398</v>
      </c>
      <c r="H2143" s="77">
        <f>+IF(ISNUMBER(DATA!Y654),DATA!Y654,"n/a")</f>
        <v>-1.68245353176983E-2</v>
      </c>
      <c r="I2143" s="87">
        <f>+IF(ISNUMBER(DATA!AH654),DATA!AH654,"n/a")</f>
        <v>2.1840520912588901</v>
      </c>
      <c r="J2143" s="77">
        <f>+IF(ISNUMBER(DATA!AI654),DATA!AI654,"n/a")</f>
        <v>-6.3162606339676602E-3</v>
      </c>
      <c r="K2143" s="87">
        <f>+IF(ISNUMBER(DATA!AR654),DATA!AR654,"n/a")</f>
        <v>2.18357247546178</v>
      </c>
      <c r="L2143" s="77">
        <f>+IF(ISNUMBER(DATA!AS654),DATA!AS654,"n/a")</f>
        <v>8.0477759143855101E-3</v>
      </c>
      <c r="M2143" s="66"/>
      <c r="N2143" s="66"/>
      <c r="O2143" s="66"/>
      <c r="P2143" s="66"/>
      <c r="Q2143" s="66"/>
      <c r="S2143" s="70"/>
      <c r="U2143" s="70"/>
      <c r="W2143" s="70"/>
      <c r="Y2143" s="70"/>
    </row>
    <row r="2144" spans="1:25" s="69" customFormat="1" x14ac:dyDescent="0.2">
      <c r="A2144" s="66" t="s">
        <v>12</v>
      </c>
      <c r="B2144" s="66" t="s">
        <v>23</v>
      </c>
      <c r="C2144" s="66" t="s">
        <v>26</v>
      </c>
      <c r="D2144" s="66" t="s">
        <v>317</v>
      </c>
      <c r="E2144" s="87">
        <f>+IF(ISNUMBER(DATA!N655),DATA!N655,"n/a")</f>
        <v>3.00128427768104</v>
      </c>
      <c r="F2144" s="77">
        <f>+IF(ISNUMBER(DATA!O655),DATA!O655,"n/a")</f>
        <v>0.15407663769781599</v>
      </c>
      <c r="G2144" s="87">
        <f>+IF(ISNUMBER(DATA!X655),DATA!X655,"n/a")</f>
        <v>2.8132002738853501</v>
      </c>
      <c r="H2144" s="77">
        <f>+IF(ISNUMBER(DATA!Y655),DATA!Y655,"n/a")</f>
        <v>3.96938309812815E-2</v>
      </c>
      <c r="I2144" s="87">
        <f>+IF(ISNUMBER(DATA!AH655),DATA!AH655,"n/a")</f>
        <v>2.7859115799899299</v>
      </c>
      <c r="J2144" s="77">
        <f>+IF(ISNUMBER(DATA!AI655),DATA!AI655,"n/a")</f>
        <v>1.9792187653772501E-2</v>
      </c>
      <c r="K2144" s="87">
        <f>+IF(ISNUMBER(DATA!AR655),DATA!AR655,"n/a")</f>
        <v>2.7487666808161699</v>
      </c>
      <c r="L2144" s="77">
        <f>+IF(ISNUMBER(DATA!AS655),DATA!AS655,"n/a")</f>
        <v>2.0235312575395702E-2</v>
      </c>
      <c r="M2144" s="66"/>
      <c r="N2144" s="66"/>
      <c r="O2144" s="66"/>
      <c r="P2144" s="66"/>
      <c r="Q2144" s="66"/>
      <c r="S2144" s="70"/>
      <c r="U2144" s="70"/>
      <c r="W2144" s="70"/>
      <c r="Y2144" s="70"/>
    </row>
    <row r="2145" spans="1:25" s="69" customFormat="1" x14ac:dyDescent="0.2">
      <c r="A2145" s="66" t="s">
        <v>12</v>
      </c>
      <c r="B2145" s="66" t="s">
        <v>23</v>
      </c>
      <c r="C2145" s="66" t="s">
        <v>26</v>
      </c>
      <c r="D2145" s="66" t="s">
        <v>318</v>
      </c>
      <c r="E2145" s="87">
        <f>+IF(ISNUMBER(DATA!N656),DATA!N656,"n/a")</f>
        <v>2.2978890859102199</v>
      </c>
      <c r="F2145" s="77">
        <f>+IF(ISNUMBER(DATA!O656),DATA!O656,"n/a")</f>
        <v>5.1423236043424803E-2</v>
      </c>
      <c r="G2145" s="87">
        <f>+IF(ISNUMBER(DATA!X656),DATA!X656,"n/a")</f>
        <v>2.2461798702462401</v>
      </c>
      <c r="H2145" s="77">
        <f>+IF(ISNUMBER(DATA!Y656),DATA!Y656,"n/a")</f>
        <v>2.80966865988697E-2</v>
      </c>
      <c r="I2145" s="87">
        <f>+IF(ISNUMBER(DATA!AH656),DATA!AH656,"n/a")</f>
        <v>2.25605571204003</v>
      </c>
      <c r="J2145" s="77">
        <f>+IF(ISNUMBER(DATA!AI656),DATA!AI656,"n/a")</f>
        <v>3.7030105527258703E-2</v>
      </c>
      <c r="K2145" s="87">
        <f>+IF(ISNUMBER(DATA!AR656),DATA!AR656,"n/a")</f>
        <v>2.2225287234973798</v>
      </c>
      <c r="L2145" s="77">
        <f>+IF(ISNUMBER(DATA!AS656),DATA!AS656,"n/a")</f>
        <v>2.3613395559040198E-2</v>
      </c>
      <c r="M2145" s="66"/>
      <c r="N2145" s="66"/>
      <c r="O2145" s="66"/>
      <c r="P2145" s="66"/>
      <c r="Q2145" s="66"/>
      <c r="S2145" s="70"/>
      <c r="U2145" s="70"/>
      <c r="W2145" s="70"/>
      <c r="Y2145" s="70"/>
    </row>
    <row r="2146" spans="1:25" s="69" customFormat="1" x14ac:dyDescent="0.2">
      <c r="A2146" s="66" t="s">
        <v>12</v>
      </c>
      <c r="B2146" s="66" t="s">
        <v>23</v>
      </c>
      <c r="C2146" s="66" t="s">
        <v>26</v>
      </c>
      <c r="D2146" s="66" t="s">
        <v>344</v>
      </c>
      <c r="E2146" s="87">
        <f>+IF(ISNUMBER(DATA!N657),DATA!N657,"n/a")</f>
        <v>2.15866106533415</v>
      </c>
      <c r="F2146" s="77">
        <f>+IF(ISNUMBER(DATA!O657),DATA!O657,"n/a")</f>
        <v>6.8896567717618498E-2</v>
      </c>
      <c r="G2146" s="87">
        <f>+IF(ISNUMBER(DATA!X657),DATA!X657,"n/a")</f>
        <v>2.16522633517065</v>
      </c>
      <c r="H2146" s="77">
        <f>+IF(ISNUMBER(DATA!Y657),DATA!Y657,"n/a")</f>
        <v>6.7507405306755405E-2</v>
      </c>
      <c r="I2146" s="87">
        <f>+IF(ISNUMBER(DATA!AH657),DATA!AH657,"n/a")</f>
        <v>2.1636247991867199</v>
      </c>
      <c r="J2146" s="77">
        <f>+IF(ISNUMBER(DATA!AI657),DATA!AI657,"n/a")</f>
        <v>7.9232446177766397E-2</v>
      </c>
      <c r="K2146" s="87">
        <f>+IF(ISNUMBER(DATA!AR657),DATA!AR657,"n/a")</f>
        <v>2.15319841491619</v>
      </c>
      <c r="L2146" s="77">
        <f>+IF(ISNUMBER(DATA!AS657),DATA!AS657,"n/a")</f>
        <v>8.03372992092065E-2</v>
      </c>
      <c r="M2146" s="66"/>
      <c r="N2146" s="66"/>
      <c r="O2146" s="66"/>
      <c r="P2146" s="66"/>
      <c r="Q2146" s="66"/>
      <c r="S2146" s="70"/>
      <c r="U2146" s="70"/>
      <c r="W2146" s="70"/>
      <c r="Y2146" s="70"/>
    </row>
    <row r="2147" spans="1:25" s="69" customFormat="1" x14ac:dyDescent="0.2">
      <c r="A2147" s="66" t="s">
        <v>12</v>
      </c>
      <c r="B2147" s="66" t="s">
        <v>23</v>
      </c>
      <c r="C2147" s="66" t="s">
        <v>26</v>
      </c>
      <c r="D2147" s="66" t="s">
        <v>345</v>
      </c>
      <c r="E2147" s="87">
        <f>+IF(ISNUMBER(DATA!N658),DATA!N658,"n/a")</f>
        <v>2.4005311573295001</v>
      </c>
      <c r="F2147" s="77">
        <f>+IF(ISNUMBER(DATA!O658),DATA!O658,"n/a")</f>
        <v>2.05489250015779E-2</v>
      </c>
      <c r="G2147" s="87">
        <f>+IF(ISNUMBER(DATA!X658),DATA!X658,"n/a")</f>
        <v>2.4184384946087301</v>
      </c>
      <c r="H2147" s="77">
        <f>+IF(ISNUMBER(DATA!Y658),DATA!Y658,"n/a")</f>
        <v>3.7369895170927099E-2</v>
      </c>
      <c r="I2147" s="87">
        <f>+IF(ISNUMBER(DATA!AH658),DATA!AH658,"n/a")</f>
        <v>2.41623939137722</v>
      </c>
      <c r="J2147" s="77">
        <f>+IF(ISNUMBER(DATA!AI658),DATA!AI658,"n/a")</f>
        <v>2.7445965785621199E-2</v>
      </c>
      <c r="K2147" s="87">
        <f>+IF(ISNUMBER(DATA!AR658),DATA!AR658,"n/a")</f>
        <v>2.3810092356280599</v>
      </c>
      <c r="L2147" s="77">
        <f>+IF(ISNUMBER(DATA!AS658),DATA!AS658,"n/a")</f>
        <v>1.9495546354876599E-2</v>
      </c>
      <c r="M2147" s="66"/>
      <c r="N2147" s="66"/>
      <c r="O2147" s="66"/>
      <c r="P2147" s="66"/>
      <c r="Q2147" s="66"/>
      <c r="S2147" s="70"/>
      <c r="U2147" s="70"/>
      <c r="W2147" s="70"/>
      <c r="Y2147" s="70"/>
    </row>
    <row r="2148" spans="1:25" x14ac:dyDescent="0.2">
      <c r="E2148" s="100"/>
      <c r="F2148" s="102"/>
      <c r="G2148" s="100"/>
      <c r="H2148" s="102"/>
      <c r="I2148" s="100"/>
      <c r="J2148" s="102"/>
      <c r="K2148" s="100"/>
      <c r="L2148" s="102"/>
    </row>
    <row r="2149" spans="1:25" s="69" customFormat="1" x14ac:dyDescent="0.2">
      <c r="A2149" s="66" t="s">
        <v>12</v>
      </c>
      <c r="B2149" s="66" t="s">
        <v>24</v>
      </c>
      <c r="C2149" s="66" t="s">
        <v>0</v>
      </c>
      <c r="D2149" s="66" t="s">
        <v>271</v>
      </c>
      <c r="E2149" s="76">
        <f>+IF(ISNUMBER(DATA!F668),DATA!F668,"n/a")</f>
        <v>293043.05</v>
      </c>
      <c r="F2149" s="77">
        <f>+IF(ISNUMBER(DATA!G668),DATA!G668,"n/a")</f>
        <v>0.14394566111672999</v>
      </c>
      <c r="G2149" s="76">
        <f>+IF(ISNUMBER(DATA!P668),DATA!P668,"n/a")</f>
        <v>971815.85</v>
      </c>
      <c r="H2149" s="77">
        <f>+IF(ISNUMBER(DATA!Q668),DATA!Q668,"n/a")</f>
        <v>3.4958138926412301E-2</v>
      </c>
      <c r="I2149" s="76">
        <f>+IF(ISNUMBER(DATA!Z668),DATA!Z668,"n/a")</f>
        <v>1863111.73</v>
      </c>
      <c r="J2149" s="77">
        <f>+IF(ISNUMBER(DATA!AA668),DATA!AA668,"n/a")</f>
        <v>-2.3253154568747599E-3</v>
      </c>
      <c r="K2149" s="76">
        <f>+IF(ISNUMBER(DATA!AJ668),DATA!AJ668,"n/a")</f>
        <v>3533822.58</v>
      </c>
      <c r="L2149" s="77">
        <f>+IF(ISNUMBER(DATA!AK668),DATA!AK668,"n/a")</f>
        <v>1.66690160456868E-2</v>
      </c>
      <c r="M2149" s="66"/>
      <c r="N2149" s="66"/>
      <c r="O2149" s="66"/>
      <c r="P2149" s="66"/>
      <c r="Q2149" s="66"/>
      <c r="S2149" s="70"/>
      <c r="U2149" s="70"/>
      <c r="W2149" s="70"/>
      <c r="Y2149" s="70"/>
    </row>
    <row r="2150" spans="1:25" s="69" customFormat="1" x14ac:dyDescent="0.2">
      <c r="A2150" s="66" t="s">
        <v>12</v>
      </c>
      <c r="B2150" s="66" t="s">
        <v>24</v>
      </c>
      <c r="C2150" s="66" t="s">
        <v>0</v>
      </c>
      <c r="D2150" s="66" t="s">
        <v>272</v>
      </c>
      <c r="E2150" s="76">
        <f>+IF(ISNUMBER(DATA!F669),DATA!F669,"n/a")</f>
        <v>317708</v>
      </c>
      <c r="F2150" s="77">
        <f>+IF(ISNUMBER(DATA!G669),DATA!G669,"n/a")</f>
        <v>3.7503046796744E-3</v>
      </c>
      <c r="G2150" s="76">
        <f>+IF(ISNUMBER(DATA!P669),DATA!P669,"n/a")</f>
        <v>1129468.1399999999</v>
      </c>
      <c r="H2150" s="77">
        <f>+IF(ISNUMBER(DATA!Q669),DATA!Q669,"n/a")</f>
        <v>5.1995146211750602E-2</v>
      </c>
      <c r="I2150" s="76">
        <f>+IF(ISNUMBER(DATA!Z669),DATA!Z669,"n/a")</f>
        <v>2157593.5</v>
      </c>
      <c r="J2150" s="77">
        <f>+IF(ISNUMBER(DATA!AA669),DATA!AA669,"n/a")</f>
        <v>5.5999023890278797E-3</v>
      </c>
      <c r="K2150" s="76">
        <f>+IF(ISNUMBER(DATA!AJ669),DATA!AJ669,"n/a")</f>
        <v>4180333.02</v>
      </c>
      <c r="L2150" s="77">
        <f>+IF(ISNUMBER(DATA!AK669),DATA!AK669,"n/a")</f>
        <v>8.6256390732874395E-3</v>
      </c>
      <c r="M2150" s="66"/>
      <c r="N2150" s="66"/>
      <c r="O2150" s="66"/>
      <c r="P2150" s="66"/>
      <c r="Q2150" s="66"/>
      <c r="S2150" s="70"/>
      <c r="U2150" s="70"/>
      <c r="W2150" s="70"/>
      <c r="Y2150" s="70"/>
    </row>
    <row r="2151" spans="1:25" s="69" customFormat="1" x14ac:dyDescent="0.2">
      <c r="A2151" s="66" t="s">
        <v>12</v>
      </c>
      <c r="B2151" s="66" t="s">
        <v>24</v>
      </c>
      <c r="C2151" s="66" t="s">
        <v>0</v>
      </c>
      <c r="D2151" s="66" t="s">
        <v>273</v>
      </c>
      <c r="E2151" s="76">
        <f>+IF(ISNUMBER(DATA!F670),DATA!F670,"n/a")</f>
        <v>762686.19</v>
      </c>
      <c r="F2151" s="77">
        <f>+IF(ISNUMBER(DATA!G670),DATA!G670,"n/a")</f>
        <v>1.42003519061021E-2</v>
      </c>
      <c r="G2151" s="76">
        <f>+IF(ISNUMBER(DATA!P670),DATA!P670,"n/a")</f>
        <v>2618488.29</v>
      </c>
      <c r="H2151" s="77">
        <f>+IF(ISNUMBER(DATA!Q670),DATA!Q670,"n/a")</f>
        <v>3.3281052274610798E-2</v>
      </c>
      <c r="I2151" s="76">
        <f>+IF(ISNUMBER(DATA!Z670),DATA!Z670,"n/a")</f>
        <v>5083186.03</v>
      </c>
      <c r="J2151" s="77">
        <f>+IF(ISNUMBER(DATA!AA670),DATA!AA670,"n/a")</f>
        <v>5.6414866114853003E-2</v>
      </c>
      <c r="K2151" s="76">
        <f>+IF(ISNUMBER(DATA!AJ670),DATA!AJ670,"n/a")</f>
        <v>9514688.0099999998</v>
      </c>
      <c r="L2151" s="77">
        <f>+IF(ISNUMBER(DATA!AK670),DATA!AK670,"n/a")</f>
        <v>7.1953859240648496E-2</v>
      </c>
      <c r="M2151" s="66"/>
      <c r="N2151" s="66"/>
      <c r="O2151" s="66"/>
      <c r="P2151" s="66"/>
      <c r="Q2151" s="66"/>
      <c r="S2151" s="70"/>
      <c r="U2151" s="70"/>
      <c r="W2151" s="70"/>
      <c r="Y2151" s="70"/>
    </row>
    <row r="2152" spans="1:25" s="69" customFormat="1" x14ac:dyDescent="0.2">
      <c r="A2152" s="66" t="s">
        <v>12</v>
      </c>
      <c r="B2152" s="66" t="s">
        <v>24</v>
      </c>
      <c r="C2152" s="66" t="s">
        <v>0</v>
      </c>
      <c r="D2152" s="66" t="s">
        <v>274</v>
      </c>
      <c r="E2152" s="76">
        <f>+IF(ISNUMBER(DATA!F671),DATA!F671,"n/a")</f>
        <v>214448.64000000001</v>
      </c>
      <c r="F2152" s="77">
        <f>+IF(ISNUMBER(DATA!G671),DATA!G671,"n/a")</f>
        <v>3.6871319947737E-2</v>
      </c>
      <c r="G2152" s="76">
        <f>+IF(ISNUMBER(DATA!P671),DATA!P671,"n/a")</f>
        <v>725469</v>
      </c>
      <c r="H2152" s="77">
        <f>+IF(ISNUMBER(DATA!Q671),DATA!Q671,"n/a")</f>
        <v>3.86300115252056E-2</v>
      </c>
      <c r="I2152" s="76">
        <f>+IF(ISNUMBER(DATA!Z671),DATA!Z671,"n/a")</f>
        <v>1357414.79</v>
      </c>
      <c r="J2152" s="77">
        <f>+IF(ISNUMBER(DATA!AA671),DATA!AA671,"n/a")</f>
        <v>8.1876137828781892E-3</v>
      </c>
      <c r="K2152" s="76">
        <f>+IF(ISNUMBER(DATA!AJ671),DATA!AJ671,"n/a")</f>
        <v>2695204.4</v>
      </c>
      <c r="L2152" s="77">
        <f>+IF(ISNUMBER(DATA!AK671),DATA!AK671,"n/a")</f>
        <v>3.1465744599105802E-3</v>
      </c>
      <c r="M2152" s="66"/>
      <c r="N2152" s="66"/>
      <c r="O2152" s="66"/>
      <c r="P2152" s="66"/>
      <c r="Q2152" s="66"/>
      <c r="S2152" s="70"/>
      <c r="U2152" s="70"/>
      <c r="W2152" s="70"/>
      <c r="Y2152" s="70"/>
    </row>
    <row r="2153" spans="1:25" s="69" customFormat="1" x14ac:dyDescent="0.2">
      <c r="A2153" s="66" t="s">
        <v>12</v>
      </c>
      <c r="B2153" s="66" t="s">
        <v>24</v>
      </c>
      <c r="C2153" s="66" t="s">
        <v>0</v>
      </c>
      <c r="D2153" s="66" t="s">
        <v>275</v>
      </c>
      <c r="E2153" s="76">
        <f>+IF(ISNUMBER(DATA!F672),DATA!F672,"n/a")</f>
        <v>783829.09</v>
      </c>
      <c r="F2153" s="77">
        <f>+IF(ISNUMBER(DATA!G672),DATA!G672,"n/a")</f>
        <v>-8.3828892608348807E-3</v>
      </c>
      <c r="G2153" s="76">
        <f>+IF(ISNUMBER(DATA!P672),DATA!P672,"n/a")</f>
        <v>2813703.82</v>
      </c>
      <c r="H2153" s="77">
        <f>+IF(ISNUMBER(DATA!Q672),DATA!Q672,"n/a")</f>
        <v>2.6059150280571899E-2</v>
      </c>
      <c r="I2153" s="76">
        <f>+IF(ISNUMBER(DATA!Z672),DATA!Z672,"n/a")</f>
        <v>5572892.5999999996</v>
      </c>
      <c r="J2153" s="77">
        <f>+IF(ISNUMBER(DATA!AA672),DATA!AA672,"n/a")</f>
        <v>4.6011191439298799E-2</v>
      </c>
      <c r="K2153" s="76">
        <f>+IF(ISNUMBER(DATA!AJ672),DATA!AJ672,"n/a")</f>
        <v>10199215.75</v>
      </c>
      <c r="L2153" s="77">
        <f>+IF(ISNUMBER(DATA!AK672),DATA!AK672,"n/a")</f>
        <v>6.5600196137334005E-2</v>
      </c>
      <c r="M2153" s="66"/>
      <c r="N2153" s="66"/>
      <c r="O2153" s="66"/>
      <c r="P2153" s="66"/>
      <c r="Q2153" s="66"/>
      <c r="S2153" s="70"/>
      <c r="U2153" s="70"/>
      <c r="W2153" s="70"/>
      <c r="Y2153" s="70"/>
    </row>
    <row r="2154" spans="1:25" s="69" customFormat="1" x14ac:dyDescent="0.2">
      <c r="A2154" s="66" t="s">
        <v>12</v>
      </c>
      <c r="B2154" s="66" t="s">
        <v>24</v>
      </c>
      <c r="C2154" s="66" t="s">
        <v>0</v>
      </c>
      <c r="D2154" s="66" t="s">
        <v>276</v>
      </c>
      <c r="E2154" s="76">
        <f>+IF(ISNUMBER(DATA!F673),DATA!F673,"n/a")</f>
        <v>321222.21999999997</v>
      </c>
      <c r="F2154" s="77">
        <f>+IF(ISNUMBER(DATA!G673),DATA!G673,"n/a")</f>
        <v>-0.13684838172953701</v>
      </c>
      <c r="G2154" s="76">
        <f>+IF(ISNUMBER(DATA!P673),DATA!P673,"n/a")</f>
        <v>1121530.72</v>
      </c>
      <c r="H2154" s="77">
        <f>+IF(ISNUMBER(DATA!Q673),DATA!Q673,"n/a")</f>
        <v>-0.15929348645031899</v>
      </c>
      <c r="I2154" s="76">
        <f>+IF(ISNUMBER(DATA!Z673),DATA!Z673,"n/a")</f>
        <v>2101860.86</v>
      </c>
      <c r="J2154" s="77">
        <f>+IF(ISNUMBER(DATA!AA673),DATA!AA673,"n/a")</f>
        <v>-0.17319308396080299</v>
      </c>
      <c r="K2154" s="76">
        <f>+IF(ISNUMBER(DATA!AJ673),DATA!AJ673,"n/a")</f>
        <v>3974002.16</v>
      </c>
      <c r="L2154" s="77">
        <f>+IF(ISNUMBER(DATA!AK673),DATA!AK673,"n/a")</f>
        <v>-0.123337396157121</v>
      </c>
      <c r="M2154" s="66"/>
      <c r="N2154" s="66"/>
      <c r="O2154" s="66"/>
      <c r="P2154" s="66"/>
      <c r="Q2154" s="66"/>
      <c r="S2154" s="70"/>
      <c r="U2154" s="70"/>
      <c r="W2154" s="70"/>
      <c r="Y2154" s="70"/>
    </row>
    <row r="2155" spans="1:25" s="69" customFormat="1" x14ac:dyDescent="0.2">
      <c r="A2155" s="66" t="s">
        <v>12</v>
      </c>
      <c r="B2155" s="66" t="s">
        <v>24</v>
      </c>
      <c r="C2155" s="66" t="s">
        <v>0</v>
      </c>
      <c r="D2155" s="66" t="s">
        <v>277</v>
      </c>
      <c r="E2155" s="76">
        <f>+IF(ISNUMBER(DATA!F674),DATA!F674,"n/a")</f>
        <v>183460.52</v>
      </c>
      <c r="F2155" s="77">
        <f>+IF(ISNUMBER(DATA!G674),DATA!G674,"n/a")</f>
        <v>4.5746521018784202E-2</v>
      </c>
      <c r="G2155" s="76">
        <f>+IF(ISNUMBER(DATA!P674),DATA!P674,"n/a")</f>
        <v>608495.94999999995</v>
      </c>
      <c r="H2155" s="77">
        <f>+IF(ISNUMBER(DATA!Q674),DATA!Q674,"n/a")</f>
        <v>6.0151923049545897E-5</v>
      </c>
      <c r="I2155" s="76">
        <f>+IF(ISNUMBER(DATA!Z674),DATA!Z674,"n/a")</f>
        <v>1172377.1000000001</v>
      </c>
      <c r="J2155" s="77">
        <f>+IF(ISNUMBER(DATA!AA674),DATA!AA674,"n/a")</f>
        <v>-1.1065018582707699E-2</v>
      </c>
      <c r="K2155" s="76">
        <f>+IF(ISNUMBER(DATA!AJ674),DATA!AJ674,"n/a")</f>
        <v>2233835.1</v>
      </c>
      <c r="L2155" s="77">
        <f>+IF(ISNUMBER(DATA!AK674),DATA!AK674,"n/a")</f>
        <v>-4.54530852092754E-2</v>
      </c>
      <c r="M2155" s="66"/>
      <c r="N2155" s="66"/>
      <c r="O2155" s="66"/>
      <c r="P2155" s="66"/>
      <c r="Q2155" s="66"/>
      <c r="S2155" s="70"/>
      <c r="U2155" s="70"/>
      <c r="W2155" s="70"/>
      <c r="Y2155" s="70"/>
    </row>
    <row r="2156" spans="1:25" s="69" customFormat="1" x14ac:dyDescent="0.2">
      <c r="A2156" s="66" t="s">
        <v>12</v>
      </c>
      <c r="B2156" s="66" t="s">
        <v>24</v>
      </c>
      <c r="C2156" s="66" t="s">
        <v>0</v>
      </c>
      <c r="D2156" s="66" t="s">
        <v>278</v>
      </c>
      <c r="E2156" s="76">
        <f>+IF(ISNUMBER(DATA!F675),DATA!F675,"n/a")</f>
        <v>620219.76</v>
      </c>
      <c r="F2156" s="77">
        <f>+IF(ISNUMBER(DATA!G675),DATA!G675,"n/a")</f>
        <v>8.3168293107947405E-2</v>
      </c>
      <c r="G2156" s="76">
        <f>+IF(ISNUMBER(DATA!P675),DATA!P675,"n/a")</f>
        <v>2210289.37</v>
      </c>
      <c r="H2156" s="77">
        <f>+IF(ISNUMBER(DATA!Q675),DATA!Q675,"n/a")</f>
        <v>0.102105139640654</v>
      </c>
      <c r="I2156" s="76">
        <f>+IF(ISNUMBER(DATA!Z675),DATA!Z675,"n/a")</f>
        <v>4233814.8899999997</v>
      </c>
      <c r="J2156" s="77">
        <f>+IF(ISNUMBER(DATA!AA675),DATA!AA675,"n/a")</f>
        <v>6.0452314559156999E-2</v>
      </c>
      <c r="K2156" s="76">
        <f>+IF(ISNUMBER(DATA!AJ675),DATA!AJ675,"n/a")</f>
        <v>8051004.0800000001</v>
      </c>
      <c r="L2156" s="77">
        <f>+IF(ISNUMBER(DATA!AK675),DATA!AK675,"n/a")</f>
        <v>3.5232663189762002E-2</v>
      </c>
      <c r="M2156" s="66"/>
      <c r="N2156" s="66"/>
      <c r="O2156" s="66"/>
      <c r="P2156" s="66"/>
      <c r="Q2156" s="66"/>
      <c r="S2156" s="70"/>
      <c r="U2156" s="70"/>
      <c r="W2156" s="70"/>
      <c r="Y2156" s="70"/>
    </row>
    <row r="2157" spans="1:25" s="69" customFormat="1" x14ac:dyDescent="0.2">
      <c r="A2157" s="66" t="s">
        <v>12</v>
      </c>
      <c r="B2157" s="66" t="s">
        <v>24</v>
      </c>
      <c r="C2157" s="66" t="s">
        <v>0</v>
      </c>
      <c r="D2157" s="66" t="s">
        <v>279</v>
      </c>
      <c r="E2157" s="76">
        <f>+IF(ISNUMBER(DATA!F676),DATA!F676,"n/a")</f>
        <v>255671.82</v>
      </c>
      <c r="F2157" s="77">
        <f>+IF(ISNUMBER(DATA!G676),DATA!G676,"n/a")</f>
        <v>8.7870569895963105E-2</v>
      </c>
      <c r="G2157" s="76">
        <f>+IF(ISNUMBER(DATA!P676),DATA!P676,"n/a")</f>
        <v>908410.79</v>
      </c>
      <c r="H2157" s="77">
        <f>+IF(ISNUMBER(DATA!Q676),DATA!Q676,"n/a")</f>
        <v>0.105044240779516</v>
      </c>
      <c r="I2157" s="76">
        <f>+IF(ISNUMBER(DATA!Z676),DATA!Z676,"n/a")</f>
        <v>1720831.88</v>
      </c>
      <c r="J2157" s="77">
        <f>+IF(ISNUMBER(DATA!AA676),DATA!AA676,"n/a")</f>
        <v>4.75721151891099E-2</v>
      </c>
      <c r="K2157" s="76">
        <f>+IF(ISNUMBER(DATA!AJ676),DATA!AJ676,"n/a")</f>
        <v>3434507.53</v>
      </c>
      <c r="L2157" s="77">
        <f>+IF(ISNUMBER(DATA!AK676),DATA!AK676,"n/a")</f>
        <v>3.4651479038502499E-2</v>
      </c>
      <c r="M2157" s="66"/>
      <c r="N2157" s="66"/>
      <c r="O2157" s="66"/>
      <c r="P2157" s="66"/>
      <c r="Q2157" s="66"/>
      <c r="S2157" s="70"/>
      <c r="U2157" s="70"/>
      <c r="W2157" s="70"/>
      <c r="Y2157" s="70"/>
    </row>
    <row r="2158" spans="1:25" s="69" customFormat="1" x14ac:dyDescent="0.2">
      <c r="A2158" s="66" t="s">
        <v>12</v>
      </c>
      <c r="B2158" s="66" t="s">
        <v>24</v>
      </c>
      <c r="C2158" s="66" t="s">
        <v>0</v>
      </c>
      <c r="D2158" s="66" t="s">
        <v>280</v>
      </c>
      <c r="E2158" s="76">
        <f>+IF(ISNUMBER(DATA!F677),DATA!F677,"n/a")</f>
        <v>219518.85</v>
      </c>
      <c r="F2158" s="77">
        <f>+IF(ISNUMBER(DATA!G677),DATA!G677,"n/a")</f>
        <v>-6.3104055942409401E-3</v>
      </c>
      <c r="G2158" s="76">
        <f>+IF(ISNUMBER(DATA!P677),DATA!P677,"n/a")</f>
        <v>806203.69</v>
      </c>
      <c r="H2158" s="77">
        <f>+IF(ISNUMBER(DATA!Q677),DATA!Q677,"n/a")</f>
        <v>2.36061257835781E-2</v>
      </c>
      <c r="I2158" s="76">
        <f>+IF(ISNUMBER(DATA!Z677),DATA!Z677,"n/a")</f>
        <v>1616629.92</v>
      </c>
      <c r="J2158" s="77">
        <f>+IF(ISNUMBER(DATA!AA677),DATA!AA677,"n/a")</f>
        <v>-5.2434339108834403E-2</v>
      </c>
      <c r="K2158" s="76">
        <f>+IF(ISNUMBER(DATA!AJ677),DATA!AJ677,"n/a")</f>
        <v>3094489.32</v>
      </c>
      <c r="L2158" s="77">
        <f>+IF(ISNUMBER(DATA!AK677),DATA!AK677,"n/a")</f>
        <v>-6.6915125908908399E-2</v>
      </c>
      <c r="M2158" s="66"/>
      <c r="N2158" s="66"/>
      <c r="O2158" s="66"/>
      <c r="P2158" s="66"/>
      <c r="Q2158" s="66"/>
      <c r="S2158" s="70"/>
      <c r="U2158" s="70"/>
      <c r="W2158" s="70"/>
      <c r="Y2158" s="70"/>
    </row>
    <row r="2159" spans="1:25" s="69" customFormat="1" x14ac:dyDescent="0.2">
      <c r="A2159" s="66" t="s">
        <v>12</v>
      </c>
      <c r="B2159" s="66" t="s">
        <v>24</v>
      </c>
      <c r="C2159" s="66" t="s">
        <v>0</v>
      </c>
      <c r="D2159" s="66" t="s">
        <v>281</v>
      </c>
      <c r="E2159" s="76">
        <f>+IF(ISNUMBER(DATA!F678),DATA!F678,"n/a")</f>
        <v>197136.43</v>
      </c>
      <c r="F2159" s="77">
        <f>+IF(ISNUMBER(DATA!G678),DATA!G678,"n/a")</f>
        <v>-8.8430121914159401E-2</v>
      </c>
      <c r="G2159" s="76">
        <f>+IF(ISNUMBER(DATA!P678),DATA!P678,"n/a")</f>
        <v>699923.28</v>
      </c>
      <c r="H2159" s="77">
        <f>+IF(ISNUMBER(DATA!Q678),DATA!Q678,"n/a")</f>
        <v>-4.7470548201456499E-2</v>
      </c>
      <c r="I2159" s="76">
        <f>+IF(ISNUMBER(DATA!Z678),DATA!Z678,"n/a")</f>
        <v>1358778.38</v>
      </c>
      <c r="J2159" s="77">
        <f>+IF(ISNUMBER(DATA!AA678),DATA!AA678,"n/a")</f>
        <v>-3.9702549563158503E-2</v>
      </c>
      <c r="K2159" s="76">
        <f>+IF(ISNUMBER(DATA!AJ678),DATA!AJ678,"n/a")</f>
        <v>2729355.71</v>
      </c>
      <c r="L2159" s="77">
        <f>+IF(ISNUMBER(DATA!AK678),DATA!AK678,"n/a")</f>
        <v>-2.00887436883261E-2</v>
      </c>
      <c r="M2159" s="66"/>
      <c r="N2159" s="66"/>
      <c r="O2159" s="66"/>
      <c r="P2159" s="66"/>
      <c r="Q2159" s="66"/>
      <c r="S2159" s="70"/>
      <c r="U2159" s="70"/>
      <c r="W2159" s="70"/>
      <c r="Y2159" s="70"/>
    </row>
    <row r="2160" spans="1:25" s="69" customFormat="1" x14ac:dyDescent="0.2">
      <c r="A2160" s="66" t="s">
        <v>12</v>
      </c>
      <c r="B2160" s="66" t="s">
        <v>24</v>
      </c>
      <c r="C2160" s="66" t="s">
        <v>0</v>
      </c>
      <c r="D2160" s="66" t="s">
        <v>282</v>
      </c>
      <c r="E2160" s="76">
        <f>+IF(ISNUMBER(DATA!F679),DATA!F679,"n/a")</f>
        <v>519475.05</v>
      </c>
      <c r="F2160" s="77">
        <f>+IF(ISNUMBER(DATA!G679),DATA!G679,"n/a")</f>
        <v>1.85578586787504E-2</v>
      </c>
      <c r="G2160" s="76">
        <f>+IF(ISNUMBER(DATA!P679),DATA!P679,"n/a")</f>
        <v>1770326.91</v>
      </c>
      <c r="H2160" s="77">
        <f>+IF(ISNUMBER(DATA!Q679),DATA!Q679,"n/a")</f>
        <v>2.7935223309131101E-2</v>
      </c>
      <c r="I2160" s="76">
        <f>+IF(ISNUMBER(DATA!Z679),DATA!Z679,"n/a")</f>
        <v>3450141.93</v>
      </c>
      <c r="J2160" s="77">
        <f>+IF(ISNUMBER(DATA!AA679),DATA!AA679,"n/a")</f>
        <v>1.12917154961242E-2</v>
      </c>
      <c r="K2160" s="76">
        <f>+IF(ISNUMBER(DATA!AJ679),DATA!AJ679,"n/a")</f>
        <v>6641661.54</v>
      </c>
      <c r="L2160" s="77">
        <f>+IF(ISNUMBER(DATA!AK679),DATA!AK679,"n/a")</f>
        <v>-2.3493599152920899E-2</v>
      </c>
      <c r="M2160" s="66"/>
      <c r="N2160" s="66"/>
      <c r="O2160" s="66"/>
      <c r="P2160" s="66"/>
      <c r="Q2160" s="66"/>
      <c r="S2160" s="70"/>
      <c r="U2160" s="70"/>
      <c r="W2160" s="70"/>
      <c r="Y2160" s="70"/>
    </row>
    <row r="2161" spans="1:25" s="69" customFormat="1" x14ac:dyDescent="0.2">
      <c r="A2161" s="66" t="s">
        <v>12</v>
      </c>
      <c r="B2161" s="66" t="s">
        <v>24</v>
      </c>
      <c r="C2161" s="66" t="s">
        <v>0</v>
      </c>
      <c r="D2161" s="66" t="s">
        <v>283</v>
      </c>
      <c r="E2161" s="76">
        <f>+IF(ISNUMBER(DATA!F680),DATA!F680,"n/a")</f>
        <v>457707.43</v>
      </c>
      <c r="F2161" s="77">
        <f>+IF(ISNUMBER(DATA!G680),DATA!G680,"n/a")</f>
        <v>-0.12514526041902199</v>
      </c>
      <c r="G2161" s="76">
        <f>+IF(ISNUMBER(DATA!P680),DATA!P680,"n/a")</f>
        <v>1610037.77</v>
      </c>
      <c r="H2161" s="77">
        <f>+IF(ISNUMBER(DATA!Q680),DATA!Q680,"n/a")</f>
        <v>-0.116915074091446</v>
      </c>
      <c r="I2161" s="76">
        <f>+IF(ISNUMBER(DATA!Z680),DATA!Z680,"n/a")</f>
        <v>3209313.9</v>
      </c>
      <c r="J2161" s="77">
        <f>+IF(ISNUMBER(DATA!AA680),DATA!AA680,"n/a")</f>
        <v>-0.12272965287219</v>
      </c>
      <c r="K2161" s="76">
        <f>+IF(ISNUMBER(DATA!AJ680),DATA!AJ680,"n/a")</f>
        <v>6291760.5800000001</v>
      </c>
      <c r="L2161" s="77">
        <f>+IF(ISNUMBER(DATA!AK680),DATA!AK680,"n/a")</f>
        <v>-0.11956167627204201</v>
      </c>
      <c r="M2161" s="66"/>
      <c r="N2161" s="66"/>
      <c r="O2161" s="66"/>
      <c r="P2161" s="66"/>
      <c r="Q2161" s="66"/>
      <c r="S2161" s="70"/>
      <c r="U2161" s="70"/>
      <c r="W2161" s="70"/>
      <c r="Y2161" s="70"/>
    </row>
    <row r="2162" spans="1:25" s="69" customFormat="1" x14ac:dyDescent="0.2">
      <c r="A2162" s="66" t="s">
        <v>12</v>
      </c>
      <c r="B2162" s="66" t="s">
        <v>24</v>
      </c>
      <c r="C2162" s="66" t="s">
        <v>0</v>
      </c>
      <c r="D2162" s="66" t="s">
        <v>284</v>
      </c>
      <c r="E2162" s="76">
        <f>+IF(ISNUMBER(DATA!F681),DATA!F681,"n/a")</f>
        <v>496630.15</v>
      </c>
      <c r="F2162" s="77">
        <f>+IF(ISNUMBER(DATA!G681),DATA!G681,"n/a")</f>
        <v>-5.5179081207355297E-2</v>
      </c>
      <c r="G2162" s="76">
        <f>+IF(ISNUMBER(DATA!P681),DATA!P681,"n/a")</f>
        <v>1743376.47</v>
      </c>
      <c r="H2162" s="77">
        <f>+IF(ISNUMBER(DATA!Q681),DATA!Q681,"n/a")</f>
        <v>9.6361556687462099E-3</v>
      </c>
      <c r="I2162" s="76">
        <f>+IF(ISNUMBER(DATA!Z681),DATA!Z681,"n/a")</f>
        <v>3358388.12</v>
      </c>
      <c r="J2162" s="77">
        <f>+IF(ISNUMBER(DATA!AA681),DATA!AA681,"n/a")</f>
        <v>1.2729580002423401E-2</v>
      </c>
      <c r="K2162" s="76">
        <f>+IF(ISNUMBER(DATA!AJ681),DATA!AJ681,"n/a")</f>
        <v>6766400.04</v>
      </c>
      <c r="L2162" s="77">
        <f>+IF(ISNUMBER(DATA!AK681),DATA!AK681,"n/a")</f>
        <v>2.0849697777632799E-2</v>
      </c>
      <c r="M2162" s="66"/>
      <c r="N2162" s="66"/>
      <c r="O2162" s="66"/>
      <c r="P2162" s="66"/>
      <c r="Q2162" s="66"/>
      <c r="S2162" s="70"/>
      <c r="U2162" s="70"/>
      <c r="W2162" s="70"/>
      <c r="Y2162" s="70"/>
    </row>
    <row r="2163" spans="1:25" s="69" customFormat="1" x14ac:dyDescent="0.2">
      <c r="A2163" s="66" t="s">
        <v>12</v>
      </c>
      <c r="B2163" s="66" t="s">
        <v>24</v>
      </c>
      <c r="C2163" s="66" t="s">
        <v>0</v>
      </c>
      <c r="D2163" s="66" t="s">
        <v>285</v>
      </c>
      <c r="E2163" s="76">
        <f>+IF(ISNUMBER(DATA!F682),DATA!F682,"n/a")</f>
        <v>189880.63</v>
      </c>
      <c r="F2163" s="77">
        <f>+IF(ISNUMBER(DATA!G682),DATA!G682,"n/a")</f>
        <v>-9.5105402857614096E-2</v>
      </c>
      <c r="G2163" s="76">
        <f>+IF(ISNUMBER(DATA!P682),DATA!P682,"n/a")</f>
        <v>698193</v>
      </c>
      <c r="H2163" s="77">
        <f>+IF(ISNUMBER(DATA!Q682),DATA!Q682,"n/a")</f>
        <v>-2.0992627237775299E-2</v>
      </c>
      <c r="I2163" s="76">
        <f>+IF(ISNUMBER(DATA!Z682),DATA!Z682,"n/a")</f>
        <v>1334664.04</v>
      </c>
      <c r="J2163" s="77">
        <f>+IF(ISNUMBER(DATA!AA682),DATA!AA682,"n/a")</f>
        <v>-1.3539886464820201E-2</v>
      </c>
      <c r="K2163" s="76">
        <f>+IF(ISNUMBER(DATA!AJ682),DATA!AJ682,"n/a")</f>
        <v>2798729.22</v>
      </c>
      <c r="L2163" s="77">
        <f>+IF(ISNUMBER(DATA!AK682),DATA!AK682,"n/a")</f>
        <v>-1.05183834657554E-2</v>
      </c>
      <c r="M2163" s="66"/>
      <c r="N2163" s="66"/>
      <c r="O2163" s="66"/>
      <c r="P2163" s="66"/>
      <c r="Q2163" s="66"/>
      <c r="S2163" s="70"/>
      <c r="U2163" s="70"/>
      <c r="W2163" s="70"/>
      <c r="Y2163" s="70"/>
    </row>
    <row r="2164" spans="1:25" s="69" customFormat="1" x14ac:dyDescent="0.2">
      <c r="A2164" s="66" t="s">
        <v>12</v>
      </c>
      <c r="B2164" s="66" t="s">
        <v>24</v>
      </c>
      <c r="C2164" s="66" t="s">
        <v>0</v>
      </c>
      <c r="D2164" s="66" t="s">
        <v>286</v>
      </c>
      <c r="E2164" s="76">
        <f>+IF(ISNUMBER(DATA!F683),DATA!F683,"n/a")</f>
        <v>375030.01</v>
      </c>
      <c r="F2164" s="77">
        <f>+IF(ISNUMBER(DATA!G683),DATA!G683,"n/a")</f>
        <v>-1.9089957024575599E-3</v>
      </c>
      <c r="G2164" s="76">
        <f>+IF(ISNUMBER(DATA!P683),DATA!P683,"n/a")</f>
        <v>1331051.18</v>
      </c>
      <c r="H2164" s="77">
        <f>+IF(ISNUMBER(DATA!Q683),DATA!Q683,"n/a")</f>
        <v>2.20015026146031E-2</v>
      </c>
      <c r="I2164" s="76">
        <f>+IF(ISNUMBER(DATA!Z683),DATA!Z683,"n/a")</f>
        <v>2577265.19</v>
      </c>
      <c r="J2164" s="77">
        <f>+IF(ISNUMBER(DATA!AA683),DATA!AA683,"n/a")</f>
        <v>5.2098848187462202E-2</v>
      </c>
      <c r="K2164" s="76">
        <f>+IF(ISNUMBER(DATA!AJ683),DATA!AJ683,"n/a")</f>
        <v>4872194.0599999996</v>
      </c>
      <c r="L2164" s="77">
        <f>+IF(ISNUMBER(DATA!AK683),DATA!AK683,"n/a")</f>
        <v>7.3056425281380205E-2</v>
      </c>
      <c r="M2164" s="66"/>
      <c r="N2164" s="66"/>
      <c r="O2164" s="66"/>
      <c r="P2164" s="66"/>
      <c r="Q2164" s="66"/>
      <c r="S2164" s="70"/>
      <c r="U2164" s="70"/>
      <c r="W2164" s="70"/>
      <c r="Y2164" s="70"/>
    </row>
    <row r="2165" spans="1:25" s="69" customFormat="1" x14ac:dyDescent="0.2">
      <c r="A2165" s="66" t="s">
        <v>12</v>
      </c>
      <c r="B2165" s="66" t="s">
        <v>24</v>
      </c>
      <c r="C2165" s="66" t="s">
        <v>0</v>
      </c>
      <c r="D2165" s="66" t="s">
        <v>287</v>
      </c>
      <c r="E2165" s="76">
        <f>+IF(ISNUMBER(DATA!F684),DATA!F684,"n/a")</f>
        <v>579948.37</v>
      </c>
      <c r="F2165" s="77">
        <f>+IF(ISNUMBER(DATA!G684),DATA!G684,"n/a")</f>
        <v>0.35578405355954701</v>
      </c>
      <c r="G2165" s="76">
        <f>+IF(ISNUMBER(DATA!P684),DATA!P684,"n/a")</f>
        <v>1790176.57</v>
      </c>
      <c r="H2165" s="77">
        <f>+IF(ISNUMBER(DATA!Q684),DATA!Q684,"n/a")</f>
        <v>9.6694333658100595E-2</v>
      </c>
      <c r="I2165" s="76">
        <f>+IF(ISNUMBER(DATA!Z684),DATA!Z684,"n/a")</f>
        <v>3464693.95</v>
      </c>
      <c r="J2165" s="77">
        <f>+IF(ISNUMBER(DATA!AA684),DATA!AA684,"n/a")</f>
        <v>9.2541435810768902E-2</v>
      </c>
      <c r="K2165" s="76">
        <f>+IF(ISNUMBER(DATA!AJ684),DATA!AJ684,"n/a")</f>
        <v>6083100.2199999997</v>
      </c>
      <c r="L2165" s="77">
        <f>+IF(ISNUMBER(DATA!AK684),DATA!AK684,"n/a")</f>
        <v>0.104973967175025</v>
      </c>
      <c r="M2165" s="66"/>
      <c r="N2165" s="66"/>
      <c r="O2165" s="66"/>
      <c r="P2165" s="66"/>
      <c r="Q2165" s="66"/>
      <c r="S2165" s="70"/>
      <c r="U2165" s="70"/>
      <c r="W2165" s="70"/>
      <c r="Y2165" s="70"/>
    </row>
    <row r="2166" spans="1:25" s="69" customFormat="1" x14ac:dyDescent="0.2">
      <c r="A2166" s="66" t="s">
        <v>12</v>
      </c>
      <c r="B2166" s="66" t="s">
        <v>24</v>
      </c>
      <c r="C2166" s="66" t="s">
        <v>0</v>
      </c>
      <c r="D2166" s="66" t="s">
        <v>288</v>
      </c>
      <c r="E2166" s="76">
        <f>+IF(ISNUMBER(DATA!F685),DATA!F685,"n/a")</f>
        <v>500882.57</v>
      </c>
      <c r="F2166" s="77">
        <f>+IF(ISNUMBER(DATA!G685),DATA!G685,"n/a")</f>
        <v>5.2371076222702297E-2</v>
      </c>
      <c r="G2166" s="76">
        <f>+IF(ISNUMBER(DATA!P685),DATA!P685,"n/a")</f>
        <v>1667377.5</v>
      </c>
      <c r="H2166" s="77">
        <f>+IF(ISNUMBER(DATA!Q685),DATA!Q685,"n/a")</f>
        <v>1.79361686557277E-2</v>
      </c>
      <c r="I2166" s="76">
        <f>+IF(ISNUMBER(DATA!Z685),DATA!Z685,"n/a")</f>
        <v>3197008.44</v>
      </c>
      <c r="J2166" s="77">
        <f>+IF(ISNUMBER(DATA!AA685),DATA!AA685,"n/a")</f>
        <v>-2.5411053021281402E-4</v>
      </c>
      <c r="K2166" s="76">
        <f>+IF(ISNUMBER(DATA!AJ685),DATA!AJ685,"n/a")</f>
        <v>6230408.3600000003</v>
      </c>
      <c r="L2166" s="77">
        <f>+IF(ISNUMBER(DATA!AK685),DATA!AK685,"n/a")</f>
        <v>-5.3079772823041403E-2</v>
      </c>
      <c r="M2166" s="66"/>
      <c r="N2166" s="66"/>
      <c r="O2166" s="66"/>
      <c r="P2166" s="66"/>
      <c r="Q2166" s="66"/>
      <c r="S2166" s="70"/>
      <c r="U2166" s="70"/>
      <c r="W2166" s="70"/>
      <c r="Y2166" s="70"/>
    </row>
    <row r="2167" spans="1:25" s="69" customFormat="1" x14ac:dyDescent="0.2">
      <c r="A2167" s="66" t="s">
        <v>12</v>
      </c>
      <c r="B2167" s="66" t="s">
        <v>24</v>
      </c>
      <c r="C2167" s="66" t="s">
        <v>0</v>
      </c>
      <c r="D2167" s="66" t="s">
        <v>289</v>
      </c>
      <c r="E2167" s="76">
        <f>+IF(ISNUMBER(DATA!F686),DATA!F686,"n/a")</f>
        <v>194594.7</v>
      </c>
      <c r="F2167" s="77">
        <f>+IF(ISNUMBER(DATA!G686),DATA!G686,"n/a")</f>
        <v>1.91988030739581E-2</v>
      </c>
      <c r="G2167" s="76">
        <f>+IF(ISNUMBER(DATA!P686),DATA!P686,"n/a")</f>
        <v>659773.98</v>
      </c>
      <c r="H2167" s="77">
        <f>+IF(ISNUMBER(DATA!Q686),DATA!Q686,"n/a")</f>
        <v>4.8135512141066601E-2</v>
      </c>
      <c r="I2167" s="76">
        <f>+IF(ISNUMBER(DATA!Z686),DATA!Z686,"n/a")</f>
        <v>1233334.3799999999</v>
      </c>
      <c r="J2167" s="77">
        <f>+IF(ISNUMBER(DATA!AA686),DATA!AA686,"n/a")</f>
        <v>3.2985482188670701E-2</v>
      </c>
      <c r="K2167" s="76">
        <f>+IF(ISNUMBER(DATA!AJ686),DATA!AJ686,"n/a")</f>
        <v>2493147.4</v>
      </c>
      <c r="L2167" s="77">
        <f>+IF(ISNUMBER(DATA!AK686),DATA!AK686,"n/a")</f>
        <v>2.7663473177229801E-2</v>
      </c>
      <c r="M2167" s="66"/>
      <c r="N2167" s="66"/>
      <c r="O2167" s="66"/>
      <c r="P2167" s="66"/>
      <c r="Q2167" s="66"/>
      <c r="S2167" s="70"/>
      <c r="U2167" s="70"/>
      <c r="W2167" s="70"/>
      <c r="Y2167" s="70"/>
    </row>
    <row r="2168" spans="1:25" s="69" customFormat="1" x14ac:dyDescent="0.2">
      <c r="A2168" s="66" t="s">
        <v>12</v>
      </c>
      <c r="B2168" s="66" t="s">
        <v>24</v>
      </c>
      <c r="C2168" s="66" t="s">
        <v>0</v>
      </c>
      <c r="D2168" s="66" t="s">
        <v>290</v>
      </c>
      <c r="E2168" s="76">
        <f>+IF(ISNUMBER(DATA!F687),DATA!F687,"n/a")</f>
        <v>144396.84</v>
      </c>
      <c r="F2168" s="77">
        <f>+IF(ISNUMBER(DATA!G687),DATA!G687,"n/a")</f>
        <v>-5.4765679204671402E-2</v>
      </c>
      <c r="G2168" s="76">
        <f>+IF(ISNUMBER(DATA!P687),DATA!P687,"n/a")</f>
        <v>502017.74</v>
      </c>
      <c r="H2168" s="77">
        <f>+IF(ISNUMBER(DATA!Q687),DATA!Q687,"n/a")</f>
        <v>6.8761393769786903E-3</v>
      </c>
      <c r="I2168" s="76">
        <f>+IF(ISNUMBER(DATA!Z687),DATA!Z687,"n/a")</f>
        <v>974144.47</v>
      </c>
      <c r="J2168" s="77">
        <f>+IF(ISNUMBER(DATA!AA687),DATA!AA687,"n/a")</f>
        <v>-2.6104224025352899E-2</v>
      </c>
      <c r="K2168" s="76">
        <f>+IF(ISNUMBER(DATA!AJ687),DATA!AJ687,"n/a")</f>
        <v>1870213.14</v>
      </c>
      <c r="L2168" s="77">
        <f>+IF(ISNUMBER(DATA!AK687),DATA!AK687,"n/a")</f>
        <v>-9.0203261898323707E-3</v>
      </c>
      <c r="M2168" s="66"/>
      <c r="N2168" s="66"/>
      <c r="O2168" s="66"/>
      <c r="P2168" s="66"/>
      <c r="Q2168" s="66"/>
      <c r="S2168" s="70"/>
      <c r="U2168" s="70"/>
      <c r="W2168" s="70"/>
      <c r="Y2168" s="70"/>
    </row>
    <row r="2169" spans="1:25" s="69" customFormat="1" x14ac:dyDescent="0.2">
      <c r="A2169" s="66" t="s">
        <v>12</v>
      </c>
      <c r="B2169" s="66" t="s">
        <v>24</v>
      </c>
      <c r="C2169" s="66" t="s">
        <v>0</v>
      </c>
      <c r="D2169" s="66" t="s">
        <v>291</v>
      </c>
      <c r="E2169" s="76">
        <f>+IF(ISNUMBER(DATA!F688),DATA!F688,"n/a")</f>
        <v>194900.91</v>
      </c>
      <c r="F2169" s="77">
        <f>+IF(ISNUMBER(DATA!G688),DATA!G688,"n/a")</f>
        <v>-9.6935902533289195E-2</v>
      </c>
      <c r="G2169" s="76">
        <f>+IF(ISNUMBER(DATA!P688),DATA!P688,"n/a")</f>
        <v>684833.83</v>
      </c>
      <c r="H2169" s="77">
        <f>+IF(ISNUMBER(DATA!Q688),DATA!Q688,"n/a")</f>
        <v>-7.2833331868912096E-2</v>
      </c>
      <c r="I2169" s="76">
        <f>+IF(ISNUMBER(DATA!Z688),DATA!Z688,"n/a")</f>
        <v>1377030.23</v>
      </c>
      <c r="J2169" s="77">
        <f>+IF(ISNUMBER(DATA!AA688),DATA!AA688,"n/a")</f>
        <v>-3.4232385967195397E-2</v>
      </c>
      <c r="K2169" s="76">
        <f>+IF(ISNUMBER(DATA!AJ688),DATA!AJ688,"n/a")</f>
        <v>2748557.23</v>
      </c>
      <c r="L2169" s="77">
        <f>+IF(ISNUMBER(DATA!AK688),DATA!AK688,"n/a")</f>
        <v>7.0035575007740001E-3</v>
      </c>
      <c r="M2169" s="66"/>
      <c r="N2169" s="66"/>
      <c r="O2169" s="66"/>
      <c r="P2169" s="66"/>
      <c r="Q2169" s="66"/>
      <c r="S2169" s="70"/>
      <c r="U2169" s="70"/>
      <c r="W2169" s="70"/>
      <c r="Y2169" s="70"/>
    </row>
    <row r="2170" spans="1:25" s="69" customFormat="1" x14ac:dyDescent="0.2">
      <c r="A2170" s="66" t="s">
        <v>12</v>
      </c>
      <c r="B2170" s="66" t="s">
        <v>24</v>
      </c>
      <c r="C2170" s="66" t="s">
        <v>0</v>
      </c>
      <c r="D2170" s="66" t="s">
        <v>292</v>
      </c>
      <c r="E2170" s="76">
        <f>+IF(ISNUMBER(DATA!F689),DATA!F689,"n/a")</f>
        <v>1450949.72</v>
      </c>
      <c r="F2170" s="77">
        <f>+IF(ISNUMBER(DATA!G689),DATA!G689,"n/a")</f>
        <v>9.4918548405238098E-2</v>
      </c>
      <c r="G2170" s="76">
        <f>+IF(ISNUMBER(DATA!P689),DATA!P689,"n/a")</f>
        <v>4786214</v>
      </c>
      <c r="H2170" s="77">
        <f>+IF(ISNUMBER(DATA!Q689),DATA!Q689,"n/a")</f>
        <v>3.6257886650303398E-2</v>
      </c>
      <c r="I2170" s="76">
        <f>+IF(ISNUMBER(DATA!Z689),DATA!Z689,"n/a")</f>
        <v>9470896.6300000008</v>
      </c>
      <c r="J2170" s="77">
        <f>+IF(ISNUMBER(DATA!AA689),DATA!AA689,"n/a")</f>
        <v>4.3886111322305701E-2</v>
      </c>
      <c r="K2170" s="76">
        <f>+IF(ISNUMBER(DATA!AJ689),DATA!AJ689,"n/a")</f>
        <v>17931934.52</v>
      </c>
      <c r="L2170" s="77">
        <f>+IF(ISNUMBER(DATA!AK689),DATA!AK689,"n/a")</f>
        <v>3.6371120716727101E-2</v>
      </c>
      <c r="M2170" s="66"/>
      <c r="N2170" s="66"/>
      <c r="O2170" s="66"/>
      <c r="P2170" s="66"/>
      <c r="Q2170" s="66"/>
      <c r="S2170" s="70"/>
      <c r="U2170" s="70"/>
      <c r="W2170" s="70"/>
      <c r="Y2170" s="70"/>
    </row>
    <row r="2171" spans="1:25" s="69" customFormat="1" x14ac:dyDescent="0.2">
      <c r="A2171" s="66" t="s">
        <v>12</v>
      </c>
      <c r="B2171" s="66" t="s">
        <v>24</v>
      </c>
      <c r="C2171" s="66" t="s">
        <v>0</v>
      </c>
      <c r="D2171" s="66" t="s">
        <v>293</v>
      </c>
      <c r="E2171" s="76">
        <f>+IF(ISNUMBER(DATA!F690),DATA!F690,"n/a")</f>
        <v>102737.87</v>
      </c>
      <c r="F2171" s="77">
        <f>+IF(ISNUMBER(DATA!G690),DATA!G690,"n/a")</f>
        <v>1.53017867764724E-2</v>
      </c>
      <c r="G2171" s="76">
        <f>+IF(ISNUMBER(DATA!P690),DATA!P690,"n/a")</f>
        <v>356601.65</v>
      </c>
      <c r="H2171" s="77">
        <f>+IF(ISNUMBER(DATA!Q690),DATA!Q690,"n/a")</f>
        <v>2.7475773682652398E-2</v>
      </c>
      <c r="I2171" s="76">
        <f>+IF(ISNUMBER(DATA!Z690),DATA!Z690,"n/a")</f>
        <v>646849.89</v>
      </c>
      <c r="J2171" s="77">
        <f>+IF(ISNUMBER(DATA!AA690),DATA!AA690,"n/a")</f>
        <v>-2.8074066944184101E-2</v>
      </c>
      <c r="K2171" s="76">
        <f>+IF(ISNUMBER(DATA!AJ690),DATA!AJ690,"n/a")</f>
        <v>1289964.58</v>
      </c>
      <c r="L2171" s="77">
        <f>+IF(ISNUMBER(DATA!AK690),DATA!AK690,"n/a")</f>
        <v>-3.9843766828781602E-2</v>
      </c>
      <c r="M2171" s="66"/>
      <c r="N2171" s="66"/>
      <c r="O2171" s="66"/>
      <c r="P2171" s="66"/>
      <c r="Q2171" s="66"/>
      <c r="S2171" s="70"/>
      <c r="U2171" s="70"/>
      <c r="W2171" s="70"/>
      <c r="Y2171" s="70"/>
    </row>
    <row r="2172" spans="1:25" s="69" customFormat="1" x14ac:dyDescent="0.2">
      <c r="A2172" s="66" t="s">
        <v>12</v>
      </c>
      <c r="B2172" s="66" t="s">
        <v>24</v>
      </c>
      <c r="C2172" s="66" t="s">
        <v>0</v>
      </c>
      <c r="D2172" s="66" t="s">
        <v>294</v>
      </c>
      <c r="E2172" s="76">
        <f>+IF(ISNUMBER(DATA!F691),DATA!F691,"n/a")</f>
        <v>501673.26</v>
      </c>
      <c r="F2172" s="77">
        <f>+IF(ISNUMBER(DATA!G691),DATA!G691,"n/a")</f>
        <v>-7.9763937421786293E-2</v>
      </c>
      <c r="G2172" s="76">
        <f>+IF(ISNUMBER(DATA!P691),DATA!P691,"n/a")</f>
        <v>1759256.45</v>
      </c>
      <c r="H2172" s="77">
        <f>+IF(ISNUMBER(DATA!Q691),DATA!Q691,"n/a")</f>
        <v>-1.07068150407373E-2</v>
      </c>
      <c r="I2172" s="76">
        <f>+IF(ISNUMBER(DATA!Z691),DATA!Z691,"n/a")</f>
        <v>3446776.02</v>
      </c>
      <c r="J2172" s="77">
        <f>+IF(ISNUMBER(DATA!AA691),DATA!AA691,"n/a")</f>
        <v>-2.6559171217760601E-2</v>
      </c>
      <c r="K2172" s="76">
        <f>+IF(ISNUMBER(DATA!AJ691),DATA!AJ691,"n/a")</f>
        <v>6415452.0999999996</v>
      </c>
      <c r="L2172" s="77">
        <f>+IF(ISNUMBER(DATA!AK691),DATA!AK691,"n/a")</f>
        <v>-5.6064791845502103E-3</v>
      </c>
      <c r="M2172" s="66"/>
      <c r="N2172" s="66"/>
      <c r="O2172" s="66"/>
      <c r="P2172" s="66"/>
      <c r="Q2172" s="66"/>
      <c r="S2172" s="70"/>
      <c r="U2172" s="70"/>
      <c r="W2172" s="70"/>
      <c r="Y2172" s="70"/>
    </row>
    <row r="2173" spans="1:25" s="69" customFormat="1" x14ac:dyDescent="0.2">
      <c r="A2173" s="66" t="s">
        <v>12</v>
      </c>
      <c r="B2173" s="66" t="s">
        <v>24</v>
      </c>
      <c r="C2173" s="66" t="s">
        <v>0</v>
      </c>
      <c r="D2173" s="66" t="s">
        <v>295</v>
      </c>
      <c r="E2173" s="76">
        <f>+IF(ISNUMBER(DATA!F692),DATA!F692,"n/a")</f>
        <v>293168.21999999997</v>
      </c>
      <c r="F2173" s="77">
        <f>+IF(ISNUMBER(DATA!G692),DATA!G692,"n/a")</f>
        <v>-9.9825165377463596E-2</v>
      </c>
      <c r="G2173" s="76">
        <f>+IF(ISNUMBER(DATA!P692),DATA!P692,"n/a")</f>
        <v>1001431.78</v>
      </c>
      <c r="H2173" s="77">
        <f>+IF(ISNUMBER(DATA!Q692),DATA!Q692,"n/a")</f>
        <v>-0.13616828488076099</v>
      </c>
      <c r="I2173" s="76">
        <f>+IF(ISNUMBER(DATA!Z692),DATA!Z692,"n/a")</f>
        <v>1835051.57</v>
      </c>
      <c r="J2173" s="77">
        <f>+IF(ISNUMBER(DATA!AA692),DATA!AA692,"n/a")</f>
        <v>-0.12043746226794701</v>
      </c>
      <c r="K2173" s="76">
        <f>+IF(ISNUMBER(DATA!AJ692),DATA!AJ692,"n/a")</f>
        <v>3674528.68</v>
      </c>
      <c r="L2173" s="77">
        <f>+IF(ISNUMBER(DATA!AK692),DATA!AK692,"n/a")</f>
        <v>-0.104929903599596</v>
      </c>
      <c r="M2173" s="66"/>
      <c r="N2173" s="66"/>
      <c r="O2173" s="66"/>
      <c r="P2173" s="66"/>
      <c r="Q2173" s="66"/>
      <c r="S2173" s="70"/>
      <c r="U2173" s="70"/>
      <c r="W2173" s="70"/>
      <c r="Y2173" s="70"/>
    </row>
    <row r="2174" spans="1:25" s="69" customFormat="1" x14ac:dyDescent="0.2">
      <c r="A2174" s="66" t="s">
        <v>12</v>
      </c>
      <c r="B2174" s="66" t="s">
        <v>24</v>
      </c>
      <c r="C2174" s="66" t="s">
        <v>0</v>
      </c>
      <c r="D2174" s="66" t="s">
        <v>296</v>
      </c>
      <c r="E2174" s="76">
        <f>+IF(ISNUMBER(DATA!F693),DATA!F693,"n/a")</f>
        <v>366205.8</v>
      </c>
      <c r="F2174" s="77">
        <f>+IF(ISNUMBER(DATA!G693),DATA!G693,"n/a")</f>
        <v>-0.14240745084839601</v>
      </c>
      <c r="G2174" s="76">
        <f>+IF(ISNUMBER(DATA!P693),DATA!P693,"n/a")</f>
        <v>1225346.53</v>
      </c>
      <c r="H2174" s="77">
        <f>+IF(ISNUMBER(DATA!Q693),DATA!Q693,"n/a")</f>
        <v>-3.2843652298956097E-2</v>
      </c>
      <c r="I2174" s="76">
        <f>+IF(ISNUMBER(DATA!Z693),DATA!Z693,"n/a")</f>
        <v>2311420.71</v>
      </c>
      <c r="J2174" s="77">
        <f>+IF(ISNUMBER(DATA!AA693),DATA!AA693,"n/a")</f>
        <v>1.4206016531671699E-3</v>
      </c>
      <c r="K2174" s="76">
        <f>+IF(ISNUMBER(DATA!AJ693),DATA!AJ693,"n/a")</f>
        <v>4442151.3499999996</v>
      </c>
      <c r="L2174" s="77">
        <f>+IF(ISNUMBER(DATA!AK693),DATA!AK693,"n/a")</f>
        <v>-2.3538795708604201E-2</v>
      </c>
      <c r="M2174" s="66"/>
      <c r="N2174" s="66"/>
      <c r="O2174" s="66"/>
      <c r="P2174" s="66"/>
      <c r="Q2174" s="66"/>
      <c r="S2174" s="70"/>
      <c r="U2174" s="70"/>
      <c r="W2174" s="70"/>
      <c r="Y2174" s="70"/>
    </row>
    <row r="2175" spans="1:25" s="69" customFormat="1" x14ac:dyDescent="0.2">
      <c r="A2175" s="66" t="s">
        <v>12</v>
      </c>
      <c r="B2175" s="66" t="s">
        <v>24</v>
      </c>
      <c r="C2175" s="66" t="s">
        <v>0</v>
      </c>
      <c r="D2175" s="66" t="s">
        <v>297</v>
      </c>
      <c r="E2175" s="76">
        <f>+IF(ISNUMBER(DATA!F694),DATA!F694,"n/a")</f>
        <v>129969.72</v>
      </c>
      <c r="F2175" s="77">
        <f>+IF(ISNUMBER(DATA!G694),DATA!G694,"n/a")</f>
        <v>6.3384113300029105E-2</v>
      </c>
      <c r="G2175" s="76">
        <f>+IF(ISNUMBER(DATA!P694),DATA!P694,"n/a")</f>
        <v>437262.33</v>
      </c>
      <c r="H2175" s="77">
        <f>+IF(ISNUMBER(DATA!Q694),DATA!Q694,"n/a")</f>
        <v>2.1132658147620699E-2</v>
      </c>
      <c r="I2175" s="76">
        <f>+IF(ISNUMBER(DATA!Z694),DATA!Z694,"n/a")</f>
        <v>809293.02</v>
      </c>
      <c r="J2175" s="77">
        <f>+IF(ISNUMBER(DATA!AA694),DATA!AA694,"n/a")</f>
        <v>-3.75496814408246E-2</v>
      </c>
      <c r="K2175" s="76">
        <f>+IF(ISNUMBER(DATA!AJ694),DATA!AJ694,"n/a")</f>
        <v>1593965.29</v>
      </c>
      <c r="L2175" s="77">
        <f>+IF(ISNUMBER(DATA!AK694),DATA!AK694,"n/a")</f>
        <v>-6.4755876723268796E-2</v>
      </c>
      <c r="M2175" s="66"/>
      <c r="N2175" s="66"/>
      <c r="O2175" s="66"/>
      <c r="P2175" s="66"/>
      <c r="Q2175" s="66"/>
      <c r="S2175" s="70"/>
      <c r="U2175" s="70"/>
      <c r="W2175" s="70"/>
      <c r="Y2175" s="70"/>
    </row>
    <row r="2176" spans="1:25" s="69" customFormat="1" x14ac:dyDescent="0.2">
      <c r="A2176" s="66" t="s">
        <v>12</v>
      </c>
      <c r="B2176" s="66" t="s">
        <v>24</v>
      </c>
      <c r="C2176" s="66" t="s">
        <v>0</v>
      </c>
      <c r="D2176" s="66" t="s">
        <v>298</v>
      </c>
      <c r="E2176" s="76">
        <f>+IF(ISNUMBER(DATA!F695),DATA!F695,"n/a")</f>
        <v>264456</v>
      </c>
      <c r="F2176" s="77">
        <f>+IF(ISNUMBER(DATA!G695),DATA!G695,"n/a")</f>
        <v>-0.21231837604196399</v>
      </c>
      <c r="G2176" s="76">
        <f>+IF(ISNUMBER(DATA!P695),DATA!P695,"n/a")</f>
        <v>787033.07</v>
      </c>
      <c r="H2176" s="77">
        <f>+IF(ISNUMBER(DATA!Q695),DATA!Q695,"n/a")</f>
        <v>-0.17478370149487801</v>
      </c>
      <c r="I2176" s="76">
        <f>+IF(ISNUMBER(DATA!Z695),DATA!Z695,"n/a")</f>
        <v>1463682.48</v>
      </c>
      <c r="J2176" s="77">
        <f>+IF(ISNUMBER(DATA!AA695),DATA!AA695,"n/a")</f>
        <v>-0.112132299585034</v>
      </c>
      <c r="K2176" s="76">
        <f>+IF(ISNUMBER(DATA!AJ695),DATA!AJ695,"n/a")</f>
        <v>3492021.21</v>
      </c>
      <c r="L2176" s="77">
        <f>+IF(ISNUMBER(DATA!AK695),DATA!AK695,"n/a")</f>
        <v>-3.9337746904002102E-2</v>
      </c>
      <c r="M2176" s="66"/>
      <c r="N2176" s="66"/>
      <c r="O2176" s="66"/>
      <c r="P2176" s="66"/>
      <c r="Q2176" s="66"/>
      <c r="S2176" s="70"/>
      <c r="U2176" s="70"/>
      <c r="W2176" s="70"/>
      <c r="Y2176" s="70"/>
    </row>
    <row r="2177" spans="1:25" s="69" customFormat="1" x14ac:dyDescent="0.2">
      <c r="A2177" s="66" t="s">
        <v>12</v>
      </c>
      <c r="B2177" s="66" t="s">
        <v>24</v>
      </c>
      <c r="C2177" s="66" t="s">
        <v>0</v>
      </c>
      <c r="D2177" s="66" t="s">
        <v>299</v>
      </c>
      <c r="E2177" s="76">
        <f>+IF(ISNUMBER(DATA!F696),DATA!F696,"n/a")</f>
        <v>1508879.61</v>
      </c>
      <c r="F2177" s="77">
        <f>+IF(ISNUMBER(DATA!G696),DATA!G696,"n/a")</f>
        <v>-6.8125624885054206E-2</v>
      </c>
      <c r="G2177" s="76">
        <f>+IF(ISNUMBER(DATA!P696),DATA!P696,"n/a")</f>
        <v>5982907.5300000003</v>
      </c>
      <c r="H2177" s="77">
        <f>+IF(ISNUMBER(DATA!Q696),DATA!Q696,"n/a")</f>
        <v>-7.1493503977995898E-3</v>
      </c>
      <c r="I2177" s="76">
        <f>+IF(ISNUMBER(DATA!Z696),DATA!Z696,"n/a")</f>
        <v>12772349.720000001</v>
      </c>
      <c r="J2177" s="77">
        <f>+IF(ISNUMBER(DATA!AA696),DATA!AA696,"n/a")</f>
        <v>1.2183449819340299E-2</v>
      </c>
      <c r="K2177" s="76">
        <f>+IF(ISNUMBER(DATA!AJ696),DATA!AJ696,"n/a")</f>
        <v>22865312.600000001</v>
      </c>
      <c r="L2177" s="77">
        <f>+IF(ISNUMBER(DATA!AK696),DATA!AK696,"n/a")</f>
        <v>3.5495971998155199E-2</v>
      </c>
      <c r="M2177" s="66"/>
      <c r="N2177" s="66"/>
      <c r="O2177" s="66"/>
      <c r="P2177" s="66"/>
      <c r="Q2177" s="66"/>
      <c r="S2177" s="70"/>
      <c r="U2177" s="70"/>
      <c r="W2177" s="70"/>
      <c r="Y2177" s="70"/>
    </row>
    <row r="2178" spans="1:25" s="69" customFormat="1" x14ac:dyDescent="0.2">
      <c r="A2178" s="66" t="s">
        <v>12</v>
      </c>
      <c r="B2178" s="66" t="s">
        <v>24</v>
      </c>
      <c r="C2178" s="66" t="s">
        <v>0</v>
      </c>
      <c r="D2178" s="66" t="s">
        <v>300</v>
      </c>
      <c r="E2178" s="76">
        <f>+IF(ISNUMBER(DATA!F697),DATA!F697,"n/a")</f>
        <v>1022084.01</v>
      </c>
      <c r="F2178" s="77">
        <f>+IF(ISNUMBER(DATA!G697),DATA!G697,"n/a")</f>
        <v>-1.51299546767682E-2</v>
      </c>
      <c r="G2178" s="76">
        <f>+IF(ISNUMBER(DATA!P697),DATA!P697,"n/a")</f>
        <v>3502090.92</v>
      </c>
      <c r="H2178" s="77">
        <f>+IF(ISNUMBER(DATA!Q697),DATA!Q697,"n/a")</f>
        <v>-1.80557668551658E-2</v>
      </c>
      <c r="I2178" s="76">
        <f>+IF(ISNUMBER(DATA!Z697),DATA!Z697,"n/a")</f>
        <v>6623437</v>
      </c>
      <c r="J2178" s="77">
        <f>+IF(ISNUMBER(DATA!AA697),DATA!AA697,"n/a")</f>
        <v>-1.0246678057916399E-2</v>
      </c>
      <c r="K2178" s="76">
        <f>+IF(ISNUMBER(DATA!AJ697),DATA!AJ697,"n/a")</f>
        <v>12893490.619999999</v>
      </c>
      <c r="L2178" s="77">
        <f>+IF(ISNUMBER(DATA!AK697),DATA!AK697,"n/a")</f>
        <v>-6.97593958931733E-4</v>
      </c>
      <c r="M2178" s="66"/>
      <c r="N2178" s="66"/>
      <c r="O2178" s="66"/>
      <c r="P2178" s="66"/>
      <c r="Q2178" s="66"/>
      <c r="S2178" s="70"/>
      <c r="U2178" s="70"/>
      <c r="W2178" s="70"/>
      <c r="Y2178" s="70"/>
    </row>
    <row r="2179" spans="1:25" s="69" customFormat="1" x14ac:dyDescent="0.2">
      <c r="A2179" s="66" t="s">
        <v>12</v>
      </c>
      <c r="B2179" s="66" t="s">
        <v>24</v>
      </c>
      <c r="C2179" s="66" t="s">
        <v>0</v>
      </c>
      <c r="D2179" s="66" t="s">
        <v>301</v>
      </c>
      <c r="E2179" s="76">
        <f>+IF(ISNUMBER(DATA!F698),DATA!F698,"n/a")</f>
        <v>100631.97</v>
      </c>
      <c r="F2179" s="77">
        <f>+IF(ISNUMBER(DATA!G698),DATA!G698,"n/a")</f>
        <v>0.20986801599836699</v>
      </c>
      <c r="G2179" s="76">
        <f>+IF(ISNUMBER(DATA!P698),DATA!P698,"n/a")</f>
        <v>337068.33</v>
      </c>
      <c r="H2179" s="77">
        <f>+IF(ISNUMBER(DATA!Q698),DATA!Q698,"n/a")</f>
        <v>7.5842260003192996E-2</v>
      </c>
      <c r="I2179" s="76">
        <f>+IF(ISNUMBER(DATA!Z698),DATA!Z698,"n/a")</f>
        <v>639197.80000000005</v>
      </c>
      <c r="J2179" s="77">
        <f>+IF(ISNUMBER(DATA!AA698),DATA!AA698,"n/a")</f>
        <v>5.0119128637982499E-2</v>
      </c>
      <c r="K2179" s="76">
        <f>+IF(ISNUMBER(DATA!AJ698),DATA!AJ698,"n/a")</f>
        <v>1276814.26</v>
      </c>
      <c r="L2179" s="77">
        <f>+IF(ISNUMBER(DATA!AK698),DATA!AK698,"n/a")</f>
        <v>3.5390497527635498E-2</v>
      </c>
      <c r="M2179" s="66"/>
      <c r="N2179" s="66"/>
      <c r="O2179" s="66"/>
      <c r="P2179" s="66"/>
      <c r="Q2179" s="66"/>
      <c r="S2179" s="70"/>
      <c r="U2179" s="70"/>
      <c r="W2179" s="70"/>
      <c r="Y2179" s="70"/>
    </row>
    <row r="2180" spans="1:25" s="69" customFormat="1" x14ac:dyDescent="0.2">
      <c r="A2180" s="66" t="s">
        <v>12</v>
      </c>
      <c r="B2180" s="66" t="s">
        <v>24</v>
      </c>
      <c r="C2180" s="66" t="s">
        <v>0</v>
      </c>
      <c r="D2180" s="66" t="s">
        <v>302</v>
      </c>
      <c r="E2180" s="76">
        <f>+IF(ISNUMBER(DATA!F699),DATA!F699,"n/a")</f>
        <v>297375.88</v>
      </c>
      <c r="F2180" s="77">
        <f>+IF(ISNUMBER(DATA!G699),DATA!G699,"n/a")</f>
        <v>-5.7733193669658803E-2</v>
      </c>
      <c r="G2180" s="76">
        <f>+IF(ISNUMBER(DATA!P699),DATA!P699,"n/a")</f>
        <v>1035726.22</v>
      </c>
      <c r="H2180" s="77">
        <f>+IF(ISNUMBER(DATA!Q699),DATA!Q699,"n/a")</f>
        <v>-1.1581118778058499E-2</v>
      </c>
      <c r="I2180" s="76">
        <f>+IF(ISNUMBER(DATA!Z699),DATA!Z699,"n/a")</f>
        <v>2015636.2</v>
      </c>
      <c r="J2180" s="77">
        <f>+IF(ISNUMBER(DATA!AA699),DATA!AA699,"n/a")</f>
        <v>-3.0973242688363899E-2</v>
      </c>
      <c r="K2180" s="76">
        <f>+IF(ISNUMBER(DATA!AJ699),DATA!AJ699,"n/a")</f>
        <v>3825653.33</v>
      </c>
      <c r="L2180" s="77">
        <f>+IF(ISNUMBER(DATA!AK699),DATA!AK699,"n/a")</f>
        <v>-1.54085107492826E-2</v>
      </c>
      <c r="M2180" s="66"/>
      <c r="N2180" s="66"/>
      <c r="O2180" s="66"/>
      <c r="P2180" s="66"/>
      <c r="Q2180" s="66"/>
      <c r="S2180" s="70"/>
      <c r="U2180" s="70"/>
      <c r="W2180" s="70"/>
      <c r="Y2180" s="70"/>
    </row>
    <row r="2181" spans="1:25" s="69" customFormat="1" x14ac:dyDescent="0.2">
      <c r="A2181" s="66" t="s">
        <v>12</v>
      </c>
      <c r="B2181" s="66" t="s">
        <v>24</v>
      </c>
      <c r="C2181" s="66" t="s">
        <v>0</v>
      </c>
      <c r="D2181" s="66" t="s">
        <v>303</v>
      </c>
      <c r="E2181" s="76">
        <f>+IF(ISNUMBER(DATA!F700),DATA!F700,"n/a")</f>
        <v>184100.95</v>
      </c>
      <c r="F2181" s="77">
        <f>+IF(ISNUMBER(DATA!G700),DATA!G700,"n/a")</f>
        <v>2.1204160456361199E-2</v>
      </c>
      <c r="G2181" s="76">
        <f>+IF(ISNUMBER(DATA!P700),DATA!P700,"n/a")</f>
        <v>644330.02</v>
      </c>
      <c r="H2181" s="77">
        <f>+IF(ISNUMBER(DATA!Q700),DATA!Q700,"n/a")</f>
        <v>1.27480380315932E-2</v>
      </c>
      <c r="I2181" s="76">
        <f>+IF(ISNUMBER(DATA!Z700),DATA!Z700,"n/a")</f>
        <v>1226796.7</v>
      </c>
      <c r="J2181" s="77">
        <f>+IF(ISNUMBER(DATA!AA700),DATA!AA700,"n/a")</f>
        <v>4.8135679223855797E-3</v>
      </c>
      <c r="K2181" s="76">
        <f>+IF(ISNUMBER(DATA!AJ700),DATA!AJ700,"n/a")</f>
        <v>2494206.4700000002</v>
      </c>
      <c r="L2181" s="77">
        <f>+IF(ISNUMBER(DATA!AK700),DATA!AK700,"n/a")</f>
        <v>-1.5106758940075401E-2</v>
      </c>
      <c r="M2181" s="66"/>
      <c r="N2181" s="66"/>
      <c r="O2181" s="66"/>
      <c r="P2181" s="66"/>
      <c r="Q2181" s="66"/>
      <c r="S2181" s="70"/>
      <c r="U2181" s="70"/>
      <c r="W2181" s="70"/>
      <c r="Y2181" s="70"/>
    </row>
    <row r="2182" spans="1:25" s="69" customFormat="1" x14ac:dyDescent="0.2">
      <c r="A2182" s="66" t="s">
        <v>12</v>
      </c>
      <c r="B2182" s="66" t="s">
        <v>24</v>
      </c>
      <c r="C2182" s="66" t="s">
        <v>0</v>
      </c>
      <c r="D2182" s="66" t="s">
        <v>304</v>
      </c>
      <c r="E2182" s="76">
        <f>+IF(ISNUMBER(DATA!F701),DATA!F701,"n/a")</f>
        <v>576166.98</v>
      </c>
      <c r="F2182" s="77">
        <f>+IF(ISNUMBER(DATA!G701),DATA!G701,"n/a")</f>
        <v>2.1347383662185099E-2</v>
      </c>
      <c r="G2182" s="76">
        <f>+IF(ISNUMBER(DATA!P701),DATA!P701,"n/a")</f>
        <v>2001841.71</v>
      </c>
      <c r="H2182" s="77">
        <f>+IF(ISNUMBER(DATA!Q701),DATA!Q701,"n/a")</f>
        <v>7.21625878226683E-3</v>
      </c>
      <c r="I2182" s="76">
        <f>+IF(ISNUMBER(DATA!Z701),DATA!Z701,"n/a")</f>
        <v>3912010.98</v>
      </c>
      <c r="J2182" s="77">
        <f>+IF(ISNUMBER(DATA!AA701),DATA!AA701,"n/a")</f>
        <v>-2.34846953185321E-2</v>
      </c>
      <c r="K2182" s="76">
        <f>+IF(ISNUMBER(DATA!AJ701),DATA!AJ701,"n/a")</f>
        <v>7304073.3200000003</v>
      </c>
      <c r="L2182" s="77">
        <f>+IF(ISNUMBER(DATA!AK701),DATA!AK701,"n/a")</f>
        <v>-2.26652472274653E-3</v>
      </c>
      <c r="M2182" s="66"/>
      <c r="N2182" s="66"/>
      <c r="O2182" s="66"/>
      <c r="P2182" s="66"/>
      <c r="Q2182" s="66"/>
      <c r="S2182" s="70"/>
      <c r="U2182" s="70"/>
      <c r="W2182" s="70"/>
      <c r="Y2182" s="70"/>
    </row>
    <row r="2183" spans="1:25" s="69" customFormat="1" x14ac:dyDescent="0.2">
      <c r="A2183" s="66" t="s">
        <v>12</v>
      </c>
      <c r="B2183" s="66" t="s">
        <v>24</v>
      </c>
      <c r="C2183" s="66" t="s">
        <v>0</v>
      </c>
      <c r="D2183" s="66" t="s">
        <v>305</v>
      </c>
      <c r="E2183" s="76">
        <f>+IF(ISNUMBER(DATA!F702),DATA!F702,"n/a")</f>
        <v>527113.05000000005</v>
      </c>
      <c r="F2183" s="77">
        <f>+IF(ISNUMBER(DATA!G702),DATA!G702,"n/a")</f>
        <v>9.6194840263140194E-2</v>
      </c>
      <c r="G2183" s="76">
        <f>+IF(ISNUMBER(DATA!P702),DATA!P702,"n/a")</f>
        <v>1847540.64</v>
      </c>
      <c r="H2183" s="77">
        <f>+IF(ISNUMBER(DATA!Q702),DATA!Q702,"n/a")</f>
        <v>0.109695841072804</v>
      </c>
      <c r="I2183" s="76">
        <f>+IF(ISNUMBER(DATA!Z702),DATA!Z702,"n/a")</f>
        <v>3636671.94</v>
      </c>
      <c r="J2183" s="77">
        <f>+IF(ISNUMBER(DATA!AA702),DATA!AA702,"n/a")</f>
        <v>0.12785045374706999</v>
      </c>
      <c r="K2183" s="76">
        <f>+IF(ISNUMBER(DATA!AJ702),DATA!AJ702,"n/a")</f>
        <v>6620206.3499999996</v>
      </c>
      <c r="L2183" s="77">
        <f>+IF(ISNUMBER(DATA!AK702),DATA!AK702,"n/a")</f>
        <v>0.110177632309018</v>
      </c>
      <c r="M2183" s="66"/>
      <c r="N2183" s="66"/>
      <c r="O2183" s="66"/>
      <c r="P2183" s="66"/>
      <c r="Q2183" s="66"/>
      <c r="S2183" s="70"/>
      <c r="U2183" s="70"/>
      <c r="W2183" s="70"/>
      <c r="Y2183" s="70"/>
    </row>
    <row r="2184" spans="1:25" s="69" customFormat="1" x14ac:dyDescent="0.2">
      <c r="A2184" s="66" t="s">
        <v>12</v>
      </c>
      <c r="B2184" s="66" t="s">
        <v>24</v>
      </c>
      <c r="C2184" s="66" t="s">
        <v>0</v>
      </c>
      <c r="D2184" s="66" t="s">
        <v>306</v>
      </c>
      <c r="E2184" s="76">
        <f>+IF(ISNUMBER(DATA!F703),DATA!F703,"n/a")</f>
        <v>403092.73</v>
      </c>
      <c r="F2184" s="77">
        <f>+IF(ISNUMBER(DATA!G703),DATA!G703,"n/a")</f>
        <v>1.3690143610621699E-2</v>
      </c>
      <c r="G2184" s="76">
        <f>+IF(ISNUMBER(DATA!P703),DATA!P703,"n/a")</f>
        <v>1412262.03</v>
      </c>
      <c r="H2184" s="77">
        <f>+IF(ISNUMBER(DATA!Q703),DATA!Q703,"n/a")</f>
        <v>8.4645174005508993E-3</v>
      </c>
      <c r="I2184" s="76">
        <f>+IF(ISNUMBER(DATA!Z703),DATA!Z703,"n/a")</f>
        <v>2869684.26</v>
      </c>
      <c r="J2184" s="77">
        <f>+IF(ISNUMBER(DATA!AA703),DATA!AA703,"n/a")</f>
        <v>-4.0206658282501299E-2</v>
      </c>
      <c r="K2184" s="76">
        <f>+IF(ISNUMBER(DATA!AJ703),DATA!AJ703,"n/a")</f>
        <v>5397757.9299999997</v>
      </c>
      <c r="L2184" s="77">
        <f>+IF(ISNUMBER(DATA!AK703),DATA!AK703,"n/a")</f>
        <v>-4.98769485302707E-2</v>
      </c>
      <c r="M2184" s="66"/>
      <c r="N2184" s="66"/>
      <c r="O2184" s="66"/>
      <c r="P2184" s="66"/>
      <c r="Q2184" s="66"/>
      <c r="S2184" s="70"/>
      <c r="U2184" s="70"/>
      <c r="W2184" s="70"/>
      <c r="Y2184" s="70"/>
    </row>
    <row r="2185" spans="1:25" s="69" customFormat="1" x14ac:dyDescent="0.2">
      <c r="A2185" s="66" t="s">
        <v>12</v>
      </c>
      <c r="B2185" s="66" t="s">
        <v>24</v>
      </c>
      <c r="C2185" s="66" t="s">
        <v>0</v>
      </c>
      <c r="D2185" s="66" t="s">
        <v>307</v>
      </c>
      <c r="E2185" s="76">
        <f>+IF(ISNUMBER(DATA!F704),DATA!F704,"n/a")</f>
        <v>361179.61</v>
      </c>
      <c r="F2185" s="77">
        <f>+IF(ISNUMBER(DATA!G704),DATA!G704,"n/a")</f>
        <v>-1.7906382867644201E-2</v>
      </c>
      <c r="G2185" s="76">
        <f>+IF(ISNUMBER(DATA!P704),DATA!P704,"n/a")</f>
        <v>1267064.3899999999</v>
      </c>
      <c r="H2185" s="77">
        <f>+IF(ISNUMBER(DATA!Q704),DATA!Q704,"n/a")</f>
        <v>-2.2141013544016999E-2</v>
      </c>
      <c r="I2185" s="76">
        <f>+IF(ISNUMBER(DATA!Z704),DATA!Z704,"n/a")</f>
        <v>2530363.4700000002</v>
      </c>
      <c r="J2185" s="77">
        <f>+IF(ISNUMBER(DATA!AA704),DATA!AA704,"n/a")</f>
        <v>-3.1909009794510397E-2</v>
      </c>
      <c r="K2185" s="76">
        <f>+IF(ISNUMBER(DATA!AJ704),DATA!AJ704,"n/a")</f>
        <v>4874091.53</v>
      </c>
      <c r="L2185" s="77">
        <f>+IF(ISNUMBER(DATA!AK704),DATA!AK704,"n/a")</f>
        <v>-2.66026244465274E-2</v>
      </c>
      <c r="M2185" s="66"/>
      <c r="N2185" s="66"/>
      <c r="O2185" s="66"/>
      <c r="P2185" s="66"/>
      <c r="Q2185" s="66"/>
      <c r="S2185" s="70"/>
      <c r="U2185" s="70"/>
      <c r="W2185" s="70"/>
      <c r="Y2185" s="70"/>
    </row>
    <row r="2186" spans="1:25" s="69" customFormat="1" x14ac:dyDescent="0.2">
      <c r="A2186" s="66" t="s">
        <v>12</v>
      </c>
      <c r="B2186" s="66" t="s">
        <v>24</v>
      </c>
      <c r="C2186" s="66" t="s">
        <v>0</v>
      </c>
      <c r="D2186" s="66" t="s">
        <v>308</v>
      </c>
      <c r="E2186" s="76">
        <f>+IF(ISNUMBER(DATA!F705),DATA!F705,"n/a")</f>
        <v>270343.39</v>
      </c>
      <c r="F2186" s="77">
        <f>+IF(ISNUMBER(DATA!G705),DATA!G705,"n/a")</f>
        <v>-7.2827969965044096E-3</v>
      </c>
      <c r="G2186" s="76">
        <f>+IF(ISNUMBER(DATA!P705),DATA!P705,"n/a")</f>
        <v>903428.73</v>
      </c>
      <c r="H2186" s="77">
        <f>+IF(ISNUMBER(DATA!Q705),DATA!Q705,"n/a")</f>
        <v>-3.4381880672057899E-2</v>
      </c>
      <c r="I2186" s="76">
        <f>+IF(ISNUMBER(DATA!Z705),DATA!Z705,"n/a")</f>
        <v>1729028.03</v>
      </c>
      <c r="J2186" s="77">
        <f>+IF(ISNUMBER(DATA!AA705),DATA!AA705,"n/a")</f>
        <v>-5.8278900621129899E-2</v>
      </c>
      <c r="K2186" s="76">
        <f>+IF(ISNUMBER(DATA!AJ705),DATA!AJ705,"n/a")</f>
        <v>3338469.35</v>
      </c>
      <c r="L2186" s="77">
        <f>+IF(ISNUMBER(DATA!AK705),DATA!AK705,"n/a")</f>
        <v>-6.8153838687929305E-2</v>
      </c>
      <c r="M2186" s="66"/>
      <c r="N2186" s="66"/>
      <c r="O2186" s="66"/>
      <c r="P2186" s="66"/>
      <c r="Q2186" s="66"/>
      <c r="S2186" s="70"/>
      <c r="U2186" s="70"/>
      <c r="W2186" s="70"/>
      <c r="Y2186" s="70"/>
    </row>
    <row r="2187" spans="1:25" s="69" customFormat="1" x14ac:dyDescent="0.2">
      <c r="A2187" s="66" t="s">
        <v>12</v>
      </c>
      <c r="B2187" s="66" t="s">
        <v>24</v>
      </c>
      <c r="C2187" s="66" t="s">
        <v>0</v>
      </c>
      <c r="D2187" s="66" t="s">
        <v>309</v>
      </c>
      <c r="E2187" s="76">
        <f>+IF(ISNUMBER(DATA!F706),DATA!F706,"n/a")</f>
        <v>252079.57</v>
      </c>
      <c r="F2187" s="77">
        <f>+IF(ISNUMBER(DATA!G706),DATA!G706,"n/a")</f>
        <v>-4.3516905700577597E-2</v>
      </c>
      <c r="G2187" s="76">
        <f>+IF(ISNUMBER(DATA!P706),DATA!P706,"n/a")</f>
        <v>854691.1</v>
      </c>
      <c r="H2187" s="77">
        <f>+IF(ISNUMBER(DATA!Q706),DATA!Q706,"n/a")</f>
        <v>-1.6000264797350901E-2</v>
      </c>
      <c r="I2187" s="76">
        <f>+IF(ISNUMBER(DATA!Z706),DATA!Z706,"n/a")</f>
        <v>1633226.44</v>
      </c>
      <c r="J2187" s="77">
        <f>+IF(ISNUMBER(DATA!AA706),DATA!AA706,"n/a")</f>
        <v>-2.0984884052306901E-2</v>
      </c>
      <c r="K2187" s="76">
        <f>+IF(ISNUMBER(DATA!AJ706),DATA!AJ706,"n/a")</f>
        <v>3173506.44</v>
      </c>
      <c r="L2187" s="77">
        <f>+IF(ISNUMBER(DATA!AK706),DATA!AK706,"n/a")</f>
        <v>-2.2251757919836301E-2</v>
      </c>
      <c r="M2187" s="66"/>
      <c r="N2187" s="66"/>
      <c r="O2187" s="66"/>
      <c r="P2187" s="66"/>
      <c r="Q2187" s="66"/>
      <c r="S2187" s="70"/>
      <c r="U2187" s="70"/>
      <c r="W2187" s="70"/>
      <c r="Y2187" s="70"/>
    </row>
    <row r="2188" spans="1:25" s="69" customFormat="1" x14ac:dyDescent="0.2">
      <c r="A2188" s="66" t="s">
        <v>12</v>
      </c>
      <c r="B2188" s="66" t="s">
        <v>24</v>
      </c>
      <c r="C2188" s="66" t="s">
        <v>0</v>
      </c>
      <c r="D2188" s="66" t="s">
        <v>310</v>
      </c>
      <c r="E2188" s="76">
        <f>+IF(ISNUMBER(DATA!F707),DATA!F707,"n/a")</f>
        <v>201530.77</v>
      </c>
      <c r="F2188" s="77">
        <f>+IF(ISNUMBER(DATA!G707),DATA!G707,"n/a")</f>
        <v>-3.9926629930893296E-3</v>
      </c>
      <c r="G2188" s="76">
        <f>+IF(ISNUMBER(DATA!P707),DATA!P707,"n/a")</f>
        <v>664058.36</v>
      </c>
      <c r="H2188" s="77">
        <f>+IF(ISNUMBER(DATA!Q707),DATA!Q707,"n/a")</f>
        <v>-2.3820077862323302E-2</v>
      </c>
      <c r="I2188" s="76">
        <f>+IF(ISNUMBER(DATA!Z707),DATA!Z707,"n/a")</f>
        <v>1231530.1200000001</v>
      </c>
      <c r="J2188" s="77">
        <f>+IF(ISNUMBER(DATA!AA707),DATA!AA707,"n/a")</f>
        <v>-3.4141733140115101E-2</v>
      </c>
      <c r="K2188" s="76">
        <f>+IF(ISNUMBER(DATA!AJ707),DATA!AJ707,"n/a")</f>
        <v>2469320.4300000002</v>
      </c>
      <c r="L2188" s="77">
        <f>+IF(ISNUMBER(DATA!AK707),DATA!AK707,"n/a")</f>
        <v>-2.2818528082773199E-2</v>
      </c>
      <c r="M2188" s="66"/>
      <c r="N2188" s="66"/>
      <c r="O2188" s="66"/>
      <c r="P2188" s="66"/>
      <c r="Q2188" s="66"/>
      <c r="S2188" s="70"/>
      <c r="U2188" s="70"/>
      <c r="W2188" s="70"/>
      <c r="Y2188" s="70"/>
    </row>
    <row r="2189" spans="1:25" s="69" customFormat="1" x14ac:dyDescent="0.2">
      <c r="A2189" s="66" t="s">
        <v>12</v>
      </c>
      <c r="B2189" s="66" t="s">
        <v>24</v>
      </c>
      <c r="C2189" s="66" t="s">
        <v>0</v>
      </c>
      <c r="D2189" s="66" t="s">
        <v>311</v>
      </c>
      <c r="E2189" s="76">
        <f>+IF(ISNUMBER(DATA!F708),DATA!F708,"n/a")</f>
        <v>423121.78</v>
      </c>
      <c r="F2189" s="77">
        <f>+IF(ISNUMBER(DATA!G708),DATA!G708,"n/a")</f>
        <v>0.275966873612352</v>
      </c>
      <c r="G2189" s="76">
        <f>+IF(ISNUMBER(DATA!P708),DATA!P708,"n/a")</f>
        <v>1425642.27</v>
      </c>
      <c r="H2189" s="77">
        <f>+IF(ISNUMBER(DATA!Q708),DATA!Q708,"n/a")</f>
        <v>0.21558089589134599</v>
      </c>
      <c r="I2189" s="76">
        <f>+IF(ISNUMBER(DATA!Z708),DATA!Z708,"n/a")</f>
        <v>2679262.5499999998</v>
      </c>
      <c r="J2189" s="77">
        <f>+IF(ISNUMBER(DATA!AA708),DATA!AA708,"n/a")</f>
        <v>0.19749922392536101</v>
      </c>
      <c r="K2189" s="76">
        <f>+IF(ISNUMBER(DATA!AJ708),DATA!AJ708,"n/a")</f>
        <v>4767953.38</v>
      </c>
      <c r="L2189" s="77">
        <f>+IF(ISNUMBER(DATA!AK708),DATA!AK708,"n/a")</f>
        <v>0.13551668717388299</v>
      </c>
      <c r="M2189" s="66"/>
      <c r="N2189" s="66"/>
      <c r="O2189" s="66"/>
      <c r="P2189" s="66"/>
      <c r="Q2189" s="66"/>
      <c r="S2189" s="70"/>
      <c r="U2189" s="70"/>
      <c r="W2189" s="70"/>
      <c r="Y2189" s="70"/>
    </row>
    <row r="2190" spans="1:25" s="69" customFormat="1" x14ac:dyDescent="0.2">
      <c r="A2190" s="66" t="s">
        <v>12</v>
      </c>
      <c r="B2190" s="66" t="s">
        <v>24</v>
      </c>
      <c r="C2190" s="66" t="s">
        <v>0</v>
      </c>
      <c r="D2190" s="66" t="s">
        <v>312</v>
      </c>
      <c r="E2190" s="76">
        <f>+IF(ISNUMBER(DATA!F709),DATA!F709,"n/a")</f>
        <v>171131.34</v>
      </c>
      <c r="F2190" s="77">
        <f>+IF(ISNUMBER(DATA!G709),DATA!G709,"n/a")</f>
        <v>2.6290596947659398E-2</v>
      </c>
      <c r="G2190" s="76">
        <f>+IF(ISNUMBER(DATA!P709),DATA!P709,"n/a")</f>
        <v>603293.26</v>
      </c>
      <c r="H2190" s="77">
        <f>+IF(ISNUMBER(DATA!Q709),DATA!Q709,"n/a")</f>
        <v>3.3802728083882801E-2</v>
      </c>
      <c r="I2190" s="76">
        <f>+IF(ISNUMBER(DATA!Z709),DATA!Z709,"n/a")</f>
        <v>1151148.56</v>
      </c>
      <c r="J2190" s="77">
        <f>+IF(ISNUMBER(DATA!AA709),DATA!AA709,"n/a")</f>
        <v>9.4107380427010303E-3</v>
      </c>
      <c r="K2190" s="76">
        <f>+IF(ISNUMBER(DATA!AJ709),DATA!AJ709,"n/a")</f>
        <v>2253827.88</v>
      </c>
      <c r="L2190" s="77">
        <f>+IF(ISNUMBER(DATA!AK709),DATA!AK709,"n/a")</f>
        <v>-1.0361229051339E-2</v>
      </c>
      <c r="M2190" s="66"/>
      <c r="N2190" s="66"/>
      <c r="O2190" s="66"/>
      <c r="P2190" s="66"/>
      <c r="Q2190" s="66"/>
      <c r="S2190" s="70"/>
      <c r="U2190" s="70"/>
      <c r="W2190" s="70"/>
      <c r="Y2190" s="70"/>
    </row>
    <row r="2191" spans="1:25" s="69" customFormat="1" x14ac:dyDescent="0.2">
      <c r="A2191" s="66" t="s">
        <v>12</v>
      </c>
      <c r="B2191" s="66" t="s">
        <v>24</v>
      </c>
      <c r="C2191" s="66" t="s">
        <v>0</v>
      </c>
      <c r="D2191" s="66" t="s">
        <v>313</v>
      </c>
      <c r="E2191" s="76">
        <f>+IF(ISNUMBER(DATA!F710),DATA!F710,"n/a")</f>
        <v>318028.7</v>
      </c>
      <c r="F2191" s="77">
        <f>+IF(ISNUMBER(DATA!G710),DATA!G710,"n/a")</f>
        <v>6.7974613780679802E-2</v>
      </c>
      <c r="G2191" s="76">
        <f>+IF(ISNUMBER(DATA!P710),DATA!P710,"n/a")</f>
        <v>1051685.29</v>
      </c>
      <c r="H2191" s="77">
        <f>+IF(ISNUMBER(DATA!Q710),DATA!Q710,"n/a")</f>
        <v>6.4409774065243104E-3</v>
      </c>
      <c r="I2191" s="76">
        <f>+IF(ISNUMBER(DATA!Z710),DATA!Z710,"n/a")</f>
        <v>2101975.35</v>
      </c>
      <c r="J2191" s="77">
        <f>+IF(ISNUMBER(DATA!AA710),DATA!AA710,"n/a")</f>
        <v>2.58103599140313E-2</v>
      </c>
      <c r="K2191" s="76">
        <f>+IF(ISNUMBER(DATA!AJ710),DATA!AJ710,"n/a")</f>
        <v>3976883.74</v>
      </c>
      <c r="L2191" s="77">
        <f>+IF(ISNUMBER(DATA!AK710),DATA!AK710,"n/a")</f>
        <v>1.08002782702428E-2</v>
      </c>
      <c r="M2191" s="66"/>
      <c r="N2191" s="66"/>
      <c r="O2191" s="66"/>
      <c r="P2191" s="66"/>
      <c r="Q2191" s="66"/>
      <c r="S2191" s="70"/>
      <c r="U2191" s="70"/>
      <c r="W2191" s="70"/>
      <c r="Y2191" s="70"/>
    </row>
    <row r="2192" spans="1:25" s="69" customFormat="1" x14ac:dyDescent="0.2">
      <c r="A2192" s="66" t="s">
        <v>12</v>
      </c>
      <c r="B2192" s="66" t="s">
        <v>24</v>
      </c>
      <c r="C2192" s="66" t="s">
        <v>0</v>
      </c>
      <c r="D2192" s="66" t="s">
        <v>314</v>
      </c>
      <c r="E2192" s="76">
        <f>+IF(ISNUMBER(DATA!F711),DATA!F711,"n/a")</f>
        <v>861352.79</v>
      </c>
      <c r="F2192" s="77">
        <f>+IF(ISNUMBER(DATA!G711),DATA!G711,"n/a")</f>
        <v>5.9625141797522999E-2</v>
      </c>
      <c r="G2192" s="76">
        <f>+IF(ISNUMBER(DATA!P711),DATA!P711,"n/a")</f>
        <v>2891972.32</v>
      </c>
      <c r="H2192" s="77">
        <f>+IF(ISNUMBER(DATA!Q711),DATA!Q711,"n/a")</f>
        <v>4.1637633411078699E-2</v>
      </c>
      <c r="I2192" s="76">
        <f>+IF(ISNUMBER(DATA!Z711),DATA!Z711,"n/a")</f>
        <v>5712027.2199999997</v>
      </c>
      <c r="J2192" s="77">
        <f>+IF(ISNUMBER(DATA!AA711),DATA!AA711,"n/a")</f>
        <v>7.4744663701324904E-2</v>
      </c>
      <c r="K2192" s="76">
        <f>+IF(ISNUMBER(DATA!AJ711),DATA!AJ711,"n/a")</f>
        <v>10738320.41</v>
      </c>
      <c r="L2192" s="77">
        <f>+IF(ISNUMBER(DATA!AK711),DATA!AK711,"n/a")</f>
        <v>7.5740229897921799E-2</v>
      </c>
      <c r="M2192" s="66"/>
      <c r="N2192" s="66"/>
      <c r="O2192" s="66"/>
      <c r="P2192" s="66"/>
      <c r="Q2192" s="66"/>
      <c r="S2192" s="70"/>
      <c r="U2192" s="70"/>
      <c r="W2192" s="70"/>
      <c r="Y2192" s="70"/>
    </row>
    <row r="2193" spans="1:25" s="69" customFormat="1" x14ac:dyDescent="0.2">
      <c r="A2193" s="66" t="s">
        <v>12</v>
      </c>
      <c r="B2193" s="66" t="s">
        <v>24</v>
      </c>
      <c r="C2193" s="66" t="s">
        <v>0</v>
      </c>
      <c r="D2193" s="66" t="s">
        <v>315</v>
      </c>
      <c r="E2193" s="76">
        <f>+IF(ISNUMBER(DATA!F712),DATA!F712,"n/a")</f>
        <v>475569.09</v>
      </c>
      <c r="F2193" s="77">
        <f>+IF(ISNUMBER(DATA!G712),DATA!G712,"n/a")</f>
        <v>-2.5829526990034799E-2</v>
      </c>
      <c r="G2193" s="76">
        <f>+IF(ISNUMBER(DATA!P712),DATA!P712,"n/a")</f>
        <v>1635576.3</v>
      </c>
      <c r="H2193" s="77">
        <f>+IF(ISNUMBER(DATA!Q712),DATA!Q712,"n/a")</f>
        <v>-3.8324330301314199E-2</v>
      </c>
      <c r="I2193" s="76">
        <f>+IF(ISNUMBER(DATA!Z712),DATA!Z712,"n/a")</f>
        <v>3191002.16</v>
      </c>
      <c r="J2193" s="77">
        <f>+IF(ISNUMBER(DATA!AA712),DATA!AA712,"n/a")</f>
        <v>-4.7911450322935201E-2</v>
      </c>
      <c r="K2193" s="76">
        <f>+IF(ISNUMBER(DATA!AJ712),DATA!AJ712,"n/a")</f>
        <v>6206393.7599999998</v>
      </c>
      <c r="L2193" s="77">
        <f>+IF(ISNUMBER(DATA!AK712),DATA!AK712,"n/a")</f>
        <v>-5.5175954451092898E-2</v>
      </c>
      <c r="M2193" s="66"/>
      <c r="N2193" s="66"/>
      <c r="O2193" s="66"/>
      <c r="P2193" s="66"/>
      <c r="Q2193" s="66"/>
      <c r="S2193" s="70"/>
      <c r="U2193" s="70"/>
      <c r="W2193" s="70"/>
      <c r="Y2193" s="70"/>
    </row>
    <row r="2194" spans="1:25" s="69" customFormat="1" x14ac:dyDescent="0.2">
      <c r="A2194" s="66" t="s">
        <v>12</v>
      </c>
      <c r="B2194" s="66" t="s">
        <v>24</v>
      </c>
      <c r="C2194" s="66" t="s">
        <v>0</v>
      </c>
      <c r="D2194" s="66" t="s">
        <v>316</v>
      </c>
      <c r="E2194" s="76">
        <f>+IF(ISNUMBER(DATA!F713),DATA!F713,"n/a")</f>
        <v>330614.28999999998</v>
      </c>
      <c r="F2194" s="77">
        <f>+IF(ISNUMBER(DATA!G713),DATA!G713,"n/a")</f>
        <v>-6.1667901690036801E-3</v>
      </c>
      <c r="G2194" s="76">
        <f>+IF(ISNUMBER(DATA!P713),DATA!P713,"n/a")</f>
        <v>1102352.71</v>
      </c>
      <c r="H2194" s="77">
        <f>+IF(ISNUMBER(DATA!Q713),DATA!Q713,"n/a")</f>
        <v>1.30745989436707E-3</v>
      </c>
      <c r="I2194" s="76">
        <f>+IF(ISNUMBER(DATA!Z713),DATA!Z713,"n/a")</f>
        <v>2085219.44</v>
      </c>
      <c r="J2194" s="77">
        <f>+IF(ISNUMBER(DATA!AA713),DATA!AA713,"n/a")</f>
        <v>-9.1802688177398603E-3</v>
      </c>
      <c r="K2194" s="76">
        <f>+IF(ISNUMBER(DATA!AJ713),DATA!AJ713,"n/a")</f>
        <v>4030189.86</v>
      </c>
      <c r="L2194" s="77">
        <f>+IF(ISNUMBER(DATA!AK713),DATA!AK713,"n/a")</f>
        <v>-2.8954677320143101E-2</v>
      </c>
      <c r="M2194" s="66"/>
      <c r="N2194" s="66"/>
      <c r="O2194" s="66"/>
      <c r="P2194" s="66"/>
      <c r="Q2194" s="66"/>
      <c r="S2194" s="70"/>
      <c r="U2194" s="70"/>
      <c r="W2194" s="70"/>
      <c r="Y2194" s="70"/>
    </row>
    <row r="2195" spans="1:25" s="69" customFormat="1" x14ac:dyDescent="0.2">
      <c r="A2195" s="66" t="s">
        <v>12</v>
      </c>
      <c r="B2195" s="66" t="s">
        <v>24</v>
      </c>
      <c r="C2195" s="66" t="s">
        <v>0</v>
      </c>
      <c r="D2195" s="66" t="s">
        <v>317</v>
      </c>
      <c r="E2195" s="76">
        <f>+IF(ISNUMBER(DATA!F714),DATA!F714,"n/a")</f>
        <v>280017.62</v>
      </c>
      <c r="F2195" s="77">
        <f>+IF(ISNUMBER(DATA!G714),DATA!G714,"n/a")</f>
        <v>-4.3447044153824103E-2</v>
      </c>
      <c r="G2195" s="76">
        <f>+IF(ISNUMBER(DATA!P714),DATA!P714,"n/a")</f>
        <v>968446.79</v>
      </c>
      <c r="H2195" s="77">
        <f>+IF(ISNUMBER(DATA!Q714),DATA!Q714,"n/a")</f>
        <v>-8.7258886329250995E-2</v>
      </c>
      <c r="I2195" s="76">
        <f>+IF(ISNUMBER(DATA!Z714),DATA!Z714,"n/a")</f>
        <v>1977133.54</v>
      </c>
      <c r="J2195" s="77">
        <f>+IF(ISNUMBER(DATA!AA714),DATA!AA714,"n/a")</f>
        <v>-2.9839583941268E-2</v>
      </c>
      <c r="K2195" s="76">
        <f>+IF(ISNUMBER(DATA!AJ714),DATA!AJ714,"n/a")</f>
        <v>3814444.11</v>
      </c>
      <c r="L2195" s="77">
        <f>+IF(ISNUMBER(DATA!AK714),DATA!AK714,"n/a")</f>
        <v>-3.4132223910893003E-2</v>
      </c>
      <c r="M2195" s="66"/>
      <c r="N2195" s="66"/>
      <c r="O2195" s="66"/>
      <c r="P2195" s="66"/>
      <c r="Q2195" s="66"/>
      <c r="S2195" s="70"/>
      <c r="U2195" s="70"/>
      <c r="W2195" s="70"/>
      <c r="Y2195" s="70"/>
    </row>
    <row r="2196" spans="1:25" s="69" customFormat="1" x14ac:dyDescent="0.2">
      <c r="A2196" s="66" t="s">
        <v>12</v>
      </c>
      <c r="B2196" s="66" t="s">
        <v>24</v>
      </c>
      <c r="C2196" s="66" t="s">
        <v>0</v>
      </c>
      <c r="D2196" s="66" t="s">
        <v>318</v>
      </c>
      <c r="E2196" s="76">
        <f>+IF(ISNUMBER(DATA!F715),DATA!F715,"n/a")</f>
        <v>390203.05</v>
      </c>
      <c r="F2196" s="77">
        <f>+IF(ISNUMBER(DATA!G715),DATA!G715,"n/a")</f>
        <v>-6.03909605115652E-2</v>
      </c>
      <c r="G2196" s="76">
        <f>+IF(ISNUMBER(DATA!P715),DATA!P715,"n/a")</f>
        <v>1353148.53</v>
      </c>
      <c r="H2196" s="77">
        <f>+IF(ISNUMBER(DATA!Q715),DATA!Q715,"n/a")</f>
        <v>-8.1145502676239194E-3</v>
      </c>
      <c r="I2196" s="76">
        <f>+IF(ISNUMBER(DATA!Z715),DATA!Z715,"n/a")</f>
        <v>2630210.77</v>
      </c>
      <c r="J2196" s="77">
        <f>+IF(ISNUMBER(DATA!AA715),DATA!AA715,"n/a")</f>
        <v>-2.0869681564165399E-2</v>
      </c>
      <c r="K2196" s="76">
        <f>+IF(ISNUMBER(DATA!AJ715),DATA!AJ715,"n/a")</f>
        <v>4834424.49</v>
      </c>
      <c r="L2196" s="77">
        <f>+IF(ISNUMBER(DATA!AK715),DATA!AK715,"n/a")</f>
        <v>-1.67613837487234E-2</v>
      </c>
      <c r="M2196" s="66"/>
      <c r="N2196" s="66"/>
      <c r="O2196" s="66"/>
      <c r="P2196" s="66"/>
      <c r="Q2196" s="66"/>
      <c r="S2196" s="70"/>
      <c r="U2196" s="70"/>
      <c r="W2196" s="70"/>
      <c r="Y2196" s="70"/>
    </row>
    <row r="2197" spans="1:25" s="69" customFormat="1" x14ac:dyDescent="0.2">
      <c r="A2197" s="66" t="s">
        <v>12</v>
      </c>
      <c r="B2197" s="66" t="s">
        <v>24</v>
      </c>
      <c r="C2197" s="66" t="s">
        <v>0</v>
      </c>
      <c r="D2197" s="66" t="s">
        <v>344</v>
      </c>
      <c r="E2197" s="76">
        <f>+IF(ISNUMBER(DATA!F716),DATA!F716,"n/a")</f>
        <v>158041.07</v>
      </c>
      <c r="F2197" s="77">
        <f>+IF(ISNUMBER(DATA!G716),DATA!G716,"n/a")</f>
        <v>-0.15368851471412101</v>
      </c>
      <c r="G2197" s="76">
        <f>+IF(ISNUMBER(DATA!P716),DATA!P716,"n/a")</f>
        <v>576974.12</v>
      </c>
      <c r="H2197" s="77">
        <f>+IF(ISNUMBER(DATA!Q716),DATA!Q716,"n/a")</f>
        <v>-6.9342797665226399E-2</v>
      </c>
      <c r="I2197" s="76">
        <f>+IF(ISNUMBER(DATA!Z716),DATA!Z716,"n/a")</f>
        <v>1094865.55</v>
      </c>
      <c r="J2197" s="77">
        <f>+IF(ISNUMBER(DATA!AA716),DATA!AA716,"n/a")</f>
        <v>-6.4558291228374406E-2</v>
      </c>
      <c r="K2197" s="76">
        <f>+IF(ISNUMBER(DATA!AJ716),DATA!AJ716,"n/a")</f>
        <v>2272920.02</v>
      </c>
      <c r="L2197" s="77">
        <f>+IF(ISNUMBER(DATA!AK716),DATA!AK716,"n/a")</f>
        <v>-2.6358245057658301E-2</v>
      </c>
      <c r="M2197" s="66"/>
      <c r="N2197" s="66"/>
      <c r="O2197" s="66"/>
      <c r="P2197" s="66"/>
      <c r="Q2197" s="66"/>
      <c r="S2197" s="70"/>
      <c r="U2197" s="70"/>
      <c r="W2197" s="70"/>
      <c r="Y2197" s="70"/>
    </row>
    <row r="2198" spans="1:25" s="69" customFormat="1" x14ac:dyDescent="0.2">
      <c r="A2198" s="66" t="s">
        <v>12</v>
      </c>
      <c r="B2198" s="66" t="s">
        <v>24</v>
      </c>
      <c r="C2198" s="66" t="s">
        <v>0</v>
      </c>
      <c r="D2198" s="66" t="s">
        <v>345</v>
      </c>
      <c r="E2198" s="76">
        <f>+IF(ISNUMBER(DATA!F717),DATA!F717,"n/a")</f>
        <v>350239.79</v>
      </c>
      <c r="F2198" s="77">
        <f>+IF(ISNUMBER(DATA!G717),DATA!G717,"n/a")</f>
        <v>4.5499681475244302E-2</v>
      </c>
      <c r="G2198" s="76">
        <f>+IF(ISNUMBER(DATA!P717),DATA!P717,"n/a")</f>
        <v>1172837.52</v>
      </c>
      <c r="H2198" s="77">
        <f>+IF(ISNUMBER(DATA!Q717),DATA!Q717,"n/a")</f>
        <v>3.74731027912679E-2</v>
      </c>
      <c r="I2198" s="76">
        <f>+IF(ISNUMBER(DATA!Z717),DATA!Z717,"n/a")</f>
        <v>2282968.83</v>
      </c>
      <c r="J2198" s="77">
        <f>+IF(ISNUMBER(DATA!AA717),DATA!AA717,"n/a")</f>
        <v>5.1506852691868797E-2</v>
      </c>
      <c r="K2198" s="76">
        <f>+IF(ISNUMBER(DATA!AJ717),DATA!AJ717,"n/a")</f>
        <v>4493371.6100000003</v>
      </c>
      <c r="L2198" s="77">
        <f>+IF(ISNUMBER(DATA!AK717),DATA!AK717,"n/a")</f>
        <v>3.5784365298442998E-2</v>
      </c>
      <c r="M2198" s="66"/>
      <c r="N2198" s="66"/>
      <c r="O2198" s="66"/>
      <c r="P2198" s="66"/>
      <c r="Q2198" s="66"/>
      <c r="S2198" s="70"/>
      <c r="U2198" s="70"/>
      <c r="W2198" s="70"/>
      <c r="Y2198" s="70"/>
    </row>
    <row r="2199" spans="1:25" x14ac:dyDescent="0.2">
      <c r="E2199" s="100"/>
      <c r="F2199" s="102"/>
      <c r="G2199" s="100"/>
      <c r="H2199" s="102"/>
      <c r="I2199" s="100"/>
      <c r="J2199" s="102"/>
      <c r="K2199" s="100"/>
      <c r="L2199" s="102"/>
    </row>
    <row r="2200" spans="1:25" s="69" customFormat="1" x14ac:dyDescent="0.2">
      <c r="A2200" s="66" t="s">
        <v>12</v>
      </c>
      <c r="B2200" s="66" t="s">
        <v>24</v>
      </c>
      <c r="C2200" s="66" t="s">
        <v>9</v>
      </c>
      <c r="D2200" s="66" t="s">
        <v>271</v>
      </c>
      <c r="E2200" s="86">
        <f>+IF(ISNUMBER(DATA!H668),DATA!H668,"n/a")</f>
        <v>69549.77</v>
      </c>
      <c r="F2200" s="77">
        <f>+IF(ISNUMBER(DATA!I668),DATA!I668,"n/a")</f>
        <v>6.7954040511139499E-2</v>
      </c>
      <c r="G2200" s="86">
        <f>+IF(ISNUMBER(DATA!R668),DATA!R668,"n/a")</f>
        <v>253968.31</v>
      </c>
      <c r="H2200" s="77">
        <f>+IF(ISNUMBER(DATA!S668),DATA!S668,"n/a")</f>
        <v>4.2253681235607202E-2</v>
      </c>
      <c r="I2200" s="86">
        <f>+IF(ISNUMBER(DATA!AB668),DATA!AB668,"n/a")</f>
        <v>498929.38</v>
      </c>
      <c r="J2200" s="77">
        <f>+IF(ISNUMBER(DATA!AC668),DATA!AC668,"n/a")</f>
        <v>2.6564501016772001E-2</v>
      </c>
      <c r="K2200" s="86">
        <f>+IF(ISNUMBER(DATA!AL668),DATA!AL668,"n/a")</f>
        <v>934763.13</v>
      </c>
      <c r="L2200" s="77">
        <f>+IF(ISNUMBER(DATA!AM668),DATA!AM668,"n/a")</f>
        <v>3.9225356124380502E-2</v>
      </c>
      <c r="M2200" s="66"/>
      <c r="N2200" s="66"/>
      <c r="O2200" s="66"/>
      <c r="P2200" s="66"/>
      <c r="Q2200" s="66"/>
      <c r="S2200" s="70"/>
      <c r="U2200" s="70"/>
      <c r="W2200" s="70"/>
      <c r="Y2200" s="70"/>
    </row>
    <row r="2201" spans="1:25" s="69" customFormat="1" x14ac:dyDescent="0.2">
      <c r="A2201" s="66" t="s">
        <v>12</v>
      </c>
      <c r="B2201" s="66" t="s">
        <v>24</v>
      </c>
      <c r="C2201" s="66" t="s">
        <v>9</v>
      </c>
      <c r="D2201" s="66" t="s">
        <v>272</v>
      </c>
      <c r="E2201" s="86">
        <f>+IF(ISNUMBER(DATA!H669),DATA!H669,"n/a")</f>
        <v>89042.66</v>
      </c>
      <c r="F2201" s="77">
        <f>+IF(ISNUMBER(DATA!I669),DATA!I669,"n/a")</f>
        <v>-5.9172060052238001E-3</v>
      </c>
      <c r="G2201" s="86">
        <f>+IF(ISNUMBER(DATA!R669),DATA!R669,"n/a")</f>
        <v>315228.39</v>
      </c>
      <c r="H2201" s="77">
        <f>+IF(ISNUMBER(DATA!S669),DATA!S669,"n/a")</f>
        <v>4.57103100603466E-2</v>
      </c>
      <c r="I2201" s="86">
        <f>+IF(ISNUMBER(DATA!AB669),DATA!AB669,"n/a")</f>
        <v>604265.13</v>
      </c>
      <c r="J2201" s="77">
        <f>+IF(ISNUMBER(DATA!AC669),DATA!AC669,"n/a")</f>
        <v>-6.9401191750484304E-3</v>
      </c>
      <c r="K2201" s="86">
        <f>+IF(ISNUMBER(DATA!AL669),DATA!AL669,"n/a")</f>
        <v>1180129.18</v>
      </c>
      <c r="L2201" s="77">
        <f>+IF(ISNUMBER(DATA!AM669),DATA!AM669,"n/a")</f>
        <v>3.3078414199324401E-3</v>
      </c>
      <c r="M2201" s="66"/>
      <c r="N2201" s="66"/>
      <c r="O2201" s="66"/>
      <c r="P2201" s="66"/>
      <c r="Q2201" s="66"/>
      <c r="S2201" s="70"/>
      <c r="U2201" s="70"/>
      <c r="W2201" s="70"/>
      <c r="Y2201" s="70"/>
    </row>
    <row r="2202" spans="1:25" s="69" customFormat="1" x14ac:dyDescent="0.2">
      <c r="A2202" s="66" t="s">
        <v>12</v>
      </c>
      <c r="B2202" s="66" t="s">
        <v>24</v>
      </c>
      <c r="C2202" s="66" t="s">
        <v>9</v>
      </c>
      <c r="D2202" s="66" t="s">
        <v>273</v>
      </c>
      <c r="E2202" s="86">
        <f>+IF(ISNUMBER(DATA!H670),DATA!H670,"n/a")</f>
        <v>226599.5</v>
      </c>
      <c r="F2202" s="77">
        <f>+IF(ISNUMBER(DATA!I670),DATA!I670,"n/a")</f>
        <v>3.3075823647276299E-2</v>
      </c>
      <c r="G2202" s="86">
        <f>+IF(ISNUMBER(DATA!R670),DATA!R670,"n/a")</f>
        <v>753113.11</v>
      </c>
      <c r="H2202" s="77">
        <f>+IF(ISNUMBER(DATA!S670),DATA!S670,"n/a")</f>
        <v>1.7915776214240502E-2</v>
      </c>
      <c r="I2202" s="86">
        <f>+IF(ISNUMBER(DATA!AB670),DATA!AB670,"n/a")</f>
        <v>1481159.84</v>
      </c>
      <c r="J2202" s="77">
        <f>+IF(ISNUMBER(DATA!AC670),DATA!AC670,"n/a")</f>
        <v>6.9969532275478197E-2</v>
      </c>
      <c r="K2202" s="86">
        <f>+IF(ISNUMBER(DATA!AL670),DATA!AL670,"n/a")</f>
        <v>2772529.6</v>
      </c>
      <c r="L2202" s="77">
        <f>+IF(ISNUMBER(DATA!AM670),DATA!AM670,"n/a")</f>
        <v>0.112555301935337</v>
      </c>
      <c r="M2202" s="66"/>
      <c r="N2202" s="66"/>
      <c r="O2202" s="66"/>
      <c r="P2202" s="66"/>
      <c r="Q2202" s="66"/>
      <c r="S2202" s="70"/>
      <c r="U2202" s="70"/>
      <c r="W2202" s="70"/>
      <c r="Y2202" s="70"/>
    </row>
    <row r="2203" spans="1:25" s="69" customFormat="1" x14ac:dyDescent="0.2">
      <c r="A2203" s="66" t="s">
        <v>12</v>
      </c>
      <c r="B2203" s="66" t="s">
        <v>24</v>
      </c>
      <c r="C2203" s="66" t="s">
        <v>9</v>
      </c>
      <c r="D2203" s="66" t="s">
        <v>274</v>
      </c>
      <c r="E2203" s="86">
        <f>+IF(ISNUMBER(DATA!H671),DATA!H671,"n/a")</f>
        <v>60244.45</v>
      </c>
      <c r="F2203" s="77">
        <f>+IF(ISNUMBER(DATA!I671),DATA!I671,"n/a")</f>
        <v>1.25638394176237E-2</v>
      </c>
      <c r="G2203" s="86">
        <f>+IF(ISNUMBER(DATA!R671),DATA!R671,"n/a")</f>
        <v>202818.16</v>
      </c>
      <c r="H2203" s="77">
        <f>+IF(ISNUMBER(DATA!S671),DATA!S671,"n/a")</f>
        <v>2.22560703620166E-2</v>
      </c>
      <c r="I2203" s="86">
        <f>+IF(ISNUMBER(DATA!AB671),DATA!AB671,"n/a")</f>
        <v>381423.3</v>
      </c>
      <c r="J2203" s="77">
        <f>+IF(ISNUMBER(DATA!AC671),DATA!AC671,"n/a")</f>
        <v>-1.3626305491477199E-2</v>
      </c>
      <c r="K2203" s="86">
        <f>+IF(ISNUMBER(DATA!AL671),DATA!AL671,"n/a")</f>
        <v>765572.41</v>
      </c>
      <c r="L2203" s="77">
        <f>+IF(ISNUMBER(DATA!AM671),DATA!AM671,"n/a")</f>
        <v>-1.02850038489226E-2</v>
      </c>
      <c r="M2203" s="66"/>
      <c r="N2203" s="66"/>
      <c r="O2203" s="66"/>
      <c r="P2203" s="66"/>
      <c r="Q2203" s="66"/>
      <c r="S2203" s="70"/>
      <c r="U2203" s="70"/>
      <c r="W2203" s="70"/>
      <c r="Y2203" s="70"/>
    </row>
    <row r="2204" spans="1:25" s="69" customFormat="1" x14ac:dyDescent="0.2">
      <c r="A2204" s="66" t="s">
        <v>12</v>
      </c>
      <c r="B2204" s="66" t="s">
        <v>24</v>
      </c>
      <c r="C2204" s="66" t="s">
        <v>9</v>
      </c>
      <c r="D2204" s="66" t="s">
        <v>275</v>
      </c>
      <c r="E2204" s="86">
        <f>+IF(ISNUMBER(DATA!H672),DATA!H672,"n/a")</f>
        <v>233565.84</v>
      </c>
      <c r="F2204" s="77">
        <f>+IF(ISNUMBER(DATA!I672),DATA!I672,"n/a")</f>
        <v>-2.2720714991045901E-2</v>
      </c>
      <c r="G2204" s="86">
        <f>+IF(ISNUMBER(DATA!R672),DATA!R672,"n/a")</f>
        <v>839368.87</v>
      </c>
      <c r="H2204" s="77">
        <f>+IF(ISNUMBER(DATA!S672),DATA!S672,"n/a")</f>
        <v>3.1780015359022001E-2</v>
      </c>
      <c r="I2204" s="86">
        <f>+IF(ISNUMBER(DATA!AB672),DATA!AB672,"n/a")</f>
        <v>1704195.08</v>
      </c>
      <c r="J2204" s="77">
        <f>+IF(ISNUMBER(DATA!AC672),DATA!AC672,"n/a")</f>
        <v>8.5729131779240797E-2</v>
      </c>
      <c r="K2204" s="86">
        <f>+IF(ISNUMBER(DATA!AL672),DATA!AL672,"n/a")</f>
        <v>3092270.41</v>
      </c>
      <c r="L2204" s="77">
        <f>+IF(ISNUMBER(DATA!AM672),DATA!AM672,"n/a")</f>
        <v>0.106132799747956</v>
      </c>
      <c r="M2204" s="66"/>
      <c r="N2204" s="66"/>
      <c r="O2204" s="66"/>
      <c r="P2204" s="66"/>
      <c r="Q2204" s="66"/>
      <c r="S2204" s="70"/>
      <c r="U2204" s="70"/>
      <c r="W2204" s="70"/>
      <c r="Y2204" s="70"/>
    </row>
    <row r="2205" spans="1:25" s="69" customFormat="1" x14ac:dyDescent="0.2">
      <c r="A2205" s="66" t="s">
        <v>12</v>
      </c>
      <c r="B2205" s="66" t="s">
        <v>24</v>
      </c>
      <c r="C2205" s="66" t="s">
        <v>9</v>
      </c>
      <c r="D2205" s="66" t="s">
        <v>276</v>
      </c>
      <c r="E2205" s="86">
        <f>+IF(ISNUMBER(DATA!H673),DATA!H673,"n/a")</f>
        <v>97862.1</v>
      </c>
      <c r="F2205" s="77">
        <f>+IF(ISNUMBER(DATA!I673),DATA!I673,"n/a")</f>
        <v>-7.3507893096503699E-2</v>
      </c>
      <c r="G2205" s="86">
        <f>+IF(ISNUMBER(DATA!R673),DATA!R673,"n/a")</f>
        <v>335835.95</v>
      </c>
      <c r="H2205" s="77">
        <f>+IF(ISNUMBER(DATA!S673),DATA!S673,"n/a")</f>
        <v>-0.126105028329069</v>
      </c>
      <c r="I2205" s="86">
        <f>+IF(ISNUMBER(DATA!AB673),DATA!AB673,"n/a")</f>
        <v>623929.81999999995</v>
      </c>
      <c r="J2205" s="77">
        <f>+IF(ISNUMBER(DATA!AC673),DATA!AC673,"n/a")</f>
        <v>-0.15269626824340499</v>
      </c>
      <c r="K2205" s="86">
        <f>+IF(ISNUMBER(DATA!AL673),DATA!AL673,"n/a")</f>
        <v>1189305.17</v>
      </c>
      <c r="L2205" s="77">
        <f>+IF(ISNUMBER(DATA!AM673),DATA!AM673,"n/a")</f>
        <v>-8.0511985833281896E-2</v>
      </c>
      <c r="M2205" s="66"/>
      <c r="N2205" s="66"/>
      <c r="O2205" s="66"/>
      <c r="P2205" s="66"/>
      <c r="Q2205" s="66"/>
      <c r="S2205" s="70"/>
      <c r="U2205" s="70"/>
      <c r="W2205" s="70"/>
      <c r="Y2205" s="70"/>
    </row>
    <row r="2206" spans="1:25" s="69" customFormat="1" x14ac:dyDescent="0.2">
      <c r="A2206" s="66" t="s">
        <v>12</v>
      </c>
      <c r="B2206" s="66" t="s">
        <v>24</v>
      </c>
      <c r="C2206" s="66" t="s">
        <v>9</v>
      </c>
      <c r="D2206" s="66" t="s">
        <v>277</v>
      </c>
      <c r="E2206" s="86">
        <f>+IF(ISNUMBER(DATA!H674),DATA!H674,"n/a")</f>
        <v>56602.04</v>
      </c>
      <c r="F2206" s="77">
        <f>+IF(ISNUMBER(DATA!I674),DATA!I674,"n/a")</f>
        <v>3.8586882826851E-2</v>
      </c>
      <c r="G2206" s="86">
        <f>+IF(ISNUMBER(DATA!R674),DATA!R674,"n/a")</f>
        <v>182383.76</v>
      </c>
      <c r="H2206" s="77">
        <f>+IF(ISNUMBER(DATA!S674),DATA!S674,"n/a")</f>
        <v>-4.4788782894414597E-2</v>
      </c>
      <c r="I2206" s="86">
        <f>+IF(ISNUMBER(DATA!AB674),DATA!AB674,"n/a")</f>
        <v>351756.86</v>
      </c>
      <c r="J2206" s="77">
        <f>+IF(ISNUMBER(DATA!AC674),DATA!AC674,"n/a")</f>
        <v>-5.6339345718301397E-2</v>
      </c>
      <c r="K2206" s="86">
        <f>+IF(ISNUMBER(DATA!AL674),DATA!AL674,"n/a")</f>
        <v>668608.97</v>
      </c>
      <c r="L2206" s="77">
        <f>+IF(ISNUMBER(DATA!AM674),DATA!AM674,"n/a")</f>
        <v>-8.2918587937422197E-2</v>
      </c>
      <c r="M2206" s="66"/>
      <c r="N2206" s="66"/>
      <c r="O2206" s="66"/>
      <c r="P2206" s="66"/>
      <c r="Q2206" s="66"/>
      <c r="S2206" s="70"/>
      <c r="U2206" s="70"/>
      <c r="W2206" s="70"/>
      <c r="Y2206" s="70"/>
    </row>
    <row r="2207" spans="1:25" s="69" customFormat="1" x14ac:dyDescent="0.2">
      <c r="A2207" s="66" t="s">
        <v>12</v>
      </c>
      <c r="B2207" s="66" t="s">
        <v>24</v>
      </c>
      <c r="C2207" s="66" t="s">
        <v>9</v>
      </c>
      <c r="D2207" s="66" t="s">
        <v>278</v>
      </c>
      <c r="E2207" s="86">
        <f>+IF(ISNUMBER(DATA!H675),DATA!H675,"n/a")</f>
        <v>180674.43</v>
      </c>
      <c r="F2207" s="77">
        <f>+IF(ISNUMBER(DATA!I675),DATA!I675,"n/a")</f>
        <v>6.27184892223729E-3</v>
      </c>
      <c r="G2207" s="86">
        <f>+IF(ISNUMBER(DATA!R675),DATA!R675,"n/a")</f>
        <v>668083.35</v>
      </c>
      <c r="H2207" s="77">
        <f>+IF(ISNUMBER(DATA!S675),DATA!S675,"n/a")</f>
        <v>6.7389539005480295E-2</v>
      </c>
      <c r="I2207" s="86">
        <f>+IF(ISNUMBER(DATA!AB675),DATA!AB675,"n/a")</f>
        <v>1285254.72</v>
      </c>
      <c r="J2207" s="77">
        <f>+IF(ISNUMBER(DATA!AC675),DATA!AC675,"n/a")</f>
        <v>4.7679372830332502E-2</v>
      </c>
      <c r="K2207" s="86">
        <f>+IF(ISNUMBER(DATA!AL675),DATA!AL675,"n/a")</f>
        <v>2434637.25</v>
      </c>
      <c r="L2207" s="77">
        <f>+IF(ISNUMBER(DATA!AM675),DATA!AM675,"n/a")</f>
        <v>2.9894059973207099E-2</v>
      </c>
      <c r="M2207" s="66"/>
      <c r="N2207" s="66"/>
      <c r="O2207" s="66"/>
      <c r="P2207" s="66"/>
      <c r="Q2207" s="66"/>
      <c r="S2207" s="70"/>
      <c r="U2207" s="70"/>
      <c r="W2207" s="70"/>
      <c r="Y2207" s="70"/>
    </row>
    <row r="2208" spans="1:25" s="69" customFormat="1" x14ac:dyDescent="0.2">
      <c r="A2208" s="66" t="s">
        <v>12</v>
      </c>
      <c r="B2208" s="66" t="s">
        <v>24</v>
      </c>
      <c r="C2208" s="66" t="s">
        <v>9</v>
      </c>
      <c r="D2208" s="66" t="s">
        <v>279</v>
      </c>
      <c r="E2208" s="86">
        <f>+IF(ISNUMBER(DATA!H676),DATA!H676,"n/a")</f>
        <v>76916.210000000006</v>
      </c>
      <c r="F2208" s="77">
        <f>+IF(ISNUMBER(DATA!I676),DATA!I676,"n/a")</f>
        <v>-1.7837998109130001E-2</v>
      </c>
      <c r="G2208" s="86">
        <f>+IF(ISNUMBER(DATA!R676),DATA!R676,"n/a")</f>
        <v>278492.26</v>
      </c>
      <c r="H2208" s="77">
        <f>+IF(ISNUMBER(DATA!S676),DATA!S676,"n/a")</f>
        <v>0.106353302155153</v>
      </c>
      <c r="I2208" s="86">
        <f>+IF(ISNUMBER(DATA!AB676),DATA!AB676,"n/a")</f>
        <v>525075.26</v>
      </c>
      <c r="J2208" s="77">
        <f>+IF(ISNUMBER(DATA!AC676),DATA!AC676,"n/a")</f>
        <v>7.4798838777736298E-2</v>
      </c>
      <c r="K2208" s="86">
        <f>+IF(ISNUMBER(DATA!AL676),DATA!AL676,"n/a")</f>
        <v>1017237.94</v>
      </c>
      <c r="L2208" s="77">
        <f>+IF(ISNUMBER(DATA!AM676),DATA!AM676,"n/a")</f>
        <v>3.2670362098569702E-2</v>
      </c>
      <c r="M2208" s="66"/>
      <c r="N2208" s="66"/>
      <c r="O2208" s="66"/>
      <c r="P2208" s="66"/>
      <c r="Q2208" s="66"/>
      <c r="S2208" s="70"/>
      <c r="U2208" s="70"/>
      <c r="W2208" s="70"/>
      <c r="Y2208" s="70"/>
    </row>
    <row r="2209" spans="1:25" s="69" customFormat="1" x14ac:dyDescent="0.2">
      <c r="A2209" s="66" t="s">
        <v>12</v>
      </c>
      <c r="B2209" s="66" t="s">
        <v>24</v>
      </c>
      <c r="C2209" s="66" t="s">
        <v>9</v>
      </c>
      <c r="D2209" s="66" t="s">
        <v>280</v>
      </c>
      <c r="E2209" s="86">
        <f>+IF(ISNUMBER(DATA!H677),DATA!H677,"n/a")</f>
        <v>73667.350000000006</v>
      </c>
      <c r="F2209" s="77">
        <f>+IF(ISNUMBER(DATA!I677),DATA!I677,"n/a")</f>
        <v>0.16279145018426699</v>
      </c>
      <c r="G2209" s="86">
        <f>+IF(ISNUMBER(DATA!R677),DATA!R677,"n/a")</f>
        <v>242111.33</v>
      </c>
      <c r="H2209" s="77">
        <f>+IF(ISNUMBER(DATA!S677),DATA!S677,"n/a")</f>
        <v>7.5639795797053003E-2</v>
      </c>
      <c r="I2209" s="86">
        <f>+IF(ISNUMBER(DATA!AB677),DATA!AB677,"n/a")</f>
        <v>489546.07</v>
      </c>
      <c r="J2209" s="77">
        <f>+IF(ISNUMBER(DATA!AC677),DATA!AC677,"n/a")</f>
        <v>-4.1307081314653799E-2</v>
      </c>
      <c r="K2209" s="86">
        <f>+IF(ISNUMBER(DATA!AL677),DATA!AL677,"n/a")</f>
        <v>895811.66</v>
      </c>
      <c r="L2209" s="77">
        <f>+IF(ISNUMBER(DATA!AM677),DATA!AM677,"n/a")</f>
        <v>-9.5666324478714801E-2</v>
      </c>
      <c r="M2209" s="66"/>
      <c r="N2209" s="66"/>
      <c r="O2209" s="66"/>
      <c r="P2209" s="66"/>
      <c r="Q2209" s="66"/>
      <c r="S2209" s="70"/>
      <c r="U2209" s="70"/>
      <c r="W2209" s="70"/>
      <c r="Y2209" s="70"/>
    </row>
    <row r="2210" spans="1:25" s="69" customFormat="1" x14ac:dyDescent="0.2">
      <c r="A2210" s="66" t="s">
        <v>12</v>
      </c>
      <c r="B2210" s="66" t="s">
        <v>24</v>
      </c>
      <c r="C2210" s="66" t="s">
        <v>9</v>
      </c>
      <c r="D2210" s="66" t="s">
        <v>281</v>
      </c>
      <c r="E2210" s="86">
        <f>+IF(ISNUMBER(DATA!H678),DATA!H678,"n/a")</f>
        <v>58199.75</v>
      </c>
      <c r="F2210" s="77">
        <f>+IF(ISNUMBER(DATA!I678),DATA!I678,"n/a")</f>
        <v>-8.8803095452512998E-2</v>
      </c>
      <c r="G2210" s="86">
        <f>+IF(ISNUMBER(DATA!R678),DATA!R678,"n/a")</f>
        <v>202069.51</v>
      </c>
      <c r="H2210" s="77">
        <f>+IF(ISNUMBER(DATA!S678),DATA!S678,"n/a")</f>
        <v>-2.4804587633032699E-2</v>
      </c>
      <c r="I2210" s="86">
        <f>+IF(ISNUMBER(DATA!AB678),DATA!AB678,"n/a")</f>
        <v>394060</v>
      </c>
      <c r="J2210" s="77">
        <f>+IF(ISNUMBER(DATA!AC678),DATA!AC678,"n/a")</f>
        <v>-2.83106905427477E-2</v>
      </c>
      <c r="K2210" s="86">
        <f>+IF(ISNUMBER(DATA!AL678),DATA!AL678,"n/a")</f>
        <v>779365.62</v>
      </c>
      <c r="L2210" s="77">
        <f>+IF(ISNUMBER(DATA!AM678),DATA!AM678,"n/a")</f>
        <v>-3.36689714938741E-2</v>
      </c>
      <c r="M2210" s="66"/>
      <c r="N2210" s="66"/>
      <c r="O2210" s="66"/>
      <c r="P2210" s="66"/>
      <c r="Q2210" s="66"/>
      <c r="S2210" s="70"/>
      <c r="U2210" s="70"/>
      <c r="W2210" s="70"/>
      <c r="Y2210" s="70"/>
    </row>
    <row r="2211" spans="1:25" s="69" customFormat="1" x14ac:dyDescent="0.2">
      <c r="A2211" s="66" t="s">
        <v>12</v>
      </c>
      <c r="B2211" s="66" t="s">
        <v>24</v>
      </c>
      <c r="C2211" s="66" t="s">
        <v>9</v>
      </c>
      <c r="D2211" s="66" t="s">
        <v>282</v>
      </c>
      <c r="E2211" s="86">
        <f>+IF(ISNUMBER(DATA!H679),DATA!H679,"n/a")</f>
        <v>141915.60999999999</v>
      </c>
      <c r="F2211" s="77">
        <f>+IF(ISNUMBER(DATA!I679),DATA!I679,"n/a")</f>
        <v>-1.7912713461980801E-2</v>
      </c>
      <c r="G2211" s="86">
        <f>+IF(ISNUMBER(DATA!R679),DATA!R679,"n/a")</f>
        <v>477409.03</v>
      </c>
      <c r="H2211" s="77">
        <f>+IF(ISNUMBER(DATA!S679),DATA!S679,"n/a")</f>
        <v>5.7150244726031797E-3</v>
      </c>
      <c r="I2211" s="86">
        <f>+IF(ISNUMBER(DATA!AB679),DATA!AB679,"n/a")</f>
        <v>925652.1</v>
      </c>
      <c r="J2211" s="77">
        <f>+IF(ISNUMBER(DATA!AC679),DATA!AC679,"n/a")</f>
        <v>-2.1847005235508098E-2</v>
      </c>
      <c r="K2211" s="86">
        <f>+IF(ISNUMBER(DATA!AL679),DATA!AL679,"n/a")</f>
        <v>1810956.83</v>
      </c>
      <c r="L2211" s="77">
        <f>+IF(ISNUMBER(DATA!AM679),DATA!AM679,"n/a")</f>
        <v>-4.6205819796870898E-2</v>
      </c>
      <c r="M2211" s="66"/>
      <c r="N2211" s="66"/>
      <c r="O2211" s="66"/>
      <c r="P2211" s="66"/>
      <c r="Q2211" s="66"/>
      <c r="S2211" s="70"/>
      <c r="U2211" s="70"/>
      <c r="W2211" s="70"/>
      <c r="Y2211" s="70"/>
    </row>
    <row r="2212" spans="1:25" s="69" customFormat="1" x14ac:dyDescent="0.2">
      <c r="A2212" s="66" t="s">
        <v>12</v>
      </c>
      <c r="B2212" s="66" t="s">
        <v>24</v>
      </c>
      <c r="C2212" s="66" t="s">
        <v>9</v>
      </c>
      <c r="D2212" s="66" t="s">
        <v>283</v>
      </c>
      <c r="E2212" s="86">
        <f>+IF(ISNUMBER(DATA!H680),DATA!H680,"n/a")</f>
        <v>123145.45</v>
      </c>
      <c r="F2212" s="77">
        <f>+IF(ISNUMBER(DATA!I680),DATA!I680,"n/a")</f>
        <v>-0.128195345828269</v>
      </c>
      <c r="G2212" s="86">
        <f>+IF(ISNUMBER(DATA!R680),DATA!R680,"n/a")</f>
        <v>430204.58</v>
      </c>
      <c r="H2212" s="77">
        <f>+IF(ISNUMBER(DATA!S680),DATA!S680,"n/a")</f>
        <v>-0.112653026791426</v>
      </c>
      <c r="I2212" s="86">
        <f>+IF(ISNUMBER(DATA!AB680),DATA!AB680,"n/a")</f>
        <v>862104.37</v>
      </c>
      <c r="J2212" s="77">
        <f>+IF(ISNUMBER(DATA!AC680),DATA!AC680,"n/a")</f>
        <v>-0.110339370632019</v>
      </c>
      <c r="K2212" s="86">
        <f>+IF(ISNUMBER(DATA!AL680),DATA!AL680,"n/a")</f>
        <v>1714490.15</v>
      </c>
      <c r="L2212" s="77">
        <f>+IF(ISNUMBER(DATA!AM680),DATA!AM680,"n/a")</f>
        <v>-0.101418316479803</v>
      </c>
      <c r="M2212" s="66"/>
      <c r="N2212" s="66"/>
      <c r="O2212" s="66"/>
      <c r="P2212" s="66"/>
      <c r="Q2212" s="66"/>
      <c r="S2212" s="70"/>
      <c r="U2212" s="70"/>
      <c r="W2212" s="70"/>
      <c r="Y2212" s="70"/>
    </row>
    <row r="2213" spans="1:25" s="69" customFormat="1" x14ac:dyDescent="0.2">
      <c r="A2213" s="66" t="s">
        <v>12</v>
      </c>
      <c r="B2213" s="66" t="s">
        <v>24</v>
      </c>
      <c r="C2213" s="66" t="s">
        <v>9</v>
      </c>
      <c r="D2213" s="66" t="s">
        <v>284</v>
      </c>
      <c r="E2213" s="86">
        <f>+IF(ISNUMBER(DATA!H681),DATA!H681,"n/a")</f>
        <v>133295.19</v>
      </c>
      <c r="F2213" s="77">
        <f>+IF(ISNUMBER(DATA!I681),DATA!I681,"n/a")</f>
        <v>-0.157949274120396</v>
      </c>
      <c r="G2213" s="86">
        <f>+IF(ISNUMBER(DATA!R681),DATA!R681,"n/a")</f>
        <v>493822.33</v>
      </c>
      <c r="H2213" s="77">
        <f>+IF(ISNUMBER(DATA!S681),DATA!S681,"n/a")</f>
        <v>2.3579358169314401E-2</v>
      </c>
      <c r="I2213" s="86">
        <f>+IF(ISNUMBER(DATA!AB681),DATA!AB681,"n/a")</f>
        <v>948528.37</v>
      </c>
      <c r="J2213" s="77">
        <f>+IF(ISNUMBER(DATA!AC681),DATA!AC681,"n/a")</f>
        <v>1.9393945920366602E-2</v>
      </c>
      <c r="K2213" s="86">
        <f>+IF(ISNUMBER(DATA!AL681),DATA!AL681,"n/a")</f>
        <v>1891041.52</v>
      </c>
      <c r="L2213" s="77">
        <f>+IF(ISNUMBER(DATA!AM681),DATA!AM681,"n/a")</f>
        <v>1.6260870232537899E-2</v>
      </c>
      <c r="M2213" s="66"/>
      <c r="N2213" s="66"/>
      <c r="O2213" s="66"/>
      <c r="P2213" s="66"/>
      <c r="Q2213" s="66"/>
      <c r="S2213" s="70"/>
      <c r="U2213" s="70"/>
      <c r="W2213" s="70"/>
      <c r="Y2213" s="70"/>
    </row>
    <row r="2214" spans="1:25" s="69" customFormat="1" x14ac:dyDescent="0.2">
      <c r="A2214" s="66" t="s">
        <v>12</v>
      </c>
      <c r="B2214" s="66" t="s">
        <v>24</v>
      </c>
      <c r="C2214" s="66" t="s">
        <v>9</v>
      </c>
      <c r="D2214" s="66" t="s">
        <v>285</v>
      </c>
      <c r="E2214" s="86">
        <f>+IF(ISNUMBER(DATA!H682),DATA!H682,"n/a")</f>
        <v>52599.34</v>
      </c>
      <c r="F2214" s="77">
        <f>+IF(ISNUMBER(DATA!I682),DATA!I682,"n/a")</f>
        <v>-0.23911281176514201</v>
      </c>
      <c r="G2214" s="86">
        <f>+IF(ISNUMBER(DATA!R682),DATA!R682,"n/a")</f>
        <v>212165.12</v>
      </c>
      <c r="H2214" s="77">
        <f>+IF(ISNUMBER(DATA!S682),DATA!S682,"n/a")</f>
        <v>-8.0585351029448908E-3</v>
      </c>
      <c r="I2214" s="86">
        <f>+IF(ISNUMBER(DATA!AB682),DATA!AB682,"n/a")</f>
        <v>398893.75</v>
      </c>
      <c r="J2214" s="77">
        <f>+IF(ISNUMBER(DATA!AC682),DATA!AC682,"n/a")</f>
        <v>-1.35235209329064E-2</v>
      </c>
      <c r="K2214" s="86">
        <f>+IF(ISNUMBER(DATA!AL682),DATA!AL682,"n/a")</f>
        <v>821418.06</v>
      </c>
      <c r="L2214" s="77">
        <f>+IF(ISNUMBER(DATA!AM682),DATA!AM682,"n/a")</f>
        <v>-1.7415549656350601E-2</v>
      </c>
      <c r="M2214" s="66"/>
      <c r="N2214" s="66"/>
      <c r="O2214" s="66"/>
      <c r="P2214" s="66"/>
      <c r="Q2214" s="66"/>
      <c r="S2214" s="70"/>
      <c r="U2214" s="70"/>
      <c r="W2214" s="70"/>
      <c r="Y2214" s="70"/>
    </row>
    <row r="2215" spans="1:25" s="69" customFormat="1" x14ac:dyDescent="0.2">
      <c r="A2215" s="66" t="s">
        <v>12</v>
      </c>
      <c r="B2215" s="66" t="s">
        <v>24</v>
      </c>
      <c r="C2215" s="66" t="s">
        <v>9</v>
      </c>
      <c r="D2215" s="66" t="s">
        <v>286</v>
      </c>
      <c r="E2215" s="86">
        <f>+IF(ISNUMBER(DATA!H683),DATA!H683,"n/a")</f>
        <v>114610.49</v>
      </c>
      <c r="F2215" s="77">
        <f>+IF(ISNUMBER(DATA!I683),DATA!I683,"n/a")</f>
        <v>-1.8684948857843899E-3</v>
      </c>
      <c r="G2215" s="86">
        <f>+IF(ISNUMBER(DATA!R683),DATA!R683,"n/a")</f>
        <v>402680.89</v>
      </c>
      <c r="H2215" s="77">
        <f>+IF(ISNUMBER(DATA!S683),DATA!S683,"n/a")</f>
        <v>1.89123097178889E-2</v>
      </c>
      <c r="I2215" s="86">
        <f>+IF(ISNUMBER(DATA!AB683),DATA!AB683,"n/a")</f>
        <v>794984.53</v>
      </c>
      <c r="J2215" s="77">
        <f>+IF(ISNUMBER(DATA!AC683),DATA!AC683,"n/a")</f>
        <v>8.2646261751264494E-2</v>
      </c>
      <c r="K2215" s="86">
        <f>+IF(ISNUMBER(DATA!AL683),DATA!AL683,"n/a")</f>
        <v>1473776.45</v>
      </c>
      <c r="L2215" s="77">
        <f>+IF(ISNUMBER(DATA!AM683),DATA!AM683,"n/a")</f>
        <v>9.9086063788863005E-2</v>
      </c>
      <c r="M2215" s="66"/>
      <c r="N2215" s="66"/>
      <c r="O2215" s="66"/>
      <c r="P2215" s="66"/>
      <c r="Q2215" s="66"/>
      <c r="S2215" s="70"/>
      <c r="U2215" s="70"/>
      <c r="W2215" s="70"/>
      <c r="Y2215" s="70"/>
    </row>
    <row r="2216" spans="1:25" s="69" customFormat="1" x14ac:dyDescent="0.2">
      <c r="A2216" s="66" t="s">
        <v>12</v>
      </c>
      <c r="B2216" s="66" t="s">
        <v>24</v>
      </c>
      <c r="C2216" s="66" t="s">
        <v>9</v>
      </c>
      <c r="D2216" s="66" t="s">
        <v>287</v>
      </c>
      <c r="E2216" s="86">
        <f>+IF(ISNUMBER(DATA!H684),DATA!H684,"n/a")</f>
        <v>160945.71</v>
      </c>
      <c r="F2216" s="77">
        <f>+IF(ISNUMBER(DATA!I684),DATA!I684,"n/a")</f>
        <v>0.18620109544666499</v>
      </c>
      <c r="G2216" s="86">
        <f>+IF(ISNUMBER(DATA!R684),DATA!R684,"n/a")</f>
        <v>533533.87</v>
      </c>
      <c r="H2216" s="77">
        <f>+IF(ISNUMBER(DATA!S684),DATA!S684,"n/a")</f>
        <v>6.7811043267218304E-2</v>
      </c>
      <c r="I2216" s="86">
        <f>+IF(ISNUMBER(DATA!AB684),DATA!AB684,"n/a")</f>
        <v>1080248.75</v>
      </c>
      <c r="J2216" s="77">
        <f>+IF(ISNUMBER(DATA!AC684),DATA!AC684,"n/a")</f>
        <v>0.13232302923600101</v>
      </c>
      <c r="K2216" s="86">
        <f>+IF(ISNUMBER(DATA!AL684),DATA!AL684,"n/a")</f>
        <v>1881626.08</v>
      </c>
      <c r="L2216" s="77">
        <f>+IF(ISNUMBER(DATA!AM684),DATA!AM684,"n/a")</f>
        <v>0.15050982788731401</v>
      </c>
      <c r="M2216" s="66"/>
      <c r="N2216" s="66"/>
      <c r="O2216" s="66"/>
      <c r="P2216" s="66"/>
      <c r="Q2216" s="66"/>
      <c r="S2216" s="70"/>
      <c r="U2216" s="70"/>
      <c r="W2216" s="70"/>
      <c r="Y2216" s="70"/>
    </row>
    <row r="2217" spans="1:25" s="69" customFormat="1" x14ac:dyDescent="0.2">
      <c r="A2217" s="66" t="s">
        <v>12</v>
      </c>
      <c r="B2217" s="66" t="s">
        <v>24</v>
      </c>
      <c r="C2217" s="66" t="s">
        <v>9</v>
      </c>
      <c r="D2217" s="66" t="s">
        <v>288</v>
      </c>
      <c r="E2217" s="86">
        <f>+IF(ISNUMBER(DATA!H685),DATA!H685,"n/a")</f>
        <v>136557.62</v>
      </c>
      <c r="F2217" s="77">
        <f>+IF(ISNUMBER(DATA!I685),DATA!I685,"n/a")</f>
        <v>-2.2106955120543701E-2</v>
      </c>
      <c r="G2217" s="86">
        <f>+IF(ISNUMBER(DATA!R685),DATA!R685,"n/a")</f>
        <v>452387.9</v>
      </c>
      <c r="H2217" s="77">
        <f>+IF(ISNUMBER(DATA!S685),DATA!S685,"n/a")</f>
        <v>-5.6974461772643099E-2</v>
      </c>
      <c r="I2217" s="86">
        <f>+IF(ISNUMBER(DATA!AB685),DATA!AB685,"n/a")</f>
        <v>872831.35</v>
      </c>
      <c r="J2217" s="77">
        <f>+IF(ISNUMBER(DATA!AC685),DATA!AC685,"n/a")</f>
        <v>-7.4582023339097997E-2</v>
      </c>
      <c r="K2217" s="86">
        <f>+IF(ISNUMBER(DATA!AL685),DATA!AL685,"n/a")</f>
        <v>1745709.91</v>
      </c>
      <c r="L2217" s="77">
        <f>+IF(ISNUMBER(DATA!AM685),DATA!AM685,"n/a")</f>
        <v>-0.10236099417483099</v>
      </c>
      <c r="M2217" s="66"/>
      <c r="N2217" s="66"/>
      <c r="O2217" s="66"/>
      <c r="P2217" s="66"/>
      <c r="Q2217" s="66"/>
      <c r="S2217" s="70"/>
      <c r="U2217" s="70"/>
      <c r="W2217" s="70"/>
      <c r="Y2217" s="70"/>
    </row>
    <row r="2218" spans="1:25" s="69" customFormat="1" x14ac:dyDescent="0.2">
      <c r="A2218" s="66" t="s">
        <v>12</v>
      </c>
      <c r="B2218" s="66" t="s">
        <v>24</v>
      </c>
      <c r="C2218" s="66" t="s">
        <v>9</v>
      </c>
      <c r="D2218" s="66" t="s">
        <v>289</v>
      </c>
      <c r="E2218" s="86">
        <f>+IF(ISNUMBER(DATA!H686),DATA!H686,"n/a")</f>
        <v>55046.2</v>
      </c>
      <c r="F2218" s="77">
        <f>+IF(ISNUMBER(DATA!I686),DATA!I686,"n/a")</f>
        <v>-1.2036576374396001E-2</v>
      </c>
      <c r="G2218" s="86">
        <f>+IF(ISNUMBER(DATA!R686),DATA!R686,"n/a")</f>
        <v>187987.25</v>
      </c>
      <c r="H2218" s="77">
        <f>+IF(ISNUMBER(DATA!S686),DATA!S686,"n/a")</f>
        <v>6.3234986287580397E-2</v>
      </c>
      <c r="I2218" s="86">
        <f>+IF(ISNUMBER(DATA!AB686),DATA!AB686,"n/a")</f>
        <v>351338.04</v>
      </c>
      <c r="J2218" s="77">
        <f>+IF(ISNUMBER(DATA!AC686),DATA!AC686,"n/a")</f>
        <v>4.52181493770068E-2</v>
      </c>
      <c r="K2218" s="86">
        <f>+IF(ISNUMBER(DATA!AL686),DATA!AL686,"n/a")</f>
        <v>703909.66</v>
      </c>
      <c r="L2218" s="77">
        <f>+IF(ISNUMBER(DATA!AM686),DATA!AM686,"n/a")</f>
        <v>2.8543074044675099E-2</v>
      </c>
      <c r="M2218" s="66"/>
      <c r="N2218" s="66"/>
      <c r="O2218" s="66"/>
      <c r="P2218" s="66"/>
      <c r="Q2218" s="66"/>
      <c r="S2218" s="70"/>
      <c r="U2218" s="70"/>
      <c r="W2218" s="70"/>
      <c r="Y2218" s="70"/>
    </row>
    <row r="2219" spans="1:25" s="69" customFormat="1" x14ac:dyDescent="0.2">
      <c r="A2219" s="66" t="s">
        <v>12</v>
      </c>
      <c r="B2219" s="66" t="s">
        <v>24</v>
      </c>
      <c r="C2219" s="66" t="s">
        <v>9</v>
      </c>
      <c r="D2219" s="66" t="s">
        <v>290</v>
      </c>
      <c r="E2219" s="86">
        <f>+IF(ISNUMBER(DATA!H687),DATA!H687,"n/a")</f>
        <v>40639.49</v>
      </c>
      <c r="F2219" s="77">
        <f>+IF(ISNUMBER(DATA!I687),DATA!I687,"n/a")</f>
        <v>-7.4346151962654594E-2</v>
      </c>
      <c r="G2219" s="86">
        <f>+IF(ISNUMBER(DATA!R687),DATA!R687,"n/a")</f>
        <v>139708.99</v>
      </c>
      <c r="H2219" s="77">
        <f>+IF(ISNUMBER(DATA!S687),DATA!S687,"n/a")</f>
        <v>-1.24548502841466E-2</v>
      </c>
      <c r="I2219" s="86">
        <f>+IF(ISNUMBER(DATA!AB687),DATA!AB687,"n/a")</f>
        <v>274053.86</v>
      </c>
      <c r="J2219" s="77">
        <f>+IF(ISNUMBER(DATA!AC687),DATA!AC687,"n/a")</f>
        <v>-4.7096186053161702E-2</v>
      </c>
      <c r="K2219" s="86">
        <f>+IF(ISNUMBER(DATA!AL687),DATA!AL687,"n/a")</f>
        <v>530812.99</v>
      </c>
      <c r="L2219" s="77">
        <f>+IF(ISNUMBER(DATA!AM687),DATA!AM687,"n/a")</f>
        <v>-2.0888359748687298E-2</v>
      </c>
      <c r="M2219" s="66"/>
      <c r="N2219" s="66"/>
      <c r="O2219" s="66"/>
      <c r="P2219" s="66"/>
      <c r="Q2219" s="66"/>
      <c r="S2219" s="70"/>
      <c r="U2219" s="70"/>
      <c r="W2219" s="70"/>
      <c r="Y2219" s="70"/>
    </row>
    <row r="2220" spans="1:25" s="69" customFormat="1" x14ac:dyDescent="0.2">
      <c r="A2220" s="66" t="s">
        <v>12</v>
      </c>
      <c r="B2220" s="66" t="s">
        <v>24</v>
      </c>
      <c r="C2220" s="66" t="s">
        <v>9</v>
      </c>
      <c r="D2220" s="66" t="s">
        <v>291</v>
      </c>
      <c r="E2220" s="86">
        <f>+IF(ISNUMBER(DATA!H688),DATA!H688,"n/a")</f>
        <v>52232.74</v>
      </c>
      <c r="F2220" s="77">
        <f>+IF(ISNUMBER(DATA!I688),DATA!I688,"n/a")</f>
        <v>-0.110441200063082</v>
      </c>
      <c r="G2220" s="86">
        <f>+IF(ISNUMBER(DATA!R688),DATA!R688,"n/a")</f>
        <v>183047.75</v>
      </c>
      <c r="H2220" s="77">
        <f>+IF(ISNUMBER(DATA!S688),DATA!S688,"n/a")</f>
        <v>-0.105647467158097</v>
      </c>
      <c r="I2220" s="86">
        <f>+IF(ISNUMBER(DATA!AB688),DATA!AB688,"n/a")</f>
        <v>371221.1</v>
      </c>
      <c r="J2220" s="77">
        <f>+IF(ISNUMBER(DATA!AC688),DATA!AC688,"n/a")</f>
        <v>-4.2857660371209499E-2</v>
      </c>
      <c r="K2220" s="86">
        <f>+IF(ISNUMBER(DATA!AL688),DATA!AL688,"n/a")</f>
        <v>752021.78</v>
      </c>
      <c r="L2220" s="77">
        <f>+IF(ISNUMBER(DATA!AM688),DATA!AM688,"n/a")</f>
        <v>-4.4668358785744499E-3</v>
      </c>
      <c r="M2220" s="66"/>
      <c r="N2220" s="66"/>
      <c r="O2220" s="66"/>
      <c r="P2220" s="66"/>
      <c r="Q2220" s="66"/>
      <c r="S2220" s="70"/>
      <c r="U2220" s="70"/>
      <c r="W2220" s="70"/>
      <c r="Y2220" s="70"/>
    </row>
    <row r="2221" spans="1:25" s="69" customFormat="1" x14ac:dyDescent="0.2">
      <c r="A2221" s="66" t="s">
        <v>12</v>
      </c>
      <c r="B2221" s="66" t="s">
        <v>24</v>
      </c>
      <c r="C2221" s="66" t="s">
        <v>9</v>
      </c>
      <c r="D2221" s="66" t="s">
        <v>292</v>
      </c>
      <c r="E2221" s="86">
        <f>+IF(ISNUMBER(DATA!H689),DATA!H689,"n/a")</f>
        <v>379359.55</v>
      </c>
      <c r="F2221" s="77">
        <f>+IF(ISNUMBER(DATA!I689),DATA!I689,"n/a")</f>
        <v>6.4806563186223007E-2</v>
      </c>
      <c r="G2221" s="86">
        <f>+IF(ISNUMBER(DATA!R689),DATA!R689,"n/a")</f>
        <v>1254702.67</v>
      </c>
      <c r="H2221" s="77">
        <f>+IF(ISNUMBER(DATA!S689),DATA!S689,"n/a")</f>
        <v>2.2293137382852699E-2</v>
      </c>
      <c r="I2221" s="86">
        <f>+IF(ISNUMBER(DATA!AB689),DATA!AB689,"n/a")</f>
        <v>2477373.39</v>
      </c>
      <c r="J2221" s="77">
        <f>+IF(ISNUMBER(DATA!AC689),DATA!AC689,"n/a")</f>
        <v>3.6348331584879399E-2</v>
      </c>
      <c r="K2221" s="86">
        <f>+IF(ISNUMBER(DATA!AL689),DATA!AL689,"n/a")</f>
        <v>4747609.2300000004</v>
      </c>
      <c r="L2221" s="77">
        <f>+IF(ISNUMBER(DATA!AM689),DATA!AM689,"n/a")</f>
        <v>5.6206668533245199E-2</v>
      </c>
      <c r="M2221" s="66"/>
      <c r="N2221" s="66"/>
      <c r="O2221" s="66"/>
      <c r="P2221" s="66"/>
      <c r="Q2221" s="66"/>
      <c r="S2221" s="70"/>
      <c r="U2221" s="70"/>
      <c r="W2221" s="70"/>
      <c r="Y2221" s="70"/>
    </row>
    <row r="2222" spans="1:25" s="69" customFormat="1" x14ac:dyDescent="0.2">
      <c r="A2222" s="66" t="s">
        <v>12</v>
      </c>
      <c r="B2222" s="66" t="s">
        <v>24</v>
      </c>
      <c r="C2222" s="66" t="s">
        <v>9</v>
      </c>
      <c r="D2222" s="66" t="s">
        <v>293</v>
      </c>
      <c r="E2222" s="86">
        <f>+IF(ISNUMBER(DATA!H690),DATA!H690,"n/a")</f>
        <v>27591.14</v>
      </c>
      <c r="F2222" s="77">
        <f>+IF(ISNUMBER(DATA!I690),DATA!I690,"n/a")</f>
        <v>-7.5503978619860607E-2</v>
      </c>
      <c r="G2222" s="86">
        <f>+IF(ISNUMBER(DATA!R690),DATA!R690,"n/a")</f>
        <v>97622.71</v>
      </c>
      <c r="H2222" s="77">
        <f>+IF(ISNUMBER(DATA!S690),DATA!S690,"n/a")</f>
        <v>-1.1386362006856301E-2</v>
      </c>
      <c r="I2222" s="86">
        <f>+IF(ISNUMBER(DATA!AB690),DATA!AB690,"n/a")</f>
        <v>180196.38</v>
      </c>
      <c r="J2222" s="77">
        <f>+IF(ISNUMBER(DATA!AC690),DATA!AC690,"n/a")</f>
        <v>-4.7386143175981103E-2</v>
      </c>
      <c r="K2222" s="86">
        <f>+IF(ISNUMBER(DATA!AL690),DATA!AL690,"n/a")</f>
        <v>363891.12</v>
      </c>
      <c r="L2222" s="77">
        <f>+IF(ISNUMBER(DATA!AM690),DATA!AM690,"n/a")</f>
        <v>-5.0876801011087401E-2</v>
      </c>
      <c r="M2222" s="66"/>
      <c r="N2222" s="66"/>
      <c r="O2222" s="66"/>
      <c r="P2222" s="66"/>
      <c r="Q2222" s="66"/>
      <c r="S2222" s="70"/>
      <c r="U2222" s="70"/>
      <c r="W2222" s="70"/>
      <c r="Y2222" s="70"/>
    </row>
    <row r="2223" spans="1:25" s="69" customFormat="1" x14ac:dyDescent="0.2">
      <c r="A2223" s="66" t="s">
        <v>12</v>
      </c>
      <c r="B2223" s="66" t="s">
        <v>24</v>
      </c>
      <c r="C2223" s="66" t="s">
        <v>9</v>
      </c>
      <c r="D2223" s="66" t="s">
        <v>294</v>
      </c>
      <c r="E2223" s="86">
        <f>+IF(ISNUMBER(DATA!H691),DATA!H691,"n/a")</f>
        <v>137355.59</v>
      </c>
      <c r="F2223" s="77">
        <f>+IF(ISNUMBER(DATA!I691),DATA!I691,"n/a")</f>
        <v>-0.100305235309568</v>
      </c>
      <c r="G2223" s="86">
        <f>+IF(ISNUMBER(DATA!R691),DATA!R691,"n/a")</f>
        <v>475728.21</v>
      </c>
      <c r="H2223" s="77">
        <f>+IF(ISNUMBER(DATA!S691),DATA!S691,"n/a")</f>
        <v>-2.8828309088654198E-2</v>
      </c>
      <c r="I2223" s="86">
        <f>+IF(ISNUMBER(DATA!AB691),DATA!AB691,"n/a")</f>
        <v>937308.41</v>
      </c>
      <c r="J2223" s="77">
        <f>+IF(ISNUMBER(DATA!AC691),DATA!AC691,"n/a")</f>
        <v>-5.3946699009630401E-2</v>
      </c>
      <c r="K2223" s="86">
        <f>+IF(ISNUMBER(DATA!AL691),DATA!AL691,"n/a")</f>
        <v>1762469.1</v>
      </c>
      <c r="L2223" s="77">
        <f>+IF(ISNUMBER(DATA!AM691),DATA!AM691,"n/a")</f>
        <v>-1.90788747042888E-2</v>
      </c>
      <c r="M2223" s="66"/>
      <c r="N2223" s="66"/>
      <c r="O2223" s="66"/>
      <c r="P2223" s="66"/>
      <c r="Q2223" s="66"/>
      <c r="S2223" s="70"/>
      <c r="U2223" s="70"/>
      <c r="W2223" s="70"/>
      <c r="Y2223" s="70"/>
    </row>
    <row r="2224" spans="1:25" s="69" customFormat="1" x14ac:dyDescent="0.2">
      <c r="A2224" s="66" t="s">
        <v>12</v>
      </c>
      <c r="B2224" s="66" t="s">
        <v>24</v>
      </c>
      <c r="C2224" s="66" t="s">
        <v>9</v>
      </c>
      <c r="D2224" s="66" t="s">
        <v>295</v>
      </c>
      <c r="E2224" s="86">
        <f>+IF(ISNUMBER(DATA!H692),DATA!H692,"n/a")</f>
        <v>115224.01</v>
      </c>
      <c r="F2224" s="77">
        <f>+IF(ISNUMBER(DATA!I692),DATA!I692,"n/a")</f>
        <v>-8.7545468698799006E-2</v>
      </c>
      <c r="G2224" s="86">
        <f>+IF(ISNUMBER(DATA!R692),DATA!R692,"n/a")</f>
        <v>355572.57</v>
      </c>
      <c r="H2224" s="77">
        <f>+IF(ISNUMBER(DATA!S692),DATA!S692,"n/a")</f>
        <v>-0.22444292122628801</v>
      </c>
      <c r="I2224" s="86">
        <f>+IF(ISNUMBER(DATA!AB692),DATA!AB692,"n/a")</f>
        <v>639113.81000000006</v>
      </c>
      <c r="J2224" s="77">
        <f>+IF(ISNUMBER(DATA!AC692),DATA!AC692,"n/a")</f>
        <v>-0.16706322731901599</v>
      </c>
      <c r="K2224" s="86">
        <f>+IF(ISNUMBER(DATA!AL692),DATA!AL692,"n/a")</f>
        <v>1291337.95</v>
      </c>
      <c r="L2224" s="77">
        <f>+IF(ISNUMBER(DATA!AM692),DATA!AM692,"n/a")</f>
        <v>-0.141918758527359</v>
      </c>
      <c r="M2224" s="66"/>
      <c r="N2224" s="66"/>
      <c r="O2224" s="66"/>
      <c r="P2224" s="66"/>
      <c r="Q2224" s="66"/>
      <c r="S2224" s="70"/>
      <c r="U2224" s="70"/>
      <c r="W2224" s="70"/>
      <c r="Y2224" s="70"/>
    </row>
    <row r="2225" spans="1:25" s="69" customFormat="1" x14ac:dyDescent="0.2">
      <c r="A2225" s="66" t="s">
        <v>12</v>
      </c>
      <c r="B2225" s="66" t="s">
        <v>24</v>
      </c>
      <c r="C2225" s="66" t="s">
        <v>9</v>
      </c>
      <c r="D2225" s="66" t="s">
        <v>296</v>
      </c>
      <c r="E2225" s="86">
        <f>+IF(ISNUMBER(DATA!H693),DATA!H693,"n/a")</f>
        <v>133519.39000000001</v>
      </c>
      <c r="F2225" s="77">
        <f>+IF(ISNUMBER(DATA!I693),DATA!I693,"n/a")</f>
        <v>-0.21970372800636501</v>
      </c>
      <c r="G2225" s="86">
        <f>+IF(ISNUMBER(DATA!R693),DATA!R693,"n/a")</f>
        <v>431875.74</v>
      </c>
      <c r="H2225" s="77">
        <f>+IF(ISNUMBER(DATA!S693),DATA!S693,"n/a")</f>
        <v>-6.0624856810109602E-2</v>
      </c>
      <c r="I2225" s="86">
        <f>+IF(ISNUMBER(DATA!AB693),DATA!AB693,"n/a")</f>
        <v>800974.43</v>
      </c>
      <c r="J2225" s="77">
        <f>+IF(ISNUMBER(DATA!AC693),DATA!AC693,"n/a")</f>
        <v>1.7386405848393099E-2</v>
      </c>
      <c r="K2225" s="86">
        <f>+IF(ISNUMBER(DATA!AL693),DATA!AL693,"n/a")</f>
        <v>1487703.58</v>
      </c>
      <c r="L2225" s="77">
        <f>+IF(ISNUMBER(DATA!AM693),DATA!AM693,"n/a")</f>
        <v>-3.3450001447839897E-2</v>
      </c>
      <c r="M2225" s="66"/>
      <c r="N2225" s="66"/>
      <c r="O2225" s="66"/>
      <c r="P2225" s="66"/>
      <c r="Q2225" s="66"/>
      <c r="S2225" s="70"/>
      <c r="U2225" s="70"/>
      <c r="W2225" s="70"/>
      <c r="Y2225" s="70"/>
    </row>
    <row r="2226" spans="1:25" s="69" customFormat="1" x14ac:dyDescent="0.2">
      <c r="A2226" s="66" t="s">
        <v>12</v>
      </c>
      <c r="B2226" s="66" t="s">
        <v>24</v>
      </c>
      <c r="C2226" s="66" t="s">
        <v>9</v>
      </c>
      <c r="D2226" s="66" t="s">
        <v>297</v>
      </c>
      <c r="E2226" s="86">
        <f>+IF(ISNUMBER(DATA!H694),DATA!H694,"n/a")</f>
        <v>35998.92</v>
      </c>
      <c r="F2226" s="77">
        <f>+IF(ISNUMBER(DATA!I694),DATA!I694,"n/a")</f>
        <v>3.4443995533366599E-2</v>
      </c>
      <c r="G2226" s="86">
        <f>+IF(ISNUMBER(DATA!R694),DATA!R694,"n/a")</f>
        <v>120213.79</v>
      </c>
      <c r="H2226" s="77">
        <f>+IF(ISNUMBER(DATA!S694),DATA!S694,"n/a")</f>
        <v>-1.5655182787503701E-2</v>
      </c>
      <c r="I2226" s="86">
        <f>+IF(ISNUMBER(DATA!AB694),DATA!AB694,"n/a")</f>
        <v>227522.67</v>
      </c>
      <c r="J2226" s="77">
        <f>+IF(ISNUMBER(DATA!AC694),DATA!AC694,"n/a")</f>
        <v>-5.3089343001874602E-2</v>
      </c>
      <c r="K2226" s="86">
        <f>+IF(ISNUMBER(DATA!AL694),DATA!AL694,"n/a")</f>
        <v>453877.66</v>
      </c>
      <c r="L2226" s="77">
        <f>+IF(ISNUMBER(DATA!AM694),DATA!AM694,"n/a")</f>
        <v>-6.6924884290626693E-2</v>
      </c>
      <c r="M2226" s="66"/>
      <c r="N2226" s="66"/>
      <c r="O2226" s="66"/>
      <c r="P2226" s="66"/>
      <c r="Q2226" s="66"/>
      <c r="S2226" s="70"/>
      <c r="U2226" s="70"/>
      <c r="W2226" s="70"/>
      <c r="Y2226" s="70"/>
    </row>
    <row r="2227" spans="1:25" s="69" customFormat="1" x14ac:dyDescent="0.2">
      <c r="A2227" s="66" t="s">
        <v>12</v>
      </c>
      <c r="B2227" s="66" t="s">
        <v>24</v>
      </c>
      <c r="C2227" s="66" t="s">
        <v>9</v>
      </c>
      <c r="D2227" s="66" t="s">
        <v>298</v>
      </c>
      <c r="E2227" s="86">
        <f>+IF(ISNUMBER(DATA!H695),DATA!H695,"n/a")</f>
        <v>75351.33</v>
      </c>
      <c r="F2227" s="77">
        <f>+IF(ISNUMBER(DATA!I695),DATA!I695,"n/a")</f>
        <v>-0.25018262482398002</v>
      </c>
      <c r="G2227" s="86">
        <f>+IF(ISNUMBER(DATA!R695),DATA!R695,"n/a")</f>
        <v>224761.46</v>
      </c>
      <c r="H2227" s="77">
        <f>+IF(ISNUMBER(DATA!S695),DATA!S695,"n/a")</f>
        <v>-0.187708544519849</v>
      </c>
      <c r="I2227" s="86">
        <f>+IF(ISNUMBER(DATA!AB695),DATA!AB695,"n/a")</f>
        <v>420671.14</v>
      </c>
      <c r="J2227" s="77">
        <f>+IF(ISNUMBER(DATA!AC695),DATA!AC695,"n/a")</f>
        <v>-0.119407990567411</v>
      </c>
      <c r="K2227" s="86">
        <f>+IF(ISNUMBER(DATA!AL695),DATA!AL695,"n/a")</f>
        <v>1007261.05</v>
      </c>
      <c r="L2227" s="77">
        <f>+IF(ISNUMBER(DATA!AM695),DATA!AM695,"n/a")</f>
        <v>-4.0378258209946699E-2</v>
      </c>
      <c r="M2227" s="66"/>
      <c r="N2227" s="66"/>
      <c r="O2227" s="66"/>
      <c r="P2227" s="66"/>
      <c r="Q2227" s="66"/>
      <c r="S2227" s="70"/>
      <c r="U2227" s="70"/>
      <c r="W2227" s="70"/>
      <c r="Y2227" s="70"/>
    </row>
    <row r="2228" spans="1:25" s="69" customFormat="1" x14ac:dyDescent="0.2">
      <c r="A2228" s="66" t="s">
        <v>12</v>
      </c>
      <c r="B2228" s="66" t="s">
        <v>24</v>
      </c>
      <c r="C2228" s="66" t="s">
        <v>9</v>
      </c>
      <c r="D2228" s="66" t="s">
        <v>299</v>
      </c>
      <c r="E2228" s="86">
        <f>+IF(ISNUMBER(DATA!H696),DATA!H696,"n/a")</f>
        <v>450753.71</v>
      </c>
      <c r="F2228" s="77">
        <f>+IF(ISNUMBER(DATA!I696),DATA!I696,"n/a")</f>
        <v>-8.9597547461620894E-2</v>
      </c>
      <c r="G2228" s="86">
        <f>+IF(ISNUMBER(DATA!R696),DATA!R696,"n/a")</f>
        <v>1805049.61</v>
      </c>
      <c r="H2228" s="77">
        <f>+IF(ISNUMBER(DATA!S696),DATA!S696,"n/a")</f>
        <v>-2.0883307029629702E-2</v>
      </c>
      <c r="I2228" s="86">
        <f>+IF(ISNUMBER(DATA!AB696),DATA!AB696,"n/a")</f>
        <v>4047853.38</v>
      </c>
      <c r="J2228" s="77">
        <f>+IF(ISNUMBER(DATA!AC696),DATA!AC696,"n/a")</f>
        <v>4.8797058359703098E-2</v>
      </c>
      <c r="K2228" s="86">
        <f>+IF(ISNUMBER(DATA!AL696),DATA!AL696,"n/a")</f>
        <v>7074087.75</v>
      </c>
      <c r="L2228" s="77">
        <f>+IF(ISNUMBER(DATA!AM696),DATA!AM696,"n/a")</f>
        <v>9.2707292482305997E-2</v>
      </c>
      <c r="M2228" s="66"/>
      <c r="N2228" s="66"/>
      <c r="O2228" s="66"/>
      <c r="P2228" s="66"/>
      <c r="Q2228" s="66"/>
      <c r="S2228" s="70"/>
      <c r="U2228" s="70"/>
      <c r="W2228" s="70"/>
      <c r="Y2228" s="70"/>
    </row>
    <row r="2229" spans="1:25" s="69" customFormat="1" x14ac:dyDescent="0.2">
      <c r="A2229" s="66" t="s">
        <v>12</v>
      </c>
      <c r="B2229" s="66" t="s">
        <v>24</v>
      </c>
      <c r="C2229" s="66" t="s">
        <v>9</v>
      </c>
      <c r="D2229" s="66" t="s">
        <v>300</v>
      </c>
      <c r="E2229" s="86">
        <f>+IF(ISNUMBER(DATA!H697),DATA!H697,"n/a")</f>
        <v>275454.31</v>
      </c>
      <c r="F2229" s="77">
        <f>+IF(ISNUMBER(DATA!I697),DATA!I697,"n/a")</f>
        <v>-3.5428782053632299E-2</v>
      </c>
      <c r="G2229" s="86">
        <f>+IF(ISNUMBER(DATA!R697),DATA!R697,"n/a")</f>
        <v>966938.7</v>
      </c>
      <c r="H2229" s="77">
        <f>+IF(ISNUMBER(DATA!S697),DATA!S697,"n/a")</f>
        <v>-6.7384077097682703E-3</v>
      </c>
      <c r="I2229" s="86">
        <f>+IF(ISNUMBER(DATA!AB697),DATA!AB697,"n/a")</f>
        <v>1849939.46</v>
      </c>
      <c r="J2229" s="77">
        <f>+IF(ISNUMBER(DATA!AC697),DATA!AC697,"n/a")</f>
        <v>-4.8472303900639196E-3</v>
      </c>
      <c r="K2229" s="86">
        <f>+IF(ISNUMBER(DATA!AL697),DATA!AL697,"n/a")</f>
        <v>3573761.44</v>
      </c>
      <c r="L2229" s="77">
        <f>+IF(ISNUMBER(DATA!AM697),DATA!AM697,"n/a")</f>
        <v>1.73608471591113E-3</v>
      </c>
      <c r="M2229" s="66"/>
      <c r="N2229" s="66"/>
      <c r="O2229" s="66"/>
      <c r="P2229" s="66"/>
      <c r="Q2229" s="66"/>
      <c r="S2229" s="70"/>
      <c r="U2229" s="70"/>
      <c r="W2229" s="70"/>
      <c r="Y2229" s="70"/>
    </row>
    <row r="2230" spans="1:25" s="69" customFormat="1" x14ac:dyDescent="0.2">
      <c r="A2230" s="66" t="s">
        <v>12</v>
      </c>
      <c r="B2230" s="66" t="s">
        <v>24</v>
      </c>
      <c r="C2230" s="66" t="s">
        <v>9</v>
      </c>
      <c r="D2230" s="66" t="s">
        <v>301</v>
      </c>
      <c r="E2230" s="86">
        <f>+IF(ISNUMBER(DATA!H698),DATA!H698,"n/a")</f>
        <v>28233.53</v>
      </c>
      <c r="F2230" s="77">
        <f>+IF(ISNUMBER(DATA!I698),DATA!I698,"n/a")</f>
        <v>0.20632397050152501</v>
      </c>
      <c r="G2230" s="86">
        <f>+IF(ISNUMBER(DATA!R698),DATA!R698,"n/a")</f>
        <v>94489.12</v>
      </c>
      <c r="H2230" s="77">
        <f>+IF(ISNUMBER(DATA!S698),DATA!S698,"n/a")</f>
        <v>8.8259107819621596E-2</v>
      </c>
      <c r="I2230" s="86">
        <f>+IF(ISNUMBER(DATA!AB698),DATA!AB698,"n/a")</f>
        <v>178439.06</v>
      </c>
      <c r="J2230" s="77">
        <f>+IF(ISNUMBER(DATA!AC698),DATA!AC698,"n/a")</f>
        <v>5.9283816125075002E-2</v>
      </c>
      <c r="K2230" s="86">
        <f>+IF(ISNUMBER(DATA!AL698),DATA!AL698,"n/a")</f>
        <v>356274.84</v>
      </c>
      <c r="L2230" s="77">
        <f>+IF(ISNUMBER(DATA!AM698),DATA!AM698,"n/a")</f>
        <v>4.4241141246533999E-2</v>
      </c>
      <c r="M2230" s="66"/>
      <c r="N2230" s="66"/>
      <c r="O2230" s="66"/>
      <c r="P2230" s="66"/>
      <c r="Q2230" s="66"/>
      <c r="S2230" s="70"/>
      <c r="U2230" s="70"/>
      <c r="W2230" s="70"/>
      <c r="Y2230" s="70"/>
    </row>
    <row r="2231" spans="1:25" s="69" customFormat="1" x14ac:dyDescent="0.2">
      <c r="A2231" s="66" t="s">
        <v>12</v>
      </c>
      <c r="B2231" s="66" t="s">
        <v>24</v>
      </c>
      <c r="C2231" s="66" t="s">
        <v>9</v>
      </c>
      <c r="D2231" s="66" t="s">
        <v>302</v>
      </c>
      <c r="E2231" s="86">
        <f>+IF(ISNUMBER(DATA!H699),DATA!H699,"n/a")</f>
        <v>84231.69</v>
      </c>
      <c r="F2231" s="77">
        <f>+IF(ISNUMBER(DATA!I699),DATA!I699,"n/a")</f>
        <v>-7.7268932970514306E-2</v>
      </c>
      <c r="G2231" s="86">
        <f>+IF(ISNUMBER(DATA!R699),DATA!R699,"n/a")</f>
        <v>290535.8</v>
      </c>
      <c r="H2231" s="77">
        <f>+IF(ISNUMBER(DATA!S699),DATA!S699,"n/a")</f>
        <v>-3.26525600284156E-2</v>
      </c>
      <c r="I2231" s="86">
        <f>+IF(ISNUMBER(DATA!AB699),DATA!AB699,"n/a")</f>
        <v>568965.59</v>
      </c>
      <c r="J2231" s="77">
        <f>+IF(ISNUMBER(DATA!AC699),DATA!AC699,"n/a")</f>
        <v>-5.9443586403439802E-2</v>
      </c>
      <c r="K2231" s="86">
        <f>+IF(ISNUMBER(DATA!AL699),DATA!AL699,"n/a")</f>
        <v>1091013.73</v>
      </c>
      <c r="L2231" s="77">
        <f>+IF(ISNUMBER(DATA!AM699),DATA!AM699,"n/a")</f>
        <v>-3.4292855901755202E-2</v>
      </c>
      <c r="M2231" s="66"/>
      <c r="N2231" s="66"/>
      <c r="O2231" s="66"/>
      <c r="P2231" s="66"/>
      <c r="Q2231" s="66"/>
      <c r="S2231" s="70"/>
      <c r="U2231" s="70"/>
      <c r="W2231" s="70"/>
      <c r="Y2231" s="70"/>
    </row>
    <row r="2232" spans="1:25" s="69" customFormat="1" x14ac:dyDescent="0.2">
      <c r="A2232" s="66" t="s">
        <v>12</v>
      </c>
      <c r="B2232" s="66" t="s">
        <v>24</v>
      </c>
      <c r="C2232" s="66" t="s">
        <v>9</v>
      </c>
      <c r="D2232" s="66" t="s">
        <v>303</v>
      </c>
      <c r="E2232" s="86">
        <f>+IF(ISNUMBER(DATA!H700),DATA!H700,"n/a")</f>
        <v>50946.01</v>
      </c>
      <c r="F2232" s="77">
        <f>+IF(ISNUMBER(DATA!I700),DATA!I700,"n/a")</f>
        <v>-4.8622822702253501E-2</v>
      </c>
      <c r="G2232" s="86">
        <f>+IF(ISNUMBER(DATA!R700),DATA!R700,"n/a")</f>
        <v>185122.22</v>
      </c>
      <c r="H2232" s="77">
        <f>+IF(ISNUMBER(DATA!S700),DATA!S700,"n/a")</f>
        <v>-4.0834134696210601E-3</v>
      </c>
      <c r="I2232" s="86">
        <f>+IF(ISNUMBER(DATA!AB700),DATA!AB700,"n/a")</f>
        <v>355779.21</v>
      </c>
      <c r="J2232" s="77">
        <f>+IF(ISNUMBER(DATA!AC700),DATA!AC700,"n/a")</f>
        <v>1.1254113931453501E-2</v>
      </c>
      <c r="K2232" s="86">
        <f>+IF(ISNUMBER(DATA!AL700),DATA!AL700,"n/a")</f>
        <v>713099.6</v>
      </c>
      <c r="L2232" s="77">
        <f>+IF(ISNUMBER(DATA!AM700),DATA!AM700,"n/a")</f>
        <v>-2.0799663147205501E-2</v>
      </c>
      <c r="M2232" s="66"/>
      <c r="N2232" s="66"/>
      <c r="O2232" s="66"/>
      <c r="P2232" s="66"/>
      <c r="Q2232" s="66"/>
      <c r="S2232" s="70"/>
      <c r="U2232" s="70"/>
      <c r="W2232" s="70"/>
      <c r="Y2232" s="70"/>
    </row>
    <row r="2233" spans="1:25" s="69" customFormat="1" x14ac:dyDescent="0.2">
      <c r="A2233" s="66" t="s">
        <v>12</v>
      </c>
      <c r="B2233" s="66" t="s">
        <v>24</v>
      </c>
      <c r="C2233" s="66" t="s">
        <v>9</v>
      </c>
      <c r="D2233" s="66" t="s">
        <v>304</v>
      </c>
      <c r="E2233" s="86">
        <f>+IF(ISNUMBER(DATA!H701),DATA!H701,"n/a")</f>
        <v>216306.29</v>
      </c>
      <c r="F2233" s="77">
        <f>+IF(ISNUMBER(DATA!I701),DATA!I701,"n/a")</f>
        <v>0.261469841979108</v>
      </c>
      <c r="G2233" s="86">
        <f>+IF(ISNUMBER(DATA!R701),DATA!R701,"n/a")</f>
        <v>684828.19</v>
      </c>
      <c r="H2233" s="77">
        <f>+IF(ISNUMBER(DATA!S701),DATA!S701,"n/a")</f>
        <v>0.13416430966286799</v>
      </c>
      <c r="I2233" s="86">
        <f>+IF(ISNUMBER(DATA!AB701),DATA!AB701,"n/a")</f>
        <v>1289792.69</v>
      </c>
      <c r="J2233" s="77">
        <f>+IF(ISNUMBER(DATA!AC701),DATA!AC701,"n/a")</f>
        <v>6.7408945189241301E-2</v>
      </c>
      <c r="K2233" s="86">
        <f>+IF(ISNUMBER(DATA!AL701),DATA!AL701,"n/a")</f>
        <v>2309772.8199999998</v>
      </c>
      <c r="L2233" s="77">
        <f>+IF(ISNUMBER(DATA!AM701),DATA!AM701,"n/a")</f>
        <v>6.90794871525824E-2</v>
      </c>
      <c r="M2233" s="66"/>
      <c r="N2233" s="66"/>
      <c r="O2233" s="66"/>
      <c r="P2233" s="66"/>
      <c r="Q2233" s="66"/>
      <c r="S2233" s="70"/>
      <c r="U2233" s="70"/>
      <c r="W2233" s="70"/>
      <c r="Y2233" s="70"/>
    </row>
    <row r="2234" spans="1:25" s="69" customFormat="1" x14ac:dyDescent="0.2">
      <c r="A2234" s="66" t="s">
        <v>12</v>
      </c>
      <c r="B2234" s="66" t="s">
        <v>24</v>
      </c>
      <c r="C2234" s="66" t="s">
        <v>9</v>
      </c>
      <c r="D2234" s="66" t="s">
        <v>305</v>
      </c>
      <c r="E2234" s="86">
        <f>+IF(ISNUMBER(DATA!H702),DATA!H702,"n/a")</f>
        <v>136453.32999999999</v>
      </c>
      <c r="F2234" s="77">
        <f>+IF(ISNUMBER(DATA!I702),DATA!I702,"n/a")</f>
        <v>4.1301059613393198E-2</v>
      </c>
      <c r="G2234" s="86">
        <f>+IF(ISNUMBER(DATA!R702),DATA!R702,"n/a")</f>
        <v>479462.85</v>
      </c>
      <c r="H2234" s="77">
        <f>+IF(ISNUMBER(DATA!S702),DATA!S702,"n/a")</f>
        <v>5.5322137775969699E-2</v>
      </c>
      <c r="I2234" s="86">
        <f>+IF(ISNUMBER(DATA!AB702),DATA!AB702,"n/a")</f>
        <v>940390.04</v>
      </c>
      <c r="J2234" s="77">
        <f>+IF(ISNUMBER(DATA!AC702),DATA!AC702,"n/a")</f>
        <v>6.1883736885232798E-2</v>
      </c>
      <c r="K2234" s="86">
        <f>+IF(ISNUMBER(DATA!AL702),DATA!AL702,"n/a")</f>
        <v>1738707.73</v>
      </c>
      <c r="L2234" s="77">
        <f>+IF(ISNUMBER(DATA!AM702),DATA!AM702,"n/a")</f>
        <v>5.97651041425021E-2</v>
      </c>
      <c r="M2234" s="66"/>
      <c r="N2234" s="66"/>
      <c r="O2234" s="66"/>
      <c r="P2234" s="66"/>
      <c r="Q2234" s="66"/>
      <c r="S2234" s="70"/>
      <c r="U2234" s="70"/>
      <c r="W2234" s="70"/>
      <c r="Y2234" s="70"/>
    </row>
    <row r="2235" spans="1:25" s="69" customFormat="1" x14ac:dyDescent="0.2">
      <c r="A2235" s="66" t="s">
        <v>12</v>
      </c>
      <c r="B2235" s="66" t="s">
        <v>24</v>
      </c>
      <c r="C2235" s="66" t="s">
        <v>9</v>
      </c>
      <c r="D2235" s="66" t="s">
        <v>306</v>
      </c>
      <c r="E2235" s="86">
        <f>+IF(ISNUMBER(DATA!H703),DATA!H703,"n/a")</f>
        <v>138522.73000000001</v>
      </c>
      <c r="F2235" s="77">
        <f>+IF(ISNUMBER(DATA!I703),DATA!I703,"n/a")</f>
        <v>0.18334366417894901</v>
      </c>
      <c r="G2235" s="86">
        <f>+IF(ISNUMBER(DATA!R703),DATA!R703,"n/a")</f>
        <v>435739.3</v>
      </c>
      <c r="H2235" s="77">
        <f>+IF(ISNUMBER(DATA!S703),DATA!S703,"n/a")</f>
        <v>6.7047464832545603E-2</v>
      </c>
      <c r="I2235" s="86">
        <f>+IF(ISNUMBER(DATA!AB703),DATA!AB703,"n/a")</f>
        <v>888368.6</v>
      </c>
      <c r="J2235" s="77">
        <f>+IF(ISNUMBER(DATA!AC703),DATA!AC703,"n/a")</f>
        <v>-1.8085017500291099E-2</v>
      </c>
      <c r="K2235" s="86">
        <f>+IF(ISNUMBER(DATA!AL703),DATA!AL703,"n/a")</f>
        <v>1603219.05</v>
      </c>
      <c r="L2235" s="77">
        <f>+IF(ISNUMBER(DATA!AM703),DATA!AM703,"n/a")</f>
        <v>-6.7431764120556806E-2</v>
      </c>
      <c r="M2235" s="66"/>
      <c r="N2235" s="66"/>
      <c r="O2235" s="66"/>
      <c r="P2235" s="66"/>
      <c r="Q2235" s="66"/>
      <c r="S2235" s="70"/>
      <c r="U2235" s="70"/>
      <c r="W2235" s="70"/>
      <c r="Y2235" s="70"/>
    </row>
    <row r="2236" spans="1:25" s="69" customFormat="1" x14ac:dyDescent="0.2">
      <c r="A2236" s="66" t="s">
        <v>12</v>
      </c>
      <c r="B2236" s="66" t="s">
        <v>24</v>
      </c>
      <c r="C2236" s="66" t="s">
        <v>9</v>
      </c>
      <c r="D2236" s="66" t="s">
        <v>307</v>
      </c>
      <c r="E2236" s="86">
        <f>+IF(ISNUMBER(DATA!H704),DATA!H704,"n/a")</f>
        <v>109554.83</v>
      </c>
      <c r="F2236" s="77">
        <f>+IF(ISNUMBER(DATA!I704),DATA!I704,"n/a")</f>
        <v>-2.5606258756260498E-2</v>
      </c>
      <c r="G2236" s="86">
        <f>+IF(ISNUMBER(DATA!R704),DATA!R704,"n/a")</f>
        <v>382246.29</v>
      </c>
      <c r="H2236" s="77">
        <f>+IF(ISNUMBER(DATA!S704),DATA!S704,"n/a")</f>
        <v>-3.7170273272494198E-2</v>
      </c>
      <c r="I2236" s="86">
        <f>+IF(ISNUMBER(DATA!AB704),DATA!AB704,"n/a")</f>
        <v>752982.09</v>
      </c>
      <c r="J2236" s="77">
        <f>+IF(ISNUMBER(DATA!AC704),DATA!AC704,"n/a")</f>
        <v>-5.3646023497560501E-2</v>
      </c>
      <c r="K2236" s="86">
        <f>+IF(ISNUMBER(DATA!AL704),DATA!AL704,"n/a")</f>
        <v>1457598.29</v>
      </c>
      <c r="L2236" s="77">
        <f>+IF(ISNUMBER(DATA!AM704),DATA!AM704,"n/a")</f>
        <v>-2.7297613852675699E-2</v>
      </c>
      <c r="M2236" s="66"/>
      <c r="N2236" s="66"/>
      <c r="O2236" s="66"/>
      <c r="P2236" s="66"/>
      <c r="Q2236" s="66"/>
      <c r="S2236" s="70"/>
      <c r="U2236" s="70"/>
      <c r="W2236" s="70"/>
      <c r="Y2236" s="70"/>
    </row>
    <row r="2237" spans="1:25" s="69" customFormat="1" x14ac:dyDescent="0.2">
      <c r="A2237" s="66" t="s">
        <v>12</v>
      </c>
      <c r="B2237" s="66" t="s">
        <v>24</v>
      </c>
      <c r="C2237" s="66" t="s">
        <v>9</v>
      </c>
      <c r="D2237" s="66" t="s">
        <v>308</v>
      </c>
      <c r="E2237" s="86">
        <f>+IF(ISNUMBER(DATA!H705),DATA!H705,"n/a")</f>
        <v>82059.539999999994</v>
      </c>
      <c r="F2237" s="77">
        <f>+IF(ISNUMBER(DATA!I705),DATA!I705,"n/a")</f>
        <v>-1.61827220048406E-2</v>
      </c>
      <c r="G2237" s="86">
        <f>+IF(ISNUMBER(DATA!R705),DATA!R705,"n/a")</f>
        <v>266650.90999999997</v>
      </c>
      <c r="H2237" s="77">
        <f>+IF(ISNUMBER(DATA!S705),DATA!S705,"n/a")</f>
        <v>-7.9509753366069399E-2</v>
      </c>
      <c r="I2237" s="86">
        <f>+IF(ISNUMBER(DATA!AB705),DATA!AB705,"n/a")</f>
        <v>508016.5</v>
      </c>
      <c r="J2237" s="77">
        <f>+IF(ISNUMBER(DATA!AC705),DATA!AC705,"n/a")</f>
        <v>-0.110413127186093</v>
      </c>
      <c r="K2237" s="86">
        <f>+IF(ISNUMBER(DATA!AL705),DATA!AL705,"n/a")</f>
        <v>980166.27</v>
      </c>
      <c r="L2237" s="77">
        <f>+IF(ISNUMBER(DATA!AM705),DATA!AM705,"n/a")</f>
        <v>-0.11329974033136</v>
      </c>
      <c r="M2237" s="66"/>
      <c r="N2237" s="66"/>
      <c r="O2237" s="66"/>
      <c r="P2237" s="66"/>
      <c r="Q2237" s="66"/>
      <c r="S2237" s="70"/>
      <c r="U2237" s="70"/>
      <c r="W2237" s="70"/>
      <c r="Y2237" s="70"/>
    </row>
    <row r="2238" spans="1:25" s="69" customFormat="1" x14ac:dyDescent="0.2">
      <c r="A2238" s="66" t="s">
        <v>12</v>
      </c>
      <c r="B2238" s="66" t="s">
        <v>24</v>
      </c>
      <c r="C2238" s="66" t="s">
        <v>9</v>
      </c>
      <c r="D2238" s="66" t="s">
        <v>309</v>
      </c>
      <c r="E2238" s="86">
        <f>+IF(ISNUMBER(DATA!H706),DATA!H706,"n/a")</f>
        <v>72768.58</v>
      </c>
      <c r="F2238" s="77">
        <f>+IF(ISNUMBER(DATA!I706),DATA!I706,"n/a")</f>
        <v>-6.7934157491844699E-2</v>
      </c>
      <c r="G2238" s="86">
        <f>+IF(ISNUMBER(DATA!R706),DATA!R706,"n/a")</f>
        <v>238175.72</v>
      </c>
      <c r="H2238" s="77">
        <f>+IF(ISNUMBER(DATA!S706),DATA!S706,"n/a")</f>
        <v>-4.7935993031236399E-2</v>
      </c>
      <c r="I2238" s="86">
        <f>+IF(ISNUMBER(DATA!AB706),DATA!AB706,"n/a")</f>
        <v>452379.44</v>
      </c>
      <c r="J2238" s="77">
        <f>+IF(ISNUMBER(DATA!AC706),DATA!AC706,"n/a")</f>
        <v>-4.8887291574854497E-2</v>
      </c>
      <c r="K2238" s="86">
        <f>+IF(ISNUMBER(DATA!AL706),DATA!AL706,"n/a")</f>
        <v>875564.34</v>
      </c>
      <c r="L2238" s="77">
        <f>+IF(ISNUMBER(DATA!AM706),DATA!AM706,"n/a")</f>
        <v>-5.2372133294071699E-2</v>
      </c>
      <c r="M2238" s="66"/>
      <c r="N2238" s="66"/>
      <c r="O2238" s="66"/>
      <c r="P2238" s="66"/>
      <c r="Q2238" s="66"/>
      <c r="S2238" s="70"/>
      <c r="U2238" s="70"/>
      <c r="W2238" s="70"/>
      <c r="Y2238" s="70"/>
    </row>
    <row r="2239" spans="1:25" s="69" customFormat="1" x14ac:dyDescent="0.2">
      <c r="A2239" s="66" t="s">
        <v>12</v>
      </c>
      <c r="B2239" s="66" t="s">
        <v>24</v>
      </c>
      <c r="C2239" s="66" t="s">
        <v>9</v>
      </c>
      <c r="D2239" s="66" t="s">
        <v>310</v>
      </c>
      <c r="E2239" s="86">
        <f>+IF(ISNUMBER(DATA!H707),DATA!H707,"n/a")</f>
        <v>55707.87</v>
      </c>
      <c r="F2239" s="77">
        <f>+IF(ISNUMBER(DATA!I707),DATA!I707,"n/a")</f>
        <v>-3.4412356527793599E-2</v>
      </c>
      <c r="G2239" s="86">
        <f>+IF(ISNUMBER(DATA!R707),DATA!R707,"n/a")</f>
        <v>179605.9</v>
      </c>
      <c r="H2239" s="77">
        <f>+IF(ISNUMBER(DATA!S707),DATA!S707,"n/a")</f>
        <v>-6.8841993224440901E-2</v>
      </c>
      <c r="I2239" s="86">
        <f>+IF(ISNUMBER(DATA!AB707),DATA!AB707,"n/a")</f>
        <v>330318.69</v>
      </c>
      <c r="J2239" s="77">
        <f>+IF(ISNUMBER(DATA!AC707),DATA!AC707,"n/a")</f>
        <v>-8.8706668736525301E-2</v>
      </c>
      <c r="K2239" s="86">
        <f>+IF(ISNUMBER(DATA!AL707),DATA!AL707,"n/a")</f>
        <v>662217.42000000004</v>
      </c>
      <c r="L2239" s="77">
        <f>+IF(ISNUMBER(DATA!AM707),DATA!AM707,"n/a")</f>
        <v>-6.3902998022699095E-2</v>
      </c>
      <c r="M2239" s="66"/>
      <c r="N2239" s="66"/>
      <c r="O2239" s="66"/>
      <c r="P2239" s="66"/>
      <c r="Q2239" s="66"/>
      <c r="S2239" s="70"/>
      <c r="U2239" s="70"/>
      <c r="W2239" s="70"/>
      <c r="Y2239" s="70"/>
    </row>
    <row r="2240" spans="1:25" s="69" customFormat="1" x14ac:dyDescent="0.2">
      <c r="A2240" s="66" t="s">
        <v>12</v>
      </c>
      <c r="B2240" s="66" t="s">
        <v>24</v>
      </c>
      <c r="C2240" s="66" t="s">
        <v>9</v>
      </c>
      <c r="D2240" s="66" t="s">
        <v>311</v>
      </c>
      <c r="E2240" s="86">
        <f>+IF(ISNUMBER(DATA!H708),DATA!H708,"n/a")</f>
        <v>157812.35999999999</v>
      </c>
      <c r="F2240" s="77">
        <f>+IF(ISNUMBER(DATA!I708),DATA!I708,"n/a")</f>
        <v>0.12538470808965599</v>
      </c>
      <c r="G2240" s="86">
        <f>+IF(ISNUMBER(DATA!R708),DATA!R708,"n/a")</f>
        <v>532375.89</v>
      </c>
      <c r="H2240" s="77">
        <f>+IF(ISNUMBER(DATA!S708),DATA!S708,"n/a")</f>
        <v>6.0507142582100902E-2</v>
      </c>
      <c r="I2240" s="86">
        <f>+IF(ISNUMBER(DATA!AB708),DATA!AB708,"n/a")</f>
        <v>1040233.01</v>
      </c>
      <c r="J2240" s="77">
        <f>+IF(ISNUMBER(DATA!AC708),DATA!AC708,"n/a")</f>
        <v>7.4761707412157194E-2</v>
      </c>
      <c r="K2240" s="86">
        <f>+IF(ISNUMBER(DATA!AL708),DATA!AL708,"n/a")</f>
        <v>1913896.98</v>
      </c>
      <c r="L2240" s="77">
        <f>+IF(ISNUMBER(DATA!AM708),DATA!AM708,"n/a")</f>
        <v>5.0239258368692599E-2</v>
      </c>
      <c r="M2240" s="66"/>
      <c r="N2240" s="66"/>
      <c r="O2240" s="66"/>
      <c r="P2240" s="66"/>
      <c r="Q2240" s="66"/>
      <c r="S2240" s="70"/>
      <c r="U2240" s="70"/>
      <c r="W2240" s="70"/>
      <c r="Y2240" s="70"/>
    </row>
    <row r="2241" spans="1:25" s="69" customFormat="1" x14ac:dyDescent="0.2">
      <c r="A2241" s="66" t="s">
        <v>12</v>
      </c>
      <c r="B2241" s="66" t="s">
        <v>24</v>
      </c>
      <c r="C2241" s="66" t="s">
        <v>9</v>
      </c>
      <c r="D2241" s="66" t="s">
        <v>312</v>
      </c>
      <c r="E2241" s="86">
        <f>+IF(ISNUMBER(DATA!H709),DATA!H709,"n/a")</f>
        <v>49327.35</v>
      </c>
      <c r="F2241" s="77">
        <f>+IF(ISNUMBER(DATA!I709),DATA!I709,"n/a")</f>
        <v>4.5760910906051097E-2</v>
      </c>
      <c r="G2241" s="86">
        <f>+IF(ISNUMBER(DATA!R709),DATA!R709,"n/a")</f>
        <v>171354.47</v>
      </c>
      <c r="H2241" s="77">
        <f>+IF(ISNUMBER(DATA!S709),DATA!S709,"n/a")</f>
        <v>4.06580285295014E-2</v>
      </c>
      <c r="I2241" s="86">
        <f>+IF(ISNUMBER(DATA!AB709),DATA!AB709,"n/a")</f>
        <v>326568.17</v>
      </c>
      <c r="J2241" s="77">
        <f>+IF(ISNUMBER(DATA!AC709),DATA!AC709,"n/a")</f>
        <v>1.9883801239438899E-2</v>
      </c>
      <c r="K2241" s="86">
        <f>+IF(ISNUMBER(DATA!AL709),DATA!AL709,"n/a")</f>
        <v>642731.4</v>
      </c>
      <c r="L2241" s="77">
        <f>+IF(ISNUMBER(DATA!AM709),DATA!AM709,"n/a")</f>
        <v>-6.7556632134966998E-3</v>
      </c>
      <c r="M2241" s="66"/>
      <c r="N2241" s="66"/>
      <c r="O2241" s="66"/>
      <c r="P2241" s="66"/>
      <c r="Q2241" s="66"/>
      <c r="S2241" s="70"/>
      <c r="U2241" s="70"/>
      <c r="W2241" s="70"/>
      <c r="Y2241" s="70"/>
    </row>
    <row r="2242" spans="1:25" s="69" customFormat="1" x14ac:dyDescent="0.2">
      <c r="A2242" s="66" t="s">
        <v>12</v>
      </c>
      <c r="B2242" s="66" t="s">
        <v>24</v>
      </c>
      <c r="C2242" s="66" t="s">
        <v>9</v>
      </c>
      <c r="D2242" s="66" t="s">
        <v>313</v>
      </c>
      <c r="E2242" s="86">
        <f>+IF(ISNUMBER(DATA!H710),DATA!H710,"n/a")</f>
        <v>82385.39</v>
      </c>
      <c r="F2242" s="77">
        <f>+IF(ISNUMBER(DATA!I710),DATA!I710,"n/a")</f>
        <v>3.1717928388833201E-2</v>
      </c>
      <c r="G2242" s="86">
        <f>+IF(ISNUMBER(DATA!R710),DATA!R710,"n/a")</f>
        <v>272116.05</v>
      </c>
      <c r="H2242" s="77">
        <f>+IF(ISNUMBER(DATA!S710),DATA!S710,"n/a")</f>
        <v>-1.47953371612486E-2</v>
      </c>
      <c r="I2242" s="86">
        <f>+IF(ISNUMBER(DATA!AB710),DATA!AB710,"n/a")</f>
        <v>542219.29</v>
      </c>
      <c r="J2242" s="77">
        <f>+IF(ISNUMBER(DATA!AC710),DATA!AC710,"n/a")</f>
        <v>1.0029128114339699E-2</v>
      </c>
      <c r="K2242" s="86">
        <f>+IF(ISNUMBER(DATA!AL710),DATA!AL710,"n/a")</f>
        <v>1043140.74</v>
      </c>
      <c r="L2242" s="77">
        <f>+IF(ISNUMBER(DATA!AM710),DATA!AM710,"n/a")</f>
        <v>3.0746986694634298E-2</v>
      </c>
      <c r="M2242" s="66"/>
      <c r="N2242" s="66"/>
      <c r="O2242" s="66"/>
      <c r="P2242" s="66"/>
      <c r="Q2242" s="66"/>
      <c r="S2242" s="70"/>
      <c r="U2242" s="70"/>
      <c r="W2242" s="70"/>
      <c r="Y2242" s="70"/>
    </row>
    <row r="2243" spans="1:25" s="69" customFormat="1" x14ac:dyDescent="0.2">
      <c r="A2243" s="66" t="s">
        <v>12</v>
      </c>
      <c r="B2243" s="66" t="s">
        <v>24</v>
      </c>
      <c r="C2243" s="66" t="s">
        <v>9</v>
      </c>
      <c r="D2243" s="66" t="s">
        <v>314</v>
      </c>
      <c r="E2243" s="86">
        <f>+IF(ISNUMBER(DATA!H711),DATA!H711,"n/a")</f>
        <v>230808.39</v>
      </c>
      <c r="F2243" s="77">
        <f>+IF(ISNUMBER(DATA!I711),DATA!I711,"n/a")</f>
        <v>7.7063670908345205E-2</v>
      </c>
      <c r="G2243" s="86">
        <f>+IF(ISNUMBER(DATA!R711),DATA!R711,"n/a")</f>
        <v>754395.97</v>
      </c>
      <c r="H2243" s="77">
        <f>+IF(ISNUMBER(DATA!S711),DATA!S711,"n/a")</f>
        <v>1.8337172861147801E-2</v>
      </c>
      <c r="I2243" s="86">
        <f>+IF(ISNUMBER(DATA!AB711),DATA!AB711,"n/a")</f>
        <v>1473681.53</v>
      </c>
      <c r="J2243" s="77">
        <f>+IF(ISNUMBER(DATA!AC711),DATA!AC711,"n/a")</f>
        <v>3.0926777852432301E-2</v>
      </c>
      <c r="K2243" s="86">
        <f>+IF(ISNUMBER(DATA!AL711),DATA!AL711,"n/a")</f>
        <v>2810254.76</v>
      </c>
      <c r="L2243" s="77">
        <f>+IF(ISNUMBER(DATA!AM711),DATA!AM711,"n/a")</f>
        <v>4.3598521991451297E-2</v>
      </c>
      <c r="M2243" s="66"/>
      <c r="N2243" s="66"/>
      <c r="O2243" s="66"/>
      <c r="P2243" s="66"/>
      <c r="Q2243" s="66"/>
      <c r="S2243" s="70"/>
      <c r="U2243" s="70"/>
      <c r="W2243" s="70"/>
      <c r="Y2243" s="70"/>
    </row>
    <row r="2244" spans="1:25" s="69" customFormat="1" x14ac:dyDescent="0.2">
      <c r="A2244" s="66" t="s">
        <v>12</v>
      </c>
      <c r="B2244" s="66" t="s">
        <v>24</v>
      </c>
      <c r="C2244" s="66" t="s">
        <v>9</v>
      </c>
      <c r="D2244" s="66" t="s">
        <v>315</v>
      </c>
      <c r="E2244" s="86">
        <f>+IF(ISNUMBER(DATA!H712),DATA!H712,"n/a")</f>
        <v>137380.69</v>
      </c>
      <c r="F2244" s="77">
        <f>+IF(ISNUMBER(DATA!I712),DATA!I712,"n/a")</f>
        <v>-1.8212221888640499E-2</v>
      </c>
      <c r="G2244" s="86">
        <f>+IF(ISNUMBER(DATA!R712),DATA!R712,"n/a")</f>
        <v>468605.67</v>
      </c>
      <c r="H2244" s="77">
        <f>+IF(ISNUMBER(DATA!S712),DATA!S712,"n/a")</f>
        <v>-3.8790409287363103E-2</v>
      </c>
      <c r="I2244" s="86">
        <f>+IF(ISNUMBER(DATA!AB712),DATA!AB712,"n/a")</f>
        <v>918980.25</v>
      </c>
      <c r="J2244" s="77">
        <f>+IF(ISNUMBER(DATA!AC712),DATA!AC712,"n/a")</f>
        <v>-4.0220492514075903E-2</v>
      </c>
      <c r="K2244" s="86">
        <f>+IF(ISNUMBER(DATA!AL712),DATA!AL712,"n/a")</f>
        <v>1813603.12</v>
      </c>
      <c r="L2244" s="77">
        <f>+IF(ISNUMBER(DATA!AM712),DATA!AM712,"n/a")</f>
        <v>-6.40252925564539E-3</v>
      </c>
      <c r="M2244" s="66"/>
      <c r="N2244" s="66"/>
      <c r="O2244" s="66"/>
      <c r="P2244" s="66"/>
      <c r="Q2244" s="66"/>
      <c r="S2244" s="70"/>
      <c r="U2244" s="70"/>
      <c r="W2244" s="70"/>
      <c r="Y2244" s="70"/>
    </row>
    <row r="2245" spans="1:25" s="69" customFormat="1" x14ac:dyDescent="0.2">
      <c r="A2245" s="66" t="s">
        <v>12</v>
      </c>
      <c r="B2245" s="66" t="s">
        <v>24</v>
      </c>
      <c r="C2245" s="66" t="s">
        <v>9</v>
      </c>
      <c r="D2245" s="66" t="s">
        <v>316</v>
      </c>
      <c r="E2245" s="86">
        <f>+IF(ISNUMBER(DATA!H713),DATA!H713,"n/a")</f>
        <v>95635.3</v>
      </c>
      <c r="F2245" s="77">
        <f>+IF(ISNUMBER(DATA!I713),DATA!I713,"n/a")</f>
        <v>1.2214371165080401E-3</v>
      </c>
      <c r="G2245" s="86">
        <f>+IF(ISNUMBER(DATA!R713),DATA!R713,"n/a")</f>
        <v>311848.51</v>
      </c>
      <c r="H2245" s="77">
        <f>+IF(ISNUMBER(DATA!S713),DATA!S713,"n/a")</f>
        <v>-1.2329236815854501E-2</v>
      </c>
      <c r="I2245" s="86">
        <f>+IF(ISNUMBER(DATA!AB713),DATA!AB713,"n/a")</f>
        <v>590388.06999999995</v>
      </c>
      <c r="J2245" s="77">
        <f>+IF(ISNUMBER(DATA!AC713),DATA!AC713,"n/a")</f>
        <v>-3.1078998871030099E-2</v>
      </c>
      <c r="K2245" s="86">
        <f>+IF(ISNUMBER(DATA!AL713),DATA!AL713,"n/a")</f>
        <v>1144252.93</v>
      </c>
      <c r="L2245" s="77">
        <f>+IF(ISNUMBER(DATA!AM713),DATA!AM713,"n/a")</f>
        <v>-4.3242526014539102E-2</v>
      </c>
      <c r="M2245" s="66"/>
      <c r="N2245" s="66"/>
      <c r="O2245" s="66"/>
      <c r="P2245" s="66"/>
      <c r="Q2245" s="66"/>
      <c r="S2245" s="70"/>
      <c r="U2245" s="70"/>
      <c r="W2245" s="70"/>
      <c r="Y2245" s="70"/>
    </row>
    <row r="2246" spans="1:25" s="69" customFormat="1" x14ac:dyDescent="0.2">
      <c r="A2246" s="66" t="s">
        <v>12</v>
      </c>
      <c r="B2246" s="66" t="s">
        <v>24</v>
      </c>
      <c r="C2246" s="66" t="s">
        <v>9</v>
      </c>
      <c r="D2246" s="66" t="s">
        <v>317</v>
      </c>
      <c r="E2246" s="86">
        <f>+IF(ISNUMBER(DATA!H714),DATA!H714,"n/a")</f>
        <v>84608.99</v>
      </c>
      <c r="F2246" s="77">
        <f>+IF(ISNUMBER(DATA!I714),DATA!I714,"n/a")</f>
        <v>-4.9455528457805403E-2</v>
      </c>
      <c r="G2246" s="86">
        <f>+IF(ISNUMBER(DATA!R714),DATA!R714,"n/a")</f>
        <v>290708.33</v>
      </c>
      <c r="H2246" s="77">
        <f>+IF(ISNUMBER(DATA!S714),DATA!S714,"n/a")</f>
        <v>-0.14386476525471001</v>
      </c>
      <c r="I2246" s="86">
        <f>+IF(ISNUMBER(DATA!AB714),DATA!AB714,"n/a")</f>
        <v>613847.89</v>
      </c>
      <c r="J2246" s="77">
        <f>+IF(ISNUMBER(DATA!AC714),DATA!AC714,"n/a")</f>
        <v>-4.07854640558079E-3</v>
      </c>
      <c r="K2246" s="86">
        <f>+IF(ISNUMBER(DATA!AL714),DATA!AL714,"n/a")</f>
        <v>1154368.43</v>
      </c>
      <c r="L2246" s="77">
        <f>+IF(ISNUMBER(DATA!AM714),DATA!AM714,"n/a")</f>
        <v>-3.2120996233310002E-2</v>
      </c>
      <c r="M2246" s="66"/>
      <c r="N2246" s="66"/>
      <c r="O2246" s="66"/>
      <c r="P2246" s="66"/>
      <c r="Q2246" s="66"/>
      <c r="S2246" s="70"/>
      <c r="U2246" s="70"/>
      <c r="W2246" s="70"/>
      <c r="Y2246" s="70"/>
    </row>
    <row r="2247" spans="1:25" s="69" customFormat="1" x14ac:dyDescent="0.2">
      <c r="A2247" s="66" t="s">
        <v>12</v>
      </c>
      <c r="B2247" s="66" t="s">
        <v>24</v>
      </c>
      <c r="C2247" s="66" t="s">
        <v>9</v>
      </c>
      <c r="D2247" s="66" t="s">
        <v>318</v>
      </c>
      <c r="E2247" s="86">
        <f>+IF(ISNUMBER(DATA!H715),DATA!H715,"n/a")</f>
        <v>110837.87</v>
      </c>
      <c r="F2247" s="77">
        <f>+IF(ISNUMBER(DATA!I715),DATA!I715,"n/a")</f>
        <v>-8.1397959494043104E-2</v>
      </c>
      <c r="G2247" s="86">
        <f>+IF(ISNUMBER(DATA!R715),DATA!R715,"n/a")</f>
        <v>379460.63</v>
      </c>
      <c r="H2247" s="77">
        <f>+IF(ISNUMBER(DATA!S715),DATA!S715,"n/a")</f>
        <v>-3.2729187308804003E-2</v>
      </c>
      <c r="I2247" s="86">
        <f>+IF(ISNUMBER(DATA!AB715),DATA!AB715,"n/a")</f>
        <v>751906.23</v>
      </c>
      <c r="J2247" s="77">
        <f>+IF(ISNUMBER(DATA!AC715),DATA!AC715,"n/a")</f>
        <v>-3.9388439810857601E-2</v>
      </c>
      <c r="K2247" s="86">
        <f>+IF(ISNUMBER(DATA!AL715),DATA!AL715,"n/a")</f>
        <v>1392602.48</v>
      </c>
      <c r="L2247" s="77">
        <f>+IF(ISNUMBER(DATA!AM715),DATA!AM715,"n/a")</f>
        <v>-2.5149106209766701E-2</v>
      </c>
      <c r="M2247" s="66"/>
      <c r="N2247" s="66"/>
      <c r="O2247" s="66"/>
      <c r="P2247" s="66"/>
      <c r="Q2247" s="66"/>
      <c r="S2247" s="70"/>
      <c r="U2247" s="70"/>
      <c r="W2247" s="70"/>
      <c r="Y2247" s="70"/>
    </row>
    <row r="2248" spans="1:25" s="69" customFormat="1" x14ac:dyDescent="0.2">
      <c r="A2248" s="66" t="s">
        <v>12</v>
      </c>
      <c r="B2248" s="66" t="s">
        <v>24</v>
      </c>
      <c r="C2248" s="66" t="s">
        <v>9</v>
      </c>
      <c r="D2248" s="66" t="s">
        <v>344</v>
      </c>
      <c r="E2248" s="86">
        <f>+IF(ISNUMBER(DATA!H716),DATA!H716,"n/a")</f>
        <v>43781.39</v>
      </c>
      <c r="F2248" s="77">
        <f>+IF(ISNUMBER(DATA!I716),DATA!I716,"n/a")</f>
        <v>-0.23157960138535899</v>
      </c>
      <c r="G2248" s="86">
        <f>+IF(ISNUMBER(DATA!R716),DATA!R716,"n/a")</f>
        <v>165916.10999999999</v>
      </c>
      <c r="H2248" s="77">
        <f>+IF(ISNUMBER(DATA!S716),DATA!S716,"n/a")</f>
        <v>-4.9532480119026702E-2</v>
      </c>
      <c r="I2248" s="86">
        <f>+IF(ISNUMBER(DATA!AB716),DATA!AB716,"n/a")</f>
        <v>315362.02</v>
      </c>
      <c r="J2248" s="77">
        <f>+IF(ISNUMBER(DATA!AC716),DATA!AC716,"n/a")</f>
        <v>-4.3126337706030297E-2</v>
      </c>
      <c r="K2248" s="86">
        <f>+IF(ISNUMBER(DATA!AL716),DATA!AL716,"n/a")</f>
        <v>647236.52</v>
      </c>
      <c r="L2248" s="77">
        <f>+IF(ISNUMBER(DATA!AM716),DATA!AM716,"n/a")</f>
        <v>-2.9548156457697899E-2</v>
      </c>
      <c r="M2248" s="66"/>
      <c r="N2248" s="66"/>
      <c r="O2248" s="66"/>
      <c r="P2248" s="66"/>
      <c r="Q2248" s="66"/>
      <c r="S2248" s="70"/>
      <c r="U2248" s="70"/>
      <c r="W2248" s="70"/>
      <c r="Y2248" s="70"/>
    </row>
    <row r="2249" spans="1:25" s="69" customFormat="1" x14ac:dyDescent="0.2">
      <c r="A2249" s="66" t="s">
        <v>12</v>
      </c>
      <c r="B2249" s="66" t="s">
        <v>24</v>
      </c>
      <c r="C2249" s="66" t="s">
        <v>9</v>
      </c>
      <c r="D2249" s="66" t="s">
        <v>345</v>
      </c>
      <c r="E2249" s="86">
        <f>+IF(ISNUMBER(DATA!H717),DATA!H717,"n/a")</f>
        <v>93399.46</v>
      </c>
      <c r="F2249" s="77">
        <f>+IF(ISNUMBER(DATA!I717),DATA!I717,"n/a")</f>
        <v>4.7919598296660801E-2</v>
      </c>
      <c r="G2249" s="86">
        <f>+IF(ISNUMBER(DATA!R717),DATA!R717,"n/a")</f>
        <v>312258.05</v>
      </c>
      <c r="H2249" s="77">
        <f>+IF(ISNUMBER(DATA!S717),DATA!S717,"n/a")</f>
        <v>3.7595545216234497E-2</v>
      </c>
      <c r="I2249" s="86">
        <f>+IF(ISNUMBER(DATA!AB717),DATA!AB717,"n/a")</f>
        <v>605511.12</v>
      </c>
      <c r="J2249" s="77">
        <f>+IF(ISNUMBER(DATA!AC717),DATA!AC717,"n/a")</f>
        <v>5.4910139334780901E-2</v>
      </c>
      <c r="K2249" s="86">
        <f>+IF(ISNUMBER(DATA!AL717),DATA!AL717,"n/a")</f>
        <v>1196918.3600000001</v>
      </c>
      <c r="L2249" s="77">
        <f>+IF(ISNUMBER(DATA!AM717),DATA!AM717,"n/a")</f>
        <v>4.4169589174204597E-2</v>
      </c>
      <c r="M2249" s="66"/>
      <c r="N2249" s="66"/>
      <c r="O2249" s="66"/>
      <c r="P2249" s="66"/>
      <c r="Q2249" s="66"/>
      <c r="S2249" s="70"/>
      <c r="U2249" s="70"/>
      <c r="W2249" s="70"/>
      <c r="Y2249" s="70"/>
    </row>
    <row r="2250" spans="1:25" x14ac:dyDescent="0.2">
      <c r="E2250" s="100"/>
      <c r="F2250" s="102"/>
      <c r="G2250" s="100"/>
      <c r="H2250" s="102"/>
      <c r="I2250" s="100"/>
      <c r="J2250" s="102"/>
      <c r="K2250" s="100"/>
      <c r="L2250" s="102"/>
    </row>
    <row r="2251" spans="1:25" s="69" customFormat="1" x14ac:dyDescent="0.2">
      <c r="A2251" s="66" t="s">
        <v>12</v>
      </c>
      <c r="B2251" s="66" t="s">
        <v>24</v>
      </c>
      <c r="C2251" s="66" t="s">
        <v>25</v>
      </c>
      <c r="D2251" s="66" t="s">
        <v>271</v>
      </c>
      <c r="E2251" s="86">
        <f>+IF(ISNUMBER(DATA!J668),DATA!J668,"n/a")</f>
        <v>112197.58</v>
      </c>
      <c r="F2251" s="77">
        <f>+IF(ISNUMBER(DATA!K668),DATA!K668,"n/a")</f>
        <v>8.1498657881340794E-2</v>
      </c>
      <c r="G2251" s="86">
        <f>+IF(ISNUMBER(DATA!T668),DATA!T668,"n/a")</f>
        <v>395601.47</v>
      </c>
      <c r="H2251" s="77">
        <f>+IF(ISNUMBER(DATA!U668),DATA!U668,"n/a")</f>
        <v>5.03133259388647E-2</v>
      </c>
      <c r="I2251" s="86">
        <f>+IF(ISNUMBER(DATA!AD668),DATA!AD668,"n/a")</f>
        <v>758441.8</v>
      </c>
      <c r="J2251" s="77">
        <f>+IF(ISNUMBER(DATA!AE668),DATA!AE668,"n/a")</f>
        <v>2.73120035618023E-2</v>
      </c>
      <c r="K2251" s="86">
        <f>+IF(ISNUMBER(DATA!AN668),DATA!AN668,"n/a")</f>
        <v>1453472.66</v>
      </c>
      <c r="L2251" s="77">
        <f>+IF(ISNUMBER(DATA!AO668),DATA!AO668,"n/a")</f>
        <v>4.5507695138924199E-2</v>
      </c>
      <c r="M2251" s="66"/>
      <c r="N2251" s="66"/>
      <c r="O2251" s="66"/>
      <c r="P2251" s="66"/>
      <c r="Q2251" s="66"/>
      <c r="S2251" s="70"/>
      <c r="U2251" s="70"/>
      <c r="W2251" s="70"/>
      <c r="Y2251" s="70"/>
    </row>
    <row r="2252" spans="1:25" s="69" customFormat="1" x14ac:dyDescent="0.2">
      <c r="A2252" s="66" t="s">
        <v>12</v>
      </c>
      <c r="B2252" s="66" t="s">
        <v>24</v>
      </c>
      <c r="C2252" s="66" t="s">
        <v>25</v>
      </c>
      <c r="D2252" s="66" t="s">
        <v>272</v>
      </c>
      <c r="E2252" s="86">
        <f>+IF(ISNUMBER(DATA!J669),DATA!J669,"n/a")</f>
        <v>128331.71</v>
      </c>
      <c r="F2252" s="77">
        <f>+IF(ISNUMBER(DATA!K669),DATA!K669,"n/a")</f>
        <v>-2.7183539434056301E-2</v>
      </c>
      <c r="G2252" s="86">
        <f>+IF(ISNUMBER(DATA!T669),DATA!T669,"n/a")</f>
        <v>461693.38</v>
      </c>
      <c r="H2252" s="77">
        <f>+IF(ISNUMBER(DATA!U669),DATA!U669,"n/a")</f>
        <v>3.8440902913582597E-2</v>
      </c>
      <c r="I2252" s="86">
        <f>+IF(ISNUMBER(DATA!AD669),DATA!AD669,"n/a")</f>
        <v>876559.26</v>
      </c>
      <c r="J2252" s="77">
        <f>+IF(ISNUMBER(DATA!AE669),DATA!AE669,"n/a")</f>
        <v>-4.4571410010201696E-3</v>
      </c>
      <c r="K2252" s="86">
        <f>+IF(ISNUMBER(DATA!AN669),DATA!AN669,"n/a")</f>
        <v>1731645.66</v>
      </c>
      <c r="L2252" s="77">
        <f>+IF(ISNUMBER(DATA!AO669),DATA!AO669,"n/a")</f>
        <v>6.9274795538665501E-3</v>
      </c>
      <c r="M2252" s="66"/>
      <c r="N2252" s="66"/>
      <c r="O2252" s="66"/>
      <c r="P2252" s="66"/>
      <c r="Q2252" s="66"/>
      <c r="S2252" s="70"/>
      <c r="U2252" s="70"/>
      <c r="W2252" s="70"/>
      <c r="Y2252" s="70"/>
    </row>
    <row r="2253" spans="1:25" s="69" customFormat="1" x14ac:dyDescent="0.2">
      <c r="A2253" s="66" t="s">
        <v>12</v>
      </c>
      <c r="B2253" s="66" t="s">
        <v>24</v>
      </c>
      <c r="C2253" s="66" t="s">
        <v>25</v>
      </c>
      <c r="D2253" s="66" t="s">
        <v>273</v>
      </c>
      <c r="E2253" s="86">
        <f>+IF(ISNUMBER(DATA!J670),DATA!J670,"n/a")</f>
        <v>370976.24</v>
      </c>
      <c r="F2253" s="77">
        <f>+IF(ISNUMBER(DATA!K670),DATA!K670,"n/a")</f>
        <v>2.7122732830897001E-2</v>
      </c>
      <c r="G2253" s="86">
        <f>+IF(ISNUMBER(DATA!T670),DATA!T670,"n/a")</f>
        <v>1212967.1100000001</v>
      </c>
      <c r="H2253" s="77">
        <f>+IF(ISNUMBER(DATA!U670),DATA!U670,"n/a")</f>
        <v>1.4544046356937099E-2</v>
      </c>
      <c r="I2253" s="86">
        <f>+IF(ISNUMBER(DATA!AD670),DATA!AD670,"n/a")</f>
        <v>2386047.33</v>
      </c>
      <c r="J2253" s="77">
        <f>+IF(ISNUMBER(DATA!AE670),DATA!AE670,"n/a")</f>
        <v>5.4439620009948599E-2</v>
      </c>
      <c r="K2253" s="86">
        <f>+IF(ISNUMBER(DATA!AN670),DATA!AN670,"n/a")</f>
        <v>4504147.32</v>
      </c>
      <c r="L2253" s="77">
        <f>+IF(ISNUMBER(DATA!AO670),DATA!AO670,"n/a")</f>
        <v>8.2430479499384507E-2</v>
      </c>
      <c r="M2253" s="66"/>
      <c r="N2253" s="66"/>
      <c r="O2253" s="66"/>
      <c r="P2253" s="66"/>
      <c r="Q2253" s="66"/>
      <c r="S2253" s="70"/>
      <c r="U2253" s="70"/>
      <c r="W2253" s="70"/>
      <c r="Y2253" s="70"/>
    </row>
    <row r="2254" spans="1:25" s="69" customFormat="1" x14ac:dyDescent="0.2">
      <c r="A2254" s="66" t="s">
        <v>12</v>
      </c>
      <c r="B2254" s="66" t="s">
        <v>24</v>
      </c>
      <c r="C2254" s="66" t="s">
        <v>25</v>
      </c>
      <c r="D2254" s="66" t="s">
        <v>274</v>
      </c>
      <c r="E2254" s="86">
        <f>+IF(ISNUMBER(DATA!J671),DATA!J671,"n/a")</f>
        <v>87848.39</v>
      </c>
      <c r="F2254" s="77">
        <f>+IF(ISNUMBER(DATA!K671),DATA!K671,"n/a")</f>
        <v>-6.7710399653941201E-3</v>
      </c>
      <c r="G2254" s="86">
        <f>+IF(ISNUMBER(DATA!T671),DATA!T671,"n/a")</f>
        <v>303507.89</v>
      </c>
      <c r="H2254" s="77">
        <f>+IF(ISNUMBER(DATA!U671),DATA!U671,"n/a")</f>
        <v>3.37624863170531E-2</v>
      </c>
      <c r="I2254" s="86">
        <f>+IF(ISNUMBER(DATA!AD671),DATA!AD671,"n/a")</f>
        <v>565730.31999999995</v>
      </c>
      <c r="J2254" s="77">
        <f>+IF(ISNUMBER(DATA!AE671),DATA!AE671,"n/a")</f>
        <v>5.9767678942995901E-3</v>
      </c>
      <c r="K2254" s="86">
        <f>+IF(ISNUMBER(DATA!AN671),DATA!AN671,"n/a")</f>
        <v>1133218.72</v>
      </c>
      <c r="L2254" s="77">
        <f>+IF(ISNUMBER(DATA!AO671),DATA!AO671,"n/a")</f>
        <v>-2.05348848579678E-3</v>
      </c>
      <c r="M2254" s="66"/>
      <c r="N2254" s="66"/>
      <c r="O2254" s="66"/>
      <c r="P2254" s="66"/>
      <c r="Q2254" s="66"/>
      <c r="S2254" s="70"/>
      <c r="U2254" s="70"/>
      <c r="W2254" s="70"/>
      <c r="Y2254" s="70"/>
    </row>
    <row r="2255" spans="1:25" s="69" customFormat="1" x14ac:dyDescent="0.2">
      <c r="A2255" s="66" t="s">
        <v>12</v>
      </c>
      <c r="B2255" s="66" t="s">
        <v>24</v>
      </c>
      <c r="C2255" s="66" t="s">
        <v>25</v>
      </c>
      <c r="D2255" s="66" t="s">
        <v>275</v>
      </c>
      <c r="E2255" s="86">
        <f>+IF(ISNUMBER(DATA!J672),DATA!J672,"n/a")</f>
        <v>370939.34</v>
      </c>
      <c r="F2255" s="77">
        <f>+IF(ISNUMBER(DATA!K672),DATA!K672,"n/a")</f>
        <v>-4.1508314182113003E-2</v>
      </c>
      <c r="G2255" s="86">
        <f>+IF(ISNUMBER(DATA!T672),DATA!T672,"n/a")</f>
        <v>1299741.1200000001</v>
      </c>
      <c r="H2255" s="77">
        <f>+IF(ISNUMBER(DATA!U672),DATA!U672,"n/a")</f>
        <v>3.4247476156324903E-2</v>
      </c>
      <c r="I2255" s="86">
        <f>+IF(ISNUMBER(DATA!AD672),DATA!AD672,"n/a")</f>
        <v>2648137.2000000002</v>
      </c>
      <c r="J2255" s="77">
        <f>+IF(ISNUMBER(DATA!AE672),DATA!AE672,"n/a")</f>
        <v>9.06939184225211E-2</v>
      </c>
      <c r="K2255" s="86">
        <f>+IF(ISNUMBER(DATA!AN672),DATA!AN672,"n/a")</f>
        <v>4822636.7300000004</v>
      </c>
      <c r="L2255" s="77">
        <f>+IF(ISNUMBER(DATA!AO672),DATA!AO672,"n/a")</f>
        <v>9.8243770238823497E-2</v>
      </c>
      <c r="M2255" s="66"/>
      <c r="N2255" s="66"/>
      <c r="O2255" s="66"/>
      <c r="P2255" s="66"/>
      <c r="Q2255" s="66"/>
      <c r="S2255" s="70"/>
      <c r="U2255" s="70"/>
      <c r="W2255" s="70"/>
      <c r="Y2255" s="70"/>
    </row>
    <row r="2256" spans="1:25" s="69" customFormat="1" x14ac:dyDescent="0.2">
      <c r="A2256" s="66" t="s">
        <v>12</v>
      </c>
      <c r="B2256" s="66" t="s">
        <v>24</v>
      </c>
      <c r="C2256" s="66" t="s">
        <v>25</v>
      </c>
      <c r="D2256" s="66" t="s">
        <v>276</v>
      </c>
      <c r="E2256" s="86">
        <f>+IF(ISNUMBER(DATA!J673),DATA!J673,"n/a")</f>
        <v>135341.57</v>
      </c>
      <c r="F2256" s="77">
        <f>+IF(ISNUMBER(DATA!K673),DATA!K673,"n/a")</f>
        <v>-8.1893797631633597E-2</v>
      </c>
      <c r="G2256" s="86">
        <f>+IF(ISNUMBER(DATA!T673),DATA!T673,"n/a")</f>
        <v>457868.03</v>
      </c>
      <c r="H2256" s="77">
        <f>+IF(ISNUMBER(DATA!U673),DATA!U673,"n/a")</f>
        <v>-0.10324146691031599</v>
      </c>
      <c r="I2256" s="86">
        <f>+IF(ISNUMBER(DATA!AD673),DATA!AD673,"n/a")</f>
        <v>816271.93</v>
      </c>
      <c r="J2256" s="77">
        <f>+IF(ISNUMBER(DATA!AE673),DATA!AE673,"n/a")</f>
        <v>-0.16975029312748599</v>
      </c>
      <c r="K2256" s="86">
        <f>+IF(ISNUMBER(DATA!AN673),DATA!AN673,"n/a")</f>
        <v>1557711.86</v>
      </c>
      <c r="L2256" s="77">
        <f>+IF(ISNUMBER(DATA!AO673),DATA!AO673,"n/a")</f>
        <v>-0.125629836275784</v>
      </c>
      <c r="M2256" s="66"/>
      <c r="N2256" s="66"/>
      <c r="O2256" s="66"/>
      <c r="P2256" s="66"/>
      <c r="Q2256" s="66"/>
      <c r="S2256" s="70"/>
      <c r="U2256" s="70"/>
      <c r="W2256" s="70"/>
      <c r="Y2256" s="70"/>
    </row>
    <row r="2257" spans="1:25" s="69" customFormat="1" x14ac:dyDescent="0.2">
      <c r="A2257" s="66" t="s">
        <v>12</v>
      </c>
      <c r="B2257" s="66" t="s">
        <v>24</v>
      </c>
      <c r="C2257" s="66" t="s">
        <v>25</v>
      </c>
      <c r="D2257" s="66" t="s">
        <v>277</v>
      </c>
      <c r="E2257" s="86">
        <f>+IF(ISNUMBER(DATA!J674),DATA!J674,"n/a")</f>
        <v>90270.87</v>
      </c>
      <c r="F2257" s="77">
        <f>+IF(ISNUMBER(DATA!K674),DATA!K674,"n/a")</f>
        <v>8.5660519500449395E-2</v>
      </c>
      <c r="G2257" s="86">
        <f>+IF(ISNUMBER(DATA!T674),DATA!T674,"n/a")</f>
        <v>285557.84000000003</v>
      </c>
      <c r="H2257" s="77">
        <f>+IF(ISNUMBER(DATA!U674),DATA!U674,"n/a")</f>
        <v>-1.8849495095017699E-2</v>
      </c>
      <c r="I2257" s="86">
        <f>+IF(ISNUMBER(DATA!AD674),DATA!AD674,"n/a")</f>
        <v>548200.25</v>
      </c>
      <c r="J2257" s="77">
        <f>+IF(ISNUMBER(DATA!AE674),DATA!AE674,"n/a")</f>
        <v>-3.4498538548121398E-2</v>
      </c>
      <c r="K2257" s="86">
        <f>+IF(ISNUMBER(DATA!AN674),DATA!AN674,"n/a")</f>
        <v>1045689.35</v>
      </c>
      <c r="L2257" s="77">
        <f>+IF(ISNUMBER(DATA!AO674),DATA!AO674,"n/a")</f>
        <v>-5.7122885189714902E-2</v>
      </c>
      <c r="M2257" s="66"/>
      <c r="N2257" s="66"/>
      <c r="O2257" s="66"/>
      <c r="P2257" s="66"/>
      <c r="Q2257" s="66"/>
      <c r="S2257" s="70"/>
      <c r="U2257" s="70"/>
      <c r="W2257" s="70"/>
      <c r="Y2257" s="70"/>
    </row>
    <row r="2258" spans="1:25" s="69" customFormat="1" x14ac:dyDescent="0.2">
      <c r="A2258" s="66" t="s">
        <v>12</v>
      </c>
      <c r="B2258" s="66" t="s">
        <v>24</v>
      </c>
      <c r="C2258" s="66" t="s">
        <v>25</v>
      </c>
      <c r="D2258" s="66" t="s">
        <v>278</v>
      </c>
      <c r="E2258" s="86">
        <f>+IF(ISNUMBER(DATA!J675),DATA!J675,"n/a")</f>
        <v>283382.45</v>
      </c>
      <c r="F2258" s="77">
        <f>+IF(ISNUMBER(DATA!K675),DATA!K675,"n/a")</f>
        <v>3.4397737028816801E-3</v>
      </c>
      <c r="G2258" s="86">
        <f>+IF(ISNUMBER(DATA!T675),DATA!T675,"n/a")</f>
        <v>1057776.57</v>
      </c>
      <c r="H2258" s="77">
        <f>+IF(ISNUMBER(DATA!U675),DATA!U675,"n/a")</f>
        <v>8.5324337452684404E-2</v>
      </c>
      <c r="I2258" s="86">
        <f>+IF(ISNUMBER(DATA!AD675),DATA!AD675,"n/a")</f>
        <v>2023413.83</v>
      </c>
      <c r="J2258" s="77">
        <f>+IF(ISNUMBER(DATA!AE675),DATA!AE675,"n/a")</f>
        <v>7.9466517998564801E-2</v>
      </c>
      <c r="K2258" s="86">
        <f>+IF(ISNUMBER(DATA!AN675),DATA!AN675,"n/a")</f>
        <v>3779586.31</v>
      </c>
      <c r="L2258" s="77">
        <f>+IF(ISNUMBER(DATA!AO675),DATA!AO675,"n/a")</f>
        <v>5.42280753049032E-2</v>
      </c>
      <c r="M2258" s="66"/>
      <c r="N2258" s="66"/>
      <c r="O2258" s="66"/>
      <c r="P2258" s="66"/>
      <c r="Q2258" s="66"/>
      <c r="S2258" s="70"/>
      <c r="U2258" s="70"/>
      <c r="W2258" s="70"/>
      <c r="Y2258" s="70"/>
    </row>
    <row r="2259" spans="1:25" s="69" customFormat="1" x14ac:dyDescent="0.2">
      <c r="A2259" s="66" t="s">
        <v>12</v>
      </c>
      <c r="B2259" s="66" t="s">
        <v>24</v>
      </c>
      <c r="C2259" s="66" t="s">
        <v>25</v>
      </c>
      <c r="D2259" s="66" t="s">
        <v>279</v>
      </c>
      <c r="E2259" s="86">
        <f>+IF(ISNUMBER(DATA!J676),DATA!J676,"n/a")</f>
        <v>111151.54</v>
      </c>
      <c r="F2259" s="77">
        <f>+IF(ISNUMBER(DATA!K676),DATA!K676,"n/a")</f>
        <v>-5.6524798199689301E-2</v>
      </c>
      <c r="G2259" s="86">
        <f>+IF(ISNUMBER(DATA!T676),DATA!T676,"n/a")</f>
        <v>404723.81</v>
      </c>
      <c r="H2259" s="77">
        <f>+IF(ISNUMBER(DATA!U676),DATA!U676,"n/a")</f>
        <v>0.10866900213990401</v>
      </c>
      <c r="I2259" s="86">
        <f>+IF(ISNUMBER(DATA!AD676),DATA!AD676,"n/a")</f>
        <v>761372.46</v>
      </c>
      <c r="J2259" s="77">
        <f>+IF(ISNUMBER(DATA!AE676),DATA!AE676,"n/a")</f>
        <v>7.4501023063868299E-2</v>
      </c>
      <c r="K2259" s="86">
        <f>+IF(ISNUMBER(DATA!AN676),DATA!AN676,"n/a")</f>
        <v>1489757.97</v>
      </c>
      <c r="L2259" s="77">
        <f>+IF(ISNUMBER(DATA!AO676),DATA!AO676,"n/a")</f>
        <v>1.8946099308475999E-2</v>
      </c>
      <c r="M2259" s="66"/>
      <c r="N2259" s="66"/>
      <c r="O2259" s="66"/>
      <c r="P2259" s="66"/>
      <c r="Q2259" s="66"/>
      <c r="S2259" s="70"/>
      <c r="U2259" s="70"/>
      <c r="W2259" s="70"/>
      <c r="Y2259" s="70"/>
    </row>
    <row r="2260" spans="1:25" s="69" customFormat="1" x14ac:dyDescent="0.2">
      <c r="A2260" s="66" t="s">
        <v>12</v>
      </c>
      <c r="B2260" s="66" t="s">
        <v>24</v>
      </c>
      <c r="C2260" s="66" t="s">
        <v>25</v>
      </c>
      <c r="D2260" s="66" t="s">
        <v>280</v>
      </c>
      <c r="E2260" s="86">
        <f>+IF(ISNUMBER(DATA!J677),DATA!J677,"n/a")</f>
        <v>134964.48000000001</v>
      </c>
      <c r="F2260" s="77">
        <f>+IF(ISNUMBER(DATA!K677),DATA!K677,"n/a")</f>
        <v>0.180410833355855</v>
      </c>
      <c r="G2260" s="86">
        <f>+IF(ISNUMBER(DATA!T677),DATA!T677,"n/a")</f>
        <v>424631.85</v>
      </c>
      <c r="H2260" s="77">
        <f>+IF(ISNUMBER(DATA!U677),DATA!U677,"n/a")</f>
        <v>6.9713512607162298E-2</v>
      </c>
      <c r="I2260" s="86">
        <f>+IF(ISNUMBER(DATA!AD677),DATA!AD677,"n/a")</f>
        <v>861533.24</v>
      </c>
      <c r="J2260" s="77">
        <f>+IF(ISNUMBER(DATA!AE677),DATA!AE677,"n/a")</f>
        <v>-5.0530492725685598E-2</v>
      </c>
      <c r="K2260" s="86">
        <f>+IF(ISNUMBER(DATA!AN677),DATA!AN677,"n/a")</f>
        <v>1555915.42</v>
      </c>
      <c r="L2260" s="77">
        <f>+IF(ISNUMBER(DATA!AO677),DATA!AO677,"n/a")</f>
        <v>-0.10828651177078499</v>
      </c>
      <c r="M2260" s="66"/>
      <c r="N2260" s="66"/>
      <c r="O2260" s="66"/>
      <c r="P2260" s="66"/>
      <c r="Q2260" s="66"/>
      <c r="S2260" s="70"/>
      <c r="U2260" s="70"/>
      <c r="W2260" s="70"/>
      <c r="Y2260" s="70"/>
    </row>
    <row r="2261" spans="1:25" s="69" customFormat="1" x14ac:dyDescent="0.2">
      <c r="A2261" s="66" t="s">
        <v>12</v>
      </c>
      <c r="B2261" s="66" t="s">
        <v>24</v>
      </c>
      <c r="C2261" s="66" t="s">
        <v>25</v>
      </c>
      <c r="D2261" s="66" t="s">
        <v>281</v>
      </c>
      <c r="E2261" s="86">
        <f>+IF(ISNUMBER(DATA!J678),DATA!J678,"n/a")</f>
        <v>95045.99</v>
      </c>
      <c r="F2261" s="77">
        <f>+IF(ISNUMBER(DATA!K678),DATA!K678,"n/a")</f>
        <v>-0.10655527511832399</v>
      </c>
      <c r="G2261" s="86">
        <f>+IF(ISNUMBER(DATA!T678),DATA!T678,"n/a")</f>
        <v>325877.42</v>
      </c>
      <c r="H2261" s="77">
        <f>+IF(ISNUMBER(DATA!U678),DATA!U678,"n/a")</f>
        <v>-3.3633486199247102E-2</v>
      </c>
      <c r="I2261" s="86">
        <f>+IF(ISNUMBER(DATA!AD678),DATA!AD678,"n/a")</f>
        <v>632565.93999999994</v>
      </c>
      <c r="J2261" s="77">
        <f>+IF(ISNUMBER(DATA!AE678),DATA!AE678,"n/a")</f>
        <v>-4.3665751861380497E-2</v>
      </c>
      <c r="K2261" s="86">
        <f>+IF(ISNUMBER(DATA!AN678),DATA!AN678,"n/a")</f>
        <v>1237020.43</v>
      </c>
      <c r="L2261" s="77">
        <f>+IF(ISNUMBER(DATA!AO678),DATA!AO678,"n/a")</f>
        <v>-5.7487210514587397E-2</v>
      </c>
      <c r="M2261" s="66"/>
      <c r="N2261" s="66"/>
      <c r="O2261" s="66"/>
      <c r="P2261" s="66"/>
      <c r="Q2261" s="66"/>
      <c r="S2261" s="70"/>
      <c r="U2261" s="70"/>
      <c r="W2261" s="70"/>
      <c r="Y2261" s="70"/>
    </row>
    <row r="2262" spans="1:25" s="69" customFormat="1" x14ac:dyDescent="0.2">
      <c r="A2262" s="66" t="s">
        <v>12</v>
      </c>
      <c r="B2262" s="66" t="s">
        <v>24</v>
      </c>
      <c r="C2262" s="66" t="s">
        <v>25</v>
      </c>
      <c r="D2262" s="66" t="s">
        <v>282</v>
      </c>
      <c r="E2262" s="86">
        <f>+IF(ISNUMBER(DATA!J679),DATA!J679,"n/a")</f>
        <v>230719.89</v>
      </c>
      <c r="F2262" s="77">
        <f>+IF(ISNUMBER(DATA!K679),DATA!K679,"n/a")</f>
        <v>4.4501096680503302E-3</v>
      </c>
      <c r="G2262" s="86">
        <f>+IF(ISNUMBER(DATA!T679),DATA!T679,"n/a")</f>
        <v>771347.62</v>
      </c>
      <c r="H2262" s="77">
        <f>+IF(ISNUMBER(DATA!U679),DATA!U679,"n/a")</f>
        <v>1.8348159596211298E-2</v>
      </c>
      <c r="I2262" s="86">
        <f>+IF(ISNUMBER(DATA!AD679),DATA!AD679,"n/a")</f>
        <v>1494477.82</v>
      </c>
      <c r="J2262" s="77">
        <f>+IF(ISNUMBER(DATA!AE679),DATA!AE679,"n/a")</f>
        <v>-4.0734168389127802E-3</v>
      </c>
      <c r="K2262" s="86">
        <f>+IF(ISNUMBER(DATA!AN679),DATA!AN679,"n/a")</f>
        <v>2916932.59</v>
      </c>
      <c r="L2262" s="77">
        <f>+IF(ISNUMBER(DATA!AO679),DATA!AO679,"n/a")</f>
        <v>-3.4094071755601099E-2</v>
      </c>
      <c r="M2262" s="66"/>
      <c r="N2262" s="66"/>
      <c r="O2262" s="66"/>
      <c r="P2262" s="66"/>
      <c r="Q2262" s="66"/>
      <c r="S2262" s="70"/>
      <c r="U2262" s="70"/>
      <c r="W2262" s="70"/>
      <c r="Y2262" s="70"/>
    </row>
    <row r="2263" spans="1:25" s="69" customFormat="1" x14ac:dyDescent="0.2">
      <c r="A2263" s="66" t="s">
        <v>12</v>
      </c>
      <c r="B2263" s="66" t="s">
        <v>24</v>
      </c>
      <c r="C2263" s="66" t="s">
        <v>25</v>
      </c>
      <c r="D2263" s="66" t="s">
        <v>283</v>
      </c>
      <c r="E2263" s="86">
        <f>+IF(ISNUMBER(DATA!J680),DATA!J680,"n/a")</f>
        <v>197251.5</v>
      </c>
      <c r="F2263" s="77">
        <f>+IF(ISNUMBER(DATA!K680),DATA!K680,"n/a")</f>
        <v>-0.22892519048041601</v>
      </c>
      <c r="G2263" s="86">
        <f>+IF(ISNUMBER(DATA!T680),DATA!T680,"n/a")</f>
        <v>682915.49</v>
      </c>
      <c r="H2263" s="77">
        <f>+IF(ISNUMBER(DATA!U680),DATA!U680,"n/a")</f>
        <v>-0.23458134168626901</v>
      </c>
      <c r="I2263" s="86">
        <f>+IF(ISNUMBER(DATA!AD680),DATA!AD680,"n/a")</f>
        <v>1379162.92</v>
      </c>
      <c r="J2263" s="77">
        <f>+IF(ISNUMBER(DATA!AE680),DATA!AE680,"n/a")</f>
        <v>-0.217396637372991</v>
      </c>
      <c r="K2263" s="86">
        <f>+IF(ISNUMBER(DATA!AN680),DATA!AN680,"n/a")</f>
        <v>2788206.58</v>
      </c>
      <c r="L2263" s="77">
        <f>+IF(ISNUMBER(DATA!AO680),DATA!AO680,"n/a")</f>
        <v>-0.17628646898707301</v>
      </c>
      <c r="M2263" s="66"/>
      <c r="N2263" s="66"/>
      <c r="O2263" s="66"/>
      <c r="P2263" s="66"/>
      <c r="Q2263" s="66"/>
      <c r="S2263" s="70"/>
      <c r="U2263" s="70"/>
      <c r="W2263" s="70"/>
      <c r="Y2263" s="70"/>
    </row>
    <row r="2264" spans="1:25" s="69" customFormat="1" x14ac:dyDescent="0.2">
      <c r="A2264" s="66" t="s">
        <v>12</v>
      </c>
      <c r="B2264" s="66" t="s">
        <v>24</v>
      </c>
      <c r="C2264" s="66" t="s">
        <v>25</v>
      </c>
      <c r="D2264" s="66" t="s">
        <v>284</v>
      </c>
      <c r="E2264" s="86">
        <f>+IF(ISNUMBER(DATA!J681),DATA!J681,"n/a")</f>
        <v>207563.28</v>
      </c>
      <c r="F2264" s="77">
        <f>+IF(ISNUMBER(DATA!K681),DATA!K681,"n/a")</f>
        <v>-0.21021279626825701</v>
      </c>
      <c r="G2264" s="86">
        <f>+IF(ISNUMBER(DATA!T681),DATA!T681,"n/a")</f>
        <v>781005.16</v>
      </c>
      <c r="H2264" s="77">
        <f>+IF(ISNUMBER(DATA!U681),DATA!U681,"n/a")</f>
        <v>1.7035002363125901E-2</v>
      </c>
      <c r="I2264" s="86">
        <f>+IF(ISNUMBER(DATA!AD681),DATA!AD681,"n/a")</f>
        <v>1497065.31</v>
      </c>
      <c r="J2264" s="77">
        <f>+IF(ISNUMBER(DATA!AE681),DATA!AE681,"n/a")</f>
        <v>1.3330995937248E-2</v>
      </c>
      <c r="K2264" s="86">
        <f>+IF(ISNUMBER(DATA!AN681),DATA!AN681,"n/a")</f>
        <v>2987760.59</v>
      </c>
      <c r="L2264" s="77">
        <f>+IF(ISNUMBER(DATA!AO681),DATA!AO681,"n/a")</f>
        <v>8.9421386473831806E-3</v>
      </c>
      <c r="M2264" s="66"/>
      <c r="N2264" s="66"/>
      <c r="O2264" s="66"/>
      <c r="P2264" s="66"/>
      <c r="Q2264" s="66"/>
      <c r="S2264" s="70"/>
      <c r="U2264" s="70"/>
      <c r="W2264" s="70"/>
      <c r="Y2264" s="70"/>
    </row>
    <row r="2265" spans="1:25" s="69" customFormat="1" x14ac:dyDescent="0.2">
      <c r="A2265" s="66" t="s">
        <v>12</v>
      </c>
      <c r="B2265" s="66" t="s">
        <v>24</v>
      </c>
      <c r="C2265" s="66" t="s">
        <v>25</v>
      </c>
      <c r="D2265" s="66" t="s">
        <v>285</v>
      </c>
      <c r="E2265" s="86">
        <f>+IF(ISNUMBER(DATA!J682),DATA!J682,"n/a")</f>
        <v>87903.39</v>
      </c>
      <c r="F2265" s="77">
        <f>+IF(ISNUMBER(DATA!K682),DATA!K682,"n/a")</f>
        <v>-0.280234511678011</v>
      </c>
      <c r="G2265" s="86">
        <f>+IF(ISNUMBER(DATA!T682),DATA!T682,"n/a")</f>
        <v>363923.37</v>
      </c>
      <c r="H2265" s="77">
        <f>+IF(ISNUMBER(DATA!U682),DATA!U682,"n/a")</f>
        <v>-1.55863332556186E-2</v>
      </c>
      <c r="I2265" s="86">
        <f>+IF(ISNUMBER(DATA!AD682),DATA!AD682,"n/a")</f>
        <v>683543.45</v>
      </c>
      <c r="J2265" s="77">
        <f>+IF(ISNUMBER(DATA!AE682),DATA!AE682,"n/a")</f>
        <v>-1.40148270050043E-2</v>
      </c>
      <c r="K2265" s="86">
        <f>+IF(ISNUMBER(DATA!AN682),DATA!AN682,"n/a")</f>
        <v>1397690.51</v>
      </c>
      <c r="L2265" s="77">
        <f>+IF(ISNUMBER(DATA!AO682),DATA!AO682,"n/a")</f>
        <v>-8.1719536231482405E-3</v>
      </c>
      <c r="M2265" s="66"/>
      <c r="N2265" s="66"/>
      <c r="O2265" s="66"/>
      <c r="P2265" s="66"/>
      <c r="Q2265" s="66"/>
      <c r="S2265" s="70"/>
      <c r="U2265" s="70"/>
      <c r="W2265" s="70"/>
      <c r="Y2265" s="70"/>
    </row>
    <row r="2266" spans="1:25" s="69" customFormat="1" x14ac:dyDescent="0.2">
      <c r="A2266" s="66" t="s">
        <v>12</v>
      </c>
      <c r="B2266" s="66" t="s">
        <v>24</v>
      </c>
      <c r="C2266" s="66" t="s">
        <v>25</v>
      </c>
      <c r="D2266" s="66" t="s">
        <v>286</v>
      </c>
      <c r="E2266" s="86">
        <f>+IF(ISNUMBER(DATA!J683),DATA!J683,"n/a")</f>
        <v>179379.88</v>
      </c>
      <c r="F2266" s="77">
        <f>+IF(ISNUMBER(DATA!K683),DATA!K683,"n/a")</f>
        <v>1.5981585675431599E-2</v>
      </c>
      <c r="G2266" s="86">
        <f>+IF(ISNUMBER(DATA!T683),DATA!T683,"n/a")</f>
        <v>603500.39</v>
      </c>
      <c r="H2266" s="77">
        <f>+IF(ISNUMBER(DATA!U683),DATA!U683,"n/a")</f>
        <v>2.3594334511633501E-2</v>
      </c>
      <c r="I2266" s="86">
        <f>+IF(ISNUMBER(DATA!AD683),DATA!AD683,"n/a")</f>
        <v>1178476.71</v>
      </c>
      <c r="J2266" s="77">
        <f>+IF(ISNUMBER(DATA!AE683),DATA!AE683,"n/a")</f>
        <v>8.36622652771951E-2</v>
      </c>
      <c r="K2266" s="86">
        <f>+IF(ISNUMBER(DATA!AN683),DATA!AN683,"n/a")</f>
        <v>2225294.85</v>
      </c>
      <c r="L2266" s="77">
        <f>+IF(ISNUMBER(DATA!AO683),DATA!AO683,"n/a")</f>
        <v>9.98784194853376E-2</v>
      </c>
      <c r="M2266" s="66"/>
      <c r="N2266" s="66"/>
      <c r="O2266" s="66"/>
      <c r="P2266" s="66"/>
      <c r="Q2266" s="66"/>
      <c r="S2266" s="70"/>
      <c r="U2266" s="70"/>
      <c r="W2266" s="70"/>
      <c r="Y2266" s="70"/>
    </row>
    <row r="2267" spans="1:25" s="69" customFormat="1" x14ac:dyDescent="0.2">
      <c r="A2267" s="66" t="s">
        <v>12</v>
      </c>
      <c r="B2267" s="66" t="s">
        <v>24</v>
      </c>
      <c r="C2267" s="66" t="s">
        <v>25</v>
      </c>
      <c r="D2267" s="66" t="s">
        <v>287</v>
      </c>
      <c r="E2267" s="86">
        <f>+IF(ISNUMBER(DATA!J684),DATA!J684,"n/a")</f>
        <v>260596.65</v>
      </c>
      <c r="F2267" s="77">
        <f>+IF(ISNUMBER(DATA!K684),DATA!K684,"n/a")</f>
        <v>0.20568607195382699</v>
      </c>
      <c r="G2267" s="86">
        <f>+IF(ISNUMBER(DATA!T684),DATA!T684,"n/a")</f>
        <v>815480.85</v>
      </c>
      <c r="H2267" s="77">
        <f>+IF(ISNUMBER(DATA!U684),DATA!U684,"n/a")</f>
        <v>7.4147757018146396E-2</v>
      </c>
      <c r="I2267" s="86">
        <f>+IF(ISNUMBER(DATA!AD684),DATA!AD684,"n/a")</f>
        <v>1634317.75</v>
      </c>
      <c r="J2267" s="77">
        <f>+IF(ISNUMBER(DATA!AE684),DATA!AE684,"n/a")</f>
        <v>0.12169027492602499</v>
      </c>
      <c r="K2267" s="86">
        <f>+IF(ISNUMBER(DATA!AN684),DATA!AN684,"n/a")</f>
        <v>2905824.58</v>
      </c>
      <c r="L2267" s="77">
        <f>+IF(ISNUMBER(DATA!AO684),DATA!AO684,"n/a")</f>
        <v>0.12321584404809099</v>
      </c>
      <c r="M2267" s="66"/>
      <c r="N2267" s="66"/>
      <c r="O2267" s="66"/>
      <c r="P2267" s="66"/>
      <c r="Q2267" s="66"/>
      <c r="S2267" s="70"/>
      <c r="U2267" s="70"/>
      <c r="W2267" s="70"/>
      <c r="Y2267" s="70"/>
    </row>
    <row r="2268" spans="1:25" s="69" customFormat="1" x14ac:dyDescent="0.2">
      <c r="A2268" s="66" t="s">
        <v>12</v>
      </c>
      <c r="B2268" s="66" t="s">
        <v>24</v>
      </c>
      <c r="C2268" s="66" t="s">
        <v>25</v>
      </c>
      <c r="D2268" s="66" t="s">
        <v>288</v>
      </c>
      <c r="E2268" s="86">
        <f>+IF(ISNUMBER(DATA!J685),DATA!J685,"n/a")</f>
        <v>216279.49</v>
      </c>
      <c r="F2268" s="77">
        <f>+IF(ISNUMBER(DATA!K685),DATA!K685,"n/a")</f>
        <v>-1.33850679391907E-2</v>
      </c>
      <c r="G2268" s="86">
        <f>+IF(ISNUMBER(DATA!T685),DATA!T685,"n/a")</f>
        <v>719607.06</v>
      </c>
      <c r="H2268" s="77">
        <f>+IF(ISNUMBER(DATA!U685),DATA!U685,"n/a")</f>
        <v>-2.13634693853237E-2</v>
      </c>
      <c r="I2268" s="86">
        <f>+IF(ISNUMBER(DATA!AD685),DATA!AD685,"n/a")</f>
        <v>1400090.55</v>
      </c>
      <c r="J2268" s="77">
        <f>+IF(ISNUMBER(DATA!AE685),DATA!AE685,"n/a")</f>
        <v>-2.9542274469796501E-2</v>
      </c>
      <c r="K2268" s="86">
        <f>+IF(ISNUMBER(DATA!AN685),DATA!AN685,"n/a")</f>
        <v>2802928.9</v>
      </c>
      <c r="L2268" s="77">
        <f>+IF(ISNUMBER(DATA!AO685),DATA!AO685,"n/a")</f>
        <v>-6.3211615232688603E-2</v>
      </c>
      <c r="M2268" s="66"/>
      <c r="N2268" s="66"/>
      <c r="O2268" s="66"/>
      <c r="P2268" s="66"/>
      <c r="Q2268" s="66"/>
      <c r="S2268" s="70"/>
      <c r="U2268" s="70"/>
      <c r="W2268" s="70"/>
      <c r="Y2268" s="70"/>
    </row>
    <row r="2269" spans="1:25" s="69" customFormat="1" x14ac:dyDescent="0.2">
      <c r="A2269" s="66" t="s">
        <v>12</v>
      </c>
      <c r="B2269" s="66" t="s">
        <v>24</v>
      </c>
      <c r="C2269" s="66" t="s">
        <v>25</v>
      </c>
      <c r="D2269" s="66" t="s">
        <v>289</v>
      </c>
      <c r="E2269" s="86">
        <f>+IF(ISNUMBER(DATA!J686),DATA!J686,"n/a")</f>
        <v>87177.88</v>
      </c>
      <c r="F2269" s="77">
        <f>+IF(ISNUMBER(DATA!K686),DATA!K686,"n/a")</f>
        <v>-3.0453918304803301E-2</v>
      </c>
      <c r="G2269" s="86">
        <f>+IF(ISNUMBER(DATA!T686),DATA!T686,"n/a")</f>
        <v>292572.74</v>
      </c>
      <c r="H2269" s="77">
        <f>+IF(ISNUMBER(DATA!U686),DATA!U686,"n/a")</f>
        <v>5.6914208609436898E-2</v>
      </c>
      <c r="I2269" s="86">
        <f>+IF(ISNUMBER(DATA!AD686),DATA!AD686,"n/a")</f>
        <v>544595.65</v>
      </c>
      <c r="J2269" s="77">
        <f>+IF(ISNUMBER(DATA!AE686),DATA!AE686,"n/a")</f>
        <v>3.07787192273377E-2</v>
      </c>
      <c r="K2269" s="86">
        <f>+IF(ISNUMBER(DATA!AN686),DATA!AN686,"n/a")</f>
        <v>1090602.44</v>
      </c>
      <c r="L2269" s="77">
        <f>+IF(ISNUMBER(DATA!AO686),DATA!AO686,"n/a")</f>
        <v>7.61424274420498E-3</v>
      </c>
      <c r="M2269" s="66"/>
      <c r="N2269" s="66"/>
      <c r="O2269" s="66"/>
      <c r="P2269" s="66"/>
      <c r="Q2269" s="66"/>
      <c r="S2269" s="70"/>
      <c r="U2269" s="70"/>
      <c r="W2269" s="70"/>
      <c r="Y2269" s="70"/>
    </row>
    <row r="2270" spans="1:25" s="69" customFormat="1" x14ac:dyDescent="0.2">
      <c r="A2270" s="66" t="s">
        <v>12</v>
      </c>
      <c r="B2270" s="66" t="s">
        <v>24</v>
      </c>
      <c r="C2270" s="66" t="s">
        <v>25</v>
      </c>
      <c r="D2270" s="66" t="s">
        <v>290</v>
      </c>
      <c r="E2270" s="86">
        <f>+IF(ISNUMBER(DATA!J687),DATA!J687,"n/a")</f>
        <v>57469.62</v>
      </c>
      <c r="F2270" s="77">
        <f>+IF(ISNUMBER(DATA!K687),DATA!K687,"n/a")</f>
        <v>-0.123667537362934</v>
      </c>
      <c r="G2270" s="86">
        <f>+IF(ISNUMBER(DATA!T687),DATA!T687,"n/a")</f>
        <v>207107.02</v>
      </c>
      <c r="H2270" s="77">
        <f>+IF(ISNUMBER(DATA!U687),DATA!U687,"n/a")</f>
        <v>-1.99811081854025E-2</v>
      </c>
      <c r="I2270" s="86">
        <f>+IF(ISNUMBER(DATA!AD687),DATA!AD687,"n/a")</f>
        <v>399947.05</v>
      </c>
      <c r="J2270" s="77">
        <f>+IF(ISNUMBER(DATA!AE687),DATA!AE687,"n/a")</f>
        <v>-4.25213893130282E-2</v>
      </c>
      <c r="K2270" s="86">
        <f>+IF(ISNUMBER(DATA!AN687),DATA!AN687,"n/a")</f>
        <v>782384.59</v>
      </c>
      <c r="L2270" s="77">
        <f>+IF(ISNUMBER(DATA!AO687),DATA!AO687,"n/a")</f>
        <v>-1.6064002172348199E-2</v>
      </c>
      <c r="M2270" s="66"/>
      <c r="N2270" s="66"/>
      <c r="O2270" s="66"/>
      <c r="P2270" s="66"/>
      <c r="Q2270" s="66"/>
      <c r="S2270" s="70"/>
      <c r="U2270" s="70"/>
      <c r="W2270" s="70"/>
      <c r="Y2270" s="70"/>
    </row>
    <row r="2271" spans="1:25" s="69" customFormat="1" x14ac:dyDescent="0.2">
      <c r="A2271" s="66" t="s">
        <v>12</v>
      </c>
      <c r="B2271" s="66" t="s">
        <v>24</v>
      </c>
      <c r="C2271" s="66" t="s">
        <v>25</v>
      </c>
      <c r="D2271" s="66" t="s">
        <v>291</v>
      </c>
      <c r="E2271" s="86">
        <f>+IF(ISNUMBER(DATA!J688),DATA!J688,"n/a")</f>
        <v>85236.17</v>
      </c>
      <c r="F2271" s="77">
        <f>+IF(ISNUMBER(DATA!K688),DATA!K688,"n/a")</f>
        <v>-0.13748992014947101</v>
      </c>
      <c r="G2271" s="86">
        <f>+IF(ISNUMBER(DATA!T688),DATA!T688,"n/a")</f>
        <v>305789.15000000002</v>
      </c>
      <c r="H2271" s="77">
        <f>+IF(ISNUMBER(DATA!U688),DATA!U688,"n/a")</f>
        <v>-0.13765451245618801</v>
      </c>
      <c r="I2271" s="86">
        <f>+IF(ISNUMBER(DATA!AD688),DATA!AD688,"n/a")</f>
        <v>623414.36</v>
      </c>
      <c r="J2271" s="77">
        <f>+IF(ISNUMBER(DATA!AE688),DATA!AE688,"n/a")</f>
        <v>-6.7319113334439698E-2</v>
      </c>
      <c r="K2271" s="86">
        <f>+IF(ISNUMBER(DATA!AN688),DATA!AN688,"n/a")</f>
        <v>1259556.69</v>
      </c>
      <c r="L2271" s="77">
        <f>+IF(ISNUMBER(DATA!AO688),DATA!AO688,"n/a")</f>
        <v>-3.0380413257209402E-2</v>
      </c>
      <c r="M2271" s="66"/>
      <c r="N2271" s="66"/>
      <c r="O2271" s="66"/>
      <c r="P2271" s="66"/>
      <c r="Q2271" s="66"/>
      <c r="S2271" s="70"/>
      <c r="U2271" s="70"/>
      <c r="W2271" s="70"/>
      <c r="Y2271" s="70"/>
    </row>
    <row r="2272" spans="1:25" s="69" customFormat="1" x14ac:dyDescent="0.2">
      <c r="A2272" s="66" t="s">
        <v>12</v>
      </c>
      <c r="B2272" s="66" t="s">
        <v>24</v>
      </c>
      <c r="C2272" s="66" t="s">
        <v>25</v>
      </c>
      <c r="D2272" s="66" t="s">
        <v>292</v>
      </c>
      <c r="E2272" s="86">
        <f>+IF(ISNUMBER(DATA!J689),DATA!J689,"n/a")</f>
        <v>669221.54</v>
      </c>
      <c r="F2272" s="77">
        <f>+IF(ISNUMBER(DATA!K689),DATA!K689,"n/a")</f>
        <v>5.8863008865239902E-2</v>
      </c>
      <c r="G2272" s="86">
        <f>+IF(ISNUMBER(DATA!T689),DATA!T689,"n/a")</f>
        <v>2213363.02</v>
      </c>
      <c r="H2272" s="77">
        <f>+IF(ISNUMBER(DATA!U689),DATA!U689,"n/a")</f>
        <v>2.0840318558603702E-2</v>
      </c>
      <c r="I2272" s="86">
        <f>+IF(ISNUMBER(DATA!AD689),DATA!AD689,"n/a")</f>
        <v>4373229.7</v>
      </c>
      <c r="J2272" s="77">
        <f>+IF(ISNUMBER(DATA!AE689),DATA!AE689,"n/a")</f>
        <v>3.6810154453293699E-2</v>
      </c>
      <c r="K2272" s="86">
        <f>+IF(ISNUMBER(DATA!AN689),DATA!AN689,"n/a")</f>
        <v>8368302.6100000003</v>
      </c>
      <c r="L2272" s="77">
        <f>+IF(ISNUMBER(DATA!AO689),DATA!AO689,"n/a")</f>
        <v>5.6764952170638497E-2</v>
      </c>
      <c r="M2272" s="66"/>
      <c r="N2272" s="66"/>
      <c r="O2272" s="66"/>
      <c r="P2272" s="66"/>
      <c r="Q2272" s="66"/>
      <c r="S2272" s="70"/>
      <c r="U2272" s="70"/>
      <c r="W2272" s="70"/>
      <c r="Y2272" s="70"/>
    </row>
    <row r="2273" spans="1:25" s="69" customFormat="1" x14ac:dyDescent="0.2">
      <c r="A2273" s="66" t="s">
        <v>12</v>
      </c>
      <c r="B2273" s="66" t="s">
        <v>24</v>
      </c>
      <c r="C2273" s="66" t="s">
        <v>25</v>
      </c>
      <c r="D2273" s="66" t="s">
        <v>293</v>
      </c>
      <c r="E2273" s="86">
        <f>+IF(ISNUMBER(DATA!J690),DATA!J690,"n/a")</f>
        <v>38476.11</v>
      </c>
      <c r="F2273" s="77">
        <f>+IF(ISNUMBER(DATA!K690),DATA!K690,"n/a")</f>
        <v>-0.13846538634038499</v>
      </c>
      <c r="G2273" s="86">
        <f>+IF(ISNUMBER(DATA!T690),DATA!T690,"n/a")</f>
        <v>137537.25</v>
      </c>
      <c r="H2273" s="77">
        <f>+IF(ISNUMBER(DATA!U690),DATA!U690,"n/a")</f>
        <v>-4.0578334815557997E-2</v>
      </c>
      <c r="I2273" s="86">
        <f>+IF(ISNUMBER(DATA!AD690),DATA!AD690,"n/a")</f>
        <v>252756.52</v>
      </c>
      <c r="J2273" s="77">
        <f>+IF(ISNUMBER(DATA!AE690),DATA!AE690,"n/a")</f>
        <v>-7.3786816619797205E-2</v>
      </c>
      <c r="K2273" s="86">
        <f>+IF(ISNUMBER(DATA!AN690),DATA!AN690,"n/a")</f>
        <v>515171.24</v>
      </c>
      <c r="L2273" s="77">
        <f>+IF(ISNUMBER(DATA!AO690),DATA!AO690,"n/a")</f>
        <v>-7.8223573250372602E-2</v>
      </c>
      <c r="M2273" s="66"/>
      <c r="N2273" s="66"/>
      <c r="O2273" s="66"/>
      <c r="P2273" s="66"/>
      <c r="Q2273" s="66"/>
      <c r="S2273" s="70"/>
      <c r="U2273" s="70"/>
      <c r="W2273" s="70"/>
      <c r="Y2273" s="70"/>
    </row>
    <row r="2274" spans="1:25" s="69" customFormat="1" x14ac:dyDescent="0.2">
      <c r="A2274" s="66" t="s">
        <v>12</v>
      </c>
      <c r="B2274" s="66" t="s">
        <v>24</v>
      </c>
      <c r="C2274" s="66" t="s">
        <v>25</v>
      </c>
      <c r="D2274" s="66" t="s">
        <v>294</v>
      </c>
      <c r="E2274" s="86">
        <f>+IF(ISNUMBER(DATA!J691),DATA!J691,"n/a")</f>
        <v>195735.9</v>
      </c>
      <c r="F2274" s="77">
        <f>+IF(ISNUMBER(DATA!K691),DATA!K691,"n/a")</f>
        <v>-0.13220069274659099</v>
      </c>
      <c r="G2274" s="86">
        <f>+IF(ISNUMBER(DATA!T691),DATA!T691,"n/a")</f>
        <v>711954.69</v>
      </c>
      <c r="H2274" s="77">
        <f>+IF(ISNUMBER(DATA!U691),DATA!U691,"n/a")</f>
        <v>-2.0085196352051599E-2</v>
      </c>
      <c r="I2274" s="86">
        <f>+IF(ISNUMBER(DATA!AD691),DATA!AD691,"n/a")</f>
        <v>1389192.14</v>
      </c>
      <c r="J2274" s="77">
        <f>+IF(ISNUMBER(DATA!AE691),DATA!AE691,"n/a")</f>
        <v>-2.27545971524321E-2</v>
      </c>
      <c r="K2274" s="86">
        <f>+IF(ISNUMBER(DATA!AN691),DATA!AN691,"n/a")</f>
        <v>2625417.4700000002</v>
      </c>
      <c r="L2274" s="77">
        <f>+IF(ISNUMBER(DATA!AO691),DATA!AO691,"n/a")</f>
        <v>1.0516946530476299E-2</v>
      </c>
      <c r="M2274" s="66"/>
      <c r="N2274" s="66"/>
      <c r="O2274" s="66"/>
      <c r="P2274" s="66"/>
      <c r="Q2274" s="66"/>
      <c r="S2274" s="70"/>
      <c r="U2274" s="70"/>
      <c r="W2274" s="70"/>
      <c r="Y2274" s="70"/>
    </row>
    <row r="2275" spans="1:25" s="69" customFormat="1" x14ac:dyDescent="0.2">
      <c r="A2275" s="66" t="s">
        <v>12</v>
      </c>
      <c r="B2275" s="66" t="s">
        <v>24</v>
      </c>
      <c r="C2275" s="66" t="s">
        <v>25</v>
      </c>
      <c r="D2275" s="66" t="s">
        <v>295</v>
      </c>
      <c r="E2275" s="86">
        <f>+IF(ISNUMBER(DATA!J692),DATA!J692,"n/a")</f>
        <v>198337.67</v>
      </c>
      <c r="F2275" s="77">
        <f>+IF(ISNUMBER(DATA!K692),DATA!K692,"n/a")</f>
        <v>-0.13651649928513801</v>
      </c>
      <c r="G2275" s="86">
        <f>+IF(ISNUMBER(DATA!T692),DATA!T692,"n/a")</f>
        <v>585379.77</v>
      </c>
      <c r="H2275" s="77">
        <f>+IF(ISNUMBER(DATA!U692),DATA!U692,"n/a")</f>
        <v>-0.27638695356983001</v>
      </c>
      <c r="I2275" s="86">
        <f>+IF(ISNUMBER(DATA!AD692),DATA!AD692,"n/a")</f>
        <v>1066468.58</v>
      </c>
      <c r="J2275" s="77">
        <f>+IF(ISNUMBER(DATA!AE692),DATA!AE692,"n/a")</f>
        <v>-0.204827024837343</v>
      </c>
      <c r="K2275" s="86">
        <f>+IF(ISNUMBER(DATA!AN692),DATA!AN692,"n/a")</f>
        <v>2162169.5699999998</v>
      </c>
      <c r="L2275" s="77">
        <f>+IF(ISNUMBER(DATA!AO692),DATA!AO692,"n/a")</f>
        <v>-0.174261861174272</v>
      </c>
      <c r="M2275" s="66"/>
      <c r="N2275" s="66"/>
      <c r="O2275" s="66"/>
      <c r="P2275" s="66"/>
      <c r="Q2275" s="66"/>
      <c r="S2275" s="70"/>
      <c r="U2275" s="70"/>
      <c r="W2275" s="70"/>
      <c r="Y2275" s="70"/>
    </row>
    <row r="2276" spans="1:25" s="69" customFormat="1" x14ac:dyDescent="0.2">
      <c r="A2276" s="66" t="s">
        <v>12</v>
      </c>
      <c r="B2276" s="66" t="s">
        <v>24</v>
      </c>
      <c r="C2276" s="66" t="s">
        <v>25</v>
      </c>
      <c r="D2276" s="66" t="s">
        <v>296</v>
      </c>
      <c r="E2276" s="86">
        <f>+IF(ISNUMBER(DATA!J693),DATA!J693,"n/a")</f>
        <v>246275.96</v>
      </c>
      <c r="F2276" s="77">
        <f>+IF(ISNUMBER(DATA!K693),DATA!K693,"n/a")</f>
        <v>-0.239633984645406</v>
      </c>
      <c r="G2276" s="86">
        <f>+IF(ISNUMBER(DATA!T693),DATA!T693,"n/a")</f>
        <v>786238.86</v>
      </c>
      <c r="H2276" s="77">
        <f>+IF(ISNUMBER(DATA!U693),DATA!U693,"n/a")</f>
        <v>-6.5171828786657102E-2</v>
      </c>
      <c r="I2276" s="86">
        <f>+IF(ISNUMBER(DATA!AD693),DATA!AD693,"n/a")</f>
        <v>1460423.46</v>
      </c>
      <c r="J2276" s="77">
        <f>+IF(ISNUMBER(DATA!AE693),DATA!AE693,"n/a")</f>
        <v>2.0737004311244599E-2</v>
      </c>
      <c r="K2276" s="86">
        <f>+IF(ISNUMBER(DATA!AN693),DATA!AN693,"n/a")</f>
        <v>2667978.79</v>
      </c>
      <c r="L2276" s="77">
        <f>+IF(ISNUMBER(DATA!AO693),DATA!AO693,"n/a")</f>
        <v>-3.9889531575040202E-2</v>
      </c>
      <c r="M2276" s="66"/>
      <c r="N2276" s="66"/>
      <c r="O2276" s="66"/>
      <c r="P2276" s="66"/>
      <c r="Q2276" s="66"/>
      <c r="S2276" s="70"/>
      <c r="U2276" s="70"/>
      <c r="W2276" s="70"/>
      <c r="Y2276" s="70"/>
    </row>
    <row r="2277" spans="1:25" s="69" customFormat="1" x14ac:dyDescent="0.2">
      <c r="A2277" s="66" t="s">
        <v>12</v>
      </c>
      <c r="B2277" s="66" t="s">
        <v>24</v>
      </c>
      <c r="C2277" s="66" t="s">
        <v>25</v>
      </c>
      <c r="D2277" s="66" t="s">
        <v>297</v>
      </c>
      <c r="E2277" s="86">
        <f>+IF(ISNUMBER(DATA!J694),DATA!J694,"n/a")</f>
        <v>52005.51</v>
      </c>
      <c r="F2277" s="77">
        <f>+IF(ISNUMBER(DATA!K694),DATA!K694,"n/a")</f>
        <v>3.7694447326623602E-2</v>
      </c>
      <c r="G2277" s="86">
        <f>+IF(ISNUMBER(DATA!T694),DATA!T694,"n/a")</f>
        <v>173679.85</v>
      </c>
      <c r="H2277" s="77">
        <f>+IF(ISNUMBER(DATA!U694),DATA!U694,"n/a")</f>
        <v>-1.4397593421064199E-2</v>
      </c>
      <c r="I2277" s="86">
        <f>+IF(ISNUMBER(DATA!AD694),DATA!AD694,"n/a")</f>
        <v>325209.98</v>
      </c>
      <c r="J2277" s="77">
        <f>+IF(ISNUMBER(DATA!AE694),DATA!AE694,"n/a")</f>
        <v>-5.2921043180699102E-2</v>
      </c>
      <c r="K2277" s="86">
        <f>+IF(ISNUMBER(DATA!AN694),DATA!AN694,"n/a")</f>
        <v>649427.53</v>
      </c>
      <c r="L2277" s="77">
        <f>+IF(ISNUMBER(DATA!AO694),DATA!AO694,"n/a")</f>
        <v>-7.3138688339896799E-2</v>
      </c>
      <c r="M2277" s="66"/>
      <c r="N2277" s="66"/>
      <c r="O2277" s="66"/>
      <c r="P2277" s="66"/>
      <c r="Q2277" s="66"/>
      <c r="S2277" s="70"/>
      <c r="U2277" s="70"/>
      <c r="W2277" s="70"/>
      <c r="Y2277" s="70"/>
    </row>
    <row r="2278" spans="1:25" s="69" customFormat="1" x14ac:dyDescent="0.2">
      <c r="A2278" s="66" t="s">
        <v>12</v>
      </c>
      <c r="B2278" s="66" t="s">
        <v>24</v>
      </c>
      <c r="C2278" s="66" t="s">
        <v>25</v>
      </c>
      <c r="D2278" s="66" t="s">
        <v>298</v>
      </c>
      <c r="E2278" s="86">
        <f>+IF(ISNUMBER(DATA!J695),DATA!J695,"n/a")</f>
        <v>105760.2</v>
      </c>
      <c r="F2278" s="77">
        <f>+IF(ISNUMBER(DATA!K695),DATA!K695,"n/a")</f>
        <v>-0.235704278819408</v>
      </c>
      <c r="G2278" s="86">
        <f>+IF(ISNUMBER(DATA!T695),DATA!T695,"n/a")</f>
        <v>319708.93</v>
      </c>
      <c r="H2278" s="77">
        <f>+IF(ISNUMBER(DATA!U695),DATA!U695,"n/a")</f>
        <v>-0.17416596191608799</v>
      </c>
      <c r="I2278" s="86">
        <f>+IF(ISNUMBER(DATA!AD695),DATA!AD695,"n/a")</f>
        <v>596817.15</v>
      </c>
      <c r="J2278" s="77">
        <f>+IF(ISNUMBER(DATA!AE695),DATA!AE695,"n/a")</f>
        <v>-0.116013312682094</v>
      </c>
      <c r="K2278" s="86">
        <f>+IF(ISNUMBER(DATA!AN695),DATA!AN695,"n/a")</f>
        <v>1396458.87</v>
      </c>
      <c r="L2278" s="77">
        <f>+IF(ISNUMBER(DATA!AO695),DATA!AO695,"n/a")</f>
        <v>-5.8752638300034903E-2</v>
      </c>
      <c r="M2278" s="66"/>
      <c r="N2278" s="66"/>
      <c r="O2278" s="66"/>
      <c r="P2278" s="66"/>
      <c r="Q2278" s="66"/>
      <c r="S2278" s="70"/>
      <c r="U2278" s="70"/>
      <c r="W2278" s="70"/>
      <c r="Y2278" s="70"/>
    </row>
    <row r="2279" spans="1:25" s="69" customFormat="1" x14ac:dyDescent="0.2">
      <c r="A2279" s="66" t="s">
        <v>12</v>
      </c>
      <c r="B2279" s="66" t="s">
        <v>24</v>
      </c>
      <c r="C2279" s="66" t="s">
        <v>25</v>
      </c>
      <c r="D2279" s="66" t="s">
        <v>299</v>
      </c>
      <c r="E2279" s="86">
        <f>+IF(ISNUMBER(DATA!J696),DATA!J696,"n/a")</f>
        <v>642654.99</v>
      </c>
      <c r="F2279" s="77">
        <f>+IF(ISNUMBER(DATA!K696),DATA!K696,"n/a")</f>
        <v>-6.1308158913503302E-2</v>
      </c>
      <c r="G2279" s="86">
        <f>+IF(ISNUMBER(DATA!T696),DATA!T696,"n/a")</f>
        <v>2316168.9500000002</v>
      </c>
      <c r="H2279" s="77">
        <f>+IF(ISNUMBER(DATA!U696),DATA!U696,"n/a")</f>
        <v>-2.0623438579697301E-2</v>
      </c>
      <c r="I2279" s="86">
        <f>+IF(ISNUMBER(DATA!AD696),DATA!AD696,"n/a")</f>
        <v>4836886.88</v>
      </c>
      <c r="J2279" s="77">
        <f>+IF(ISNUMBER(DATA!AE696),DATA!AE696,"n/a")</f>
        <v>4.1831854025660802E-2</v>
      </c>
      <c r="K2279" s="86">
        <f>+IF(ISNUMBER(DATA!AN696),DATA!AN696,"n/a")</f>
        <v>8814094.3300000001</v>
      </c>
      <c r="L2279" s="77">
        <f>+IF(ISNUMBER(DATA!AO696),DATA!AO696,"n/a")</f>
        <v>4.4367733489211997E-2</v>
      </c>
      <c r="M2279" s="66"/>
      <c r="N2279" s="66"/>
      <c r="O2279" s="66"/>
      <c r="P2279" s="66"/>
      <c r="Q2279" s="66"/>
      <c r="S2279" s="70"/>
      <c r="U2279" s="70"/>
      <c r="W2279" s="70"/>
      <c r="Y2279" s="70"/>
    </row>
    <row r="2280" spans="1:25" s="69" customFormat="1" x14ac:dyDescent="0.2">
      <c r="A2280" s="66" t="s">
        <v>12</v>
      </c>
      <c r="B2280" s="66" t="s">
        <v>24</v>
      </c>
      <c r="C2280" s="66" t="s">
        <v>25</v>
      </c>
      <c r="D2280" s="66" t="s">
        <v>300</v>
      </c>
      <c r="E2280" s="86">
        <f>+IF(ISNUMBER(DATA!J697),DATA!J697,"n/a")</f>
        <v>449919.48</v>
      </c>
      <c r="F2280" s="77">
        <f>+IF(ISNUMBER(DATA!K697),DATA!K697,"n/a")</f>
        <v>-5.6205847045637997E-2</v>
      </c>
      <c r="G2280" s="86">
        <f>+IF(ISNUMBER(DATA!T697),DATA!T697,"n/a")</f>
        <v>1566358.31</v>
      </c>
      <c r="H2280" s="77">
        <f>+IF(ISNUMBER(DATA!U697),DATA!U697,"n/a")</f>
        <v>-1.42993640425514E-2</v>
      </c>
      <c r="I2280" s="86">
        <f>+IF(ISNUMBER(DATA!AD697),DATA!AD697,"n/a")</f>
        <v>2998813.92</v>
      </c>
      <c r="J2280" s="77">
        <f>+IF(ISNUMBER(DATA!AE697),DATA!AE697,"n/a")</f>
        <v>-3.5117574001420101E-3</v>
      </c>
      <c r="K2280" s="86">
        <f>+IF(ISNUMBER(DATA!AN697),DATA!AN697,"n/a")</f>
        <v>5813394.3899999997</v>
      </c>
      <c r="L2280" s="77">
        <f>+IF(ISNUMBER(DATA!AO697),DATA!AO697,"n/a")</f>
        <v>1.0880467171841999E-3</v>
      </c>
      <c r="M2280" s="66"/>
      <c r="N2280" s="66"/>
      <c r="O2280" s="66"/>
      <c r="P2280" s="66"/>
      <c r="Q2280" s="66"/>
      <c r="S2280" s="70"/>
      <c r="U2280" s="70"/>
      <c r="W2280" s="70"/>
      <c r="Y2280" s="70"/>
    </row>
    <row r="2281" spans="1:25" s="69" customFormat="1" x14ac:dyDescent="0.2">
      <c r="A2281" s="66" t="s">
        <v>12</v>
      </c>
      <c r="B2281" s="66" t="s">
        <v>24</v>
      </c>
      <c r="C2281" s="66" t="s">
        <v>25</v>
      </c>
      <c r="D2281" s="66" t="s">
        <v>301</v>
      </c>
      <c r="E2281" s="86">
        <f>+IF(ISNUMBER(DATA!J698),DATA!J698,"n/a")</f>
        <v>45194.12</v>
      </c>
      <c r="F2281" s="77">
        <f>+IF(ISNUMBER(DATA!K698),DATA!K698,"n/a")</f>
        <v>0.20207549909912401</v>
      </c>
      <c r="G2281" s="86">
        <f>+IF(ISNUMBER(DATA!T698),DATA!T698,"n/a")</f>
        <v>148720.01999999999</v>
      </c>
      <c r="H2281" s="77">
        <f>+IF(ISNUMBER(DATA!U698),DATA!U698,"n/a")</f>
        <v>5.36283435621418E-2</v>
      </c>
      <c r="I2281" s="86">
        <f>+IF(ISNUMBER(DATA!AD698),DATA!AD698,"n/a")</f>
        <v>280719.03000000003</v>
      </c>
      <c r="J2281" s="77">
        <f>+IF(ISNUMBER(DATA!AE698),DATA!AE698,"n/a")</f>
        <v>3.41662111105542E-2</v>
      </c>
      <c r="K2281" s="86">
        <f>+IF(ISNUMBER(DATA!AN698),DATA!AN698,"n/a")</f>
        <v>561891.64</v>
      </c>
      <c r="L2281" s="77">
        <f>+IF(ISNUMBER(DATA!AO698),DATA!AO698,"n/a")</f>
        <v>3.62262068070138E-2</v>
      </c>
      <c r="M2281" s="66"/>
      <c r="N2281" s="66"/>
      <c r="O2281" s="66"/>
      <c r="P2281" s="66"/>
      <c r="Q2281" s="66"/>
      <c r="S2281" s="70"/>
      <c r="U2281" s="70"/>
      <c r="W2281" s="70"/>
      <c r="Y2281" s="70"/>
    </row>
    <row r="2282" spans="1:25" s="69" customFormat="1" x14ac:dyDescent="0.2">
      <c r="A2282" s="66" t="s">
        <v>12</v>
      </c>
      <c r="B2282" s="66" t="s">
        <v>24</v>
      </c>
      <c r="C2282" s="66" t="s">
        <v>25</v>
      </c>
      <c r="D2282" s="66" t="s">
        <v>302</v>
      </c>
      <c r="E2282" s="86">
        <f>+IF(ISNUMBER(DATA!J699),DATA!J699,"n/a")</f>
        <v>118282.58</v>
      </c>
      <c r="F2282" s="77">
        <f>+IF(ISNUMBER(DATA!K699),DATA!K699,"n/a")</f>
        <v>-0.111773786904551</v>
      </c>
      <c r="G2282" s="86">
        <f>+IF(ISNUMBER(DATA!T699),DATA!T699,"n/a")</f>
        <v>425298.94</v>
      </c>
      <c r="H2282" s="77">
        <f>+IF(ISNUMBER(DATA!U699),DATA!U699,"n/a")</f>
        <v>-2.7352369480047999E-2</v>
      </c>
      <c r="I2282" s="86">
        <f>+IF(ISNUMBER(DATA!AD699),DATA!AD699,"n/a")</f>
        <v>823680.52</v>
      </c>
      <c r="J2282" s="77">
        <f>+IF(ISNUMBER(DATA!AE699),DATA!AE699,"n/a")</f>
        <v>-3.6667453459481802E-2</v>
      </c>
      <c r="K2282" s="86">
        <f>+IF(ISNUMBER(DATA!AN699),DATA!AN699,"n/a")</f>
        <v>1589417.12</v>
      </c>
      <c r="L2282" s="77">
        <f>+IF(ISNUMBER(DATA!AO699),DATA!AO699,"n/a")</f>
        <v>-1.5710921263289001E-2</v>
      </c>
      <c r="M2282" s="66"/>
      <c r="N2282" s="66"/>
      <c r="O2282" s="66"/>
      <c r="P2282" s="66"/>
      <c r="Q2282" s="66"/>
      <c r="S2282" s="70"/>
      <c r="U2282" s="70"/>
      <c r="W2282" s="70"/>
      <c r="Y2282" s="70"/>
    </row>
    <row r="2283" spans="1:25" s="69" customFormat="1" x14ac:dyDescent="0.2">
      <c r="A2283" s="66" t="s">
        <v>12</v>
      </c>
      <c r="B2283" s="66" t="s">
        <v>24</v>
      </c>
      <c r="C2283" s="66" t="s">
        <v>25</v>
      </c>
      <c r="D2283" s="66" t="s">
        <v>303</v>
      </c>
      <c r="E2283" s="86">
        <f>+IF(ISNUMBER(DATA!J700),DATA!J700,"n/a")</f>
        <v>76237.66</v>
      </c>
      <c r="F2283" s="77">
        <f>+IF(ISNUMBER(DATA!K700),DATA!K700,"n/a")</f>
        <v>-7.00511792500874E-2</v>
      </c>
      <c r="G2283" s="86">
        <f>+IF(ISNUMBER(DATA!T700),DATA!T700,"n/a")</f>
        <v>280312.78000000003</v>
      </c>
      <c r="H2283" s="77">
        <f>+IF(ISNUMBER(DATA!U700),DATA!U700,"n/a")</f>
        <v>2.5036055224094498E-3</v>
      </c>
      <c r="I2283" s="86">
        <f>+IF(ISNUMBER(DATA!AD700),DATA!AD700,"n/a")</f>
        <v>535214.57999999996</v>
      </c>
      <c r="J2283" s="77">
        <f>+IF(ISNUMBER(DATA!AE700),DATA!AE700,"n/a")</f>
        <v>1.8065297218463401E-2</v>
      </c>
      <c r="K2283" s="86">
        <f>+IF(ISNUMBER(DATA!AN700),DATA!AN700,"n/a")</f>
        <v>1061749.25</v>
      </c>
      <c r="L2283" s="77">
        <f>+IF(ISNUMBER(DATA!AO700),DATA!AO700,"n/a")</f>
        <v>-3.7034548268120603E-2</v>
      </c>
      <c r="M2283" s="66"/>
      <c r="N2283" s="66"/>
      <c r="O2283" s="66"/>
      <c r="P2283" s="66"/>
      <c r="Q2283" s="66"/>
      <c r="S2283" s="70"/>
      <c r="U2283" s="70"/>
      <c r="W2283" s="70"/>
      <c r="Y2283" s="70"/>
    </row>
    <row r="2284" spans="1:25" s="69" customFormat="1" x14ac:dyDescent="0.2">
      <c r="A2284" s="66" t="s">
        <v>12</v>
      </c>
      <c r="B2284" s="66" t="s">
        <v>24</v>
      </c>
      <c r="C2284" s="66" t="s">
        <v>25</v>
      </c>
      <c r="D2284" s="66" t="s">
        <v>304</v>
      </c>
      <c r="E2284" s="86">
        <f>+IF(ISNUMBER(DATA!J701),DATA!J701,"n/a")</f>
        <v>297719.87</v>
      </c>
      <c r="F2284" s="77">
        <f>+IF(ISNUMBER(DATA!K701),DATA!K701,"n/a")</f>
        <v>0.170832486171767</v>
      </c>
      <c r="G2284" s="86">
        <f>+IF(ISNUMBER(DATA!T701),DATA!T701,"n/a")</f>
        <v>941110.52</v>
      </c>
      <c r="H2284" s="77">
        <f>+IF(ISNUMBER(DATA!U701),DATA!U701,"n/a")</f>
        <v>8.6126778788258501E-2</v>
      </c>
      <c r="I2284" s="86">
        <f>+IF(ISNUMBER(DATA!AD701),DATA!AD701,"n/a")</f>
        <v>1788270.2</v>
      </c>
      <c r="J2284" s="77">
        <f>+IF(ISNUMBER(DATA!AE701),DATA!AE701,"n/a")</f>
        <v>5.37788743567226E-2</v>
      </c>
      <c r="K2284" s="86">
        <f>+IF(ISNUMBER(DATA!AN701),DATA!AN701,"n/a")</f>
        <v>3297658.87</v>
      </c>
      <c r="L2284" s="77">
        <f>+IF(ISNUMBER(DATA!AO701),DATA!AO701,"n/a")</f>
        <v>5.38964314107854E-2</v>
      </c>
      <c r="M2284" s="66"/>
      <c r="N2284" s="66"/>
      <c r="O2284" s="66"/>
      <c r="P2284" s="66"/>
      <c r="Q2284" s="66"/>
      <c r="S2284" s="70"/>
      <c r="U2284" s="70"/>
      <c r="W2284" s="70"/>
      <c r="Y2284" s="70"/>
    </row>
    <row r="2285" spans="1:25" s="69" customFormat="1" x14ac:dyDescent="0.2">
      <c r="A2285" s="66" t="s">
        <v>12</v>
      </c>
      <c r="B2285" s="66" t="s">
        <v>24</v>
      </c>
      <c r="C2285" s="66" t="s">
        <v>25</v>
      </c>
      <c r="D2285" s="66" t="s">
        <v>305</v>
      </c>
      <c r="E2285" s="86">
        <f>+IF(ISNUMBER(DATA!J702),DATA!J702,"n/a")</f>
        <v>232237.23</v>
      </c>
      <c r="F2285" s="77">
        <f>+IF(ISNUMBER(DATA!K702),DATA!K702,"n/a")</f>
        <v>2.2484492603189202E-2</v>
      </c>
      <c r="G2285" s="86">
        <f>+IF(ISNUMBER(DATA!T702),DATA!T702,"n/a")</f>
        <v>810190.81</v>
      </c>
      <c r="H2285" s="77">
        <f>+IF(ISNUMBER(DATA!U702),DATA!U702,"n/a")</f>
        <v>2.59178897265302E-2</v>
      </c>
      <c r="I2285" s="86">
        <f>+IF(ISNUMBER(DATA!AD702),DATA!AD702,"n/a")</f>
        <v>1595260.56</v>
      </c>
      <c r="J2285" s="77">
        <f>+IF(ISNUMBER(DATA!AE702),DATA!AE702,"n/a")</f>
        <v>3.7673838488672999E-2</v>
      </c>
      <c r="K2285" s="86">
        <f>+IF(ISNUMBER(DATA!AN702),DATA!AN702,"n/a")</f>
        <v>2978505.82</v>
      </c>
      <c r="L2285" s="77">
        <f>+IF(ISNUMBER(DATA!AO702),DATA!AO702,"n/a")</f>
        <v>3.8179156454540897E-2</v>
      </c>
      <c r="M2285" s="66"/>
      <c r="N2285" s="66"/>
      <c r="O2285" s="66"/>
      <c r="P2285" s="66"/>
      <c r="Q2285" s="66"/>
      <c r="S2285" s="70"/>
      <c r="U2285" s="70"/>
      <c r="W2285" s="70"/>
      <c r="Y2285" s="70"/>
    </row>
    <row r="2286" spans="1:25" s="69" customFormat="1" x14ac:dyDescent="0.2">
      <c r="A2286" s="66" t="s">
        <v>12</v>
      </c>
      <c r="B2286" s="66" t="s">
        <v>24</v>
      </c>
      <c r="C2286" s="66" t="s">
        <v>25</v>
      </c>
      <c r="D2286" s="66" t="s">
        <v>306</v>
      </c>
      <c r="E2286" s="86">
        <f>+IF(ISNUMBER(DATA!J703),DATA!J703,"n/a")</f>
        <v>247891.68</v>
      </c>
      <c r="F2286" s="77">
        <f>+IF(ISNUMBER(DATA!K703),DATA!K703,"n/a")</f>
        <v>0.23129950167701299</v>
      </c>
      <c r="G2286" s="86">
        <f>+IF(ISNUMBER(DATA!T703),DATA!T703,"n/a")</f>
        <v>747229.11</v>
      </c>
      <c r="H2286" s="77">
        <f>+IF(ISNUMBER(DATA!U703),DATA!U703,"n/a")</f>
        <v>7.9842327196155499E-2</v>
      </c>
      <c r="I2286" s="86">
        <f>+IF(ISNUMBER(DATA!AD703),DATA!AD703,"n/a")</f>
        <v>1522693.34</v>
      </c>
      <c r="J2286" s="77">
        <f>+IF(ISNUMBER(DATA!AE703),DATA!AE703,"n/a")</f>
        <v>-1.45774320380003E-2</v>
      </c>
      <c r="K2286" s="86">
        <f>+IF(ISNUMBER(DATA!AN703),DATA!AN703,"n/a")</f>
        <v>2695410.68</v>
      </c>
      <c r="L2286" s="77">
        <f>+IF(ISNUMBER(DATA!AO703),DATA!AO703,"n/a")</f>
        <v>-7.8849207737760302E-2</v>
      </c>
      <c r="M2286" s="66"/>
      <c r="N2286" s="66"/>
      <c r="O2286" s="66"/>
      <c r="P2286" s="66"/>
      <c r="Q2286" s="66"/>
      <c r="S2286" s="70"/>
      <c r="U2286" s="70"/>
      <c r="W2286" s="70"/>
      <c r="Y2286" s="70"/>
    </row>
    <row r="2287" spans="1:25" s="69" customFormat="1" x14ac:dyDescent="0.2">
      <c r="A2287" s="66" t="s">
        <v>12</v>
      </c>
      <c r="B2287" s="66" t="s">
        <v>24</v>
      </c>
      <c r="C2287" s="66" t="s">
        <v>25</v>
      </c>
      <c r="D2287" s="66" t="s">
        <v>307</v>
      </c>
      <c r="E2287" s="86">
        <f>+IF(ISNUMBER(DATA!J704),DATA!J704,"n/a")</f>
        <v>197940.78</v>
      </c>
      <c r="F2287" s="77">
        <f>+IF(ISNUMBER(DATA!K704),DATA!K704,"n/a")</f>
        <v>-5.7397297235261997E-2</v>
      </c>
      <c r="G2287" s="86">
        <f>+IF(ISNUMBER(DATA!T704),DATA!T704,"n/a")</f>
        <v>680413.49</v>
      </c>
      <c r="H2287" s="77">
        <f>+IF(ISNUMBER(DATA!U704),DATA!U704,"n/a")</f>
        <v>-8.0937987655285898E-2</v>
      </c>
      <c r="I2287" s="86">
        <f>+IF(ISNUMBER(DATA!AD704),DATA!AD704,"n/a")</f>
        <v>1345713.68</v>
      </c>
      <c r="J2287" s="77">
        <f>+IF(ISNUMBER(DATA!AE704),DATA!AE704,"n/a")</f>
        <v>-8.7514609737993701E-2</v>
      </c>
      <c r="K2287" s="86">
        <f>+IF(ISNUMBER(DATA!AN704),DATA!AN704,"n/a")</f>
        <v>2633964.92</v>
      </c>
      <c r="L2287" s="77">
        <f>+IF(ISNUMBER(DATA!AO704),DATA!AO704,"n/a")</f>
        <v>-5.6907304150059602E-2</v>
      </c>
      <c r="M2287" s="66"/>
      <c r="N2287" s="66"/>
      <c r="O2287" s="66"/>
      <c r="P2287" s="66"/>
      <c r="Q2287" s="66"/>
      <c r="S2287" s="70"/>
      <c r="U2287" s="70"/>
      <c r="W2287" s="70"/>
      <c r="Y2287" s="70"/>
    </row>
    <row r="2288" spans="1:25" s="69" customFormat="1" x14ac:dyDescent="0.2">
      <c r="A2288" s="66" t="s">
        <v>12</v>
      </c>
      <c r="B2288" s="66" t="s">
        <v>24</v>
      </c>
      <c r="C2288" s="66" t="s">
        <v>25</v>
      </c>
      <c r="D2288" s="66" t="s">
        <v>308</v>
      </c>
      <c r="E2288" s="86">
        <f>+IF(ISNUMBER(DATA!J705),DATA!J705,"n/a")</f>
        <v>133829.63</v>
      </c>
      <c r="F2288" s="77">
        <f>+IF(ISNUMBER(DATA!K705),DATA!K705,"n/a")</f>
        <v>3.6079399064545402E-2</v>
      </c>
      <c r="G2288" s="86">
        <f>+IF(ISNUMBER(DATA!T705),DATA!T705,"n/a")</f>
        <v>425158.8</v>
      </c>
      <c r="H2288" s="77">
        <f>+IF(ISNUMBER(DATA!U705),DATA!U705,"n/a")</f>
        <v>-4.7457693344498501E-2</v>
      </c>
      <c r="I2288" s="86">
        <f>+IF(ISNUMBER(DATA!AD705),DATA!AD705,"n/a")</f>
        <v>809289.2</v>
      </c>
      <c r="J2288" s="77">
        <f>+IF(ISNUMBER(DATA!AE705),DATA!AE705,"n/a")</f>
        <v>-7.8111358161376293E-2</v>
      </c>
      <c r="K2288" s="86">
        <f>+IF(ISNUMBER(DATA!AN705),DATA!AN705,"n/a")</f>
        <v>1563187.64</v>
      </c>
      <c r="L2288" s="77">
        <f>+IF(ISNUMBER(DATA!AO705),DATA!AO705,"n/a")</f>
        <v>-8.4589012645900893E-2</v>
      </c>
      <c r="M2288" s="66"/>
      <c r="N2288" s="66"/>
      <c r="O2288" s="66"/>
      <c r="P2288" s="66"/>
      <c r="Q2288" s="66"/>
      <c r="S2288" s="70"/>
      <c r="U2288" s="70"/>
      <c r="W2288" s="70"/>
      <c r="Y2288" s="70"/>
    </row>
    <row r="2289" spans="1:25" s="69" customFormat="1" x14ac:dyDescent="0.2">
      <c r="A2289" s="66" t="s">
        <v>12</v>
      </c>
      <c r="B2289" s="66" t="s">
        <v>24</v>
      </c>
      <c r="C2289" s="66" t="s">
        <v>25</v>
      </c>
      <c r="D2289" s="66" t="s">
        <v>309</v>
      </c>
      <c r="E2289" s="86">
        <f>+IF(ISNUMBER(DATA!J706),DATA!J706,"n/a")</f>
        <v>127775.95</v>
      </c>
      <c r="F2289" s="77">
        <f>+IF(ISNUMBER(DATA!K706),DATA!K706,"n/a")</f>
        <v>-4.0907514297709099E-2</v>
      </c>
      <c r="G2289" s="86">
        <f>+IF(ISNUMBER(DATA!T706),DATA!T706,"n/a")</f>
        <v>411528.28</v>
      </c>
      <c r="H2289" s="77">
        <f>+IF(ISNUMBER(DATA!U706),DATA!U706,"n/a")</f>
        <v>-1.6431162931309799E-2</v>
      </c>
      <c r="I2289" s="86">
        <f>+IF(ISNUMBER(DATA!AD706),DATA!AD706,"n/a")</f>
        <v>781167.49</v>
      </c>
      <c r="J2289" s="77">
        <f>+IF(ISNUMBER(DATA!AE706),DATA!AE706,"n/a")</f>
        <v>-1.57715316623298E-2</v>
      </c>
      <c r="K2289" s="86">
        <f>+IF(ISNUMBER(DATA!AN706),DATA!AN706,"n/a")</f>
        <v>1515310.87</v>
      </c>
      <c r="L2289" s="77">
        <f>+IF(ISNUMBER(DATA!AO706),DATA!AO706,"n/a")</f>
        <v>-1.78212154980983E-2</v>
      </c>
      <c r="M2289" s="66"/>
      <c r="N2289" s="66"/>
      <c r="O2289" s="66"/>
      <c r="P2289" s="66"/>
      <c r="Q2289" s="66"/>
      <c r="S2289" s="70"/>
      <c r="U2289" s="70"/>
      <c r="W2289" s="70"/>
      <c r="Y2289" s="70"/>
    </row>
    <row r="2290" spans="1:25" s="69" customFormat="1" x14ac:dyDescent="0.2">
      <c r="A2290" s="66" t="s">
        <v>12</v>
      </c>
      <c r="B2290" s="66" t="s">
        <v>24</v>
      </c>
      <c r="C2290" s="66" t="s">
        <v>25</v>
      </c>
      <c r="D2290" s="66" t="s">
        <v>310</v>
      </c>
      <c r="E2290" s="86">
        <f>+IF(ISNUMBER(DATA!J707),DATA!J707,"n/a")</f>
        <v>97542.71</v>
      </c>
      <c r="F2290" s="77">
        <f>+IF(ISNUMBER(DATA!K707),DATA!K707,"n/a")</f>
        <v>-1.24308358841114E-2</v>
      </c>
      <c r="G2290" s="86">
        <f>+IF(ISNUMBER(DATA!T707),DATA!T707,"n/a")</f>
        <v>310103.65000000002</v>
      </c>
      <c r="H2290" s="77">
        <f>+IF(ISNUMBER(DATA!U707),DATA!U707,"n/a")</f>
        <v>-5.6533341478915401E-2</v>
      </c>
      <c r="I2290" s="86">
        <f>+IF(ISNUMBER(DATA!AD707),DATA!AD707,"n/a")</f>
        <v>568559.29</v>
      </c>
      <c r="J2290" s="77">
        <f>+IF(ISNUMBER(DATA!AE707),DATA!AE707,"n/a")</f>
        <v>-7.9546075255393894E-2</v>
      </c>
      <c r="K2290" s="86">
        <f>+IF(ISNUMBER(DATA!AN707),DATA!AN707,"n/a")</f>
        <v>1140589.78</v>
      </c>
      <c r="L2290" s="77">
        <f>+IF(ISNUMBER(DATA!AO707),DATA!AO707,"n/a")</f>
        <v>-5.78856638772723E-2</v>
      </c>
      <c r="M2290" s="66"/>
      <c r="N2290" s="66"/>
      <c r="O2290" s="66"/>
      <c r="P2290" s="66"/>
      <c r="Q2290" s="66"/>
      <c r="S2290" s="70"/>
      <c r="U2290" s="70"/>
      <c r="W2290" s="70"/>
      <c r="Y2290" s="70"/>
    </row>
    <row r="2291" spans="1:25" s="69" customFormat="1" x14ac:dyDescent="0.2">
      <c r="A2291" s="66" t="s">
        <v>12</v>
      </c>
      <c r="B2291" s="66" t="s">
        <v>24</v>
      </c>
      <c r="C2291" s="66" t="s">
        <v>25</v>
      </c>
      <c r="D2291" s="66" t="s">
        <v>311</v>
      </c>
      <c r="E2291" s="86">
        <f>+IF(ISNUMBER(DATA!J708),DATA!J708,"n/a")</f>
        <v>157123.29</v>
      </c>
      <c r="F2291" s="77">
        <f>+IF(ISNUMBER(DATA!K708),DATA!K708,"n/a")</f>
        <v>0.20029834183997999</v>
      </c>
      <c r="G2291" s="86">
        <f>+IF(ISNUMBER(DATA!T708),DATA!T708,"n/a")</f>
        <v>538331.78</v>
      </c>
      <c r="H2291" s="77">
        <f>+IF(ISNUMBER(DATA!U708),DATA!U708,"n/a")</f>
        <v>0.17098896981763201</v>
      </c>
      <c r="I2291" s="86">
        <f>+IF(ISNUMBER(DATA!AD708),DATA!AD708,"n/a")</f>
        <v>1006296.36</v>
      </c>
      <c r="J2291" s="77">
        <f>+IF(ISNUMBER(DATA!AE708),DATA!AE708,"n/a")</f>
        <v>0.137594670082334</v>
      </c>
      <c r="K2291" s="86">
        <f>+IF(ISNUMBER(DATA!AN708),DATA!AN708,"n/a")</f>
        <v>1804592.37</v>
      </c>
      <c r="L2291" s="77">
        <f>+IF(ISNUMBER(DATA!AO708),DATA!AO708,"n/a")</f>
        <v>9.2862756647679595E-2</v>
      </c>
      <c r="M2291" s="66"/>
      <c r="N2291" s="66"/>
      <c r="O2291" s="66"/>
      <c r="P2291" s="66"/>
      <c r="Q2291" s="66"/>
      <c r="S2291" s="70"/>
      <c r="U2291" s="70"/>
      <c r="W2291" s="70"/>
      <c r="Y2291" s="70"/>
    </row>
    <row r="2292" spans="1:25" s="69" customFormat="1" x14ac:dyDescent="0.2">
      <c r="A2292" s="66" t="s">
        <v>12</v>
      </c>
      <c r="B2292" s="66" t="s">
        <v>24</v>
      </c>
      <c r="C2292" s="66" t="s">
        <v>25</v>
      </c>
      <c r="D2292" s="66" t="s">
        <v>312</v>
      </c>
      <c r="E2292" s="86">
        <f>+IF(ISNUMBER(DATA!J709),DATA!J709,"n/a")</f>
        <v>78215.929999999993</v>
      </c>
      <c r="F2292" s="77">
        <f>+IF(ISNUMBER(DATA!K709),DATA!K709,"n/a")</f>
        <v>5.0755671279332698E-2</v>
      </c>
      <c r="G2292" s="86">
        <f>+IF(ISNUMBER(DATA!T709),DATA!T709,"n/a")</f>
        <v>268189.32</v>
      </c>
      <c r="H2292" s="77">
        <f>+IF(ISNUMBER(DATA!U709),DATA!U709,"n/a")</f>
        <v>2.65200651900648E-2</v>
      </c>
      <c r="I2292" s="86">
        <f>+IF(ISNUMBER(DATA!AD709),DATA!AD709,"n/a")</f>
        <v>510444.92</v>
      </c>
      <c r="J2292" s="77">
        <f>+IF(ISNUMBER(DATA!AE709),DATA!AE709,"n/a")</f>
        <v>-3.0343058830955899E-3</v>
      </c>
      <c r="K2292" s="86">
        <f>+IF(ISNUMBER(DATA!AN709),DATA!AN709,"n/a")</f>
        <v>1003460.7</v>
      </c>
      <c r="L2292" s="77">
        <f>+IF(ISNUMBER(DATA!AO709),DATA!AO709,"n/a")</f>
        <v>-4.4257214809589301E-2</v>
      </c>
      <c r="M2292" s="66"/>
      <c r="N2292" s="66"/>
      <c r="O2292" s="66"/>
      <c r="P2292" s="66"/>
      <c r="Q2292" s="66"/>
      <c r="S2292" s="70"/>
      <c r="U2292" s="70"/>
      <c r="W2292" s="70"/>
      <c r="Y2292" s="70"/>
    </row>
    <row r="2293" spans="1:25" s="69" customFormat="1" x14ac:dyDescent="0.2">
      <c r="A2293" s="66" t="s">
        <v>12</v>
      </c>
      <c r="B2293" s="66" t="s">
        <v>24</v>
      </c>
      <c r="C2293" s="66" t="s">
        <v>25</v>
      </c>
      <c r="D2293" s="66" t="s">
        <v>313</v>
      </c>
      <c r="E2293" s="86">
        <f>+IF(ISNUMBER(DATA!J710),DATA!J710,"n/a")</f>
        <v>146832.23000000001</v>
      </c>
      <c r="F2293" s="77">
        <f>+IF(ISNUMBER(DATA!K710),DATA!K710,"n/a")</f>
        <v>1.32030434133972E-2</v>
      </c>
      <c r="G2293" s="86">
        <f>+IF(ISNUMBER(DATA!T710),DATA!T710,"n/a")</f>
        <v>489587.63</v>
      </c>
      <c r="H2293" s="77">
        <f>+IF(ISNUMBER(DATA!U710),DATA!U710,"n/a")</f>
        <v>-2.14925517632726E-2</v>
      </c>
      <c r="I2293" s="86">
        <f>+IF(ISNUMBER(DATA!AD710),DATA!AD710,"n/a")</f>
        <v>978748.83</v>
      </c>
      <c r="J2293" s="77">
        <f>+IF(ISNUMBER(DATA!AE710),DATA!AE710,"n/a")</f>
        <v>8.9553385063381296E-3</v>
      </c>
      <c r="K2293" s="86">
        <f>+IF(ISNUMBER(DATA!AN710),DATA!AN710,"n/a")</f>
        <v>1886683.82</v>
      </c>
      <c r="L2293" s="77">
        <f>+IF(ISNUMBER(DATA!AO710),DATA!AO710,"n/a")</f>
        <v>3.5637431111021703E-2</v>
      </c>
      <c r="M2293" s="66"/>
      <c r="N2293" s="66"/>
      <c r="O2293" s="66"/>
      <c r="P2293" s="66"/>
      <c r="Q2293" s="66"/>
      <c r="S2293" s="70"/>
      <c r="U2293" s="70"/>
      <c r="W2293" s="70"/>
      <c r="Y2293" s="70"/>
    </row>
    <row r="2294" spans="1:25" s="69" customFormat="1" x14ac:dyDescent="0.2">
      <c r="A2294" s="66" t="s">
        <v>12</v>
      </c>
      <c r="B2294" s="66" t="s">
        <v>24</v>
      </c>
      <c r="C2294" s="66" t="s">
        <v>25</v>
      </c>
      <c r="D2294" s="66" t="s">
        <v>314</v>
      </c>
      <c r="E2294" s="86">
        <f>+IF(ISNUMBER(DATA!J711),DATA!J711,"n/a")</f>
        <v>341042.47</v>
      </c>
      <c r="F2294" s="77">
        <f>+IF(ISNUMBER(DATA!K711),DATA!K711,"n/a")</f>
        <v>2.3509516807909799E-2</v>
      </c>
      <c r="G2294" s="86">
        <f>+IF(ISNUMBER(DATA!T711),DATA!T711,"n/a")</f>
        <v>1131333.28</v>
      </c>
      <c r="H2294" s="77">
        <f>+IF(ISNUMBER(DATA!U711),DATA!U711,"n/a")</f>
        <v>-6.5276405947718198E-3</v>
      </c>
      <c r="I2294" s="86">
        <f>+IF(ISNUMBER(DATA!AD711),DATA!AD711,"n/a")</f>
        <v>2222243.58</v>
      </c>
      <c r="J2294" s="77">
        <f>+IF(ISNUMBER(DATA!AE711),DATA!AE711,"n/a")</f>
        <v>7.1556183041719601E-3</v>
      </c>
      <c r="K2294" s="86">
        <f>+IF(ISNUMBER(DATA!AN711),DATA!AN711,"n/a")</f>
        <v>4282680.34</v>
      </c>
      <c r="L2294" s="77">
        <f>+IF(ISNUMBER(DATA!AO711),DATA!AO711,"n/a")</f>
        <v>2.51727271492308E-2</v>
      </c>
      <c r="M2294" s="66"/>
      <c r="N2294" s="66"/>
      <c r="O2294" s="66"/>
      <c r="P2294" s="66"/>
      <c r="Q2294" s="66"/>
      <c r="S2294" s="70"/>
      <c r="U2294" s="70"/>
      <c r="W2294" s="70"/>
      <c r="Y2294" s="70"/>
    </row>
    <row r="2295" spans="1:25" s="69" customFormat="1" x14ac:dyDescent="0.2">
      <c r="A2295" s="66" t="s">
        <v>12</v>
      </c>
      <c r="B2295" s="66" t="s">
        <v>24</v>
      </c>
      <c r="C2295" s="66" t="s">
        <v>25</v>
      </c>
      <c r="D2295" s="66" t="s">
        <v>315</v>
      </c>
      <c r="E2295" s="86">
        <f>+IF(ISNUMBER(DATA!J712),DATA!J712,"n/a")</f>
        <v>237825.89</v>
      </c>
      <c r="F2295" s="77">
        <f>+IF(ISNUMBER(DATA!K712),DATA!K712,"n/a")</f>
        <v>-7.3615659971535199E-2</v>
      </c>
      <c r="G2295" s="86">
        <f>+IF(ISNUMBER(DATA!T712),DATA!T712,"n/a")</f>
        <v>809927.22</v>
      </c>
      <c r="H2295" s="77">
        <f>+IF(ISNUMBER(DATA!U712),DATA!U712,"n/a")</f>
        <v>-9.1209822422599895E-2</v>
      </c>
      <c r="I2295" s="86">
        <f>+IF(ISNUMBER(DATA!AD712),DATA!AD712,"n/a")</f>
        <v>1594253.38</v>
      </c>
      <c r="J2295" s="77">
        <f>+IF(ISNUMBER(DATA!AE712),DATA!AE712,"n/a")</f>
        <v>-8.5101662937613898E-2</v>
      </c>
      <c r="K2295" s="86">
        <f>+IF(ISNUMBER(DATA!AN712),DATA!AN712,"n/a")</f>
        <v>3167679.28</v>
      </c>
      <c r="L2295" s="77">
        <f>+IF(ISNUMBER(DATA!AO712),DATA!AO712,"n/a")</f>
        <v>-5.2182612084275999E-2</v>
      </c>
      <c r="M2295" s="66"/>
      <c r="N2295" s="66"/>
      <c r="O2295" s="66"/>
      <c r="P2295" s="66"/>
      <c r="Q2295" s="66"/>
      <c r="S2295" s="70"/>
      <c r="U2295" s="70"/>
      <c r="W2295" s="70"/>
      <c r="Y2295" s="70"/>
    </row>
    <row r="2296" spans="1:25" s="69" customFormat="1" x14ac:dyDescent="0.2">
      <c r="A2296" s="66" t="s">
        <v>12</v>
      </c>
      <c r="B2296" s="66" t="s">
        <v>24</v>
      </c>
      <c r="C2296" s="66" t="s">
        <v>25</v>
      </c>
      <c r="D2296" s="66" t="s">
        <v>316</v>
      </c>
      <c r="E2296" s="86">
        <f>+IF(ISNUMBER(DATA!J713),DATA!J713,"n/a")</f>
        <v>153144.62</v>
      </c>
      <c r="F2296" s="77">
        <f>+IF(ISNUMBER(DATA!K713),DATA!K713,"n/a")</f>
        <v>2.0464853895817099E-2</v>
      </c>
      <c r="G2296" s="86">
        <f>+IF(ISNUMBER(DATA!T713),DATA!T713,"n/a")</f>
        <v>500105.5</v>
      </c>
      <c r="H2296" s="77">
        <f>+IF(ISNUMBER(DATA!U713),DATA!U713,"n/a")</f>
        <v>8.6190908095703598E-3</v>
      </c>
      <c r="I2296" s="86">
        <f>+IF(ISNUMBER(DATA!AD713),DATA!AD713,"n/a")</f>
        <v>939435.74</v>
      </c>
      <c r="J2296" s="77">
        <f>+IF(ISNUMBER(DATA!AE713),DATA!AE713,"n/a")</f>
        <v>-5.6866021599784704E-3</v>
      </c>
      <c r="K2296" s="86">
        <f>+IF(ISNUMBER(DATA!AN713),DATA!AN713,"n/a")</f>
        <v>1821715.14</v>
      </c>
      <c r="L2296" s="77">
        <f>+IF(ISNUMBER(DATA!AO713),DATA!AO713,"n/a")</f>
        <v>-2.24029551015309E-2</v>
      </c>
      <c r="M2296" s="66"/>
      <c r="N2296" s="66"/>
      <c r="O2296" s="66"/>
      <c r="P2296" s="66"/>
      <c r="Q2296" s="66"/>
      <c r="S2296" s="70"/>
      <c r="U2296" s="70"/>
      <c r="W2296" s="70"/>
      <c r="Y2296" s="70"/>
    </row>
    <row r="2297" spans="1:25" s="69" customFormat="1" x14ac:dyDescent="0.2">
      <c r="A2297" s="66" t="s">
        <v>12</v>
      </c>
      <c r="B2297" s="66" t="s">
        <v>24</v>
      </c>
      <c r="C2297" s="66" t="s">
        <v>25</v>
      </c>
      <c r="D2297" s="66" t="s">
        <v>317</v>
      </c>
      <c r="E2297" s="86">
        <f>+IF(ISNUMBER(DATA!J714),DATA!J714,"n/a")</f>
        <v>134981.12</v>
      </c>
      <c r="F2297" s="77">
        <f>+IF(ISNUMBER(DATA!K714),DATA!K714,"n/a")</f>
        <v>-0.10737393083984299</v>
      </c>
      <c r="G2297" s="86">
        <f>+IF(ISNUMBER(DATA!T714),DATA!T714,"n/a")</f>
        <v>467007.98</v>
      </c>
      <c r="H2297" s="77">
        <f>+IF(ISNUMBER(DATA!U714),DATA!U714,"n/a")</f>
        <v>-0.19153611986970501</v>
      </c>
      <c r="I2297" s="86">
        <f>+IF(ISNUMBER(DATA!AD714),DATA!AD714,"n/a")</f>
        <v>965818.85</v>
      </c>
      <c r="J2297" s="77">
        <f>+IF(ISNUMBER(DATA!AE714),DATA!AE714,"n/a")</f>
        <v>-3.9027555063477201E-2</v>
      </c>
      <c r="K2297" s="86">
        <f>+IF(ISNUMBER(DATA!AN714),DATA!AN714,"n/a")</f>
        <v>1831772.43</v>
      </c>
      <c r="L2297" s="77">
        <f>+IF(ISNUMBER(DATA!AO714),DATA!AO714,"n/a")</f>
        <v>-4.9507656183697797E-2</v>
      </c>
      <c r="M2297" s="66"/>
      <c r="N2297" s="66"/>
      <c r="O2297" s="66"/>
      <c r="P2297" s="66"/>
      <c r="Q2297" s="66"/>
      <c r="S2297" s="70"/>
      <c r="U2297" s="70"/>
      <c r="W2297" s="70"/>
      <c r="Y2297" s="70"/>
    </row>
    <row r="2298" spans="1:25" s="69" customFormat="1" x14ac:dyDescent="0.2">
      <c r="A2298" s="66" t="s">
        <v>12</v>
      </c>
      <c r="B2298" s="66" t="s">
        <v>24</v>
      </c>
      <c r="C2298" s="66" t="s">
        <v>25</v>
      </c>
      <c r="D2298" s="66" t="s">
        <v>318</v>
      </c>
      <c r="E2298" s="86">
        <f>+IF(ISNUMBER(DATA!J715),DATA!J715,"n/a")</f>
        <v>158339.12</v>
      </c>
      <c r="F2298" s="77">
        <f>+IF(ISNUMBER(DATA!K715),DATA!K715,"n/a")</f>
        <v>-0.114159038595948</v>
      </c>
      <c r="G2298" s="86">
        <f>+IF(ISNUMBER(DATA!T715),DATA!T715,"n/a")</f>
        <v>569618.04</v>
      </c>
      <c r="H2298" s="77">
        <f>+IF(ISNUMBER(DATA!U715),DATA!U715,"n/a")</f>
        <v>-2.3964795031644601E-2</v>
      </c>
      <c r="I2298" s="86">
        <f>+IF(ISNUMBER(DATA!AD715),DATA!AD715,"n/a")</f>
        <v>1110643.77</v>
      </c>
      <c r="J2298" s="77">
        <f>+IF(ISNUMBER(DATA!AE715),DATA!AE715,"n/a")</f>
        <v>-1.9251287296752E-2</v>
      </c>
      <c r="K2298" s="86">
        <f>+IF(ISNUMBER(DATA!AN715),DATA!AN715,"n/a")</f>
        <v>2065429.45</v>
      </c>
      <c r="L2298" s="77">
        <f>+IF(ISNUMBER(DATA!AO715),DATA!AO715,"n/a")</f>
        <v>-7.3655034278274798E-3</v>
      </c>
      <c r="M2298" s="66"/>
      <c r="N2298" s="66"/>
      <c r="O2298" s="66"/>
      <c r="P2298" s="66"/>
      <c r="Q2298" s="66"/>
      <c r="S2298" s="70"/>
      <c r="U2298" s="70"/>
      <c r="W2298" s="70"/>
      <c r="Y2298" s="70"/>
    </row>
    <row r="2299" spans="1:25" s="69" customFormat="1" x14ac:dyDescent="0.2">
      <c r="A2299" s="66" t="s">
        <v>12</v>
      </c>
      <c r="B2299" s="66" t="s">
        <v>24</v>
      </c>
      <c r="C2299" s="66" t="s">
        <v>25</v>
      </c>
      <c r="D2299" s="66" t="s">
        <v>344</v>
      </c>
      <c r="E2299" s="86">
        <f>+IF(ISNUMBER(DATA!J716),DATA!J716,"n/a")</f>
        <v>68922.240000000005</v>
      </c>
      <c r="F2299" s="77">
        <f>+IF(ISNUMBER(DATA!K716),DATA!K716,"n/a")</f>
        <v>-0.289066032086918</v>
      </c>
      <c r="G2299" s="86">
        <f>+IF(ISNUMBER(DATA!T716),DATA!T716,"n/a")</f>
        <v>264167.67999999999</v>
      </c>
      <c r="H2299" s="77">
        <f>+IF(ISNUMBER(DATA!U716),DATA!U716,"n/a")</f>
        <v>-7.6639845516438404E-2</v>
      </c>
      <c r="I2299" s="86">
        <f>+IF(ISNUMBER(DATA!AD716),DATA!AD716,"n/a")</f>
        <v>501694.64</v>
      </c>
      <c r="J2299" s="77">
        <f>+IF(ISNUMBER(DATA!AE716),DATA!AE716,"n/a")</f>
        <v>-6.5338910856132804E-2</v>
      </c>
      <c r="K2299" s="86">
        <f>+IF(ISNUMBER(DATA!AN716),DATA!AN716,"n/a")</f>
        <v>1029162.37</v>
      </c>
      <c r="L2299" s="77">
        <f>+IF(ISNUMBER(DATA!AO716),DATA!AO716,"n/a")</f>
        <v>-5.43286637526453E-2</v>
      </c>
      <c r="M2299" s="66"/>
      <c r="N2299" s="66"/>
      <c r="O2299" s="66"/>
      <c r="P2299" s="66"/>
      <c r="Q2299" s="66"/>
      <c r="S2299" s="70"/>
      <c r="U2299" s="70"/>
      <c r="W2299" s="70"/>
      <c r="Y2299" s="70"/>
    </row>
    <row r="2300" spans="1:25" s="69" customFormat="1" x14ac:dyDescent="0.2">
      <c r="A2300" s="66" t="s">
        <v>12</v>
      </c>
      <c r="B2300" s="66" t="s">
        <v>24</v>
      </c>
      <c r="C2300" s="66" t="s">
        <v>25</v>
      </c>
      <c r="D2300" s="66" t="s">
        <v>345</v>
      </c>
      <c r="E2300" s="86">
        <f>+IF(ISNUMBER(DATA!J717),DATA!J717,"n/a")</f>
        <v>159185.76999999999</v>
      </c>
      <c r="F2300" s="77">
        <f>+IF(ISNUMBER(DATA!K717),DATA!K717,"n/a")</f>
        <v>2.6319452561782399E-2</v>
      </c>
      <c r="G2300" s="86">
        <f>+IF(ISNUMBER(DATA!T717),DATA!T717,"n/a")</f>
        <v>529170.52</v>
      </c>
      <c r="H2300" s="77">
        <f>+IF(ISNUMBER(DATA!U717),DATA!U717,"n/a")</f>
        <v>1.3521575383736601E-2</v>
      </c>
      <c r="I2300" s="86">
        <f>+IF(ISNUMBER(DATA!AD717),DATA!AD717,"n/a")</f>
        <v>1029050.99</v>
      </c>
      <c r="J2300" s="77">
        <f>+IF(ISNUMBER(DATA!AE717),DATA!AE717,"n/a")</f>
        <v>2.8306896846373001E-2</v>
      </c>
      <c r="K2300" s="86">
        <f>+IF(ISNUMBER(DATA!AN717),DATA!AN717,"n/a")</f>
        <v>2045926.26</v>
      </c>
      <c r="L2300" s="77">
        <f>+IF(ISNUMBER(DATA!AO717),DATA!AO717,"n/a")</f>
        <v>2.7582699958452198E-2</v>
      </c>
      <c r="M2300" s="66"/>
      <c r="N2300" s="66"/>
      <c r="O2300" s="66"/>
      <c r="P2300" s="66"/>
      <c r="Q2300" s="66"/>
      <c r="S2300" s="70"/>
      <c r="U2300" s="70"/>
      <c r="W2300" s="70"/>
      <c r="Y2300" s="70"/>
    </row>
    <row r="2301" spans="1:25" x14ac:dyDescent="0.2">
      <c r="E2301" s="100"/>
      <c r="F2301" s="102"/>
      <c r="G2301" s="100"/>
      <c r="H2301" s="102"/>
      <c r="I2301" s="100"/>
      <c r="J2301" s="102"/>
      <c r="K2301" s="100"/>
      <c r="L2301" s="102"/>
    </row>
    <row r="2302" spans="1:25" s="69" customFormat="1" x14ac:dyDescent="0.2">
      <c r="A2302" s="66" t="s">
        <v>12</v>
      </c>
      <c r="B2302" s="66" t="s">
        <v>24</v>
      </c>
      <c r="C2302" s="66" t="s">
        <v>10</v>
      </c>
      <c r="D2302" s="66" t="s">
        <v>271</v>
      </c>
      <c r="E2302" s="87">
        <f>+IF(ISNUMBER(DATA!L668),DATA!L668,"n/a")</f>
        <v>4.2134294620959896</v>
      </c>
      <c r="F2302" s="77">
        <f>+IF(ISNUMBER(DATA!M668),DATA!M668,"n/a")</f>
        <v>7.1156264898084604E-2</v>
      </c>
      <c r="G2302" s="87">
        <f>+IF(ISNUMBER(DATA!V668),DATA!V668,"n/a")</f>
        <v>3.82652406514813</v>
      </c>
      <c r="H2302" s="77">
        <f>+IF(ISNUMBER(DATA!W668),DATA!W668,"n/a")</f>
        <v>-6.9997760051523803E-3</v>
      </c>
      <c r="I2302" s="87">
        <f>+IF(ISNUMBER(DATA!AF668),DATA!AF668,"n/a")</f>
        <v>3.7342193197762801</v>
      </c>
      <c r="J2302" s="77">
        <f>+IF(ISNUMBER(DATA!AG668),DATA!AG668,"n/a")</f>
        <v>-2.81422321198838E-2</v>
      </c>
      <c r="K2302" s="87">
        <f>+IF(ISNUMBER(DATA!AP668),DATA!AP668,"n/a")</f>
        <v>3.7804471171215299</v>
      </c>
      <c r="L2302" s="77">
        <f>+IF(ISNUMBER(DATA!AQ668),DATA!AQ668,"n/a")</f>
        <v>-2.1704955470692101E-2</v>
      </c>
      <c r="M2302" s="66"/>
      <c r="N2302" s="66"/>
      <c r="O2302" s="66"/>
      <c r="P2302" s="66"/>
      <c r="Q2302" s="66"/>
      <c r="S2302" s="70"/>
      <c r="U2302" s="70"/>
      <c r="W2302" s="70"/>
      <c r="Y2302" s="70"/>
    </row>
    <row r="2303" spans="1:25" s="69" customFormat="1" x14ac:dyDescent="0.2">
      <c r="A2303" s="66" t="s">
        <v>12</v>
      </c>
      <c r="B2303" s="66" t="s">
        <v>24</v>
      </c>
      <c r="C2303" s="66" t="s">
        <v>10</v>
      </c>
      <c r="D2303" s="66" t="s">
        <v>272</v>
      </c>
      <c r="E2303" s="87">
        <f>+IF(ISNUMBER(DATA!L669),DATA!L669,"n/a")</f>
        <v>3.5680425539848</v>
      </c>
      <c r="F2303" s="77">
        <f>+IF(ISNUMBER(DATA!M669),DATA!M669,"n/a")</f>
        <v>9.7250558437379092E-3</v>
      </c>
      <c r="G2303" s="87">
        <f>+IF(ISNUMBER(DATA!V669),DATA!V669,"n/a")</f>
        <v>3.5830152861548998</v>
      </c>
      <c r="H2303" s="77">
        <f>+IF(ISNUMBER(DATA!W669),DATA!W669,"n/a")</f>
        <v>6.01011206539738E-3</v>
      </c>
      <c r="I2303" s="87">
        <f>+IF(ISNUMBER(DATA!AF669),DATA!AF669,"n/a")</f>
        <v>3.57060732595972</v>
      </c>
      <c r="J2303" s="77">
        <f>+IF(ISNUMBER(DATA!AG669),DATA!AG669,"n/a")</f>
        <v>1.2627659022595E-2</v>
      </c>
      <c r="K2303" s="87">
        <f>+IF(ISNUMBER(DATA!AP669),DATA!AP669,"n/a")</f>
        <v>3.5422673134817302</v>
      </c>
      <c r="L2303" s="77">
        <f>+IF(ISNUMBER(DATA!AQ669),DATA!AQ669,"n/a")</f>
        <v>5.3002652165351502E-3</v>
      </c>
      <c r="M2303" s="66"/>
      <c r="N2303" s="66"/>
      <c r="O2303" s="66"/>
      <c r="P2303" s="66"/>
      <c r="Q2303" s="66"/>
      <c r="S2303" s="70"/>
      <c r="U2303" s="70"/>
      <c r="W2303" s="70"/>
      <c r="Y2303" s="70"/>
    </row>
    <row r="2304" spans="1:25" s="69" customFormat="1" x14ac:dyDescent="0.2">
      <c r="A2304" s="66" t="s">
        <v>12</v>
      </c>
      <c r="B2304" s="66" t="s">
        <v>24</v>
      </c>
      <c r="C2304" s="66" t="s">
        <v>10</v>
      </c>
      <c r="D2304" s="66" t="s">
        <v>273</v>
      </c>
      <c r="E2304" s="87">
        <f>+IF(ISNUMBER(DATA!L670),DATA!L670,"n/a")</f>
        <v>3.36578937729342</v>
      </c>
      <c r="F2304" s="77">
        <f>+IF(ISNUMBER(DATA!M670),DATA!M670,"n/a")</f>
        <v>-1.8271138777146499E-2</v>
      </c>
      <c r="G2304" s="87">
        <f>+IF(ISNUMBER(DATA!V670),DATA!V670,"n/a")</f>
        <v>3.4768858159964799</v>
      </c>
      <c r="H2304" s="77">
        <f>+IF(ISNUMBER(DATA!W670),DATA!W670,"n/a")</f>
        <v>1.5094840279925401E-2</v>
      </c>
      <c r="I2304" s="87">
        <f>+IF(ISNUMBER(DATA!AF670),DATA!AF670,"n/a")</f>
        <v>3.43189566225344</v>
      </c>
      <c r="J2304" s="77">
        <f>+IF(ISNUMBER(DATA!AG670),DATA!AG670,"n/a")</f>
        <v>-1.26682730225027E-2</v>
      </c>
      <c r="K2304" s="87">
        <f>+IF(ISNUMBER(DATA!AP670),DATA!AP670,"n/a")</f>
        <v>3.43177148045597</v>
      </c>
      <c r="L2304" s="77">
        <f>+IF(ISNUMBER(DATA!AQ670),DATA!AQ670,"n/a")</f>
        <v>-3.6493864731092902E-2</v>
      </c>
      <c r="M2304" s="66"/>
      <c r="N2304" s="66"/>
      <c r="O2304" s="66"/>
      <c r="P2304" s="66"/>
      <c r="Q2304" s="66"/>
      <c r="S2304" s="70"/>
      <c r="U2304" s="70"/>
      <c r="W2304" s="70"/>
      <c r="Y2304" s="70"/>
    </row>
    <row r="2305" spans="1:25" s="69" customFormat="1" x14ac:dyDescent="0.2">
      <c r="A2305" s="66" t="s">
        <v>12</v>
      </c>
      <c r="B2305" s="66" t="s">
        <v>24</v>
      </c>
      <c r="C2305" s="66" t="s">
        <v>10</v>
      </c>
      <c r="D2305" s="66" t="s">
        <v>274</v>
      </c>
      <c r="E2305" s="87">
        <f>+IF(ISNUMBER(DATA!L671),DATA!L671,"n/a")</f>
        <v>3.5596414275505901</v>
      </c>
      <c r="F2305" s="77">
        <f>+IF(ISNUMBER(DATA!M671),DATA!M671,"n/a")</f>
        <v>2.4005874576849998E-2</v>
      </c>
      <c r="G2305" s="87">
        <f>+IF(ISNUMBER(DATA!V671),DATA!V671,"n/a")</f>
        <v>3.5769430114147598</v>
      </c>
      <c r="H2305" s="77">
        <f>+IF(ISNUMBER(DATA!W671),DATA!W671,"n/a")</f>
        <v>1.6017455545546701E-2</v>
      </c>
      <c r="I2305" s="87">
        <f>+IF(ISNUMBER(DATA!AF671),DATA!AF671,"n/a")</f>
        <v>3.55881455065802</v>
      </c>
      <c r="J2305" s="77">
        <f>+IF(ISNUMBER(DATA!AG671),DATA!AG671,"n/a")</f>
        <v>2.2115268681434801E-2</v>
      </c>
      <c r="K2305" s="87">
        <f>+IF(ISNUMBER(DATA!AP671),DATA!AP671,"n/a")</f>
        <v>3.5205087915851099</v>
      </c>
      <c r="L2305" s="77">
        <f>+IF(ISNUMBER(DATA!AQ671),DATA!AQ671,"n/a")</f>
        <v>1.3571157718199301E-2</v>
      </c>
      <c r="M2305" s="66"/>
      <c r="N2305" s="66"/>
      <c r="O2305" s="66"/>
      <c r="P2305" s="66"/>
      <c r="Q2305" s="66"/>
      <c r="S2305" s="70"/>
      <c r="U2305" s="70"/>
      <c r="W2305" s="70"/>
      <c r="Y2305" s="70"/>
    </row>
    <row r="2306" spans="1:25" s="69" customFormat="1" x14ac:dyDescent="0.2">
      <c r="A2306" s="66" t="s">
        <v>12</v>
      </c>
      <c r="B2306" s="66" t="s">
        <v>24</v>
      </c>
      <c r="C2306" s="66" t="s">
        <v>10</v>
      </c>
      <c r="D2306" s="66" t="s">
        <v>275</v>
      </c>
      <c r="E2306" s="87">
        <f>+IF(ISNUMBER(DATA!L672),DATA!L672,"n/a")</f>
        <v>3.3559234946343199</v>
      </c>
      <c r="F2306" s="77">
        <f>+IF(ISNUMBER(DATA!M672),DATA!M672,"n/a")</f>
        <v>1.46711650908263E-2</v>
      </c>
      <c r="G2306" s="87">
        <f>+IF(ISNUMBER(DATA!V672),DATA!V672,"n/a")</f>
        <v>3.3521660387524301</v>
      </c>
      <c r="H2306" s="77">
        <f>+IF(ISNUMBER(DATA!W672),DATA!W672,"n/a")</f>
        <v>-5.5446558309810998E-3</v>
      </c>
      <c r="I2306" s="87">
        <f>+IF(ISNUMBER(DATA!AF672),DATA!AF672,"n/a")</f>
        <v>3.2701025049315402</v>
      </c>
      <c r="J2306" s="77">
        <f>+IF(ISNUMBER(DATA!AG672),DATA!AG672,"n/a")</f>
        <v>-3.65818132510215E-2</v>
      </c>
      <c r="K2306" s="87">
        <f>+IF(ISNUMBER(DATA!AP672),DATA!AP672,"n/a")</f>
        <v>3.2982936152728</v>
      </c>
      <c r="L2306" s="77">
        <f>+IF(ISNUMBER(DATA!AQ672),DATA!AQ672,"n/a")</f>
        <v>-3.6643523833537299E-2</v>
      </c>
      <c r="M2306" s="66"/>
      <c r="N2306" s="66"/>
      <c r="O2306" s="66"/>
      <c r="P2306" s="66"/>
      <c r="Q2306" s="66"/>
      <c r="S2306" s="70"/>
      <c r="U2306" s="70"/>
      <c r="W2306" s="70"/>
      <c r="Y2306" s="70"/>
    </row>
    <row r="2307" spans="1:25" s="69" customFormat="1" x14ac:dyDescent="0.2">
      <c r="A2307" s="66" t="s">
        <v>12</v>
      </c>
      <c r="B2307" s="66" t="s">
        <v>24</v>
      </c>
      <c r="C2307" s="66" t="s">
        <v>10</v>
      </c>
      <c r="D2307" s="66" t="s">
        <v>276</v>
      </c>
      <c r="E2307" s="87">
        <f>+IF(ISNUMBER(DATA!L673),DATA!L673,"n/a")</f>
        <v>3.2823965559700801</v>
      </c>
      <c r="F2307" s="77">
        <f>+IF(ISNUMBER(DATA!M673),DATA!M673,"n/a")</f>
        <v>-6.8365923639359505E-2</v>
      </c>
      <c r="G2307" s="87">
        <f>+IF(ISNUMBER(DATA!V673),DATA!V673,"n/a")</f>
        <v>3.3395195481603399</v>
      </c>
      <c r="H2307" s="77">
        <f>+IF(ISNUMBER(DATA!W673),DATA!W673,"n/a")</f>
        <v>-3.7977627972605899E-2</v>
      </c>
      <c r="I2307" s="87">
        <f>+IF(ISNUMBER(DATA!AF673),DATA!AF673,"n/a")</f>
        <v>3.3687456387322499</v>
      </c>
      <c r="J2307" s="77">
        <f>+IF(ISNUMBER(DATA!AG673),DATA!AG673,"n/a")</f>
        <v>-2.4190635481923999E-2</v>
      </c>
      <c r="K2307" s="87">
        <f>+IF(ISNUMBER(DATA!AP673),DATA!AP673,"n/a")</f>
        <v>3.3414486544273601</v>
      </c>
      <c r="L2307" s="77">
        <f>+IF(ISNUMBER(DATA!AQ673),DATA!AQ673,"n/a")</f>
        <v>-4.6575278485439998E-2</v>
      </c>
      <c r="M2307" s="66"/>
      <c r="N2307" s="66"/>
      <c r="O2307" s="66"/>
      <c r="P2307" s="66"/>
      <c r="Q2307" s="66"/>
      <c r="S2307" s="70"/>
      <c r="U2307" s="70"/>
      <c r="W2307" s="70"/>
      <c r="Y2307" s="70"/>
    </row>
    <row r="2308" spans="1:25" s="69" customFormat="1" x14ac:dyDescent="0.2">
      <c r="A2308" s="66" t="s">
        <v>12</v>
      </c>
      <c r="B2308" s="66" t="s">
        <v>24</v>
      </c>
      <c r="C2308" s="66" t="s">
        <v>10</v>
      </c>
      <c r="D2308" s="66" t="s">
        <v>277</v>
      </c>
      <c r="E2308" s="87">
        <f>+IF(ISNUMBER(DATA!L674),DATA!L674,"n/a")</f>
        <v>3.2412351215609898</v>
      </c>
      <c r="F2308" s="77">
        <f>+IF(ISNUMBER(DATA!M674),DATA!M674,"n/a")</f>
        <v>6.8936343317238403E-3</v>
      </c>
      <c r="G2308" s="87">
        <f>+IF(ISNUMBER(DATA!V674),DATA!V674,"n/a")</f>
        <v>3.33634940961849</v>
      </c>
      <c r="H2308" s="77">
        <f>+IF(ISNUMBER(DATA!W674),DATA!W674,"n/a")</f>
        <v>4.6951851082069798E-2</v>
      </c>
      <c r="I2308" s="87">
        <f>+IF(ISNUMBER(DATA!AF674),DATA!AF674,"n/a")</f>
        <v>3.3329189372454602</v>
      </c>
      <c r="J2308" s="77">
        <f>+IF(ISNUMBER(DATA!AG674),DATA!AG674,"n/a")</f>
        <v>4.7977339025601098E-2</v>
      </c>
      <c r="K2308" s="87">
        <f>+IF(ISNUMBER(DATA!AP674),DATA!AP674,"n/a")</f>
        <v>3.3410187422403301</v>
      </c>
      <c r="L2308" s="77">
        <f>+IF(ISNUMBER(DATA!AQ674),DATA!AQ674,"n/a")</f>
        <v>4.0852973613197903E-2</v>
      </c>
      <c r="M2308" s="66"/>
      <c r="N2308" s="66"/>
      <c r="O2308" s="66"/>
      <c r="P2308" s="66"/>
      <c r="Q2308" s="66"/>
      <c r="S2308" s="70"/>
      <c r="U2308" s="70"/>
      <c r="W2308" s="70"/>
      <c r="Y2308" s="70"/>
    </row>
    <row r="2309" spans="1:25" s="69" customFormat="1" x14ac:dyDescent="0.2">
      <c r="A2309" s="66" t="s">
        <v>12</v>
      </c>
      <c r="B2309" s="66" t="s">
        <v>24</v>
      </c>
      <c r="C2309" s="66" t="s">
        <v>10</v>
      </c>
      <c r="D2309" s="66" t="s">
        <v>278</v>
      </c>
      <c r="E2309" s="87">
        <f>+IF(ISNUMBER(DATA!L675),DATA!L675,"n/a")</f>
        <v>3.4328031919071198</v>
      </c>
      <c r="F2309" s="77">
        <f>+IF(ISNUMBER(DATA!M675),DATA!M675,"n/a")</f>
        <v>7.6417167257605098E-2</v>
      </c>
      <c r="G2309" s="87">
        <f>+IF(ISNUMBER(DATA!V675),DATA!V675,"n/a")</f>
        <v>3.3084036146088698</v>
      </c>
      <c r="H2309" s="77">
        <f>+IF(ISNUMBER(DATA!W675),DATA!W675,"n/a")</f>
        <v>3.2523834426482302E-2</v>
      </c>
      <c r="I2309" s="87">
        <f>+IF(ISNUMBER(DATA!AF675),DATA!AF675,"n/a")</f>
        <v>3.2941445957109599</v>
      </c>
      <c r="J2309" s="77">
        <f>+IF(ISNUMBER(DATA!AG675),DATA!AG675,"n/a")</f>
        <v>1.2191651434654E-2</v>
      </c>
      <c r="K2309" s="87">
        <f>+IF(ISNUMBER(DATA!AP675),DATA!AP675,"n/a")</f>
        <v>3.3068598124833599</v>
      </c>
      <c r="L2309" s="77">
        <f>+IF(ISNUMBER(DATA!AQ675),DATA!AQ675,"n/a")</f>
        <v>5.1836430794579098E-3</v>
      </c>
      <c r="M2309" s="66"/>
      <c r="N2309" s="66"/>
      <c r="O2309" s="66"/>
      <c r="P2309" s="66"/>
      <c r="Q2309" s="66"/>
      <c r="S2309" s="70"/>
      <c r="U2309" s="70"/>
      <c r="W2309" s="70"/>
      <c r="Y2309" s="70"/>
    </row>
    <row r="2310" spans="1:25" s="69" customFormat="1" x14ac:dyDescent="0.2">
      <c r="A2310" s="66" t="s">
        <v>12</v>
      </c>
      <c r="B2310" s="66" t="s">
        <v>24</v>
      </c>
      <c r="C2310" s="66" t="s">
        <v>10</v>
      </c>
      <c r="D2310" s="66" t="s">
        <v>279</v>
      </c>
      <c r="E2310" s="87">
        <f>+IF(ISNUMBER(DATA!L676),DATA!L676,"n/a")</f>
        <v>3.3240303961934701</v>
      </c>
      <c r="F2310" s="77">
        <f>+IF(ISNUMBER(DATA!M676),DATA!M676,"n/a")</f>
        <v>0.10762844398539299</v>
      </c>
      <c r="G2310" s="87">
        <f>+IF(ISNUMBER(DATA!V676),DATA!V676,"n/a")</f>
        <v>3.2618888223320801</v>
      </c>
      <c r="H2310" s="77">
        <f>+IF(ISNUMBER(DATA!W676),DATA!W676,"n/a")</f>
        <v>-1.1832218271381699E-3</v>
      </c>
      <c r="I2310" s="87">
        <f>+IF(ISNUMBER(DATA!AF676),DATA!AF676,"n/a")</f>
        <v>3.27730520002028</v>
      </c>
      <c r="J2310" s="77">
        <f>+IF(ISNUMBER(DATA!AG676),DATA!AG676,"n/a")</f>
        <v>-2.5331925013604099E-2</v>
      </c>
      <c r="K2310" s="87">
        <f>+IF(ISNUMBER(DATA!AP676),DATA!AP676,"n/a")</f>
        <v>3.3763069533171399</v>
      </c>
      <c r="L2310" s="77">
        <f>+IF(ISNUMBER(DATA!AQ676),DATA!AQ676,"n/a")</f>
        <v>1.91844078482787E-3</v>
      </c>
      <c r="M2310" s="66"/>
      <c r="N2310" s="66"/>
      <c r="O2310" s="66"/>
      <c r="P2310" s="66"/>
      <c r="Q2310" s="66"/>
      <c r="S2310" s="70"/>
      <c r="U2310" s="70"/>
      <c r="W2310" s="70"/>
      <c r="Y2310" s="70"/>
    </row>
    <row r="2311" spans="1:25" s="69" customFormat="1" x14ac:dyDescent="0.2">
      <c r="A2311" s="66" t="s">
        <v>12</v>
      </c>
      <c r="B2311" s="66" t="s">
        <v>24</v>
      </c>
      <c r="C2311" s="66" t="s">
        <v>10</v>
      </c>
      <c r="D2311" s="66" t="s">
        <v>280</v>
      </c>
      <c r="E2311" s="87">
        <f>+IF(ISNUMBER(DATA!L677),DATA!L677,"n/a")</f>
        <v>2.9798662501094402</v>
      </c>
      <c r="F2311" s="77">
        <f>+IF(ISNUMBER(DATA!M677),DATA!M677,"n/a")</f>
        <v>-0.14542750185487699</v>
      </c>
      <c r="G2311" s="87">
        <f>+IF(ISNUMBER(DATA!V677),DATA!V677,"n/a")</f>
        <v>3.3298883203854999</v>
      </c>
      <c r="H2311" s="77">
        <f>+IF(ISNUMBER(DATA!W677),DATA!W677,"n/a")</f>
        <v>-4.8374623379304899E-2</v>
      </c>
      <c r="I2311" s="87">
        <f>+IF(ISNUMBER(DATA!AF677),DATA!AF677,"n/a")</f>
        <v>3.3023039486355201</v>
      </c>
      <c r="J2311" s="77">
        <f>+IF(ISNUMBER(DATA!AG677),DATA!AG677,"n/a")</f>
        <v>-1.1606696552467899E-2</v>
      </c>
      <c r="K2311" s="87">
        <f>+IF(ISNUMBER(DATA!AP677),DATA!AP677,"n/a")</f>
        <v>3.4543972334541801</v>
      </c>
      <c r="L2311" s="77">
        <f>+IF(ISNUMBER(DATA!AQ677),DATA!AQ677,"n/a")</f>
        <v>3.1792688194690402E-2</v>
      </c>
      <c r="M2311" s="66"/>
      <c r="N2311" s="66"/>
      <c r="O2311" s="66"/>
      <c r="P2311" s="66"/>
      <c r="Q2311" s="66"/>
      <c r="S2311" s="70"/>
      <c r="U2311" s="70"/>
      <c r="W2311" s="70"/>
      <c r="Y2311" s="70"/>
    </row>
    <row r="2312" spans="1:25" s="69" customFormat="1" x14ac:dyDescent="0.2">
      <c r="A2312" s="66" t="s">
        <v>12</v>
      </c>
      <c r="B2312" s="66" t="s">
        <v>24</v>
      </c>
      <c r="C2312" s="66" t="s">
        <v>10</v>
      </c>
      <c r="D2312" s="66" t="s">
        <v>281</v>
      </c>
      <c r="E2312" s="87">
        <f>+IF(ISNUMBER(DATA!L678),DATA!L678,"n/a")</f>
        <v>3.38723843315478</v>
      </c>
      <c r="F2312" s="77">
        <f>+IF(ISNUMBER(DATA!M678),DATA!M678,"n/a")</f>
        <v>4.09322657366618E-4</v>
      </c>
      <c r="G2312" s="87">
        <f>+IF(ISNUMBER(DATA!V678),DATA!V678,"n/a")</f>
        <v>3.4637748168934501</v>
      </c>
      <c r="H2312" s="77">
        <f>+IF(ISNUMBER(DATA!W678),DATA!W678,"n/a")</f>
        <v>-2.32424807182076E-2</v>
      </c>
      <c r="I2312" s="87">
        <f>+IF(ISNUMBER(DATA!AF678),DATA!AF678,"n/a")</f>
        <v>3.4481509922346798</v>
      </c>
      <c r="J2312" s="77">
        <f>+IF(ISNUMBER(DATA!AG678),DATA!AG678,"n/a")</f>
        <v>-1.1723766958776E-2</v>
      </c>
      <c r="K2312" s="87">
        <f>+IF(ISNUMBER(DATA!AP678),DATA!AP678,"n/a")</f>
        <v>3.5020222087805202</v>
      </c>
      <c r="L2312" s="77">
        <f>+IF(ISNUMBER(DATA!AQ678),DATA!AQ678,"n/a")</f>
        <v>1.40533910274433E-2</v>
      </c>
      <c r="M2312" s="66"/>
      <c r="N2312" s="66"/>
      <c r="O2312" s="66"/>
      <c r="P2312" s="66"/>
      <c r="Q2312" s="66"/>
      <c r="S2312" s="70"/>
      <c r="U2312" s="70"/>
      <c r="W2312" s="70"/>
      <c r="Y2312" s="70"/>
    </row>
    <row r="2313" spans="1:25" s="69" customFormat="1" x14ac:dyDescent="0.2">
      <c r="A2313" s="66" t="s">
        <v>12</v>
      </c>
      <c r="B2313" s="66" t="s">
        <v>24</v>
      </c>
      <c r="C2313" s="66" t="s">
        <v>10</v>
      </c>
      <c r="D2313" s="66" t="s">
        <v>282</v>
      </c>
      <c r="E2313" s="87">
        <f>+IF(ISNUMBER(DATA!L679),DATA!L679,"n/a")</f>
        <v>3.6604503902002001</v>
      </c>
      <c r="F2313" s="77">
        <f>+IF(ISNUMBER(DATA!M679),DATA!M679,"n/a")</f>
        <v>3.7135774630882898E-2</v>
      </c>
      <c r="G2313" s="87">
        <f>+IF(ISNUMBER(DATA!V679),DATA!V679,"n/a")</f>
        <v>3.7081973711305798</v>
      </c>
      <c r="H2313" s="77">
        <f>+IF(ISNUMBER(DATA!W679),DATA!W679,"n/a")</f>
        <v>2.2093931477438301E-2</v>
      </c>
      <c r="I2313" s="87">
        <f>+IF(ISNUMBER(DATA!AF679),DATA!AF679,"n/a")</f>
        <v>3.7272555531392402</v>
      </c>
      <c r="J2313" s="77">
        <f>+IF(ISNUMBER(DATA!AG679),DATA!AG679,"n/a")</f>
        <v>3.3878872639561901E-2</v>
      </c>
      <c r="K2313" s="87">
        <f>+IF(ISNUMBER(DATA!AP679),DATA!AP679,"n/a")</f>
        <v>3.6674875016208999</v>
      </c>
      <c r="L2313" s="77">
        <f>+IF(ISNUMBER(DATA!AQ679),DATA!AQ679,"n/a")</f>
        <v>2.3812496569346801E-2</v>
      </c>
      <c r="M2313" s="66"/>
      <c r="N2313" s="66"/>
      <c r="O2313" s="66"/>
      <c r="P2313" s="66"/>
      <c r="Q2313" s="66"/>
      <c r="S2313" s="70"/>
      <c r="U2313" s="70"/>
      <c r="W2313" s="70"/>
      <c r="Y2313" s="70"/>
    </row>
    <row r="2314" spans="1:25" s="69" customFormat="1" x14ac:dyDescent="0.2">
      <c r="A2314" s="66" t="s">
        <v>12</v>
      </c>
      <c r="B2314" s="66" t="s">
        <v>24</v>
      </c>
      <c r="C2314" s="66" t="s">
        <v>10</v>
      </c>
      <c r="D2314" s="66" t="s">
        <v>283</v>
      </c>
      <c r="E2314" s="87">
        <f>+IF(ISNUMBER(DATA!L680),DATA!L680,"n/a")</f>
        <v>3.7168034222945301</v>
      </c>
      <c r="F2314" s="77">
        <f>+IF(ISNUMBER(DATA!M680),DATA!M680,"n/a")</f>
        <v>3.4985881236722E-3</v>
      </c>
      <c r="G2314" s="87">
        <f>+IF(ISNUMBER(DATA!V680),DATA!V680,"n/a")</f>
        <v>3.7424933272444498</v>
      </c>
      <c r="H2314" s="77">
        <f>+IF(ISNUMBER(DATA!W680),DATA!W680,"n/a")</f>
        <v>-4.8031349953314298E-3</v>
      </c>
      <c r="I2314" s="87">
        <f>+IF(ISNUMBER(DATA!AF680),DATA!AF680,"n/a")</f>
        <v>3.7226512376917902</v>
      </c>
      <c r="J2314" s="77">
        <f>+IF(ISNUMBER(DATA!AG680),DATA!AG680,"n/a")</f>
        <v>-1.39269760076642E-2</v>
      </c>
      <c r="K2314" s="87">
        <f>+IF(ISNUMBER(DATA!AP680),DATA!AP680,"n/a")</f>
        <v>3.6697560379684901</v>
      </c>
      <c r="L2314" s="77">
        <f>+IF(ISNUMBER(DATA!AQ680),DATA!AQ680,"n/a")</f>
        <v>-2.01911079704662E-2</v>
      </c>
      <c r="M2314" s="66"/>
      <c r="N2314" s="66"/>
      <c r="O2314" s="66"/>
      <c r="P2314" s="66"/>
      <c r="Q2314" s="66"/>
      <c r="S2314" s="70"/>
      <c r="U2314" s="70"/>
      <c r="W2314" s="70"/>
      <c r="Y2314" s="70"/>
    </row>
    <row r="2315" spans="1:25" s="69" customFormat="1" x14ac:dyDescent="0.2">
      <c r="A2315" s="66" t="s">
        <v>12</v>
      </c>
      <c r="B2315" s="66" t="s">
        <v>24</v>
      </c>
      <c r="C2315" s="66" t="s">
        <v>10</v>
      </c>
      <c r="D2315" s="66" t="s">
        <v>284</v>
      </c>
      <c r="E2315" s="87">
        <f>+IF(ISNUMBER(DATA!L681),DATA!L681,"n/a")</f>
        <v>3.7257919809409499</v>
      </c>
      <c r="F2315" s="77">
        <f>+IF(ISNUMBER(DATA!M681),DATA!M681,"n/a")</f>
        <v>0.122047508249206</v>
      </c>
      <c r="G2315" s="87">
        <f>+IF(ISNUMBER(DATA!V681),DATA!V681,"n/a")</f>
        <v>3.5303718849651902</v>
      </c>
      <c r="H2315" s="77">
        <f>+IF(ISNUMBER(DATA!W681),DATA!W681,"n/a")</f>
        <v>-1.36220043803011E-2</v>
      </c>
      <c r="I2315" s="87">
        <f>+IF(ISNUMBER(DATA!AF681),DATA!AF681,"n/a")</f>
        <v>3.5406301236936102</v>
      </c>
      <c r="J2315" s="77">
        <f>+IF(ISNUMBER(DATA!AG681),DATA!AG681,"n/a")</f>
        <v>-6.5375765126073999E-3</v>
      </c>
      <c r="K2315" s="87">
        <f>+IF(ISNUMBER(DATA!AP681),DATA!AP681,"n/a")</f>
        <v>3.5781340432969402</v>
      </c>
      <c r="L2315" s="77">
        <f>+IF(ISNUMBER(DATA!AQ681),DATA!AQ681,"n/a")</f>
        <v>4.5154031602583399E-3</v>
      </c>
      <c r="M2315" s="66"/>
      <c r="N2315" s="66"/>
      <c r="O2315" s="66"/>
      <c r="P2315" s="66"/>
      <c r="Q2315" s="66"/>
      <c r="S2315" s="70"/>
      <c r="U2315" s="70"/>
      <c r="W2315" s="70"/>
      <c r="Y2315" s="70"/>
    </row>
    <row r="2316" spans="1:25" s="69" customFormat="1" x14ac:dyDescent="0.2">
      <c r="A2316" s="66" t="s">
        <v>12</v>
      </c>
      <c r="B2316" s="66" t="s">
        <v>24</v>
      </c>
      <c r="C2316" s="66" t="s">
        <v>10</v>
      </c>
      <c r="D2316" s="66" t="s">
        <v>285</v>
      </c>
      <c r="E2316" s="87">
        <f>+IF(ISNUMBER(DATA!L682),DATA!L682,"n/a")</f>
        <v>3.6099432046105502</v>
      </c>
      <c r="F2316" s="77">
        <f>+IF(ISNUMBER(DATA!M682),DATA!M682,"n/a")</f>
        <v>0.18926249664106301</v>
      </c>
      <c r="G2316" s="87">
        <f>+IF(ISNUMBER(DATA!V682),DATA!V682,"n/a")</f>
        <v>3.2908001088963199</v>
      </c>
      <c r="H2316" s="77">
        <f>+IF(ISNUMBER(DATA!W682),DATA!W682,"n/a")</f>
        <v>-1.3039168733784801E-2</v>
      </c>
      <c r="I2316" s="87">
        <f>+IF(ISNUMBER(DATA!AF682),DATA!AF682,"n/a")</f>
        <v>3.3459136424173099</v>
      </c>
      <c r="J2316" s="77">
        <f>+IF(ISNUMBER(DATA!AG682),DATA!AG682,"n/a")</f>
        <v>-1.6589885578785101E-5</v>
      </c>
      <c r="K2316" s="87">
        <f>+IF(ISNUMBER(DATA!AP682),DATA!AP682,"n/a")</f>
        <v>3.4071922158614298</v>
      </c>
      <c r="L2316" s="77">
        <f>+IF(ISNUMBER(DATA!AQ682),DATA!AQ682,"n/a")</f>
        <v>7.0194131284927897E-3</v>
      </c>
      <c r="M2316" s="66"/>
      <c r="N2316" s="66"/>
      <c r="O2316" s="66"/>
      <c r="P2316" s="66"/>
      <c r="Q2316" s="66"/>
      <c r="S2316" s="70"/>
      <c r="U2316" s="70"/>
      <c r="W2316" s="70"/>
      <c r="Y2316" s="70"/>
    </row>
    <row r="2317" spans="1:25" s="69" customFormat="1" x14ac:dyDescent="0.2">
      <c r="A2317" s="66" t="s">
        <v>12</v>
      </c>
      <c r="B2317" s="66" t="s">
        <v>24</v>
      </c>
      <c r="C2317" s="66" t="s">
        <v>10</v>
      </c>
      <c r="D2317" s="66" t="s">
        <v>286</v>
      </c>
      <c r="E2317" s="87">
        <f>+IF(ISNUMBER(DATA!L683),DATA!L683,"n/a")</f>
        <v>3.2722136516474198</v>
      </c>
      <c r="F2317" s="77">
        <f>+IF(ISNUMBER(DATA!M683),DATA!M683,"n/a")</f>
        <v>-4.0576633906157403E-5</v>
      </c>
      <c r="G2317" s="87">
        <f>+IF(ISNUMBER(DATA!V683),DATA!V683,"n/a")</f>
        <v>3.30547392005615</v>
      </c>
      <c r="H2317" s="77">
        <f>+IF(ISNUMBER(DATA!W683),DATA!W683,"n/a")</f>
        <v>3.0318535434805702E-3</v>
      </c>
      <c r="I2317" s="87">
        <f>+IF(ISNUMBER(DATA!AF683),DATA!AF683,"n/a")</f>
        <v>3.2419060909273298</v>
      </c>
      <c r="J2317" s="77">
        <f>+IF(ISNUMBER(DATA!AG683),DATA!AG683,"n/a")</f>
        <v>-2.82155073573057E-2</v>
      </c>
      <c r="K2317" s="87">
        <f>+IF(ISNUMBER(DATA!AP683),DATA!AP683,"n/a")</f>
        <v>3.3059247621985</v>
      </c>
      <c r="L2317" s="77">
        <f>+IF(ISNUMBER(DATA!AQ683),DATA!AQ683,"n/a")</f>
        <v>-2.36829847680456E-2</v>
      </c>
      <c r="M2317" s="66"/>
      <c r="N2317" s="66"/>
      <c r="O2317" s="66"/>
      <c r="P2317" s="66"/>
      <c r="Q2317" s="66"/>
      <c r="S2317" s="70"/>
      <c r="U2317" s="70"/>
      <c r="W2317" s="70"/>
      <c r="Y2317" s="70"/>
    </row>
    <row r="2318" spans="1:25" s="69" customFormat="1" x14ac:dyDescent="0.2">
      <c r="A2318" s="66" t="s">
        <v>12</v>
      </c>
      <c r="B2318" s="66" t="s">
        <v>24</v>
      </c>
      <c r="C2318" s="66" t="s">
        <v>10</v>
      </c>
      <c r="D2318" s="66" t="s">
        <v>287</v>
      </c>
      <c r="E2318" s="87">
        <f>+IF(ISNUMBER(DATA!L684),DATA!L684,"n/a")</f>
        <v>3.60337886607851</v>
      </c>
      <c r="F2318" s="77">
        <f>+IF(ISNUMBER(DATA!M684),DATA!M684,"n/a")</f>
        <v>0.14296307663501701</v>
      </c>
      <c r="G2318" s="87">
        <f>+IF(ISNUMBER(DATA!V684),DATA!V684,"n/a")</f>
        <v>3.3553194476669299</v>
      </c>
      <c r="H2318" s="77">
        <f>+IF(ISNUMBER(DATA!W684),DATA!W684,"n/a")</f>
        <v>2.7049065069140999E-2</v>
      </c>
      <c r="I2318" s="87">
        <f>+IF(ISNUMBER(DATA!AF684),DATA!AF684,"n/a")</f>
        <v>3.2073112327137601</v>
      </c>
      <c r="J2318" s="77">
        <f>+IF(ISNUMBER(DATA!AG684),DATA!AG684,"n/a")</f>
        <v>-3.5132724848026597E-2</v>
      </c>
      <c r="K2318" s="87">
        <f>+IF(ISNUMBER(DATA!AP684),DATA!AP684,"n/a")</f>
        <v>3.2328953582531099</v>
      </c>
      <c r="L2318" s="77">
        <f>+IF(ISNUMBER(DATA!AQ684),DATA!AQ684,"n/a")</f>
        <v>-3.9578854181460101E-2</v>
      </c>
      <c r="M2318" s="66"/>
      <c r="N2318" s="66"/>
      <c r="O2318" s="66"/>
      <c r="P2318" s="66"/>
      <c r="Q2318" s="66"/>
      <c r="S2318" s="70"/>
      <c r="U2318" s="70"/>
      <c r="W2318" s="70"/>
      <c r="Y2318" s="70"/>
    </row>
    <row r="2319" spans="1:25" s="69" customFormat="1" x14ac:dyDescent="0.2">
      <c r="A2319" s="66" t="s">
        <v>12</v>
      </c>
      <c r="B2319" s="66" t="s">
        <v>24</v>
      </c>
      <c r="C2319" s="66" t="s">
        <v>10</v>
      </c>
      <c r="D2319" s="66" t="s">
        <v>288</v>
      </c>
      <c r="E2319" s="87">
        <f>+IF(ISNUMBER(DATA!L685),DATA!L685,"n/a")</f>
        <v>3.6679210577923098</v>
      </c>
      <c r="F2319" s="77">
        <f>+IF(ISNUMBER(DATA!M685),DATA!M685,"n/a")</f>
        <v>7.6161735409854395E-2</v>
      </c>
      <c r="G2319" s="87">
        <f>+IF(ISNUMBER(DATA!V685),DATA!V685,"n/a")</f>
        <v>3.6857252371250402</v>
      </c>
      <c r="H2319" s="77">
        <f>+IF(ISNUMBER(DATA!W685),DATA!W685,"n/a")</f>
        <v>7.9436481189240599E-2</v>
      </c>
      <c r="I2319" s="87">
        <f>+IF(ISNUMBER(DATA!AF685),DATA!AF685,"n/a")</f>
        <v>3.6628020292809098</v>
      </c>
      <c r="J2319" s="77">
        <f>+IF(ISNUMBER(DATA!AG685),DATA!AG685,"n/a")</f>
        <v>8.0318207213863999E-2</v>
      </c>
      <c r="K2319" s="87">
        <f>+IF(ISNUMBER(DATA!AP685),DATA!AP685,"n/a")</f>
        <v>3.5689826381291501</v>
      </c>
      <c r="L2319" s="77">
        <f>+IF(ISNUMBER(DATA!AQ685),DATA!AQ685,"n/a")</f>
        <v>5.4900935712443297E-2</v>
      </c>
      <c r="M2319" s="66"/>
      <c r="N2319" s="66"/>
      <c r="O2319" s="66"/>
      <c r="P2319" s="66"/>
      <c r="Q2319" s="66"/>
      <c r="S2319" s="70"/>
      <c r="U2319" s="70"/>
      <c r="W2319" s="70"/>
      <c r="Y2319" s="70"/>
    </row>
    <row r="2320" spans="1:25" s="69" customFormat="1" x14ac:dyDescent="0.2">
      <c r="A2320" s="66" t="s">
        <v>12</v>
      </c>
      <c r="B2320" s="66" t="s">
        <v>24</v>
      </c>
      <c r="C2320" s="66" t="s">
        <v>10</v>
      </c>
      <c r="D2320" s="66" t="s">
        <v>289</v>
      </c>
      <c r="E2320" s="87">
        <f>+IF(ISNUMBER(DATA!L686),DATA!L686,"n/a")</f>
        <v>3.5351159571414601</v>
      </c>
      <c r="F2320" s="77">
        <f>+IF(ISNUMBER(DATA!M686),DATA!M686,"n/a")</f>
        <v>3.1615926967951E-2</v>
      </c>
      <c r="G2320" s="87">
        <f>+IF(ISNUMBER(DATA!V686),DATA!V686,"n/a")</f>
        <v>3.5096740869394099</v>
      </c>
      <c r="H2320" s="77">
        <f>+IF(ISNUMBER(DATA!W686),DATA!W686,"n/a")</f>
        <v>-1.42014459091828E-2</v>
      </c>
      <c r="I2320" s="87">
        <f>+IF(ISNUMBER(DATA!AF686),DATA!AF686,"n/a")</f>
        <v>3.51039238449671</v>
      </c>
      <c r="J2320" s="77">
        <f>+IF(ISNUMBER(DATA!AG686),DATA!AG686,"n/a")</f>
        <v>-1.17034584556604E-2</v>
      </c>
      <c r="K2320" s="87">
        <f>+IF(ISNUMBER(DATA!AP686),DATA!AP686,"n/a")</f>
        <v>3.5418570616007701</v>
      </c>
      <c r="L2320" s="77">
        <f>+IF(ISNUMBER(DATA!AQ686),DATA!AQ686,"n/a")</f>
        <v>-8.5519108498413501E-4</v>
      </c>
      <c r="M2320" s="66"/>
      <c r="N2320" s="66"/>
      <c r="O2320" s="66"/>
      <c r="P2320" s="66"/>
      <c r="Q2320" s="66"/>
      <c r="S2320" s="70"/>
      <c r="U2320" s="70"/>
      <c r="W2320" s="70"/>
      <c r="Y2320" s="70"/>
    </row>
    <row r="2321" spans="1:25" s="69" customFormat="1" x14ac:dyDescent="0.2">
      <c r="A2321" s="66" t="s">
        <v>12</v>
      </c>
      <c r="B2321" s="66" t="s">
        <v>24</v>
      </c>
      <c r="C2321" s="66" t="s">
        <v>10</v>
      </c>
      <c r="D2321" s="66" t="s">
        <v>290</v>
      </c>
      <c r="E2321" s="87">
        <f>+IF(ISNUMBER(DATA!L687),DATA!L687,"n/a")</f>
        <v>3.55311643920728</v>
      </c>
      <c r="F2321" s="77">
        <f>+IF(ISNUMBER(DATA!M687),DATA!M687,"n/a")</f>
        <v>2.1153126300397899E-2</v>
      </c>
      <c r="G2321" s="87">
        <f>+IF(ISNUMBER(DATA!V687),DATA!V687,"n/a")</f>
        <v>3.5933102085986</v>
      </c>
      <c r="H2321" s="77">
        <f>+IF(ISNUMBER(DATA!W687),DATA!W687,"n/a")</f>
        <v>1.9574790749250701E-2</v>
      </c>
      <c r="I2321" s="87">
        <f>+IF(ISNUMBER(DATA!AF687),DATA!AF687,"n/a")</f>
        <v>3.5545730682282701</v>
      </c>
      <c r="J2321" s="77">
        <f>+IF(ISNUMBER(DATA!AG687),DATA!AG687,"n/a")</f>
        <v>2.2029465850138701E-2</v>
      </c>
      <c r="K2321" s="87">
        <f>+IF(ISNUMBER(DATA!AP687),DATA!AP687,"n/a")</f>
        <v>3.5232994957414299</v>
      </c>
      <c r="L2321" s="77">
        <f>+IF(ISNUMBER(DATA!AQ687),DATA!AQ687,"n/a")</f>
        <v>1.2121226090018301E-2</v>
      </c>
      <c r="M2321" s="66"/>
      <c r="N2321" s="66"/>
      <c r="O2321" s="66"/>
      <c r="P2321" s="66"/>
      <c r="Q2321" s="66"/>
      <c r="S2321" s="70"/>
      <c r="U2321" s="70"/>
      <c r="W2321" s="70"/>
      <c r="Y2321" s="70"/>
    </row>
    <row r="2322" spans="1:25" s="69" customFormat="1" x14ac:dyDescent="0.2">
      <c r="A2322" s="66" t="s">
        <v>12</v>
      </c>
      <c r="B2322" s="66" t="s">
        <v>24</v>
      </c>
      <c r="C2322" s="66" t="s">
        <v>10</v>
      </c>
      <c r="D2322" s="66" t="s">
        <v>291</v>
      </c>
      <c r="E2322" s="87">
        <f>+IF(ISNUMBER(DATA!L688),DATA!L688,"n/a")</f>
        <v>3.7313935665638098</v>
      </c>
      <c r="F2322" s="77">
        <f>+IF(ISNUMBER(DATA!M688),DATA!M688,"n/a")</f>
        <v>1.5182017794383201E-2</v>
      </c>
      <c r="G2322" s="87">
        <f>+IF(ISNUMBER(DATA!V688),DATA!V688,"n/a")</f>
        <v>3.7412851564687402</v>
      </c>
      <c r="H2322" s="77">
        <f>+IF(ISNUMBER(DATA!W688),DATA!W688,"n/a")</f>
        <v>3.6690381124000603E-2</v>
      </c>
      <c r="I2322" s="87">
        <f>+IF(ISNUMBER(DATA!AF688),DATA!AF688,"n/a")</f>
        <v>3.7094611001368198</v>
      </c>
      <c r="J2322" s="77">
        <f>+IF(ISNUMBER(DATA!AG688),DATA!AG688,"n/a")</f>
        <v>9.0114855929988493E-3</v>
      </c>
      <c r="K2322" s="87">
        <f>+IF(ISNUMBER(DATA!AP688),DATA!AP688,"n/a")</f>
        <v>3.65489046075235</v>
      </c>
      <c r="L2322" s="77">
        <f>+IF(ISNUMBER(DATA!AQ688),DATA!AQ688,"n/a")</f>
        <v>1.15218596353555E-2</v>
      </c>
      <c r="M2322" s="66"/>
      <c r="N2322" s="66"/>
      <c r="O2322" s="66"/>
      <c r="P2322" s="66"/>
      <c r="Q2322" s="66"/>
      <c r="S2322" s="70"/>
      <c r="U2322" s="70"/>
      <c r="W2322" s="70"/>
      <c r="Y2322" s="70"/>
    </row>
    <row r="2323" spans="1:25" s="69" customFormat="1" x14ac:dyDescent="0.2">
      <c r="A2323" s="66" t="s">
        <v>12</v>
      </c>
      <c r="B2323" s="66" t="s">
        <v>24</v>
      </c>
      <c r="C2323" s="66" t="s">
        <v>10</v>
      </c>
      <c r="D2323" s="66" t="s">
        <v>292</v>
      </c>
      <c r="E2323" s="87">
        <f>+IF(ISNUMBER(DATA!L689),DATA!L689,"n/a")</f>
        <v>3.82473492495444</v>
      </c>
      <c r="F2323" s="77">
        <f>+IF(ISNUMBER(DATA!M689),DATA!M689,"n/a")</f>
        <v>2.8279300917258499E-2</v>
      </c>
      <c r="G2323" s="87">
        <f>+IF(ISNUMBER(DATA!V689),DATA!V689,"n/a")</f>
        <v>3.8146200804689498</v>
      </c>
      <c r="H2323" s="77">
        <f>+IF(ISNUMBER(DATA!W689),DATA!W689,"n/a")</f>
        <v>1.36602201039923E-2</v>
      </c>
      <c r="I2323" s="87">
        <f>+IF(ISNUMBER(DATA!AF689),DATA!AF689,"n/a")</f>
        <v>3.82295889195774</v>
      </c>
      <c r="J2323" s="77">
        <f>+IF(ISNUMBER(DATA!AG689),DATA!AG689,"n/a")</f>
        <v>7.2734036498121601E-3</v>
      </c>
      <c r="K2323" s="87">
        <f>+IF(ISNUMBER(DATA!AP689),DATA!AP689,"n/a")</f>
        <v>3.7770451718495801</v>
      </c>
      <c r="L2323" s="77">
        <f>+IF(ISNUMBER(DATA!AQ689),DATA!AQ689,"n/a")</f>
        <v>-1.8779987295539199E-2</v>
      </c>
      <c r="M2323" s="66"/>
      <c r="N2323" s="66"/>
      <c r="O2323" s="66"/>
      <c r="P2323" s="66"/>
      <c r="Q2323" s="66"/>
      <c r="S2323" s="70"/>
      <c r="U2323" s="70"/>
      <c r="W2323" s="70"/>
      <c r="Y2323" s="70"/>
    </row>
    <row r="2324" spans="1:25" s="69" customFormat="1" x14ac:dyDescent="0.2">
      <c r="A2324" s="66" t="s">
        <v>12</v>
      </c>
      <c r="B2324" s="66" t="s">
        <v>24</v>
      </c>
      <c r="C2324" s="66" t="s">
        <v>10</v>
      </c>
      <c r="D2324" s="66" t="s">
        <v>293</v>
      </c>
      <c r="E2324" s="87">
        <f>+IF(ISNUMBER(DATA!L690),DATA!L690,"n/a")</f>
        <v>3.7235819179635201</v>
      </c>
      <c r="F2324" s="77">
        <f>+IF(ISNUMBER(DATA!M690),DATA!M690,"n/a")</f>
        <v>9.8221910420742603E-2</v>
      </c>
      <c r="G2324" s="87">
        <f>+IF(ISNUMBER(DATA!V690),DATA!V690,"n/a")</f>
        <v>3.65285546774926</v>
      </c>
      <c r="H2324" s="77">
        <f>+IF(ISNUMBER(DATA!W690),DATA!W690,"n/a")</f>
        <v>3.9309730511504701E-2</v>
      </c>
      <c r="I2324" s="87">
        <f>+IF(ISNUMBER(DATA!AF690),DATA!AF690,"n/a")</f>
        <v>3.58969414368923</v>
      </c>
      <c r="J2324" s="77">
        <f>+IF(ISNUMBER(DATA!AG690),DATA!AG690,"n/a")</f>
        <v>2.0272722355921601E-2</v>
      </c>
      <c r="K2324" s="87">
        <f>+IF(ISNUMBER(DATA!AP690),DATA!AP690,"n/a")</f>
        <v>3.5449190955800201</v>
      </c>
      <c r="L2324" s="77">
        <f>+IF(ISNUMBER(DATA!AQ690),DATA!AQ690,"n/a")</f>
        <v>1.16244489588486E-2</v>
      </c>
      <c r="M2324" s="66"/>
      <c r="N2324" s="66"/>
      <c r="O2324" s="66"/>
      <c r="P2324" s="66"/>
      <c r="Q2324" s="66"/>
      <c r="S2324" s="70"/>
      <c r="U2324" s="70"/>
      <c r="W2324" s="70"/>
      <c r="Y2324" s="70"/>
    </row>
    <row r="2325" spans="1:25" s="69" customFormat="1" x14ac:dyDescent="0.2">
      <c r="A2325" s="66" t="s">
        <v>12</v>
      </c>
      <c r="B2325" s="66" t="s">
        <v>24</v>
      </c>
      <c r="C2325" s="66" t="s">
        <v>10</v>
      </c>
      <c r="D2325" s="66" t="s">
        <v>294</v>
      </c>
      <c r="E2325" s="87">
        <f>+IF(ISNUMBER(DATA!L691),DATA!L691,"n/a")</f>
        <v>3.65236871684654</v>
      </c>
      <c r="F2325" s="77">
        <f>+IF(ISNUMBER(DATA!M691),DATA!M691,"n/a")</f>
        <v>2.28314075994984E-2</v>
      </c>
      <c r="G2325" s="87">
        <f>+IF(ISNUMBER(DATA!V691),DATA!V691,"n/a")</f>
        <v>3.6980284393897902</v>
      </c>
      <c r="H2325" s="77">
        <f>+IF(ISNUMBER(DATA!W691),DATA!W691,"n/a")</f>
        <v>1.8659413384374501E-2</v>
      </c>
      <c r="I2325" s="87">
        <f>+IF(ISNUMBER(DATA!AF691),DATA!AF691,"n/a")</f>
        <v>3.67731259340776</v>
      </c>
      <c r="J2325" s="77">
        <f>+IF(ISNUMBER(DATA!AG691),DATA!AG691,"n/a")</f>
        <v>2.8949243941329101E-2</v>
      </c>
      <c r="K2325" s="87">
        <f>+IF(ISNUMBER(DATA!AP691),DATA!AP691,"n/a")</f>
        <v>3.6400366395076098</v>
      </c>
      <c r="L2325" s="77">
        <f>+IF(ISNUMBER(DATA!AQ691),DATA!AQ691,"n/a")</f>
        <v>1.37344330469763E-2</v>
      </c>
      <c r="M2325" s="66"/>
      <c r="N2325" s="66"/>
      <c r="O2325" s="66"/>
      <c r="P2325" s="66"/>
      <c r="Q2325" s="66"/>
      <c r="S2325" s="70"/>
      <c r="U2325" s="70"/>
      <c r="W2325" s="70"/>
      <c r="Y2325" s="70"/>
    </row>
    <row r="2326" spans="1:25" s="69" customFormat="1" x14ac:dyDescent="0.2">
      <c r="A2326" s="66" t="s">
        <v>12</v>
      </c>
      <c r="B2326" s="66" t="s">
        <v>24</v>
      </c>
      <c r="C2326" s="66" t="s">
        <v>10</v>
      </c>
      <c r="D2326" s="66" t="s">
        <v>295</v>
      </c>
      <c r="E2326" s="87">
        <f>+IF(ISNUMBER(DATA!L692),DATA!L692,"n/a")</f>
        <v>2.5443327306522301</v>
      </c>
      <c r="F2326" s="77">
        <f>+IF(ISNUMBER(DATA!M692),DATA!M692,"n/a")</f>
        <v>-1.34578724280685E-2</v>
      </c>
      <c r="G2326" s="87">
        <f>+IF(ISNUMBER(DATA!V692),DATA!V692,"n/a")</f>
        <v>2.8163921080863998</v>
      </c>
      <c r="H2326" s="77">
        <f>+IF(ISNUMBER(DATA!W692),DATA!W692,"n/a")</f>
        <v>0.113820940794073</v>
      </c>
      <c r="I2326" s="87">
        <f>+IF(ISNUMBER(DATA!AF692),DATA!AF692,"n/a")</f>
        <v>2.8712438086731402</v>
      </c>
      <c r="J2326" s="77">
        <f>+IF(ISNUMBER(DATA!AG692),DATA!AG692,"n/a")</f>
        <v>5.5977556256754102E-2</v>
      </c>
      <c r="K2326" s="87">
        <f>+IF(ISNUMBER(DATA!AP692),DATA!AP692,"n/a")</f>
        <v>2.84552055486327</v>
      </c>
      <c r="L2326" s="77">
        <f>+IF(ISNUMBER(DATA!AQ692),DATA!AQ692,"n/a")</f>
        <v>4.3106471905018297E-2</v>
      </c>
      <c r="M2326" s="66"/>
      <c r="N2326" s="66"/>
      <c r="O2326" s="66"/>
      <c r="P2326" s="66"/>
      <c r="Q2326" s="66"/>
      <c r="S2326" s="70"/>
      <c r="U2326" s="70"/>
      <c r="W2326" s="70"/>
      <c r="Y2326" s="70"/>
    </row>
    <row r="2327" spans="1:25" s="69" customFormat="1" x14ac:dyDescent="0.2">
      <c r="A2327" s="66" t="s">
        <v>12</v>
      </c>
      <c r="B2327" s="66" t="s">
        <v>24</v>
      </c>
      <c r="C2327" s="66" t="s">
        <v>10</v>
      </c>
      <c r="D2327" s="66" t="s">
        <v>296</v>
      </c>
      <c r="E2327" s="87">
        <f>+IF(ISNUMBER(DATA!L693),DATA!L693,"n/a")</f>
        <v>2.7427162451835598</v>
      </c>
      <c r="F2327" s="77">
        <f>+IF(ISNUMBER(DATA!M693),DATA!M693,"n/a")</f>
        <v>9.9060164622444505E-2</v>
      </c>
      <c r="G2327" s="87">
        <f>+IF(ISNUMBER(DATA!V693),DATA!V693,"n/a")</f>
        <v>2.8372664090833202</v>
      </c>
      <c r="H2327" s="77">
        <f>+IF(ISNUMBER(DATA!W693),DATA!W693,"n/a")</f>
        <v>2.95741320308043E-2</v>
      </c>
      <c r="I2327" s="87">
        <f>+IF(ISNUMBER(DATA!AF693),DATA!AF693,"n/a")</f>
        <v>2.88576092248038</v>
      </c>
      <c r="J2327" s="77">
        <f>+IF(ISNUMBER(DATA!AG693),DATA!AG693,"n/a")</f>
        <v>-1.56929600232984E-2</v>
      </c>
      <c r="K2327" s="87">
        <f>+IF(ISNUMBER(DATA!AP693),DATA!AP693,"n/a")</f>
        <v>2.9859115819295101</v>
      </c>
      <c r="L2327" s="77">
        <f>+IF(ISNUMBER(DATA!AQ693),DATA!AQ693,"n/a")</f>
        <v>1.02542090466941E-2</v>
      </c>
      <c r="M2327" s="66"/>
      <c r="N2327" s="66"/>
      <c r="O2327" s="66"/>
      <c r="P2327" s="66"/>
      <c r="Q2327" s="66"/>
      <c r="S2327" s="70"/>
      <c r="U2327" s="70"/>
      <c r="W2327" s="70"/>
      <c r="Y2327" s="70"/>
    </row>
    <row r="2328" spans="1:25" s="69" customFormat="1" x14ac:dyDescent="0.2">
      <c r="A2328" s="66" t="s">
        <v>12</v>
      </c>
      <c r="B2328" s="66" t="s">
        <v>24</v>
      </c>
      <c r="C2328" s="66" t="s">
        <v>10</v>
      </c>
      <c r="D2328" s="66" t="s">
        <v>297</v>
      </c>
      <c r="E2328" s="87">
        <f>+IF(ISNUMBER(DATA!L694),DATA!L694,"n/a")</f>
        <v>3.61037831134934</v>
      </c>
      <c r="F2328" s="77">
        <f>+IF(ISNUMBER(DATA!M694),DATA!M694,"n/a")</f>
        <v>2.7976495481266499E-2</v>
      </c>
      <c r="G2328" s="87">
        <f>+IF(ISNUMBER(DATA!V694),DATA!V694,"n/a")</f>
        <v>3.6373724678341799</v>
      </c>
      <c r="H2328" s="77">
        <f>+IF(ISNUMBER(DATA!W694),DATA!W694,"n/a")</f>
        <v>3.7372920842212103E-2</v>
      </c>
      <c r="I2328" s="87">
        <f>+IF(ISNUMBER(DATA!AF694),DATA!AF694,"n/a")</f>
        <v>3.5569775090983198</v>
      </c>
      <c r="J2328" s="77">
        <f>+IF(ISNUMBER(DATA!AG694),DATA!AG694,"n/a")</f>
        <v>1.6410905766245699E-2</v>
      </c>
      <c r="K2328" s="87">
        <f>+IF(ISNUMBER(DATA!AP694),DATA!AP694,"n/a")</f>
        <v>3.51188311405325</v>
      </c>
      <c r="L2328" s="77">
        <f>+IF(ISNUMBER(DATA!AQ694),DATA!AQ694,"n/a")</f>
        <v>2.3245798016046401E-3</v>
      </c>
      <c r="M2328" s="66"/>
      <c r="N2328" s="66"/>
      <c r="O2328" s="66"/>
      <c r="P2328" s="66"/>
      <c r="Q2328" s="66"/>
      <c r="S2328" s="70"/>
      <c r="U2328" s="70"/>
      <c r="W2328" s="70"/>
      <c r="Y2328" s="70"/>
    </row>
    <row r="2329" spans="1:25" s="69" customFormat="1" x14ac:dyDescent="0.2">
      <c r="A2329" s="66" t="s">
        <v>12</v>
      </c>
      <c r="B2329" s="66" t="s">
        <v>24</v>
      </c>
      <c r="C2329" s="66" t="s">
        <v>10</v>
      </c>
      <c r="D2329" s="66" t="s">
        <v>298</v>
      </c>
      <c r="E2329" s="87">
        <f>+IF(ISNUMBER(DATA!L695),DATA!L695,"n/a")</f>
        <v>3.5096394449839199</v>
      </c>
      <c r="F2329" s="77">
        <f>+IF(ISNUMBER(DATA!M695),DATA!M695,"n/a")</f>
        <v>5.0497961284409101E-2</v>
      </c>
      <c r="G2329" s="87">
        <f>+IF(ISNUMBER(DATA!V695),DATA!V695,"n/a")</f>
        <v>3.5016371134090298</v>
      </c>
      <c r="H2329" s="77">
        <f>+IF(ISNUMBER(DATA!W695),DATA!W695,"n/a")</f>
        <v>1.59115831365375E-2</v>
      </c>
      <c r="I2329" s="87">
        <f>+IF(ISNUMBER(DATA!AF695),DATA!AF695,"n/a")</f>
        <v>3.47939837280019</v>
      </c>
      <c r="J2329" s="77">
        <f>+IF(ISNUMBER(DATA!AG695),DATA!AG695,"n/a")</f>
        <v>8.2622723173075095E-3</v>
      </c>
      <c r="K2329" s="87">
        <f>+IF(ISNUMBER(DATA!AP695),DATA!AP695,"n/a")</f>
        <v>3.46684825150342</v>
      </c>
      <c r="L2329" s="77">
        <f>+IF(ISNUMBER(DATA!AQ695),DATA!AQ695,"n/a")</f>
        <v>1.0842931757712999E-3</v>
      </c>
      <c r="M2329" s="66"/>
      <c r="N2329" s="66"/>
      <c r="O2329" s="66"/>
      <c r="P2329" s="66"/>
      <c r="Q2329" s="66"/>
      <c r="S2329" s="70"/>
      <c r="U2329" s="70"/>
      <c r="W2329" s="70"/>
      <c r="Y2329" s="70"/>
    </row>
    <row r="2330" spans="1:25" s="69" customFormat="1" x14ac:dyDescent="0.2">
      <c r="A2330" s="66" t="s">
        <v>12</v>
      </c>
      <c r="B2330" s="66" t="s">
        <v>24</v>
      </c>
      <c r="C2330" s="66" t="s">
        <v>10</v>
      </c>
      <c r="D2330" s="66" t="s">
        <v>299</v>
      </c>
      <c r="E2330" s="87">
        <f>+IF(ISNUMBER(DATA!L696),DATA!L696,"n/a")</f>
        <v>3.34745910355347</v>
      </c>
      <c r="F2330" s="77">
        <f>+IF(ISNUMBER(DATA!M696),DATA!M696,"n/a")</f>
        <v>2.35850886788571E-2</v>
      </c>
      <c r="G2330" s="87">
        <f>+IF(ISNUMBER(DATA!V696),DATA!V696,"n/a")</f>
        <v>3.3145391111992799</v>
      </c>
      <c r="H2330" s="77">
        <f>+IF(ISNUMBER(DATA!W696),DATA!W696,"n/a")</f>
        <v>1.4026884364686999E-2</v>
      </c>
      <c r="I2330" s="87">
        <f>+IF(ISNUMBER(DATA!AF696),DATA!AF696,"n/a")</f>
        <v>3.15533902070336</v>
      </c>
      <c r="J2330" s="77">
        <f>+IF(ISNUMBER(DATA!AG696),DATA!AG696,"n/a")</f>
        <v>-3.4910098429934401E-2</v>
      </c>
      <c r="K2330" s="87">
        <f>+IF(ISNUMBER(DATA!AP696),DATA!AP696,"n/a")</f>
        <v>3.2322630716589602</v>
      </c>
      <c r="L2330" s="77">
        <f>+IF(ISNUMBER(DATA!AQ696),DATA!AQ696,"n/a")</f>
        <v>-5.2357407036411098E-2</v>
      </c>
      <c r="M2330" s="66"/>
      <c r="N2330" s="66"/>
      <c r="O2330" s="66"/>
      <c r="P2330" s="66"/>
      <c r="Q2330" s="66"/>
      <c r="S2330" s="70"/>
      <c r="U2330" s="70"/>
      <c r="W2330" s="70"/>
      <c r="Y2330" s="70"/>
    </row>
    <row r="2331" spans="1:25" s="69" customFormat="1" x14ac:dyDescent="0.2">
      <c r="A2331" s="66" t="s">
        <v>12</v>
      </c>
      <c r="B2331" s="66" t="s">
        <v>24</v>
      </c>
      <c r="C2331" s="66" t="s">
        <v>10</v>
      </c>
      <c r="D2331" s="66" t="s">
        <v>300</v>
      </c>
      <c r="E2331" s="87">
        <f>+IF(ISNUMBER(DATA!L697),DATA!L697,"n/a")</f>
        <v>3.7105391816159998</v>
      </c>
      <c r="F2331" s="77">
        <f>+IF(ISNUMBER(DATA!M697),DATA!M697,"n/a")</f>
        <v>2.1044405015610501E-2</v>
      </c>
      <c r="G2331" s="87">
        <f>+IF(ISNUMBER(DATA!V697),DATA!V697,"n/a")</f>
        <v>3.6218334419751699</v>
      </c>
      <c r="H2331" s="77">
        <f>+IF(ISNUMBER(DATA!W697),DATA!W697,"n/a")</f>
        <v>-1.13941374893017E-2</v>
      </c>
      <c r="I2331" s="87">
        <f>+IF(ISNUMBER(DATA!AF697),DATA!AF697,"n/a")</f>
        <v>3.5803533808614501</v>
      </c>
      <c r="J2331" s="77">
        <f>+IF(ISNUMBER(DATA!AG697),DATA!AG697,"n/a")</f>
        <v>-5.4257475161014201E-3</v>
      </c>
      <c r="K2331" s="87">
        <f>+IF(ISNUMBER(DATA!AP697),DATA!AP697,"n/a")</f>
        <v>3.60782073355182</v>
      </c>
      <c r="L2331" s="77">
        <f>+IF(ISNUMBER(DATA!AQ697),DATA!AQ697,"n/a")</f>
        <v>-2.4294609248633799E-3</v>
      </c>
      <c r="M2331" s="66"/>
      <c r="N2331" s="66"/>
      <c r="O2331" s="66"/>
      <c r="P2331" s="66"/>
      <c r="Q2331" s="66"/>
      <c r="S2331" s="70"/>
      <c r="U2331" s="70"/>
      <c r="W2331" s="70"/>
      <c r="Y2331" s="70"/>
    </row>
    <row r="2332" spans="1:25" s="69" customFormat="1" x14ac:dyDescent="0.2">
      <c r="A2332" s="66" t="s">
        <v>12</v>
      </c>
      <c r="B2332" s="66" t="s">
        <v>24</v>
      </c>
      <c r="C2332" s="66" t="s">
        <v>10</v>
      </c>
      <c r="D2332" s="66" t="s">
        <v>301</v>
      </c>
      <c r="E2332" s="87">
        <f>+IF(ISNUMBER(DATA!L698),DATA!L698,"n/a")</f>
        <v>3.5642716302212301</v>
      </c>
      <c r="F2332" s="77">
        <f>+IF(ISNUMBER(DATA!M698),DATA!M698,"n/a")</f>
        <v>2.9378886464206098E-3</v>
      </c>
      <c r="G2332" s="87">
        <f>+IF(ISNUMBER(DATA!V698),DATA!V698,"n/a")</f>
        <v>3.5672713429863698</v>
      </c>
      <c r="H2332" s="77">
        <f>+IF(ISNUMBER(DATA!W698),DATA!W698,"n/a")</f>
        <v>-1.14098266921986E-2</v>
      </c>
      <c r="I2332" s="87">
        <f>+IF(ISNUMBER(DATA!AF698),DATA!AF698,"n/a")</f>
        <v>3.58216300848032</v>
      </c>
      <c r="J2332" s="77">
        <f>+IF(ISNUMBER(DATA!AG698),DATA!AG698,"n/a")</f>
        <v>-8.6517771229787099E-3</v>
      </c>
      <c r="K2332" s="87">
        <f>+IF(ISNUMBER(DATA!AP698),DATA!AP698,"n/a")</f>
        <v>3.5837901435869002</v>
      </c>
      <c r="L2332" s="77">
        <f>+IF(ISNUMBER(DATA!AQ698),DATA!AQ698,"n/a")</f>
        <v>-8.4756703880995102E-3</v>
      </c>
      <c r="M2332" s="66"/>
      <c r="N2332" s="66"/>
      <c r="O2332" s="66"/>
      <c r="P2332" s="66"/>
      <c r="Q2332" s="66"/>
      <c r="S2332" s="70"/>
      <c r="U2332" s="70"/>
      <c r="W2332" s="70"/>
      <c r="Y2332" s="70"/>
    </row>
    <row r="2333" spans="1:25" s="69" customFormat="1" x14ac:dyDescent="0.2">
      <c r="A2333" s="66" t="s">
        <v>12</v>
      </c>
      <c r="B2333" s="66" t="s">
        <v>24</v>
      </c>
      <c r="C2333" s="66" t="s">
        <v>10</v>
      </c>
      <c r="D2333" s="66" t="s">
        <v>302</v>
      </c>
      <c r="E2333" s="87">
        <f>+IF(ISNUMBER(DATA!L699),DATA!L699,"n/a")</f>
        <v>3.5304513063907401</v>
      </c>
      <c r="F2333" s="77">
        <f>+IF(ISNUMBER(DATA!M699),DATA!M699,"n/a")</f>
        <v>2.1171650114421899E-2</v>
      </c>
      <c r="G2333" s="87">
        <f>+IF(ISNUMBER(DATA!V699),DATA!V699,"n/a")</f>
        <v>3.5648832949330198</v>
      </c>
      <c r="H2333" s="77">
        <f>+IF(ISNUMBER(DATA!W699),DATA!W699,"n/a")</f>
        <v>2.1782702242925198E-2</v>
      </c>
      <c r="I2333" s="87">
        <f>+IF(ISNUMBER(DATA!AF699),DATA!AF699,"n/a")</f>
        <v>3.5426328681845201</v>
      </c>
      <c r="J2333" s="77">
        <f>+IF(ISNUMBER(DATA!AG699),DATA!AG699,"n/a")</f>
        <v>3.0269682183346299E-2</v>
      </c>
      <c r="K2333" s="87">
        <f>+IF(ISNUMBER(DATA!AP699),DATA!AP699,"n/a")</f>
        <v>3.5065125440722</v>
      </c>
      <c r="L2333" s="77">
        <f>+IF(ISNUMBER(DATA!AQ699),DATA!AQ699,"n/a")</f>
        <v>1.9554939888226999E-2</v>
      </c>
      <c r="M2333" s="66"/>
      <c r="N2333" s="66"/>
      <c r="O2333" s="66"/>
      <c r="P2333" s="66"/>
      <c r="Q2333" s="66"/>
      <c r="S2333" s="70"/>
      <c r="U2333" s="70"/>
      <c r="W2333" s="70"/>
      <c r="Y2333" s="70"/>
    </row>
    <row r="2334" spans="1:25" s="69" customFormat="1" x14ac:dyDescent="0.2">
      <c r="A2334" s="66" t="s">
        <v>12</v>
      </c>
      <c r="B2334" s="66" t="s">
        <v>24</v>
      </c>
      <c r="C2334" s="66" t="s">
        <v>10</v>
      </c>
      <c r="D2334" s="66" t="s">
        <v>303</v>
      </c>
      <c r="E2334" s="87">
        <f>+IF(ISNUMBER(DATA!L700),DATA!L700,"n/a")</f>
        <v>3.6136480560499198</v>
      </c>
      <c r="F2334" s="77">
        <f>+IF(ISNUMBER(DATA!M700),DATA!M700,"n/a")</f>
        <v>7.3395688718272997E-2</v>
      </c>
      <c r="G2334" s="87">
        <f>+IF(ISNUMBER(DATA!V700),DATA!V700,"n/a")</f>
        <v>3.4805655420510799</v>
      </c>
      <c r="H2334" s="77">
        <f>+IF(ISNUMBER(DATA!W700),DATA!W700,"n/a")</f>
        <v>1.69004630797971E-2</v>
      </c>
      <c r="I2334" s="87">
        <f>+IF(ISNUMBER(DATA!AF700),DATA!AF700,"n/a")</f>
        <v>3.4481967060413701</v>
      </c>
      <c r="J2334" s="77">
        <f>+IF(ISNUMBER(DATA!AG700),DATA!AG700,"n/a")</f>
        <v>-6.36887002024539E-3</v>
      </c>
      <c r="K2334" s="87">
        <f>+IF(ISNUMBER(DATA!AP700),DATA!AP700,"n/a")</f>
        <v>3.4976971940525599</v>
      </c>
      <c r="L2334" s="77">
        <f>+IF(ISNUMBER(DATA!AQ700),DATA!AQ700,"n/a")</f>
        <v>5.8138299108713301E-3</v>
      </c>
      <c r="M2334" s="66"/>
      <c r="N2334" s="66"/>
      <c r="O2334" s="66"/>
      <c r="P2334" s="66"/>
      <c r="Q2334" s="66"/>
      <c r="S2334" s="70"/>
      <c r="U2334" s="70"/>
      <c r="W2334" s="70"/>
      <c r="Y2334" s="70"/>
    </row>
    <row r="2335" spans="1:25" s="69" customFormat="1" x14ac:dyDescent="0.2">
      <c r="A2335" s="66" t="s">
        <v>12</v>
      </c>
      <c r="B2335" s="66" t="s">
        <v>24</v>
      </c>
      <c r="C2335" s="66" t="s">
        <v>10</v>
      </c>
      <c r="D2335" s="66" t="s">
        <v>304</v>
      </c>
      <c r="E2335" s="87">
        <f>+IF(ISNUMBER(DATA!L701),DATA!L701,"n/a")</f>
        <v>2.6636626239579102</v>
      </c>
      <c r="F2335" s="77">
        <f>+IF(ISNUMBER(DATA!M701),DATA!M701,"n/a")</f>
        <v>-0.19035132694111601</v>
      </c>
      <c r="G2335" s="87">
        <f>+IF(ISNUMBER(DATA!V701),DATA!V701,"n/a")</f>
        <v>2.9231298291035599</v>
      </c>
      <c r="H2335" s="77">
        <f>+IF(ISNUMBER(DATA!W701),DATA!W701,"n/a")</f>
        <v>-0.11193091671024</v>
      </c>
      <c r="I2335" s="87">
        <f>+IF(ISNUMBER(DATA!AF701),DATA!AF701,"n/a")</f>
        <v>3.0330540794117899</v>
      </c>
      <c r="J2335" s="77">
        <f>+IF(ISNUMBER(DATA!AG701),DATA!AG701,"n/a")</f>
        <v>-8.5153530816306805E-2</v>
      </c>
      <c r="K2335" s="87">
        <f>+IF(ISNUMBER(DATA!AP701),DATA!AP701,"n/a")</f>
        <v>3.16224749756991</v>
      </c>
      <c r="L2335" s="77">
        <f>+IF(ISNUMBER(DATA!AQ701),DATA!AQ701,"n/a")</f>
        <v>-6.6735928181873405E-2</v>
      </c>
      <c r="M2335" s="66"/>
      <c r="N2335" s="66"/>
      <c r="O2335" s="66"/>
      <c r="P2335" s="66"/>
      <c r="Q2335" s="66"/>
      <c r="S2335" s="70"/>
      <c r="U2335" s="70"/>
      <c r="W2335" s="70"/>
      <c r="Y2335" s="70"/>
    </row>
    <row r="2336" spans="1:25" s="69" customFormat="1" x14ac:dyDescent="0.2">
      <c r="A2336" s="66" t="s">
        <v>12</v>
      </c>
      <c r="B2336" s="66" t="s">
        <v>24</v>
      </c>
      <c r="C2336" s="66" t="s">
        <v>10</v>
      </c>
      <c r="D2336" s="66" t="s">
        <v>305</v>
      </c>
      <c r="E2336" s="87">
        <f>+IF(ISNUMBER(DATA!L702),DATA!L702,"n/a")</f>
        <v>3.86295482858498</v>
      </c>
      <c r="F2336" s="77">
        <f>+IF(ISNUMBER(DATA!M702),DATA!M702,"n/a")</f>
        <v>5.2716532018249898E-2</v>
      </c>
      <c r="G2336" s="87">
        <f>+IF(ISNUMBER(DATA!V702),DATA!V702,"n/a")</f>
        <v>3.8533551452422201</v>
      </c>
      <c r="H2336" s="77">
        <f>+IF(ISNUMBER(DATA!W702),DATA!W702,"n/a")</f>
        <v>5.15233229271806E-2</v>
      </c>
      <c r="I2336" s="87">
        <f>+IF(ISNUMBER(DATA!AF702),DATA!AF702,"n/a")</f>
        <v>3.8671952969642298</v>
      </c>
      <c r="J2336" s="77">
        <f>+IF(ISNUMBER(DATA!AG702),DATA!AG702,"n/a")</f>
        <v>6.2122353484133898E-2</v>
      </c>
      <c r="K2336" s="87">
        <f>+IF(ISNUMBER(DATA!AP702),DATA!AP702,"n/a")</f>
        <v>3.8075440948318602</v>
      </c>
      <c r="L2336" s="77">
        <f>+IF(ISNUMBER(DATA!AQ702),DATA!AQ702,"n/a")</f>
        <v>4.7569530237841197E-2</v>
      </c>
      <c r="M2336" s="66"/>
      <c r="N2336" s="66"/>
      <c r="O2336" s="66"/>
      <c r="P2336" s="66"/>
      <c r="Q2336" s="66"/>
      <c r="S2336" s="70"/>
      <c r="U2336" s="70"/>
      <c r="W2336" s="70"/>
      <c r="Y2336" s="70"/>
    </row>
    <row r="2337" spans="1:25" s="69" customFormat="1" x14ac:dyDescent="0.2">
      <c r="A2337" s="66" t="s">
        <v>12</v>
      </c>
      <c r="B2337" s="66" t="s">
        <v>24</v>
      </c>
      <c r="C2337" s="66" t="s">
        <v>10</v>
      </c>
      <c r="D2337" s="66" t="s">
        <v>306</v>
      </c>
      <c r="E2337" s="87">
        <f>+IF(ISNUMBER(DATA!L703),DATA!L703,"n/a")</f>
        <v>2.90993925690029</v>
      </c>
      <c r="F2337" s="77">
        <f>+IF(ISNUMBER(DATA!M703),DATA!M703,"n/a")</f>
        <v>-0.143367920667442</v>
      </c>
      <c r="G2337" s="87">
        <f>+IF(ISNUMBER(DATA!V703),DATA!V703,"n/a")</f>
        <v>3.2410710486752099</v>
      </c>
      <c r="H2337" s="77">
        <f>+IF(ISNUMBER(DATA!W703),DATA!W703,"n/a")</f>
        <v>-5.4901913328839702E-2</v>
      </c>
      <c r="I2337" s="87">
        <f>+IF(ISNUMBER(DATA!AF703),DATA!AF703,"n/a")</f>
        <v>3.2302855593950501</v>
      </c>
      <c r="J2337" s="77">
        <f>+IF(ISNUMBER(DATA!AG703),DATA!AG703,"n/a")</f>
        <v>-2.2529079580692401E-2</v>
      </c>
      <c r="K2337" s="87">
        <f>+IF(ISNUMBER(DATA!AP703),DATA!AP703,"n/a")</f>
        <v>3.3668249700501001</v>
      </c>
      <c r="L2337" s="77">
        <f>+IF(ISNUMBER(DATA!AQ703),DATA!AQ703,"n/a")</f>
        <v>1.8824162045076899E-2</v>
      </c>
      <c r="M2337" s="66"/>
      <c r="N2337" s="66"/>
      <c r="O2337" s="66"/>
      <c r="P2337" s="66"/>
      <c r="Q2337" s="66"/>
      <c r="S2337" s="70"/>
      <c r="U2337" s="70"/>
      <c r="W2337" s="70"/>
      <c r="Y2337" s="70"/>
    </row>
    <row r="2338" spans="1:25" s="69" customFormat="1" x14ac:dyDescent="0.2">
      <c r="A2338" s="66" t="s">
        <v>12</v>
      </c>
      <c r="B2338" s="66" t="s">
        <v>24</v>
      </c>
      <c r="C2338" s="66" t="s">
        <v>10</v>
      </c>
      <c r="D2338" s="66" t="s">
        <v>307</v>
      </c>
      <c r="E2338" s="87">
        <f>+IF(ISNUMBER(DATA!L704),DATA!L704,"n/a")</f>
        <v>3.29679312176378</v>
      </c>
      <c r="F2338" s="77">
        <f>+IF(ISNUMBER(DATA!M704),DATA!M704,"n/a")</f>
        <v>7.9022222359392304E-3</v>
      </c>
      <c r="G2338" s="87">
        <f>+IF(ISNUMBER(DATA!V704),DATA!V704,"n/a")</f>
        <v>3.3147853181256499</v>
      </c>
      <c r="H2338" s="77">
        <f>+IF(ISNUMBER(DATA!W704),DATA!W704,"n/a")</f>
        <v>1.56094679165744E-2</v>
      </c>
      <c r="I2338" s="87">
        <f>+IF(ISNUMBER(DATA!AF704),DATA!AF704,"n/a")</f>
        <v>3.3604563821697302</v>
      </c>
      <c r="J2338" s="77">
        <f>+IF(ISNUMBER(DATA!AG704),DATA!AG704,"n/a")</f>
        <v>2.2969221076648502E-2</v>
      </c>
      <c r="K2338" s="87">
        <f>+IF(ISNUMBER(DATA!AP704),DATA!AP704,"n/a")</f>
        <v>3.3439196268541198</v>
      </c>
      <c r="L2338" s="77">
        <f>+IF(ISNUMBER(DATA!AQ704),DATA!AQ704,"n/a")</f>
        <v>7.1449337027001904E-4</v>
      </c>
      <c r="M2338" s="66"/>
      <c r="N2338" s="66"/>
      <c r="O2338" s="66"/>
      <c r="P2338" s="66"/>
      <c r="Q2338" s="66"/>
      <c r="S2338" s="70"/>
      <c r="U2338" s="70"/>
      <c r="W2338" s="70"/>
      <c r="Y2338" s="70"/>
    </row>
    <row r="2339" spans="1:25" s="69" customFormat="1" x14ac:dyDescent="0.2">
      <c r="A2339" s="66" t="s">
        <v>12</v>
      </c>
      <c r="B2339" s="66" t="s">
        <v>24</v>
      </c>
      <c r="C2339" s="66" t="s">
        <v>10</v>
      </c>
      <c r="D2339" s="66" t="s">
        <v>308</v>
      </c>
      <c r="E2339" s="87">
        <f>+IF(ISNUMBER(DATA!L705),DATA!L705,"n/a")</f>
        <v>3.29447849695477</v>
      </c>
      <c r="F2339" s="77">
        <f>+IF(ISNUMBER(DATA!M705),DATA!M705,"n/a")</f>
        <v>9.0463190750955502E-3</v>
      </c>
      <c r="G2339" s="87">
        <f>+IF(ISNUMBER(DATA!V705),DATA!V705,"n/a")</f>
        <v>3.3880579293728998</v>
      </c>
      <c r="H2339" s="77">
        <f>+IF(ISNUMBER(DATA!W705),DATA!W705,"n/a")</f>
        <v>4.9025910767698098E-2</v>
      </c>
      <c r="I2339" s="87">
        <f>+IF(ISNUMBER(DATA!AF705),DATA!AF705,"n/a")</f>
        <v>3.4034879378917799</v>
      </c>
      <c r="J2339" s="77">
        <f>+IF(ISNUMBER(DATA!AG705),DATA!AG705,"n/a")</f>
        <v>5.8604986379862299E-2</v>
      </c>
      <c r="K2339" s="87">
        <f>+IF(ISNUMBER(DATA!AP705),DATA!AP705,"n/a")</f>
        <v>3.4060235004822199</v>
      </c>
      <c r="L2339" s="77">
        <f>+IF(ISNUMBER(DATA!AQ705),DATA!AQ705,"n/a")</f>
        <v>5.0914501435131397E-2</v>
      </c>
      <c r="M2339" s="66"/>
      <c r="N2339" s="66"/>
      <c r="O2339" s="66"/>
      <c r="P2339" s="66"/>
      <c r="Q2339" s="66"/>
      <c r="S2339" s="70"/>
      <c r="U2339" s="70"/>
      <c r="W2339" s="70"/>
      <c r="Y2339" s="70"/>
    </row>
    <row r="2340" spans="1:25" s="69" customFormat="1" x14ac:dyDescent="0.2">
      <c r="A2340" s="66" t="s">
        <v>12</v>
      </c>
      <c r="B2340" s="66" t="s">
        <v>24</v>
      </c>
      <c r="C2340" s="66" t="s">
        <v>10</v>
      </c>
      <c r="D2340" s="66" t="s">
        <v>309</v>
      </c>
      <c r="E2340" s="87">
        <f>+IF(ISNUMBER(DATA!L706),DATA!L706,"n/a")</f>
        <v>3.4641265502226402</v>
      </c>
      <c r="F2340" s="77">
        <f>+IF(ISNUMBER(DATA!M706),DATA!M706,"n/a")</f>
        <v>2.6196917296702201E-2</v>
      </c>
      <c r="G2340" s="87">
        <f>+IF(ISNUMBER(DATA!V706),DATA!V706,"n/a")</f>
        <v>3.5884896243832101</v>
      </c>
      <c r="H2340" s="77">
        <f>+IF(ISNUMBER(DATA!W706),DATA!W706,"n/a")</f>
        <v>3.35436777360845E-2</v>
      </c>
      <c r="I2340" s="87">
        <f>+IF(ISNUMBER(DATA!AF706),DATA!AF706,"n/a")</f>
        <v>3.6103020950731102</v>
      </c>
      <c r="J2340" s="77">
        <f>+IF(ISNUMBER(DATA!AG706),DATA!AG706,"n/a")</f>
        <v>2.93365941548068E-2</v>
      </c>
      <c r="K2340" s="87">
        <f>+IF(ISNUMBER(DATA!AP706),DATA!AP706,"n/a")</f>
        <v>3.6245268280341301</v>
      </c>
      <c r="L2340" s="77">
        <f>+IF(ISNUMBER(DATA!AQ706),DATA!AQ706,"n/a")</f>
        <v>3.1785024936990799E-2</v>
      </c>
      <c r="M2340" s="66"/>
      <c r="N2340" s="66"/>
      <c r="O2340" s="66"/>
      <c r="P2340" s="66"/>
      <c r="Q2340" s="66"/>
      <c r="S2340" s="70"/>
      <c r="U2340" s="70"/>
      <c r="W2340" s="70"/>
      <c r="Y2340" s="70"/>
    </row>
    <row r="2341" spans="1:25" s="69" customFormat="1" x14ac:dyDescent="0.2">
      <c r="A2341" s="66" t="s">
        <v>12</v>
      </c>
      <c r="B2341" s="66" t="s">
        <v>24</v>
      </c>
      <c r="C2341" s="66" t="s">
        <v>10</v>
      </c>
      <c r="D2341" s="66" t="s">
        <v>310</v>
      </c>
      <c r="E2341" s="87">
        <f>+IF(ISNUMBER(DATA!L707),DATA!L707,"n/a")</f>
        <v>3.6176355333635999</v>
      </c>
      <c r="F2341" s="77">
        <f>+IF(ISNUMBER(DATA!M707),DATA!M707,"n/a")</f>
        <v>3.1503814014558602E-2</v>
      </c>
      <c r="G2341" s="87">
        <f>+IF(ISNUMBER(DATA!V707),DATA!V707,"n/a")</f>
        <v>3.69730816192564</v>
      </c>
      <c r="H2341" s="77">
        <f>+IF(ISNUMBER(DATA!W707),DATA!W707,"n/a")</f>
        <v>4.83504572097498E-2</v>
      </c>
      <c r="I2341" s="87">
        <f>+IF(ISNUMBER(DATA!AF707),DATA!AF707,"n/a")</f>
        <v>3.7283089249354902</v>
      </c>
      <c r="J2341" s="77">
        <f>+IF(ISNUMBER(DATA!AG707),DATA!AG707,"n/a")</f>
        <v>5.98763688095445E-2</v>
      </c>
      <c r="K2341" s="87">
        <f>+IF(ISNUMBER(DATA!AP707),DATA!AP707,"n/a")</f>
        <v>3.7288666160428101</v>
      </c>
      <c r="L2341" s="77">
        <f>+IF(ISNUMBER(DATA!AQ707),DATA!AQ707,"n/a")</f>
        <v>4.3889116035137198E-2</v>
      </c>
      <c r="M2341" s="66"/>
      <c r="N2341" s="66"/>
      <c r="O2341" s="66"/>
      <c r="P2341" s="66"/>
      <c r="Q2341" s="66"/>
      <c r="S2341" s="70"/>
      <c r="U2341" s="70"/>
      <c r="W2341" s="70"/>
      <c r="Y2341" s="70"/>
    </row>
    <row r="2342" spans="1:25" s="69" customFormat="1" x14ac:dyDescent="0.2">
      <c r="A2342" s="66" t="s">
        <v>12</v>
      </c>
      <c r="B2342" s="66" t="s">
        <v>24</v>
      </c>
      <c r="C2342" s="66" t="s">
        <v>10</v>
      </c>
      <c r="D2342" s="66" t="s">
        <v>311</v>
      </c>
      <c r="E2342" s="87">
        <f>+IF(ISNUMBER(DATA!L708),DATA!L708,"n/a")</f>
        <v>2.68117009339446</v>
      </c>
      <c r="F2342" s="77">
        <f>+IF(ISNUMBER(DATA!M708),DATA!M708,"n/a")</f>
        <v>0.13380505745302901</v>
      </c>
      <c r="G2342" s="87">
        <f>+IF(ISNUMBER(DATA!V708),DATA!V708,"n/a")</f>
        <v>2.6778866150381102</v>
      </c>
      <c r="H2342" s="77">
        <f>+IF(ISNUMBER(DATA!W708),DATA!W708,"n/a")</f>
        <v>0.14622603383101701</v>
      </c>
      <c r="I2342" s="87">
        <f>+IF(ISNUMBER(DATA!AF708),DATA!AF708,"n/a")</f>
        <v>2.5756369238849701</v>
      </c>
      <c r="J2342" s="77">
        <f>+IF(ISNUMBER(DATA!AG708),DATA!AG708,"n/a")</f>
        <v>0.11419974834117901</v>
      </c>
      <c r="K2342" s="87">
        <f>+IF(ISNUMBER(DATA!AP708),DATA!AP708,"n/a")</f>
        <v>2.4912278089283602</v>
      </c>
      <c r="L2342" s="77">
        <f>+IF(ISNUMBER(DATA!AQ708),DATA!AQ708,"n/a")</f>
        <v>8.1198096648613993E-2</v>
      </c>
      <c r="M2342" s="66"/>
      <c r="N2342" s="66"/>
      <c r="O2342" s="66"/>
      <c r="P2342" s="66"/>
      <c r="Q2342" s="66"/>
      <c r="S2342" s="70"/>
      <c r="U2342" s="70"/>
      <c r="W2342" s="70"/>
      <c r="Y2342" s="70"/>
    </row>
    <row r="2343" spans="1:25" s="69" customFormat="1" x14ac:dyDescent="0.2">
      <c r="A2343" s="66" t="s">
        <v>12</v>
      </c>
      <c r="B2343" s="66" t="s">
        <v>24</v>
      </c>
      <c r="C2343" s="66" t="s">
        <v>10</v>
      </c>
      <c r="D2343" s="66" t="s">
        <v>312</v>
      </c>
      <c r="E2343" s="87">
        <f>+IF(ISNUMBER(DATA!L709),DATA!L709,"n/a")</f>
        <v>3.4692992832576701</v>
      </c>
      <c r="F2343" s="77">
        <f>+IF(ISNUMBER(DATA!M709),DATA!M709,"n/a")</f>
        <v>-1.8618322558569E-2</v>
      </c>
      <c r="G2343" s="87">
        <f>+IF(ISNUMBER(DATA!V709),DATA!V709,"n/a")</f>
        <v>3.5207325493172101</v>
      </c>
      <c r="H2343" s="77">
        <f>+IF(ISNUMBER(DATA!W709),DATA!W709,"n/a")</f>
        <v>-6.5874670234423501E-3</v>
      </c>
      <c r="I2343" s="87">
        <f>+IF(ISNUMBER(DATA!AF709),DATA!AF709,"n/a")</f>
        <v>3.5249870187899801</v>
      </c>
      <c r="J2343" s="77">
        <f>+IF(ISNUMBER(DATA!AG709),DATA!AG709,"n/a")</f>
        <v>-1.02688788507183E-2</v>
      </c>
      <c r="K2343" s="87">
        <f>+IF(ISNUMBER(DATA!AP709),DATA!AP709,"n/a")</f>
        <v>3.5066403788581</v>
      </c>
      <c r="L2343" s="77">
        <f>+IF(ISNUMBER(DATA!AQ709),DATA!AQ709,"n/a")</f>
        <v>-3.6300894999387501E-3</v>
      </c>
      <c r="M2343" s="66"/>
      <c r="N2343" s="66"/>
      <c r="O2343" s="66"/>
      <c r="P2343" s="66"/>
      <c r="Q2343" s="66"/>
      <c r="S2343" s="70"/>
      <c r="U2343" s="70"/>
      <c r="W2343" s="70"/>
      <c r="Y2343" s="70"/>
    </row>
    <row r="2344" spans="1:25" s="69" customFormat="1" x14ac:dyDescent="0.2">
      <c r="A2344" s="66" t="s">
        <v>12</v>
      </c>
      <c r="B2344" s="66" t="s">
        <v>24</v>
      </c>
      <c r="C2344" s="66" t="s">
        <v>10</v>
      </c>
      <c r="D2344" s="66" t="s">
        <v>313</v>
      </c>
      <c r="E2344" s="87">
        <f>+IF(ISNUMBER(DATA!L710),DATA!L710,"n/a")</f>
        <v>3.8602560478259602</v>
      </c>
      <c r="F2344" s="77">
        <f>+IF(ISNUMBER(DATA!M710),DATA!M710,"n/a")</f>
        <v>3.5142052293756602E-2</v>
      </c>
      <c r="G2344" s="87">
        <f>+IF(ISNUMBER(DATA!V710),DATA!V710,"n/a")</f>
        <v>3.86484108526491</v>
      </c>
      <c r="H2344" s="77">
        <f>+IF(ISNUMBER(DATA!W710),DATA!W710,"n/a")</f>
        <v>2.15552314851849E-2</v>
      </c>
      <c r="I2344" s="87">
        <f>+IF(ISNUMBER(DATA!AF710),DATA!AF710,"n/a")</f>
        <v>3.8766148471036499</v>
      </c>
      <c r="J2344" s="77">
        <f>+IF(ISNUMBER(DATA!AG710),DATA!AG710,"n/a")</f>
        <v>1.56245313728269E-2</v>
      </c>
      <c r="K2344" s="87">
        <f>+IF(ISNUMBER(DATA!AP710),DATA!AP710,"n/a")</f>
        <v>3.8124134045421298</v>
      </c>
      <c r="L2344" s="77">
        <f>+IF(ISNUMBER(DATA!AQ710),DATA!AQ710,"n/a")</f>
        <v>-1.9351701903447701E-2</v>
      </c>
      <c r="M2344" s="66"/>
      <c r="N2344" s="66"/>
      <c r="O2344" s="66"/>
      <c r="P2344" s="66"/>
      <c r="Q2344" s="66"/>
      <c r="S2344" s="70"/>
      <c r="U2344" s="70"/>
      <c r="W2344" s="70"/>
      <c r="Y2344" s="70"/>
    </row>
    <row r="2345" spans="1:25" s="69" customFormat="1" x14ac:dyDescent="0.2">
      <c r="A2345" s="66" t="s">
        <v>12</v>
      </c>
      <c r="B2345" s="66" t="s">
        <v>24</v>
      </c>
      <c r="C2345" s="66" t="s">
        <v>10</v>
      </c>
      <c r="D2345" s="66" t="s">
        <v>314</v>
      </c>
      <c r="E2345" s="87">
        <f>+IF(ISNUMBER(DATA!L711),DATA!L711,"n/a")</f>
        <v>3.7318954913207398</v>
      </c>
      <c r="F2345" s="77">
        <f>+IF(ISNUMBER(DATA!M711),DATA!M711,"n/a")</f>
        <v>-1.6190806153656E-2</v>
      </c>
      <c r="G2345" s="87">
        <f>+IF(ISNUMBER(DATA!V711),DATA!V711,"n/a")</f>
        <v>3.8334938613206</v>
      </c>
      <c r="H2345" s="77">
        <f>+IF(ISNUMBER(DATA!W711),DATA!W711,"n/a")</f>
        <v>2.2880889719919899E-2</v>
      </c>
      <c r="I2345" s="87">
        <f>+IF(ISNUMBER(DATA!AF711),DATA!AF711,"n/a")</f>
        <v>3.87602552092785</v>
      </c>
      <c r="J2345" s="77">
        <f>+IF(ISNUMBER(DATA!AG711),DATA!AG711,"n/a")</f>
        <v>4.25033928599386E-2</v>
      </c>
      <c r="K2345" s="87">
        <f>+IF(ISNUMBER(DATA!AP711),DATA!AP711,"n/a")</f>
        <v>3.8211199080043601</v>
      </c>
      <c r="L2345" s="77">
        <f>+IF(ISNUMBER(DATA!AQ711),DATA!AQ711,"n/a")</f>
        <v>3.07989204939998E-2</v>
      </c>
      <c r="M2345" s="66"/>
      <c r="N2345" s="66"/>
      <c r="O2345" s="66"/>
      <c r="P2345" s="66"/>
      <c r="Q2345" s="66"/>
      <c r="S2345" s="70"/>
      <c r="U2345" s="70"/>
      <c r="W2345" s="70"/>
      <c r="Y2345" s="70"/>
    </row>
    <row r="2346" spans="1:25" s="69" customFormat="1" x14ac:dyDescent="0.2">
      <c r="A2346" s="66" t="s">
        <v>12</v>
      </c>
      <c r="B2346" s="66" t="s">
        <v>24</v>
      </c>
      <c r="C2346" s="66" t="s">
        <v>10</v>
      </c>
      <c r="D2346" s="66" t="s">
        <v>315</v>
      </c>
      <c r="E2346" s="87">
        <f>+IF(ISNUMBER(DATA!L712),DATA!L712,"n/a")</f>
        <v>3.4616880290818202</v>
      </c>
      <c r="F2346" s="77">
        <f>+IF(ISNUMBER(DATA!M712),DATA!M712,"n/a")</f>
        <v>-7.7586065657158096E-3</v>
      </c>
      <c r="G2346" s="87">
        <f>+IF(ISNUMBER(DATA!V712),DATA!V712,"n/a")</f>
        <v>3.49030411859933</v>
      </c>
      <c r="H2346" s="77">
        <f>+IF(ISNUMBER(DATA!W712),DATA!W712,"n/a")</f>
        <v>4.8488798962499603E-4</v>
      </c>
      <c r="I2346" s="87">
        <f>+IF(ISNUMBER(DATA!AF712),DATA!AF712,"n/a")</f>
        <v>3.4723294216605902</v>
      </c>
      <c r="J2346" s="77">
        <f>+IF(ISNUMBER(DATA!AG712),DATA!AG712,"n/a")</f>
        <v>-8.0132548662194998E-3</v>
      </c>
      <c r="K2346" s="87">
        <f>+IF(ISNUMBER(DATA!AP712),DATA!AP712,"n/a")</f>
        <v>3.4221344744929598</v>
      </c>
      <c r="L2346" s="77">
        <f>+IF(ISNUMBER(DATA!AQ712),DATA!AQ712,"n/a")</f>
        <v>-4.9087710699292297E-2</v>
      </c>
      <c r="M2346" s="66"/>
      <c r="N2346" s="66"/>
      <c r="O2346" s="66"/>
      <c r="P2346" s="66"/>
      <c r="Q2346" s="66"/>
      <c r="S2346" s="70"/>
      <c r="U2346" s="70"/>
      <c r="W2346" s="70"/>
      <c r="Y2346" s="70"/>
    </row>
    <row r="2347" spans="1:25" s="69" customFormat="1" x14ac:dyDescent="0.2">
      <c r="A2347" s="66" t="s">
        <v>12</v>
      </c>
      <c r="B2347" s="66" t="s">
        <v>24</v>
      </c>
      <c r="C2347" s="66" t="s">
        <v>10</v>
      </c>
      <c r="D2347" s="66" t="s">
        <v>316</v>
      </c>
      <c r="E2347" s="87">
        <f>+IF(ISNUMBER(DATA!L713),DATA!L713,"n/a")</f>
        <v>3.4570319745951501</v>
      </c>
      <c r="F2347" s="77">
        <f>+IF(ISNUMBER(DATA!M713),DATA!M713,"n/a")</f>
        <v>-7.37921403959306E-3</v>
      </c>
      <c r="G2347" s="87">
        <f>+IF(ISNUMBER(DATA!V713),DATA!V713,"n/a")</f>
        <v>3.5348981144723099</v>
      </c>
      <c r="H2347" s="77">
        <f>+IF(ISNUMBER(DATA!W713),DATA!W713,"n/a")</f>
        <v>1.3806925565214E-2</v>
      </c>
      <c r="I2347" s="87">
        <f>+IF(ISNUMBER(DATA!AF713),DATA!AF713,"n/a")</f>
        <v>3.5319471140397498</v>
      </c>
      <c r="J2347" s="77">
        <f>+IF(ISNUMBER(DATA!AG713),DATA!AG713,"n/a")</f>
        <v>2.2601151206108901E-2</v>
      </c>
      <c r="K2347" s="87">
        <f>+IF(ISNUMBER(DATA!AP713),DATA!AP713,"n/a")</f>
        <v>3.5221145206069102</v>
      </c>
      <c r="L2347" s="77">
        <f>+IF(ISNUMBER(DATA!AQ713),DATA!AQ713,"n/a")</f>
        <v>1.49336159715363E-2</v>
      </c>
      <c r="M2347" s="66"/>
      <c r="N2347" s="66"/>
      <c r="O2347" s="66"/>
      <c r="P2347" s="66"/>
      <c r="Q2347" s="66"/>
      <c r="S2347" s="70"/>
      <c r="U2347" s="70"/>
      <c r="W2347" s="70"/>
      <c r="Y2347" s="70"/>
    </row>
    <row r="2348" spans="1:25" s="69" customFormat="1" x14ac:dyDescent="0.2">
      <c r="A2348" s="66" t="s">
        <v>12</v>
      </c>
      <c r="B2348" s="66" t="s">
        <v>24</v>
      </c>
      <c r="C2348" s="66" t="s">
        <v>10</v>
      </c>
      <c r="D2348" s="66" t="s">
        <v>317</v>
      </c>
      <c r="E2348" s="87">
        <f>+IF(ISNUMBER(DATA!L714),DATA!L714,"n/a")</f>
        <v>3.3095492571179501</v>
      </c>
      <c r="F2348" s="77">
        <f>+IF(ISNUMBER(DATA!M714),DATA!M714,"n/a")</f>
        <v>6.3210975223842499E-3</v>
      </c>
      <c r="G2348" s="87">
        <f>+IF(ISNUMBER(DATA!V714),DATA!V714,"n/a")</f>
        <v>3.33133484685492</v>
      </c>
      <c r="H2348" s="77">
        <f>+IF(ISNUMBER(DATA!W714),DATA!W714,"n/a")</f>
        <v>6.6117917623493505E-2</v>
      </c>
      <c r="I2348" s="87">
        <f>+IF(ISNUMBER(DATA!AF714),DATA!AF714,"n/a")</f>
        <v>3.2208851283988298</v>
      </c>
      <c r="J2348" s="77">
        <f>+IF(ISNUMBER(DATA!AG714),DATA!AG714,"n/a")</f>
        <v>-2.58665354006705E-2</v>
      </c>
      <c r="K2348" s="87">
        <f>+IF(ISNUMBER(DATA!AP714),DATA!AP714,"n/a")</f>
        <v>3.30435588055713</v>
      </c>
      <c r="L2348" s="77">
        <f>+IF(ISNUMBER(DATA!AQ714),DATA!AQ714,"n/a")</f>
        <v>-2.0779742816569801E-3</v>
      </c>
      <c r="M2348" s="66"/>
      <c r="N2348" s="66"/>
      <c r="O2348" s="66"/>
      <c r="P2348" s="66"/>
      <c r="Q2348" s="66"/>
      <c r="S2348" s="70"/>
      <c r="U2348" s="70"/>
      <c r="W2348" s="70"/>
      <c r="Y2348" s="70"/>
    </row>
    <row r="2349" spans="1:25" s="69" customFormat="1" x14ac:dyDescent="0.2">
      <c r="A2349" s="66" t="s">
        <v>12</v>
      </c>
      <c r="B2349" s="66" t="s">
        <v>24</v>
      </c>
      <c r="C2349" s="66" t="s">
        <v>10</v>
      </c>
      <c r="D2349" s="66" t="s">
        <v>318</v>
      </c>
      <c r="E2349" s="87">
        <f>+IF(ISNUMBER(DATA!L715),DATA!L715,"n/a")</f>
        <v>3.5204849209029399</v>
      </c>
      <c r="F2349" s="77">
        <f>+IF(ISNUMBER(DATA!M715),DATA!M715,"n/a")</f>
        <v>2.2868443630832101E-2</v>
      </c>
      <c r="G2349" s="87">
        <f>+IF(ISNUMBER(DATA!V715),DATA!V715,"n/a")</f>
        <v>3.56597871563118</v>
      </c>
      <c r="H2349" s="77">
        <f>+IF(ISNUMBER(DATA!W715),DATA!W715,"n/a")</f>
        <v>2.5447513476288802E-2</v>
      </c>
      <c r="I2349" s="87">
        <f>+IF(ISNUMBER(DATA!AF715),DATA!AF715,"n/a")</f>
        <v>3.49805689201431</v>
      </c>
      <c r="J2349" s="77">
        <f>+IF(ISNUMBER(DATA!AG715),DATA!AG715,"n/a")</f>
        <v>1.92780922218403E-2</v>
      </c>
      <c r="K2349" s="87">
        <f>+IF(ISNUMBER(DATA!AP715),DATA!AP715,"n/a")</f>
        <v>3.4715035765267301</v>
      </c>
      <c r="L2349" s="77">
        <f>+IF(ISNUMBER(DATA!AQ715),DATA!AQ715,"n/a")</f>
        <v>8.6041080892193707E-3</v>
      </c>
      <c r="M2349" s="66"/>
      <c r="N2349" s="66"/>
      <c r="O2349" s="66"/>
      <c r="P2349" s="66"/>
      <c r="Q2349" s="66"/>
      <c r="S2349" s="70"/>
      <c r="U2349" s="70"/>
      <c r="W2349" s="70"/>
      <c r="Y2349" s="70"/>
    </row>
    <row r="2350" spans="1:25" s="69" customFormat="1" x14ac:dyDescent="0.2">
      <c r="A2350" s="66" t="s">
        <v>12</v>
      </c>
      <c r="B2350" s="66" t="s">
        <v>24</v>
      </c>
      <c r="C2350" s="66" t="s">
        <v>10</v>
      </c>
      <c r="D2350" s="66" t="s">
        <v>344</v>
      </c>
      <c r="E2350" s="87">
        <f>+IF(ISNUMBER(DATA!L716),DATA!L716,"n/a")</f>
        <v>3.6097773506049</v>
      </c>
      <c r="F2350" s="77">
        <f>+IF(ISNUMBER(DATA!M716),DATA!M716,"n/a")</f>
        <v>0.101365199065076</v>
      </c>
      <c r="G2350" s="87">
        <f>+IF(ISNUMBER(DATA!V716),DATA!V716,"n/a")</f>
        <v>3.4775051078524002</v>
      </c>
      <c r="H2350" s="77">
        <f>+IF(ISNUMBER(DATA!W716),DATA!W716,"n/a")</f>
        <v>-2.0842708595324302E-2</v>
      </c>
      <c r="I2350" s="87">
        <f>+IF(ISNUMBER(DATA!AF716),DATA!AF716,"n/a")</f>
        <v>3.4717736460465298</v>
      </c>
      <c r="J2350" s="77">
        <f>+IF(ISNUMBER(DATA!AG716),DATA!AG716,"n/a")</f>
        <v>-2.2397892602628599E-2</v>
      </c>
      <c r="K2350" s="87">
        <f>+IF(ISNUMBER(DATA!AP716),DATA!AP716,"n/a")</f>
        <v>3.5117301786370199</v>
      </c>
      <c r="L2350" s="77">
        <f>+IF(ISNUMBER(DATA!AQ716),DATA!AQ716,"n/a")</f>
        <v>3.2870372922328599E-3</v>
      </c>
      <c r="M2350" s="66"/>
      <c r="N2350" s="66"/>
      <c r="O2350" s="66"/>
      <c r="P2350" s="66"/>
      <c r="Q2350" s="66"/>
      <c r="S2350" s="70"/>
      <c r="U2350" s="70"/>
      <c r="W2350" s="70"/>
      <c r="Y2350" s="70"/>
    </row>
    <row r="2351" spans="1:25" s="69" customFormat="1" x14ac:dyDescent="0.2">
      <c r="A2351" s="66" t="s">
        <v>12</v>
      </c>
      <c r="B2351" s="66" t="s">
        <v>24</v>
      </c>
      <c r="C2351" s="66" t="s">
        <v>10</v>
      </c>
      <c r="D2351" s="66" t="s">
        <v>345</v>
      </c>
      <c r="E2351" s="87">
        <f>+IF(ISNUMBER(DATA!L717),DATA!L717,"n/a")</f>
        <v>3.7499123656603599</v>
      </c>
      <c r="F2351" s="77">
        <f>+IF(ISNUMBER(DATA!M717),DATA!M717,"n/a")</f>
        <v>-2.3092581008599599E-3</v>
      </c>
      <c r="G2351" s="87">
        <f>+IF(ISNUMBER(DATA!V717),DATA!V717,"n/a")</f>
        <v>3.7559881002267201</v>
      </c>
      <c r="H2351" s="77">
        <f>+IF(ISNUMBER(DATA!W717),DATA!W717,"n/a")</f>
        <v>-1.18005927773266E-4</v>
      </c>
      <c r="I2351" s="87">
        <f>+IF(ISNUMBER(DATA!AF717),DATA!AF717,"n/a")</f>
        <v>3.7703169348896499</v>
      </c>
      <c r="J2351" s="77">
        <f>+IF(ISNUMBER(DATA!AG717),DATA!AG717,"n/a")</f>
        <v>-3.2261389060666301E-3</v>
      </c>
      <c r="K2351" s="87">
        <f>+IF(ISNUMBER(DATA!AP717),DATA!AP717,"n/a")</f>
        <v>3.7541170393609802</v>
      </c>
      <c r="L2351" s="77">
        <f>+IF(ISNUMBER(DATA!AQ717),DATA!AQ717,"n/a")</f>
        <v>-8.0305191443021708E-3</v>
      </c>
      <c r="M2351" s="66"/>
      <c r="N2351" s="66"/>
      <c r="O2351" s="66"/>
      <c r="P2351" s="66"/>
      <c r="Q2351" s="66"/>
      <c r="S2351" s="70"/>
      <c r="U2351" s="70"/>
      <c r="W2351" s="70"/>
      <c r="Y2351" s="70"/>
    </row>
    <row r="2352" spans="1:25" x14ac:dyDescent="0.2">
      <c r="E2352" s="100"/>
      <c r="F2352" s="102"/>
      <c r="G2352" s="100"/>
      <c r="H2352" s="102"/>
      <c r="I2352" s="100"/>
      <c r="J2352" s="102"/>
      <c r="K2352" s="100"/>
      <c r="L2352" s="102"/>
    </row>
    <row r="2353" spans="1:25" s="69" customFormat="1" x14ac:dyDescent="0.2">
      <c r="A2353" s="66" t="s">
        <v>12</v>
      </c>
      <c r="B2353" s="66" t="s">
        <v>24</v>
      </c>
      <c r="C2353" s="66" t="s">
        <v>26</v>
      </c>
      <c r="D2353" s="66" t="s">
        <v>271</v>
      </c>
      <c r="E2353" s="87">
        <f>+IF(ISNUMBER(DATA!N668),DATA!N668,"n/a")</f>
        <v>2.6118482234643601</v>
      </c>
      <c r="F2353" s="77">
        <f>+IF(ISNUMBER(DATA!O668),DATA!O668,"n/a")</f>
        <v>5.7741174970778797E-2</v>
      </c>
      <c r="G2353" s="87">
        <f>+IF(ISNUMBER(DATA!X668),DATA!X668,"n/a")</f>
        <v>2.4565526766116399</v>
      </c>
      <c r="H2353" s="77">
        <f>+IF(ISNUMBER(DATA!Y668),DATA!Y668,"n/a")</f>
        <v>-1.46196250521019E-2</v>
      </c>
      <c r="I2353" s="87">
        <f>+IF(ISNUMBER(DATA!AH668),DATA!AH668,"n/a")</f>
        <v>2.4564992725875601</v>
      </c>
      <c r="J2353" s="77">
        <f>+IF(ISNUMBER(DATA!AI668),DATA!AI668,"n/a")</f>
        <v>-2.8849384525753901E-2</v>
      </c>
      <c r="K2353" s="87">
        <f>+IF(ISNUMBER(DATA!AR668),DATA!AR668,"n/a")</f>
        <v>2.4312962171576</v>
      </c>
      <c r="L2353" s="77">
        <f>+IF(ISNUMBER(DATA!AS668),DATA!AS668,"n/a")</f>
        <v>-2.75834211716687E-2</v>
      </c>
      <c r="M2353" s="66"/>
      <c r="N2353" s="66"/>
      <c r="O2353" s="66"/>
      <c r="P2353" s="66"/>
      <c r="Q2353" s="66"/>
      <c r="S2353" s="70"/>
      <c r="U2353" s="70"/>
      <c r="W2353" s="70"/>
      <c r="Y2353" s="70"/>
    </row>
    <row r="2354" spans="1:25" s="69" customFormat="1" x14ac:dyDescent="0.2">
      <c r="A2354" s="66" t="s">
        <v>12</v>
      </c>
      <c r="B2354" s="66" t="s">
        <v>24</v>
      </c>
      <c r="C2354" s="66" t="s">
        <v>26</v>
      </c>
      <c r="D2354" s="66" t="s">
        <v>272</v>
      </c>
      <c r="E2354" s="87">
        <f>+IF(ISNUMBER(DATA!N669),DATA!N669,"n/a")</f>
        <v>2.4756780689667401</v>
      </c>
      <c r="F2354" s="77">
        <f>+IF(ISNUMBER(DATA!O669),DATA!O669,"n/a")</f>
        <v>3.1798232624204101E-2</v>
      </c>
      <c r="G2354" s="87">
        <f>+IF(ISNUMBER(DATA!X669),DATA!X669,"n/a")</f>
        <v>2.4463598330129801</v>
      </c>
      <c r="H2354" s="77">
        <f>+IF(ISNUMBER(DATA!Y669),DATA!Y669,"n/a")</f>
        <v>1.3052493656729501E-2</v>
      </c>
      <c r="I2354" s="87">
        <f>+IF(ISNUMBER(DATA!AH669),DATA!AH669,"n/a")</f>
        <v>2.4614348378454198</v>
      </c>
      <c r="J2354" s="77">
        <f>+IF(ISNUMBER(DATA!AI669),DATA!AI669,"n/a")</f>
        <v>1.0102069739278199E-2</v>
      </c>
      <c r="K2354" s="87">
        <f>+IF(ISNUMBER(DATA!AR669),DATA!AR669,"n/a")</f>
        <v>2.4140810770720802</v>
      </c>
      <c r="L2354" s="77">
        <f>+IF(ISNUMBER(DATA!AS669),DATA!AS669,"n/a")</f>
        <v>1.6864764880319E-3</v>
      </c>
      <c r="M2354" s="66"/>
      <c r="N2354" s="66"/>
      <c r="O2354" s="66"/>
      <c r="P2354" s="66"/>
      <c r="Q2354" s="66"/>
      <c r="S2354" s="70"/>
      <c r="U2354" s="70"/>
      <c r="W2354" s="70"/>
      <c r="Y2354" s="70"/>
    </row>
    <row r="2355" spans="1:25" s="69" customFormat="1" x14ac:dyDescent="0.2">
      <c r="A2355" s="66" t="s">
        <v>12</v>
      </c>
      <c r="B2355" s="66" t="s">
        <v>24</v>
      </c>
      <c r="C2355" s="66" t="s">
        <v>26</v>
      </c>
      <c r="D2355" s="66" t="s">
        <v>273</v>
      </c>
      <c r="E2355" s="87">
        <f>+IF(ISNUMBER(DATA!N670),DATA!N670,"n/a")</f>
        <v>2.0558895901257701</v>
      </c>
      <c r="F2355" s="77">
        <f>+IF(ISNUMBER(DATA!O670),DATA!O670,"n/a")</f>
        <v>-1.25811458667446E-2</v>
      </c>
      <c r="G2355" s="87">
        <f>+IF(ISNUMBER(DATA!X670),DATA!X670,"n/a")</f>
        <v>2.15874632412745</v>
      </c>
      <c r="H2355" s="77">
        <f>+IF(ISNUMBER(DATA!Y670),DATA!Y670,"n/a")</f>
        <v>1.8468400642589301E-2</v>
      </c>
      <c r="I2355" s="87">
        <f>+IF(ISNUMBER(DATA!AH670),DATA!AH670,"n/a")</f>
        <v>2.13037937935623</v>
      </c>
      <c r="J2355" s="77">
        <f>+IF(ISNUMBER(DATA!AI670),DATA!AI670,"n/a")</f>
        <v>1.87326620455107E-3</v>
      </c>
      <c r="K2355" s="87">
        <f>+IF(ISNUMBER(DATA!AR670),DATA!AR670,"n/a")</f>
        <v>2.1124282431330399</v>
      </c>
      <c r="L2355" s="77">
        <f>+IF(ISNUMBER(DATA!AS670),DATA!AS670,"n/a")</f>
        <v>-9.6787927327964506E-3</v>
      </c>
      <c r="M2355" s="66"/>
      <c r="N2355" s="66"/>
      <c r="O2355" s="66"/>
      <c r="P2355" s="66"/>
      <c r="Q2355" s="66"/>
      <c r="S2355" s="70"/>
      <c r="U2355" s="70"/>
      <c r="W2355" s="70"/>
      <c r="Y2355" s="70"/>
    </row>
    <row r="2356" spans="1:25" s="69" customFormat="1" x14ac:dyDescent="0.2">
      <c r="A2356" s="66" t="s">
        <v>12</v>
      </c>
      <c r="B2356" s="66" t="s">
        <v>24</v>
      </c>
      <c r="C2356" s="66" t="s">
        <v>26</v>
      </c>
      <c r="D2356" s="66" t="s">
        <v>274</v>
      </c>
      <c r="E2356" s="87">
        <f>+IF(ISNUMBER(DATA!N671),DATA!N671,"n/a")</f>
        <v>2.4411220285312001</v>
      </c>
      <c r="F2356" s="77">
        <f>+IF(ISNUMBER(DATA!O671),DATA!O671,"n/a")</f>
        <v>4.3939878587119001E-2</v>
      </c>
      <c r="G2356" s="87">
        <f>+IF(ISNUMBER(DATA!X671),DATA!X671,"n/a")</f>
        <v>2.3902805294452101</v>
      </c>
      <c r="H2356" s="77">
        <f>+IF(ISNUMBER(DATA!Y671),DATA!Y671,"n/a")</f>
        <v>4.7085527600192103E-3</v>
      </c>
      <c r="I2356" s="87">
        <f>+IF(ISNUMBER(DATA!AH671),DATA!AH671,"n/a")</f>
        <v>2.39940258107432</v>
      </c>
      <c r="J2356" s="77">
        <f>+IF(ISNUMBER(DATA!AI671),DATA!AI671,"n/a")</f>
        <v>2.1977106819338599E-3</v>
      </c>
      <c r="K2356" s="87">
        <f>+IF(ISNUMBER(DATA!AR671),DATA!AR671,"n/a")</f>
        <v>2.3783620517670201</v>
      </c>
      <c r="L2356" s="77">
        <f>+IF(ISNUMBER(DATA!AS671),DATA!AS671,"n/a")</f>
        <v>5.21076318791594E-3</v>
      </c>
      <c r="M2356" s="66"/>
      <c r="N2356" s="66"/>
      <c r="O2356" s="66"/>
      <c r="P2356" s="66"/>
      <c r="Q2356" s="66"/>
      <c r="S2356" s="70"/>
      <c r="U2356" s="70"/>
      <c r="W2356" s="70"/>
      <c r="Y2356" s="70"/>
    </row>
    <row r="2357" spans="1:25" s="69" customFormat="1" x14ac:dyDescent="0.2">
      <c r="A2357" s="66" t="s">
        <v>12</v>
      </c>
      <c r="B2357" s="66" t="s">
        <v>24</v>
      </c>
      <c r="C2357" s="66" t="s">
        <v>26</v>
      </c>
      <c r="D2357" s="66" t="s">
        <v>275</v>
      </c>
      <c r="E2357" s="87">
        <f>+IF(ISNUMBER(DATA!N672),DATA!N672,"n/a")</f>
        <v>2.1130923724617601</v>
      </c>
      <c r="F2357" s="77">
        <f>+IF(ISNUMBER(DATA!O672),DATA!O672,"n/a")</f>
        <v>3.4559950191964499E-2</v>
      </c>
      <c r="G2357" s="87">
        <f>+IF(ISNUMBER(DATA!X672),DATA!X672,"n/a")</f>
        <v>2.1648186525021198</v>
      </c>
      <c r="H2357" s="77">
        <f>+IF(ISNUMBER(DATA!Y672),DATA!Y672,"n/a")</f>
        <v>-7.91718236159898E-3</v>
      </c>
      <c r="I2357" s="87">
        <f>+IF(ISNUMBER(DATA!AH672),DATA!AH672,"n/a")</f>
        <v>2.10445765423332</v>
      </c>
      <c r="J2357" s="77">
        <f>+IF(ISNUMBER(DATA!AI672),DATA!AI672,"n/a")</f>
        <v>-4.09672468402935E-2</v>
      </c>
      <c r="K2357" s="87">
        <f>+IF(ISNUMBER(DATA!AR672),DATA!AR672,"n/a")</f>
        <v>2.11486295174466</v>
      </c>
      <c r="L2357" s="77">
        <f>+IF(ISNUMBER(DATA!AS672),DATA!AS672,"n/a")</f>
        <v>-2.9723432070450799E-2</v>
      </c>
      <c r="M2357" s="66"/>
      <c r="N2357" s="66"/>
      <c r="O2357" s="66"/>
      <c r="P2357" s="66"/>
      <c r="Q2357" s="66"/>
      <c r="S2357" s="70"/>
      <c r="U2357" s="70"/>
      <c r="W2357" s="70"/>
      <c r="Y2357" s="70"/>
    </row>
    <row r="2358" spans="1:25" s="69" customFormat="1" x14ac:dyDescent="0.2">
      <c r="A2358" s="66" t="s">
        <v>12</v>
      </c>
      <c r="B2358" s="66" t="s">
        <v>24</v>
      </c>
      <c r="C2358" s="66" t="s">
        <v>26</v>
      </c>
      <c r="D2358" s="66" t="s">
        <v>276</v>
      </c>
      <c r="E2358" s="87">
        <f>+IF(ISNUMBER(DATA!N673),DATA!N673,"n/a")</f>
        <v>2.37341875079475</v>
      </c>
      <c r="F2358" s="77">
        <f>+IF(ISNUMBER(DATA!O673),DATA!O673,"n/a")</f>
        <v>-5.9856456645365902E-2</v>
      </c>
      <c r="G2358" s="87">
        <f>+IF(ISNUMBER(DATA!X673),DATA!X673,"n/a")</f>
        <v>2.4494628288417499</v>
      </c>
      <c r="H2358" s="77">
        <f>+IF(ISNUMBER(DATA!Y673),DATA!Y673,"n/a")</f>
        <v>-6.2505142099826896E-2</v>
      </c>
      <c r="I2358" s="87">
        <f>+IF(ISNUMBER(DATA!AH673),DATA!AH673,"n/a")</f>
        <v>2.57495178108109</v>
      </c>
      <c r="J2358" s="77">
        <f>+IF(ISNUMBER(DATA!AI673),DATA!AI673,"n/a")</f>
        <v>-4.14669322351885E-3</v>
      </c>
      <c r="K2358" s="87">
        <f>+IF(ISNUMBER(DATA!AR673),DATA!AR673,"n/a")</f>
        <v>2.5511792405560798</v>
      </c>
      <c r="L2358" s="77">
        <f>+IF(ISNUMBER(DATA!AS673),DATA!AS673,"n/a")</f>
        <v>2.6218187831330499E-3</v>
      </c>
      <c r="M2358" s="66"/>
      <c r="N2358" s="66"/>
      <c r="O2358" s="66"/>
      <c r="P2358" s="66"/>
      <c r="Q2358" s="66"/>
      <c r="S2358" s="70"/>
      <c r="U2358" s="70"/>
      <c r="W2358" s="70"/>
      <c r="Y2358" s="70"/>
    </row>
    <row r="2359" spans="1:25" s="69" customFormat="1" x14ac:dyDescent="0.2">
      <c r="A2359" s="66" t="s">
        <v>12</v>
      </c>
      <c r="B2359" s="66" t="s">
        <v>24</v>
      </c>
      <c r="C2359" s="66" t="s">
        <v>26</v>
      </c>
      <c r="D2359" s="66" t="s">
        <v>277</v>
      </c>
      <c r="E2359" s="87">
        <f>+IF(ISNUMBER(DATA!N674),DATA!N674,"n/a")</f>
        <v>2.0323335756041798</v>
      </c>
      <c r="F2359" s="77">
        <f>+IF(ISNUMBER(DATA!O674),DATA!O674,"n/a")</f>
        <v>-3.6764713982627803E-2</v>
      </c>
      <c r="G2359" s="87">
        <f>+IF(ISNUMBER(DATA!X674),DATA!X674,"n/a")</f>
        <v>2.13090262203972</v>
      </c>
      <c r="H2359" s="77">
        <f>+IF(ISNUMBER(DATA!Y674),DATA!Y674,"n/a")</f>
        <v>1.9272932056329701E-2</v>
      </c>
      <c r="I2359" s="87">
        <f>+IF(ISNUMBER(DATA!AH674),DATA!AH674,"n/a")</f>
        <v>2.1385927861214999</v>
      </c>
      <c r="J2359" s="77">
        <f>+IF(ISNUMBER(DATA!AI674),DATA!AI674,"n/a")</f>
        <v>2.4270828062937799E-2</v>
      </c>
      <c r="K2359" s="87">
        <f>+IF(ISNUMBER(DATA!AR674),DATA!AR674,"n/a")</f>
        <v>2.1362320463529598</v>
      </c>
      <c r="L2359" s="77">
        <f>+IF(ISNUMBER(DATA!AS674),DATA!AS674,"n/a")</f>
        <v>1.23767984153349E-2</v>
      </c>
      <c r="M2359" s="66"/>
      <c r="N2359" s="66"/>
      <c r="O2359" s="66"/>
      <c r="P2359" s="66"/>
      <c r="Q2359" s="66"/>
      <c r="S2359" s="70"/>
      <c r="U2359" s="70"/>
      <c r="W2359" s="70"/>
      <c r="Y2359" s="70"/>
    </row>
    <row r="2360" spans="1:25" s="69" customFormat="1" x14ac:dyDescent="0.2">
      <c r="A2360" s="66" t="s">
        <v>12</v>
      </c>
      <c r="B2360" s="66" t="s">
        <v>24</v>
      </c>
      <c r="C2360" s="66" t="s">
        <v>26</v>
      </c>
      <c r="D2360" s="66" t="s">
        <v>278</v>
      </c>
      <c r="E2360" s="87">
        <f>+IF(ISNUMBER(DATA!N675),DATA!N675,"n/a")</f>
        <v>2.1886315119373099</v>
      </c>
      <c r="F2360" s="77">
        <f>+IF(ISNUMBER(DATA!O675),DATA!O675,"n/a")</f>
        <v>7.9455211458135194E-2</v>
      </c>
      <c r="G2360" s="87">
        <f>+IF(ISNUMBER(DATA!X675),DATA!X675,"n/a")</f>
        <v>2.0895616642368999</v>
      </c>
      <c r="H2360" s="77">
        <f>+IF(ISNUMBER(DATA!Y675),DATA!Y675,"n/a")</f>
        <v>1.5461555231825901E-2</v>
      </c>
      <c r="I2360" s="87">
        <f>+IF(ISNUMBER(DATA!AH675),DATA!AH675,"n/a")</f>
        <v>2.09241175839942</v>
      </c>
      <c r="J2360" s="77">
        <f>+IF(ISNUMBER(DATA!AI675),DATA!AI675,"n/a")</f>
        <v>-1.7614444841385201E-2</v>
      </c>
      <c r="K2360" s="87">
        <f>+IF(ISNUMBER(DATA!AR675),DATA!AR675,"n/a")</f>
        <v>2.1301283843416199</v>
      </c>
      <c r="L2360" s="77">
        <f>+IF(ISNUMBER(DATA!AS675),DATA!AS675,"n/a")</f>
        <v>-1.8018313645884802E-2</v>
      </c>
      <c r="M2360" s="66"/>
      <c r="N2360" s="66"/>
      <c r="O2360" s="66"/>
      <c r="P2360" s="66"/>
      <c r="Q2360" s="66"/>
      <c r="S2360" s="70"/>
      <c r="U2360" s="70"/>
      <c r="W2360" s="70"/>
      <c r="Y2360" s="70"/>
    </row>
    <row r="2361" spans="1:25" s="69" customFormat="1" x14ac:dyDescent="0.2">
      <c r="A2361" s="66" t="s">
        <v>12</v>
      </c>
      <c r="B2361" s="66" t="s">
        <v>24</v>
      </c>
      <c r="C2361" s="66" t="s">
        <v>26</v>
      </c>
      <c r="D2361" s="66" t="s">
        <v>279</v>
      </c>
      <c r="E2361" s="87">
        <f>+IF(ISNUMBER(DATA!N676),DATA!N676,"n/a")</f>
        <v>2.3002094257983301</v>
      </c>
      <c r="F2361" s="77">
        <f>+IF(ISNUMBER(DATA!O676),DATA!O676,"n/a")</f>
        <v>0.15304627807929799</v>
      </c>
      <c r="G2361" s="87">
        <f>+IF(ISNUMBER(DATA!X676),DATA!X676,"n/a")</f>
        <v>2.2445202569129798</v>
      </c>
      <c r="H2361" s="77">
        <f>+IF(ISNUMBER(DATA!Y676),DATA!Y676,"n/a")</f>
        <v>-3.2694711887777598E-3</v>
      </c>
      <c r="I2361" s="87">
        <f>+IF(ISNUMBER(DATA!AH676),DATA!AH676,"n/a")</f>
        <v>2.2601709024253398</v>
      </c>
      <c r="J2361" s="77">
        <f>+IF(ISNUMBER(DATA!AI676),DATA!AI676,"n/a")</f>
        <v>-2.5061779650960601E-2</v>
      </c>
      <c r="K2361" s="87">
        <f>+IF(ISNUMBER(DATA!AR676),DATA!AR676,"n/a")</f>
        <v>2.3054130933765</v>
      </c>
      <c r="L2361" s="77">
        <f>+IF(ISNUMBER(DATA!AS676),DATA!AS676,"n/a")</f>
        <v>1.54133567425061E-2</v>
      </c>
      <c r="M2361" s="66"/>
      <c r="N2361" s="66"/>
      <c r="O2361" s="66"/>
      <c r="P2361" s="66"/>
      <c r="Q2361" s="66"/>
      <c r="S2361" s="70"/>
      <c r="U2361" s="70"/>
      <c r="W2361" s="70"/>
      <c r="Y2361" s="70"/>
    </row>
    <row r="2362" spans="1:25" s="69" customFormat="1" x14ac:dyDescent="0.2">
      <c r="A2362" s="66" t="s">
        <v>12</v>
      </c>
      <c r="B2362" s="66" t="s">
        <v>24</v>
      </c>
      <c r="C2362" s="66" t="s">
        <v>26</v>
      </c>
      <c r="D2362" s="66" t="s">
        <v>280</v>
      </c>
      <c r="E2362" s="87">
        <f>+IF(ISNUMBER(DATA!N677),DATA!N677,"n/a")</f>
        <v>1.6264935040686299</v>
      </c>
      <c r="F2362" s="77">
        <f>+IF(ISNUMBER(DATA!O677),DATA!O677,"n/a")</f>
        <v>-0.15818326439724001</v>
      </c>
      <c r="G2362" s="87">
        <f>+IF(ISNUMBER(DATA!X677),DATA!X677,"n/a")</f>
        <v>1.8985944883785799</v>
      </c>
      <c r="H2362" s="77">
        <f>+IF(ISNUMBER(DATA!Y677),DATA!Y677,"n/a")</f>
        <v>-4.3102556226674998E-2</v>
      </c>
      <c r="I2362" s="87">
        <f>+IF(ISNUMBER(DATA!AH677),DATA!AH677,"n/a")</f>
        <v>1.8764568155257699</v>
      </c>
      <c r="J2362" s="77">
        <f>+IF(ISNUMBER(DATA!AI677),DATA!AI677,"n/a")</f>
        <v>-2.0051685373384601E-3</v>
      </c>
      <c r="K2362" s="87">
        <f>+IF(ISNUMBER(DATA!AR677),DATA!AR677,"n/a")</f>
        <v>1.9888544584255099</v>
      </c>
      <c r="L2362" s="77">
        <f>+IF(ISNUMBER(DATA!AS677),DATA!AS677,"n/a")</f>
        <v>4.6395379690883698E-2</v>
      </c>
      <c r="M2362" s="66"/>
      <c r="N2362" s="66"/>
      <c r="O2362" s="66"/>
      <c r="P2362" s="66"/>
      <c r="Q2362" s="66"/>
      <c r="S2362" s="70"/>
      <c r="U2362" s="70"/>
      <c r="W2362" s="70"/>
      <c r="Y2362" s="70"/>
    </row>
    <row r="2363" spans="1:25" s="69" customFormat="1" x14ac:dyDescent="0.2">
      <c r="A2363" s="66" t="s">
        <v>12</v>
      </c>
      <c r="B2363" s="66" t="s">
        <v>24</v>
      </c>
      <c r="C2363" s="66" t="s">
        <v>26</v>
      </c>
      <c r="D2363" s="66" t="s">
        <v>281</v>
      </c>
      <c r="E2363" s="87">
        <f>+IF(ISNUMBER(DATA!N678),DATA!N678,"n/a")</f>
        <v>2.0741162252084502</v>
      </c>
      <c r="F2363" s="77">
        <f>+IF(ISNUMBER(DATA!O678),DATA!O678,"n/a")</f>
        <v>2.0286820996749499E-2</v>
      </c>
      <c r="G2363" s="87">
        <f>+IF(ISNUMBER(DATA!X678),DATA!X678,"n/a")</f>
        <v>2.1478115298691098</v>
      </c>
      <c r="H2363" s="77">
        <f>+IF(ISNUMBER(DATA!Y678),DATA!Y678,"n/a")</f>
        <v>-1.4318648053922901E-2</v>
      </c>
      <c r="I2363" s="87">
        <f>+IF(ISNUMBER(DATA!AH678),DATA!AH678,"n/a")</f>
        <v>2.1480422736639899</v>
      </c>
      <c r="J2363" s="77">
        <f>+IF(ISNUMBER(DATA!AI678),DATA!AI678,"n/a")</f>
        <v>4.14416016778204E-3</v>
      </c>
      <c r="K2363" s="87">
        <f>+IF(ISNUMBER(DATA!AR678),DATA!AR678,"n/a")</f>
        <v>2.20639501483415</v>
      </c>
      <c r="L2363" s="77">
        <f>+IF(ISNUMBER(DATA!AS678),DATA!AS678,"n/a")</f>
        <v>3.9679532462026303E-2</v>
      </c>
      <c r="M2363" s="66"/>
      <c r="N2363" s="66"/>
      <c r="O2363" s="66"/>
      <c r="P2363" s="66"/>
      <c r="Q2363" s="66"/>
      <c r="S2363" s="70"/>
      <c r="U2363" s="70"/>
      <c r="W2363" s="70"/>
      <c r="Y2363" s="70"/>
    </row>
    <row r="2364" spans="1:25" s="69" customFormat="1" x14ac:dyDescent="0.2">
      <c r="A2364" s="66" t="s">
        <v>12</v>
      </c>
      <c r="B2364" s="66" t="s">
        <v>24</v>
      </c>
      <c r="C2364" s="66" t="s">
        <v>26</v>
      </c>
      <c r="D2364" s="66" t="s">
        <v>282</v>
      </c>
      <c r="E2364" s="87">
        <f>+IF(ISNUMBER(DATA!N679),DATA!N679,"n/a")</f>
        <v>2.25153995175708</v>
      </c>
      <c r="F2364" s="77">
        <f>+IF(ISNUMBER(DATA!O679),DATA!O679,"n/a")</f>
        <v>1.40452461251285E-2</v>
      </c>
      <c r="G2364" s="87">
        <f>+IF(ISNUMBER(DATA!X679),DATA!X679,"n/a")</f>
        <v>2.2951090586109499</v>
      </c>
      <c r="H2364" s="77">
        <f>+IF(ISNUMBER(DATA!Y679),DATA!Y679,"n/a")</f>
        <v>9.4143281181174494E-3</v>
      </c>
      <c r="I2364" s="87">
        <f>+IF(ISNUMBER(DATA!AH679),DATA!AH679,"n/a")</f>
        <v>2.3085935996025699</v>
      </c>
      <c r="J2364" s="77">
        <f>+IF(ISNUMBER(DATA!AI679),DATA!AI679,"n/a")</f>
        <v>1.5427976915997E-2</v>
      </c>
      <c r="K2364" s="87">
        <f>+IF(ISNUMBER(DATA!AR679),DATA!AR679,"n/a")</f>
        <v>2.2769335029439302</v>
      </c>
      <c r="L2364" s="77">
        <f>+IF(ISNUMBER(DATA!AS679),DATA!AS679,"n/a")</f>
        <v>1.0974642863976701E-2</v>
      </c>
      <c r="M2364" s="66"/>
      <c r="N2364" s="66"/>
      <c r="O2364" s="66"/>
      <c r="P2364" s="66"/>
      <c r="Q2364" s="66"/>
      <c r="S2364" s="70"/>
      <c r="U2364" s="70"/>
      <c r="W2364" s="70"/>
      <c r="Y2364" s="70"/>
    </row>
    <row r="2365" spans="1:25" s="69" customFormat="1" x14ac:dyDescent="0.2">
      <c r="A2365" s="66" t="s">
        <v>12</v>
      </c>
      <c r="B2365" s="66" t="s">
        <v>24</v>
      </c>
      <c r="C2365" s="66" t="s">
        <v>26</v>
      </c>
      <c r="D2365" s="66" t="s">
        <v>283</v>
      </c>
      <c r="E2365" s="87">
        <f>+IF(ISNUMBER(DATA!N680),DATA!N680,"n/a")</f>
        <v>2.32042559879139</v>
      </c>
      <c r="F2365" s="77">
        <f>+IF(ISNUMBER(DATA!O680),DATA!O680,"n/a")</f>
        <v>0.13459125986239101</v>
      </c>
      <c r="G2365" s="87">
        <f>+IF(ISNUMBER(DATA!X680),DATA!X680,"n/a")</f>
        <v>2.3575944514013001</v>
      </c>
      <c r="H2365" s="77">
        <f>+IF(ISNUMBER(DATA!Y680),DATA!Y680,"n/a")</f>
        <v>0.153727984439326</v>
      </c>
      <c r="I2365" s="87">
        <f>+IF(ISNUMBER(DATA!AH680),DATA!AH680,"n/a")</f>
        <v>2.3270012943793499</v>
      </c>
      <c r="J2365" s="77">
        <f>+IF(ISNUMBER(DATA!AI680),DATA!AI680,"n/a")</f>
        <v>0.120964193385302</v>
      </c>
      <c r="K2365" s="87">
        <f>+IF(ISNUMBER(DATA!AR680),DATA!AR680,"n/a")</f>
        <v>2.25656184341979</v>
      </c>
      <c r="L2365" s="77">
        <f>+IF(ISNUMBER(DATA!AS680),DATA!AS680,"n/a")</f>
        <v>6.8864709124390897E-2</v>
      </c>
      <c r="M2365" s="66"/>
      <c r="N2365" s="66"/>
      <c r="O2365" s="66"/>
      <c r="P2365" s="66"/>
      <c r="Q2365" s="66"/>
      <c r="S2365" s="70"/>
      <c r="U2365" s="70"/>
      <c r="W2365" s="70"/>
      <c r="Y2365" s="70"/>
    </row>
    <row r="2366" spans="1:25" s="69" customFormat="1" x14ac:dyDescent="0.2">
      <c r="A2366" s="66" t="s">
        <v>12</v>
      </c>
      <c r="B2366" s="66" t="s">
        <v>24</v>
      </c>
      <c r="C2366" s="66" t="s">
        <v>26</v>
      </c>
      <c r="D2366" s="66" t="s">
        <v>284</v>
      </c>
      <c r="E2366" s="87">
        <f>+IF(ISNUMBER(DATA!N681),DATA!N681,"n/a")</f>
        <v>2.39266863580109</v>
      </c>
      <c r="F2366" s="77">
        <f>+IF(ISNUMBER(DATA!O681),DATA!O681,"n/a")</f>
        <v>0.19629808425404699</v>
      </c>
      <c r="G2366" s="87">
        <f>+IF(ISNUMBER(DATA!X681),DATA!X681,"n/a")</f>
        <v>2.2322214490874801</v>
      </c>
      <c r="H2366" s="77">
        <f>+IF(ISNUMBER(DATA!Y681),DATA!Y681,"n/a")</f>
        <v>-7.2749184415364402E-3</v>
      </c>
      <c r="I2366" s="87">
        <f>+IF(ISNUMBER(DATA!AH681),DATA!AH681,"n/a")</f>
        <v>2.24331436816207</v>
      </c>
      <c r="J2366" s="77">
        <f>+IF(ISNUMBER(DATA!AI681),DATA!AI681,"n/a")</f>
        <v>-5.9350393626154702E-4</v>
      </c>
      <c r="K2366" s="87">
        <f>+IF(ISNUMBER(DATA!AR681),DATA!AR681,"n/a")</f>
        <v>2.2647062360508601</v>
      </c>
      <c r="L2366" s="77">
        <f>+IF(ISNUMBER(DATA!AS681),DATA!AS681,"n/a")</f>
        <v>1.1802023797135901E-2</v>
      </c>
      <c r="M2366" s="66"/>
      <c r="N2366" s="66"/>
      <c r="O2366" s="66"/>
      <c r="P2366" s="66"/>
      <c r="Q2366" s="66"/>
      <c r="S2366" s="70"/>
      <c r="U2366" s="70"/>
      <c r="W2366" s="70"/>
      <c r="Y2366" s="70"/>
    </row>
    <row r="2367" spans="1:25" s="69" customFormat="1" x14ac:dyDescent="0.2">
      <c r="A2367" s="66" t="s">
        <v>12</v>
      </c>
      <c r="B2367" s="66" t="s">
        <v>24</v>
      </c>
      <c r="C2367" s="66" t="s">
        <v>26</v>
      </c>
      <c r="D2367" s="66" t="s">
        <v>285</v>
      </c>
      <c r="E2367" s="87">
        <f>+IF(ISNUMBER(DATA!N682),DATA!N682,"n/a")</f>
        <v>2.1601058844260699</v>
      </c>
      <c r="F2367" s="77">
        <f>+IF(ISNUMBER(DATA!O682),DATA!O682,"n/a")</f>
        <v>0.25720753748834801</v>
      </c>
      <c r="G2367" s="87">
        <f>+IF(ISNUMBER(DATA!X682),DATA!X682,"n/a")</f>
        <v>1.9185165272568201</v>
      </c>
      <c r="H2367" s="77">
        <f>+IF(ISNUMBER(DATA!Y682),DATA!Y682,"n/a")</f>
        <v>-5.4918924480561598E-3</v>
      </c>
      <c r="I2367" s="87">
        <f>+IF(ISNUMBER(DATA!AH682),DATA!AH682,"n/a")</f>
        <v>1.95256649741871</v>
      </c>
      <c r="J2367" s="77">
        <f>+IF(ISNUMBER(DATA!AI682),DATA!AI682,"n/a")</f>
        <v>4.8169136128238402E-4</v>
      </c>
      <c r="K2367" s="87">
        <f>+IF(ISNUMBER(DATA!AR682),DATA!AR682,"n/a")</f>
        <v>2.0023955231691501</v>
      </c>
      <c r="L2367" s="77">
        <f>+IF(ISNUMBER(DATA!AS682),DATA!AS682,"n/a")</f>
        <v>-2.36576274605137E-3</v>
      </c>
      <c r="M2367" s="66"/>
      <c r="N2367" s="66"/>
      <c r="O2367" s="66"/>
      <c r="P2367" s="66"/>
      <c r="Q2367" s="66"/>
      <c r="S2367" s="70"/>
      <c r="U2367" s="70"/>
      <c r="W2367" s="70"/>
      <c r="Y2367" s="70"/>
    </row>
    <row r="2368" spans="1:25" s="69" customFormat="1" x14ac:dyDescent="0.2">
      <c r="A2368" s="66" t="s">
        <v>12</v>
      </c>
      <c r="B2368" s="66" t="s">
        <v>24</v>
      </c>
      <c r="C2368" s="66" t="s">
        <v>26</v>
      </c>
      <c r="D2368" s="66" t="s">
        <v>286</v>
      </c>
      <c r="E2368" s="87">
        <f>+IF(ISNUMBER(DATA!N683),DATA!N683,"n/a")</f>
        <v>2.0907027588601399</v>
      </c>
      <c r="F2368" s="77">
        <f>+IF(ISNUMBER(DATA!O683),DATA!O683,"n/a")</f>
        <v>-1.7609159093169301E-2</v>
      </c>
      <c r="G2368" s="87">
        <f>+IF(ISNUMBER(DATA!X683),DATA!X683,"n/a")</f>
        <v>2.20555148274221</v>
      </c>
      <c r="H2368" s="77">
        <f>+IF(ISNUMBER(DATA!Y683),DATA!Y683,"n/a")</f>
        <v>-1.5561163669299599E-3</v>
      </c>
      <c r="I2368" s="87">
        <f>+IF(ISNUMBER(DATA!AH683),DATA!AH683,"n/a")</f>
        <v>2.1869462231459802</v>
      </c>
      <c r="J2368" s="77">
        <f>+IF(ISNUMBER(DATA!AI683),DATA!AI683,"n/a")</f>
        <v>-2.9126618228843701E-2</v>
      </c>
      <c r="K2368" s="87">
        <f>+IF(ISNUMBER(DATA!AR683),DATA!AR683,"n/a")</f>
        <v>2.1894599989749701</v>
      </c>
      <c r="L2368" s="77">
        <f>+IF(ISNUMBER(DATA!AS683),DATA!AS683,"n/a")</f>
        <v>-2.4386326460072001E-2</v>
      </c>
      <c r="M2368" s="66"/>
      <c r="N2368" s="66"/>
      <c r="O2368" s="66"/>
      <c r="P2368" s="66"/>
      <c r="Q2368" s="66"/>
      <c r="S2368" s="70"/>
      <c r="U2368" s="70"/>
      <c r="W2368" s="70"/>
      <c r="Y2368" s="70"/>
    </row>
    <row r="2369" spans="1:25" s="69" customFormat="1" x14ac:dyDescent="0.2">
      <c r="A2369" s="66" t="s">
        <v>12</v>
      </c>
      <c r="B2369" s="66" t="s">
        <v>24</v>
      </c>
      <c r="C2369" s="66" t="s">
        <v>26</v>
      </c>
      <c r="D2369" s="66" t="s">
        <v>287</v>
      </c>
      <c r="E2369" s="87">
        <f>+IF(ISNUMBER(DATA!N684),DATA!N684,"n/a")</f>
        <v>2.2254636427598</v>
      </c>
      <c r="F2369" s="77">
        <f>+IF(ISNUMBER(DATA!O684),DATA!O684,"n/a")</f>
        <v>0.12449176041528399</v>
      </c>
      <c r="G2369" s="87">
        <f>+IF(ISNUMBER(DATA!X684),DATA!X684,"n/a")</f>
        <v>2.19524047683033</v>
      </c>
      <c r="H2369" s="77">
        <f>+IF(ISNUMBER(DATA!Y684),DATA!Y684,"n/a")</f>
        <v>2.0990200363629599E-2</v>
      </c>
      <c r="I2369" s="87">
        <f>+IF(ISNUMBER(DATA!AH684),DATA!AH684,"n/a")</f>
        <v>2.1199634832332901</v>
      </c>
      <c r="J2369" s="77">
        <f>+IF(ISNUMBER(DATA!AI684),DATA!AI684,"n/a")</f>
        <v>-2.5986531012029E-2</v>
      </c>
      <c r="K2369" s="87">
        <f>+IF(ISNUMBER(DATA!AR684),DATA!AR684,"n/a")</f>
        <v>2.0934161896311001</v>
      </c>
      <c r="L2369" s="77">
        <f>+IF(ISNUMBER(DATA!AS684),DATA!AS684,"n/a")</f>
        <v>-1.6240758149673299E-2</v>
      </c>
      <c r="M2369" s="66"/>
      <c r="N2369" s="66"/>
      <c r="O2369" s="66"/>
      <c r="P2369" s="66"/>
      <c r="Q2369" s="66"/>
      <c r="S2369" s="70"/>
      <c r="U2369" s="70"/>
      <c r="W2369" s="70"/>
      <c r="Y2369" s="70"/>
    </row>
    <row r="2370" spans="1:25" s="69" customFormat="1" x14ac:dyDescent="0.2">
      <c r="A2370" s="66" t="s">
        <v>12</v>
      </c>
      <c r="B2370" s="66" t="s">
        <v>24</v>
      </c>
      <c r="C2370" s="66" t="s">
        <v>26</v>
      </c>
      <c r="D2370" s="66" t="s">
        <v>288</v>
      </c>
      <c r="E2370" s="87">
        <f>+IF(ISNUMBER(DATA!N685),DATA!N685,"n/a")</f>
        <v>2.3159041571625698</v>
      </c>
      <c r="F2370" s="77">
        <f>+IF(ISNUMBER(DATA!O685),DATA!O685,"n/a")</f>
        <v>6.6648235319674107E-2</v>
      </c>
      <c r="G2370" s="87">
        <f>+IF(ISNUMBER(DATA!X685),DATA!X685,"n/a")</f>
        <v>2.31706662244253</v>
      </c>
      <c r="H2370" s="77">
        <f>+IF(ISNUMBER(DATA!Y685),DATA!Y685,"n/a")</f>
        <v>4.0157542470203603E-2</v>
      </c>
      <c r="I2370" s="87">
        <f>+IF(ISNUMBER(DATA!AH685),DATA!AH685,"n/a")</f>
        <v>2.28342976816749</v>
      </c>
      <c r="J2370" s="77">
        <f>+IF(ISNUMBER(DATA!AI685),DATA!AI685,"n/a")</f>
        <v>3.0179742166081699E-2</v>
      </c>
      <c r="K2370" s="87">
        <f>+IF(ISNUMBER(DATA!AR685),DATA!AR685,"n/a")</f>
        <v>2.2228206930257799</v>
      </c>
      <c r="L2370" s="77">
        <f>+IF(ISNUMBER(DATA!AS685),DATA!AS685,"n/a")</f>
        <v>1.0815508149328501E-2</v>
      </c>
      <c r="M2370" s="66"/>
      <c r="N2370" s="66"/>
      <c r="O2370" s="66"/>
      <c r="P2370" s="66"/>
      <c r="Q2370" s="66"/>
      <c r="S2370" s="70"/>
      <c r="U2370" s="70"/>
      <c r="W2370" s="70"/>
      <c r="Y2370" s="70"/>
    </row>
    <row r="2371" spans="1:25" s="69" customFormat="1" x14ac:dyDescent="0.2">
      <c r="A2371" s="66" t="s">
        <v>12</v>
      </c>
      <c r="B2371" s="66" t="s">
        <v>24</v>
      </c>
      <c r="C2371" s="66" t="s">
        <v>26</v>
      </c>
      <c r="D2371" s="66" t="s">
        <v>289</v>
      </c>
      <c r="E2371" s="87">
        <f>+IF(ISNUMBER(DATA!N686),DATA!N686,"n/a")</f>
        <v>2.2321568269382102</v>
      </c>
      <c r="F2371" s="77">
        <f>+IF(ISNUMBER(DATA!O686),DATA!O686,"n/a")</f>
        <v>5.1212337728132003E-2</v>
      </c>
      <c r="G2371" s="87">
        <f>+IF(ISNUMBER(DATA!X686),DATA!X686,"n/a")</f>
        <v>2.2550767374978302</v>
      </c>
      <c r="H2371" s="77">
        <f>+IF(ISNUMBER(DATA!Y686),DATA!Y686,"n/a")</f>
        <v>-8.3059688259089198E-3</v>
      </c>
      <c r="I2371" s="87">
        <f>+IF(ISNUMBER(DATA!AH686),DATA!AH686,"n/a")</f>
        <v>2.26467908805368</v>
      </c>
      <c r="J2371" s="77">
        <f>+IF(ISNUMBER(DATA!AI686),DATA!AI686,"n/a")</f>
        <v>2.1408697329212199E-3</v>
      </c>
      <c r="K2371" s="87">
        <f>+IF(ISNUMBER(DATA!AR686),DATA!AR686,"n/a")</f>
        <v>2.2860277114362599</v>
      </c>
      <c r="L2371" s="77">
        <f>+IF(ISNUMBER(DATA!AS686),DATA!AS686,"n/a")</f>
        <v>1.9897724329919601E-2</v>
      </c>
      <c r="M2371" s="66"/>
      <c r="N2371" s="66"/>
      <c r="O2371" s="66"/>
      <c r="P2371" s="66"/>
      <c r="Q2371" s="66"/>
      <c r="S2371" s="70"/>
      <c r="U2371" s="70"/>
      <c r="W2371" s="70"/>
      <c r="Y2371" s="70"/>
    </row>
    <row r="2372" spans="1:25" s="69" customFormat="1" x14ac:dyDescent="0.2">
      <c r="A2372" s="66" t="s">
        <v>12</v>
      </c>
      <c r="B2372" s="66" t="s">
        <v>24</v>
      </c>
      <c r="C2372" s="66" t="s">
        <v>26</v>
      </c>
      <c r="D2372" s="66" t="s">
        <v>290</v>
      </c>
      <c r="E2372" s="87">
        <f>+IF(ISNUMBER(DATA!N687),DATA!N687,"n/a")</f>
        <v>2.5125769058504299</v>
      </c>
      <c r="F2372" s="77">
        <f>+IF(ISNUMBER(DATA!O687),DATA!O687,"n/a")</f>
        <v>7.8625249087455398E-2</v>
      </c>
      <c r="G2372" s="87">
        <f>+IF(ISNUMBER(DATA!X687),DATA!X687,"n/a")</f>
        <v>2.4239532778753698</v>
      </c>
      <c r="H2372" s="77">
        <f>+IF(ISNUMBER(DATA!Y687),DATA!Y687,"n/a")</f>
        <v>2.7404826362737299E-2</v>
      </c>
      <c r="I2372" s="87">
        <f>+IF(ISNUMBER(DATA!AH687),DATA!AH687,"n/a")</f>
        <v>2.4356835986163698</v>
      </c>
      <c r="J2372" s="77">
        <f>+IF(ISNUMBER(DATA!AI687),DATA!AI687,"n/a")</f>
        <v>1.71462475552287E-2</v>
      </c>
      <c r="K2372" s="87">
        <f>+IF(ISNUMBER(DATA!AR687),DATA!AR687,"n/a")</f>
        <v>2.39040129867589</v>
      </c>
      <c r="L2372" s="77">
        <f>+IF(ISNUMBER(DATA!AS687),DATA!AS687,"n/a")</f>
        <v>7.1586729198514602E-3</v>
      </c>
      <c r="M2372" s="66"/>
      <c r="N2372" s="66"/>
      <c r="O2372" s="66"/>
      <c r="P2372" s="66"/>
      <c r="Q2372" s="66"/>
      <c r="S2372" s="70"/>
      <c r="U2372" s="70"/>
      <c r="W2372" s="70"/>
      <c r="Y2372" s="70"/>
    </row>
    <row r="2373" spans="1:25" s="69" customFormat="1" x14ac:dyDescent="0.2">
      <c r="A2373" s="66" t="s">
        <v>12</v>
      </c>
      <c r="B2373" s="66" t="s">
        <v>24</v>
      </c>
      <c r="C2373" s="66" t="s">
        <v>26</v>
      </c>
      <c r="D2373" s="66" t="s">
        <v>291</v>
      </c>
      <c r="E2373" s="87">
        <f>+IF(ISNUMBER(DATA!N688),DATA!N688,"n/a")</f>
        <v>2.2865986352976702</v>
      </c>
      <c r="F2373" s="77">
        <f>+IF(ISNUMBER(DATA!O688),DATA!O688,"n/a")</f>
        <v>4.7018601363139401E-2</v>
      </c>
      <c r="G2373" s="87">
        <f>+IF(ISNUMBER(DATA!X688),DATA!X688,"n/a")</f>
        <v>2.2395622277638001</v>
      </c>
      <c r="H2373" s="77">
        <f>+IF(ISNUMBER(DATA!Y688),DATA!Y688,"n/a")</f>
        <v>7.5168458029395396E-2</v>
      </c>
      <c r="I2373" s="87">
        <f>+IF(ISNUMBER(DATA!AH688),DATA!AH688,"n/a")</f>
        <v>2.2088522792448999</v>
      </c>
      <c r="J2373" s="77">
        <f>+IF(ISNUMBER(DATA!AI688),DATA!AI688,"n/a")</f>
        <v>3.5474863739872603E-2</v>
      </c>
      <c r="K2373" s="87">
        <f>+IF(ISNUMBER(DATA!AR688),DATA!AR688,"n/a")</f>
        <v>2.18216238444972</v>
      </c>
      <c r="L2373" s="77">
        <f>+IF(ISNUMBER(DATA!AS688),DATA!AS688,"n/a")</f>
        <v>3.8555296602006801E-2</v>
      </c>
      <c r="M2373" s="66"/>
      <c r="N2373" s="66"/>
      <c r="O2373" s="66"/>
      <c r="P2373" s="66"/>
      <c r="Q2373" s="66"/>
      <c r="S2373" s="70"/>
      <c r="U2373" s="70"/>
      <c r="W2373" s="70"/>
      <c r="Y2373" s="70"/>
    </row>
    <row r="2374" spans="1:25" s="69" customFormat="1" x14ac:dyDescent="0.2">
      <c r="A2374" s="66" t="s">
        <v>12</v>
      </c>
      <c r="B2374" s="66" t="s">
        <v>24</v>
      </c>
      <c r="C2374" s="66" t="s">
        <v>26</v>
      </c>
      <c r="D2374" s="66" t="s">
        <v>292</v>
      </c>
      <c r="E2374" s="87">
        <f>+IF(ISNUMBER(DATA!N689),DATA!N689,"n/a")</f>
        <v>2.1681156885655501</v>
      </c>
      <c r="F2374" s="77">
        <f>+IF(ISNUMBER(DATA!O689),DATA!O689,"n/a")</f>
        <v>3.4051184372413001E-2</v>
      </c>
      <c r="G2374" s="87">
        <f>+IF(ISNUMBER(DATA!X689),DATA!X689,"n/a")</f>
        <v>2.16241708059259</v>
      </c>
      <c r="H2374" s="77">
        <f>+IF(ISNUMBER(DATA!Y689),DATA!Y689,"n/a")</f>
        <v>1.5102820501318901E-2</v>
      </c>
      <c r="I2374" s="87">
        <f>+IF(ISNUMBER(DATA!AH689),DATA!AH689,"n/a")</f>
        <v>2.1656526822727802</v>
      </c>
      <c r="J2374" s="77">
        <f>+IF(ISNUMBER(DATA!AI689),DATA!AI689,"n/a")</f>
        <v>6.82473723720739E-3</v>
      </c>
      <c r="K2374" s="87">
        <f>+IF(ISNUMBER(DATA!AR689),DATA!AR689,"n/a")</f>
        <v>2.1428401141435298</v>
      </c>
      <c r="L2374" s="77">
        <f>+IF(ISNUMBER(DATA!AS689),DATA!AS689,"n/a")</f>
        <v>-1.9298360919352799E-2</v>
      </c>
      <c r="M2374" s="66"/>
      <c r="N2374" s="66"/>
      <c r="O2374" s="66"/>
      <c r="P2374" s="66"/>
      <c r="Q2374" s="66"/>
      <c r="S2374" s="70"/>
      <c r="U2374" s="70"/>
      <c r="W2374" s="70"/>
      <c r="Y2374" s="70"/>
    </row>
    <row r="2375" spans="1:25" s="69" customFormat="1" x14ac:dyDescent="0.2">
      <c r="A2375" s="66" t="s">
        <v>12</v>
      </c>
      <c r="B2375" s="66" t="s">
        <v>24</v>
      </c>
      <c r="C2375" s="66" t="s">
        <v>26</v>
      </c>
      <c r="D2375" s="66" t="s">
        <v>293</v>
      </c>
      <c r="E2375" s="87">
        <f>+IF(ISNUMBER(DATA!N690),DATA!N690,"n/a")</f>
        <v>2.6701729982578799</v>
      </c>
      <c r="F2375" s="77">
        <f>+IF(ISNUMBER(DATA!O690),DATA!O690,"n/a")</f>
        <v>0.17848055165617499</v>
      </c>
      <c r="G2375" s="87">
        <f>+IF(ISNUMBER(DATA!X690),DATA!X690,"n/a")</f>
        <v>2.5927641420778702</v>
      </c>
      <c r="H2375" s="77">
        <f>+IF(ISNUMBER(DATA!Y690),DATA!Y690,"n/a")</f>
        <v>7.0932428324023203E-2</v>
      </c>
      <c r="I2375" s="87">
        <f>+IF(ISNUMBER(DATA!AH690),DATA!AH690,"n/a")</f>
        <v>2.55918181655611</v>
      </c>
      <c r="J2375" s="77">
        <f>+IF(ISNUMBER(DATA!AI690),DATA!AI690,"n/a")</f>
        <v>4.9354458018817098E-2</v>
      </c>
      <c r="K2375" s="87">
        <f>+IF(ISNUMBER(DATA!AR690),DATA!AR690,"n/a")</f>
        <v>2.5039530157001799</v>
      </c>
      <c r="L2375" s="77">
        <f>+IF(ISNUMBER(DATA!AS690),DATA!AS690,"n/a")</f>
        <v>4.1636784482465002E-2</v>
      </c>
      <c r="M2375" s="66"/>
      <c r="N2375" s="66"/>
      <c r="O2375" s="66"/>
      <c r="P2375" s="66"/>
      <c r="Q2375" s="66"/>
      <c r="S2375" s="70"/>
      <c r="U2375" s="70"/>
      <c r="W2375" s="70"/>
      <c r="Y2375" s="70"/>
    </row>
    <row r="2376" spans="1:25" s="69" customFormat="1" x14ac:dyDescent="0.2">
      <c r="A2376" s="66" t="s">
        <v>12</v>
      </c>
      <c r="B2376" s="66" t="s">
        <v>24</v>
      </c>
      <c r="C2376" s="66" t="s">
        <v>26</v>
      </c>
      <c r="D2376" s="66" t="s">
        <v>294</v>
      </c>
      <c r="E2376" s="87">
        <f>+IF(ISNUMBER(DATA!N691),DATA!N691,"n/a")</f>
        <v>2.5630109755032202</v>
      </c>
      <c r="F2376" s="77">
        <f>+IF(ISNUMBER(DATA!O691),DATA!O691,"n/a")</f>
        <v>6.0424979469927198E-2</v>
      </c>
      <c r="G2376" s="87">
        <f>+IF(ISNUMBER(DATA!X691),DATA!X691,"n/a")</f>
        <v>2.47102305063824</v>
      </c>
      <c r="H2376" s="77">
        <f>+IF(ISNUMBER(DATA!Y691),DATA!Y691,"n/a")</f>
        <v>9.5706088696701705E-3</v>
      </c>
      <c r="I2376" s="87">
        <f>+IF(ISNUMBER(DATA!AH691),DATA!AH691,"n/a")</f>
        <v>2.4811370009622999</v>
      </c>
      <c r="J2376" s="77">
        <f>+IF(ISNUMBER(DATA!AI691),DATA!AI691,"n/a")</f>
        <v>-3.8931613842772802E-3</v>
      </c>
      <c r="K2376" s="87">
        <f>+IF(ISNUMBER(DATA!AR691),DATA!AR691,"n/a")</f>
        <v>2.44359313263806</v>
      </c>
      <c r="L2376" s="77">
        <f>+IF(ISNUMBER(DATA!AS691),DATA!AS691,"n/a")</f>
        <v>-1.59556212989647E-2</v>
      </c>
      <c r="M2376" s="66"/>
      <c r="N2376" s="66"/>
      <c r="O2376" s="66"/>
      <c r="P2376" s="66"/>
      <c r="Q2376" s="66"/>
      <c r="S2376" s="70"/>
      <c r="U2376" s="70"/>
      <c r="W2376" s="70"/>
      <c r="Y2376" s="70"/>
    </row>
    <row r="2377" spans="1:25" s="69" customFormat="1" x14ac:dyDescent="0.2">
      <c r="A2377" s="66" t="s">
        <v>12</v>
      </c>
      <c r="B2377" s="66" t="s">
        <v>24</v>
      </c>
      <c r="C2377" s="66" t="s">
        <v>26</v>
      </c>
      <c r="D2377" s="66" t="s">
        <v>295</v>
      </c>
      <c r="E2377" s="87">
        <f>+IF(ISNUMBER(DATA!N692),DATA!N692,"n/a")</f>
        <v>1.4781267723877201</v>
      </c>
      <c r="F2377" s="77">
        <f>+IF(ISNUMBER(DATA!O692),DATA!O692,"n/a")</f>
        <v>4.2492223507801401E-2</v>
      </c>
      <c r="G2377" s="87">
        <f>+IF(ISNUMBER(DATA!X692),DATA!X692,"n/a")</f>
        <v>1.7107386201610599</v>
      </c>
      <c r="H2377" s="77">
        <f>+IF(ISNUMBER(DATA!Y692),DATA!Y692,"n/a")</f>
        <v>0.19377576092749499</v>
      </c>
      <c r="I2377" s="87">
        <f>+IF(ISNUMBER(DATA!AH692),DATA!AH692,"n/a")</f>
        <v>1.7206803879773001</v>
      </c>
      <c r="J2377" s="77">
        <f>+IF(ISNUMBER(DATA!AI692),DATA!AI692,"n/a")</f>
        <v>0.106127302115786</v>
      </c>
      <c r="K2377" s="87">
        <f>+IF(ISNUMBER(DATA!AR692),DATA!AR692,"n/a")</f>
        <v>1.6994636919249599</v>
      </c>
      <c r="L2377" s="77">
        <f>+IF(ISNUMBER(DATA!AS692),DATA!AS692,"n/a")</f>
        <v>8.3963613056885295E-2</v>
      </c>
      <c r="M2377" s="66"/>
      <c r="N2377" s="66"/>
      <c r="O2377" s="66"/>
      <c r="P2377" s="66"/>
      <c r="Q2377" s="66"/>
      <c r="S2377" s="70"/>
      <c r="U2377" s="70"/>
      <c r="W2377" s="70"/>
      <c r="Y2377" s="70"/>
    </row>
    <row r="2378" spans="1:25" s="69" customFormat="1" x14ac:dyDescent="0.2">
      <c r="A2378" s="66" t="s">
        <v>12</v>
      </c>
      <c r="B2378" s="66" t="s">
        <v>24</v>
      </c>
      <c r="C2378" s="66" t="s">
        <v>26</v>
      </c>
      <c r="D2378" s="66" t="s">
        <v>296</v>
      </c>
      <c r="E2378" s="87">
        <f>+IF(ISNUMBER(DATA!N693),DATA!N693,"n/a")</f>
        <v>1.4869733935866101</v>
      </c>
      <c r="F2378" s="77">
        <f>+IF(ISNUMBER(DATA!O693),DATA!O693,"n/a")</f>
        <v>0.12786806857966801</v>
      </c>
      <c r="G2378" s="87">
        <f>+IF(ISNUMBER(DATA!X693),DATA!X693,"n/a")</f>
        <v>1.5584914360503599</v>
      </c>
      <c r="H2378" s="77">
        <f>+IF(ISNUMBER(DATA!Y693),DATA!Y693,"n/a")</f>
        <v>3.4581945092370503E-2</v>
      </c>
      <c r="I2378" s="87">
        <f>+IF(ISNUMBER(DATA!AH693),DATA!AH693,"n/a")</f>
        <v>1.58270582013247</v>
      </c>
      <c r="J2378" s="77">
        <f>+IF(ISNUMBER(DATA!AI693),DATA!AI693,"n/a")</f>
        <v>-1.8923976084428799E-2</v>
      </c>
      <c r="K2378" s="87">
        <f>+IF(ISNUMBER(DATA!AR693),DATA!AR693,"n/a")</f>
        <v>1.6649875053916701</v>
      </c>
      <c r="L2378" s="77">
        <f>+IF(ISNUMBER(DATA!AS693),DATA!AS693,"n/a")</f>
        <v>1.7030056857164601E-2</v>
      </c>
      <c r="M2378" s="66"/>
      <c r="N2378" s="66"/>
      <c r="O2378" s="66"/>
      <c r="P2378" s="66"/>
      <c r="Q2378" s="66"/>
      <c r="S2378" s="70"/>
      <c r="U2378" s="70"/>
      <c r="W2378" s="70"/>
      <c r="Y2378" s="70"/>
    </row>
    <row r="2379" spans="1:25" s="69" customFormat="1" x14ac:dyDescent="0.2">
      <c r="A2379" s="66" t="s">
        <v>12</v>
      </c>
      <c r="B2379" s="66" t="s">
        <v>24</v>
      </c>
      <c r="C2379" s="66" t="s">
        <v>26</v>
      </c>
      <c r="D2379" s="66" t="s">
        <v>297</v>
      </c>
      <c r="E2379" s="87">
        <f>+IF(ISNUMBER(DATA!N694),DATA!N694,"n/a")</f>
        <v>2.4991528782238701</v>
      </c>
      <c r="F2379" s="77">
        <f>+IF(ISNUMBER(DATA!O694),DATA!O694,"n/a")</f>
        <v>2.4756483991591999E-2</v>
      </c>
      <c r="G2379" s="87">
        <f>+IF(ISNUMBER(DATA!X694),DATA!X694,"n/a")</f>
        <v>2.5176341987858701</v>
      </c>
      <c r="H2379" s="77">
        <f>+IF(ISNUMBER(DATA!Y694),DATA!Y694,"n/a")</f>
        <v>3.6049274364103802E-2</v>
      </c>
      <c r="I2379" s="87">
        <f>+IF(ISNUMBER(DATA!AH694),DATA!AH694,"n/a")</f>
        <v>2.4885245526597899</v>
      </c>
      <c r="J2379" s="77">
        <f>+IF(ISNUMBER(DATA!AI694),DATA!AI694,"n/a")</f>
        <v>1.62302853729305E-2</v>
      </c>
      <c r="K2379" s="87">
        <f>+IF(ISNUMBER(DATA!AR694),DATA!AR694,"n/a")</f>
        <v>2.4544159530779401</v>
      </c>
      <c r="L2379" s="77">
        <f>+IF(ISNUMBER(DATA!AS694),DATA!AS694,"n/a")</f>
        <v>9.0442998441842698E-3</v>
      </c>
      <c r="M2379" s="66"/>
      <c r="N2379" s="66"/>
      <c r="O2379" s="66"/>
      <c r="P2379" s="66"/>
      <c r="Q2379" s="66"/>
      <c r="S2379" s="70"/>
      <c r="U2379" s="70"/>
      <c r="W2379" s="70"/>
      <c r="Y2379" s="70"/>
    </row>
    <row r="2380" spans="1:25" s="69" customFormat="1" x14ac:dyDescent="0.2">
      <c r="A2380" s="66" t="s">
        <v>12</v>
      </c>
      <c r="B2380" s="66" t="s">
        <v>24</v>
      </c>
      <c r="C2380" s="66" t="s">
        <v>26</v>
      </c>
      <c r="D2380" s="66" t="s">
        <v>298</v>
      </c>
      <c r="E2380" s="87">
        <f>+IF(ISNUMBER(DATA!N695),DATA!N695,"n/a")</f>
        <v>2.50052477207872</v>
      </c>
      <c r="F2380" s="77">
        <f>+IF(ISNUMBER(DATA!O695),DATA!O695,"n/a")</f>
        <v>3.0597976842419199E-2</v>
      </c>
      <c r="G2380" s="87">
        <f>+IF(ISNUMBER(DATA!X695),DATA!X695,"n/a")</f>
        <v>2.4617175066082799</v>
      </c>
      <c r="H2380" s="77">
        <f>+IF(ISNUMBER(DATA!Y695),DATA!Y695,"n/a")</f>
        <v>-7.4801903324681995E-4</v>
      </c>
      <c r="I2380" s="87">
        <f>+IF(ISNUMBER(DATA!AH695),DATA!AH695,"n/a")</f>
        <v>2.4524805964439902</v>
      </c>
      <c r="J2380" s="77">
        <f>+IF(ISNUMBER(DATA!AI695),DATA!AI695,"n/a")</f>
        <v>4.3903524258215101E-3</v>
      </c>
      <c r="K2380" s="87">
        <f>+IF(ISNUMBER(DATA!AR695),DATA!AR695,"n/a")</f>
        <v>2.5006258938367401</v>
      </c>
      <c r="L2380" s="77">
        <f>+IF(ISNUMBER(DATA!AS695),DATA!AS695,"n/a")</f>
        <v>2.0626768462827801E-2</v>
      </c>
      <c r="M2380" s="66"/>
      <c r="N2380" s="66"/>
      <c r="O2380" s="66"/>
      <c r="P2380" s="66"/>
      <c r="Q2380" s="66"/>
      <c r="S2380" s="70"/>
      <c r="U2380" s="70"/>
      <c r="W2380" s="70"/>
      <c r="Y2380" s="70"/>
    </row>
    <row r="2381" spans="1:25" s="69" customFormat="1" x14ac:dyDescent="0.2">
      <c r="A2381" s="66" t="s">
        <v>12</v>
      </c>
      <c r="B2381" s="66" t="s">
        <v>24</v>
      </c>
      <c r="C2381" s="66" t="s">
        <v>26</v>
      </c>
      <c r="D2381" s="66" t="s">
        <v>299</v>
      </c>
      <c r="E2381" s="87">
        <f>+IF(ISNUMBER(DATA!N696),DATA!N696,"n/a")</f>
        <v>2.3478843757207901</v>
      </c>
      <c r="F2381" s="77">
        <f>+IF(ISNUMBER(DATA!O696),DATA!O696,"n/a")</f>
        <v>-7.2627306141917801E-3</v>
      </c>
      <c r="G2381" s="87">
        <f>+IF(ISNUMBER(DATA!X696),DATA!X696,"n/a")</f>
        <v>2.5831049716817902</v>
      </c>
      <c r="H2381" s="77">
        <f>+IF(ISNUMBER(DATA!Y696),DATA!Y696,"n/a")</f>
        <v>1.3757821774249401E-2</v>
      </c>
      <c r="I2381" s="87">
        <f>+IF(ISNUMBER(DATA!AH696),DATA!AH696,"n/a")</f>
        <v>2.6406136915899898</v>
      </c>
      <c r="J2381" s="77">
        <f>+IF(ISNUMBER(DATA!AI696),DATA!AI696,"n/a")</f>
        <v>-2.8457955179387501E-2</v>
      </c>
      <c r="K2381" s="87">
        <f>+IF(ISNUMBER(DATA!AR696),DATA!AR696,"n/a")</f>
        <v>2.5941760711789401</v>
      </c>
      <c r="L2381" s="77">
        <f>+IF(ISNUMBER(DATA!AS696),DATA!AS696,"n/a")</f>
        <v>-8.4948636448355895E-3</v>
      </c>
      <c r="M2381" s="66"/>
      <c r="N2381" s="66"/>
      <c r="O2381" s="66"/>
      <c r="P2381" s="66"/>
      <c r="Q2381" s="66"/>
      <c r="S2381" s="70"/>
      <c r="U2381" s="70"/>
      <c r="W2381" s="70"/>
      <c r="Y2381" s="70"/>
    </row>
    <row r="2382" spans="1:25" s="69" customFormat="1" x14ac:dyDescent="0.2">
      <c r="A2382" s="66" t="s">
        <v>12</v>
      </c>
      <c r="B2382" s="66" t="s">
        <v>24</v>
      </c>
      <c r="C2382" s="66" t="s">
        <v>26</v>
      </c>
      <c r="D2382" s="66" t="s">
        <v>300</v>
      </c>
      <c r="E2382" s="87">
        <f>+IF(ISNUMBER(DATA!N697),DATA!N697,"n/a")</f>
        <v>2.2717042836198198</v>
      </c>
      <c r="F2382" s="77">
        <f>+IF(ISNUMBER(DATA!O697),DATA!O697,"n/a")</f>
        <v>4.35220882014258E-2</v>
      </c>
      <c r="G2382" s="87">
        <f>+IF(ISNUMBER(DATA!X697),DATA!X697,"n/a")</f>
        <v>2.2358172441400099</v>
      </c>
      <c r="H2382" s="77">
        <f>+IF(ISNUMBER(DATA!Y697),DATA!Y697,"n/a")</f>
        <v>-3.8108962047748401E-3</v>
      </c>
      <c r="I2382" s="87">
        <f>+IF(ISNUMBER(DATA!AH697),DATA!AH697,"n/a")</f>
        <v>2.2086855592560402</v>
      </c>
      <c r="J2382" s="77">
        <f>+IF(ISNUMBER(DATA!AI697),DATA!AI697,"n/a")</f>
        <v>-6.7586554159463101E-3</v>
      </c>
      <c r="K2382" s="87">
        <f>+IF(ISNUMBER(DATA!AR697),DATA!AR697,"n/a")</f>
        <v>2.2178936702073599</v>
      </c>
      <c r="L2382" s="77">
        <f>+IF(ISNUMBER(DATA!AS697),DATA!AS697,"n/a")</f>
        <v>-1.7836999272656199E-3</v>
      </c>
      <c r="M2382" s="66"/>
      <c r="N2382" s="66"/>
      <c r="O2382" s="66"/>
      <c r="P2382" s="66"/>
      <c r="Q2382" s="66"/>
      <c r="S2382" s="70"/>
      <c r="U2382" s="70"/>
      <c r="W2382" s="70"/>
      <c r="Y2382" s="70"/>
    </row>
    <row r="2383" spans="1:25" s="69" customFormat="1" x14ac:dyDescent="0.2">
      <c r="A2383" s="66" t="s">
        <v>12</v>
      </c>
      <c r="B2383" s="66" t="s">
        <v>24</v>
      </c>
      <c r="C2383" s="66" t="s">
        <v>26</v>
      </c>
      <c r="D2383" s="66" t="s">
        <v>301</v>
      </c>
      <c r="E2383" s="87">
        <f>+IF(ISNUMBER(DATA!N698),DATA!N698,"n/a")</f>
        <v>2.2266606806372198</v>
      </c>
      <c r="F2383" s="77">
        <f>+IF(ISNUMBER(DATA!O698),DATA!O698,"n/a")</f>
        <v>6.4825519737175402E-3</v>
      </c>
      <c r="G2383" s="87">
        <f>+IF(ISNUMBER(DATA!X698),DATA!X698,"n/a")</f>
        <v>2.2664623767533101</v>
      </c>
      <c r="H2383" s="77">
        <f>+IF(ISNUMBER(DATA!Y698),DATA!Y698,"n/a")</f>
        <v>2.1083256327320901E-2</v>
      </c>
      <c r="I2383" s="87">
        <f>+IF(ISNUMBER(DATA!AH698),DATA!AH698,"n/a")</f>
        <v>2.27700202583345</v>
      </c>
      <c r="J2383" s="77">
        <f>+IF(ISNUMBER(DATA!AI698),DATA!AI698,"n/a")</f>
        <v>1.5425873864412101E-2</v>
      </c>
      <c r="K2383" s="87">
        <f>+IF(ISNUMBER(DATA!AR698),DATA!AR698,"n/a")</f>
        <v>2.2723496295477901</v>
      </c>
      <c r="L2383" s="77">
        <f>+IF(ISNUMBER(DATA!AS698),DATA!AS698,"n/a")</f>
        <v>-8.0649309377482995E-4</v>
      </c>
      <c r="M2383" s="66"/>
      <c r="N2383" s="66"/>
      <c r="O2383" s="66"/>
      <c r="P2383" s="66"/>
      <c r="Q2383" s="66"/>
      <c r="S2383" s="70"/>
      <c r="U2383" s="70"/>
      <c r="W2383" s="70"/>
      <c r="Y2383" s="70"/>
    </row>
    <row r="2384" spans="1:25" s="69" customFormat="1" x14ac:dyDescent="0.2">
      <c r="A2384" s="66" t="s">
        <v>12</v>
      </c>
      <c r="B2384" s="66" t="s">
        <v>24</v>
      </c>
      <c r="C2384" s="66" t="s">
        <v>26</v>
      </c>
      <c r="D2384" s="66" t="s">
        <v>302</v>
      </c>
      <c r="E2384" s="87">
        <f>+IF(ISNUMBER(DATA!N699),DATA!N699,"n/a")</f>
        <v>2.5141139126319398</v>
      </c>
      <c r="F2384" s="77">
        <f>+IF(ISNUMBER(DATA!O699),DATA!O699,"n/a")</f>
        <v>6.0841024998082298E-2</v>
      </c>
      <c r="G2384" s="87">
        <f>+IF(ISNUMBER(DATA!X699),DATA!X699,"n/a")</f>
        <v>2.4352899163115702</v>
      </c>
      <c r="H2384" s="77">
        <f>+IF(ISNUMBER(DATA!Y699),DATA!Y699,"n/a")</f>
        <v>1.62147628875202E-2</v>
      </c>
      <c r="I2384" s="87">
        <f>+IF(ISNUMBER(DATA!AH699),DATA!AH699,"n/a")</f>
        <v>2.4471092262810799</v>
      </c>
      <c r="J2384" s="77">
        <f>+IF(ISNUMBER(DATA!AI699),DATA!AI699,"n/a")</f>
        <v>5.9109502648558897E-3</v>
      </c>
      <c r="K2384" s="87">
        <f>+IF(ISNUMBER(DATA!AR699),DATA!AR699,"n/a")</f>
        <v>2.40695364474242</v>
      </c>
      <c r="L2384" s="77">
        <f>+IF(ISNUMBER(DATA!AS699),DATA!AS699,"n/a")</f>
        <v>3.0723749814888399E-4</v>
      </c>
      <c r="M2384" s="66"/>
      <c r="N2384" s="66"/>
      <c r="O2384" s="66"/>
      <c r="P2384" s="66"/>
      <c r="Q2384" s="66"/>
      <c r="S2384" s="70"/>
      <c r="U2384" s="70"/>
      <c r="W2384" s="70"/>
      <c r="Y2384" s="70"/>
    </row>
    <row r="2385" spans="1:25" s="69" customFormat="1" x14ac:dyDescent="0.2">
      <c r="A2385" s="66" t="s">
        <v>12</v>
      </c>
      <c r="B2385" s="66" t="s">
        <v>24</v>
      </c>
      <c r="C2385" s="66" t="s">
        <v>26</v>
      </c>
      <c r="D2385" s="66" t="s">
        <v>303</v>
      </c>
      <c r="E2385" s="87">
        <f>+IF(ISNUMBER(DATA!N700),DATA!N700,"n/a")</f>
        <v>2.4148294950291</v>
      </c>
      <c r="F2385" s="77">
        <f>+IF(ISNUMBER(DATA!O700),DATA!O700,"n/a")</f>
        <v>9.8129421394244201E-2</v>
      </c>
      <c r="G2385" s="87">
        <f>+IF(ISNUMBER(DATA!X700),DATA!X700,"n/a")</f>
        <v>2.2986109302615501</v>
      </c>
      <c r="H2385" s="77">
        <f>+IF(ISNUMBER(DATA!Y700),DATA!Y700,"n/a")</f>
        <v>1.0218848543537599E-2</v>
      </c>
      <c r="I2385" s="87">
        <f>+IF(ISNUMBER(DATA!AH700),DATA!AH700,"n/a")</f>
        <v>2.2921585955300401</v>
      </c>
      <c r="J2385" s="77">
        <f>+IF(ISNUMBER(DATA!AI700),DATA!AI700,"n/a")</f>
        <v>-1.3016580893469199E-2</v>
      </c>
      <c r="K2385" s="87">
        <f>+IF(ISNUMBER(DATA!AR700),DATA!AR700,"n/a")</f>
        <v>2.3491483229208798</v>
      </c>
      <c r="L2385" s="77">
        <f>+IF(ISNUMBER(DATA!AS700),DATA!AS700,"n/a")</f>
        <v>2.27711069889458E-2</v>
      </c>
      <c r="M2385" s="66"/>
      <c r="N2385" s="66"/>
      <c r="O2385" s="66"/>
      <c r="P2385" s="66"/>
      <c r="Q2385" s="66"/>
      <c r="S2385" s="70"/>
      <c r="U2385" s="70"/>
      <c r="W2385" s="70"/>
      <c r="Y2385" s="70"/>
    </row>
    <row r="2386" spans="1:25" s="69" customFormat="1" x14ac:dyDescent="0.2">
      <c r="A2386" s="66" t="s">
        <v>12</v>
      </c>
      <c r="B2386" s="66" t="s">
        <v>24</v>
      </c>
      <c r="C2386" s="66" t="s">
        <v>26</v>
      </c>
      <c r="D2386" s="66" t="s">
        <v>304</v>
      </c>
      <c r="E2386" s="87">
        <f>+IF(ISNUMBER(DATA!N701),DATA!N701,"n/a")</f>
        <v>1.9352654560812499</v>
      </c>
      <c r="F2386" s="77">
        <f>+IF(ISNUMBER(DATA!O701),DATA!O701,"n/a")</f>
        <v>-0.12767420128420601</v>
      </c>
      <c r="G2386" s="87">
        <f>+IF(ISNUMBER(DATA!X701),DATA!X701,"n/a")</f>
        <v>2.1271058685009701</v>
      </c>
      <c r="H2386" s="77">
        <f>+IF(ISNUMBER(DATA!Y701),DATA!Y701,"n/a")</f>
        <v>-7.2653139161183905E-2</v>
      </c>
      <c r="I2386" s="87">
        <f>+IF(ISNUMBER(DATA!AH701),DATA!AH701,"n/a")</f>
        <v>2.1875950177998802</v>
      </c>
      <c r="J2386" s="77">
        <f>+IF(ISNUMBER(DATA!AI701),DATA!AI701,"n/a")</f>
        <v>-7.3320476957198594E-2</v>
      </c>
      <c r="K2386" s="87">
        <f>+IF(ISNUMBER(DATA!AR701),DATA!AR701,"n/a")</f>
        <v>2.214926894485</v>
      </c>
      <c r="L2386" s="77">
        <f>+IF(ISNUMBER(DATA!AS701),DATA!AS701,"n/a")</f>
        <v>-5.32907736088927E-2</v>
      </c>
      <c r="M2386" s="66"/>
      <c r="N2386" s="66"/>
      <c r="O2386" s="66"/>
      <c r="P2386" s="66"/>
      <c r="Q2386" s="66"/>
      <c r="S2386" s="70"/>
      <c r="U2386" s="70"/>
      <c r="W2386" s="70"/>
      <c r="Y2386" s="70"/>
    </row>
    <row r="2387" spans="1:25" s="69" customFormat="1" x14ac:dyDescent="0.2">
      <c r="A2387" s="66" t="s">
        <v>12</v>
      </c>
      <c r="B2387" s="66" t="s">
        <v>24</v>
      </c>
      <c r="C2387" s="66" t="s">
        <v>26</v>
      </c>
      <c r="D2387" s="66" t="s">
        <v>305</v>
      </c>
      <c r="E2387" s="87">
        <f>+IF(ISNUMBER(DATA!N702),DATA!N702,"n/a")</f>
        <v>2.2697181240062201</v>
      </c>
      <c r="F2387" s="77">
        <f>+IF(ISNUMBER(DATA!O702),DATA!O702,"n/a")</f>
        <v>7.2089452889684894E-2</v>
      </c>
      <c r="G2387" s="87">
        <f>+IF(ISNUMBER(DATA!X702),DATA!X702,"n/a")</f>
        <v>2.2803771867024798</v>
      </c>
      <c r="H2387" s="77">
        <f>+IF(ISNUMBER(DATA!Y702),DATA!Y702,"n/a")</f>
        <v>8.1661458665668707E-2</v>
      </c>
      <c r="I2387" s="87">
        <f>+IF(ISNUMBER(DATA!AH702),DATA!AH702,"n/a")</f>
        <v>2.2796726949734198</v>
      </c>
      <c r="J2387" s="77">
        <f>+IF(ISNUMBER(DATA!AI702),DATA!AI702,"n/a")</f>
        <v>8.6902658536458399E-2</v>
      </c>
      <c r="K2387" s="87">
        <f>+IF(ISNUMBER(DATA!AR702),DATA!AR702,"n/a")</f>
        <v>2.22266020282613</v>
      </c>
      <c r="L2387" s="77">
        <f>+IF(ISNUMBER(DATA!AS702),DATA!AS702,"n/a")</f>
        <v>6.9350723723212701E-2</v>
      </c>
      <c r="M2387" s="66"/>
      <c r="N2387" s="66"/>
      <c r="O2387" s="66"/>
      <c r="P2387" s="66"/>
      <c r="Q2387" s="66"/>
      <c r="S2387" s="70"/>
      <c r="U2387" s="70"/>
      <c r="W2387" s="70"/>
      <c r="Y2387" s="70"/>
    </row>
    <row r="2388" spans="1:25" s="69" customFormat="1" x14ac:dyDescent="0.2">
      <c r="A2388" s="66" t="s">
        <v>12</v>
      </c>
      <c r="B2388" s="66" t="s">
        <v>24</v>
      </c>
      <c r="C2388" s="66" t="s">
        <v>26</v>
      </c>
      <c r="D2388" s="66" t="s">
        <v>306</v>
      </c>
      <c r="E2388" s="87">
        <f>+IF(ISNUMBER(DATA!N703),DATA!N703,"n/a")</f>
        <v>1.62608414288047</v>
      </c>
      <c r="F2388" s="77">
        <f>+IF(ISNUMBER(DATA!O703),DATA!O703,"n/a")</f>
        <v>-0.17673145954336</v>
      </c>
      <c r="G2388" s="87">
        <f>+IF(ISNUMBER(DATA!X703),DATA!X703,"n/a")</f>
        <v>1.88999867791553</v>
      </c>
      <c r="H2388" s="77">
        <f>+IF(ISNUMBER(DATA!Y703),DATA!Y703,"n/a")</f>
        <v>-6.6100214816490199E-2</v>
      </c>
      <c r="I2388" s="87">
        <f>+IF(ISNUMBER(DATA!AH703),DATA!AH703,"n/a")</f>
        <v>1.8846107647650201</v>
      </c>
      <c r="J2388" s="77">
        <f>+IF(ISNUMBER(DATA!AI703),DATA!AI703,"n/a")</f>
        <v>-2.6008361364714901E-2</v>
      </c>
      <c r="K2388" s="87">
        <f>+IF(ISNUMBER(DATA!AR703),DATA!AR703,"n/a")</f>
        <v>2.0025734742580998</v>
      </c>
      <c r="L2388" s="77">
        <f>+IF(ISNUMBER(DATA!AS703),DATA!AS703,"n/a")</f>
        <v>3.1452243705221199E-2</v>
      </c>
      <c r="M2388" s="66"/>
      <c r="N2388" s="66"/>
      <c r="O2388" s="66"/>
      <c r="P2388" s="66"/>
      <c r="Q2388" s="66"/>
      <c r="S2388" s="70"/>
      <c r="U2388" s="70"/>
      <c r="W2388" s="70"/>
      <c r="Y2388" s="70"/>
    </row>
    <row r="2389" spans="1:25" s="69" customFormat="1" x14ac:dyDescent="0.2">
      <c r="A2389" s="66" t="s">
        <v>12</v>
      </c>
      <c r="B2389" s="66" t="s">
        <v>24</v>
      </c>
      <c r="C2389" s="66" t="s">
        <v>26</v>
      </c>
      <c r="D2389" s="66" t="s">
        <v>307</v>
      </c>
      <c r="E2389" s="87">
        <f>+IF(ISNUMBER(DATA!N704),DATA!N704,"n/a")</f>
        <v>1.8246851911970801</v>
      </c>
      <c r="F2389" s="77">
        <f>+IF(ISNUMBER(DATA!O704),DATA!O704,"n/a")</f>
        <v>4.1895609095738202E-2</v>
      </c>
      <c r="G2389" s="87">
        <f>+IF(ISNUMBER(DATA!X704),DATA!X704,"n/a")</f>
        <v>1.8621976322074401</v>
      </c>
      <c r="H2389" s="77">
        <f>+IF(ISNUMBER(DATA!Y704),DATA!Y704,"n/a")</f>
        <v>6.3974980275015303E-2</v>
      </c>
      <c r="I2389" s="87">
        <f>+IF(ISNUMBER(DATA!AH704),DATA!AH704,"n/a")</f>
        <v>1.8803134036654801</v>
      </c>
      <c r="J2389" s="77">
        <f>+IF(ISNUMBER(DATA!AI704),DATA!AI704,"n/a")</f>
        <v>6.0938619441914602E-2</v>
      </c>
      <c r="K2389" s="87">
        <f>+IF(ISNUMBER(DATA!AR704),DATA!AR704,"n/a")</f>
        <v>1.8504770101493999</v>
      </c>
      <c r="L2389" s="77">
        <f>+IF(ISNUMBER(DATA!AS704),DATA!AS704,"n/a")</f>
        <v>3.2133299130496097E-2</v>
      </c>
      <c r="M2389" s="66"/>
      <c r="N2389" s="66"/>
      <c r="O2389" s="66"/>
      <c r="P2389" s="66"/>
      <c r="Q2389" s="66"/>
      <c r="S2389" s="70"/>
      <c r="U2389" s="70"/>
      <c r="W2389" s="70"/>
      <c r="Y2389" s="70"/>
    </row>
    <row r="2390" spans="1:25" s="69" customFormat="1" x14ac:dyDescent="0.2">
      <c r="A2390" s="66" t="s">
        <v>12</v>
      </c>
      <c r="B2390" s="66" t="s">
        <v>24</v>
      </c>
      <c r="C2390" s="66" t="s">
        <v>26</v>
      </c>
      <c r="D2390" s="66" t="s">
        <v>308</v>
      </c>
      <c r="E2390" s="87">
        <f>+IF(ISNUMBER(DATA!N705),DATA!N705,"n/a")</f>
        <v>2.0200563208610798</v>
      </c>
      <c r="F2390" s="77">
        <f>+IF(ISNUMBER(DATA!O705),DATA!O705,"n/a")</f>
        <v>-4.1852194050186302E-2</v>
      </c>
      <c r="G2390" s="87">
        <f>+IF(ISNUMBER(DATA!X705),DATA!X705,"n/a")</f>
        <v>2.12492068845805</v>
      </c>
      <c r="H2390" s="77">
        <f>+IF(ISNUMBER(DATA!Y705),DATA!Y705,"n/a")</f>
        <v>1.37272776033973E-2</v>
      </c>
      <c r="I2390" s="87">
        <f>+IF(ISNUMBER(DATA!AH705),DATA!AH705,"n/a")</f>
        <v>2.13647733097143</v>
      </c>
      <c r="J2390" s="77">
        <f>+IF(ISNUMBER(DATA!AI705),DATA!AI705,"n/a")</f>
        <v>2.1512855935281301E-2</v>
      </c>
      <c r="K2390" s="87">
        <f>+IF(ISNUMBER(DATA!AR705),DATA!AR705,"n/a")</f>
        <v>2.1356804932260101</v>
      </c>
      <c r="L2390" s="77">
        <f>+IF(ISNUMBER(DATA!AS705),DATA!AS705,"n/a")</f>
        <v>1.7953874472793702E-2</v>
      </c>
      <c r="M2390" s="66"/>
      <c r="N2390" s="66"/>
      <c r="O2390" s="66"/>
      <c r="P2390" s="66"/>
      <c r="Q2390" s="66"/>
      <c r="S2390" s="70"/>
      <c r="U2390" s="70"/>
      <c r="W2390" s="70"/>
      <c r="Y2390" s="70"/>
    </row>
    <row r="2391" spans="1:25" s="69" customFormat="1" x14ac:dyDescent="0.2">
      <c r="A2391" s="66" t="s">
        <v>12</v>
      </c>
      <c r="B2391" s="66" t="s">
        <v>24</v>
      </c>
      <c r="C2391" s="66" t="s">
        <v>26</v>
      </c>
      <c r="D2391" s="66" t="s">
        <v>309</v>
      </c>
      <c r="E2391" s="87">
        <f>+IF(ISNUMBER(DATA!N706),DATA!N706,"n/a")</f>
        <v>1.97282485475553</v>
      </c>
      <c r="F2391" s="77">
        <f>+IF(ISNUMBER(DATA!O706),DATA!O706,"n/a")</f>
        <v>-2.7206879855364401E-3</v>
      </c>
      <c r="G2391" s="87">
        <f>+IF(ISNUMBER(DATA!X706),DATA!X706,"n/a")</f>
        <v>2.0768708775008098</v>
      </c>
      <c r="H2391" s="77">
        <f>+IF(ISNUMBER(DATA!Y706),DATA!Y706,"n/a")</f>
        <v>4.3809657008150502E-4</v>
      </c>
      <c r="I2391" s="87">
        <f>+IF(ISNUMBER(DATA!AH706),DATA!AH706,"n/a")</f>
        <v>2.09075065323059</v>
      </c>
      <c r="J2391" s="77">
        <f>+IF(ISNUMBER(DATA!AI706),DATA!AI706,"n/a")</f>
        <v>-5.2968924977167802E-3</v>
      </c>
      <c r="K2391" s="87">
        <f>+IF(ISNUMBER(DATA!AR706),DATA!AR706,"n/a")</f>
        <v>2.0942939847055899</v>
      </c>
      <c r="L2391" s="77">
        <f>+IF(ISNUMBER(DATA!AS706),DATA!AS706,"n/a")</f>
        <v>-4.5109327259446599E-3</v>
      </c>
      <c r="M2391" s="66"/>
      <c r="N2391" s="66"/>
      <c r="O2391" s="66"/>
      <c r="P2391" s="66"/>
      <c r="Q2391" s="66"/>
      <c r="S2391" s="70"/>
      <c r="U2391" s="70"/>
      <c r="W2391" s="70"/>
      <c r="Y2391" s="70"/>
    </row>
    <row r="2392" spans="1:25" s="69" customFormat="1" x14ac:dyDescent="0.2">
      <c r="A2392" s="66" t="s">
        <v>12</v>
      </c>
      <c r="B2392" s="66" t="s">
        <v>24</v>
      </c>
      <c r="C2392" s="66" t="s">
        <v>26</v>
      </c>
      <c r="D2392" s="66" t="s">
        <v>310</v>
      </c>
      <c r="E2392" s="87">
        <f>+IF(ISNUMBER(DATA!N707),DATA!N707,"n/a")</f>
        <v>2.06607720864019</v>
      </c>
      <c r="F2392" s="77">
        <f>+IF(ISNUMBER(DATA!O707),DATA!O707,"n/a")</f>
        <v>8.5443867605730899E-3</v>
      </c>
      <c r="G2392" s="87">
        <f>+IF(ISNUMBER(DATA!X707),DATA!X707,"n/a")</f>
        <v>2.1414077518919901</v>
      </c>
      <c r="H2392" s="77">
        <f>+IF(ISNUMBER(DATA!Y707),DATA!Y707,"n/a")</f>
        <v>3.4673470780484501E-2</v>
      </c>
      <c r="I2392" s="87">
        <f>+IF(ISNUMBER(DATA!AH707),DATA!AH707,"n/a")</f>
        <v>2.1660539923637501</v>
      </c>
      <c r="J2392" s="77">
        <f>+IF(ISNUMBER(DATA!AI707),DATA!AI707,"n/a")</f>
        <v>4.9328207414485098E-2</v>
      </c>
      <c r="K2392" s="87">
        <f>+IF(ISNUMBER(DATA!AR707),DATA!AR707,"n/a")</f>
        <v>2.1649505135843001</v>
      </c>
      <c r="L2392" s="77">
        <f>+IF(ISNUMBER(DATA!AS707),DATA!AS707,"n/a")</f>
        <v>3.72217409819047E-2</v>
      </c>
      <c r="M2392" s="66"/>
      <c r="N2392" s="66"/>
      <c r="O2392" s="66"/>
      <c r="P2392" s="66"/>
      <c r="Q2392" s="66"/>
      <c r="S2392" s="70"/>
      <c r="U2392" s="70"/>
      <c r="W2392" s="70"/>
      <c r="Y2392" s="70"/>
    </row>
    <row r="2393" spans="1:25" s="69" customFormat="1" x14ac:dyDescent="0.2">
      <c r="A2393" s="66" t="s">
        <v>12</v>
      </c>
      <c r="B2393" s="66" t="s">
        <v>24</v>
      </c>
      <c r="C2393" s="66" t="s">
        <v>26</v>
      </c>
      <c r="D2393" s="66" t="s">
        <v>311</v>
      </c>
      <c r="E2393" s="87">
        <f>+IF(ISNUMBER(DATA!N708),DATA!N708,"n/a")</f>
        <v>2.6929284640106501</v>
      </c>
      <c r="F2393" s="77">
        <f>+IF(ISNUMBER(DATA!O708),DATA!O708,"n/a")</f>
        <v>6.3041436561827993E-2</v>
      </c>
      <c r="G2393" s="87">
        <f>+IF(ISNUMBER(DATA!X708),DATA!X708,"n/a")</f>
        <v>2.6482595361544501</v>
      </c>
      <c r="H2393" s="77">
        <f>+IF(ISNUMBER(DATA!Y708),DATA!Y708,"n/a")</f>
        <v>3.8080568838029502E-2</v>
      </c>
      <c r="I2393" s="87">
        <f>+IF(ISNUMBER(DATA!AH708),DATA!AH708,"n/a")</f>
        <v>2.6624985009386299</v>
      </c>
      <c r="J2393" s="77">
        <f>+IF(ISNUMBER(DATA!AI708),DATA!AI708,"n/a")</f>
        <v>5.2658961419616498E-2</v>
      </c>
      <c r="K2393" s="87">
        <f>+IF(ISNUMBER(DATA!AR708),DATA!AR708,"n/a")</f>
        <v>2.6421220987430001</v>
      </c>
      <c r="L2393" s="77">
        <f>+IF(ISNUMBER(DATA!AS708),DATA!AS708,"n/a")</f>
        <v>3.9029539863763403E-2</v>
      </c>
      <c r="M2393" s="66"/>
      <c r="N2393" s="66"/>
      <c r="O2393" s="66"/>
      <c r="P2393" s="66"/>
      <c r="Q2393" s="66"/>
      <c r="S2393" s="70"/>
      <c r="U2393" s="70"/>
      <c r="W2393" s="70"/>
      <c r="Y2393" s="70"/>
    </row>
    <row r="2394" spans="1:25" s="69" customFormat="1" x14ac:dyDescent="0.2">
      <c r="A2394" s="66" t="s">
        <v>12</v>
      </c>
      <c r="B2394" s="66" t="s">
        <v>24</v>
      </c>
      <c r="C2394" s="66" t="s">
        <v>26</v>
      </c>
      <c r="D2394" s="66" t="s">
        <v>312</v>
      </c>
      <c r="E2394" s="87">
        <f>+IF(ISNUMBER(DATA!N709),DATA!N709,"n/a")</f>
        <v>2.1879346061601499</v>
      </c>
      <c r="F2394" s="77">
        <f>+IF(ISNUMBER(DATA!O709),DATA!O709,"n/a")</f>
        <v>-2.32833140951656E-2</v>
      </c>
      <c r="G2394" s="87">
        <f>+IF(ISNUMBER(DATA!X709),DATA!X709,"n/a")</f>
        <v>2.2495051629945602</v>
      </c>
      <c r="H2394" s="77">
        <f>+IF(ISNUMBER(DATA!Y709),DATA!Y709,"n/a")</f>
        <v>7.0945158704419304E-3</v>
      </c>
      <c r="I2394" s="87">
        <f>+IF(ISNUMBER(DATA!AH709),DATA!AH709,"n/a")</f>
        <v>2.2551866320855898</v>
      </c>
      <c r="J2394" s="77">
        <f>+IF(ISNUMBER(DATA!AI709),DATA!AI709,"n/a")</f>
        <v>1.2482920926201201E-2</v>
      </c>
      <c r="K2394" s="87">
        <f>+IF(ISNUMBER(DATA!AR709),DATA!AR709,"n/a")</f>
        <v>2.2460549576082101</v>
      </c>
      <c r="L2394" s="77">
        <f>+IF(ISNUMBER(DATA!AS709),DATA!AS709,"n/a")</f>
        <v>3.5465594178142101E-2</v>
      </c>
      <c r="M2394" s="66"/>
      <c r="N2394" s="66"/>
      <c r="O2394" s="66"/>
      <c r="P2394" s="66"/>
      <c r="Q2394" s="66"/>
      <c r="S2394" s="70"/>
      <c r="U2394" s="70"/>
      <c r="W2394" s="70"/>
      <c r="Y2394" s="70"/>
    </row>
    <row r="2395" spans="1:25" s="69" customFormat="1" x14ac:dyDescent="0.2">
      <c r="A2395" s="66" t="s">
        <v>12</v>
      </c>
      <c r="B2395" s="66" t="s">
        <v>24</v>
      </c>
      <c r="C2395" s="66" t="s">
        <v>26</v>
      </c>
      <c r="D2395" s="66" t="s">
        <v>313</v>
      </c>
      <c r="E2395" s="87">
        <f>+IF(ISNUMBER(DATA!N710),DATA!N710,"n/a")</f>
        <v>2.1659325067800199</v>
      </c>
      <c r="F2395" s="77">
        <f>+IF(ISNUMBER(DATA!O710),DATA!O710,"n/a")</f>
        <v>5.4057842328188999E-2</v>
      </c>
      <c r="G2395" s="87">
        <f>+IF(ISNUMBER(DATA!X710),DATA!X710,"n/a")</f>
        <v>2.1481042934030001</v>
      </c>
      <c r="H2395" s="77">
        <f>+IF(ISNUMBER(DATA!Y710),DATA!Y710,"n/a")</f>
        <v>2.8547078737247399E-2</v>
      </c>
      <c r="I2395" s="87">
        <f>+IF(ISNUMBER(DATA!AH710),DATA!AH710,"n/a")</f>
        <v>2.1476146745432101</v>
      </c>
      <c r="J2395" s="77">
        <f>+IF(ISNUMBER(DATA!AI710),DATA!AI710,"n/a")</f>
        <v>1.6705418728092999E-2</v>
      </c>
      <c r="K2395" s="87">
        <f>+IF(ISNUMBER(DATA!AR710),DATA!AR710,"n/a")</f>
        <v>2.10786974364364</v>
      </c>
      <c r="L2395" s="77">
        <f>+IF(ISNUMBER(DATA!AS710),DATA!AS710,"n/a")</f>
        <v>-2.3982478901070501E-2</v>
      </c>
      <c r="M2395" s="66"/>
      <c r="N2395" s="66"/>
      <c r="O2395" s="66"/>
      <c r="P2395" s="66"/>
      <c r="Q2395" s="66"/>
      <c r="S2395" s="70"/>
      <c r="U2395" s="70"/>
      <c r="W2395" s="70"/>
      <c r="Y2395" s="70"/>
    </row>
    <row r="2396" spans="1:25" s="69" customFormat="1" x14ac:dyDescent="0.2">
      <c r="A2396" s="66" t="s">
        <v>12</v>
      </c>
      <c r="B2396" s="66" t="s">
        <v>24</v>
      </c>
      <c r="C2396" s="66" t="s">
        <v>26</v>
      </c>
      <c r="D2396" s="66" t="s">
        <v>314</v>
      </c>
      <c r="E2396" s="87">
        <f>+IF(ISNUMBER(DATA!N711),DATA!N711,"n/a")</f>
        <v>2.5256467031804002</v>
      </c>
      <c r="F2396" s="77">
        <f>+IF(ISNUMBER(DATA!O711),DATA!O711,"n/a")</f>
        <v>3.5286066613478703E-2</v>
      </c>
      <c r="G2396" s="87">
        <f>+IF(ISNUMBER(DATA!X711),DATA!X711,"n/a")</f>
        <v>2.5562514345905201</v>
      </c>
      <c r="H2396" s="77">
        <f>+IF(ISNUMBER(DATA!Y711),DATA!Y711,"n/a")</f>
        <v>4.8481745415329E-2</v>
      </c>
      <c r="I2396" s="87">
        <f>+IF(ISNUMBER(DATA!AH711),DATA!AH711,"n/a")</f>
        <v>2.5703875450053002</v>
      </c>
      <c r="J2396" s="77">
        <f>+IF(ISNUMBER(DATA!AI711),DATA!AI711,"n/a")</f>
        <v>6.7108840152188196E-2</v>
      </c>
      <c r="K2396" s="87">
        <f>+IF(ISNUMBER(DATA!AR711),DATA!AR711,"n/a")</f>
        <v>2.5073831239994</v>
      </c>
      <c r="L2396" s="77">
        <f>+IF(ISNUMBER(DATA!AS711),DATA!AS711,"n/a")</f>
        <v>4.9325836914631598E-2</v>
      </c>
      <c r="M2396" s="66"/>
      <c r="N2396" s="66"/>
      <c r="O2396" s="66"/>
      <c r="P2396" s="66"/>
      <c r="Q2396" s="66"/>
      <c r="S2396" s="70"/>
      <c r="U2396" s="70"/>
      <c r="W2396" s="70"/>
      <c r="Y2396" s="70"/>
    </row>
    <row r="2397" spans="1:25" s="69" customFormat="1" x14ac:dyDescent="0.2">
      <c r="A2397" s="66" t="s">
        <v>12</v>
      </c>
      <c r="B2397" s="66" t="s">
        <v>24</v>
      </c>
      <c r="C2397" s="66" t="s">
        <v>26</v>
      </c>
      <c r="D2397" s="66" t="s">
        <v>315</v>
      </c>
      <c r="E2397" s="87">
        <f>+IF(ISNUMBER(DATA!N712),DATA!N712,"n/a")</f>
        <v>1.99965230867001</v>
      </c>
      <c r="F2397" s="77">
        <f>+IF(ISNUMBER(DATA!O712),DATA!O712,"n/a")</f>
        <v>5.1583485295133701E-2</v>
      </c>
      <c r="G2397" s="87">
        <f>+IF(ISNUMBER(DATA!X712),DATA!X712,"n/a")</f>
        <v>2.0194114478582401</v>
      </c>
      <c r="H2397" s="77">
        <f>+IF(ISNUMBER(DATA!Y712),DATA!Y712,"n/a")</f>
        <v>5.8193291945853598E-2</v>
      </c>
      <c r="I2397" s="87">
        <f>+IF(ISNUMBER(DATA!AH712),DATA!AH712,"n/a")</f>
        <v>2.0015652467991001</v>
      </c>
      <c r="J2397" s="77">
        <f>+IF(ISNUMBER(DATA!AI712),DATA!AI712,"n/a")</f>
        <v>4.06495575607791E-2</v>
      </c>
      <c r="K2397" s="87">
        <f>+IF(ISNUMBER(DATA!AR712),DATA!AR712,"n/a")</f>
        <v>1.95928729249383</v>
      </c>
      <c r="L2397" s="77">
        <f>+IF(ISNUMBER(DATA!AS712),DATA!AS712,"n/a")</f>
        <v>-3.1581424913498502E-3</v>
      </c>
      <c r="M2397" s="66"/>
      <c r="N2397" s="66"/>
      <c r="O2397" s="66"/>
      <c r="P2397" s="66"/>
      <c r="Q2397" s="66"/>
      <c r="S2397" s="70"/>
      <c r="U2397" s="70"/>
      <c r="W2397" s="70"/>
      <c r="Y2397" s="70"/>
    </row>
    <row r="2398" spans="1:25" s="69" customFormat="1" x14ac:dyDescent="0.2">
      <c r="A2398" s="66" t="s">
        <v>12</v>
      </c>
      <c r="B2398" s="66" t="s">
        <v>24</v>
      </c>
      <c r="C2398" s="66" t="s">
        <v>26</v>
      </c>
      <c r="D2398" s="66" t="s">
        <v>316</v>
      </c>
      <c r="E2398" s="87">
        <f>+IF(ISNUMBER(DATA!N713),DATA!N713,"n/a")</f>
        <v>2.15883711749064</v>
      </c>
      <c r="F2398" s="77">
        <f>+IF(ISNUMBER(DATA!O713),DATA!O713,"n/a")</f>
        <v>-2.60975612860644E-2</v>
      </c>
      <c r="G2398" s="87">
        <f>+IF(ISNUMBER(DATA!X713),DATA!X713,"n/a")</f>
        <v>2.20424032529136</v>
      </c>
      <c r="H2398" s="77">
        <f>+IF(ISNUMBER(DATA!Y713),DATA!Y713,"n/a")</f>
        <v>-7.2491498344875501E-3</v>
      </c>
      <c r="I2398" s="87">
        <f>+IF(ISNUMBER(DATA!AH713),DATA!AH713,"n/a")</f>
        <v>2.2196509577121302</v>
      </c>
      <c r="J2398" s="77">
        <f>+IF(ISNUMBER(DATA!AI713),DATA!AI713,"n/a")</f>
        <v>-3.5136473724992501E-3</v>
      </c>
      <c r="K2398" s="87">
        <f>+IF(ISNUMBER(DATA!AR713),DATA!AR713,"n/a")</f>
        <v>2.2123051905908802</v>
      </c>
      <c r="L2398" s="77">
        <f>+IF(ISNUMBER(DATA!AS713),DATA!AS713,"n/a")</f>
        <v>-6.7018637717881999E-3</v>
      </c>
      <c r="M2398" s="66"/>
      <c r="N2398" s="66"/>
      <c r="O2398" s="66"/>
      <c r="P2398" s="66"/>
      <c r="Q2398" s="66"/>
      <c r="S2398" s="70"/>
      <c r="U2398" s="70"/>
      <c r="W2398" s="70"/>
      <c r="Y2398" s="70"/>
    </row>
    <row r="2399" spans="1:25" s="69" customFormat="1" x14ac:dyDescent="0.2">
      <c r="A2399" s="66" t="s">
        <v>12</v>
      </c>
      <c r="B2399" s="66" t="s">
        <v>24</v>
      </c>
      <c r="C2399" s="66" t="s">
        <v>26</v>
      </c>
      <c r="D2399" s="66" t="s">
        <v>317</v>
      </c>
      <c r="E2399" s="87">
        <f>+IF(ISNUMBER(DATA!N714),DATA!N714,"n/a")</f>
        <v>2.0744947145200801</v>
      </c>
      <c r="F2399" s="77">
        <f>+IF(ISNUMBER(DATA!O714),DATA!O714,"n/a")</f>
        <v>7.1616647658705804E-2</v>
      </c>
      <c r="G2399" s="87">
        <f>+IF(ISNUMBER(DATA!X714),DATA!X714,"n/a")</f>
        <v>2.0737264275441301</v>
      </c>
      <c r="H2399" s="77">
        <f>+IF(ISNUMBER(DATA!Y714),DATA!Y714,"n/a")</f>
        <v>0.128981932406984</v>
      </c>
      <c r="I2399" s="87">
        <f>+IF(ISNUMBER(DATA!AH714),DATA!AH714,"n/a")</f>
        <v>2.0471059764468298</v>
      </c>
      <c r="J2399" s="77">
        <f>+IF(ISNUMBER(DATA!AI714),DATA!AI714,"n/a")</f>
        <v>9.5611181887904993E-3</v>
      </c>
      <c r="K2399" s="87">
        <f>+IF(ISNUMBER(DATA!AR714),DATA!AR714,"n/a")</f>
        <v>2.0823788192947101</v>
      </c>
      <c r="L2399" s="77">
        <f>+IF(ISNUMBER(DATA!AS714),DATA!AS714,"n/a")</f>
        <v>1.6176282084578601E-2</v>
      </c>
      <c r="M2399" s="66"/>
      <c r="N2399" s="66"/>
      <c r="O2399" s="66"/>
      <c r="P2399" s="66"/>
      <c r="Q2399" s="66"/>
      <c r="S2399" s="70"/>
      <c r="U2399" s="70"/>
      <c r="W2399" s="70"/>
      <c r="Y2399" s="70"/>
    </row>
    <row r="2400" spans="1:25" s="69" customFormat="1" x14ac:dyDescent="0.2">
      <c r="A2400" s="66" t="s">
        <v>12</v>
      </c>
      <c r="B2400" s="66" t="s">
        <v>24</v>
      </c>
      <c r="C2400" s="66" t="s">
        <v>26</v>
      </c>
      <c r="D2400" s="66" t="s">
        <v>318</v>
      </c>
      <c r="E2400" s="87">
        <f>+IF(ISNUMBER(DATA!N715),DATA!N715,"n/a")</f>
        <v>2.4643502502729602</v>
      </c>
      <c r="F2400" s="77">
        <f>+IF(ISNUMBER(DATA!O715),DATA!O715,"n/a")</f>
        <v>6.06972136388466E-2</v>
      </c>
      <c r="G2400" s="87">
        <f>+IF(ISNUMBER(DATA!X715),DATA!X715,"n/a")</f>
        <v>2.3755366490850598</v>
      </c>
      <c r="H2400" s="77">
        <f>+IF(ISNUMBER(DATA!Y715),DATA!Y715,"n/a")</f>
        <v>1.6239419114533499E-2</v>
      </c>
      <c r="I2400" s="87">
        <f>+IF(ISNUMBER(DATA!AH715),DATA!AH715,"n/a")</f>
        <v>2.3681857685115402</v>
      </c>
      <c r="J2400" s="77">
        <f>+IF(ISNUMBER(DATA!AI715),DATA!AI715,"n/a")</f>
        <v>-1.65016201036098E-3</v>
      </c>
      <c r="K2400" s="87">
        <f>+IF(ISNUMBER(DATA!AR715),DATA!AR715,"n/a")</f>
        <v>2.3406388874720498</v>
      </c>
      <c r="L2400" s="77">
        <f>+IF(ISNUMBER(DATA!AS715),DATA!AS715,"n/a")</f>
        <v>-9.4655992244298305E-3</v>
      </c>
      <c r="M2400" s="66"/>
      <c r="N2400" s="66"/>
      <c r="O2400" s="66"/>
      <c r="P2400" s="66"/>
      <c r="Q2400" s="66"/>
      <c r="S2400" s="70"/>
      <c r="U2400" s="70"/>
      <c r="W2400" s="70"/>
      <c r="Y2400" s="70"/>
    </row>
    <row r="2401" spans="1:25" s="69" customFormat="1" x14ac:dyDescent="0.2">
      <c r="A2401" s="66" t="s">
        <v>12</v>
      </c>
      <c r="B2401" s="66" t="s">
        <v>24</v>
      </c>
      <c r="C2401" s="66" t="s">
        <v>26</v>
      </c>
      <c r="D2401" s="66" t="s">
        <v>344</v>
      </c>
      <c r="E2401" s="87">
        <f>+IF(ISNUMBER(DATA!N716),DATA!N716,"n/a")</f>
        <v>2.2930344399717701</v>
      </c>
      <c r="F2401" s="77">
        <f>+IF(ISNUMBER(DATA!O716),DATA!O716,"n/a")</f>
        <v>0.19042206939442299</v>
      </c>
      <c r="G2401" s="87">
        <f>+IF(ISNUMBER(DATA!X716),DATA!X716,"n/a")</f>
        <v>2.1841207826786402</v>
      </c>
      <c r="H2401" s="77">
        <f>+IF(ISNUMBER(DATA!Y716),DATA!Y716,"n/a")</f>
        <v>7.9027103517295208E-3</v>
      </c>
      <c r="I2401" s="87">
        <f>+IF(ISNUMBER(DATA!AH716),DATA!AH716,"n/a")</f>
        <v>2.1823345571321999</v>
      </c>
      <c r="J2401" s="77">
        <f>+IF(ISNUMBER(DATA!AI716),DATA!AI716,"n/a")</f>
        <v>8.3519003500344001E-4</v>
      </c>
      <c r="K2401" s="87">
        <f>+IF(ISNUMBER(DATA!AR716),DATA!AR716,"n/a")</f>
        <v>2.2085145029156101</v>
      </c>
      <c r="L2401" s="77">
        <f>+IF(ISNUMBER(DATA!AS716),DATA!AS716,"n/a")</f>
        <v>2.9577314678882201E-2</v>
      </c>
      <c r="M2401" s="66"/>
      <c r="N2401" s="66"/>
      <c r="O2401" s="66"/>
      <c r="P2401" s="66"/>
      <c r="Q2401" s="66"/>
      <c r="S2401" s="70"/>
      <c r="U2401" s="70"/>
      <c r="W2401" s="70"/>
      <c r="Y2401" s="70"/>
    </row>
    <row r="2402" spans="1:25" s="69" customFormat="1" x14ac:dyDescent="0.2">
      <c r="A2402" s="66" t="s">
        <v>12</v>
      </c>
      <c r="B2402" s="66" t="s">
        <v>24</v>
      </c>
      <c r="C2402" s="66" t="s">
        <v>26</v>
      </c>
      <c r="D2402" s="66" t="s">
        <v>345</v>
      </c>
      <c r="E2402" s="87">
        <f>+IF(ISNUMBER(DATA!N717),DATA!N717,"n/a")</f>
        <v>2.20019534409388</v>
      </c>
      <c r="F2402" s="77">
        <f>+IF(ISNUMBER(DATA!O717),DATA!O717,"n/a")</f>
        <v>1.8688361470287199E-2</v>
      </c>
      <c r="G2402" s="87">
        <f>+IF(ISNUMBER(DATA!X717),DATA!X717,"n/a")</f>
        <v>2.2163697252069099</v>
      </c>
      <c r="H2402" s="77">
        <f>+IF(ISNUMBER(DATA!Y717),DATA!Y717,"n/a")</f>
        <v>2.3631985731002302E-2</v>
      </c>
      <c r="I2402" s="87">
        <f>+IF(ISNUMBER(DATA!AH717),DATA!AH717,"n/a")</f>
        <v>2.2185186664073901</v>
      </c>
      <c r="J2402" s="77">
        <f>+IF(ISNUMBER(DATA!AI717),DATA!AI717,"n/a")</f>
        <v>2.2561315028272001E-2</v>
      </c>
      <c r="K2402" s="87">
        <f>+IF(ISNUMBER(DATA!AR717),DATA!AR717,"n/a")</f>
        <v>2.1962529627045302</v>
      </c>
      <c r="L2402" s="77">
        <f>+IF(ISNUMBER(DATA!AS717),DATA!AS717,"n/a")</f>
        <v>7.9815136439360702E-3</v>
      </c>
      <c r="M2402" s="66"/>
      <c r="N2402" s="66"/>
      <c r="O2402" s="66"/>
      <c r="P2402" s="66"/>
      <c r="Q2402" s="66"/>
      <c r="S2402" s="70"/>
      <c r="U2402" s="70"/>
      <c r="W2402" s="70"/>
      <c r="Y2402" s="70"/>
    </row>
    <row r="2403" spans="1:25" x14ac:dyDescent="0.2">
      <c r="E2403" s="100"/>
      <c r="F2403" s="102"/>
      <c r="G2403" s="100"/>
      <c r="H2403" s="102"/>
      <c r="I2403" s="100"/>
      <c r="J2403" s="102"/>
      <c r="K2403" s="100"/>
      <c r="L2403" s="102"/>
    </row>
    <row r="2404" spans="1:25" s="69" customFormat="1" x14ac:dyDescent="0.2">
      <c r="A2404" s="66" t="s">
        <v>11</v>
      </c>
      <c r="B2404" s="66" t="s">
        <v>23</v>
      </c>
      <c r="C2404" s="66" t="s">
        <v>0</v>
      </c>
      <c r="D2404" s="66" t="s">
        <v>271</v>
      </c>
      <c r="E2404" s="76">
        <f>+IF(ISNUMBER(DATA!F373),DATA!F373,"n/a")</f>
        <v>78298.67</v>
      </c>
      <c r="F2404" s="77">
        <f>+IF(ISNUMBER(DATA!G373),DATA!G373,"n/a")</f>
        <v>0.18009043595059601</v>
      </c>
      <c r="G2404" s="76">
        <f>+IF(ISNUMBER(DATA!P373),DATA!P373,"n/a")</f>
        <v>237908.68</v>
      </c>
      <c r="H2404" s="77">
        <f>+IF(ISNUMBER(DATA!Q373),DATA!Q373,"n/a")</f>
        <v>7.4664601916338502E-2</v>
      </c>
      <c r="I2404" s="76">
        <f>+IF(ISNUMBER(DATA!Z373),DATA!Z373,"n/a")</f>
        <v>447984.22</v>
      </c>
      <c r="J2404" s="77">
        <f>+IF(ISNUMBER(DATA!AA373),DATA!AA373,"n/a")</f>
        <v>6.4735033017693094E-2</v>
      </c>
      <c r="K2404" s="76">
        <f>+IF(ISNUMBER(DATA!AJ373),DATA!AJ373,"n/a")</f>
        <v>855371.04</v>
      </c>
      <c r="L2404" s="77">
        <f>+IF(ISNUMBER(DATA!AK373),DATA!AK373,"n/a")</f>
        <v>-4.2425876870762498E-2</v>
      </c>
      <c r="M2404" s="66"/>
      <c r="N2404" s="66"/>
      <c r="O2404" s="66"/>
      <c r="P2404" s="66"/>
      <c r="Q2404" s="66"/>
      <c r="S2404" s="70"/>
      <c r="U2404" s="70"/>
      <c r="W2404" s="70"/>
      <c r="Y2404" s="70"/>
    </row>
    <row r="2405" spans="1:25" s="69" customFormat="1" x14ac:dyDescent="0.2">
      <c r="A2405" s="66" t="s">
        <v>11</v>
      </c>
      <c r="B2405" s="66" t="s">
        <v>23</v>
      </c>
      <c r="C2405" s="66" t="s">
        <v>0</v>
      </c>
      <c r="D2405" s="66" t="s">
        <v>272</v>
      </c>
      <c r="E2405" s="76">
        <f>+IF(ISNUMBER(DATA!F374),DATA!F374,"n/a")</f>
        <v>314127.86</v>
      </c>
      <c r="F2405" s="77">
        <f>+IF(ISNUMBER(DATA!G374),DATA!G374,"n/a")</f>
        <v>0.10803524855107501</v>
      </c>
      <c r="G2405" s="76">
        <f>+IF(ISNUMBER(DATA!P374),DATA!P374,"n/a")</f>
        <v>987606.21</v>
      </c>
      <c r="H2405" s="77">
        <f>+IF(ISNUMBER(DATA!Q374),DATA!Q374,"n/a")</f>
        <v>6.0329616570000397E-2</v>
      </c>
      <c r="I2405" s="76">
        <f>+IF(ISNUMBER(DATA!Z374),DATA!Z374,"n/a")</f>
        <v>1831006.26</v>
      </c>
      <c r="J2405" s="77">
        <f>+IF(ISNUMBER(DATA!AA374),DATA!AA374,"n/a")</f>
        <v>6.04098237721305E-2</v>
      </c>
      <c r="K2405" s="76">
        <f>+IF(ISNUMBER(DATA!AJ374),DATA!AJ374,"n/a")</f>
        <v>3502755.43</v>
      </c>
      <c r="L2405" s="77">
        <f>+IF(ISNUMBER(DATA!AK374),DATA!AK374,"n/a")</f>
        <v>7.2939336855934206E-2</v>
      </c>
      <c r="M2405" s="66"/>
      <c r="N2405" s="66"/>
      <c r="O2405" s="66"/>
      <c r="P2405" s="66"/>
      <c r="Q2405" s="66"/>
      <c r="S2405" s="70"/>
      <c r="U2405" s="70"/>
      <c r="W2405" s="70"/>
      <c r="Y2405" s="70"/>
    </row>
    <row r="2406" spans="1:25" s="69" customFormat="1" x14ac:dyDescent="0.2">
      <c r="A2406" s="66" t="s">
        <v>11</v>
      </c>
      <c r="B2406" s="66" t="s">
        <v>23</v>
      </c>
      <c r="C2406" s="66" t="s">
        <v>0</v>
      </c>
      <c r="D2406" s="66" t="s">
        <v>273</v>
      </c>
      <c r="E2406" s="76">
        <f>+IF(ISNUMBER(DATA!F375),DATA!F375,"n/a")</f>
        <v>480477.91</v>
      </c>
      <c r="F2406" s="77">
        <f>+IF(ISNUMBER(DATA!G375),DATA!G375,"n/a")</f>
        <v>0.15586612669880701</v>
      </c>
      <c r="G2406" s="76">
        <f>+IF(ISNUMBER(DATA!P375),DATA!P375,"n/a")</f>
        <v>1545887.31</v>
      </c>
      <c r="H2406" s="77">
        <f>+IF(ISNUMBER(DATA!Q375),DATA!Q375,"n/a")</f>
        <v>0.14947401224189799</v>
      </c>
      <c r="I2406" s="76">
        <f>+IF(ISNUMBER(DATA!Z375),DATA!Z375,"n/a")</f>
        <v>2932064.67</v>
      </c>
      <c r="J2406" s="77">
        <f>+IF(ISNUMBER(DATA!AA375),DATA!AA375,"n/a")</f>
        <v>0.16003681017882199</v>
      </c>
      <c r="K2406" s="76">
        <f>+IF(ISNUMBER(DATA!AJ375),DATA!AJ375,"n/a")</f>
        <v>5316873.22</v>
      </c>
      <c r="L2406" s="77">
        <f>+IF(ISNUMBER(DATA!AK375),DATA!AK375,"n/a")</f>
        <v>0.10802858142539</v>
      </c>
      <c r="M2406" s="66"/>
      <c r="N2406" s="66"/>
      <c r="O2406" s="66"/>
      <c r="P2406" s="66"/>
      <c r="Q2406" s="66"/>
      <c r="S2406" s="70"/>
      <c r="U2406" s="70"/>
      <c r="W2406" s="70"/>
      <c r="Y2406" s="70"/>
    </row>
    <row r="2407" spans="1:25" s="69" customFormat="1" x14ac:dyDescent="0.2">
      <c r="A2407" s="66" t="s">
        <v>11</v>
      </c>
      <c r="B2407" s="66" t="s">
        <v>23</v>
      </c>
      <c r="C2407" s="66" t="s">
        <v>0</v>
      </c>
      <c r="D2407" s="66" t="s">
        <v>274</v>
      </c>
      <c r="E2407" s="76">
        <f>+IF(ISNUMBER(DATA!F376),DATA!F376,"n/a")</f>
        <v>220391.33</v>
      </c>
      <c r="F2407" s="77">
        <f>+IF(ISNUMBER(DATA!G376),DATA!G376,"n/a")</f>
        <v>0.20922799058125799</v>
      </c>
      <c r="G2407" s="76">
        <f>+IF(ISNUMBER(DATA!P376),DATA!P376,"n/a")</f>
        <v>675446.09</v>
      </c>
      <c r="H2407" s="77">
        <f>+IF(ISNUMBER(DATA!Q376),DATA!Q376,"n/a")</f>
        <v>0.111463236945571</v>
      </c>
      <c r="I2407" s="76">
        <f>+IF(ISNUMBER(DATA!Z376),DATA!Z376,"n/a")</f>
        <v>1202011.1399999999</v>
      </c>
      <c r="J2407" s="77">
        <f>+IF(ISNUMBER(DATA!AA376),DATA!AA376,"n/a")</f>
        <v>0.100999974417101</v>
      </c>
      <c r="K2407" s="76">
        <f>+IF(ISNUMBER(DATA!AJ376),DATA!AJ376,"n/a")</f>
        <v>2291690.46</v>
      </c>
      <c r="L2407" s="77">
        <f>+IF(ISNUMBER(DATA!AK376),DATA!AK376,"n/a")</f>
        <v>0.10079155970406101</v>
      </c>
      <c r="M2407" s="66"/>
      <c r="N2407" s="66"/>
      <c r="O2407" s="66"/>
      <c r="P2407" s="66"/>
      <c r="Q2407" s="66"/>
      <c r="S2407" s="70"/>
      <c r="U2407" s="70"/>
      <c r="W2407" s="70"/>
      <c r="Y2407" s="70"/>
    </row>
    <row r="2408" spans="1:25" s="69" customFormat="1" x14ac:dyDescent="0.2">
      <c r="A2408" s="66" t="s">
        <v>11</v>
      </c>
      <c r="B2408" s="66" t="s">
        <v>23</v>
      </c>
      <c r="C2408" s="66" t="s">
        <v>0</v>
      </c>
      <c r="D2408" s="66" t="s">
        <v>275</v>
      </c>
      <c r="E2408" s="76">
        <f>+IF(ISNUMBER(DATA!F377),DATA!F377,"n/a")</f>
        <v>429364.54</v>
      </c>
      <c r="F2408" s="77">
        <f>+IF(ISNUMBER(DATA!G377),DATA!G377,"n/a")</f>
        <v>0.254113600121742</v>
      </c>
      <c r="G2408" s="76">
        <f>+IF(ISNUMBER(DATA!P377),DATA!P377,"n/a")</f>
        <v>1366687.79</v>
      </c>
      <c r="H2408" s="77">
        <f>+IF(ISNUMBER(DATA!Q377),DATA!Q377,"n/a")</f>
        <v>0.199707760973312</v>
      </c>
      <c r="I2408" s="76">
        <f>+IF(ISNUMBER(DATA!Z377),DATA!Z377,"n/a")</f>
        <v>2606549.21</v>
      </c>
      <c r="J2408" s="77">
        <f>+IF(ISNUMBER(DATA!AA377),DATA!AA377,"n/a")</f>
        <v>0.207654468507287</v>
      </c>
      <c r="K2408" s="76">
        <f>+IF(ISNUMBER(DATA!AJ377),DATA!AJ377,"n/a")</f>
        <v>4523529.25</v>
      </c>
      <c r="L2408" s="77">
        <f>+IF(ISNUMBER(DATA!AK377),DATA!AK377,"n/a")</f>
        <v>0.146921246294097</v>
      </c>
      <c r="M2408" s="66"/>
      <c r="N2408" s="66"/>
      <c r="O2408" s="66"/>
      <c r="P2408" s="66"/>
      <c r="Q2408" s="66"/>
      <c r="S2408" s="70"/>
      <c r="U2408" s="70"/>
      <c r="W2408" s="70"/>
      <c r="Y2408" s="70"/>
    </row>
    <row r="2409" spans="1:25" s="69" customFormat="1" x14ac:dyDescent="0.2">
      <c r="A2409" s="66" t="s">
        <v>11</v>
      </c>
      <c r="B2409" s="66" t="s">
        <v>23</v>
      </c>
      <c r="C2409" s="66" t="s">
        <v>0</v>
      </c>
      <c r="D2409" s="66" t="s">
        <v>276</v>
      </c>
      <c r="E2409" s="76">
        <f>+IF(ISNUMBER(DATA!F378),DATA!F378,"n/a")</f>
        <v>160818.45000000001</v>
      </c>
      <c r="F2409" s="77">
        <f>+IF(ISNUMBER(DATA!G378),DATA!G378,"n/a")</f>
        <v>-5.6352914971660999E-2</v>
      </c>
      <c r="G2409" s="76">
        <f>+IF(ISNUMBER(DATA!P378),DATA!P378,"n/a")</f>
        <v>555757.21</v>
      </c>
      <c r="H2409" s="77">
        <f>+IF(ISNUMBER(DATA!Q378),DATA!Q378,"n/a")</f>
        <v>-3.9902366549930901E-2</v>
      </c>
      <c r="I2409" s="76">
        <f>+IF(ISNUMBER(DATA!Z378),DATA!Z378,"n/a")</f>
        <v>1074499.8500000001</v>
      </c>
      <c r="J2409" s="77">
        <f>+IF(ISNUMBER(DATA!AA378),DATA!AA378,"n/a")</f>
        <v>-4.2106080690944597E-2</v>
      </c>
      <c r="K2409" s="76">
        <f>+IF(ISNUMBER(DATA!AJ378),DATA!AJ378,"n/a")</f>
        <v>2066642.64</v>
      </c>
      <c r="L2409" s="77">
        <f>+IF(ISNUMBER(DATA!AK378),DATA!AK378,"n/a")</f>
        <v>-8.6326257522875496E-2</v>
      </c>
      <c r="M2409" s="66"/>
      <c r="N2409" s="66"/>
      <c r="O2409" s="66"/>
      <c r="P2409" s="66"/>
      <c r="Q2409" s="66"/>
      <c r="S2409" s="70"/>
      <c r="U2409" s="70"/>
      <c r="W2409" s="70"/>
      <c r="Y2409" s="70"/>
    </row>
    <row r="2410" spans="1:25" s="69" customFormat="1" x14ac:dyDescent="0.2">
      <c r="A2410" s="66" t="s">
        <v>11</v>
      </c>
      <c r="B2410" s="66" t="s">
        <v>23</v>
      </c>
      <c r="C2410" s="66" t="s">
        <v>0</v>
      </c>
      <c r="D2410" s="66" t="s">
        <v>277</v>
      </c>
      <c r="E2410" s="76">
        <f>+IF(ISNUMBER(DATA!F379),DATA!F379,"n/a")</f>
        <v>125431.31</v>
      </c>
      <c r="F2410" s="77">
        <f>+IF(ISNUMBER(DATA!G379),DATA!G379,"n/a")</f>
        <v>0.140996722045167</v>
      </c>
      <c r="G2410" s="76">
        <f>+IF(ISNUMBER(DATA!P379),DATA!P379,"n/a")</f>
        <v>401401.13</v>
      </c>
      <c r="H2410" s="77">
        <f>+IF(ISNUMBER(DATA!Q379),DATA!Q379,"n/a")</f>
        <v>0.143626522373733</v>
      </c>
      <c r="I2410" s="76">
        <f>+IF(ISNUMBER(DATA!Z379),DATA!Z379,"n/a")</f>
        <v>743511.2</v>
      </c>
      <c r="J2410" s="77">
        <f>+IF(ISNUMBER(DATA!AA379),DATA!AA379,"n/a")</f>
        <v>0.183468711253822</v>
      </c>
      <c r="K2410" s="76">
        <f>+IF(ISNUMBER(DATA!AJ379),DATA!AJ379,"n/a")</f>
        <v>1301565.77</v>
      </c>
      <c r="L2410" s="77">
        <f>+IF(ISNUMBER(DATA!AK379),DATA!AK379,"n/a")</f>
        <v>5.7109778547788898E-2</v>
      </c>
      <c r="M2410" s="66"/>
      <c r="N2410" s="66"/>
      <c r="O2410" s="66"/>
      <c r="P2410" s="66"/>
      <c r="Q2410" s="66"/>
      <c r="S2410" s="70"/>
      <c r="U2410" s="70"/>
      <c r="W2410" s="70"/>
      <c r="Y2410" s="70"/>
    </row>
    <row r="2411" spans="1:25" s="69" customFormat="1" x14ac:dyDescent="0.2">
      <c r="A2411" s="66" t="s">
        <v>11</v>
      </c>
      <c r="B2411" s="66" t="s">
        <v>23</v>
      </c>
      <c r="C2411" s="66" t="s">
        <v>0</v>
      </c>
      <c r="D2411" s="66" t="s">
        <v>278</v>
      </c>
      <c r="E2411" s="76">
        <f>+IF(ISNUMBER(DATA!F380),DATA!F380,"n/a")</f>
        <v>176154.05</v>
      </c>
      <c r="F2411" s="77">
        <f>+IF(ISNUMBER(DATA!G380),DATA!G380,"n/a")</f>
        <v>-9.5604265446033398E-2</v>
      </c>
      <c r="G2411" s="76">
        <f>+IF(ISNUMBER(DATA!P380),DATA!P380,"n/a")</f>
        <v>633891.17000000004</v>
      </c>
      <c r="H2411" s="77">
        <f>+IF(ISNUMBER(DATA!Q380),DATA!Q380,"n/a")</f>
        <v>-2.8479212836195301E-2</v>
      </c>
      <c r="I2411" s="76">
        <f>+IF(ISNUMBER(DATA!Z380),DATA!Z380,"n/a")</f>
        <v>1236168.82</v>
      </c>
      <c r="J2411" s="77">
        <f>+IF(ISNUMBER(DATA!AA380),DATA!AA380,"n/a")</f>
        <v>-3.1965363068531399E-3</v>
      </c>
      <c r="K2411" s="76">
        <f>+IF(ISNUMBER(DATA!AJ380),DATA!AJ380,"n/a")</f>
        <v>2408530.15</v>
      </c>
      <c r="L2411" s="77">
        <f>+IF(ISNUMBER(DATA!AK380),DATA!AK380,"n/a")</f>
        <v>4.2371722120083097E-2</v>
      </c>
      <c r="M2411" s="66"/>
      <c r="N2411" s="66"/>
      <c r="O2411" s="66"/>
      <c r="P2411" s="66"/>
      <c r="Q2411" s="66"/>
      <c r="S2411" s="70"/>
      <c r="U2411" s="70"/>
      <c r="W2411" s="70"/>
      <c r="Y2411" s="70"/>
    </row>
    <row r="2412" spans="1:25" s="69" customFormat="1" x14ac:dyDescent="0.2">
      <c r="A2412" s="66" t="s">
        <v>11</v>
      </c>
      <c r="B2412" s="66" t="s">
        <v>23</v>
      </c>
      <c r="C2412" s="66" t="s">
        <v>0</v>
      </c>
      <c r="D2412" s="66" t="s">
        <v>279</v>
      </c>
      <c r="E2412" s="76">
        <f>+IF(ISNUMBER(DATA!F381),DATA!F381,"n/a")</f>
        <v>105130.86</v>
      </c>
      <c r="F2412" s="77">
        <f>+IF(ISNUMBER(DATA!G381),DATA!G381,"n/a")</f>
        <v>0.12340526751263101</v>
      </c>
      <c r="G2412" s="76">
        <f>+IF(ISNUMBER(DATA!P381),DATA!P381,"n/a")</f>
        <v>360480.31</v>
      </c>
      <c r="H2412" s="77">
        <f>+IF(ISNUMBER(DATA!Q381),DATA!Q381,"n/a")</f>
        <v>0.13694268590682701</v>
      </c>
      <c r="I2412" s="76">
        <f>+IF(ISNUMBER(DATA!Z381),DATA!Z381,"n/a")</f>
        <v>695289.02</v>
      </c>
      <c r="J2412" s="77">
        <f>+IF(ISNUMBER(DATA!AA381),DATA!AA381,"n/a")</f>
        <v>0.166335662882237</v>
      </c>
      <c r="K2412" s="76">
        <f>+IF(ISNUMBER(DATA!AJ381),DATA!AJ381,"n/a")</f>
        <v>1336235.3799999999</v>
      </c>
      <c r="L2412" s="77">
        <f>+IF(ISNUMBER(DATA!AK381),DATA!AK381,"n/a")</f>
        <v>0.14214771712538299</v>
      </c>
      <c r="M2412" s="66"/>
      <c r="N2412" s="66"/>
      <c r="O2412" s="66"/>
      <c r="P2412" s="66"/>
      <c r="Q2412" s="66"/>
      <c r="S2412" s="70"/>
      <c r="U2412" s="70"/>
      <c r="W2412" s="70"/>
      <c r="Y2412" s="70"/>
    </row>
    <row r="2413" spans="1:25" s="69" customFormat="1" x14ac:dyDescent="0.2">
      <c r="A2413" s="66" t="s">
        <v>11</v>
      </c>
      <c r="B2413" s="66" t="s">
        <v>23</v>
      </c>
      <c r="C2413" s="66" t="s">
        <v>0</v>
      </c>
      <c r="D2413" s="66" t="s">
        <v>280</v>
      </c>
      <c r="E2413" s="76">
        <f>+IF(ISNUMBER(DATA!F382),DATA!F382,"n/a")</f>
        <v>93524.75</v>
      </c>
      <c r="F2413" s="77">
        <f>+IF(ISNUMBER(DATA!G382),DATA!G382,"n/a")</f>
        <v>0.103273779786555</v>
      </c>
      <c r="G2413" s="76">
        <f>+IF(ISNUMBER(DATA!P382),DATA!P382,"n/a")</f>
        <v>323860.44</v>
      </c>
      <c r="H2413" s="77">
        <f>+IF(ISNUMBER(DATA!Q382),DATA!Q382,"n/a")</f>
        <v>0.128638906750249</v>
      </c>
      <c r="I2413" s="76">
        <f>+IF(ISNUMBER(DATA!Z382),DATA!Z382,"n/a")</f>
        <v>636815.6</v>
      </c>
      <c r="J2413" s="77">
        <f>+IF(ISNUMBER(DATA!AA382),DATA!AA382,"n/a")</f>
        <v>0.118151594605247</v>
      </c>
      <c r="K2413" s="76">
        <f>+IF(ISNUMBER(DATA!AJ382),DATA!AJ382,"n/a")</f>
        <v>1249781.54</v>
      </c>
      <c r="L2413" s="77">
        <f>+IF(ISNUMBER(DATA!AK382),DATA!AK382,"n/a")</f>
        <v>0.118463520931855</v>
      </c>
      <c r="M2413" s="66"/>
      <c r="N2413" s="66"/>
      <c r="O2413" s="66"/>
      <c r="P2413" s="66"/>
      <c r="Q2413" s="66"/>
      <c r="S2413" s="70"/>
      <c r="U2413" s="70"/>
      <c r="W2413" s="70"/>
      <c r="Y2413" s="70"/>
    </row>
    <row r="2414" spans="1:25" s="69" customFormat="1" x14ac:dyDescent="0.2">
      <c r="A2414" s="66" t="s">
        <v>11</v>
      </c>
      <c r="B2414" s="66" t="s">
        <v>23</v>
      </c>
      <c r="C2414" s="66" t="s">
        <v>0</v>
      </c>
      <c r="D2414" s="66" t="s">
        <v>281</v>
      </c>
      <c r="E2414" s="76">
        <f>+IF(ISNUMBER(DATA!F383),DATA!F383,"n/a")</f>
        <v>91555.79</v>
      </c>
      <c r="F2414" s="77">
        <f>+IF(ISNUMBER(DATA!G383),DATA!G383,"n/a")</f>
        <v>6.1384732560714299E-2</v>
      </c>
      <c r="G2414" s="76">
        <f>+IF(ISNUMBER(DATA!P383),DATA!P383,"n/a")</f>
        <v>312431.13</v>
      </c>
      <c r="H2414" s="77">
        <f>+IF(ISNUMBER(DATA!Q383),DATA!Q383,"n/a")</f>
        <v>7.2032882738939902E-2</v>
      </c>
      <c r="I2414" s="76">
        <f>+IF(ISNUMBER(DATA!Z383),DATA!Z383,"n/a")</f>
        <v>593685.18000000005</v>
      </c>
      <c r="J2414" s="77">
        <f>+IF(ISNUMBER(DATA!AA383),DATA!AA383,"n/a")</f>
        <v>8.9111963779894901E-2</v>
      </c>
      <c r="K2414" s="76">
        <f>+IF(ISNUMBER(DATA!AJ383),DATA!AJ383,"n/a")</f>
        <v>1143145.8899999999</v>
      </c>
      <c r="L2414" s="77">
        <f>+IF(ISNUMBER(DATA!AK383),DATA!AK383,"n/a")</f>
        <v>0.101406791008777</v>
      </c>
      <c r="M2414" s="66"/>
      <c r="N2414" s="66"/>
      <c r="O2414" s="66"/>
      <c r="P2414" s="66"/>
      <c r="Q2414" s="66"/>
      <c r="S2414" s="70"/>
      <c r="U2414" s="70"/>
      <c r="W2414" s="70"/>
      <c r="Y2414" s="70"/>
    </row>
    <row r="2415" spans="1:25" s="69" customFormat="1" x14ac:dyDescent="0.2">
      <c r="A2415" s="66" t="s">
        <v>11</v>
      </c>
      <c r="B2415" s="66" t="s">
        <v>23</v>
      </c>
      <c r="C2415" s="66" t="s">
        <v>0</v>
      </c>
      <c r="D2415" s="66" t="s">
        <v>282</v>
      </c>
      <c r="E2415" s="76">
        <f>+IF(ISNUMBER(DATA!F384),DATA!F384,"n/a")</f>
        <v>237158.46</v>
      </c>
      <c r="F2415" s="77">
        <f>+IF(ISNUMBER(DATA!G384),DATA!G384,"n/a")</f>
        <v>0.14872946286425501</v>
      </c>
      <c r="G2415" s="76">
        <f>+IF(ISNUMBER(DATA!P384),DATA!P384,"n/a")</f>
        <v>806400.35</v>
      </c>
      <c r="H2415" s="77">
        <f>+IF(ISNUMBER(DATA!Q384),DATA!Q384,"n/a")</f>
        <v>0.17601629843547301</v>
      </c>
      <c r="I2415" s="76">
        <f>+IF(ISNUMBER(DATA!Z384),DATA!Z384,"n/a")</f>
        <v>1500786.12</v>
      </c>
      <c r="J2415" s="77">
        <f>+IF(ISNUMBER(DATA!AA384),DATA!AA384,"n/a")</f>
        <v>0.21386191361568199</v>
      </c>
      <c r="K2415" s="76">
        <f>+IF(ISNUMBER(DATA!AJ384),DATA!AJ384,"n/a")</f>
        <v>2755454.57</v>
      </c>
      <c r="L2415" s="77">
        <f>+IF(ISNUMBER(DATA!AK384),DATA!AK384,"n/a")</f>
        <v>0.19991421702096501</v>
      </c>
      <c r="M2415" s="66"/>
      <c r="N2415" s="66"/>
      <c r="O2415" s="66"/>
      <c r="P2415" s="66"/>
      <c r="Q2415" s="66"/>
      <c r="S2415" s="70"/>
      <c r="U2415" s="70"/>
      <c r="W2415" s="70"/>
      <c r="Y2415" s="70"/>
    </row>
    <row r="2416" spans="1:25" s="69" customFormat="1" x14ac:dyDescent="0.2">
      <c r="A2416" s="66" t="s">
        <v>11</v>
      </c>
      <c r="B2416" s="66" t="s">
        <v>23</v>
      </c>
      <c r="C2416" s="66" t="s">
        <v>0</v>
      </c>
      <c r="D2416" s="66" t="s">
        <v>283</v>
      </c>
      <c r="E2416" s="76">
        <f>+IF(ISNUMBER(DATA!F385),DATA!F385,"n/a")</f>
        <v>154918.07999999999</v>
      </c>
      <c r="F2416" s="77">
        <f>+IF(ISNUMBER(DATA!G385),DATA!G385,"n/a")</f>
        <v>0.43400469750660398</v>
      </c>
      <c r="G2416" s="76">
        <f>+IF(ISNUMBER(DATA!P385),DATA!P385,"n/a")</f>
        <v>506238.13</v>
      </c>
      <c r="H2416" s="77">
        <f>+IF(ISNUMBER(DATA!Q385),DATA!Q385,"n/a")</f>
        <v>0.408155196944684</v>
      </c>
      <c r="I2416" s="76">
        <f>+IF(ISNUMBER(DATA!Z385),DATA!Z385,"n/a")</f>
        <v>967101.85</v>
      </c>
      <c r="J2416" s="77">
        <f>+IF(ISNUMBER(DATA!AA385),DATA!AA385,"n/a")</f>
        <v>0.43301664629907999</v>
      </c>
      <c r="K2416" s="76">
        <f>+IF(ISNUMBER(DATA!AJ385),DATA!AJ385,"n/a")</f>
        <v>1684600.6</v>
      </c>
      <c r="L2416" s="77">
        <f>+IF(ISNUMBER(DATA!AK385),DATA!AK385,"n/a")</f>
        <v>0.45755150538385397</v>
      </c>
      <c r="M2416" s="66"/>
      <c r="N2416" s="66"/>
      <c r="O2416" s="66"/>
      <c r="P2416" s="66"/>
      <c r="Q2416" s="66"/>
      <c r="S2416" s="70"/>
      <c r="U2416" s="70"/>
      <c r="W2416" s="70"/>
      <c r="Y2416" s="70"/>
    </row>
    <row r="2417" spans="1:25" s="69" customFormat="1" x14ac:dyDescent="0.2">
      <c r="A2417" s="66" t="s">
        <v>11</v>
      </c>
      <c r="B2417" s="66" t="s">
        <v>23</v>
      </c>
      <c r="C2417" s="66" t="s">
        <v>0</v>
      </c>
      <c r="D2417" s="66" t="s">
        <v>284</v>
      </c>
      <c r="E2417" s="76">
        <f>+IF(ISNUMBER(DATA!F386),DATA!F386,"n/a")</f>
        <v>129243.23</v>
      </c>
      <c r="F2417" s="77">
        <f>+IF(ISNUMBER(DATA!G386),DATA!G386,"n/a")</f>
        <v>4.1701684050361398E-2</v>
      </c>
      <c r="G2417" s="76">
        <f>+IF(ISNUMBER(DATA!P386),DATA!P386,"n/a")</f>
        <v>473716.47</v>
      </c>
      <c r="H2417" s="77">
        <f>+IF(ISNUMBER(DATA!Q386),DATA!Q386,"n/a")</f>
        <v>9.0330901046255394E-2</v>
      </c>
      <c r="I2417" s="76">
        <f>+IF(ISNUMBER(DATA!Z386),DATA!Z386,"n/a")</f>
        <v>911516.48</v>
      </c>
      <c r="J2417" s="77">
        <f>+IF(ISNUMBER(DATA!AA386),DATA!AA386,"n/a")</f>
        <v>9.0730791495100493E-2</v>
      </c>
      <c r="K2417" s="76">
        <f>+IF(ISNUMBER(DATA!AJ386),DATA!AJ386,"n/a")</f>
        <v>1717105.38</v>
      </c>
      <c r="L2417" s="77">
        <f>+IF(ISNUMBER(DATA!AK386),DATA!AK386,"n/a")</f>
        <v>3.4777153594955E-2</v>
      </c>
      <c r="M2417" s="66"/>
      <c r="N2417" s="66"/>
      <c r="O2417" s="66"/>
      <c r="P2417" s="66"/>
      <c r="Q2417" s="66"/>
      <c r="S2417" s="70"/>
      <c r="U2417" s="70"/>
      <c r="W2417" s="70"/>
      <c r="Y2417" s="70"/>
    </row>
    <row r="2418" spans="1:25" s="69" customFormat="1" x14ac:dyDescent="0.2">
      <c r="A2418" s="66" t="s">
        <v>11</v>
      </c>
      <c r="B2418" s="66" t="s">
        <v>23</v>
      </c>
      <c r="C2418" s="66" t="s">
        <v>0</v>
      </c>
      <c r="D2418" s="66" t="s">
        <v>285</v>
      </c>
      <c r="E2418" s="76">
        <f>+IF(ISNUMBER(DATA!F387),DATA!F387,"n/a")</f>
        <v>69171.06</v>
      </c>
      <c r="F2418" s="77">
        <f>+IF(ISNUMBER(DATA!G387),DATA!G387,"n/a")</f>
        <v>-2.2222504935106701E-2</v>
      </c>
      <c r="G2418" s="76">
        <f>+IF(ISNUMBER(DATA!P387),DATA!P387,"n/a")</f>
        <v>290132</v>
      </c>
      <c r="H2418" s="77">
        <f>+IF(ISNUMBER(DATA!Q387),DATA!Q387,"n/a")</f>
        <v>0.10843962858493</v>
      </c>
      <c r="I2418" s="76">
        <f>+IF(ISNUMBER(DATA!Z387),DATA!Z387,"n/a")</f>
        <v>568174.85</v>
      </c>
      <c r="J2418" s="77">
        <f>+IF(ISNUMBER(DATA!AA387),DATA!AA387,"n/a")</f>
        <v>0.11341076603386401</v>
      </c>
      <c r="K2418" s="76">
        <f>+IF(ISNUMBER(DATA!AJ387),DATA!AJ387,"n/a")</f>
        <v>1067397.22</v>
      </c>
      <c r="L2418" s="77">
        <f>+IF(ISNUMBER(DATA!AK387),DATA!AK387,"n/a")</f>
        <v>3.3610538059693898E-2</v>
      </c>
      <c r="M2418" s="66"/>
      <c r="N2418" s="66"/>
      <c r="O2418" s="66"/>
      <c r="P2418" s="66"/>
      <c r="Q2418" s="66"/>
      <c r="S2418" s="70"/>
      <c r="U2418" s="70"/>
      <c r="W2418" s="70"/>
      <c r="Y2418" s="70"/>
    </row>
    <row r="2419" spans="1:25" s="69" customFormat="1" x14ac:dyDescent="0.2">
      <c r="A2419" s="66" t="s">
        <v>11</v>
      </c>
      <c r="B2419" s="66" t="s">
        <v>23</v>
      </c>
      <c r="C2419" s="66" t="s">
        <v>0</v>
      </c>
      <c r="D2419" s="66" t="s">
        <v>286</v>
      </c>
      <c r="E2419" s="76">
        <f>+IF(ISNUMBER(DATA!F388),DATA!F388,"n/a")</f>
        <v>259867.99</v>
      </c>
      <c r="F2419" s="77">
        <f>+IF(ISNUMBER(DATA!G388),DATA!G388,"n/a")</f>
        <v>0.120087623278693</v>
      </c>
      <c r="G2419" s="76">
        <f>+IF(ISNUMBER(DATA!P388),DATA!P388,"n/a")</f>
        <v>841781.31</v>
      </c>
      <c r="H2419" s="77">
        <f>+IF(ISNUMBER(DATA!Q388),DATA!Q388,"n/a")</f>
        <v>9.0801425506190997E-2</v>
      </c>
      <c r="I2419" s="76">
        <f>+IF(ISNUMBER(DATA!Z388),DATA!Z388,"n/a")</f>
        <v>1592132.09</v>
      </c>
      <c r="J2419" s="77">
        <f>+IF(ISNUMBER(DATA!AA388),DATA!AA388,"n/a")</f>
        <v>7.0623048700047597E-2</v>
      </c>
      <c r="K2419" s="76">
        <f>+IF(ISNUMBER(DATA!AJ388),DATA!AJ388,"n/a")</f>
        <v>2991152.99</v>
      </c>
      <c r="L2419" s="77">
        <f>+IF(ISNUMBER(DATA!AK388),DATA!AK388,"n/a")</f>
        <v>4.1116082146491602E-2</v>
      </c>
      <c r="M2419" s="66"/>
      <c r="N2419" s="66"/>
      <c r="O2419" s="66"/>
      <c r="P2419" s="66"/>
      <c r="Q2419" s="66"/>
      <c r="S2419" s="70"/>
      <c r="U2419" s="70"/>
      <c r="W2419" s="70"/>
      <c r="Y2419" s="70"/>
    </row>
    <row r="2420" spans="1:25" s="69" customFormat="1" x14ac:dyDescent="0.2">
      <c r="A2420" s="66" t="s">
        <v>11</v>
      </c>
      <c r="B2420" s="66" t="s">
        <v>23</v>
      </c>
      <c r="C2420" s="66" t="s">
        <v>0</v>
      </c>
      <c r="D2420" s="66" t="s">
        <v>287</v>
      </c>
      <c r="E2420" s="76">
        <f>+IF(ISNUMBER(DATA!F389),DATA!F389,"n/a")</f>
        <v>302004.31</v>
      </c>
      <c r="F2420" s="77">
        <f>+IF(ISNUMBER(DATA!G389),DATA!G389,"n/a")</f>
        <v>0.19109915348765799</v>
      </c>
      <c r="G2420" s="76">
        <f>+IF(ISNUMBER(DATA!P389),DATA!P389,"n/a")</f>
        <v>870775.73</v>
      </c>
      <c r="H2420" s="77">
        <f>+IF(ISNUMBER(DATA!Q389),DATA!Q389,"n/a")</f>
        <v>0.15803773733652801</v>
      </c>
      <c r="I2420" s="76">
        <f>+IF(ISNUMBER(DATA!Z389),DATA!Z389,"n/a")</f>
        <v>1646796.24</v>
      </c>
      <c r="J2420" s="77">
        <f>+IF(ISNUMBER(DATA!AA389),DATA!AA389,"n/a")</f>
        <v>0.12698684494432999</v>
      </c>
      <c r="K2420" s="76">
        <f>+IF(ISNUMBER(DATA!AJ389),DATA!AJ389,"n/a")</f>
        <v>2906555.6</v>
      </c>
      <c r="L2420" s="77">
        <f>+IF(ISNUMBER(DATA!AK389),DATA!AK389,"n/a")</f>
        <v>8.73764181900646E-2</v>
      </c>
      <c r="M2420" s="66"/>
      <c r="N2420" s="66"/>
      <c r="O2420" s="66"/>
      <c r="P2420" s="66"/>
      <c r="Q2420" s="66"/>
      <c r="S2420" s="70"/>
      <c r="U2420" s="70"/>
      <c r="W2420" s="70"/>
      <c r="Y2420" s="70"/>
    </row>
    <row r="2421" spans="1:25" s="69" customFormat="1" x14ac:dyDescent="0.2">
      <c r="A2421" s="66" t="s">
        <v>11</v>
      </c>
      <c r="B2421" s="66" t="s">
        <v>23</v>
      </c>
      <c r="C2421" s="66" t="s">
        <v>0</v>
      </c>
      <c r="D2421" s="66" t="s">
        <v>288</v>
      </c>
      <c r="E2421" s="76">
        <f>+IF(ISNUMBER(DATA!F390),DATA!F390,"n/a")</f>
        <v>160058.54999999999</v>
      </c>
      <c r="F2421" s="77">
        <f>+IF(ISNUMBER(DATA!G390),DATA!G390,"n/a")</f>
        <v>0.233595710507007</v>
      </c>
      <c r="G2421" s="76">
        <f>+IF(ISNUMBER(DATA!P390),DATA!P390,"n/a")</f>
        <v>543057.66</v>
      </c>
      <c r="H2421" s="77">
        <f>+IF(ISNUMBER(DATA!Q390),DATA!Q390,"n/a")</f>
        <v>0.23616973662888099</v>
      </c>
      <c r="I2421" s="76">
        <f>+IF(ISNUMBER(DATA!Z390),DATA!Z390,"n/a")</f>
        <v>998042.37</v>
      </c>
      <c r="J2421" s="77">
        <f>+IF(ISNUMBER(DATA!AA390),DATA!AA390,"n/a")</f>
        <v>0.24562983459836299</v>
      </c>
      <c r="K2421" s="76">
        <f>+IF(ISNUMBER(DATA!AJ390),DATA!AJ390,"n/a")</f>
        <v>1782269.47</v>
      </c>
      <c r="L2421" s="77">
        <f>+IF(ISNUMBER(DATA!AK390),DATA!AK390,"n/a")</f>
        <v>0.16459521164454699</v>
      </c>
      <c r="M2421" s="66"/>
      <c r="N2421" s="66"/>
      <c r="O2421" s="66"/>
      <c r="P2421" s="66"/>
      <c r="Q2421" s="66"/>
      <c r="S2421" s="70"/>
      <c r="U2421" s="70"/>
      <c r="W2421" s="70"/>
      <c r="Y2421" s="70"/>
    </row>
    <row r="2422" spans="1:25" s="69" customFormat="1" x14ac:dyDescent="0.2">
      <c r="A2422" s="66" t="s">
        <v>11</v>
      </c>
      <c r="B2422" s="66" t="s">
        <v>23</v>
      </c>
      <c r="C2422" s="66" t="s">
        <v>0</v>
      </c>
      <c r="D2422" s="66" t="s">
        <v>289</v>
      </c>
      <c r="E2422" s="76">
        <f>+IF(ISNUMBER(DATA!F391),DATA!F391,"n/a")</f>
        <v>86916.73</v>
      </c>
      <c r="F2422" s="77">
        <f>+IF(ISNUMBER(DATA!G391),DATA!G391,"n/a")</f>
        <v>6.3594892643481393E-2</v>
      </c>
      <c r="G2422" s="76">
        <f>+IF(ISNUMBER(DATA!P391),DATA!P391,"n/a")</f>
        <v>303837.12</v>
      </c>
      <c r="H2422" s="77">
        <f>+IF(ISNUMBER(DATA!Q391),DATA!Q391,"n/a")</f>
        <v>0.106682243799121</v>
      </c>
      <c r="I2422" s="76">
        <f>+IF(ISNUMBER(DATA!Z391),DATA!Z391,"n/a")</f>
        <v>569091.77</v>
      </c>
      <c r="J2422" s="77">
        <f>+IF(ISNUMBER(DATA!AA391),DATA!AA391,"n/a")</f>
        <v>7.9886248059815104E-2</v>
      </c>
      <c r="K2422" s="76">
        <f>+IF(ISNUMBER(DATA!AJ391),DATA!AJ391,"n/a")</f>
        <v>1088612.7</v>
      </c>
      <c r="L2422" s="77">
        <f>+IF(ISNUMBER(DATA!AK391),DATA!AK391,"n/a")</f>
        <v>1.00667668983401E-2</v>
      </c>
      <c r="M2422" s="66"/>
      <c r="N2422" s="66"/>
      <c r="O2422" s="66"/>
      <c r="P2422" s="66"/>
      <c r="Q2422" s="66"/>
      <c r="S2422" s="70"/>
      <c r="U2422" s="70"/>
      <c r="W2422" s="70"/>
      <c r="Y2422" s="70"/>
    </row>
    <row r="2423" spans="1:25" s="69" customFormat="1" x14ac:dyDescent="0.2">
      <c r="A2423" s="66" t="s">
        <v>11</v>
      </c>
      <c r="B2423" s="66" t="s">
        <v>23</v>
      </c>
      <c r="C2423" s="66" t="s">
        <v>0</v>
      </c>
      <c r="D2423" s="66" t="s">
        <v>290</v>
      </c>
      <c r="E2423" s="76">
        <f>+IF(ISNUMBER(DATA!F392),DATA!F392,"n/a")</f>
        <v>153532.26</v>
      </c>
      <c r="F2423" s="77">
        <f>+IF(ISNUMBER(DATA!G392),DATA!G392,"n/a")</f>
        <v>0.24766293166974199</v>
      </c>
      <c r="G2423" s="76">
        <f>+IF(ISNUMBER(DATA!P392),DATA!P392,"n/a")</f>
        <v>455096.12</v>
      </c>
      <c r="H2423" s="77">
        <f>+IF(ISNUMBER(DATA!Q392),DATA!Q392,"n/a")</f>
        <v>7.3236378849304298E-2</v>
      </c>
      <c r="I2423" s="76">
        <f>+IF(ISNUMBER(DATA!Z392),DATA!Z392,"n/a")</f>
        <v>831987.16</v>
      </c>
      <c r="J2423" s="77">
        <f>+IF(ISNUMBER(DATA!AA392),DATA!AA392,"n/a")</f>
        <v>6.70280698634073E-2</v>
      </c>
      <c r="K2423" s="76">
        <f>+IF(ISNUMBER(DATA!AJ392),DATA!AJ392,"n/a")</f>
        <v>1572736.28</v>
      </c>
      <c r="L2423" s="77">
        <f>+IF(ISNUMBER(DATA!AK392),DATA!AK392,"n/a")</f>
        <v>7.57140418181763E-2</v>
      </c>
      <c r="M2423" s="66"/>
      <c r="N2423" s="66"/>
      <c r="O2423" s="66"/>
      <c r="P2423" s="66"/>
      <c r="Q2423" s="66"/>
      <c r="S2423" s="70"/>
      <c r="U2423" s="70"/>
      <c r="W2423" s="70"/>
      <c r="Y2423" s="70"/>
    </row>
    <row r="2424" spans="1:25" s="69" customFormat="1" x14ac:dyDescent="0.2">
      <c r="A2424" s="66" t="s">
        <v>11</v>
      </c>
      <c r="B2424" s="66" t="s">
        <v>23</v>
      </c>
      <c r="C2424" s="66" t="s">
        <v>0</v>
      </c>
      <c r="D2424" s="66" t="s">
        <v>291</v>
      </c>
      <c r="E2424" s="76">
        <f>+IF(ISNUMBER(DATA!F393),DATA!F393,"n/a")</f>
        <v>45629.03</v>
      </c>
      <c r="F2424" s="77">
        <f>+IF(ISNUMBER(DATA!G393),DATA!G393,"n/a")</f>
        <v>0.91506749046118296</v>
      </c>
      <c r="G2424" s="76">
        <f>+IF(ISNUMBER(DATA!P393),DATA!P393,"n/a")</f>
        <v>116798.73</v>
      </c>
      <c r="H2424" s="77">
        <f>+IF(ISNUMBER(DATA!Q393),DATA!Q393,"n/a")</f>
        <v>0.47865529018102698</v>
      </c>
      <c r="I2424" s="76">
        <f>+IF(ISNUMBER(DATA!Z393),DATA!Z393,"n/a")</f>
        <v>202006.55</v>
      </c>
      <c r="J2424" s="77">
        <f>+IF(ISNUMBER(DATA!AA393),DATA!AA393,"n/a")</f>
        <v>0.32295863949773201</v>
      </c>
      <c r="K2424" s="76">
        <f>+IF(ISNUMBER(DATA!AJ393),DATA!AJ393,"n/a")</f>
        <v>359036.7</v>
      </c>
      <c r="L2424" s="77">
        <f>+IF(ISNUMBER(DATA!AK393),DATA!AK393,"n/a")</f>
        <v>-0.31027008522576699</v>
      </c>
      <c r="M2424" s="66"/>
      <c r="N2424" s="66"/>
      <c r="O2424" s="66"/>
      <c r="P2424" s="66"/>
      <c r="Q2424" s="66"/>
      <c r="S2424" s="70"/>
      <c r="U2424" s="70"/>
      <c r="W2424" s="70"/>
      <c r="Y2424" s="70"/>
    </row>
    <row r="2425" spans="1:25" s="69" customFormat="1" x14ac:dyDescent="0.2">
      <c r="A2425" s="66" t="s">
        <v>11</v>
      </c>
      <c r="B2425" s="66" t="s">
        <v>23</v>
      </c>
      <c r="C2425" s="66" t="s">
        <v>0</v>
      </c>
      <c r="D2425" s="66" t="s">
        <v>292</v>
      </c>
      <c r="E2425" s="76">
        <f>+IF(ISNUMBER(DATA!F394),DATA!F394,"n/a")</f>
        <v>414697.09</v>
      </c>
      <c r="F2425" s="77">
        <f>+IF(ISNUMBER(DATA!G394),DATA!G394,"n/a")</f>
        <v>9.5609320781389701E-2</v>
      </c>
      <c r="G2425" s="76">
        <f>+IF(ISNUMBER(DATA!P394),DATA!P394,"n/a")</f>
        <v>1414636.82</v>
      </c>
      <c r="H2425" s="77">
        <f>+IF(ISNUMBER(DATA!Q394),DATA!Q394,"n/a")</f>
        <v>6.6816155800515295E-2</v>
      </c>
      <c r="I2425" s="76">
        <f>+IF(ISNUMBER(DATA!Z394),DATA!Z394,"n/a")</f>
        <v>2762649.15</v>
      </c>
      <c r="J2425" s="77">
        <f>+IF(ISNUMBER(DATA!AA394),DATA!AA394,"n/a")</f>
        <v>3.4217645939847802E-2</v>
      </c>
      <c r="K2425" s="76">
        <f>+IF(ISNUMBER(DATA!AJ394),DATA!AJ394,"n/a")</f>
        <v>5133612.28</v>
      </c>
      <c r="L2425" s="77">
        <f>+IF(ISNUMBER(DATA!AK394),DATA!AK394,"n/a")</f>
        <v>1.5209888555727601E-2</v>
      </c>
      <c r="M2425" s="66"/>
      <c r="N2425" s="66"/>
      <c r="O2425" s="66"/>
      <c r="P2425" s="66"/>
      <c r="Q2425" s="66"/>
      <c r="S2425" s="70"/>
      <c r="U2425" s="70"/>
      <c r="W2425" s="70"/>
      <c r="Y2425" s="70"/>
    </row>
    <row r="2426" spans="1:25" s="69" customFormat="1" x14ac:dyDescent="0.2">
      <c r="A2426" s="66" t="s">
        <v>11</v>
      </c>
      <c r="B2426" s="66" t="s">
        <v>23</v>
      </c>
      <c r="C2426" s="66" t="s">
        <v>0</v>
      </c>
      <c r="D2426" s="66" t="s">
        <v>293</v>
      </c>
      <c r="E2426" s="76">
        <f>+IF(ISNUMBER(DATA!F395),DATA!F395,"n/a")</f>
        <v>47696.480000000003</v>
      </c>
      <c r="F2426" s="77">
        <f>+IF(ISNUMBER(DATA!G395),DATA!G395,"n/a")</f>
        <v>7.8854475088384404E-2</v>
      </c>
      <c r="G2426" s="76">
        <f>+IF(ISNUMBER(DATA!P395),DATA!P395,"n/a")</f>
        <v>156519.69</v>
      </c>
      <c r="H2426" s="77">
        <f>+IF(ISNUMBER(DATA!Q395),DATA!Q395,"n/a")</f>
        <v>9.2580233291331901E-2</v>
      </c>
      <c r="I2426" s="76">
        <f>+IF(ISNUMBER(DATA!Z395),DATA!Z395,"n/a")</f>
        <v>280541.57</v>
      </c>
      <c r="J2426" s="77">
        <f>+IF(ISNUMBER(DATA!AA395),DATA!AA395,"n/a")</f>
        <v>5.9337202393483002E-2</v>
      </c>
      <c r="K2426" s="76">
        <f>+IF(ISNUMBER(DATA!AJ395),DATA!AJ395,"n/a")</f>
        <v>519027.19</v>
      </c>
      <c r="L2426" s="77">
        <f>+IF(ISNUMBER(DATA!AK395),DATA!AK395,"n/a")</f>
        <v>5.7594301955964003E-2</v>
      </c>
      <c r="M2426" s="66"/>
      <c r="N2426" s="66"/>
      <c r="O2426" s="66"/>
      <c r="P2426" s="66"/>
      <c r="Q2426" s="66"/>
      <c r="S2426" s="70"/>
      <c r="U2426" s="70"/>
      <c r="W2426" s="70"/>
      <c r="Y2426" s="70"/>
    </row>
    <row r="2427" spans="1:25" s="69" customFormat="1" x14ac:dyDescent="0.2">
      <c r="A2427" s="66" t="s">
        <v>11</v>
      </c>
      <c r="B2427" s="66" t="s">
        <v>23</v>
      </c>
      <c r="C2427" s="66" t="s">
        <v>0</v>
      </c>
      <c r="D2427" s="66" t="s">
        <v>294</v>
      </c>
      <c r="E2427" s="76">
        <f>+IF(ISNUMBER(DATA!F396),DATA!F396,"n/a")</f>
        <v>411173.89</v>
      </c>
      <c r="F2427" s="77">
        <f>+IF(ISNUMBER(DATA!G396),DATA!G396,"n/a")</f>
        <v>0.182448661588448</v>
      </c>
      <c r="G2427" s="76">
        <f>+IF(ISNUMBER(DATA!P396),DATA!P396,"n/a")</f>
        <v>1221811.46</v>
      </c>
      <c r="H2427" s="77">
        <f>+IF(ISNUMBER(DATA!Q396),DATA!Q396,"n/a")</f>
        <v>3.2335166630623698E-2</v>
      </c>
      <c r="I2427" s="76">
        <f>+IF(ISNUMBER(DATA!Z396),DATA!Z396,"n/a")</f>
        <v>2347093.9</v>
      </c>
      <c r="J2427" s="77">
        <f>+IF(ISNUMBER(DATA!AA396),DATA!AA396,"n/a")</f>
        <v>5.5493576832030697E-2</v>
      </c>
      <c r="K2427" s="76">
        <f>+IF(ISNUMBER(DATA!AJ396),DATA!AJ396,"n/a")</f>
        <v>4519106.37</v>
      </c>
      <c r="L2427" s="77">
        <f>+IF(ISNUMBER(DATA!AK396),DATA!AK396,"n/a")</f>
        <v>8.9740633172681605E-2</v>
      </c>
      <c r="M2427" s="66"/>
      <c r="N2427" s="66"/>
      <c r="O2427" s="66"/>
      <c r="P2427" s="66"/>
      <c r="Q2427" s="66"/>
      <c r="S2427" s="70"/>
      <c r="U2427" s="70"/>
      <c r="W2427" s="70"/>
      <c r="Y2427" s="70"/>
    </row>
    <row r="2428" spans="1:25" s="69" customFormat="1" x14ac:dyDescent="0.2">
      <c r="A2428" s="66" t="s">
        <v>11</v>
      </c>
      <c r="B2428" s="66" t="s">
        <v>23</v>
      </c>
      <c r="C2428" s="66" t="s">
        <v>0</v>
      </c>
      <c r="D2428" s="66" t="s">
        <v>295</v>
      </c>
      <c r="E2428" s="76">
        <f>+IF(ISNUMBER(DATA!F397),DATA!F397,"n/a")</f>
        <v>26211.51</v>
      </c>
      <c r="F2428" s="77">
        <f>+IF(ISNUMBER(DATA!G397),DATA!G397,"n/a")</f>
        <v>0.34635073164116897</v>
      </c>
      <c r="G2428" s="76">
        <f>+IF(ISNUMBER(DATA!P397),DATA!P397,"n/a")</f>
        <v>88925</v>
      </c>
      <c r="H2428" s="77">
        <f>+IF(ISNUMBER(DATA!Q397),DATA!Q397,"n/a")</f>
        <v>0.37794875998557698</v>
      </c>
      <c r="I2428" s="76">
        <f>+IF(ISNUMBER(DATA!Z397),DATA!Z397,"n/a")</f>
        <v>157992.35999999999</v>
      </c>
      <c r="J2428" s="77">
        <f>+IF(ISNUMBER(DATA!AA397),DATA!AA397,"n/a")</f>
        <v>0.31959881921933297</v>
      </c>
      <c r="K2428" s="76">
        <f>+IF(ISNUMBER(DATA!AJ397),DATA!AJ397,"n/a")</f>
        <v>267074.59000000003</v>
      </c>
      <c r="L2428" s="77">
        <f>+IF(ISNUMBER(DATA!AK397),DATA!AK397,"n/a")</f>
        <v>-0.119631623572858</v>
      </c>
      <c r="M2428" s="66"/>
      <c r="N2428" s="66"/>
      <c r="O2428" s="66"/>
      <c r="P2428" s="66"/>
      <c r="Q2428" s="66"/>
      <c r="S2428" s="70"/>
      <c r="U2428" s="70"/>
      <c r="W2428" s="70"/>
      <c r="Y2428" s="70"/>
    </row>
    <row r="2429" spans="1:25" s="69" customFormat="1" x14ac:dyDescent="0.2">
      <c r="A2429" s="66" t="s">
        <v>11</v>
      </c>
      <c r="B2429" s="66" t="s">
        <v>23</v>
      </c>
      <c r="C2429" s="66" t="s">
        <v>0</v>
      </c>
      <c r="D2429" s="66" t="s">
        <v>296</v>
      </c>
      <c r="E2429" s="76">
        <f>+IF(ISNUMBER(DATA!F398),DATA!F398,"n/a")</f>
        <v>41318.589999999997</v>
      </c>
      <c r="F2429" s="77">
        <f>+IF(ISNUMBER(DATA!G398),DATA!G398,"n/a")</f>
        <v>-0.56550882524593404</v>
      </c>
      <c r="G2429" s="76">
        <f>+IF(ISNUMBER(DATA!P398),DATA!P398,"n/a")</f>
        <v>141846.87</v>
      </c>
      <c r="H2429" s="77">
        <f>+IF(ISNUMBER(DATA!Q398),DATA!Q398,"n/a")</f>
        <v>-0.56301047417844796</v>
      </c>
      <c r="I2429" s="76">
        <f>+IF(ISNUMBER(DATA!Z398),DATA!Z398,"n/a")</f>
        <v>274446.68</v>
      </c>
      <c r="J2429" s="77">
        <f>+IF(ISNUMBER(DATA!AA398),DATA!AA398,"n/a")</f>
        <v>-0.56650246212047295</v>
      </c>
      <c r="K2429" s="76">
        <f>+IF(ISNUMBER(DATA!AJ398),DATA!AJ398,"n/a")</f>
        <v>530271.78</v>
      </c>
      <c r="L2429" s="77">
        <f>+IF(ISNUMBER(DATA!AK398),DATA!AK398,"n/a")</f>
        <v>-0.55561303180543598</v>
      </c>
      <c r="M2429" s="66"/>
      <c r="N2429" s="66"/>
      <c r="O2429" s="66"/>
      <c r="P2429" s="66"/>
      <c r="Q2429" s="66"/>
      <c r="S2429" s="70"/>
      <c r="U2429" s="70"/>
      <c r="W2429" s="70"/>
      <c r="Y2429" s="70"/>
    </row>
    <row r="2430" spans="1:25" s="69" customFormat="1" x14ac:dyDescent="0.2">
      <c r="A2430" s="66" t="s">
        <v>11</v>
      </c>
      <c r="B2430" s="66" t="s">
        <v>23</v>
      </c>
      <c r="C2430" s="66" t="s">
        <v>0</v>
      </c>
      <c r="D2430" s="66" t="s">
        <v>297</v>
      </c>
      <c r="E2430" s="76">
        <f>+IF(ISNUMBER(DATA!F399),DATA!F399,"n/a")</f>
        <v>98224.16</v>
      </c>
      <c r="F2430" s="77">
        <f>+IF(ISNUMBER(DATA!G399),DATA!G399,"n/a")</f>
        <v>0.16457158575161601</v>
      </c>
      <c r="G2430" s="76">
        <f>+IF(ISNUMBER(DATA!P399),DATA!P399,"n/a")</f>
        <v>302431.46999999997</v>
      </c>
      <c r="H2430" s="77">
        <f>+IF(ISNUMBER(DATA!Q399),DATA!Q399,"n/a")</f>
        <v>8.6130525729079699E-2</v>
      </c>
      <c r="I2430" s="76">
        <f>+IF(ISNUMBER(DATA!Z399),DATA!Z399,"n/a")</f>
        <v>550222.55000000005</v>
      </c>
      <c r="J2430" s="77">
        <f>+IF(ISNUMBER(DATA!AA399),DATA!AA399,"n/a")</f>
        <v>7.6690170894762599E-2</v>
      </c>
      <c r="K2430" s="76">
        <f>+IF(ISNUMBER(DATA!AJ399),DATA!AJ399,"n/a")</f>
        <v>1021310.99</v>
      </c>
      <c r="L2430" s="77">
        <f>+IF(ISNUMBER(DATA!AK399),DATA!AK399,"n/a")</f>
        <v>5.8647551827952102E-2</v>
      </c>
      <c r="M2430" s="66"/>
      <c r="N2430" s="66"/>
      <c r="O2430" s="66"/>
      <c r="P2430" s="66"/>
      <c r="Q2430" s="66"/>
      <c r="S2430" s="70"/>
      <c r="U2430" s="70"/>
      <c r="W2430" s="70"/>
      <c r="Y2430" s="70"/>
    </row>
    <row r="2431" spans="1:25" s="69" customFormat="1" x14ac:dyDescent="0.2">
      <c r="A2431" s="66" t="s">
        <v>11</v>
      </c>
      <c r="B2431" s="66" t="s">
        <v>23</v>
      </c>
      <c r="C2431" s="66" t="s">
        <v>0</v>
      </c>
      <c r="D2431" s="66" t="s">
        <v>298</v>
      </c>
      <c r="E2431" s="76">
        <f>+IF(ISNUMBER(DATA!F400),DATA!F400,"n/a")</f>
        <v>141119.01</v>
      </c>
      <c r="F2431" s="77">
        <f>+IF(ISNUMBER(DATA!G400),DATA!G400,"n/a")</f>
        <v>0.19671597868724799</v>
      </c>
      <c r="G2431" s="76">
        <f>+IF(ISNUMBER(DATA!P400),DATA!P400,"n/a")</f>
        <v>450766.59</v>
      </c>
      <c r="H2431" s="77">
        <f>+IF(ISNUMBER(DATA!Q400),DATA!Q400,"n/a")</f>
        <v>0.198018673626463</v>
      </c>
      <c r="I2431" s="76">
        <f>+IF(ISNUMBER(DATA!Z400),DATA!Z400,"n/a")</f>
        <v>814263.95</v>
      </c>
      <c r="J2431" s="77">
        <f>+IF(ISNUMBER(DATA!AA400),DATA!AA400,"n/a")</f>
        <v>0.20124103444015901</v>
      </c>
      <c r="K2431" s="76">
        <f>+IF(ISNUMBER(DATA!AJ400),DATA!AJ400,"n/a")</f>
        <v>1505628.18</v>
      </c>
      <c r="L2431" s="77">
        <f>+IF(ISNUMBER(DATA!AK400),DATA!AK400,"n/a")</f>
        <v>0.18695906117962599</v>
      </c>
      <c r="M2431" s="66"/>
      <c r="N2431" s="66"/>
      <c r="O2431" s="66"/>
      <c r="P2431" s="66"/>
      <c r="Q2431" s="66"/>
      <c r="S2431" s="70"/>
      <c r="U2431" s="70"/>
      <c r="W2431" s="70"/>
      <c r="Y2431" s="70"/>
    </row>
    <row r="2432" spans="1:25" s="69" customFormat="1" x14ac:dyDescent="0.2">
      <c r="A2432" s="66" t="s">
        <v>11</v>
      </c>
      <c r="B2432" s="66" t="s">
        <v>23</v>
      </c>
      <c r="C2432" s="66" t="s">
        <v>0</v>
      </c>
      <c r="D2432" s="66" t="s">
        <v>299</v>
      </c>
      <c r="E2432" s="76">
        <f>+IF(ISNUMBER(DATA!F401),DATA!F401,"n/a")</f>
        <v>544577.06999999995</v>
      </c>
      <c r="F2432" s="77">
        <f>+IF(ISNUMBER(DATA!G401),DATA!G401,"n/a")</f>
        <v>5.58252219657729E-2</v>
      </c>
      <c r="G2432" s="76">
        <f>+IF(ISNUMBER(DATA!P401),DATA!P401,"n/a")</f>
        <v>1795804.11</v>
      </c>
      <c r="H2432" s="77">
        <f>+IF(ISNUMBER(DATA!Q401),DATA!Q401,"n/a")</f>
        <v>2.54744855816493E-2</v>
      </c>
      <c r="I2432" s="76">
        <f>+IF(ISNUMBER(DATA!Z401),DATA!Z401,"n/a")</f>
        <v>3477176.34</v>
      </c>
      <c r="J2432" s="77">
        <f>+IF(ISNUMBER(DATA!AA401),DATA!AA401,"n/a")</f>
        <v>4.2635537905007202E-2</v>
      </c>
      <c r="K2432" s="76">
        <f>+IF(ISNUMBER(DATA!AJ401),DATA!AJ401,"n/a")</f>
        <v>6588942.2599999998</v>
      </c>
      <c r="L2432" s="77">
        <f>+IF(ISNUMBER(DATA!AK401),DATA!AK401,"n/a")</f>
        <v>4.3884198973454698E-2</v>
      </c>
      <c r="M2432" s="66"/>
      <c r="N2432" s="66"/>
      <c r="O2432" s="66"/>
      <c r="P2432" s="66"/>
      <c r="Q2432" s="66"/>
      <c r="S2432" s="70"/>
      <c r="U2432" s="70"/>
      <c r="W2432" s="70"/>
      <c r="Y2432" s="70"/>
    </row>
    <row r="2433" spans="1:25" s="69" customFormat="1" x14ac:dyDescent="0.2">
      <c r="A2433" s="66" t="s">
        <v>11</v>
      </c>
      <c r="B2433" s="66" t="s">
        <v>23</v>
      </c>
      <c r="C2433" s="66" t="s">
        <v>0</v>
      </c>
      <c r="D2433" s="66" t="s">
        <v>300</v>
      </c>
      <c r="E2433" s="76">
        <f>+IF(ISNUMBER(DATA!F402),DATA!F402,"n/a")</f>
        <v>280049.75</v>
      </c>
      <c r="F2433" s="77">
        <f>+IF(ISNUMBER(DATA!G402),DATA!G402,"n/a")</f>
        <v>0.204212938749603</v>
      </c>
      <c r="G2433" s="76">
        <f>+IF(ISNUMBER(DATA!P402),DATA!P402,"n/a")</f>
        <v>928217.43</v>
      </c>
      <c r="H2433" s="77">
        <f>+IF(ISNUMBER(DATA!Q402),DATA!Q402,"n/a")</f>
        <v>0.112224322398564</v>
      </c>
      <c r="I2433" s="76">
        <f>+IF(ISNUMBER(DATA!Z402),DATA!Z402,"n/a")</f>
        <v>1734597.45</v>
      </c>
      <c r="J2433" s="77">
        <f>+IF(ISNUMBER(DATA!AA402),DATA!AA402,"n/a")</f>
        <v>0.14803908302477201</v>
      </c>
      <c r="K2433" s="76">
        <f>+IF(ISNUMBER(DATA!AJ402),DATA!AJ402,"n/a")</f>
        <v>3115857.6</v>
      </c>
      <c r="L2433" s="77">
        <f>+IF(ISNUMBER(DATA!AK402),DATA!AK402,"n/a")</f>
        <v>8.5350556437044506E-2</v>
      </c>
      <c r="M2433" s="66"/>
      <c r="N2433" s="66"/>
      <c r="O2433" s="66"/>
      <c r="P2433" s="66"/>
      <c r="Q2433" s="66"/>
      <c r="S2433" s="70"/>
      <c r="U2433" s="70"/>
      <c r="W2433" s="70"/>
      <c r="Y2433" s="70"/>
    </row>
    <row r="2434" spans="1:25" s="69" customFormat="1" x14ac:dyDescent="0.2">
      <c r="A2434" s="66" t="s">
        <v>11</v>
      </c>
      <c r="B2434" s="66" t="s">
        <v>23</v>
      </c>
      <c r="C2434" s="66" t="s">
        <v>0</v>
      </c>
      <c r="D2434" s="66" t="s">
        <v>301</v>
      </c>
      <c r="E2434" s="76">
        <f>+IF(ISNUMBER(DATA!F403),DATA!F403,"n/a")</f>
        <v>41663.21</v>
      </c>
      <c r="F2434" s="77">
        <f>+IF(ISNUMBER(DATA!G403),DATA!G403,"n/a")</f>
        <v>0.24595223819001</v>
      </c>
      <c r="G2434" s="76">
        <f>+IF(ISNUMBER(DATA!P403),DATA!P403,"n/a")</f>
        <v>139767.28</v>
      </c>
      <c r="H2434" s="77">
        <f>+IF(ISNUMBER(DATA!Q403),DATA!Q403,"n/a")</f>
        <v>0.145784085055117</v>
      </c>
      <c r="I2434" s="76">
        <f>+IF(ISNUMBER(DATA!Z403),DATA!Z403,"n/a")</f>
        <v>258020.61</v>
      </c>
      <c r="J2434" s="77">
        <f>+IF(ISNUMBER(DATA!AA403),DATA!AA403,"n/a")</f>
        <v>0.22377963936577</v>
      </c>
      <c r="K2434" s="76">
        <f>+IF(ISNUMBER(DATA!AJ403),DATA!AJ403,"n/a")</f>
        <v>464783.05</v>
      </c>
      <c r="L2434" s="77">
        <f>+IF(ISNUMBER(DATA!AK403),DATA!AK403,"n/a")</f>
        <v>0.225679216659044</v>
      </c>
      <c r="M2434" s="66"/>
      <c r="N2434" s="66"/>
      <c r="O2434" s="66"/>
      <c r="P2434" s="66"/>
      <c r="Q2434" s="66"/>
      <c r="S2434" s="70"/>
      <c r="U2434" s="70"/>
      <c r="W2434" s="70"/>
      <c r="Y2434" s="70"/>
    </row>
    <row r="2435" spans="1:25" s="69" customFormat="1" x14ac:dyDescent="0.2">
      <c r="A2435" s="66" t="s">
        <v>11</v>
      </c>
      <c r="B2435" s="66" t="s">
        <v>23</v>
      </c>
      <c r="C2435" s="66" t="s">
        <v>0</v>
      </c>
      <c r="D2435" s="66" t="s">
        <v>302</v>
      </c>
      <c r="E2435" s="76">
        <f>+IF(ISNUMBER(DATA!F404),DATA!F404,"n/a")</f>
        <v>258146.64</v>
      </c>
      <c r="F2435" s="77">
        <f>+IF(ISNUMBER(DATA!G404),DATA!G404,"n/a")</f>
        <v>0.20132936747545099</v>
      </c>
      <c r="G2435" s="76">
        <f>+IF(ISNUMBER(DATA!P404),DATA!P404,"n/a")</f>
        <v>774101.18</v>
      </c>
      <c r="H2435" s="77">
        <f>+IF(ISNUMBER(DATA!Q404),DATA!Q404,"n/a")</f>
        <v>3.73335799738349E-2</v>
      </c>
      <c r="I2435" s="76">
        <f>+IF(ISNUMBER(DATA!Z404),DATA!Z404,"n/a")</f>
        <v>1448875.82</v>
      </c>
      <c r="J2435" s="77">
        <f>+IF(ISNUMBER(DATA!AA404),DATA!AA404,"n/a")</f>
        <v>3.6035657697516203E-2</v>
      </c>
      <c r="K2435" s="76">
        <f>+IF(ISNUMBER(DATA!AJ404),DATA!AJ404,"n/a")</f>
        <v>2795468.24</v>
      </c>
      <c r="L2435" s="77">
        <f>+IF(ISNUMBER(DATA!AK404),DATA!AK404,"n/a")</f>
        <v>6.4096994157723394E-2</v>
      </c>
      <c r="M2435" s="66"/>
      <c r="N2435" s="66"/>
      <c r="O2435" s="66"/>
      <c r="P2435" s="66"/>
      <c r="Q2435" s="66"/>
      <c r="S2435" s="70"/>
      <c r="U2435" s="70"/>
      <c r="W2435" s="70"/>
      <c r="Y2435" s="70"/>
    </row>
    <row r="2436" spans="1:25" s="69" customFormat="1" x14ac:dyDescent="0.2">
      <c r="A2436" s="66" t="s">
        <v>11</v>
      </c>
      <c r="B2436" s="66" t="s">
        <v>23</v>
      </c>
      <c r="C2436" s="66" t="s">
        <v>0</v>
      </c>
      <c r="D2436" s="66" t="s">
        <v>303</v>
      </c>
      <c r="E2436" s="76">
        <f>+IF(ISNUMBER(DATA!F405),DATA!F405,"n/a")</f>
        <v>67770.210000000006</v>
      </c>
      <c r="F2436" s="77">
        <f>+IF(ISNUMBER(DATA!G405),DATA!G405,"n/a")</f>
        <v>0.111494145607742</v>
      </c>
      <c r="G2436" s="76">
        <f>+IF(ISNUMBER(DATA!P405),DATA!P405,"n/a")</f>
        <v>230948.29</v>
      </c>
      <c r="H2436" s="77">
        <f>+IF(ISNUMBER(DATA!Q405),DATA!Q405,"n/a")</f>
        <v>0.12230427514837899</v>
      </c>
      <c r="I2436" s="76">
        <f>+IF(ISNUMBER(DATA!Z405),DATA!Z405,"n/a")</f>
        <v>416429.8</v>
      </c>
      <c r="J2436" s="77">
        <f>+IF(ISNUMBER(DATA!AA405),DATA!AA405,"n/a")</f>
        <v>0.108719175406258</v>
      </c>
      <c r="K2436" s="76">
        <f>+IF(ISNUMBER(DATA!AJ405),DATA!AJ405,"n/a")</f>
        <v>792796.24</v>
      </c>
      <c r="L2436" s="77">
        <f>+IF(ISNUMBER(DATA!AK405),DATA!AK405,"n/a")</f>
        <v>8.2422613106190201E-2</v>
      </c>
      <c r="M2436" s="66"/>
      <c r="N2436" s="66"/>
      <c r="O2436" s="66"/>
      <c r="P2436" s="66"/>
      <c r="Q2436" s="66"/>
      <c r="S2436" s="70"/>
      <c r="U2436" s="70"/>
      <c r="W2436" s="70"/>
      <c r="Y2436" s="70"/>
    </row>
    <row r="2437" spans="1:25" s="69" customFormat="1" x14ac:dyDescent="0.2">
      <c r="A2437" s="66" t="s">
        <v>11</v>
      </c>
      <c r="B2437" s="66" t="s">
        <v>23</v>
      </c>
      <c r="C2437" s="66" t="s">
        <v>0</v>
      </c>
      <c r="D2437" s="66" t="s">
        <v>304</v>
      </c>
      <c r="E2437" s="76">
        <f>+IF(ISNUMBER(DATA!F406),DATA!F406,"n/a")</f>
        <v>284593.7</v>
      </c>
      <c r="F2437" s="77">
        <f>+IF(ISNUMBER(DATA!G406),DATA!G406,"n/a")</f>
        <v>3.0166334280448501E-2</v>
      </c>
      <c r="G2437" s="76">
        <f>+IF(ISNUMBER(DATA!P406),DATA!P406,"n/a")</f>
        <v>944620.25</v>
      </c>
      <c r="H2437" s="77">
        <f>+IF(ISNUMBER(DATA!Q406),DATA!Q406,"n/a")</f>
        <v>3.3412136886386203E-2</v>
      </c>
      <c r="I2437" s="76">
        <f>+IF(ISNUMBER(DATA!Z406),DATA!Z406,"n/a")</f>
        <v>1822013.95</v>
      </c>
      <c r="J2437" s="77">
        <f>+IF(ISNUMBER(DATA!AA406),DATA!AA406,"n/a")</f>
        <v>3.6475718961635401E-2</v>
      </c>
      <c r="K2437" s="76">
        <f>+IF(ISNUMBER(DATA!AJ406),DATA!AJ406,"n/a")</f>
        <v>3451671.79</v>
      </c>
      <c r="L2437" s="77">
        <f>+IF(ISNUMBER(DATA!AK406),DATA!AK406,"n/a")</f>
        <v>4.6266188977496701E-2</v>
      </c>
      <c r="M2437" s="66"/>
      <c r="N2437" s="66"/>
      <c r="O2437" s="66"/>
      <c r="P2437" s="66"/>
      <c r="Q2437" s="66"/>
      <c r="S2437" s="70"/>
      <c r="U2437" s="70"/>
      <c r="W2437" s="70"/>
      <c r="Y2437" s="70"/>
    </row>
    <row r="2438" spans="1:25" s="69" customFormat="1" x14ac:dyDescent="0.2">
      <c r="A2438" s="66" t="s">
        <v>11</v>
      </c>
      <c r="B2438" s="66" t="s">
        <v>23</v>
      </c>
      <c r="C2438" s="66" t="s">
        <v>0</v>
      </c>
      <c r="D2438" s="66" t="s">
        <v>305</v>
      </c>
      <c r="E2438" s="76">
        <f>+IF(ISNUMBER(DATA!F407),DATA!F407,"n/a")</f>
        <v>156593.63</v>
      </c>
      <c r="F2438" s="77">
        <f>+IF(ISNUMBER(DATA!G407),DATA!G407,"n/a")</f>
        <v>3.0571915654458302E-2</v>
      </c>
      <c r="G2438" s="76">
        <f>+IF(ISNUMBER(DATA!P407),DATA!P407,"n/a")</f>
        <v>558938.78</v>
      </c>
      <c r="H2438" s="77">
        <f>+IF(ISNUMBER(DATA!Q407),DATA!Q407,"n/a")</f>
        <v>0.123158471427296</v>
      </c>
      <c r="I2438" s="76">
        <f>+IF(ISNUMBER(DATA!Z407),DATA!Z407,"n/a")</f>
        <v>1089278.1399999999</v>
      </c>
      <c r="J2438" s="77">
        <f>+IF(ISNUMBER(DATA!AA407),DATA!AA407,"n/a")</f>
        <v>0.110904948706124</v>
      </c>
      <c r="K2438" s="76">
        <f>+IF(ISNUMBER(DATA!AJ407),DATA!AJ407,"n/a")</f>
        <v>1942278.57</v>
      </c>
      <c r="L2438" s="77">
        <f>+IF(ISNUMBER(DATA!AK407),DATA!AK407,"n/a")</f>
        <v>0.111966399019476</v>
      </c>
      <c r="M2438" s="66"/>
      <c r="N2438" s="66"/>
      <c r="O2438" s="66"/>
      <c r="P2438" s="66"/>
      <c r="Q2438" s="66"/>
      <c r="S2438" s="70"/>
      <c r="U2438" s="70"/>
      <c r="W2438" s="70"/>
      <c r="Y2438" s="70"/>
    </row>
    <row r="2439" spans="1:25" s="69" customFormat="1" x14ac:dyDescent="0.2">
      <c r="A2439" s="66" t="s">
        <v>11</v>
      </c>
      <c r="B2439" s="66" t="s">
        <v>23</v>
      </c>
      <c r="C2439" s="66" t="s">
        <v>0</v>
      </c>
      <c r="D2439" s="66" t="s">
        <v>306</v>
      </c>
      <c r="E2439" s="76">
        <f>+IF(ISNUMBER(DATA!F408),DATA!F408,"n/a")</f>
        <v>159803.94</v>
      </c>
      <c r="F2439" s="77">
        <f>+IF(ISNUMBER(DATA!G408),DATA!G408,"n/a")</f>
        <v>2.52040654305286E-2</v>
      </c>
      <c r="G2439" s="76">
        <f>+IF(ISNUMBER(DATA!P408),DATA!P408,"n/a")</f>
        <v>540598.98</v>
      </c>
      <c r="H2439" s="77">
        <f>+IF(ISNUMBER(DATA!Q408),DATA!Q408,"n/a")</f>
        <v>5.8891831762337303E-2</v>
      </c>
      <c r="I2439" s="76">
        <f>+IF(ISNUMBER(DATA!Z408),DATA!Z408,"n/a")</f>
        <v>1056062.6200000001</v>
      </c>
      <c r="J2439" s="77">
        <f>+IF(ISNUMBER(DATA!AA408),DATA!AA408,"n/a")</f>
        <v>9.1115084903970703E-2</v>
      </c>
      <c r="K2439" s="76">
        <f>+IF(ISNUMBER(DATA!AJ408),DATA!AJ408,"n/a")</f>
        <v>2058660.83</v>
      </c>
      <c r="L2439" s="77">
        <f>+IF(ISNUMBER(DATA!AK408),DATA!AK408,"n/a")</f>
        <v>0.108202064668123</v>
      </c>
      <c r="M2439" s="66"/>
      <c r="N2439" s="66"/>
      <c r="O2439" s="66"/>
      <c r="P2439" s="66"/>
      <c r="Q2439" s="66"/>
      <c r="S2439" s="70"/>
      <c r="U2439" s="70"/>
      <c r="W2439" s="70"/>
      <c r="Y2439" s="70"/>
    </row>
    <row r="2440" spans="1:25" s="69" customFormat="1" x14ac:dyDescent="0.2">
      <c r="A2440" s="66" t="s">
        <v>11</v>
      </c>
      <c r="B2440" s="66" t="s">
        <v>23</v>
      </c>
      <c r="C2440" s="66" t="s">
        <v>0</v>
      </c>
      <c r="D2440" s="66" t="s">
        <v>307</v>
      </c>
      <c r="E2440" s="76">
        <f>+IF(ISNUMBER(DATA!F409),DATA!F409,"n/a")</f>
        <v>113400.92</v>
      </c>
      <c r="F2440" s="77">
        <f>+IF(ISNUMBER(DATA!G409),DATA!G409,"n/a")</f>
        <v>-1.36234544174656E-2</v>
      </c>
      <c r="G2440" s="76">
        <f>+IF(ISNUMBER(DATA!P409),DATA!P409,"n/a")</f>
        <v>389364.02</v>
      </c>
      <c r="H2440" s="77">
        <f>+IF(ISNUMBER(DATA!Q409),DATA!Q409,"n/a")</f>
        <v>-7.2359908219740898E-3</v>
      </c>
      <c r="I2440" s="76">
        <f>+IF(ISNUMBER(DATA!Z409),DATA!Z409,"n/a")</f>
        <v>762777.84</v>
      </c>
      <c r="J2440" s="77">
        <f>+IF(ISNUMBER(DATA!AA409),DATA!AA409,"n/a")</f>
        <v>6.9802390010746606E-5</v>
      </c>
      <c r="K2440" s="76">
        <f>+IF(ISNUMBER(DATA!AJ409),DATA!AJ409,"n/a")</f>
        <v>1446421.76</v>
      </c>
      <c r="L2440" s="77">
        <f>+IF(ISNUMBER(DATA!AK409),DATA!AK409,"n/a")</f>
        <v>-1.6946235366471898E-2</v>
      </c>
      <c r="M2440" s="66"/>
      <c r="N2440" s="66"/>
      <c r="O2440" s="66"/>
      <c r="P2440" s="66"/>
      <c r="Q2440" s="66"/>
      <c r="S2440" s="70"/>
      <c r="U2440" s="70"/>
      <c r="W2440" s="70"/>
      <c r="Y2440" s="70"/>
    </row>
    <row r="2441" spans="1:25" s="69" customFormat="1" x14ac:dyDescent="0.2">
      <c r="A2441" s="66" t="s">
        <v>11</v>
      </c>
      <c r="B2441" s="66" t="s">
        <v>23</v>
      </c>
      <c r="C2441" s="66" t="s">
        <v>0</v>
      </c>
      <c r="D2441" s="66" t="s">
        <v>308</v>
      </c>
      <c r="E2441" s="76">
        <f>+IF(ISNUMBER(DATA!F410),DATA!F410,"n/a")</f>
        <v>163091.04</v>
      </c>
      <c r="F2441" s="77">
        <f>+IF(ISNUMBER(DATA!G410),DATA!G410,"n/a")</f>
        <v>8.5956551893863295E-2</v>
      </c>
      <c r="G2441" s="76">
        <f>+IF(ISNUMBER(DATA!P410),DATA!P410,"n/a")</f>
        <v>526369.15</v>
      </c>
      <c r="H2441" s="77">
        <f>+IF(ISNUMBER(DATA!Q410),DATA!Q410,"n/a")</f>
        <v>8.60622297722827E-2</v>
      </c>
      <c r="I2441" s="76">
        <f>+IF(ISNUMBER(DATA!Z410),DATA!Z410,"n/a")</f>
        <v>970797.35</v>
      </c>
      <c r="J2441" s="77">
        <f>+IF(ISNUMBER(DATA!AA410),DATA!AA410,"n/a")</f>
        <v>9.2951783739782703E-2</v>
      </c>
      <c r="K2441" s="76">
        <f>+IF(ISNUMBER(DATA!AJ410),DATA!AJ410,"n/a")</f>
        <v>1769585.3</v>
      </c>
      <c r="L2441" s="77">
        <f>+IF(ISNUMBER(DATA!AK410),DATA!AK410,"n/a")</f>
        <v>5.2043519958541999E-2</v>
      </c>
      <c r="M2441" s="66"/>
      <c r="N2441" s="66"/>
      <c r="O2441" s="66"/>
      <c r="P2441" s="66"/>
      <c r="Q2441" s="66"/>
      <c r="S2441" s="70"/>
      <c r="U2441" s="70"/>
      <c r="W2441" s="70"/>
      <c r="Y2441" s="70"/>
    </row>
    <row r="2442" spans="1:25" s="69" customFormat="1" x14ac:dyDescent="0.2">
      <c r="A2442" s="66" t="s">
        <v>11</v>
      </c>
      <c r="B2442" s="66" t="s">
        <v>23</v>
      </c>
      <c r="C2442" s="66" t="s">
        <v>0</v>
      </c>
      <c r="D2442" s="66" t="s">
        <v>309</v>
      </c>
      <c r="E2442" s="76">
        <f>+IF(ISNUMBER(DATA!F411),DATA!F411,"n/a")</f>
        <v>130787.18</v>
      </c>
      <c r="F2442" s="77">
        <f>+IF(ISNUMBER(DATA!G411),DATA!G411,"n/a")</f>
        <v>0.18192343819443699</v>
      </c>
      <c r="G2442" s="76">
        <f>+IF(ISNUMBER(DATA!P411),DATA!P411,"n/a")</f>
        <v>426443.13</v>
      </c>
      <c r="H2442" s="77">
        <f>+IF(ISNUMBER(DATA!Q411),DATA!Q411,"n/a")</f>
        <v>0.22809842893024301</v>
      </c>
      <c r="I2442" s="76">
        <f>+IF(ISNUMBER(DATA!Z411),DATA!Z411,"n/a")</f>
        <v>785864.87</v>
      </c>
      <c r="J2442" s="77">
        <f>+IF(ISNUMBER(DATA!AA411),DATA!AA411,"n/a")</f>
        <v>0.18633980434466499</v>
      </c>
      <c r="K2442" s="76">
        <f>+IF(ISNUMBER(DATA!AJ411),DATA!AJ411,"n/a")</f>
        <v>1413186.21</v>
      </c>
      <c r="L2442" s="77">
        <f>+IF(ISNUMBER(DATA!AK411),DATA!AK411,"n/a")</f>
        <v>8.6773020425779807E-2</v>
      </c>
      <c r="M2442" s="66"/>
      <c r="N2442" s="66"/>
      <c r="O2442" s="66"/>
      <c r="P2442" s="66"/>
      <c r="Q2442" s="66"/>
      <c r="S2442" s="70"/>
      <c r="U2442" s="70"/>
      <c r="W2442" s="70"/>
      <c r="Y2442" s="70"/>
    </row>
    <row r="2443" spans="1:25" s="69" customFormat="1" x14ac:dyDescent="0.2">
      <c r="A2443" s="66" t="s">
        <v>11</v>
      </c>
      <c r="B2443" s="66" t="s">
        <v>23</v>
      </c>
      <c r="C2443" s="66" t="s">
        <v>0</v>
      </c>
      <c r="D2443" s="66" t="s">
        <v>310</v>
      </c>
      <c r="E2443" s="76">
        <f>+IF(ISNUMBER(DATA!F412),DATA!F412,"n/a")</f>
        <v>79536.350000000006</v>
      </c>
      <c r="F2443" s="77">
        <f>+IF(ISNUMBER(DATA!G412),DATA!G412,"n/a")</f>
        <v>0.276074573408299</v>
      </c>
      <c r="G2443" s="76">
        <f>+IF(ISNUMBER(DATA!P412),DATA!P412,"n/a")</f>
        <v>253848.99</v>
      </c>
      <c r="H2443" s="77">
        <f>+IF(ISNUMBER(DATA!Q412),DATA!Q412,"n/a")</f>
        <v>0.31420821862547699</v>
      </c>
      <c r="I2443" s="76">
        <f>+IF(ISNUMBER(DATA!Z412),DATA!Z412,"n/a")</f>
        <v>460674.98</v>
      </c>
      <c r="J2443" s="77">
        <f>+IF(ISNUMBER(DATA!AA412),DATA!AA412,"n/a")</f>
        <v>0.30498845686776099</v>
      </c>
      <c r="K2443" s="76">
        <f>+IF(ISNUMBER(DATA!AJ412),DATA!AJ412,"n/a")</f>
        <v>835065.77</v>
      </c>
      <c r="L2443" s="77">
        <f>+IF(ISNUMBER(DATA!AK412),DATA!AK412,"n/a")</f>
        <v>0.19681431402157801</v>
      </c>
      <c r="M2443" s="66"/>
      <c r="N2443" s="66"/>
      <c r="O2443" s="66"/>
      <c r="P2443" s="66"/>
      <c r="Q2443" s="66"/>
      <c r="S2443" s="70"/>
      <c r="U2443" s="70"/>
      <c r="W2443" s="70"/>
      <c r="Y2443" s="70"/>
    </row>
    <row r="2444" spans="1:25" s="69" customFormat="1" x14ac:dyDescent="0.2">
      <c r="A2444" s="66" t="s">
        <v>11</v>
      </c>
      <c r="B2444" s="66" t="s">
        <v>23</v>
      </c>
      <c r="C2444" s="66" t="s">
        <v>0</v>
      </c>
      <c r="D2444" s="66" t="s">
        <v>311</v>
      </c>
      <c r="E2444" s="76">
        <f>+IF(ISNUMBER(DATA!F413),DATA!F413,"n/a")</f>
        <v>117063.71</v>
      </c>
      <c r="F2444" s="77">
        <f>+IF(ISNUMBER(DATA!G413),DATA!G413,"n/a")</f>
        <v>-0.23140310185266999</v>
      </c>
      <c r="G2444" s="76">
        <f>+IF(ISNUMBER(DATA!P413),DATA!P413,"n/a")</f>
        <v>404827.84</v>
      </c>
      <c r="H2444" s="77">
        <f>+IF(ISNUMBER(DATA!Q413),DATA!Q413,"n/a")</f>
        <v>-0.22324519883229199</v>
      </c>
      <c r="I2444" s="76">
        <f>+IF(ISNUMBER(DATA!Z413),DATA!Z413,"n/a")</f>
        <v>792914.72</v>
      </c>
      <c r="J2444" s="77">
        <f>+IF(ISNUMBER(DATA!AA413),DATA!AA413,"n/a")</f>
        <v>-0.19785329333835999</v>
      </c>
      <c r="K2444" s="76">
        <f>+IF(ISNUMBER(DATA!AJ413),DATA!AJ413,"n/a")</f>
        <v>1720077.46</v>
      </c>
      <c r="L2444" s="77">
        <f>+IF(ISNUMBER(DATA!AK413),DATA!AK413,"n/a")</f>
        <v>-4.2906116751370599E-2</v>
      </c>
      <c r="M2444" s="66"/>
      <c r="N2444" s="66"/>
      <c r="O2444" s="66"/>
      <c r="P2444" s="66"/>
      <c r="Q2444" s="66"/>
      <c r="S2444" s="70"/>
      <c r="U2444" s="70"/>
      <c r="W2444" s="70"/>
      <c r="Y2444" s="70"/>
    </row>
    <row r="2445" spans="1:25" s="69" customFormat="1" x14ac:dyDescent="0.2">
      <c r="A2445" s="66" t="s">
        <v>11</v>
      </c>
      <c r="B2445" s="66" t="s">
        <v>23</v>
      </c>
      <c r="C2445" s="66" t="s">
        <v>0</v>
      </c>
      <c r="D2445" s="66" t="s">
        <v>312</v>
      </c>
      <c r="E2445" s="76">
        <f>+IF(ISNUMBER(DATA!F414),DATA!F414,"n/a")</f>
        <v>41620.730000000003</v>
      </c>
      <c r="F2445" s="77">
        <f>+IF(ISNUMBER(DATA!G414),DATA!G414,"n/a")</f>
        <v>0.15792714089656301</v>
      </c>
      <c r="G2445" s="76">
        <f>+IF(ISNUMBER(DATA!P414),DATA!P414,"n/a")</f>
        <v>157582.74</v>
      </c>
      <c r="H2445" s="77">
        <f>+IF(ISNUMBER(DATA!Q414),DATA!Q414,"n/a")</f>
        <v>0.300887548490405</v>
      </c>
      <c r="I2445" s="76">
        <f>+IF(ISNUMBER(DATA!Z414),DATA!Z414,"n/a")</f>
        <v>287356.23</v>
      </c>
      <c r="J2445" s="77">
        <f>+IF(ISNUMBER(DATA!AA414),DATA!AA414,"n/a")</f>
        <v>0.366162632442044</v>
      </c>
      <c r="K2445" s="76">
        <f>+IF(ISNUMBER(DATA!AJ414),DATA!AJ414,"n/a")</f>
        <v>496792.72</v>
      </c>
      <c r="L2445" s="77">
        <f>+IF(ISNUMBER(DATA!AK414),DATA!AK414,"n/a")</f>
        <v>0.39819464195968701</v>
      </c>
      <c r="M2445" s="66"/>
      <c r="N2445" s="66"/>
      <c r="O2445" s="66"/>
      <c r="P2445" s="66"/>
      <c r="Q2445" s="66"/>
      <c r="S2445" s="70"/>
      <c r="U2445" s="70"/>
      <c r="W2445" s="70"/>
      <c r="Y2445" s="70"/>
    </row>
    <row r="2446" spans="1:25" s="69" customFormat="1" x14ac:dyDescent="0.2">
      <c r="A2446" s="66" t="s">
        <v>11</v>
      </c>
      <c r="B2446" s="66" t="s">
        <v>23</v>
      </c>
      <c r="C2446" s="66" t="s">
        <v>0</v>
      </c>
      <c r="D2446" s="66" t="s">
        <v>313</v>
      </c>
      <c r="E2446" s="76">
        <f>+IF(ISNUMBER(DATA!F415),DATA!F415,"n/a")</f>
        <v>118323.59</v>
      </c>
      <c r="F2446" s="77">
        <f>+IF(ISNUMBER(DATA!G415),DATA!G415,"n/a")</f>
        <v>8.2223931971960304E-2</v>
      </c>
      <c r="G2446" s="76">
        <f>+IF(ISNUMBER(DATA!P415),DATA!P415,"n/a")</f>
        <v>404281.89</v>
      </c>
      <c r="H2446" s="77">
        <f>+IF(ISNUMBER(DATA!Q415),DATA!Q415,"n/a")</f>
        <v>6.6117178145427905E-2</v>
      </c>
      <c r="I2446" s="76">
        <f>+IF(ISNUMBER(DATA!Z415),DATA!Z415,"n/a")</f>
        <v>793255.95</v>
      </c>
      <c r="J2446" s="77">
        <f>+IF(ISNUMBER(DATA!AA415),DATA!AA415,"n/a")</f>
        <v>4.61450355630596E-2</v>
      </c>
      <c r="K2446" s="76">
        <f>+IF(ISNUMBER(DATA!AJ415),DATA!AJ415,"n/a")</f>
        <v>1455044.96</v>
      </c>
      <c r="L2446" s="77">
        <f>+IF(ISNUMBER(DATA!AK415),DATA!AK415,"n/a")</f>
        <v>-3.09093239188737E-3</v>
      </c>
      <c r="M2446" s="66"/>
      <c r="N2446" s="66"/>
      <c r="O2446" s="66"/>
      <c r="P2446" s="66"/>
      <c r="Q2446" s="66"/>
      <c r="S2446" s="70"/>
      <c r="U2446" s="70"/>
      <c r="W2446" s="70"/>
      <c r="Y2446" s="70"/>
    </row>
    <row r="2447" spans="1:25" s="69" customFormat="1" x14ac:dyDescent="0.2">
      <c r="A2447" s="66" t="s">
        <v>11</v>
      </c>
      <c r="B2447" s="66" t="s">
        <v>23</v>
      </c>
      <c r="C2447" s="66" t="s">
        <v>0</v>
      </c>
      <c r="D2447" s="66" t="s">
        <v>314</v>
      </c>
      <c r="E2447" s="76">
        <f>+IF(ISNUMBER(DATA!F416),DATA!F416,"n/a")</f>
        <v>299964.53000000003</v>
      </c>
      <c r="F2447" s="77">
        <f>+IF(ISNUMBER(DATA!G416),DATA!G416,"n/a")</f>
        <v>3.5584759430243702E-2</v>
      </c>
      <c r="G2447" s="76">
        <f>+IF(ISNUMBER(DATA!P416),DATA!P416,"n/a")</f>
        <v>1042091.38</v>
      </c>
      <c r="H2447" s="77">
        <f>+IF(ISNUMBER(DATA!Q416),DATA!Q416,"n/a")</f>
        <v>6.5719140666354606E-2</v>
      </c>
      <c r="I2447" s="76">
        <f>+IF(ISNUMBER(DATA!Z416),DATA!Z416,"n/a")</f>
        <v>2014956.41</v>
      </c>
      <c r="J2447" s="77">
        <f>+IF(ISNUMBER(DATA!AA416),DATA!AA416,"n/a")</f>
        <v>7.0074082486153502E-2</v>
      </c>
      <c r="K2447" s="76">
        <f>+IF(ISNUMBER(DATA!AJ416),DATA!AJ416,"n/a")</f>
        <v>3866748.69</v>
      </c>
      <c r="L2447" s="77">
        <f>+IF(ISNUMBER(DATA!AK416),DATA!AK416,"n/a")</f>
        <v>0.10594985147604</v>
      </c>
      <c r="M2447" s="66"/>
      <c r="N2447" s="66"/>
      <c r="O2447" s="66"/>
      <c r="P2447" s="66"/>
      <c r="Q2447" s="66"/>
      <c r="S2447" s="70"/>
      <c r="U2447" s="70"/>
      <c r="W2447" s="70"/>
      <c r="Y2447" s="70"/>
    </row>
    <row r="2448" spans="1:25" s="69" customFormat="1" x14ac:dyDescent="0.2">
      <c r="A2448" s="66" t="s">
        <v>11</v>
      </c>
      <c r="B2448" s="66" t="s">
        <v>23</v>
      </c>
      <c r="C2448" s="66" t="s">
        <v>0</v>
      </c>
      <c r="D2448" s="66" t="s">
        <v>315</v>
      </c>
      <c r="E2448" s="76">
        <f>+IF(ISNUMBER(DATA!F417),DATA!F417,"n/a")</f>
        <v>170506.34</v>
      </c>
      <c r="F2448" s="77">
        <f>+IF(ISNUMBER(DATA!G417),DATA!G417,"n/a")</f>
        <v>0.121789506822431</v>
      </c>
      <c r="G2448" s="76">
        <f>+IF(ISNUMBER(DATA!P417),DATA!P417,"n/a")</f>
        <v>557124.16</v>
      </c>
      <c r="H2448" s="77">
        <f>+IF(ISNUMBER(DATA!Q417),DATA!Q417,"n/a")</f>
        <v>0.11043964526948299</v>
      </c>
      <c r="I2448" s="76">
        <f>+IF(ISNUMBER(DATA!Z417),DATA!Z417,"n/a")</f>
        <v>1085300.3</v>
      </c>
      <c r="J2448" s="77">
        <f>+IF(ISNUMBER(DATA!AA417),DATA!AA417,"n/a")</f>
        <v>0.16920570501554699</v>
      </c>
      <c r="K2448" s="76">
        <f>+IF(ISNUMBER(DATA!AJ417),DATA!AJ417,"n/a")</f>
        <v>1970615.31</v>
      </c>
      <c r="L2448" s="77">
        <f>+IF(ISNUMBER(DATA!AK417),DATA!AK417,"n/a")</f>
        <v>0.15824819477847499</v>
      </c>
      <c r="M2448" s="66"/>
      <c r="N2448" s="66"/>
      <c r="O2448" s="66"/>
      <c r="P2448" s="66"/>
      <c r="Q2448" s="66"/>
      <c r="S2448" s="70"/>
      <c r="U2448" s="70"/>
      <c r="W2448" s="70"/>
      <c r="Y2448" s="70"/>
    </row>
    <row r="2449" spans="1:25" s="69" customFormat="1" x14ac:dyDescent="0.2">
      <c r="A2449" s="66" t="s">
        <v>11</v>
      </c>
      <c r="B2449" s="66" t="s">
        <v>23</v>
      </c>
      <c r="C2449" s="66" t="s">
        <v>0</v>
      </c>
      <c r="D2449" s="66" t="s">
        <v>316</v>
      </c>
      <c r="E2449" s="76">
        <f>+IF(ISNUMBER(DATA!F418),DATA!F418,"n/a")</f>
        <v>275758.37</v>
      </c>
      <c r="F2449" s="77">
        <f>+IF(ISNUMBER(DATA!G418),DATA!G418,"n/a")</f>
        <v>9.72971615743808E-2</v>
      </c>
      <c r="G2449" s="76">
        <f>+IF(ISNUMBER(DATA!P418),DATA!P418,"n/a")</f>
        <v>833198.67</v>
      </c>
      <c r="H2449" s="77">
        <f>+IF(ISNUMBER(DATA!Q418),DATA!Q418,"n/a")</f>
        <v>3.8142373579269397E-2</v>
      </c>
      <c r="I2449" s="76">
        <f>+IF(ISNUMBER(DATA!Z418),DATA!Z418,"n/a")</f>
        <v>1529795.49</v>
      </c>
      <c r="J2449" s="77">
        <f>+IF(ISNUMBER(DATA!AA418),DATA!AA418,"n/a")</f>
        <v>8.4414111225134494E-2</v>
      </c>
      <c r="K2449" s="76">
        <f>+IF(ISNUMBER(DATA!AJ418),DATA!AJ418,"n/a")</f>
        <v>2932883.71</v>
      </c>
      <c r="L2449" s="77">
        <f>+IF(ISNUMBER(DATA!AK418),DATA!AK418,"n/a")</f>
        <v>7.7905264842856994E-2</v>
      </c>
      <c r="M2449" s="66"/>
      <c r="N2449" s="66"/>
      <c r="O2449" s="66"/>
      <c r="P2449" s="66"/>
      <c r="Q2449" s="66"/>
      <c r="S2449" s="70"/>
      <c r="U2449" s="70"/>
      <c r="W2449" s="70"/>
      <c r="Y2449" s="70"/>
    </row>
    <row r="2450" spans="1:25" s="69" customFormat="1" x14ac:dyDescent="0.2">
      <c r="A2450" s="66" t="s">
        <v>11</v>
      </c>
      <c r="B2450" s="66" t="s">
        <v>23</v>
      </c>
      <c r="C2450" s="66" t="s">
        <v>0</v>
      </c>
      <c r="D2450" s="66" t="s">
        <v>317</v>
      </c>
      <c r="E2450" s="76">
        <f>+IF(ISNUMBER(DATA!F419),DATA!F419,"n/a")</f>
        <v>127150.39</v>
      </c>
      <c r="F2450" s="77">
        <f>+IF(ISNUMBER(DATA!G419),DATA!G419,"n/a")</f>
        <v>0.17387885219650401</v>
      </c>
      <c r="G2450" s="76">
        <f>+IF(ISNUMBER(DATA!P419),DATA!P419,"n/a")</f>
        <v>457186.71</v>
      </c>
      <c r="H2450" s="77">
        <f>+IF(ISNUMBER(DATA!Q419),DATA!Q419,"n/a")</f>
        <v>0.17643445288958401</v>
      </c>
      <c r="I2450" s="76">
        <f>+IF(ISNUMBER(DATA!Z419),DATA!Z419,"n/a")</f>
        <v>847825.7</v>
      </c>
      <c r="J2450" s="77">
        <f>+IF(ISNUMBER(DATA!AA419),DATA!AA419,"n/a")</f>
        <v>0.17738484201156199</v>
      </c>
      <c r="K2450" s="76">
        <f>+IF(ISNUMBER(DATA!AJ419),DATA!AJ419,"n/a")</f>
        <v>1559762.92</v>
      </c>
      <c r="L2450" s="77">
        <f>+IF(ISNUMBER(DATA!AK419),DATA!AK419,"n/a")</f>
        <v>0.19724551455366801</v>
      </c>
      <c r="M2450" s="66"/>
      <c r="N2450" s="66"/>
      <c r="O2450" s="66"/>
      <c r="P2450" s="66"/>
      <c r="Q2450" s="66"/>
      <c r="S2450" s="70"/>
      <c r="U2450" s="70"/>
      <c r="W2450" s="70"/>
      <c r="Y2450" s="70"/>
    </row>
    <row r="2451" spans="1:25" s="69" customFormat="1" x14ac:dyDescent="0.2">
      <c r="A2451" s="66" t="s">
        <v>11</v>
      </c>
      <c r="B2451" s="66" t="s">
        <v>23</v>
      </c>
      <c r="C2451" s="66" t="s">
        <v>0</v>
      </c>
      <c r="D2451" s="66" t="s">
        <v>318</v>
      </c>
      <c r="E2451" s="76">
        <f>+IF(ISNUMBER(DATA!F420),DATA!F420,"n/a")</f>
        <v>344319.65</v>
      </c>
      <c r="F2451" s="77">
        <f>+IF(ISNUMBER(DATA!G420),DATA!G420,"n/a")</f>
        <v>0.199672465948911</v>
      </c>
      <c r="G2451" s="76">
        <f>+IF(ISNUMBER(DATA!P420),DATA!P420,"n/a")</f>
        <v>1018497.48</v>
      </c>
      <c r="H2451" s="77">
        <f>+IF(ISNUMBER(DATA!Q420),DATA!Q420,"n/a")</f>
        <v>2.8559247699099202E-2</v>
      </c>
      <c r="I2451" s="76">
        <f>+IF(ISNUMBER(DATA!Z420),DATA!Z420,"n/a")</f>
        <v>1901388.97</v>
      </c>
      <c r="J2451" s="77">
        <f>+IF(ISNUMBER(DATA!AA420),DATA!AA420,"n/a")</f>
        <v>2.4038194659630901E-2</v>
      </c>
      <c r="K2451" s="76">
        <f>+IF(ISNUMBER(DATA!AJ420),DATA!AJ420,"n/a")</f>
        <v>3613380.93</v>
      </c>
      <c r="L2451" s="77">
        <f>+IF(ISNUMBER(DATA!AK420),DATA!AK420,"n/a")</f>
        <v>3.4823646192781603E-2</v>
      </c>
      <c r="M2451" s="66"/>
      <c r="N2451" s="66"/>
      <c r="O2451" s="66"/>
      <c r="P2451" s="66"/>
      <c r="Q2451" s="66"/>
      <c r="S2451" s="70"/>
      <c r="U2451" s="70"/>
      <c r="W2451" s="70"/>
      <c r="Y2451" s="70"/>
    </row>
    <row r="2452" spans="1:25" s="69" customFormat="1" x14ac:dyDescent="0.2">
      <c r="A2452" s="66" t="s">
        <v>11</v>
      </c>
      <c r="B2452" s="66" t="s">
        <v>23</v>
      </c>
      <c r="C2452" s="66" t="s">
        <v>0</v>
      </c>
      <c r="D2452" s="66" t="s">
        <v>344</v>
      </c>
      <c r="E2452" s="76">
        <f>+IF(ISNUMBER(DATA!F421),DATA!F421,"n/a")</f>
        <v>51069.88</v>
      </c>
      <c r="F2452" s="77">
        <f>+IF(ISNUMBER(DATA!G421),DATA!G421,"n/a")</f>
        <v>0.118285399717351</v>
      </c>
      <c r="G2452" s="76">
        <f>+IF(ISNUMBER(DATA!P421),DATA!P421,"n/a")</f>
        <v>178850.18</v>
      </c>
      <c r="H2452" s="77">
        <f>+IF(ISNUMBER(DATA!Q421),DATA!Q421,"n/a")</f>
        <v>0.12932226588102699</v>
      </c>
      <c r="I2452" s="76">
        <f>+IF(ISNUMBER(DATA!Z421),DATA!Z421,"n/a")</f>
        <v>332908.23</v>
      </c>
      <c r="J2452" s="77">
        <f>+IF(ISNUMBER(DATA!AA421),DATA!AA421,"n/a")</f>
        <v>0.104668484374902</v>
      </c>
      <c r="K2452" s="76">
        <f>+IF(ISNUMBER(DATA!AJ421),DATA!AJ421,"n/a")</f>
        <v>643085.28</v>
      </c>
      <c r="L2452" s="77">
        <f>+IF(ISNUMBER(DATA!AK421),DATA!AK421,"n/a")</f>
        <v>7.4402676662131698E-2</v>
      </c>
      <c r="M2452" s="66"/>
      <c r="N2452" s="66"/>
      <c r="O2452" s="66"/>
      <c r="P2452" s="66"/>
      <c r="Q2452" s="66"/>
      <c r="S2452" s="70"/>
      <c r="U2452" s="70"/>
      <c r="W2452" s="70"/>
      <c r="Y2452" s="70"/>
    </row>
    <row r="2453" spans="1:25" s="69" customFormat="1" x14ac:dyDescent="0.2">
      <c r="A2453" s="66" t="s">
        <v>11</v>
      </c>
      <c r="B2453" s="66" t="s">
        <v>23</v>
      </c>
      <c r="C2453" s="66" t="s">
        <v>0</v>
      </c>
      <c r="D2453" s="66" t="s">
        <v>345</v>
      </c>
      <c r="E2453" s="76">
        <f>+IF(ISNUMBER(DATA!F422),DATA!F422,"n/a")</f>
        <v>108460.33</v>
      </c>
      <c r="F2453" s="77">
        <f>+IF(ISNUMBER(DATA!G422),DATA!G422,"n/a")</f>
        <v>6.4726140625883499E-2</v>
      </c>
      <c r="G2453" s="76">
        <f>+IF(ISNUMBER(DATA!P422),DATA!P422,"n/a")</f>
        <v>392520.83</v>
      </c>
      <c r="H2453" s="77">
        <f>+IF(ISNUMBER(DATA!Q422),DATA!Q422,"n/a")</f>
        <v>0.18546065719236399</v>
      </c>
      <c r="I2453" s="76">
        <f>+IF(ISNUMBER(DATA!Z422),DATA!Z422,"n/a")</f>
        <v>753221.61</v>
      </c>
      <c r="J2453" s="77">
        <f>+IF(ISNUMBER(DATA!AA422),DATA!AA422,"n/a")</f>
        <v>0.15168175267356199</v>
      </c>
      <c r="K2453" s="76">
        <f>+IF(ISNUMBER(DATA!AJ422),DATA!AJ422,"n/a")</f>
        <v>1339114.8799999999</v>
      </c>
      <c r="L2453" s="77">
        <f>+IF(ISNUMBER(DATA!AK422),DATA!AK422,"n/a")</f>
        <v>1.87577300835838E-2</v>
      </c>
      <c r="M2453" s="66"/>
      <c r="N2453" s="66"/>
      <c r="O2453" s="66"/>
      <c r="P2453" s="66"/>
      <c r="Q2453" s="66"/>
      <c r="S2453" s="70"/>
      <c r="U2453" s="70"/>
      <c r="W2453" s="70"/>
      <c r="Y2453" s="70"/>
    </row>
    <row r="2454" spans="1:25" x14ac:dyDescent="0.2">
      <c r="E2454" s="100"/>
      <c r="F2454" s="102"/>
      <c r="G2454" s="100"/>
      <c r="H2454" s="102"/>
      <c r="I2454" s="100"/>
      <c r="J2454" s="102"/>
      <c r="K2454" s="100"/>
      <c r="L2454" s="102"/>
    </row>
    <row r="2455" spans="1:25" s="69" customFormat="1" x14ac:dyDescent="0.2">
      <c r="A2455" s="66" t="s">
        <v>11</v>
      </c>
      <c r="B2455" s="66" t="s">
        <v>23</v>
      </c>
      <c r="C2455" s="66" t="s">
        <v>9</v>
      </c>
      <c r="D2455" s="66" t="s">
        <v>271</v>
      </c>
      <c r="E2455" s="86">
        <f>+IF(ISNUMBER(DATA!H373),DATA!H373,"n/a")</f>
        <v>14180.6</v>
      </c>
      <c r="F2455" s="77">
        <f>+IF(ISNUMBER(DATA!I373),DATA!I373,"n/a")</f>
        <v>6.4587230899050302E-2</v>
      </c>
      <c r="G2455" s="86">
        <f>+IF(ISNUMBER(DATA!R373),DATA!R373,"n/a")</f>
        <v>46120.17</v>
      </c>
      <c r="H2455" s="77">
        <f>+IF(ISNUMBER(DATA!S373),DATA!S373,"n/a")</f>
        <v>3.5306218233160502E-3</v>
      </c>
      <c r="I2455" s="86">
        <f>+IF(ISNUMBER(DATA!AB373),DATA!AB373,"n/a")</f>
        <v>89487.69</v>
      </c>
      <c r="J2455" s="77">
        <f>+IF(ISNUMBER(DATA!AC373),DATA!AC373,"n/a")</f>
        <v>6.19244052642621E-2</v>
      </c>
      <c r="K2455" s="86">
        <f>+IF(ISNUMBER(DATA!AL373),DATA!AL373,"n/a")</f>
        <v>171422.56</v>
      </c>
      <c r="L2455" s="77">
        <f>+IF(ISNUMBER(DATA!AM373),DATA!AM373,"n/a")</f>
        <v>-3.3457914774385998E-2</v>
      </c>
      <c r="M2455" s="66"/>
      <c r="N2455" s="66"/>
      <c r="O2455" s="66"/>
      <c r="P2455" s="66"/>
      <c r="Q2455" s="66"/>
      <c r="S2455" s="70"/>
      <c r="U2455" s="70"/>
      <c r="W2455" s="70"/>
      <c r="Y2455" s="70"/>
    </row>
    <row r="2456" spans="1:25" s="69" customFormat="1" x14ac:dyDescent="0.2">
      <c r="A2456" s="66" t="s">
        <v>11</v>
      </c>
      <c r="B2456" s="66" t="s">
        <v>23</v>
      </c>
      <c r="C2456" s="66" t="s">
        <v>9</v>
      </c>
      <c r="D2456" s="66" t="s">
        <v>272</v>
      </c>
      <c r="E2456" s="86">
        <f>+IF(ISNUMBER(DATA!H374),DATA!H374,"n/a")</f>
        <v>70616.47</v>
      </c>
      <c r="F2456" s="77">
        <f>+IF(ISNUMBER(DATA!I374),DATA!I374,"n/a")</f>
        <v>0.14341824013274801</v>
      </c>
      <c r="G2456" s="86">
        <f>+IF(ISNUMBER(DATA!R374),DATA!R374,"n/a")</f>
        <v>218259.21</v>
      </c>
      <c r="H2456" s="77">
        <f>+IF(ISNUMBER(DATA!S374),DATA!S374,"n/a")</f>
        <v>6.6612242823517395E-2</v>
      </c>
      <c r="I2456" s="86">
        <f>+IF(ISNUMBER(DATA!AB374),DATA!AB374,"n/a")</f>
        <v>405629.73</v>
      </c>
      <c r="J2456" s="77">
        <f>+IF(ISNUMBER(DATA!AC374),DATA!AC374,"n/a")</f>
        <v>5.4238410029750501E-2</v>
      </c>
      <c r="K2456" s="86">
        <f>+IF(ISNUMBER(DATA!AL374),DATA!AL374,"n/a")</f>
        <v>769834.85</v>
      </c>
      <c r="L2456" s="77">
        <f>+IF(ISNUMBER(DATA!AM374),DATA!AM374,"n/a")</f>
        <v>6.5798091158686997E-2</v>
      </c>
      <c r="M2456" s="66"/>
      <c r="N2456" s="66"/>
      <c r="O2456" s="66"/>
      <c r="P2456" s="66"/>
      <c r="Q2456" s="66"/>
      <c r="S2456" s="70"/>
      <c r="U2456" s="70"/>
      <c r="W2456" s="70"/>
      <c r="Y2456" s="70"/>
    </row>
    <row r="2457" spans="1:25" s="69" customFormat="1" x14ac:dyDescent="0.2">
      <c r="A2457" s="66" t="s">
        <v>11</v>
      </c>
      <c r="B2457" s="66" t="s">
        <v>23</v>
      </c>
      <c r="C2457" s="66" t="s">
        <v>9</v>
      </c>
      <c r="D2457" s="66" t="s">
        <v>273</v>
      </c>
      <c r="E2457" s="86">
        <f>+IF(ISNUMBER(DATA!H375),DATA!H375,"n/a")</f>
        <v>110272.77</v>
      </c>
      <c r="F2457" s="77">
        <f>+IF(ISNUMBER(DATA!I375),DATA!I375,"n/a")</f>
        <v>0.23589252409716899</v>
      </c>
      <c r="G2457" s="86">
        <f>+IF(ISNUMBER(DATA!R375),DATA!R375,"n/a")</f>
        <v>345688</v>
      </c>
      <c r="H2457" s="77">
        <f>+IF(ISNUMBER(DATA!S375),DATA!S375,"n/a")</f>
        <v>0.19406115470240001</v>
      </c>
      <c r="I2457" s="86">
        <f>+IF(ISNUMBER(DATA!AB375),DATA!AB375,"n/a")</f>
        <v>662762.03</v>
      </c>
      <c r="J2457" s="77">
        <f>+IF(ISNUMBER(DATA!AC375),DATA!AC375,"n/a")</f>
        <v>0.20746037187902</v>
      </c>
      <c r="K2457" s="86">
        <f>+IF(ISNUMBER(DATA!AL375),DATA!AL375,"n/a")</f>
        <v>1177994.69</v>
      </c>
      <c r="L2457" s="77">
        <f>+IF(ISNUMBER(DATA!AM375),DATA!AM375,"n/a")</f>
        <v>0.127007086208586</v>
      </c>
      <c r="M2457" s="66"/>
      <c r="N2457" s="66"/>
      <c r="O2457" s="66"/>
      <c r="P2457" s="66"/>
      <c r="Q2457" s="66"/>
      <c r="S2457" s="70"/>
      <c r="U2457" s="70"/>
      <c r="W2457" s="70"/>
      <c r="Y2457" s="70"/>
    </row>
    <row r="2458" spans="1:25" s="69" customFormat="1" x14ac:dyDescent="0.2">
      <c r="A2458" s="66" t="s">
        <v>11</v>
      </c>
      <c r="B2458" s="66" t="s">
        <v>23</v>
      </c>
      <c r="C2458" s="66" t="s">
        <v>9</v>
      </c>
      <c r="D2458" s="66" t="s">
        <v>274</v>
      </c>
      <c r="E2458" s="86">
        <f>+IF(ISNUMBER(DATA!H376),DATA!H376,"n/a")</f>
        <v>49420.37</v>
      </c>
      <c r="F2458" s="77">
        <f>+IF(ISNUMBER(DATA!I376),DATA!I376,"n/a")</f>
        <v>0.25067683329579499</v>
      </c>
      <c r="G2458" s="86">
        <f>+IF(ISNUMBER(DATA!R376),DATA!R376,"n/a")</f>
        <v>148536.94</v>
      </c>
      <c r="H2458" s="77">
        <f>+IF(ISNUMBER(DATA!S376),DATA!S376,"n/a")</f>
        <v>0.11286758108895301</v>
      </c>
      <c r="I2458" s="86">
        <f>+IF(ISNUMBER(DATA!AB376),DATA!AB376,"n/a")</f>
        <v>264967.38</v>
      </c>
      <c r="J2458" s="77">
        <f>+IF(ISNUMBER(DATA!AC376),DATA!AC376,"n/a")</f>
        <v>8.9074445265072896E-2</v>
      </c>
      <c r="K2458" s="86">
        <f>+IF(ISNUMBER(DATA!AL376),DATA!AL376,"n/a")</f>
        <v>501918.04</v>
      </c>
      <c r="L2458" s="77">
        <f>+IF(ISNUMBER(DATA!AM376),DATA!AM376,"n/a")</f>
        <v>9.4655748593197697E-2</v>
      </c>
      <c r="M2458" s="66"/>
      <c r="N2458" s="66"/>
      <c r="O2458" s="66"/>
      <c r="P2458" s="66"/>
      <c r="Q2458" s="66"/>
      <c r="S2458" s="70"/>
      <c r="U2458" s="70"/>
      <c r="W2458" s="70"/>
      <c r="Y2458" s="70"/>
    </row>
    <row r="2459" spans="1:25" s="69" customFormat="1" x14ac:dyDescent="0.2">
      <c r="A2459" s="66" t="s">
        <v>11</v>
      </c>
      <c r="B2459" s="66" t="s">
        <v>23</v>
      </c>
      <c r="C2459" s="66" t="s">
        <v>9</v>
      </c>
      <c r="D2459" s="66" t="s">
        <v>275</v>
      </c>
      <c r="E2459" s="86">
        <f>+IF(ISNUMBER(DATA!H377),DATA!H377,"n/a")</f>
        <v>113794.85</v>
      </c>
      <c r="F2459" s="77">
        <f>+IF(ISNUMBER(DATA!I377),DATA!I377,"n/a")</f>
        <v>0.31388188267704598</v>
      </c>
      <c r="G2459" s="86">
        <f>+IF(ISNUMBER(DATA!R377),DATA!R377,"n/a")</f>
        <v>359065.9</v>
      </c>
      <c r="H2459" s="77">
        <f>+IF(ISNUMBER(DATA!S377),DATA!S377,"n/a")</f>
        <v>0.24661111597358401</v>
      </c>
      <c r="I2459" s="86">
        <f>+IF(ISNUMBER(DATA!AB377),DATA!AB377,"n/a")</f>
        <v>705498.91</v>
      </c>
      <c r="J2459" s="77">
        <f>+IF(ISNUMBER(DATA!AC377),DATA!AC377,"n/a")</f>
        <v>0.30467089916984702</v>
      </c>
      <c r="K2459" s="86">
        <f>+IF(ISNUMBER(DATA!AL377),DATA!AL377,"n/a")</f>
        <v>1180023.1399999999</v>
      </c>
      <c r="L2459" s="77">
        <f>+IF(ISNUMBER(DATA!AM377),DATA!AM377,"n/a")</f>
        <v>0.22000956344674899</v>
      </c>
      <c r="M2459" s="66"/>
      <c r="N2459" s="66"/>
      <c r="O2459" s="66"/>
      <c r="P2459" s="66"/>
      <c r="Q2459" s="66"/>
      <c r="S2459" s="70"/>
      <c r="U2459" s="70"/>
      <c r="W2459" s="70"/>
      <c r="Y2459" s="70"/>
    </row>
    <row r="2460" spans="1:25" s="69" customFormat="1" x14ac:dyDescent="0.2">
      <c r="A2460" s="66" t="s">
        <v>11</v>
      </c>
      <c r="B2460" s="66" t="s">
        <v>23</v>
      </c>
      <c r="C2460" s="66" t="s">
        <v>9</v>
      </c>
      <c r="D2460" s="66" t="s">
        <v>276</v>
      </c>
      <c r="E2460" s="86">
        <f>+IF(ISNUMBER(DATA!H378),DATA!H378,"n/a")</f>
        <v>38328.339999999997</v>
      </c>
      <c r="F2460" s="77">
        <f>+IF(ISNUMBER(DATA!I378),DATA!I378,"n/a")</f>
        <v>-5.5821520121750901E-2</v>
      </c>
      <c r="G2460" s="86">
        <f>+IF(ISNUMBER(DATA!R378),DATA!R378,"n/a")</f>
        <v>132991.81</v>
      </c>
      <c r="H2460" s="77">
        <f>+IF(ISNUMBER(DATA!S378),DATA!S378,"n/a")</f>
        <v>-3.5198839265472702E-2</v>
      </c>
      <c r="I2460" s="86">
        <f>+IF(ISNUMBER(DATA!AB378),DATA!AB378,"n/a")</f>
        <v>255816.37</v>
      </c>
      <c r="J2460" s="77">
        <f>+IF(ISNUMBER(DATA!AC378),DATA!AC378,"n/a")</f>
        <v>-4.2644394266952101E-2</v>
      </c>
      <c r="K2460" s="86">
        <f>+IF(ISNUMBER(DATA!AL378),DATA!AL378,"n/a")</f>
        <v>487450.33</v>
      </c>
      <c r="L2460" s="77">
        <f>+IF(ISNUMBER(DATA!AM378),DATA!AM378,"n/a")</f>
        <v>-9.5006587816596794E-2</v>
      </c>
      <c r="M2460" s="66"/>
      <c r="N2460" s="66"/>
      <c r="O2460" s="66"/>
      <c r="P2460" s="66"/>
      <c r="Q2460" s="66"/>
      <c r="S2460" s="70"/>
      <c r="U2460" s="70"/>
      <c r="W2460" s="70"/>
      <c r="Y2460" s="70"/>
    </row>
    <row r="2461" spans="1:25" s="69" customFormat="1" x14ac:dyDescent="0.2">
      <c r="A2461" s="66" t="s">
        <v>11</v>
      </c>
      <c r="B2461" s="66" t="s">
        <v>23</v>
      </c>
      <c r="C2461" s="66" t="s">
        <v>9</v>
      </c>
      <c r="D2461" s="66" t="s">
        <v>277</v>
      </c>
      <c r="E2461" s="86">
        <f>+IF(ISNUMBER(DATA!H379),DATA!H379,"n/a")</f>
        <v>26692.51</v>
      </c>
      <c r="F2461" s="77">
        <f>+IF(ISNUMBER(DATA!I379),DATA!I379,"n/a")</f>
        <v>0.29869830995344798</v>
      </c>
      <c r="G2461" s="86">
        <f>+IF(ISNUMBER(DATA!R379),DATA!R379,"n/a")</f>
        <v>83728.05</v>
      </c>
      <c r="H2461" s="77">
        <f>+IF(ISNUMBER(DATA!S379),DATA!S379,"n/a")</f>
        <v>0.26543288243396801</v>
      </c>
      <c r="I2461" s="86">
        <f>+IF(ISNUMBER(DATA!AB379),DATA!AB379,"n/a")</f>
        <v>155667.23000000001</v>
      </c>
      <c r="J2461" s="77">
        <f>+IF(ISNUMBER(DATA!AC379),DATA!AC379,"n/a")</f>
        <v>0.31784571102033898</v>
      </c>
      <c r="K2461" s="86">
        <f>+IF(ISNUMBER(DATA!AL379),DATA!AL379,"n/a")</f>
        <v>264238.09000000003</v>
      </c>
      <c r="L2461" s="77">
        <f>+IF(ISNUMBER(DATA!AM379),DATA!AM379,"n/a")</f>
        <v>0.14557579928486</v>
      </c>
      <c r="M2461" s="66"/>
      <c r="N2461" s="66"/>
      <c r="O2461" s="66"/>
      <c r="P2461" s="66"/>
      <c r="Q2461" s="66"/>
      <c r="S2461" s="70"/>
      <c r="U2461" s="70"/>
      <c r="W2461" s="70"/>
      <c r="Y2461" s="70"/>
    </row>
    <row r="2462" spans="1:25" s="69" customFormat="1" x14ac:dyDescent="0.2">
      <c r="A2462" s="66" t="s">
        <v>11</v>
      </c>
      <c r="B2462" s="66" t="s">
        <v>23</v>
      </c>
      <c r="C2462" s="66" t="s">
        <v>9</v>
      </c>
      <c r="D2462" s="66" t="s">
        <v>278</v>
      </c>
      <c r="E2462" s="86">
        <f>+IF(ISNUMBER(DATA!H380),DATA!H380,"n/a")</f>
        <v>35076.949999999997</v>
      </c>
      <c r="F2462" s="77">
        <f>+IF(ISNUMBER(DATA!I380),DATA!I380,"n/a")</f>
        <v>-0.122242599909264</v>
      </c>
      <c r="G2462" s="86">
        <f>+IF(ISNUMBER(DATA!R380),DATA!R380,"n/a")</f>
        <v>125891.02</v>
      </c>
      <c r="H2462" s="77">
        <f>+IF(ISNUMBER(DATA!S380),DATA!S380,"n/a")</f>
        <v>-4.6134253413457699E-2</v>
      </c>
      <c r="I2462" s="86">
        <f>+IF(ISNUMBER(DATA!AB380),DATA!AB380,"n/a")</f>
        <v>242090.18</v>
      </c>
      <c r="J2462" s="77">
        <f>+IF(ISNUMBER(DATA!AC380),DATA!AC380,"n/a")</f>
        <v>-4.7240975793901602E-2</v>
      </c>
      <c r="K2462" s="86">
        <f>+IF(ISNUMBER(DATA!AL380),DATA!AL380,"n/a")</f>
        <v>471472.15</v>
      </c>
      <c r="L2462" s="77">
        <f>+IF(ISNUMBER(DATA!AM380),DATA!AM380,"n/a")</f>
        <v>2.2265019712871799E-4</v>
      </c>
      <c r="M2462" s="66"/>
      <c r="N2462" s="66"/>
      <c r="O2462" s="66"/>
      <c r="P2462" s="66"/>
      <c r="Q2462" s="66"/>
      <c r="S2462" s="70"/>
      <c r="U2462" s="70"/>
      <c r="W2462" s="70"/>
      <c r="Y2462" s="70"/>
    </row>
    <row r="2463" spans="1:25" s="69" customFormat="1" x14ac:dyDescent="0.2">
      <c r="A2463" s="66" t="s">
        <v>11</v>
      </c>
      <c r="B2463" s="66" t="s">
        <v>23</v>
      </c>
      <c r="C2463" s="66" t="s">
        <v>9</v>
      </c>
      <c r="D2463" s="66" t="s">
        <v>279</v>
      </c>
      <c r="E2463" s="86">
        <f>+IF(ISNUMBER(DATA!H381),DATA!H381,"n/a")</f>
        <v>22636.42</v>
      </c>
      <c r="F2463" s="77">
        <f>+IF(ISNUMBER(DATA!I381),DATA!I381,"n/a")</f>
        <v>-5.6199216821656899E-2</v>
      </c>
      <c r="G2463" s="86">
        <f>+IF(ISNUMBER(DATA!R381),DATA!R381,"n/a")</f>
        <v>78746.009999999995</v>
      </c>
      <c r="H2463" s="77">
        <f>+IF(ISNUMBER(DATA!S381),DATA!S381,"n/a")</f>
        <v>2.31942273069357E-2</v>
      </c>
      <c r="I2463" s="86">
        <f>+IF(ISNUMBER(DATA!AB381),DATA!AB381,"n/a")</f>
        <v>152224.81</v>
      </c>
      <c r="J2463" s="77">
        <f>+IF(ISNUMBER(DATA!AC381),DATA!AC381,"n/a")</f>
        <v>0.10363078851355501</v>
      </c>
      <c r="K2463" s="86">
        <f>+IF(ISNUMBER(DATA!AL381),DATA!AL381,"n/a")</f>
        <v>292176.07</v>
      </c>
      <c r="L2463" s="77">
        <f>+IF(ISNUMBER(DATA!AM381),DATA!AM381,"n/a")</f>
        <v>0.12445123190026899</v>
      </c>
      <c r="M2463" s="66"/>
      <c r="N2463" s="66"/>
      <c r="O2463" s="66"/>
      <c r="P2463" s="66"/>
      <c r="Q2463" s="66"/>
      <c r="S2463" s="70"/>
      <c r="U2463" s="70"/>
      <c r="W2463" s="70"/>
      <c r="Y2463" s="70"/>
    </row>
    <row r="2464" spans="1:25" s="69" customFormat="1" x14ac:dyDescent="0.2">
      <c r="A2464" s="66" t="s">
        <v>11</v>
      </c>
      <c r="B2464" s="66" t="s">
        <v>23</v>
      </c>
      <c r="C2464" s="66" t="s">
        <v>9</v>
      </c>
      <c r="D2464" s="66" t="s">
        <v>280</v>
      </c>
      <c r="E2464" s="86">
        <f>+IF(ISNUMBER(DATA!H382),DATA!H382,"n/a")</f>
        <v>16987.439999999999</v>
      </c>
      <c r="F2464" s="77">
        <f>+IF(ISNUMBER(DATA!I382),DATA!I382,"n/a")</f>
        <v>0.14281639391464501</v>
      </c>
      <c r="G2464" s="86">
        <f>+IF(ISNUMBER(DATA!R382),DATA!R382,"n/a")</f>
        <v>58092.13</v>
      </c>
      <c r="H2464" s="77">
        <f>+IF(ISNUMBER(DATA!S382),DATA!S382,"n/a")</f>
        <v>0.15448736102292299</v>
      </c>
      <c r="I2464" s="86">
        <f>+IF(ISNUMBER(DATA!AB382),DATA!AB382,"n/a")</f>
        <v>113887.69</v>
      </c>
      <c r="J2464" s="77">
        <f>+IF(ISNUMBER(DATA!AC382),DATA!AC382,"n/a")</f>
        <v>0.17387661831332099</v>
      </c>
      <c r="K2464" s="86">
        <f>+IF(ISNUMBER(DATA!AL382),DATA!AL382,"n/a")</f>
        <v>218399.62</v>
      </c>
      <c r="L2464" s="77">
        <f>+IF(ISNUMBER(DATA!AM382),DATA!AM382,"n/a")</f>
        <v>0.154715368246721</v>
      </c>
      <c r="M2464" s="66"/>
      <c r="N2464" s="66"/>
      <c r="O2464" s="66"/>
      <c r="P2464" s="66"/>
      <c r="Q2464" s="66"/>
      <c r="S2464" s="70"/>
      <c r="U2464" s="70"/>
      <c r="W2464" s="70"/>
      <c r="Y2464" s="70"/>
    </row>
    <row r="2465" spans="1:25" s="69" customFormat="1" x14ac:dyDescent="0.2">
      <c r="A2465" s="66" t="s">
        <v>11</v>
      </c>
      <c r="B2465" s="66" t="s">
        <v>23</v>
      </c>
      <c r="C2465" s="66" t="s">
        <v>9</v>
      </c>
      <c r="D2465" s="66" t="s">
        <v>281</v>
      </c>
      <c r="E2465" s="86">
        <f>+IF(ISNUMBER(DATA!H383),DATA!H383,"n/a")</f>
        <v>17259</v>
      </c>
      <c r="F2465" s="77">
        <f>+IF(ISNUMBER(DATA!I383),DATA!I383,"n/a")</f>
        <v>6.07521697203472E-2</v>
      </c>
      <c r="G2465" s="86">
        <f>+IF(ISNUMBER(DATA!R383),DATA!R383,"n/a")</f>
        <v>58546.26</v>
      </c>
      <c r="H2465" s="77">
        <f>+IF(ISNUMBER(DATA!S383),DATA!S383,"n/a")</f>
        <v>4.17074346364672E-2</v>
      </c>
      <c r="I2465" s="86">
        <f>+IF(ISNUMBER(DATA!AB383),DATA!AB383,"n/a")</f>
        <v>111021.58</v>
      </c>
      <c r="J2465" s="77">
        <f>+IF(ISNUMBER(DATA!AC383),DATA!AC383,"n/a")</f>
        <v>5.36090721833416E-2</v>
      </c>
      <c r="K2465" s="86">
        <f>+IF(ISNUMBER(DATA!AL383),DATA!AL383,"n/a")</f>
        <v>213117.59</v>
      </c>
      <c r="L2465" s="77">
        <f>+IF(ISNUMBER(DATA!AM383),DATA!AM383,"n/a")</f>
        <v>5.7189530649566701E-2</v>
      </c>
      <c r="M2465" s="66"/>
      <c r="N2465" s="66"/>
      <c r="O2465" s="66"/>
      <c r="P2465" s="66"/>
      <c r="Q2465" s="66"/>
      <c r="S2465" s="70"/>
      <c r="U2465" s="70"/>
      <c r="W2465" s="70"/>
      <c r="Y2465" s="70"/>
    </row>
    <row r="2466" spans="1:25" s="69" customFormat="1" x14ac:dyDescent="0.2">
      <c r="A2466" s="66" t="s">
        <v>11</v>
      </c>
      <c r="B2466" s="66" t="s">
        <v>23</v>
      </c>
      <c r="C2466" s="66" t="s">
        <v>9</v>
      </c>
      <c r="D2466" s="66" t="s">
        <v>282</v>
      </c>
      <c r="E2466" s="86">
        <f>+IF(ISNUMBER(DATA!H384),DATA!H384,"n/a")</f>
        <v>45303.74</v>
      </c>
      <c r="F2466" s="77">
        <f>+IF(ISNUMBER(DATA!I384),DATA!I384,"n/a")</f>
        <v>0.11730210341269399</v>
      </c>
      <c r="G2466" s="86">
        <f>+IF(ISNUMBER(DATA!R384),DATA!R384,"n/a")</f>
        <v>152059.26</v>
      </c>
      <c r="H2466" s="77">
        <f>+IF(ISNUMBER(DATA!S384),DATA!S384,"n/a")</f>
        <v>0.121139300134639</v>
      </c>
      <c r="I2466" s="86">
        <f>+IF(ISNUMBER(DATA!AB384),DATA!AB384,"n/a")</f>
        <v>284741.78999999998</v>
      </c>
      <c r="J2466" s="77">
        <f>+IF(ISNUMBER(DATA!AC384),DATA!AC384,"n/a")</f>
        <v>0.16260923738147801</v>
      </c>
      <c r="K2466" s="86">
        <f>+IF(ISNUMBER(DATA!AL384),DATA!AL384,"n/a")</f>
        <v>529033.74</v>
      </c>
      <c r="L2466" s="77">
        <f>+IF(ISNUMBER(DATA!AM384),DATA!AM384,"n/a")</f>
        <v>0.17938346255378601</v>
      </c>
      <c r="M2466" s="66"/>
      <c r="N2466" s="66"/>
      <c r="O2466" s="66"/>
      <c r="P2466" s="66"/>
      <c r="Q2466" s="66"/>
      <c r="S2466" s="70"/>
      <c r="U2466" s="70"/>
      <c r="W2466" s="70"/>
      <c r="Y2466" s="70"/>
    </row>
    <row r="2467" spans="1:25" s="69" customFormat="1" x14ac:dyDescent="0.2">
      <c r="A2467" s="66" t="s">
        <v>11</v>
      </c>
      <c r="B2467" s="66" t="s">
        <v>23</v>
      </c>
      <c r="C2467" s="66" t="s">
        <v>9</v>
      </c>
      <c r="D2467" s="66" t="s">
        <v>283</v>
      </c>
      <c r="E2467" s="86">
        <f>+IF(ISNUMBER(DATA!H385),DATA!H385,"n/a")</f>
        <v>28638.43</v>
      </c>
      <c r="F2467" s="77">
        <f>+IF(ISNUMBER(DATA!I385),DATA!I385,"n/a")</f>
        <v>0.32458384788651601</v>
      </c>
      <c r="G2467" s="86">
        <f>+IF(ISNUMBER(DATA!R385),DATA!R385,"n/a")</f>
        <v>93579.51</v>
      </c>
      <c r="H2467" s="77">
        <f>+IF(ISNUMBER(DATA!S385),DATA!S385,"n/a")</f>
        <v>0.32130442996527397</v>
      </c>
      <c r="I2467" s="86">
        <f>+IF(ISNUMBER(DATA!AB385),DATA!AB385,"n/a")</f>
        <v>178764.55</v>
      </c>
      <c r="J2467" s="77">
        <f>+IF(ISNUMBER(DATA!AC385),DATA!AC385,"n/a")</f>
        <v>0.36224935508934503</v>
      </c>
      <c r="K2467" s="86">
        <f>+IF(ISNUMBER(DATA!AL385),DATA!AL385,"n/a")</f>
        <v>314925.13</v>
      </c>
      <c r="L2467" s="77">
        <f>+IF(ISNUMBER(DATA!AM385),DATA!AM385,"n/a")</f>
        <v>0.426177281291723</v>
      </c>
      <c r="M2467" s="66"/>
      <c r="N2467" s="66"/>
      <c r="O2467" s="66"/>
      <c r="P2467" s="66"/>
      <c r="Q2467" s="66"/>
      <c r="S2467" s="70"/>
      <c r="U2467" s="70"/>
      <c r="W2467" s="70"/>
      <c r="Y2467" s="70"/>
    </row>
    <row r="2468" spans="1:25" s="69" customFormat="1" x14ac:dyDescent="0.2">
      <c r="A2468" s="66" t="s">
        <v>11</v>
      </c>
      <c r="B2468" s="66" t="s">
        <v>23</v>
      </c>
      <c r="C2468" s="66" t="s">
        <v>9</v>
      </c>
      <c r="D2468" s="66" t="s">
        <v>284</v>
      </c>
      <c r="E2468" s="86">
        <f>+IF(ISNUMBER(DATA!H386),DATA!H386,"n/a")</f>
        <v>26453.13</v>
      </c>
      <c r="F2468" s="77">
        <f>+IF(ISNUMBER(DATA!I386),DATA!I386,"n/a")</f>
        <v>9.0682509171781306E-2</v>
      </c>
      <c r="G2468" s="86">
        <f>+IF(ISNUMBER(DATA!R386),DATA!R386,"n/a")</f>
        <v>96925.14</v>
      </c>
      <c r="H2468" s="77">
        <f>+IF(ISNUMBER(DATA!S386),DATA!S386,"n/a")</f>
        <v>5.9547754953549401E-2</v>
      </c>
      <c r="I2468" s="86">
        <f>+IF(ISNUMBER(DATA!AB386),DATA!AB386,"n/a")</f>
        <v>185153.49</v>
      </c>
      <c r="J2468" s="77">
        <f>+IF(ISNUMBER(DATA!AC386),DATA!AC386,"n/a")</f>
        <v>2.5044892964410401E-2</v>
      </c>
      <c r="K2468" s="86">
        <f>+IF(ISNUMBER(DATA!AL386),DATA!AL386,"n/a")</f>
        <v>345307.09</v>
      </c>
      <c r="L2468" s="77">
        <f>+IF(ISNUMBER(DATA!AM386),DATA!AM386,"n/a")</f>
        <v>-3.5117886166367199E-2</v>
      </c>
      <c r="M2468" s="66"/>
      <c r="N2468" s="66"/>
      <c r="O2468" s="66"/>
      <c r="P2468" s="66"/>
      <c r="Q2468" s="66"/>
      <c r="S2468" s="70"/>
      <c r="U2468" s="70"/>
      <c r="W2468" s="70"/>
      <c r="Y2468" s="70"/>
    </row>
    <row r="2469" spans="1:25" s="69" customFormat="1" x14ac:dyDescent="0.2">
      <c r="A2469" s="66" t="s">
        <v>11</v>
      </c>
      <c r="B2469" s="66" t="s">
        <v>23</v>
      </c>
      <c r="C2469" s="66" t="s">
        <v>9</v>
      </c>
      <c r="D2469" s="66" t="s">
        <v>285</v>
      </c>
      <c r="E2469" s="86">
        <f>+IF(ISNUMBER(DATA!H387),DATA!H387,"n/a")</f>
        <v>17349.72</v>
      </c>
      <c r="F2469" s="77">
        <f>+IF(ISNUMBER(DATA!I387),DATA!I387,"n/a")</f>
        <v>0.146424946609435</v>
      </c>
      <c r="G2469" s="86">
        <f>+IF(ISNUMBER(DATA!R387),DATA!R387,"n/a")</f>
        <v>72091.75</v>
      </c>
      <c r="H2469" s="77">
        <f>+IF(ISNUMBER(DATA!S387),DATA!S387,"n/a")</f>
        <v>0.18120070257534501</v>
      </c>
      <c r="I2469" s="86">
        <f>+IF(ISNUMBER(DATA!AB387),DATA!AB387,"n/a")</f>
        <v>149607.60999999999</v>
      </c>
      <c r="J2469" s="77">
        <f>+IF(ISNUMBER(DATA!AC387),DATA!AC387,"n/a")</f>
        <v>0.202871968028389</v>
      </c>
      <c r="K2469" s="86">
        <f>+IF(ISNUMBER(DATA!AL387),DATA!AL387,"n/a")</f>
        <v>276594.53999999998</v>
      </c>
      <c r="L2469" s="77">
        <f>+IF(ISNUMBER(DATA!AM387),DATA!AM387,"n/a")</f>
        <v>6.0562252494642303E-2</v>
      </c>
      <c r="M2469" s="66"/>
      <c r="N2469" s="66"/>
      <c r="O2469" s="66"/>
      <c r="P2469" s="66"/>
      <c r="Q2469" s="66"/>
      <c r="S2469" s="70"/>
      <c r="U2469" s="70"/>
      <c r="W2469" s="70"/>
      <c r="Y2469" s="70"/>
    </row>
    <row r="2470" spans="1:25" s="69" customFormat="1" x14ac:dyDescent="0.2">
      <c r="A2470" s="66" t="s">
        <v>11</v>
      </c>
      <c r="B2470" s="66" t="s">
        <v>23</v>
      </c>
      <c r="C2470" s="66" t="s">
        <v>9</v>
      </c>
      <c r="D2470" s="66" t="s">
        <v>286</v>
      </c>
      <c r="E2470" s="86">
        <f>+IF(ISNUMBER(DATA!H388),DATA!H388,"n/a")</f>
        <v>65592.92</v>
      </c>
      <c r="F2470" s="77">
        <f>+IF(ISNUMBER(DATA!I388),DATA!I388,"n/a")</f>
        <v>0.17289833181906999</v>
      </c>
      <c r="G2470" s="86">
        <f>+IF(ISNUMBER(DATA!R388),DATA!R388,"n/a")</f>
        <v>208737.56</v>
      </c>
      <c r="H2470" s="77">
        <f>+IF(ISNUMBER(DATA!S388),DATA!S388,"n/a")</f>
        <v>0.11843331347806101</v>
      </c>
      <c r="I2470" s="86">
        <f>+IF(ISNUMBER(DATA!AB388),DATA!AB388,"n/a")</f>
        <v>400077.26</v>
      </c>
      <c r="J2470" s="77">
        <f>+IF(ISNUMBER(DATA!AC388),DATA!AC388,"n/a")</f>
        <v>0.11820138724665399</v>
      </c>
      <c r="K2470" s="86">
        <f>+IF(ISNUMBER(DATA!AL388),DATA!AL388,"n/a")</f>
        <v>734977.14</v>
      </c>
      <c r="L2470" s="77">
        <f>+IF(ISNUMBER(DATA!AM388),DATA!AM388,"n/a")</f>
        <v>7.44221110375968E-2</v>
      </c>
      <c r="M2470" s="66"/>
      <c r="N2470" s="66"/>
      <c r="O2470" s="66"/>
      <c r="P2470" s="66"/>
      <c r="Q2470" s="66"/>
      <c r="S2470" s="70"/>
      <c r="U2470" s="70"/>
      <c r="W2470" s="70"/>
      <c r="Y2470" s="70"/>
    </row>
    <row r="2471" spans="1:25" s="69" customFormat="1" x14ac:dyDescent="0.2">
      <c r="A2471" s="66" t="s">
        <v>11</v>
      </c>
      <c r="B2471" s="66" t="s">
        <v>23</v>
      </c>
      <c r="C2471" s="66" t="s">
        <v>9</v>
      </c>
      <c r="D2471" s="66" t="s">
        <v>287</v>
      </c>
      <c r="E2471" s="86">
        <f>+IF(ISNUMBER(DATA!H389),DATA!H389,"n/a")</f>
        <v>74898.3</v>
      </c>
      <c r="F2471" s="77">
        <f>+IF(ISNUMBER(DATA!I389),DATA!I389,"n/a")</f>
        <v>0.31726259935753398</v>
      </c>
      <c r="G2471" s="86">
        <f>+IF(ISNUMBER(DATA!R389),DATA!R389,"n/a")</f>
        <v>213382.2</v>
      </c>
      <c r="H2471" s="77">
        <f>+IF(ISNUMBER(DATA!S389),DATA!S389,"n/a")</f>
        <v>0.25222039720293798</v>
      </c>
      <c r="I2471" s="86">
        <f>+IF(ISNUMBER(DATA!AB389),DATA!AB389,"n/a")</f>
        <v>406134.21</v>
      </c>
      <c r="J2471" s="77">
        <f>+IF(ISNUMBER(DATA!AC389),DATA!AC389,"n/a")</f>
        <v>0.23307326716488699</v>
      </c>
      <c r="K2471" s="86">
        <f>+IF(ISNUMBER(DATA!AL389),DATA!AL389,"n/a")</f>
        <v>691787.1</v>
      </c>
      <c r="L2471" s="77">
        <f>+IF(ISNUMBER(DATA!AM389),DATA!AM389,"n/a")</f>
        <v>0.17167543260408399</v>
      </c>
      <c r="M2471" s="66"/>
      <c r="N2471" s="66"/>
      <c r="O2471" s="66"/>
      <c r="P2471" s="66"/>
      <c r="Q2471" s="66"/>
      <c r="S2471" s="70"/>
      <c r="U2471" s="70"/>
      <c r="W2471" s="70"/>
      <c r="Y2471" s="70"/>
    </row>
    <row r="2472" spans="1:25" s="69" customFormat="1" x14ac:dyDescent="0.2">
      <c r="A2472" s="66" t="s">
        <v>11</v>
      </c>
      <c r="B2472" s="66" t="s">
        <v>23</v>
      </c>
      <c r="C2472" s="66" t="s">
        <v>9</v>
      </c>
      <c r="D2472" s="66" t="s">
        <v>288</v>
      </c>
      <c r="E2472" s="86">
        <f>+IF(ISNUMBER(DATA!H390),DATA!H390,"n/a")</f>
        <v>30834.44</v>
      </c>
      <c r="F2472" s="77">
        <f>+IF(ISNUMBER(DATA!I390),DATA!I390,"n/a")</f>
        <v>0.21180838027776</v>
      </c>
      <c r="G2472" s="86">
        <f>+IF(ISNUMBER(DATA!R390),DATA!R390,"n/a")</f>
        <v>102837.48</v>
      </c>
      <c r="H2472" s="77">
        <f>+IF(ISNUMBER(DATA!S390),DATA!S390,"n/a")</f>
        <v>0.17626171572338101</v>
      </c>
      <c r="I2472" s="86">
        <f>+IF(ISNUMBER(DATA!AB390),DATA!AB390,"n/a")</f>
        <v>190910.62</v>
      </c>
      <c r="J2472" s="77">
        <f>+IF(ISNUMBER(DATA!AC390),DATA!AC390,"n/a")</f>
        <v>0.19823512107307201</v>
      </c>
      <c r="K2472" s="86">
        <f>+IF(ISNUMBER(DATA!AL390),DATA!AL390,"n/a")</f>
        <v>345145.5</v>
      </c>
      <c r="L2472" s="77">
        <f>+IF(ISNUMBER(DATA!AM390),DATA!AM390,"n/a")</f>
        <v>0.148267198457326</v>
      </c>
      <c r="M2472" s="66"/>
      <c r="N2472" s="66"/>
      <c r="O2472" s="66"/>
      <c r="P2472" s="66"/>
      <c r="Q2472" s="66"/>
      <c r="S2472" s="70"/>
      <c r="U2472" s="70"/>
      <c r="W2472" s="70"/>
      <c r="Y2472" s="70"/>
    </row>
    <row r="2473" spans="1:25" s="69" customFormat="1" x14ac:dyDescent="0.2">
      <c r="A2473" s="66" t="s">
        <v>11</v>
      </c>
      <c r="B2473" s="66" t="s">
        <v>23</v>
      </c>
      <c r="C2473" s="66" t="s">
        <v>9</v>
      </c>
      <c r="D2473" s="66" t="s">
        <v>289</v>
      </c>
      <c r="E2473" s="86">
        <f>+IF(ISNUMBER(DATA!H391),DATA!H391,"n/a")</f>
        <v>17372.939999999999</v>
      </c>
      <c r="F2473" s="77">
        <f>+IF(ISNUMBER(DATA!I391),DATA!I391,"n/a")</f>
        <v>9.4374280698240207E-2</v>
      </c>
      <c r="G2473" s="86">
        <f>+IF(ISNUMBER(DATA!R391),DATA!R391,"n/a")</f>
        <v>60985.19</v>
      </c>
      <c r="H2473" s="77">
        <f>+IF(ISNUMBER(DATA!S391),DATA!S391,"n/a")</f>
        <v>7.3682922535211304E-2</v>
      </c>
      <c r="I2473" s="86">
        <f>+IF(ISNUMBER(DATA!AB391),DATA!AB391,"n/a")</f>
        <v>113641.38</v>
      </c>
      <c r="J2473" s="77">
        <f>+IF(ISNUMBER(DATA!AC391),DATA!AC391,"n/a")</f>
        <v>2.8287795836136501E-2</v>
      </c>
      <c r="K2473" s="86">
        <f>+IF(ISNUMBER(DATA!AL391),DATA!AL391,"n/a")</f>
        <v>216482.53</v>
      </c>
      <c r="L2473" s="77">
        <f>+IF(ISNUMBER(DATA!AM391),DATA!AM391,"n/a")</f>
        <v>-2.4999279387046498E-2</v>
      </c>
      <c r="M2473" s="66"/>
      <c r="N2473" s="66"/>
      <c r="O2473" s="66"/>
      <c r="P2473" s="66"/>
      <c r="Q2473" s="66"/>
      <c r="S2473" s="70"/>
      <c r="U2473" s="70"/>
      <c r="W2473" s="70"/>
      <c r="Y2473" s="70"/>
    </row>
    <row r="2474" spans="1:25" s="69" customFormat="1" x14ac:dyDescent="0.2">
      <c r="A2474" s="66" t="s">
        <v>11</v>
      </c>
      <c r="B2474" s="66" t="s">
        <v>23</v>
      </c>
      <c r="C2474" s="66" t="s">
        <v>9</v>
      </c>
      <c r="D2474" s="66" t="s">
        <v>290</v>
      </c>
      <c r="E2474" s="86">
        <f>+IF(ISNUMBER(DATA!H392),DATA!H392,"n/a")</f>
        <v>35307.129999999997</v>
      </c>
      <c r="F2474" s="77">
        <f>+IF(ISNUMBER(DATA!I392),DATA!I392,"n/a")</f>
        <v>0.31807598274826399</v>
      </c>
      <c r="G2474" s="86">
        <f>+IF(ISNUMBER(DATA!R392),DATA!R392,"n/a")</f>
        <v>102044.15</v>
      </c>
      <c r="H2474" s="77">
        <f>+IF(ISNUMBER(DATA!S392),DATA!S392,"n/a")</f>
        <v>8.2063960485699999E-2</v>
      </c>
      <c r="I2474" s="86">
        <f>+IF(ISNUMBER(DATA!AB392),DATA!AB392,"n/a")</f>
        <v>187340.36</v>
      </c>
      <c r="J2474" s="77">
        <f>+IF(ISNUMBER(DATA!AC392),DATA!AC392,"n/a")</f>
        <v>5.4609041912550602E-2</v>
      </c>
      <c r="K2474" s="86">
        <f>+IF(ISNUMBER(DATA!AL392),DATA!AL392,"n/a")</f>
        <v>351481.99</v>
      </c>
      <c r="L2474" s="77">
        <f>+IF(ISNUMBER(DATA!AM392),DATA!AM392,"n/a")</f>
        <v>6.1928113722950102E-2</v>
      </c>
      <c r="M2474" s="66"/>
      <c r="N2474" s="66"/>
      <c r="O2474" s="66"/>
      <c r="P2474" s="66"/>
      <c r="Q2474" s="66"/>
      <c r="S2474" s="70"/>
      <c r="U2474" s="70"/>
      <c r="W2474" s="70"/>
      <c r="Y2474" s="70"/>
    </row>
    <row r="2475" spans="1:25" s="69" customFormat="1" x14ac:dyDescent="0.2">
      <c r="A2475" s="66" t="s">
        <v>11</v>
      </c>
      <c r="B2475" s="66" t="s">
        <v>23</v>
      </c>
      <c r="C2475" s="66" t="s">
        <v>9</v>
      </c>
      <c r="D2475" s="66" t="s">
        <v>291</v>
      </c>
      <c r="E2475" s="86">
        <f>+IF(ISNUMBER(DATA!H393),DATA!H393,"n/a")</f>
        <v>9261.33</v>
      </c>
      <c r="F2475" s="77">
        <f>+IF(ISNUMBER(DATA!I393),DATA!I393,"n/a")</f>
        <v>0.912577209731679</v>
      </c>
      <c r="G2475" s="86">
        <f>+IF(ISNUMBER(DATA!R393),DATA!R393,"n/a")</f>
        <v>23128.52</v>
      </c>
      <c r="H2475" s="77">
        <f>+IF(ISNUMBER(DATA!S393),DATA!S393,"n/a")</f>
        <v>0.45660818448276103</v>
      </c>
      <c r="I2475" s="86">
        <f>+IF(ISNUMBER(DATA!AB393),DATA!AB393,"n/a")</f>
        <v>39450.11</v>
      </c>
      <c r="J2475" s="77">
        <f>+IF(ISNUMBER(DATA!AC393),DATA!AC393,"n/a")</f>
        <v>0.30724906521182999</v>
      </c>
      <c r="K2475" s="86">
        <f>+IF(ISNUMBER(DATA!AL393),DATA!AL393,"n/a")</f>
        <v>69215.509999999995</v>
      </c>
      <c r="L2475" s="77">
        <f>+IF(ISNUMBER(DATA!AM393),DATA!AM393,"n/a")</f>
        <v>-0.244103058960182</v>
      </c>
      <c r="M2475" s="66"/>
      <c r="N2475" s="66"/>
      <c r="O2475" s="66"/>
      <c r="P2475" s="66"/>
      <c r="Q2475" s="66"/>
      <c r="S2475" s="70"/>
      <c r="U2475" s="70"/>
      <c r="W2475" s="70"/>
      <c r="Y2475" s="70"/>
    </row>
    <row r="2476" spans="1:25" s="69" customFormat="1" x14ac:dyDescent="0.2">
      <c r="A2476" s="66" t="s">
        <v>11</v>
      </c>
      <c r="B2476" s="66" t="s">
        <v>23</v>
      </c>
      <c r="C2476" s="66" t="s">
        <v>9</v>
      </c>
      <c r="D2476" s="66" t="s">
        <v>292</v>
      </c>
      <c r="E2476" s="86">
        <f>+IF(ISNUMBER(DATA!H394),DATA!H394,"n/a")</f>
        <v>72765.3</v>
      </c>
      <c r="F2476" s="77">
        <f>+IF(ISNUMBER(DATA!I394),DATA!I394,"n/a")</f>
        <v>-7.5481405021800502E-3</v>
      </c>
      <c r="G2476" s="86">
        <f>+IF(ISNUMBER(DATA!R394),DATA!R394,"n/a")</f>
        <v>248799.05</v>
      </c>
      <c r="H2476" s="77">
        <f>+IF(ISNUMBER(DATA!S394),DATA!S394,"n/a")</f>
        <v>-2.11573929388032E-3</v>
      </c>
      <c r="I2476" s="86">
        <f>+IF(ISNUMBER(DATA!AB394),DATA!AB394,"n/a")</f>
        <v>489149.87</v>
      </c>
      <c r="J2476" s="77">
        <f>+IF(ISNUMBER(DATA!AC394),DATA!AC394,"n/a")</f>
        <v>-1.6106332553734299E-2</v>
      </c>
      <c r="K2476" s="86">
        <f>+IF(ISNUMBER(DATA!AL394),DATA!AL394,"n/a")</f>
        <v>931982.4</v>
      </c>
      <c r="L2476" s="77">
        <f>+IF(ISNUMBER(DATA!AM394),DATA!AM394,"n/a")</f>
        <v>2.8885241452660001E-3</v>
      </c>
      <c r="M2476" s="66"/>
      <c r="N2476" s="66"/>
      <c r="O2476" s="66"/>
      <c r="P2476" s="66"/>
      <c r="Q2476" s="66"/>
      <c r="S2476" s="70"/>
      <c r="U2476" s="70"/>
      <c r="W2476" s="70"/>
      <c r="Y2476" s="70"/>
    </row>
    <row r="2477" spans="1:25" s="69" customFormat="1" x14ac:dyDescent="0.2">
      <c r="A2477" s="66" t="s">
        <v>11</v>
      </c>
      <c r="B2477" s="66" t="s">
        <v>23</v>
      </c>
      <c r="C2477" s="66" t="s">
        <v>9</v>
      </c>
      <c r="D2477" s="66" t="s">
        <v>293</v>
      </c>
      <c r="E2477" s="86">
        <f>+IF(ISNUMBER(DATA!H395),DATA!H395,"n/a")</f>
        <v>9378.32</v>
      </c>
      <c r="F2477" s="77">
        <f>+IF(ISNUMBER(DATA!I395),DATA!I395,"n/a")</f>
        <v>0.32658323820678298</v>
      </c>
      <c r="G2477" s="86">
        <f>+IF(ISNUMBER(DATA!R395),DATA!R395,"n/a")</f>
        <v>31082.78</v>
      </c>
      <c r="H2477" s="77">
        <f>+IF(ISNUMBER(DATA!S395),DATA!S395,"n/a")</f>
        <v>0.33930104906841202</v>
      </c>
      <c r="I2477" s="86">
        <f>+IF(ISNUMBER(DATA!AB395),DATA!AB395,"n/a")</f>
        <v>55858.87</v>
      </c>
      <c r="J2477" s="77">
        <f>+IF(ISNUMBER(DATA!AC395),DATA!AC395,"n/a")</f>
        <v>0.28603094870990298</v>
      </c>
      <c r="K2477" s="86">
        <f>+IF(ISNUMBER(DATA!AL395),DATA!AL395,"n/a")</f>
        <v>101843.23</v>
      </c>
      <c r="L2477" s="77">
        <f>+IF(ISNUMBER(DATA!AM395),DATA!AM395,"n/a")</f>
        <v>0.129205558566478</v>
      </c>
      <c r="M2477" s="66"/>
      <c r="N2477" s="66"/>
      <c r="O2477" s="66"/>
      <c r="P2477" s="66"/>
      <c r="Q2477" s="66"/>
      <c r="S2477" s="70"/>
      <c r="U2477" s="70"/>
      <c r="W2477" s="70"/>
      <c r="Y2477" s="70"/>
    </row>
    <row r="2478" spans="1:25" s="69" customFormat="1" x14ac:dyDescent="0.2">
      <c r="A2478" s="66" t="s">
        <v>11</v>
      </c>
      <c r="B2478" s="66" t="s">
        <v>23</v>
      </c>
      <c r="C2478" s="66" t="s">
        <v>9</v>
      </c>
      <c r="D2478" s="66" t="s">
        <v>294</v>
      </c>
      <c r="E2478" s="86">
        <f>+IF(ISNUMBER(DATA!H396),DATA!H396,"n/a")</f>
        <v>92485.08</v>
      </c>
      <c r="F2478" s="77">
        <f>+IF(ISNUMBER(DATA!I396),DATA!I396,"n/a")</f>
        <v>0.26422472000423203</v>
      </c>
      <c r="G2478" s="86">
        <f>+IF(ISNUMBER(DATA!R396),DATA!R396,"n/a")</f>
        <v>266055.53999999998</v>
      </c>
      <c r="H2478" s="77">
        <f>+IF(ISNUMBER(DATA!S396),DATA!S396,"n/a")</f>
        <v>4.7245885300917903E-2</v>
      </c>
      <c r="I2478" s="86">
        <f>+IF(ISNUMBER(DATA!AB396),DATA!AB396,"n/a")</f>
        <v>514806.78</v>
      </c>
      <c r="J2478" s="77">
        <f>+IF(ISNUMBER(DATA!AC396),DATA!AC396,"n/a")</f>
        <v>5.1455121808797598E-2</v>
      </c>
      <c r="K2478" s="86">
        <f>+IF(ISNUMBER(DATA!AL396),DATA!AL396,"n/a")</f>
        <v>982378.67</v>
      </c>
      <c r="L2478" s="77">
        <f>+IF(ISNUMBER(DATA!AM396),DATA!AM396,"n/a")</f>
        <v>8.0204245723696499E-2</v>
      </c>
      <c r="M2478" s="66"/>
      <c r="N2478" s="66"/>
      <c r="O2478" s="66"/>
      <c r="P2478" s="66"/>
      <c r="Q2478" s="66"/>
      <c r="S2478" s="70"/>
      <c r="U2478" s="70"/>
      <c r="W2478" s="70"/>
      <c r="Y2478" s="70"/>
    </row>
    <row r="2479" spans="1:25" s="69" customFormat="1" x14ac:dyDescent="0.2">
      <c r="A2479" s="66" t="s">
        <v>11</v>
      </c>
      <c r="B2479" s="66" t="s">
        <v>23</v>
      </c>
      <c r="C2479" s="66" t="s">
        <v>9</v>
      </c>
      <c r="D2479" s="66" t="s">
        <v>295</v>
      </c>
      <c r="E2479" s="86">
        <f>+IF(ISNUMBER(DATA!H397),DATA!H397,"n/a")</f>
        <v>5522.58</v>
      </c>
      <c r="F2479" s="77">
        <f>+IF(ISNUMBER(DATA!I397),DATA!I397,"n/a")</f>
        <v>0.20717144537150201</v>
      </c>
      <c r="G2479" s="86">
        <f>+IF(ISNUMBER(DATA!R397),DATA!R397,"n/a")</f>
        <v>19040.080000000002</v>
      </c>
      <c r="H2479" s="77">
        <f>+IF(ISNUMBER(DATA!S397),DATA!S397,"n/a")</f>
        <v>0.247946369992259</v>
      </c>
      <c r="I2479" s="86">
        <f>+IF(ISNUMBER(DATA!AB397),DATA!AB397,"n/a")</f>
        <v>34071.660000000003</v>
      </c>
      <c r="J2479" s="77">
        <f>+IF(ISNUMBER(DATA!AC397),DATA!AC397,"n/a")</f>
        <v>0.197835774064094</v>
      </c>
      <c r="K2479" s="86">
        <f>+IF(ISNUMBER(DATA!AL397),DATA!AL397,"n/a")</f>
        <v>59137.18</v>
      </c>
      <c r="L2479" s="77">
        <f>+IF(ISNUMBER(DATA!AM397),DATA!AM397,"n/a")</f>
        <v>-0.14124181715739501</v>
      </c>
      <c r="M2479" s="66"/>
      <c r="N2479" s="66"/>
      <c r="O2479" s="66"/>
      <c r="P2479" s="66"/>
      <c r="Q2479" s="66"/>
      <c r="S2479" s="70"/>
      <c r="U2479" s="70"/>
      <c r="W2479" s="70"/>
      <c r="Y2479" s="70"/>
    </row>
    <row r="2480" spans="1:25" s="69" customFormat="1" x14ac:dyDescent="0.2">
      <c r="A2480" s="66" t="s">
        <v>11</v>
      </c>
      <c r="B2480" s="66" t="s">
        <v>23</v>
      </c>
      <c r="C2480" s="66" t="s">
        <v>9</v>
      </c>
      <c r="D2480" s="66" t="s">
        <v>296</v>
      </c>
      <c r="E2480" s="86">
        <f>+IF(ISNUMBER(DATA!H398),DATA!H398,"n/a")</f>
        <v>8711.23</v>
      </c>
      <c r="F2480" s="77">
        <f>+IF(ISNUMBER(DATA!I398),DATA!I398,"n/a")</f>
        <v>-0.59421178967393895</v>
      </c>
      <c r="G2480" s="86">
        <f>+IF(ISNUMBER(DATA!R398),DATA!R398,"n/a")</f>
        <v>29709.4</v>
      </c>
      <c r="H2480" s="77">
        <f>+IF(ISNUMBER(DATA!S398),DATA!S398,"n/a")</f>
        <v>-0.59105995793242005</v>
      </c>
      <c r="I2480" s="86">
        <f>+IF(ISNUMBER(DATA!AB398),DATA!AB398,"n/a")</f>
        <v>58025.279999999999</v>
      </c>
      <c r="J2480" s="77">
        <f>+IF(ISNUMBER(DATA!AC398),DATA!AC398,"n/a")</f>
        <v>-0.59285910951331999</v>
      </c>
      <c r="K2480" s="86">
        <f>+IF(ISNUMBER(DATA!AL398),DATA!AL398,"n/a")</f>
        <v>112862.17</v>
      </c>
      <c r="L2480" s="77">
        <f>+IF(ISNUMBER(DATA!AM398),DATA!AM398,"n/a")</f>
        <v>-0.58276593215880901</v>
      </c>
      <c r="M2480" s="66"/>
      <c r="N2480" s="66"/>
      <c r="O2480" s="66"/>
      <c r="P2480" s="66"/>
      <c r="Q2480" s="66"/>
      <c r="S2480" s="70"/>
      <c r="U2480" s="70"/>
      <c r="W2480" s="70"/>
      <c r="Y2480" s="70"/>
    </row>
    <row r="2481" spans="1:25" s="69" customFormat="1" x14ac:dyDescent="0.2">
      <c r="A2481" s="66" t="s">
        <v>11</v>
      </c>
      <c r="B2481" s="66" t="s">
        <v>23</v>
      </c>
      <c r="C2481" s="66" t="s">
        <v>9</v>
      </c>
      <c r="D2481" s="66" t="s">
        <v>297</v>
      </c>
      <c r="E2481" s="86">
        <f>+IF(ISNUMBER(DATA!H399),DATA!H399,"n/a")</f>
        <v>20684.39</v>
      </c>
      <c r="F2481" s="77">
        <f>+IF(ISNUMBER(DATA!I399),DATA!I399,"n/a")</f>
        <v>0.33777633479219998</v>
      </c>
      <c r="G2481" s="86">
        <f>+IF(ISNUMBER(DATA!R399),DATA!R399,"n/a")</f>
        <v>62976.5</v>
      </c>
      <c r="H2481" s="77">
        <f>+IF(ISNUMBER(DATA!S399),DATA!S399,"n/a")</f>
        <v>0.22227078625996599</v>
      </c>
      <c r="I2481" s="86">
        <f>+IF(ISNUMBER(DATA!AB399),DATA!AB399,"n/a")</f>
        <v>115381.29</v>
      </c>
      <c r="J2481" s="77">
        <f>+IF(ISNUMBER(DATA!AC399),DATA!AC399,"n/a")</f>
        <v>0.21102778667886399</v>
      </c>
      <c r="K2481" s="86">
        <f>+IF(ISNUMBER(DATA!AL399),DATA!AL399,"n/a")</f>
        <v>212041.68</v>
      </c>
      <c r="L2481" s="77">
        <f>+IF(ISNUMBER(DATA!AM399),DATA!AM399,"n/a")</f>
        <v>0.113197374252585</v>
      </c>
      <c r="M2481" s="66"/>
      <c r="N2481" s="66"/>
      <c r="O2481" s="66"/>
      <c r="P2481" s="66"/>
      <c r="Q2481" s="66"/>
      <c r="S2481" s="70"/>
      <c r="U2481" s="70"/>
      <c r="W2481" s="70"/>
      <c r="Y2481" s="70"/>
    </row>
    <row r="2482" spans="1:25" s="69" customFormat="1" x14ac:dyDescent="0.2">
      <c r="A2482" s="66" t="s">
        <v>11</v>
      </c>
      <c r="B2482" s="66" t="s">
        <v>23</v>
      </c>
      <c r="C2482" s="66" t="s">
        <v>9</v>
      </c>
      <c r="D2482" s="66" t="s">
        <v>298</v>
      </c>
      <c r="E2482" s="86">
        <f>+IF(ISNUMBER(DATA!H400),DATA!H400,"n/a")</f>
        <v>29286.63</v>
      </c>
      <c r="F2482" s="77">
        <f>+IF(ISNUMBER(DATA!I400),DATA!I400,"n/a")</f>
        <v>0.231392129367814</v>
      </c>
      <c r="G2482" s="86">
        <f>+IF(ISNUMBER(DATA!R400),DATA!R400,"n/a")</f>
        <v>92025</v>
      </c>
      <c r="H2482" s="77">
        <f>+IF(ISNUMBER(DATA!S400),DATA!S400,"n/a")</f>
        <v>0.19758258146880001</v>
      </c>
      <c r="I2482" s="86">
        <f>+IF(ISNUMBER(DATA!AB400),DATA!AB400,"n/a")</f>
        <v>165649.34</v>
      </c>
      <c r="J2482" s="77">
        <f>+IF(ISNUMBER(DATA!AC400),DATA!AC400,"n/a")</f>
        <v>0.19001561071068601</v>
      </c>
      <c r="K2482" s="86">
        <f>+IF(ISNUMBER(DATA!AL400),DATA!AL400,"n/a")</f>
        <v>304500.19</v>
      </c>
      <c r="L2482" s="77">
        <f>+IF(ISNUMBER(DATA!AM400),DATA!AM400,"n/a")</f>
        <v>0.191595620675553</v>
      </c>
      <c r="M2482" s="66"/>
      <c r="N2482" s="66"/>
      <c r="O2482" s="66"/>
      <c r="P2482" s="66"/>
      <c r="Q2482" s="66"/>
      <c r="S2482" s="70"/>
      <c r="U2482" s="70"/>
      <c r="W2482" s="70"/>
      <c r="Y2482" s="70"/>
    </row>
    <row r="2483" spans="1:25" s="69" customFormat="1" x14ac:dyDescent="0.2">
      <c r="A2483" s="66" t="s">
        <v>11</v>
      </c>
      <c r="B2483" s="66" t="s">
        <v>23</v>
      </c>
      <c r="C2483" s="66" t="s">
        <v>9</v>
      </c>
      <c r="D2483" s="66" t="s">
        <v>299</v>
      </c>
      <c r="E2483" s="86">
        <f>+IF(ISNUMBER(DATA!H401),DATA!H401,"n/a")</f>
        <v>128497.81</v>
      </c>
      <c r="F2483" s="77">
        <f>+IF(ISNUMBER(DATA!I401),DATA!I401,"n/a")</f>
        <v>8.7353457584834204E-2</v>
      </c>
      <c r="G2483" s="86">
        <f>+IF(ISNUMBER(DATA!R401),DATA!R401,"n/a")</f>
        <v>415410.99</v>
      </c>
      <c r="H2483" s="77">
        <f>+IF(ISNUMBER(DATA!S401),DATA!S401,"n/a")</f>
        <v>8.0201851464837395E-2</v>
      </c>
      <c r="I2483" s="86">
        <f>+IF(ISNUMBER(DATA!AB401),DATA!AB401,"n/a")</f>
        <v>814273</v>
      </c>
      <c r="J2483" s="77">
        <f>+IF(ISNUMBER(DATA!AC401),DATA!AC401,"n/a")</f>
        <v>0.16772376203481501</v>
      </c>
      <c r="K2483" s="86">
        <f>+IF(ISNUMBER(DATA!AL401),DATA!AL401,"n/a")</f>
        <v>1509535.67</v>
      </c>
      <c r="L2483" s="77">
        <f>+IF(ISNUMBER(DATA!AM401),DATA!AM401,"n/a")</f>
        <v>0.18686015439714701</v>
      </c>
      <c r="M2483" s="66"/>
      <c r="N2483" s="66"/>
      <c r="O2483" s="66"/>
      <c r="P2483" s="66"/>
      <c r="Q2483" s="66"/>
      <c r="S2483" s="70"/>
      <c r="U2483" s="70"/>
      <c r="W2483" s="70"/>
      <c r="Y2483" s="70"/>
    </row>
    <row r="2484" spans="1:25" s="69" customFormat="1" x14ac:dyDescent="0.2">
      <c r="A2484" s="66" t="s">
        <v>11</v>
      </c>
      <c r="B2484" s="66" t="s">
        <v>23</v>
      </c>
      <c r="C2484" s="66" t="s">
        <v>9</v>
      </c>
      <c r="D2484" s="66" t="s">
        <v>300</v>
      </c>
      <c r="E2484" s="86">
        <f>+IF(ISNUMBER(DATA!H402),DATA!H402,"n/a")</f>
        <v>65015.44</v>
      </c>
      <c r="F2484" s="77">
        <f>+IF(ISNUMBER(DATA!I402),DATA!I402,"n/a")</f>
        <v>0.193217088977439</v>
      </c>
      <c r="G2484" s="86">
        <f>+IF(ISNUMBER(DATA!R402),DATA!R402,"n/a")</f>
        <v>217700.85</v>
      </c>
      <c r="H2484" s="77">
        <f>+IF(ISNUMBER(DATA!S402),DATA!S402,"n/a")</f>
        <v>0.106797735003458</v>
      </c>
      <c r="I2484" s="86">
        <f>+IF(ISNUMBER(DATA!AB402),DATA!AB402,"n/a")</f>
        <v>418690.5</v>
      </c>
      <c r="J2484" s="77">
        <f>+IF(ISNUMBER(DATA!AC402),DATA!AC402,"n/a")</f>
        <v>0.18588657030734901</v>
      </c>
      <c r="K2484" s="86">
        <f>+IF(ISNUMBER(DATA!AL402),DATA!AL402,"n/a")</f>
        <v>734724.59</v>
      </c>
      <c r="L2484" s="77">
        <f>+IF(ISNUMBER(DATA!AM402),DATA!AM402,"n/a")</f>
        <v>0.11017482499995</v>
      </c>
      <c r="M2484" s="66"/>
      <c r="N2484" s="66"/>
      <c r="O2484" s="66"/>
      <c r="P2484" s="66"/>
      <c r="Q2484" s="66"/>
      <c r="S2484" s="70"/>
      <c r="U2484" s="70"/>
      <c r="W2484" s="70"/>
      <c r="Y2484" s="70"/>
    </row>
    <row r="2485" spans="1:25" s="69" customFormat="1" x14ac:dyDescent="0.2">
      <c r="A2485" s="66" t="s">
        <v>11</v>
      </c>
      <c r="B2485" s="66" t="s">
        <v>23</v>
      </c>
      <c r="C2485" s="66" t="s">
        <v>9</v>
      </c>
      <c r="D2485" s="66" t="s">
        <v>301</v>
      </c>
      <c r="E2485" s="86">
        <f>+IF(ISNUMBER(DATA!H403),DATA!H403,"n/a")</f>
        <v>7887.16</v>
      </c>
      <c r="F2485" s="77">
        <f>+IF(ISNUMBER(DATA!I403),DATA!I403,"n/a")</f>
        <v>0.26634030740281101</v>
      </c>
      <c r="G2485" s="86">
        <f>+IF(ISNUMBER(DATA!R403),DATA!R403,"n/a")</f>
        <v>26490.080000000002</v>
      </c>
      <c r="H2485" s="77">
        <f>+IF(ISNUMBER(DATA!S403),DATA!S403,"n/a")</f>
        <v>0.16549442949022</v>
      </c>
      <c r="I2485" s="86">
        <f>+IF(ISNUMBER(DATA!AB403),DATA!AB403,"n/a")</f>
        <v>48593.84</v>
      </c>
      <c r="J2485" s="77">
        <f>+IF(ISNUMBER(DATA!AC403),DATA!AC403,"n/a")</f>
        <v>0.22986075502775699</v>
      </c>
      <c r="K2485" s="86">
        <f>+IF(ISNUMBER(DATA!AL403),DATA!AL403,"n/a")</f>
        <v>86969.73</v>
      </c>
      <c r="L2485" s="77">
        <f>+IF(ISNUMBER(DATA!AM403),DATA!AM403,"n/a")</f>
        <v>0.20821832741054</v>
      </c>
      <c r="M2485" s="66"/>
      <c r="N2485" s="66"/>
      <c r="O2485" s="66"/>
      <c r="P2485" s="66"/>
      <c r="Q2485" s="66"/>
      <c r="S2485" s="70"/>
      <c r="U2485" s="70"/>
      <c r="W2485" s="70"/>
      <c r="Y2485" s="70"/>
    </row>
    <row r="2486" spans="1:25" s="69" customFormat="1" x14ac:dyDescent="0.2">
      <c r="A2486" s="66" t="s">
        <v>11</v>
      </c>
      <c r="B2486" s="66" t="s">
        <v>23</v>
      </c>
      <c r="C2486" s="66" t="s">
        <v>9</v>
      </c>
      <c r="D2486" s="66" t="s">
        <v>302</v>
      </c>
      <c r="E2486" s="86">
        <f>+IF(ISNUMBER(DATA!H404),DATA!H404,"n/a")</f>
        <v>59092.18</v>
      </c>
      <c r="F2486" s="77">
        <f>+IF(ISNUMBER(DATA!I404),DATA!I404,"n/a")</f>
        <v>0.26387192096311601</v>
      </c>
      <c r="G2486" s="86">
        <f>+IF(ISNUMBER(DATA!R404),DATA!R404,"n/a")</f>
        <v>172634.5</v>
      </c>
      <c r="H2486" s="77">
        <f>+IF(ISNUMBER(DATA!S404),DATA!S404,"n/a")</f>
        <v>3.8720215490769698E-2</v>
      </c>
      <c r="I2486" s="86">
        <f>+IF(ISNUMBER(DATA!AB404),DATA!AB404,"n/a")</f>
        <v>324961.26</v>
      </c>
      <c r="J2486" s="77">
        <f>+IF(ISNUMBER(DATA!AC404),DATA!AC404,"n/a")</f>
        <v>1.84767757261469E-2</v>
      </c>
      <c r="K2486" s="86">
        <f>+IF(ISNUMBER(DATA!AL404),DATA!AL404,"n/a")</f>
        <v>622748.4</v>
      </c>
      <c r="L2486" s="77">
        <f>+IF(ISNUMBER(DATA!AM404),DATA!AM404,"n/a")</f>
        <v>4.9312436154376499E-2</v>
      </c>
      <c r="M2486" s="66"/>
      <c r="N2486" s="66"/>
      <c r="O2486" s="66"/>
      <c r="P2486" s="66"/>
      <c r="Q2486" s="66"/>
      <c r="S2486" s="70"/>
      <c r="U2486" s="70"/>
      <c r="W2486" s="70"/>
      <c r="Y2486" s="70"/>
    </row>
    <row r="2487" spans="1:25" s="69" customFormat="1" x14ac:dyDescent="0.2">
      <c r="A2487" s="66" t="s">
        <v>11</v>
      </c>
      <c r="B2487" s="66" t="s">
        <v>23</v>
      </c>
      <c r="C2487" s="66" t="s">
        <v>9</v>
      </c>
      <c r="D2487" s="66" t="s">
        <v>303</v>
      </c>
      <c r="E2487" s="86">
        <f>+IF(ISNUMBER(DATA!H405),DATA!H405,"n/a")</f>
        <v>13782.48</v>
      </c>
      <c r="F2487" s="77">
        <f>+IF(ISNUMBER(DATA!I405),DATA!I405,"n/a")</f>
        <v>0.147994702516305</v>
      </c>
      <c r="G2487" s="86">
        <f>+IF(ISNUMBER(DATA!R405),DATA!R405,"n/a")</f>
        <v>47485.55</v>
      </c>
      <c r="H2487" s="77">
        <f>+IF(ISNUMBER(DATA!S405),DATA!S405,"n/a")</f>
        <v>0.12440376626501</v>
      </c>
      <c r="I2487" s="86">
        <f>+IF(ISNUMBER(DATA!AB405),DATA!AB405,"n/a")</f>
        <v>84922.02</v>
      </c>
      <c r="J2487" s="77">
        <f>+IF(ISNUMBER(DATA!AC405),DATA!AC405,"n/a")</f>
        <v>8.3732417363859404E-2</v>
      </c>
      <c r="K2487" s="86">
        <f>+IF(ISNUMBER(DATA!AL405),DATA!AL405,"n/a")</f>
        <v>159648.87</v>
      </c>
      <c r="L2487" s="77">
        <f>+IF(ISNUMBER(DATA!AM405),DATA!AM405,"n/a")</f>
        <v>5.4859421229921303E-2</v>
      </c>
      <c r="M2487" s="66"/>
      <c r="N2487" s="66"/>
      <c r="O2487" s="66"/>
      <c r="P2487" s="66"/>
      <c r="Q2487" s="66"/>
      <c r="S2487" s="70"/>
      <c r="U2487" s="70"/>
      <c r="W2487" s="70"/>
      <c r="Y2487" s="70"/>
    </row>
    <row r="2488" spans="1:25" s="69" customFormat="1" x14ac:dyDescent="0.2">
      <c r="A2488" s="66" t="s">
        <v>11</v>
      </c>
      <c r="B2488" s="66" t="s">
        <v>23</v>
      </c>
      <c r="C2488" s="66" t="s">
        <v>9</v>
      </c>
      <c r="D2488" s="66" t="s">
        <v>304</v>
      </c>
      <c r="E2488" s="86">
        <f>+IF(ISNUMBER(DATA!H406),DATA!H406,"n/a")</f>
        <v>66865.320000000007</v>
      </c>
      <c r="F2488" s="77">
        <f>+IF(ISNUMBER(DATA!I406),DATA!I406,"n/a")</f>
        <v>5.2329143499614601E-2</v>
      </c>
      <c r="G2488" s="86">
        <f>+IF(ISNUMBER(DATA!R406),DATA!R406,"n/a")</f>
        <v>217487.73</v>
      </c>
      <c r="H2488" s="77">
        <f>+IF(ISNUMBER(DATA!S406),DATA!S406,"n/a")</f>
        <v>5.4757055376996502E-2</v>
      </c>
      <c r="I2488" s="86">
        <f>+IF(ISNUMBER(DATA!AB406),DATA!AB406,"n/a")</f>
        <v>424044.49</v>
      </c>
      <c r="J2488" s="77">
        <f>+IF(ISNUMBER(DATA!AC406),DATA!AC406,"n/a")</f>
        <v>8.6309173013244603E-2</v>
      </c>
      <c r="K2488" s="86">
        <f>+IF(ISNUMBER(DATA!AL406),DATA!AL406,"n/a")</f>
        <v>788488.46</v>
      </c>
      <c r="L2488" s="77">
        <f>+IF(ISNUMBER(DATA!AM406),DATA!AM406,"n/a")</f>
        <v>0.10468337405754199</v>
      </c>
      <c r="M2488" s="66"/>
      <c r="N2488" s="66"/>
      <c r="O2488" s="66"/>
      <c r="P2488" s="66"/>
      <c r="Q2488" s="66"/>
      <c r="S2488" s="70"/>
      <c r="U2488" s="70"/>
      <c r="W2488" s="70"/>
      <c r="Y2488" s="70"/>
    </row>
    <row r="2489" spans="1:25" s="69" customFormat="1" x14ac:dyDescent="0.2">
      <c r="A2489" s="66" t="s">
        <v>11</v>
      </c>
      <c r="B2489" s="66" t="s">
        <v>23</v>
      </c>
      <c r="C2489" s="66" t="s">
        <v>9</v>
      </c>
      <c r="D2489" s="66" t="s">
        <v>305</v>
      </c>
      <c r="E2489" s="86">
        <f>+IF(ISNUMBER(DATA!H407),DATA!H407,"n/a")</f>
        <v>26786</v>
      </c>
      <c r="F2489" s="77">
        <f>+IF(ISNUMBER(DATA!I407),DATA!I407,"n/a")</f>
        <v>-0.121317322015584</v>
      </c>
      <c r="G2489" s="86">
        <f>+IF(ISNUMBER(DATA!R407),DATA!R407,"n/a")</f>
        <v>93881.13</v>
      </c>
      <c r="H2489" s="77">
        <f>+IF(ISNUMBER(DATA!S407),DATA!S407,"n/a")</f>
        <v>-4.2410367302807998E-2</v>
      </c>
      <c r="I2489" s="86">
        <f>+IF(ISNUMBER(DATA!AB407),DATA!AB407,"n/a")</f>
        <v>181725.75</v>
      </c>
      <c r="J2489" s="77">
        <f>+IF(ISNUMBER(DATA!AC407),DATA!AC407,"n/a")</f>
        <v>-8.3251232978705392E-3</v>
      </c>
      <c r="K2489" s="86">
        <f>+IF(ISNUMBER(DATA!AL407),DATA!AL407,"n/a")</f>
        <v>340466.4</v>
      </c>
      <c r="L2489" s="77">
        <f>+IF(ISNUMBER(DATA!AM407),DATA!AM407,"n/a")</f>
        <v>3.9022962018543897E-2</v>
      </c>
      <c r="M2489" s="66"/>
      <c r="N2489" s="66"/>
      <c r="O2489" s="66"/>
      <c r="P2489" s="66"/>
      <c r="Q2489" s="66"/>
      <c r="S2489" s="70"/>
      <c r="U2489" s="70"/>
      <c r="W2489" s="70"/>
      <c r="Y2489" s="70"/>
    </row>
    <row r="2490" spans="1:25" s="69" customFormat="1" x14ac:dyDescent="0.2">
      <c r="A2490" s="66" t="s">
        <v>11</v>
      </c>
      <c r="B2490" s="66" t="s">
        <v>23</v>
      </c>
      <c r="C2490" s="66" t="s">
        <v>9</v>
      </c>
      <c r="D2490" s="66" t="s">
        <v>306</v>
      </c>
      <c r="E2490" s="86">
        <f>+IF(ISNUMBER(DATA!H408),DATA!H408,"n/a")</f>
        <v>28997.84</v>
      </c>
      <c r="F2490" s="77">
        <f>+IF(ISNUMBER(DATA!I408),DATA!I408,"n/a")</f>
        <v>2.26960204639081E-2</v>
      </c>
      <c r="G2490" s="86">
        <f>+IF(ISNUMBER(DATA!R408),DATA!R408,"n/a")</f>
        <v>97553.91</v>
      </c>
      <c r="H2490" s="77">
        <f>+IF(ISNUMBER(DATA!S408),DATA!S408,"n/a")</f>
        <v>6.2509659410414101E-2</v>
      </c>
      <c r="I2490" s="86">
        <f>+IF(ISNUMBER(DATA!AB408),DATA!AB408,"n/a")</f>
        <v>190551.9</v>
      </c>
      <c r="J2490" s="77">
        <f>+IF(ISNUMBER(DATA!AC408),DATA!AC408,"n/a")</f>
        <v>0.12929776336674001</v>
      </c>
      <c r="K2490" s="86">
        <f>+IF(ISNUMBER(DATA!AL408),DATA!AL408,"n/a")</f>
        <v>364966.61</v>
      </c>
      <c r="L2490" s="77">
        <f>+IF(ISNUMBER(DATA!AM408),DATA!AM408,"n/a")</f>
        <v>0.137578699985166</v>
      </c>
      <c r="M2490" s="66"/>
      <c r="N2490" s="66"/>
      <c r="O2490" s="66"/>
      <c r="P2490" s="66"/>
      <c r="Q2490" s="66"/>
      <c r="S2490" s="70"/>
      <c r="U2490" s="70"/>
      <c r="W2490" s="70"/>
      <c r="Y2490" s="70"/>
    </row>
    <row r="2491" spans="1:25" s="69" customFormat="1" x14ac:dyDescent="0.2">
      <c r="A2491" s="66" t="s">
        <v>11</v>
      </c>
      <c r="B2491" s="66" t="s">
        <v>23</v>
      </c>
      <c r="C2491" s="66" t="s">
        <v>9</v>
      </c>
      <c r="D2491" s="66" t="s">
        <v>307</v>
      </c>
      <c r="E2491" s="86">
        <f>+IF(ISNUMBER(DATA!H409),DATA!H409,"n/a")</f>
        <v>25358.82</v>
      </c>
      <c r="F2491" s="77">
        <f>+IF(ISNUMBER(DATA!I409),DATA!I409,"n/a")</f>
        <v>-6.3646564778105999E-2</v>
      </c>
      <c r="G2491" s="86">
        <f>+IF(ISNUMBER(DATA!R409),DATA!R409,"n/a")</f>
        <v>86379.75</v>
      </c>
      <c r="H2491" s="77">
        <f>+IF(ISNUMBER(DATA!S409),DATA!S409,"n/a")</f>
        <v>-3.3004877193615001E-2</v>
      </c>
      <c r="I2491" s="86">
        <f>+IF(ISNUMBER(DATA!AB409),DATA!AB409,"n/a")</f>
        <v>169923.45</v>
      </c>
      <c r="J2491" s="77">
        <f>+IF(ISNUMBER(DATA!AC409),DATA!AC409,"n/a")</f>
        <v>-1.54944082411271E-2</v>
      </c>
      <c r="K2491" s="86">
        <f>+IF(ISNUMBER(DATA!AL409),DATA!AL409,"n/a")</f>
        <v>328060.07</v>
      </c>
      <c r="L2491" s="77">
        <f>+IF(ISNUMBER(DATA!AM409),DATA!AM409,"n/a")</f>
        <v>-1.8897479174753099E-2</v>
      </c>
      <c r="M2491" s="66"/>
      <c r="N2491" s="66"/>
      <c r="O2491" s="66"/>
      <c r="P2491" s="66"/>
      <c r="Q2491" s="66"/>
      <c r="S2491" s="70"/>
      <c r="U2491" s="70"/>
      <c r="W2491" s="70"/>
      <c r="Y2491" s="70"/>
    </row>
    <row r="2492" spans="1:25" s="69" customFormat="1" x14ac:dyDescent="0.2">
      <c r="A2492" s="66" t="s">
        <v>11</v>
      </c>
      <c r="B2492" s="66" t="s">
        <v>23</v>
      </c>
      <c r="C2492" s="66" t="s">
        <v>9</v>
      </c>
      <c r="D2492" s="66" t="s">
        <v>308</v>
      </c>
      <c r="E2492" s="86">
        <f>+IF(ISNUMBER(DATA!H410),DATA!H410,"n/a")</f>
        <v>33864.29</v>
      </c>
      <c r="F2492" s="77">
        <f>+IF(ISNUMBER(DATA!I410),DATA!I410,"n/a")</f>
        <v>0.230275846960866</v>
      </c>
      <c r="G2492" s="86">
        <f>+IF(ISNUMBER(DATA!R410),DATA!R410,"n/a")</f>
        <v>107719.78</v>
      </c>
      <c r="H2492" s="77">
        <f>+IF(ISNUMBER(DATA!S410),DATA!S410,"n/a")</f>
        <v>0.21455813028925</v>
      </c>
      <c r="I2492" s="86">
        <f>+IF(ISNUMBER(DATA!AB410),DATA!AB410,"n/a")</f>
        <v>199289.17</v>
      </c>
      <c r="J2492" s="77">
        <f>+IF(ISNUMBER(DATA!AC410),DATA!AC410,"n/a")</f>
        <v>0.23541930723739701</v>
      </c>
      <c r="K2492" s="86">
        <f>+IF(ISNUMBER(DATA!AL410),DATA!AL410,"n/a")</f>
        <v>352304.68</v>
      </c>
      <c r="L2492" s="77">
        <f>+IF(ISNUMBER(DATA!AM410),DATA!AM410,"n/a")</f>
        <v>0.15263441516489501</v>
      </c>
      <c r="M2492" s="66"/>
      <c r="N2492" s="66"/>
      <c r="O2492" s="66"/>
      <c r="P2492" s="66"/>
      <c r="Q2492" s="66"/>
      <c r="S2492" s="70"/>
      <c r="U2492" s="70"/>
      <c r="W2492" s="70"/>
      <c r="Y2492" s="70"/>
    </row>
    <row r="2493" spans="1:25" s="69" customFormat="1" x14ac:dyDescent="0.2">
      <c r="A2493" s="66" t="s">
        <v>11</v>
      </c>
      <c r="B2493" s="66" t="s">
        <v>23</v>
      </c>
      <c r="C2493" s="66" t="s">
        <v>9</v>
      </c>
      <c r="D2493" s="66" t="s">
        <v>309</v>
      </c>
      <c r="E2493" s="86">
        <f>+IF(ISNUMBER(DATA!H411),DATA!H411,"n/a")</f>
        <v>27558.74</v>
      </c>
      <c r="F2493" s="77">
        <f>+IF(ISNUMBER(DATA!I411),DATA!I411,"n/a")</f>
        <v>0.32248075333022702</v>
      </c>
      <c r="G2493" s="86">
        <f>+IF(ISNUMBER(DATA!R411),DATA!R411,"n/a")</f>
        <v>88978.73</v>
      </c>
      <c r="H2493" s="77">
        <f>+IF(ISNUMBER(DATA!S411),DATA!S411,"n/a")</f>
        <v>0.353723301884453</v>
      </c>
      <c r="I2493" s="86">
        <f>+IF(ISNUMBER(DATA!AB411),DATA!AB411,"n/a")</f>
        <v>165040.89000000001</v>
      </c>
      <c r="J2493" s="77">
        <f>+IF(ISNUMBER(DATA!AC411),DATA!AC411,"n/a")</f>
        <v>0.30148987612886102</v>
      </c>
      <c r="K2493" s="86">
        <f>+IF(ISNUMBER(DATA!AL411),DATA!AL411,"n/a")</f>
        <v>283586.05</v>
      </c>
      <c r="L2493" s="77">
        <f>+IF(ISNUMBER(DATA!AM411),DATA!AM411,"n/a")</f>
        <v>0.133642112766721</v>
      </c>
      <c r="M2493" s="66"/>
      <c r="N2493" s="66"/>
      <c r="O2493" s="66"/>
      <c r="P2493" s="66"/>
      <c r="Q2493" s="66"/>
      <c r="S2493" s="70"/>
      <c r="U2493" s="70"/>
      <c r="W2493" s="70"/>
      <c r="Y2493" s="70"/>
    </row>
    <row r="2494" spans="1:25" s="69" customFormat="1" x14ac:dyDescent="0.2">
      <c r="A2494" s="66" t="s">
        <v>11</v>
      </c>
      <c r="B2494" s="66" t="s">
        <v>23</v>
      </c>
      <c r="C2494" s="66" t="s">
        <v>9</v>
      </c>
      <c r="D2494" s="66" t="s">
        <v>310</v>
      </c>
      <c r="E2494" s="86">
        <f>+IF(ISNUMBER(DATA!H412),DATA!H412,"n/a")</f>
        <v>15168.8</v>
      </c>
      <c r="F2494" s="77">
        <f>+IF(ISNUMBER(DATA!I412),DATA!I412,"n/a")</f>
        <v>0.40481769265676898</v>
      </c>
      <c r="G2494" s="86">
        <f>+IF(ISNUMBER(DATA!R412),DATA!R412,"n/a")</f>
        <v>48956.78</v>
      </c>
      <c r="H2494" s="77">
        <f>+IF(ISNUMBER(DATA!S412),DATA!S412,"n/a")</f>
        <v>0.46901732900320797</v>
      </c>
      <c r="I2494" s="86">
        <f>+IF(ISNUMBER(DATA!AB412),DATA!AB412,"n/a")</f>
        <v>89360.49</v>
      </c>
      <c r="J2494" s="77">
        <f>+IF(ISNUMBER(DATA!AC412),DATA!AC412,"n/a")</f>
        <v>0.485075867084444</v>
      </c>
      <c r="K2494" s="86">
        <f>+IF(ISNUMBER(DATA!AL412),DATA!AL412,"n/a")</f>
        <v>153466.46</v>
      </c>
      <c r="L2494" s="77">
        <f>+IF(ISNUMBER(DATA!AM412),DATA!AM412,"n/a")</f>
        <v>0.30830026418096101</v>
      </c>
      <c r="M2494" s="66"/>
      <c r="N2494" s="66"/>
      <c r="O2494" s="66"/>
      <c r="P2494" s="66"/>
      <c r="Q2494" s="66"/>
      <c r="S2494" s="70"/>
      <c r="U2494" s="70"/>
      <c r="W2494" s="70"/>
      <c r="Y2494" s="70"/>
    </row>
    <row r="2495" spans="1:25" s="69" customFormat="1" x14ac:dyDescent="0.2">
      <c r="A2495" s="66" t="s">
        <v>11</v>
      </c>
      <c r="B2495" s="66" t="s">
        <v>23</v>
      </c>
      <c r="C2495" s="66" t="s">
        <v>9</v>
      </c>
      <c r="D2495" s="66" t="s">
        <v>311</v>
      </c>
      <c r="E2495" s="86">
        <f>+IF(ISNUMBER(DATA!H413),DATA!H413,"n/a")</f>
        <v>22223.08</v>
      </c>
      <c r="F2495" s="77">
        <f>+IF(ISNUMBER(DATA!I413),DATA!I413,"n/a")</f>
        <v>-0.244901155902223</v>
      </c>
      <c r="G2495" s="86">
        <f>+IF(ISNUMBER(DATA!R413),DATA!R413,"n/a")</f>
        <v>75738.45</v>
      </c>
      <c r="H2495" s="77">
        <f>+IF(ISNUMBER(DATA!S413),DATA!S413,"n/a")</f>
        <v>-0.234637127811445</v>
      </c>
      <c r="I2495" s="86">
        <f>+IF(ISNUMBER(DATA!AB413),DATA!AB413,"n/a")</f>
        <v>145996.26999999999</v>
      </c>
      <c r="J2495" s="77">
        <f>+IF(ISNUMBER(DATA!AC413),DATA!AC413,"n/a")</f>
        <v>-0.24581488890362899</v>
      </c>
      <c r="K2495" s="86">
        <f>+IF(ISNUMBER(DATA!AL413),DATA!AL413,"n/a")</f>
        <v>322703.40000000002</v>
      </c>
      <c r="L2495" s="77">
        <f>+IF(ISNUMBER(DATA!AM413),DATA!AM413,"n/a")</f>
        <v>-8.0975749122180404E-2</v>
      </c>
      <c r="M2495" s="66"/>
      <c r="N2495" s="66"/>
      <c r="O2495" s="66"/>
      <c r="P2495" s="66"/>
      <c r="Q2495" s="66"/>
      <c r="S2495" s="70"/>
      <c r="U2495" s="70"/>
      <c r="W2495" s="70"/>
      <c r="Y2495" s="70"/>
    </row>
    <row r="2496" spans="1:25" s="69" customFormat="1" x14ac:dyDescent="0.2">
      <c r="A2496" s="66" t="s">
        <v>11</v>
      </c>
      <c r="B2496" s="66" t="s">
        <v>23</v>
      </c>
      <c r="C2496" s="66" t="s">
        <v>9</v>
      </c>
      <c r="D2496" s="66" t="s">
        <v>312</v>
      </c>
      <c r="E2496" s="86">
        <f>+IF(ISNUMBER(DATA!H414),DATA!H414,"n/a")</f>
        <v>8583.0400000000009</v>
      </c>
      <c r="F2496" s="77">
        <f>+IF(ISNUMBER(DATA!I414),DATA!I414,"n/a")</f>
        <v>0.116822788647835</v>
      </c>
      <c r="G2496" s="86">
        <f>+IF(ISNUMBER(DATA!R414),DATA!R414,"n/a")</f>
        <v>30839.74</v>
      </c>
      <c r="H2496" s="77">
        <f>+IF(ISNUMBER(DATA!S414),DATA!S414,"n/a")</f>
        <v>0.204775702391328</v>
      </c>
      <c r="I2496" s="86">
        <f>+IF(ISNUMBER(DATA!AB414),DATA!AB414,"n/a")</f>
        <v>56796.98</v>
      </c>
      <c r="J2496" s="77">
        <f>+IF(ISNUMBER(DATA!AC414),DATA!AC414,"n/a")</f>
        <v>0.28767102790177801</v>
      </c>
      <c r="K2496" s="86">
        <f>+IF(ISNUMBER(DATA!AL414),DATA!AL414,"n/a")</f>
        <v>99986.57</v>
      </c>
      <c r="L2496" s="77">
        <f>+IF(ISNUMBER(DATA!AM414),DATA!AM414,"n/a")</f>
        <v>0.387780065609175</v>
      </c>
      <c r="M2496" s="66"/>
      <c r="N2496" s="66"/>
      <c r="O2496" s="66"/>
      <c r="P2496" s="66"/>
      <c r="Q2496" s="66"/>
      <c r="S2496" s="70"/>
      <c r="U2496" s="70"/>
      <c r="W2496" s="70"/>
      <c r="Y2496" s="70"/>
    </row>
    <row r="2497" spans="1:25" s="69" customFormat="1" x14ac:dyDescent="0.2">
      <c r="A2497" s="66" t="s">
        <v>11</v>
      </c>
      <c r="B2497" s="66" t="s">
        <v>23</v>
      </c>
      <c r="C2497" s="66" t="s">
        <v>9</v>
      </c>
      <c r="D2497" s="66" t="s">
        <v>313</v>
      </c>
      <c r="E2497" s="86">
        <f>+IF(ISNUMBER(DATA!H415),DATA!H415,"n/a")</f>
        <v>21685.15</v>
      </c>
      <c r="F2497" s="77">
        <f>+IF(ISNUMBER(DATA!I415),DATA!I415,"n/a")</f>
        <v>-4.7612878064548302E-2</v>
      </c>
      <c r="G2497" s="86">
        <f>+IF(ISNUMBER(DATA!R415),DATA!R415,"n/a")</f>
        <v>73855.95</v>
      </c>
      <c r="H2497" s="77">
        <f>+IF(ISNUMBER(DATA!S415),DATA!S415,"n/a")</f>
        <v>-1.7419476463138898E-2</v>
      </c>
      <c r="I2497" s="86">
        <f>+IF(ISNUMBER(DATA!AB415),DATA!AB415,"n/a")</f>
        <v>145370.68</v>
      </c>
      <c r="J2497" s="77">
        <f>+IF(ISNUMBER(DATA!AC415),DATA!AC415,"n/a")</f>
        <v>-1.49559706961445E-2</v>
      </c>
      <c r="K2497" s="86">
        <f>+IF(ISNUMBER(DATA!AL415),DATA!AL415,"n/a")</f>
        <v>275123.23</v>
      </c>
      <c r="L2497" s="77">
        <f>+IF(ISNUMBER(DATA!AM415),DATA!AM415,"n/a")</f>
        <v>-1.4290152855605E-2</v>
      </c>
      <c r="M2497" s="66"/>
      <c r="N2497" s="66"/>
      <c r="O2497" s="66"/>
      <c r="P2497" s="66"/>
      <c r="Q2497" s="66"/>
      <c r="S2497" s="70"/>
      <c r="U2497" s="70"/>
      <c r="W2497" s="70"/>
      <c r="Y2497" s="70"/>
    </row>
    <row r="2498" spans="1:25" s="69" customFormat="1" x14ac:dyDescent="0.2">
      <c r="A2498" s="66" t="s">
        <v>11</v>
      </c>
      <c r="B2498" s="66" t="s">
        <v>23</v>
      </c>
      <c r="C2498" s="66" t="s">
        <v>9</v>
      </c>
      <c r="D2498" s="66" t="s">
        <v>314</v>
      </c>
      <c r="E2498" s="86">
        <f>+IF(ISNUMBER(DATA!H416),DATA!H416,"n/a")</f>
        <v>56979.9</v>
      </c>
      <c r="F2498" s="77">
        <f>+IF(ISNUMBER(DATA!I416),DATA!I416,"n/a")</f>
        <v>0.10981716616317699</v>
      </c>
      <c r="G2498" s="86">
        <f>+IF(ISNUMBER(DATA!R416),DATA!R416,"n/a")</f>
        <v>191189.99</v>
      </c>
      <c r="H2498" s="77">
        <f>+IF(ISNUMBER(DATA!S416),DATA!S416,"n/a")</f>
        <v>0.13511941137414701</v>
      </c>
      <c r="I2498" s="86">
        <f>+IF(ISNUMBER(DATA!AB416),DATA!AB416,"n/a")</f>
        <v>357992.21</v>
      </c>
      <c r="J2498" s="77">
        <f>+IF(ISNUMBER(DATA!AC416),DATA!AC416,"n/a")</f>
        <v>6.8175422688151799E-2</v>
      </c>
      <c r="K2498" s="86">
        <f>+IF(ISNUMBER(DATA!AL416),DATA!AL416,"n/a")</f>
        <v>694112.58</v>
      </c>
      <c r="L2498" s="77">
        <f>+IF(ISNUMBER(DATA!AM416),DATA!AM416,"n/a")</f>
        <v>9.0669305427831803E-2</v>
      </c>
      <c r="M2498" s="66"/>
      <c r="N2498" s="66"/>
      <c r="O2498" s="66"/>
      <c r="P2498" s="66"/>
      <c r="Q2498" s="66"/>
      <c r="S2498" s="70"/>
      <c r="U2498" s="70"/>
      <c r="W2498" s="70"/>
      <c r="Y2498" s="70"/>
    </row>
    <row r="2499" spans="1:25" s="69" customFormat="1" x14ac:dyDescent="0.2">
      <c r="A2499" s="66" t="s">
        <v>11</v>
      </c>
      <c r="B2499" s="66" t="s">
        <v>23</v>
      </c>
      <c r="C2499" s="66" t="s">
        <v>9</v>
      </c>
      <c r="D2499" s="66" t="s">
        <v>315</v>
      </c>
      <c r="E2499" s="86">
        <f>+IF(ISNUMBER(DATA!H417),DATA!H417,"n/a")</f>
        <v>33507.370000000003</v>
      </c>
      <c r="F2499" s="77">
        <f>+IF(ISNUMBER(DATA!I417),DATA!I417,"n/a")</f>
        <v>0.134178307771982</v>
      </c>
      <c r="G2499" s="86">
        <f>+IF(ISNUMBER(DATA!R417),DATA!R417,"n/a")</f>
        <v>107669.83</v>
      </c>
      <c r="H2499" s="77">
        <f>+IF(ISNUMBER(DATA!S417),DATA!S417,"n/a")</f>
        <v>0.108517861816292</v>
      </c>
      <c r="I2499" s="86">
        <f>+IF(ISNUMBER(DATA!AB417),DATA!AB417,"n/a")</f>
        <v>209060.54</v>
      </c>
      <c r="J2499" s="77">
        <f>+IF(ISNUMBER(DATA!AC417),DATA!AC417,"n/a")</f>
        <v>0.16733926512425201</v>
      </c>
      <c r="K2499" s="86">
        <f>+IF(ISNUMBER(DATA!AL417),DATA!AL417,"n/a")</f>
        <v>383803.51</v>
      </c>
      <c r="L2499" s="77">
        <f>+IF(ISNUMBER(DATA!AM417),DATA!AM417,"n/a")</f>
        <v>0.18822861346598699</v>
      </c>
      <c r="M2499" s="66"/>
      <c r="N2499" s="66"/>
      <c r="O2499" s="66"/>
      <c r="P2499" s="66"/>
      <c r="Q2499" s="66"/>
      <c r="S2499" s="70"/>
      <c r="U2499" s="70"/>
      <c r="W2499" s="70"/>
      <c r="Y2499" s="70"/>
    </row>
    <row r="2500" spans="1:25" s="69" customFormat="1" x14ac:dyDescent="0.2">
      <c r="A2500" s="66" t="s">
        <v>11</v>
      </c>
      <c r="B2500" s="66" t="s">
        <v>23</v>
      </c>
      <c r="C2500" s="66" t="s">
        <v>9</v>
      </c>
      <c r="D2500" s="66" t="s">
        <v>316</v>
      </c>
      <c r="E2500" s="86">
        <f>+IF(ISNUMBER(DATA!H418),DATA!H418,"n/a")</f>
        <v>63840.07</v>
      </c>
      <c r="F2500" s="77">
        <f>+IF(ISNUMBER(DATA!I418),DATA!I418,"n/a")</f>
        <v>0.25678360214180601</v>
      </c>
      <c r="G2500" s="86">
        <f>+IF(ISNUMBER(DATA!R418),DATA!R418,"n/a")</f>
        <v>182237.43</v>
      </c>
      <c r="H2500" s="77">
        <f>+IF(ISNUMBER(DATA!S418),DATA!S418,"n/a")</f>
        <v>9.1156959430051601E-2</v>
      </c>
      <c r="I2500" s="86">
        <f>+IF(ISNUMBER(DATA!AB418),DATA!AB418,"n/a")</f>
        <v>332409.21999999997</v>
      </c>
      <c r="J2500" s="77">
        <f>+IF(ISNUMBER(DATA!AC418),DATA!AC418,"n/a")</f>
        <v>0.120467851790349</v>
      </c>
      <c r="K2500" s="86">
        <f>+IF(ISNUMBER(DATA!AL418),DATA!AL418,"n/a")</f>
        <v>621671.52</v>
      </c>
      <c r="L2500" s="77">
        <f>+IF(ISNUMBER(DATA!AM418),DATA!AM418,"n/a")</f>
        <v>0.102858811248589</v>
      </c>
      <c r="M2500" s="66"/>
      <c r="N2500" s="66"/>
      <c r="O2500" s="66"/>
      <c r="P2500" s="66"/>
      <c r="Q2500" s="66"/>
      <c r="S2500" s="70"/>
      <c r="U2500" s="70"/>
      <c r="W2500" s="70"/>
      <c r="Y2500" s="70"/>
    </row>
    <row r="2501" spans="1:25" s="69" customFormat="1" x14ac:dyDescent="0.2">
      <c r="A2501" s="66" t="s">
        <v>11</v>
      </c>
      <c r="B2501" s="66" t="s">
        <v>23</v>
      </c>
      <c r="C2501" s="66" t="s">
        <v>9</v>
      </c>
      <c r="D2501" s="66" t="s">
        <v>317</v>
      </c>
      <c r="E2501" s="86">
        <f>+IF(ISNUMBER(DATA!H419),DATA!H419,"n/a")</f>
        <v>22420.41</v>
      </c>
      <c r="F2501" s="77">
        <f>+IF(ISNUMBER(DATA!I419),DATA!I419,"n/a")</f>
        <v>0.19730563097173301</v>
      </c>
      <c r="G2501" s="86">
        <f>+IF(ISNUMBER(DATA!R419),DATA!R419,"n/a")</f>
        <v>84015.42</v>
      </c>
      <c r="H2501" s="77">
        <f>+IF(ISNUMBER(DATA!S419),DATA!S419,"n/a")</f>
        <v>0.22631003163737101</v>
      </c>
      <c r="I2501" s="86">
        <f>+IF(ISNUMBER(DATA!AB419),DATA!AB419,"n/a")</f>
        <v>154677.28</v>
      </c>
      <c r="J2501" s="77">
        <f>+IF(ISNUMBER(DATA!AC419),DATA!AC419,"n/a")</f>
        <v>0.24964880276239601</v>
      </c>
      <c r="K2501" s="86">
        <f>+IF(ISNUMBER(DATA!AL419),DATA!AL419,"n/a")</f>
        <v>280869.71000000002</v>
      </c>
      <c r="L2501" s="77">
        <f>+IF(ISNUMBER(DATA!AM419),DATA!AM419,"n/a")</f>
        <v>0.21598136338982701</v>
      </c>
      <c r="M2501" s="66"/>
      <c r="N2501" s="66"/>
      <c r="O2501" s="66"/>
      <c r="P2501" s="66"/>
      <c r="Q2501" s="66"/>
      <c r="S2501" s="70"/>
      <c r="U2501" s="70"/>
      <c r="W2501" s="70"/>
      <c r="Y2501" s="70"/>
    </row>
    <row r="2502" spans="1:25" s="69" customFormat="1" x14ac:dyDescent="0.2">
      <c r="A2502" s="66" t="s">
        <v>11</v>
      </c>
      <c r="B2502" s="66" t="s">
        <v>23</v>
      </c>
      <c r="C2502" s="66" t="s">
        <v>9</v>
      </c>
      <c r="D2502" s="66" t="s">
        <v>318</v>
      </c>
      <c r="E2502" s="86">
        <f>+IF(ISNUMBER(DATA!H420),DATA!H420,"n/a")</f>
        <v>79322.22</v>
      </c>
      <c r="F2502" s="77">
        <f>+IF(ISNUMBER(DATA!I420),DATA!I420,"n/a")</f>
        <v>0.27104215328897002</v>
      </c>
      <c r="G2502" s="86">
        <f>+IF(ISNUMBER(DATA!R420),DATA!R420,"n/a")</f>
        <v>228436</v>
      </c>
      <c r="H2502" s="77">
        <f>+IF(ISNUMBER(DATA!S420),DATA!S420,"n/a")</f>
        <v>3.7477745885259602E-2</v>
      </c>
      <c r="I2502" s="86">
        <f>+IF(ISNUMBER(DATA!AB420),DATA!AB420,"n/a")</f>
        <v>428157.93</v>
      </c>
      <c r="J2502" s="77">
        <f>+IF(ISNUMBER(DATA!AC420),DATA!AC420,"n/a")</f>
        <v>1.21837336067805E-2</v>
      </c>
      <c r="K2502" s="86">
        <f>+IF(ISNUMBER(DATA!AL420),DATA!AL420,"n/a")</f>
        <v>806675.92</v>
      </c>
      <c r="L2502" s="77">
        <f>+IF(ISNUMBER(DATA!AM420),DATA!AM420,"n/a")</f>
        <v>1.9525990562196099E-2</v>
      </c>
      <c r="M2502" s="66"/>
      <c r="N2502" s="66"/>
      <c r="O2502" s="66"/>
      <c r="P2502" s="66"/>
      <c r="Q2502" s="66"/>
      <c r="S2502" s="70"/>
      <c r="U2502" s="70"/>
      <c r="W2502" s="70"/>
      <c r="Y2502" s="70"/>
    </row>
    <row r="2503" spans="1:25" s="69" customFormat="1" x14ac:dyDescent="0.2">
      <c r="A2503" s="66" t="s">
        <v>11</v>
      </c>
      <c r="B2503" s="66" t="s">
        <v>23</v>
      </c>
      <c r="C2503" s="66" t="s">
        <v>9</v>
      </c>
      <c r="D2503" s="66" t="s">
        <v>344</v>
      </c>
      <c r="E2503" s="86">
        <f>+IF(ISNUMBER(DATA!H421),DATA!H421,"n/a")</f>
        <v>10158.73</v>
      </c>
      <c r="F2503" s="77">
        <f>+IF(ISNUMBER(DATA!I421),DATA!I421,"n/a")</f>
        <v>0.13290680453576201</v>
      </c>
      <c r="G2503" s="86">
        <f>+IF(ISNUMBER(DATA!R421),DATA!R421,"n/a")</f>
        <v>35728.910000000003</v>
      </c>
      <c r="H2503" s="77">
        <f>+IF(ISNUMBER(DATA!S421),DATA!S421,"n/a")</f>
        <v>8.7360336279410006E-2</v>
      </c>
      <c r="I2503" s="86">
        <f>+IF(ISNUMBER(DATA!AB421),DATA!AB421,"n/a")</f>
        <v>66349.48</v>
      </c>
      <c r="J2503" s="77">
        <f>+IF(ISNUMBER(DATA!AC421),DATA!AC421,"n/a")</f>
        <v>3.9226364698167197E-2</v>
      </c>
      <c r="K2503" s="86">
        <f>+IF(ISNUMBER(DATA!AL421),DATA!AL421,"n/a")</f>
        <v>127723.14</v>
      </c>
      <c r="L2503" s="77">
        <f>+IF(ISNUMBER(DATA!AM421),DATA!AM421,"n/a")</f>
        <v>8.4013749355258405E-3</v>
      </c>
      <c r="M2503" s="66"/>
      <c r="N2503" s="66"/>
      <c r="O2503" s="66"/>
      <c r="P2503" s="66"/>
      <c r="Q2503" s="66"/>
      <c r="S2503" s="70"/>
      <c r="U2503" s="70"/>
      <c r="W2503" s="70"/>
      <c r="Y2503" s="70"/>
    </row>
    <row r="2504" spans="1:25" s="69" customFormat="1" x14ac:dyDescent="0.2">
      <c r="A2504" s="66" t="s">
        <v>11</v>
      </c>
      <c r="B2504" s="66" t="s">
        <v>23</v>
      </c>
      <c r="C2504" s="66" t="s">
        <v>9</v>
      </c>
      <c r="D2504" s="66" t="s">
        <v>345</v>
      </c>
      <c r="E2504" s="86">
        <f>+IF(ISNUMBER(DATA!H422),DATA!H422,"n/a")</f>
        <v>21138.83</v>
      </c>
      <c r="F2504" s="77">
        <f>+IF(ISNUMBER(DATA!I422),DATA!I422,"n/a")</f>
        <v>-2.1527131675299401E-2</v>
      </c>
      <c r="G2504" s="86">
        <f>+IF(ISNUMBER(DATA!R422),DATA!R422,"n/a")</f>
        <v>78584.75</v>
      </c>
      <c r="H2504" s="77">
        <f>+IF(ISNUMBER(DATA!S422),DATA!S422,"n/a")</f>
        <v>0.114652482207134</v>
      </c>
      <c r="I2504" s="86">
        <f>+IF(ISNUMBER(DATA!AB422),DATA!AB422,"n/a")</f>
        <v>149942.96</v>
      </c>
      <c r="J2504" s="77">
        <f>+IF(ISNUMBER(DATA!AC422),DATA!AC422,"n/a")</f>
        <v>8.4434356493416199E-2</v>
      </c>
      <c r="K2504" s="86">
        <f>+IF(ISNUMBER(DATA!AL422),DATA!AL422,"n/a")</f>
        <v>268872.11</v>
      </c>
      <c r="L2504" s="77">
        <f>+IF(ISNUMBER(DATA!AM422),DATA!AM422,"n/a")</f>
        <v>-1.89538869254985E-2</v>
      </c>
      <c r="M2504" s="66"/>
      <c r="N2504" s="66"/>
      <c r="O2504" s="66"/>
      <c r="P2504" s="66"/>
      <c r="Q2504" s="66"/>
      <c r="S2504" s="70"/>
      <c r="U2504" s="70"/>
      <c r="W2504" s="70"/>
      <c r="Y2504" s="70"/>
    </row>
    <row r="2505" spans="1:25" x14ac:dyDescent="0.2">
      <c r="E2505" s="100"/>
      <c r="F2505" s="102"/>
      <c r="G2505" s="100"/>
      <c r="H2505" s="102"/>
      <c r="I2505" s="100"/>
      <c r="J2505" s="102"/>
      <c r="K2505" s="100"/>
      <c r="L2505" s="102"/>
    </row>
    <row r="2506" spans="1:25" s="69" customFormat="1" x14ac:dyDescent="0.2">
      <c r="A2506" s="66" t="s">
        <v>11</v>
      </c>
      <c r="B2506" s="66" t="s">
        <v>23</v>
      </c>
      <c r="C2506" s="66" t="s">
        <v>25</v>
      </c>
      <c r="D2506" s="66" t="s">
        <v>271</v>
      </c>
      <c r="E2506" s="86">
        <f>+IF(ISNUMBER(DATA!J373),DATA!J373,"n/a")</f>
        <v>27640.58</v>
      </c>
      <c r="F2506" s="77">
        <f>+IF(ISNUMBER(DATA!K373),DATA!K373,"n/a")</f>
        <v>6.4880858359177895E-2</v>
      </c>
      <c r="G2506" s="86">
        <f>+IF(ISNUMBER(DATA!T373),DATA!T373,"n/a")</f>
        <v>89926.34</v>
      </c>
      <c r="H2506" s="77">
        <f>+IF(ISNUMBER(DATA!U373),DATA!U373,"n/a")</f>
        <v>2.4391486422599899E-3</v>
      </c>
      <c r="I2506" s="86">
        <f>+IF(ISNUMBER(DATA!AD373),DATA!AD373,"n/a")</f>
        <v>175036.24</v>
      </c>
      <c r="J2506" s="77">
        <f>+IF(ISNUMBER(DATA!AE373),DATA!AE373,"n/a")</f>
        <v>6.4041035517022796E-2</v>
      </c>
      <c r="K2506" s="86">
        <f>+IF(ISNUMBER(DATA!AN373),DATA!AN373,"n/a")</f>
        <v>325610.71000000002</v>
      </c>
      <c r="L2506" s="77">
        <f>+IF(ISNUMBER(DATA!AO373),DATA!AO373,"n/a")</f>
        <v>-1.80440533289488E-2</v>
      </c>
      <c r="M2506" s="66"/>
      <c r="N2506" s="66"/>
      <c r="O2506" s="66"/>
      <c r="P2506" s="66"/>
      <c r="Q2506" s="66"/>
      <c r="S2506" s="70"/>
      <c r="U2506" s="70"/>
      <c r="W2506" s="70"/>
      <c r="Y2506" s="70"/>
    </row>
    <row r="2507" spans="1:25" s="69" customFormat="1" x14ac:dyDescent="0.2">
      <c r="A2507" s="66" t="s">
        <v>11</v>
      </c>
      <c r="B2507" s="66" t="s">
        <v>23</v>
      </c>
      <c r="C2507" s="66" t="s">
        <v>25</v>
      </c>
      <c r="D2507" s="66" t="s">
        <v>272</v>
      </c>
      <c r="E2507" s="86">
        <f>+IF(ISNUMBER(DATA!J374),DATA!J374,"n/a")</f>
        <v>138634.91</v>
      </c>
      <c r="F2507" s="77">
        <f>+IF(ISNUMBER(DATA!K374),DATA!K374,"n/a")</f>
        <v>0.15616121702278099</v>
      </c>
      <c r="G2507" s="86">
        <f>+IF(ISNUMBER(DATA!T374),DATA!T374,"n/a")</f>
        <v>427931</v>
      </c>
      <c r="H2507" s="77">
        <f>+IF(ISNUMBER(DATA!U374),DATA!U374,"n/a")</f>
        <v>7.2514873706173794E-2</v>
      </c>
      <c r="I2507" s="86">
        <f>+IF(ISNUMBER(DATA!AD374),DATA!AD374,"n/a")</f>
        <v>796313.77</v>
      </c>
      <c r="J2507" s="77">
        <f>+IF(ISNUMBER(DATA!AE374),DATA!AE374,"n/a")</f>
        <v>5.6768802983256102E-2</v>
      </c>
      <c r="K2507" s="86">
        <f>+IF(ISNUMBER(DATA!AN374),DATA!AN374,"n/a")</f>
        <v>1512710.16</v>
      </c>
      <c r="L2507" s="77">
        <f>+IF(ISNUMBER(DATA!AO374),DATA!AO374,"n/a")</f>
        <v>5.7374545523174003E-2</v>
      </c>
      <c r="M2507" s="66"/>
      <c r="N2507" s="66"/>
      <c r="O2507" s="66"/>
      <c r="P2507" s="66"/>
      <c r="Q2507" s="66"/>
      <c r="S2507" s="70"/>
      <c r="U2507" s="70"/>
      <c r="W2507" s="70"/>
      <c r="Y2507" s="70"/>
    </row>
    <row r="2508" spans="1:25" s="69" customFormat="1" x14ac:dyDescent="0.2">
      <c r="A2508" s="66" t="s">
        <v>11</v>
      </c>
      <c r="B2508" s="66" t="s">
        <v>23</v>
      </c>
      <c r="C2508" s="66" t="s">
        <v>25</v>
      </c>
      <c r="D2508" s="66" t="s">
        <v>273</v>
      </c>
      <c r="E2508" s="86">
        <f>+IF(ISNUMBER(DATA!J375),DATA!J375,"n/a")</f>
        <v>205166.84</v>
      </c>
      <c r="F2508" s="77">
        <f>+IF(ISNUMBER(DATA!K375),DATA!K375,"n/a")</f>
        <v>0.11903584171504999</v>
      </c>
      <c r="G2508" s="86">
        <f>+IF(ISNUMBER(DATA!T375),DATA!T375,"n/a")</f>
        <v>648059.4</v>
      </c>
      <c r="H2508" s="77">
        <f>+IF(ISNUMBER(DATA!U375),DATA!U375,"n/a")</f>
        <v>9.1385913025088097E-2</v>
      </c>
      <c r="I2508" s="86">
        <f>+IF(ISNUMBER(DATA!AD375),DATA!AD375,"n/a")</f>
        <v>1238646.3700000001</v>
      </c>
      <c r="J2508" s="77">
        <f>+IF(ISNUMBER(DATA!AE375),DATA!AE375,"n/a")</f>
        <v>0.10338003266901701</v>
      </c>
      <c r="K2508" s="86">
        <f>+IF(ISNUMBER(DATA!AN375),DATA!AN375,"n/a")</f>
        <v>2288499.7799999998</v>
      </c>
      <c r="L2508" s="77">
        <f>+IF(ISNUMBER(DATA!AO375),DATA!AO375,"n/a")</f>
        <v>7.3361233911616197E-2</v>
      </c>
      <c r="M2508" s="66"/>
      <c r="N2508" s="66"/>
      <c r="O2508" s="66"/>
      <c r="P2508" s="66"/>
      <c r="Q2508" s="66"/>
      <c r="S2508" s="70"/>
      <c r="U2508" s="70"/>
      <c r="W2508" s="70"/>
      <c r="Y2508" s="70"/>
    </row>
    <row r="2509" spans="1:25" s="69" customFormat="1" x14ac:dyDescent="0.2">
      <c r="A2509" s="66" t="s">
        <v>11</v>
      </c>
      <c r="B2509" s="66" t="s">
        <v>23</v>
      </c>
      <c r="C2509" s="66" t="s">
        <v>25</v>
      </c>
      <c r="D2509" s="66" t="s">
        <v>274</v>
      </c>
      <c r="E2509" s="86">
        <f>+IF(ISNUMBER(DATA!J376),DATA!J376,"n/a")</f>
        <v>94351.03</v>
      </c>
      <c r="F2509" s="77">
        <f>+IF(ISNUMBER(DATA!K376),DATA!K376,"n/a")</f>
        <v>0.27015112816055198</v>
      </c>
      <c r="G2509" s="86">
        <f>+IF(ISNUMBER(DATA!T376),DATA!T376,"n/a")</f>
        <v>282562.76</v>
      </c>
      <c r="H2509" s="77">
        <f>+IF(ISNUMBER(DATA!U376),DATA!U376,"n/a")</f>
        <v>0.117671380372773</v>
      </c>
      <c r="I2509" s="86">
        <f>+IF(ISNUMBER(DATA!AD376),DATA!AD376,"n/a")</f>
        <v>505345.81</v>
      </c>
      <c r="J2509" s="77">
        <f>+IF(ISNUMBER(DATA!AE376),DATA!AE376,"n/a")</f>
        <v>9.03588178707872E-2</v>
      </c>
      <c r="K2509" s="86">
        <f>+IF(ISNUMBER(DATA!AN376),DATA!AN376,"n/a")</f>
        <v>958255.33</v>
      </c>
      <c r="L2509" s="77">
        <f>+IF(ISNUMBER(DATA!AO376),DATA!AO376,"n/a")</f>
        <v>8.3647314131884504E-2</v>
      </c>
      <c r="M2509" s="66"/>
      <c r="N2509" s="66"/>
      <c r="O2509" s="66"/>
      <c r="P2509" s="66"/>
      <c r="Q2509" s="66"/>
      <c r="S2509" s="70"/>
      <c r="U2509" s="70"/>
      <c r="W2509" s="70"/>
      <c r="Y2509" s="70"/>
    </row>
    <row r="2510" spans="1:25" s="69" customFormat="1" x14ac:dyDescent="0.2">
      <c r="A2510" s="66" t="s">
        <v>11</v>
      </c>
      <c r="B2510" s="66" t="s">
        <v>23</v>
      </c>
      <c r="C2510" s="66" t="s">
        <v>25</v>
      </c>
      <c r="D2510" s="66" t="s">
        <v>275</v>
      </c>
      <c r="E2510" s="86">
        <f>+IF(ISNUMBER(DATA!J377),DATA!J377,"n/a")</f>
        <v>183140.85</v>
      </c>
      <c r="F2510" s="77">
        <f>+IF(ISNUMBER(DATA!K377),DATA!K377,"n/a")</f>
        <v>0.27118284076325799</v>
      </c>
      <c r="G2510" s="86">
        <f>+IF(ISNUMBER(DATA!T377),DATA!T377,"n/a")</f>
        <v>580718.85</v>
      </c>
      <c r="H2510" s="77">
        <f>+IF(ISNUMBER(DATA!U377),DATA!U377,"n/a")</f>
        <v>0.20600999632913</v>
      </c>
      <c r="I2510" s="86">
        <f>+IF(ISNUMBER(DATA!AD377),DATA!AD377,"n/a")</f>
        <v>1139876.56</v>
      </c>
      <c r="J2510" s="77">
        <f>+IF(ISNUMBER(DATA!AE377),DATA!AE377,"n/a")</f>
        <v>0.24886915525241901</v>
      </c>
      <c r="K2510" s="86">
        <f>+IF(ISNUMBER(DATA!AN377),DATA!AN377,"n/a")</f>
        <v>1947159.09</v>
      </c>
      <c r="L2510" s="77">
        <f>+IF(ISNUMBER(DATA!AO377),DATA!AO377,"n/a")</f>
        <v>0.18180238215142799</v>
      </c>
      <c r="M2510" s="66"/>
      <c r="N2510" s="66"/>
      <c r="O2510" s="66"/>
      <c r="P2510" s="66"/>
      <c r="Q2510" s="66"/>
      <c r="S2510" s="70"/>
      <c r="U2510" s="70"/>
      <c r="W2510" s="70"/>
      <c r="Y2510" s="70"/>
    </row>
    <row r="2511" spans="1:25" s="69" customFormat="1" x14ac:dyDescent="0.2">
      <c r="A2511" s="66" t="s">
        <v>11</v>
      </c>
      <c r="B2511" s="66" t="s">
        <v>23</v>
      </c>
      <c r="C2511" s="66" t="s">
        <v>25</v>
      </c>
      <c r="D2511" s="66" t="s">
        <v>276</v>
      </c>
      <c r="E2511" s="86">
        <f>+IF(ISNUMBER(DATA!J378),DATA!J378,"n/a")</f>
        <v>77151.539999999994</v>
      </c>
      <c r="F2511" s="77">
        <f>+IF(ISNUMBER(DATA!K378),DATA!K378,"n/a")</f>
        <v>-5.8440567062528703E-2</v>
      </c>
      <c r="G2511" s="86">
        <f>+IF(ISNUMBER(DATA!T378),DATA!T378,"n/a")</f>
        <v>267772.76</v>
      </c>
      <c r="H2511" s="77">
        <f>+IF(ISNUMBER(DATA!U378),DATA!U378,"n/a")</f>
        <v>-3.6580874184918601E-2</v>
      </c>
      <c r="I2511" s="86">
        <f>+IF(ISNUMBER(DATA!AD378),DATA!AD378,"n/a")</f>
        <v>515648.83</v>
      </c>
      <c r="J2511" s="77">
        <f>+IF(ISNUMBER(DATA!AE378),DATA!AE378,"n/a")</f>
        <v>-3.8131956805917903E-2</v>
      </c>
      <c r="K2511" s="86">
        <f>+IF(ISNUMBER(DATA!AN378),DATA!AN378,"n/a")</f>
        <v>984821.58</v>
      </c>
      <c r="L2511" s="77">
        <f>+IF(ISNUMBER(DATA!AO378),DATA!AO378,"n/a")</f>
        <v>-5.8059948828181301E-2</v>
      </c>
      <c r="M2511" s="66"/>
      <c r="N2511" s="66"/>
      <c r="O2511" s="66"/>
      <c r="P2511" s="66"/>
      <c r="Q2511" s="66"/>
      <c r="S2511" s="70"/>
      <c r="U2511" s="70"/>
      <c r="W2511" s="70"/>
      <c r="Y2511" s="70"/>
    </row>
    <row r="2512" spans="1:25" s="69" customFormat="1" x14ac:dyDescent="0.2">
      <c r="A2512" s="66" t="s">
        <v>11</v>
      </c>
      <c r="B2512" s="66" t="s">
        <v>23</v>
      </c>
      <c r="C2512" s="66" t="s">
        <v>25</v>
      </c>
      <c r="D2512" s="66" t="s">
        <v>277</v>
      </c>
      <c r="E2512" s="86">
        <f>+IF(ISNUMBER(DATA!J379),DATA!J379,"n/a")</f>
        <v>53618.32</v>
      </c>
      <c r="F2512" s="77">
        <f>+IF(ISNUMBER(DATA!K379),DATA!K379,"n/a")</f>
        <v>0.22953122939776999</v>
      </c>
      <c r="G2512" s="86">
        <f>+IF(ISNUMBER(DATA!T379),DATA!T379,"n/a")</f>
        <v>168531.6</v>
      </c>
      <c r="H2512" s="77">
        <f>+IF(ISNUMBER(DATA!U379),DATA!U379,"n/a")</f>
        <v>0.235076333192627</v>
      </c>
      <c r="I2512" s="86">
        <f>+IF(ISNUMBER(DATA!AD379),DATA!AD379,"n/a")</f>
        <v>313487.67</v>
      </c>
      <c r="J2512" s="77">
        <f>+IF(ISNUMBER(DATA!AE379),DATA!AE379,"n/a")</f>
        <v>0.28945086112586299</v>
      </c>
      <c r="K2512" s="86">
        <f>+IF(ISNUMBER(DATA!AN379),DATA!AN379,"n/a")</f>
        <v>544170.13</v>
      </c>
      <c r="L2512" s="77">
        <f>+IF(ISNUMBER(DATA!AO379),DATA!AO379,"n/a")</f>
        <v>0.126227872039749</v>
      </c>
      <c r="M2512" s="66"/>
      <c r="N2512" s="66"/>
      <c r="O2512" s="66"/>
      <c r="P2512" s="66"/>
      <c r="Q2512" s="66"/>
      <c r="S2512" s="70"/>
      <c r="U2512" s="70"/>
      <c r="W2512" s="70"/>
      <c r="Y2512" s="70"/>
    </row>
    <row r="2513" spans="1:25" s="69" customFormat="1" x14ac:dyDescent="0.2">
      <c r="A2513" s="66" t="s">
        <v>11</v>
      </c>
      <c r="B2513" s="66" t="s">
        <v>23</v>
      </c>
      <c r="C2513" s="66" t="s">
        <v>25</v>
      </c>
      <c r="D2513" s="66" t="s">
        <v>278</v>
      </c>
      <c r="E2513" s="86">
        <f>+IF(ISNUMBER(DATA!J380),DATA!J380,"n/a")</f>
        <v>67132.08</v>
      </c>
      <c r="F2513" s="77">
        <f>+IF(ISNUMBER(DATA!K380),DATA!K380,"n/a")</f>
        <v>-0.14205244142609399</v>
      </c>
      <c r="G2513" s="86">
        <f>+IF(ISNUMBER(DATA!T380),DATA!T380,"n/a")</f>
        <v>243050.23999999999</v>
      </c>
      <c r="H2513" s="77">
        <f>+IF(ISNUMBER(DATA!U380),DATA!U380,"n/a")</f>
        <v>-5.8135041019428103E-2</v>
      </c>
      <c r="I2513" s="86">
        <f>+IF(ISNUMBER(DATA!AD380),DATA!AD380,"n/a")</f>
        <v>469230.54</v>
      </c>
      <c r="J2513" s="77">
        <f>+IF(ISNUMBER(DATA!AE380),DATA!AE380,"n/a")</f>
        <v>-5.93663572881011E-2</v>
      </c>
      <c r="K2513" s="86">
        <f>+IF(ISNUMBER(DATA!AN380),DATA!AN380,"n/a")</f>
        <v>921465.93</v>
      </c>
      <c r="L2513" s="77">
        <f>+IF(ISNUMBER(DATA!AO380),DATA!AO380,"n/a")</f>
        <v>-1.91768082460743E-2</v>
      </c>
      <c r="M2513" s="66"/>
      <c r="N2513" s="66"/>
      <c r="O2513" s="66"/>
      <c r="P2513" s="66"/>
      <c r="Q2513" s="66"/>
      <c r="S2513" s="70"/>
      <c r="U2513" s="70"/>
      <c r="W2513" s="70"/>
      <c r="Y2513" s="70"/>
    </row>
    <row r="2514" spans="1:25" s="69" customFormat="1" x14ac:dyDescent="0.2">
      <c r="A2514" s="66" t="s">
        <v>11</v>
      </c>
      <c r="B2514" s="66" t="s">
        <v>23</v>
      </c>
      <c r="C2514" s="66" t="s">
        <v>25</v>
      </c>
      <c r="D2514" s="66" t="s">
        <v>279</v>
      </c>
      <c r="E2514" s="86">
        <f>+IF(ISNUMBER(DATA!J381),DATA!J381,"n/a")</f>
        <v>45277.48</v>
      </c>
      <c r="F2514" s="77">
        <f>+IF(ISNUMBER(DATA!K381),DATA!K381,"n/a")</f>
        <v>-5.6255945626645099E-2</v>
      </c>
      <c r="G2514" s="86">
        <f>+IF(ISNUMBER(DATA!T381),DATA!T381,"n/a")</f>
        <v>157557.46</v>
      </c>
      <c r="H2514" s="77">
        <f>+IF(ISNUMBER(DATA!U381),DATA!U381,"n/a")</f>
        <v>2.3365999603923101E-2</v>
      </c>
      <c r="I2514" s="86">
        <f>+IF(ISNUMBER(DATA!AD381),DATA!AD381,"n/a")</f>
        <v>304471.13</v>
      </c>
      <c r="J2514" s="77">
        <f>+IF(ISNUMBER(DATA!AE381),DATA!AE381,"n/a")</f>
        <v>0.101909872307841</v>
      </c>
      <c r="K2514" s="86">
        <f>+IF(ISNUMBER(DATA!AN381),DATA!AN381,"n/a")</f>
        <v>584270.62</v>
      </c>
      <c r="L2514" s="77">
        <f>+IF(ISNUMBER(DATA!AO381),DATA!AO381,"n/a")</f>
        <v>0.108228896680749</v>
      </c>
      <c r="M2514" s="66"/>
      <c r="N2514" s="66"/>
      <c r="O2514" s="66"/>
      <c r="P2514" s="66"/>
      <c r="Q2514" s="66"/>
      <c r="S2514" s="70"/>
      <c r="U2514" s="70"/>
      <c r="W2514" s="70"/>
      <c r="Y2514" s="70"/>
    </row>
    <row r="2515" spans="1:25" s="69" customFormat="1" x14ac:dyDescent="0.2">
      <c r="A2515" s="66" t="s">
        <v>11</v>
      </c>
      <c r="B2515" s="66" t="s">
        <v>23</v>
      </c>
      <c r="C2515" s="66" t="s">
        <v>25</v>
      </c>
      <c r="D2515" s="66" t="s">
        <v>280</v>
      </c>
      <c r="E2515" s="86">
        <f>+IF(ISNUMBER(DATA!J382),DATA!J382,"n/a")</f>
        <v>34467.1</v>
      </c>
      <c r="F2515" s="77">
        <f>+IF(ISNUMBER(DATA!K382),DATA!K382,"n/a")</f>
        <v>0.13299271661392401</v>
      </c>
      <c r="G2515" s="86">
        <f>+IF(ISNUMBER(DATA!T382),DATA!T382,"n/a")</f>
        <v>117866.18</v>
      </c>
      <c r="H2515" s="77">
        <f>+IF(ISNUMBER(DATA!U382),DATA!U382,"n/a")</f>
        <v>0.145000725180914</v>
      </c>
      <c r="I2515" s="86">
        <f>+IF(ISNUMBER(DATA!AD382),DATA!AD382,"n/a")</f>
        <v>231202.26</v>
      </c>
      <c r="J2515" s="77">
        <f>+IF(ISNUMBER(DATA!AE382),DATA!AE382,"n/a")</f>
        <v>0.1643676757167</v>
      </c>
      <c r="K2515" s="86">
        <f>+IF(ISNUMBER(DATA!AN382),DATA!AN382,"n/a")</f>
        <v>446659.7</v>
      </c>
      <c r="L2515" s="77">
        <f>+IF(ISNUMBER(DATA!AO382),DATA!AO382,"n/a")</f>
        <v>0.145389418559978</v>
      </c>
      <c r="M2515" s="66"/>
      <c r="N2515" s="66"/>
      <c r="O2515" s="66"/>
      <c r="P2515" s="66"/>
      <c r="Q2515" s="66"/>
      <c r="S2515" s="70"/>
      <c r="U2515" s="70"/>
      <c r="W2515" s="70"/>
      <c r="Y2515" s="70"/>
    </row>
    <row r="2516" spans="1:25" s="69" customFormat="1" x14ac:dyDescent="0.2">
      <c r="A2516" s="66" t="s">
        <v>11</v>
      </c>
      <c r="B2516" s="66" t="s">
        <v>23</v>
      </c>
      <c r="C2516" s="66" t="s">
        <v>25</v>
      </c>
      <c r="D2516" s="66" t="s">
        <v>281</v>
      </c>
      <c r="E2516" s="86">
        <f>+IF(ISNUMBER(DATA!J383),DATA!J383,"n/a")</f>
        <v>34784.370000000003</v>
      </c>
      <c r="F2516" s="77">
        <f>+IF(ISNUMBER(DATA!K383),DATA!K383,"n/a")</f>
        <v>4.8366480719020298E-2</v>
      </c>
      <c r="G2516" s="86">
        <f>+IF(ISNUMBER(DATA!T383),DATA!T383,"n/a")</f>
        <v>118012.84</v>
      </c>
      <c r="H2516" s="77">
        <f>+IF(ISNUMBER(DATA!U383),DATA!U383,"n/a")</f>
        <v>3.04659923844623E-2</v>
      </c>
      <c r="I2516" s="86">
        <f>+IF(ISNUMBER(DATA!AD383),DATA!AD383,"n/a")</f>
        <v>223755.71</v>
      </c>
      <c r="J2516" s="77">
        <f>+IF(ISNUMBER(DATA!AE383),DATA!AE383,"n/a")</f>
        <v>4.1576678289822901E-2</v>
      </c>
      <c r="K2516" s="86">
        <f>+IF(ISNUMBER(DATA!AN383),DATA!AN383,"n/a")</f>
        <v>430977.06</v>
      </c>
      <c r="L2516" s="77">
        <f>+IF(ISNUMBER(DATA!AO383),DATA!AO383,"n/a")</f>
        <v>4.1942899988779703E-2</v>
      </c>
      <c r="M2516" s="66"/>
      <c r="N2516" s="66"/>
      <c r="O2516" s="66"/>
      <c r="P2516" s="66"/>
      <c r="Q2516" s="66"/>
      <c r="S2516" s="70"/>
      <c r="U2516" s="70"/>
      <c r="W2516" s="70"/>
      <c r="Y2516" s="70"/>
    </row>
    <row r="2517" spans="1:25" s="69" customFormat="1" x14ac:dyDescent="0.2">
      <c r="A2517" s="66" t="s">
        <v>11</v>
      </c>
      <c r="B2517" s="66" t="s">
        <v>23</v>
      </c>
      <c r="C2517" s="66" t="s">
        <v>25</v>
      </c>
      <c r="D2517" s="66" t="s">
        <v>282</v>
      </c>
      <c r="E2517" s="86">
        <f>+IF(ISNUMBER(DATA!J384),DATA!J384,"n/a")</f>
        <v>83999.1</v>
      </c>
      <c r="F2517" s="77">
        <f>+IF(ISNUMBER(DATA!K384),DATA!K384,"n/a")</f>
        <v>0.165181183453917</v>
      </c>
      <c r="G2517" s="86">
        <f>+IF(ISNUMBER(DATA!T384),DATA!T384,"n/a")</f>
        <v>280975.05</v>
      </c>
      <c r="H2517" s="77">
        <f>+IF(ISNUMBER(DATA!U384),DATA!U384,"n/a")</f>
        <v>0.15596961776260199</v>
      </c>
      <c r="I2517" s="86">
        <f>+IF(ISNUMBER(DATA!AD384),DATA!AD384,"n/a")</f>
        <v>522230.33</v>
      </c>
      <c r="J2517" s="77">
        <f>+IF(ISNUMBER(DATA!AE384),DATA!AE384,"n/a")</f>
        <v>0.18502191607278101</v>
      </c>
      <c r="K2517" s="86">
        <f>+IF(ISNUMBER(DATA!AN384),DATA!AN384,"n/a")</f>
        <v>964298.51</v>
      </c>
      <c r="L2517" s="77">
        <f>+IF(ISNUMBER(DATA!AO384),DATA!AO384,"n/a")</f>
        <v>0.17858176415983901</v>
      </c>
      <c r="M2517" s="66"/>
      <c r="N2517" s="66"/>
      <c r="O2517" s="66"/>
      <c r="P2517" s="66"/>
      <c r="Q2517" s="66"/>
      <c r="S2517" s="70"/>
      <c r="U2517" s="70"/>
      <c r="W2517" s="70"/>
      <c r="Y2517" s="70"/>
    </row>
    <row r="2518" spans="1:25" s="69" customFormat="1" x14ac:dyDescent="0.2">
      <c r="A2518" s="66" t="s">
        <v>11</v>
      </c>
      <c r="B2518" s="66" t="s">
        <v>23</v>
      </c>
      <c r="C2518" s="66" t="s">
        <v>25</v>
      </c>
      <c r="D2518" s="66" t="s">
        <v>283</v>
      </c>
      <c r="E2518" s="86">
        <f>+IF(ISNUMBER(DATA!J385),DATA!J385,"n/a")</f>
        <v>55053.74</v>
      </c>
      <c r="F2518" s="77">
        <f>+IF(ISNUMBER(DATA!K385),DATA!K385,"n/a")</f>
        <v>0.37091399512231799</v>
      </c>
      <c r="G2518" s="86">
        <f>+IF(ISNUMBER(DATA!T385),DATA!T385,"n/a")</f>
        <v>179893.82</v>
      </c>
      <c r="H2518" s="77">
        <f>+IF(ISNUMBER(DATA!U385),DATA!U385,"n/a")</f>
        <v>0.36902660766839501</v>
      </c>
      <c r="I2518" s="86">
        <f>+IF(ISNUMBER(DATA!AD385),DATA!AD385,"n/a")</f>
        <v>341425.84</v>
      </c>
      <c r="J2518" s="77">
        <f>+IF(ISNUMBER(DATA!AE385),DATA!AE385,"n/a")</f>
        <v>0.39342055714401902</v>
      </c>
      <c r="K2518" s="86">
        <f>+IF(ISNUMBER(DATA!AN385),DATA!AN385,"n/a")</f>
        <v>601101.15</v>
      </c>
      <c r="L2518" s="77">
        <f>+IF(ISNUMBER(DATA!AO385),DATA!AO385,"n/a")</f>
        <v>0.42234793725278302</v>
      </c>
      <c r="M2518" s="66"/>
      <c r="N2518" s="66"/>
      <c r="O2518" s="66"/>
      <c r="P2518" s="66"/>
      <c r="Q2518" s="66"/>
      <c r="S2518" s="70"/>
      <c r="U2518" s="70"/>
      <c r="W2518" s="70"/>
      <c r="Y2518" s="70"/>
    </row>
    <row r="2519" spans="1:25" s="69" customFormat="1" x14ac:dyDescent="0.2">
      <c r="A2519" s="66" t="s">
        <v>11</v>
      </c>
      <c r="B2519" s="66" t="s">
        <v>23</v>
      </c>
      <c r="C2519" s="66" t="s">
        <v>25</v>
      </c>
      <c r="D2519" s="66" t="s">
        <v>284</v>
      </c>
      <c r="E2519" s="86">
        <f>+IF(ISNUMBER(DATA!J386),DATA!J386,"n/a")</f>
        <v>53210.91</v>
      </c>
      <c r="F2519" s="77">
        <f>+IF(ISNUMBER(DATA!K386),DATA!K386,"n/a")</f>
        <v>7.7789728258227595E-2</v>
      </c>
      <c r="G2519" s="86">
        <f>+IF(ISNUMBER(DATA!T386),DATA!T386,"n/a")</f>
        <v>195175.81</v>
      </c>
      <c r="H2519" s="77">
        <f>+IF(ISNUMBER(DATA!U386),DATA!U386,"n/a")</f>
        <v>6.4239561662168695E-2</v>
      </c>
      <c r="I2519" s="86">
        <f>+IF(ISNUMBER(DATA!AD386),DATA!AD386,"n/a")</f>
        <v>372332.34</v>
      </c>
      <c r="J2519" s="77">
        <f>+IF(ISNUMBER(DATA!AE386),DATA!AE386,"n/a")</f>
        <v>2.7645627134929199E-2</v>
      </c>
      <c r="K2519" s="86">
        <f>+IF(ISNUMBER(DATA!AN386),DATA!AN386,"n/a")</f>
        <v>695009.62</v>
      </c>
      <c r="L2519" s="77">
        <f>+IF(ISNUMBER(DATA!AO386),DATA!AO386,"n/a")</f>
        <v>-4.3533012985091199E-2</v>
      </c>
      <c r="M2519" s="66"/>
      <c r="N2519" s="66"/>
      <c r="O2519" s="66"/>
      <c r="P2519" s="66"/>
      <c r="Q2519" s="66"/>
      <c r="S2519" s="70"/>
      <c r="U2519" s="70"/>
      <c r="W2519" s="70"/>
      <c r="Y2519" s="70"/>
    </row>
    <row r="2520" spans="1:25" s="69" customFormat="1" x14ac:dyDescent="0.2">
      <c r="A2520" s="66" t="s">
        <v>11</v>
      </c>
      <c r="B2520" s="66" t="s">
        <v>23</v>
      </c>
      <c r="C2520" s="66" t="s">
        <v>25</v>
      </c>
      <c r="D2520" s="66" t="s">
        <v>285</v>
      </c>
      <c r="E2520" s="86">
        <f>+IF(ISNUMBER(DATA!J387),DATA!J387,"n/a")</f>
        <v>34714.57</v>
      </c>
      <c r="F2520" s="77">
        <f>+IF(ISNUMBER(DATA!K387),DATA!K387,"n/a")</f>
        <v>0.15282233265189299</v>
      </c>
      <c r="G2520" s="86">
        <f>+IF(ISNUMBER(DATA!T387),DATA!T387,"n/a")</f>
        <v>144493.85</v>
      </c>
      <c r="H2520" s="77">
        <f>+IF(ISNUMBER(DATA!U387),DATA!U387,"n/a")</f>
        <v>0.201237551801937</v>
      </c>
      <c r="I2520" s="86">
        <f>+IF(ISNUMBER(DATA!AD387),DATA!AD387,"n/a")</f>
        <v>299531.05</v>
      </c>
      <c r="J2520" s="77">
        <f>+IF(ISNUMBER(DATA!AE387),DATA!AE387,"n/a")</f>
        <v>0.21996488983250201</v>
      </c>
      <c r="K2520" s="86">
        <f>+IF(ISNUMBER(DATA!AN387),DATA!AN387,"n/a")</f>
        <v>553521.24</v>
      </c>
      <c r="L2520" s="77">
        <f>+IF(ISNUMBER(DATA!AO387),DATA!AO387,"n/a")</f>
        <v>6.6851125568589603E-2</v>
      </c>
      <c r="M2520" s="66"/>
      <c r="N2520" s="66"/>
      <c r="O2520" s="66"/>
      <c r="P2520" s="66"/>
      <c r="Q2520" s="66"/>
      <c r="S2520" s="70"/>
      <c r="U2520" s="70"/>
      <c r="W2520" s="70"/>
      <c r="Y2520" s="70"/>
    </row>
    <row r="2521" spans="1:25" s="69" customFormat="1" x14ac:dyDescent="0.2">
      <c r="A2521" s="66" t="s">
        <v>11</v>
      </c>
      <c r="B2521" s="66" t="s">
        <v>23</v>
      </c>
      <c r="C2521" s="66" t="s">
        <v>25</v>
      </c>
      <c r="D2521" s="66" t="s">
        <v>286</v>
      </c>
      <c r="E2521" s="86">
        <f>+IF(ISNUMBER(DATA!J388),DATA!J388,"n/a")</f>
        <v>121702.28</v>
      </c>
      <c r="F2521" s="77">
        <f>+IF(ISNUMBER(DATA!K388),DATA!K388,"n/a")</f>
        <v>8.2361930957986204E-2</v>
      </c>
      <c r="G2521" s="86">
        <f>+IF(ISNUMBER(DATA!T388),DATA!T388,"n/a")</f>
        <v>386817.43</v>
      </c>
      <c r="H2521" s="77">
        <f>+IF(ISNUMBER(DATA!U388),DATA!U388,"n/a")</f>
        <v>3.11088969865734E-2</v>
      </c>
      <c r="I2521" s="86">
        <f>+IF(ISNUMBER(DATA!AD388),DATA!AD388,"n/a")</f>
        <v>739318.38</v>
      </c>
      <c r="J2521" s="77">
        <f>+IF(ISNUMBER(DATA!AE388),DATA!AE388,"n/a")</f>
        <v>2.84811384754146E-2</v>
      </c>
      <c r="K2521" s="86">
        <f>+IF(ISNUMBER(DATA!AN388),DATA!AN388,"n/a")</f>
        <v>1409207.48</v>
      </c>
      <c r="L2521" s="77">
        <f>+IF(ISNUMBER(DATA!AO388),DATA!AO388,"n/a")</f>
        <v>3.1984245670938001E-2</v>
      </c>
      <c r="M2521" s="66"/>
      <c r="N2521" s="66"/>
      <c r="O2521" s="66"/>
      <c r="P2521" s="66"/>
      <c r="Q2521" s="66"/>
      <c r="S2521" s="70"/>
      <c r="U2521" s="70"/>
      <c r="W2521" s="70"/>
      <c r="Y2521" s="70"/>
    </row>
    <row r="2522" spans="1:25" s="69" customFormat="1" x14ac:dyDescent="0.2">
      <c r="A2522" s="66" t="s">
        <v>11</v>
      </c>
      <c r="B2522" s="66" t="s">
        <v>23</v>
      </c>
      <c r="C2522" s="66" t="s">
        <v>25</v>
      </c>
      <c r="D2522" s="66" t="s">
        <v>287</v>
      </c>
      <c r="E2522" s="86">
        <f>+IF(ISNUMBER(DATA!J389),DATA!J389,"n/a")</f>
        <v>134844.01</v>
      </c>
      <c r="F2522" s="77">
        <f>+IF(ISNUMBER(DATA!K389),DATA!K389,"n/a")</f>
        <v>0.171859505141333</v>
      </c>
      <c r="G2522" s="86">
        <f>+IF(ISNUMBER(DATA!T389),DATA!T389,"n/a")</f>
        <v>383144.9</v>
      </c>
      <c r="H2522" s="77">
        <f>+IF(ISNUMBER(DATA!U389),DATA!U389,"n/a")</f>
        <v>0.110524916450112</v>
      </c>
      <c r="I2522" s="86">
        <f>+IF(ISNUMBER(DATA!AD389),DATA!AD389,"n/a")</f>
        <v>726809.64</v>
      </c>
      <c r="J2522" s="77">
        <f>+IF(ISNUMBER(DATA!AE389),DATA!AE389,"n/a")</f>
        <v>9.0308052043187495E-2</v>
      </c>
      <c r="K2522" s="86">
        <f>+IF(ISNUMBER(DATA!AN389),DATA!AN389,"n/a")</f>
        <v>1301812.94</v>
      </c>
      <c r="L2522" s="77">
        <f>+IF(ISNUMBER(DATA!AO389),DATA!AO389,"n/a")</f>
        <v>8.8162640932608796E-2</v>
      </c>
      <c r="M2522" s="66"/>
      <c r="N2522" s="66"/>
      <c r="O2522" s="66"/>
      <c r="P2522" s="66"/>
      <c r="Q2522" s="66"/>
      <c r="S2522" s="70"/>
      <c r="U2522" s="70"/>
      <c r="W2522" s="70"/>
      <c r="Y2522" s="70"/>
    </row>
    <row r="2523" spans="1:25" s="69" customFormat="1" x14ac:dyDescent="0.2">
      <c r="A2523" s="66" t="s">
        <v>11</v>
      </c>
      <c r="B2523" s="66" t="s">
        <v>23</v>
      </c>
      <c r="C2523" s="66" t="s">
        <v>25</v>
      </c>
      <c r="D2523" s="66" t="s">
        <v>288</v>
      </c>
      <c r="E2523" s="86">
        <f>+IF(ISNUMBER(DATA!J390),DATA!J390,"n/a")</f>
        <v>57700.53</v>
      </c>
      <c r="F2523" s="77">
        <f>+IF(ISNUMBER(DATA!K390),DATA!K390,"n/a")</f>
        <v>0.25464273343479099</v>
      </c>
      <c r="G2523" s="86">
        <f>+IF(ISNUMBER(DATA!T390),DATA!T390,"n/a")</f>
        <v>191894.38</v>
      </c>
      <c r="H2523" s="77">
        <f>+IF(ISNUMBER(DATA!U390),DATA!U390,"n/a")</f>
        <v>0.20662236889355901</v>
      </c>
      <c r="I2523" s="86">
        <f>+IF(ISNUMBER(DATA!AD390),DATA!AD390,"n/a")</f>
        <v>354744.91</v>
      </c>
      <c r="J2523" s="77">
        <f>+IF(ISNUMBER(DATA!AE390),DATA!AE390,"n/a")</f>
        <v>0.22014131210462201</v>
      </c>
      <c r="K2523" s="86">
        <f>+IF(ISNUMBER(DATA!AN390),DATA!AN390,"n/a")</f>
        <v>637375.1</v>
      </c>
      <c r="L2523" s="77">
        <f>+IF(ISNUMBER(DATA!AO390),DATA!AO390,"n/a")</f>
        <v>0.16117724215752599</v>
      </c>
      <c r="M2523" s="66"/>
      <c r="N2523" s="66"/>
      <c r="O2523" s="66"/>
      <c r="P2523" s="66"/>
      <c r="Q2523" s="66"/>
      <c r="S2523" s="70"/>
      <c r="U2523" s="70"/>
      <c r="W2523" s="70"/>
      <c r="Y2523" s="70"/>
    </row>
    <row r="2524" spans="1:25" s="69" customFormat="1" x14ac:dyDescent="0.2">
      <c r="A2524" s="66" t="s">
        <v>11</v>
      </c>
      <c r="B2524" s="66" t="s">
        <v>23</v>
      </c>
      <c r="C2524" s="66" t="s">
        <v>25</v>
      </c>
      <c r="D2524" s="66" t="s">
        <v>289</v>
      </c>
      <c r="E2524" s="86">
        <f>+IF(ISNUMBER(DATA!J391),DATA!J391,"n/a")</f>
        <v>34712.83</v>
      </c>
      <c r="F2524" s="77">
        <f>+IF(ISNUMBER(DATA!K391),DATA!K391,"n/a")</f>
        <v>8.3948072159887893E-2</v>
      </c>
      <c r="G2524" s="86">
        <f>+IF(ISNUMBER(DATA!T391),DATA!T391,"n/a")</f>
        <v>122113.95</v>
      </c>
      <c r="H2524" s="77">
        <f>+IF(ISNUMBER(DATA!U391),DATA!U391,"n/a")</f>
        <v>6.62679227806348E-2</v>
      </c>
      <c r="I2524" s="86">
        <f>+IF(ISNUMBER(DATA!AD391),DATA!AD391,"n/a")</f>
        <v>227544.87</v>
      </c>
      <c r="J2524" s="77">
        <f>+IF(ISNUMBER(DATA!AE391),DATA!AE391,"n/a")</f>
        <v>1.7470889973301401E-2</v>
      </c>
      <c r="K2524" s="86">
        <f>+IF(ISNUMBER(DATA!AN391),DATA!AN391,"n/a")</f>
        <v>433791.64</v>
      </c>
      <c r="L2524" s="77">
        <f>+IF(ISNUMBER(DATA!AO391),DATA!AO391,"n/a")</f>
        <v>-4.73340894194113E-2</v>
      </c>
      <c r="M2524" s="66"/>
      <c r="N2524" s="66"/>
      <c r="O2524" s="66"/>
      <c r="P2524" s="66"/>
      <c r="Q2524" s="66"/>
      <c r="S2524" s="70"/>
      <c r="U2524" s="70"/>
      <c r="W2524" s="70"/>
      <c r="Y2524" s="70"/>
    </row>
    <row r="2525" spans="1:25" s="69" customFormat="1" x14ac:dyDescent="0.2">
      <c r="A2525" s="66" t="s">
        <v>11</v>
      </c>
      <c r="B2525" s="66" t="s">
        <v>23</v>
      </c>
      <c r="C2525" s="66" t="s">
        <v>25</v>
      </c>
      <c r="D2525" s="66" t="s">
        <v>290</v>
      </c>
      <c r="E2525" s="86">
        <f>+IF(ISNUMBER(DATA!J392),DATA!J392,"n/a")</f>
        <v>70102.179999999993</v>
      </c>
      <c r="F2525" s="77">
        <f>+IF(ISNUMBER(DATA!K392),DATA!K392,"n/a")</f>
        <v>0.33698790759698299</v>
      </c>
      <c r="G2525" s="86">
        <f>+IF(ISNUMBER(DATA!T392),DATA!T392,"n/a")</f>
        <v>201124.2</v>
      </c>
      <c r="H2525" s="77">
        <f>+IF(ISNUMBER(DATA!U392),DATA!U392,"n/a")</f>
        <v>8.7206145051417994E-2</v>
      </c>
      <c r="I2525" s="86">
        <f>+IF(ISNUMBER(DATA!AD392),DATA!AD392,"n/a")</f>
        <v>368676.49</v>
      </c>
      <c r="J2525" s="77">
        <f>+IF(ISNUMBER(DATA!AE392),DATA!AE392,"n/a")</f>
        <v>5.6466263795042403E-2</v>
      </c>
      <c r="K2525" s="86">
        <f>+IF(ISNUMBER(DATA!AN392),DATA!AN392,"n/a")</f>
        <v>691421.79</v>
      </c>
      <c r="L2525" s="77">
        <f>+IF(ISNUMBER(DATA!AO392),DATA!AO392,"n/a")</f>
        <v>5.5156032041853903E-2</v>
      </c>
      <c r="M2525" s="66"/>
      <c r="N2525" s="66"/>
      <c r="O2525" s="66"/>
      <c r="P2525" s="66"/>
      <c r="Q2525" s="66"/>
      <c r="S2525" s="70"/>
      <c r="U2525" s="70"/>
      <c r="W2525" s="70"/>
      <c r="Y2525" s="70"/>
    </row>
    <row r="2526" spans="1:25" s="69" customFormat="1" x14ac:dyDescent="0.2">
      <c r="A2526" s="66" t="s">
        <v>11</v>
      </c>
      <c r="B2526" s="66" t="s">
        <v>23</v>
      </c>
      <c r="C2526" s="66" t="s">
        <v>25</v>
      </c>
      <c r="D2526" s="66" t="s">
        <v>291</v>
      </c>
      <c r="E2526" s="86">
        <f>+IF(ISNUMBER(DATA!J393),DATA!J393,"n/a")</f>
        <v>16807.88</v>
      </c>
      <c r="F2526" s="77">
        <f>+IF(ISNUMBER(DATA!K393),DATA!K393,"n/a")</f>
        <v>1.0610318966828001</v>
      </c>
      <c r="G2526" s="86">
        <f>+IF(ISNUMBER(DATA!T393),DATA!T393,"n/a")</f>
        <v>41732.33</v>
      </c>
      <c r="H2526" s="77">
        <f>+IF(ISNUMBER(DATA!U393),DATA!U393,"n/a")</f>
        <v>0.55775832689747196</v>
      </c>
      <c r="I2526" s="86">
        <f>+IF(ISNUMBER(DATA!AD393),DATA!AD393,"n/a")</f>
        <v>71117.210000000006</v>
      </c>
      <c r="J2526" s="77">
        <f>+IF(ISNUMBER(DATA!AE393),DATA!AE393,"n/a")</f>
        <v>0.37084960542193102</v>
      </c>
      <c r="K2526" s="86">
        <f>+IF(ISNUMBER(DATA!AN393),DATA!AN393,"n/a")</f>
        <v>125156.15</v>
      </c>
      <c r="L2526" s="77">
        <f>+IF(ISNUMBER(DATA!AO393),DATA!AO393,"n/a")</f>
        <v>-0.27200534204906301</v>
      </c>
      <c r="M2526" s="66"/>
      <c r="N2526" s="66"/>
      <c r="O2526" s="66"/>
      <c r="P2526" s="66"/>
      <c r="Q2526" s="66"/>
      <c r="S2526" s="70"/>
      <c r="U2526" s="70"/>
      <c r="W2526" s="70"/>
      <c r="Y2526" s="70"/>
    </row>
    <row r="2527" spans="1:25" s="69" customFormat="1" x14ac:dyDescent="0.2">
      <c r="A2527" s="66" t="s">
        <v>11</v>
      </c>
      <c r="B2527" s="66" t="s">
        <v>23</v>
      </c>
      <c r="C2527" s="66" t="s">
        <v>25</v>
      </c>
      <c r="D2527" s="66" t="s">
        <v>292</v>
      </c>
      <c r="E2527" s="86">
        <f>+IF(ISNUMBER(DATA!J394),DATA!J394,"n/a")</f>
        <v>143978.79</v>
      </c>
      <c r="F2527" s="77">
        <f>+IF(ISNUMBER(DATA!K394),DATA!K394,"n/a")</f>
        <v>2.9533902085012402E-4</v>
      </c>
      <c r="G2527" s="86">
        <f>+IF(ISNUMBER(DATA!T394),DATA!T394,"n/a")</f>
        <v>489098.09</v>
      </c>
      <c r="H2527" s="77">
        <f>+IF(ISNUMBER(DATA!U394),DATA!U394,"n/a")</f>
        <v>-5.4056849329678601E-3</v>
      </c>
      <c r="I2527" s="86">
        <f>+IF(ISNUMBER(DATA!AD394),DATA!AD394,"n/a")</f>
        <v>962836.13</v>
      </c>
      <c r="J2527" s="77">
        <f>+IF(ISNUMBER(DATA!AE394),DATA!AE394,"n/a")</f>
        <v>-2.4702207265875999E-2</v>
      </c>
      <c r="K2527" s="86">
        <f>+IF(ISNUMBER(DATA!AN394),DATA!AN394,"n/a")</f>
        <v>1834861.01</v>
      </c>
      <c r="L2527" s="77">
        <f>+IF(ISNUMBER(DATA!AO394),DATA!AO394,"n/a")</f>
        <v>-7.4857846863826804E-3</v>
      </c>
      <c r="M2527" s="66"/>
      <c r="N2527" s="66"/>
      <c r="O2527" s="66"/>
      <c r="P2527" s="66"/>
      <c r="Q2527" s="66"/>
      <c r="S2527" s="70"/>
      <c r="U2527" s="70"/>
      <c r="W2527" s="70"/>
      <c r="Y2527" s="70"/>
    </row>
    <row r="2528" spans="1:25" s="69" customFormat="1" x14ac:dyDescent="0.2">
      <c r="A2528" s="66" t="s">
        <v>11</v>
      </c>
      <c r="B2528" s="66" t="s">
        <v>23</v>
      </c>
      <c r="C2528" s="66" t="s">
        <v>25</v>
      </c>
      <c r="D2528" s="66" t="s">
        <v>293</v>
      </c>
      <c r="E2528" s="86">
        <f>+IF(ISNUMBER(DATA!J395),DATA!J395,"n/a")</f>
        <v>17760.400000000001</v>
      </c>
      <c r="F2528" s="77">
        <f>+IF(ISNUMBER(DATA!K395),DATA!K395,"n/a")</f>
        <v>0.35080415149961802</v>
      </c>
      <c r="G2528" s="86">
        <f>+IF(ISNUMBER(DATA!T395),DATA!T395,"n/a")</f>
        <v>59053.440000000002</v>
      </c>
      <c r="H2528" s="77">
        <f>+IF(ISNUMBER(DATA!U395),DATA!U395,"n/a")</f>
        <v>0.36400002679335902</v>
      </c>
      <c r="I2528" s="86">
        <f>+IF(ISNUMBER(DATA!AD395),DATA!AD395,"n/a")</f>
        <v>106303.03999999999</v>
      </c>
      <c r="J2528" s="77">
        <f>+IF(ISNUMBER(DATA!AE395),DATA!AE395,"n/a")</f>
        <v>0.29985533256208302</v>
      </c>
      <c r="K2528" s="86">
        <f>+IF(ISNUMBER(DATA!AN395),DATA!AN395,"n/a")</f>
        <v>193285.62</v>
      </c>
      <c r="L2528" s="77">
        <f>+IF(ISNUMBER(DATA!AO395),DATA!AO395,"n/a")</f>
        <v>0.10956714362276899</v>
      </c>
      <c r="M2528" s="66"/>
      <c r="N2528" s="66"/>
      <c r="O2528" s="66"/>
      <c r="P2528" s="66"/>
      <c r="Q2528" s="66"/>
      <c r="S2528" s="70"/>
      <c r="U2528" s="70"/>
      <c r="W2528" s="70"/>
      <c r="Y2528" s="70"/>
    </row>
    <row r="2529" spans="1:25" s="69" customFormat="1" x14ac:dyDescent="0.2">
      <c r="A2529" s="66" t="s">
        <v>11</v>
      </c>
      <c r="B2529" s="66" t="s">
        <v>23</v>
      </c>
      <c r="C2529" s="66" t="s">
        <v>25</v>
      </c>
      <c r="D2529" s="66" t="s">
        <v>294</v>
      </c>
      <c r="E2529" s="86">
        <f>+IF(ISNUMBER(DATA!J396),DATA!J396,"n/a")</f>
        <v>184145.3</v>
      </c>
      <c r="F2529" s="77">
        <f>+IF(ISNUMBER(DATA!K396),DATA!K396,"n/a")</f>
        <v>0.26653362049956397</v>
      </c>
      <c r="G2529" s="86">
        <f>+IF(ISNUMBER(DATA!T396),DATA!T396,"n/a")</f>
        <v>529973.81000000006</v>
      </c>
      <c r="H2529" s="77">
        <f>+IF(ISNUMBER(DATA!U396),DATA!U396,"n/a")</f>
        <v>4.4515817963509098E-2</v>
      </c>
      <c r="I2529" s="86">
        <f>+IF(ISNUMBER(DATA!AD396),DATA!AD396,"n/a")</f>
        <v>1026087.66</v>
      </c>
      <c r="J2529" s="77">
        <f>+IF(ISNUMBER(DATA!AE396),DATA!AE396,"n/a")</f>
        <v>5.0727266946252902E-2</v>
      </c>
      <c r="K2529" s="86">
        <f>+IF(ISNUMBER(DATA!AN396),DATA!AN396,"n/a")</f>
        <v>1959593.94</v>
      </c>
      <c r="L2529" s="77">
        <f>+IF(ISNUMBER(DATA!AO396),DATA!AO396,"n/a")</f>
        <v>7.2975216106807406E-2</v>
      </c>
      <c r="M2529" s="66"/>
      <c r="N2529" s="66"/>
      <c r="O2529" s="66"/>
      <c r="P2529" s="66"/>
      <c r="Q2529" s="66"/>
      <c r="S2529" s="70"/>
      <c r="U2529" s="70"/>
      <c r="W2529" s="70"/>
      <c r="Y2529" s="70"/>
    </row>
    <row r="2530" spans="1:25" s="69" customFormat="1" x14ac:dyDescent="0.2">
      <c r="A2530" s="66" t="s">
        <v>11</v>
      </c>
      <c r="B2530" s="66" t="s">
        <v>23</v>
      </c>
      <c r="C2530" s="66" t="s">
        <v>25</v>
      </c>
      <c r="D2530" s="66" t="s">
        <v>295</v>
      </c>
      <c r="E2530" s="86">
        <f>+IF(ISNUMBER(DATA!J397),DATA!J397,"n/a")</f>
        <v>8972.16</v>
      </c>
      <c r="F2530" s="77">
        <f>+IF(ISNUMBER(DATA!K397),DATA!K397,"n/a")</f>
        <v>0.23857971730736599</v>
      </c>
      <c r="G2530" s="86">
        <f>+IF(ISNUMBER(DATA!T397),DATA!T397,"n/a")</f>
        <v>30397.29</v>
      </c>
      <c r="H2530" s="77">
        <f>+IF(ISNUMBER(DATA!U397),DATA!U397,"n/a")</f>
        <v>0.27765551168360397</v>
      </c>
      <c r="I2530" s="86">
        <f>+IF(ISNUMBER(DATA!AD397),DATA!AD397,"n/a")</f>
        <v>54620.55</v>
      </c>
      <c r="J2530" s="77">
        <f>+IF(ISNUMBER(DATA!AE397),DATA!AE397,"n/a")</f>
        <v>0.20863182794318899</v>
      </c>
      <c r="K2530" s="86">
        <f>+IF(ISNUMBER(DATA!AN397),DATA!AN397,"n/a")</f>
        <v>95453.42</v>
      </c>
      <c r="L2530" s="77">
        <f>+IF(ISNUMBER(DATA!AO397),DATA!AO397,"n/a")</f>
        <v>-0.240690438634514</v>
      </c>
      <c r="M2530" s="66"/>
      <c r="N2530" s="66"/>
      <c r="O2530" s="66"/>
      <c r="P2530" s="66"/>
      <c r="Q2530" s="66"/>
      <c r="S2530" s="70"/>
      <c r="U2530" s="70"/>
      <c r="W2530" s="70"/>
      <c r="Y2530" s="70"/>
    </row>
    <row r="2531" spans="1:25" s="69" customFormat="1" x14ac:dyDescent="0.2">
      <c r="A2531" s="66" t="s">
        <v>11</v>
      </c>
      <c r="B2531" s="66" t="s">
        <v>23</v>
      </c>
      <c r="C2531" s="66" t="s">
        <v>25</v>
      </c>
      <c r="D2531" s="66" t="s">
        <v>296</v>
      </c>
      <c r="E2531" s="86">
        <f>+IF(ISNUMBER(DATA!J398),DATA!J398,"n/a")</f>
        <v>16541.240000000002</v>
      </c>
      <c r="F2531" s="77">
        <f>+IF(ISNUMBER(DATA!K398),DATA!K398,"n/a")</f>
        <v>-0.603850362459325</v>
      </c>
      <c r="G2531" s="86">
        <f>+IF(ISNUMBER(DATA!T398),DATA!T398,"n/a")</f>
        <v>55735.13</v>
      </c>
      <c r="H2531" s="77">
        <f>+IF(ISNUMBER(DATA!U398),DATA!U398,"n/a")</f>
        <v>-0.60580287091681395</v>
      </c>
      <c r="I2531" s="86">
        <f>+IF(ISNUMBER(DATA!AD398),DATA!AD398,"n/a")</f>
        <v>108996.4</v>
      </c>
      <c r="J2531" s="77">
        <f>+IF(ISNUMBER(DATA!AE398),DATA!AE398,"n/a")</f>
        <v>-0.60804039978322799</v>
      </c>
      <c r="K2531" s="86">
        <f>+IF(ISNUMBER(DATA!AN398),DATA!AN398,"n/a")</f>
        <v>213898.56</v>
      </c>
      <c r="L2531" s="77">
        <f>+IF(ISNUMBER(DATA!AO398),DATA!AO398,"n/a")</f>
        <v>-0.60001231199937899</v>
      </c>
      <c r="M2531" s="66"/>
      <c r="N2531" s="66"/>
      <c r="O2531" s="66"/>
      <c r="P2531" s="66"/>
      <c r="Q2531" s="66"/>
      <c r="S2531" s="70"/>
      <c r="U2531" s="70"/>
      <c r="W2531" s="70"/>
      <c r="Y2531" s="70"/>
    </row>
    <row r="2532" spans="1:25" s="69" customFormat="1" x14ac:dyDescent="0.2">
      <c r="A2532" s="66" t="s">
        <v>11</v>
      </c>
      <c r="B2532" s="66" t="s">
        <v>23</v>
      </c>
      <c r="C2532" s="66" t="s">
        <v>25</v>
      </c>
      <c r="D2532" s="66" t="s">
        <v>297</v>
      </c>
      <c r="E2532" s="86">
        <f>+IF(ISNUMBER(DATA!J399),DATA!J399,"n/a")</f>
        <v>39826.080000000002</v>
      </c>
      <c r="F2532" s="77">
        <f>+IF(ISNUMBER(DATA!K399),DATA!K399,"n/a")</f>
        <v>0.35611799489984097</v>
      </c>
      <c r="G2532" s="86">
        <f>+IF(ISNUMBER(DATA!T399),DATA!T399,"n/a")</f>
        <v>120973.42</v>
      </c>
      <c r="H2532" s="77">
        <f>+IF(ISNUMBER(DATA!U399),DATA!U399,"n/a")</f>
        <v>0.230389736823851</v>
      </c>
      <c r="I2532" s="86">
        <f>+IF(ISNUMBER(DATA!AD399),DATA!AD399,"n/a")</f>
        <v>221779.78</v>
      </c>
      <c r="J2532" s="77">
        <f>+IF(ISNUMBER(DATA!AE399),DATA!AE399,"n/a")</f>
        <v>0.21388063871049401</v>
      </c>
      <c r="K2532" s="86">
        <f>+IF(ISNUMBER(DATA!AN399),DATA!AN399,"n/a")</f>
        <v>407931.19</v>
      </c>
      <c r="L2532" s="77">
        <f>+IF(ISNUMBER(DATA!AO399),DATA!AO399,"n/a")</f>
        <v>9.7436370505791597E-2</v>
      </c>
      <c r="M2532" s="66"/>
      <c r="N2532" s="66"/>
      <c r="O2532" s="66"/>
      <c r="P2532" s="66"/>
      <c r="Q2532" s="66"/>
      <c r="S2532" s="70"/>
      <c r="U2532" s="70"/>
      <c r="W2532" s="70"/>
      <c r="Y2532" s="70"/>
    </row>
    <row r="2533" spans="1:25" s="69" customFormat="1" x14ac:dyDescent="0.2">
      <c r="A2533" s="66" t="s">
        <v>11</v>
      </c>
      <c r="B2533" s="66" t="s">
        <v>23</v>
      </c>
      <c r="C2533" s="66" t="s">
        <v>25</v>
      </c>
      <c r="D2533" s="66" t="s">
        <v>298</v>
      </c>
      <c r="E2533" s="86">
        <f>+IF(ISNUMBER(DATA!J400),DATA!J400,"n/a")</f>
        <v>54692</v>
      </c>
      <c r="F2533" s="77">
        <f>+IF(ISNUMBER(DATA!K400),DATA!K400,"n/a")</f>
        <v>0.26757158713210399</v>
      </c>
      <c r="G2533" s="86">
        <f>+IF(ISNUMBER(DATA!T400),DATA!T400,"n/a")</f>
        <v>171677.17</v>
      </c>
      <c r="H2533" s="77">
        <f>+IF(ISNUMBER(DATA!U400),DATA!U400,"n/a")</f>
        <v>0.223850580550877</v>
      </c>
      <c r="I2533" s="86">
        <f>+IF(ISNUMBER(DATA!AD400),DATA!AD400,"n/a")</f>
        <v>308652.93</v>
      </c>
      <c r="J2533" s="77">
        <f>+IF(ISNUMBER(DATA!AE400),DATA!AE400,"n/a")</f>
        <v>0.20936359436766699</v>
      </c>
      <c r="K2533" s="86">
        <f>+IF(ISNUMBER(DATA!AN400),DATA!AN400,"n/a")</f>
        <v>569267.17000000004</v>
      </c>
      <c r="L2533" s="77">
        <f>+IF(ISNUMBER(DATA!AO400),DATA!AO400,"n/a")</f>
        <v>0.195142930269392</v>
      </c>
      <c r="M2533" s="66"/>
      <c r="N2533" s="66"/>
      <c r="O2533" s="66"/>
      <c r="P2533" s="66"/>
      <c r="Q2533" s="66"/>
      <c r="S2533" s="70"/>
      <c r="U2533" s="70"/>
      <c r="W2533" s="70"/>
      <c r="Y2533" s="70"/>
    </row>
    <row r="2534" spans="1:25" s="69" customFormat="1" x14ac:dyDescent="0.2">
      <c r="A2534" s="66" t="s">
        <v>11</v>
      </c>
      <c r="B2534" s="66" t="s">
        <v>23</v>
      </c>
      <c r="C2534" s="66" t="s">
        <v>25</v>
      </c>
      <c r="D2534" s="66" t="s">
        <v>299</v>
      </c>
      <c r="E2534" s="86">
        <f>+IF(ISNUMBER(DATA!J401),DATA!J401,"n/a")</f>
        <v>222958.43</v>
      </c>
      <c r="F2534" s="77">
        <f>+IF(ISNUMBER(DATA!K401),DATA!K401,"n/a")</f>
        <v>1.7891709365217501E-2</v>
      </c>
      <c r="G2534" s="86">
        <f>+IF(ISNUMBER(DATA!T401),DATA!T401,"n/a")</f>
        <v>717764.71</v>
      </c>
      <c r="H2534" s="77">
        <f>+IF(ISNUMBER(DATA!U401),DATA!U401,"n/a")</f>
        <v>-2.7884403569700601E-2</v>
      </c>
      <c r="I2534" s="86">
        <f>+IF(ISNUMBER(DATA!AD401),DATA!AD401,"n/a")</f>
        <v>1402859.86</v>
      </c>
      <c r="J2534" s="77">
        <f>+IF(ISNUMBER(DATA!AE401),DATA!AE401,"n/a")</f>
        <v>1.3945499574703899E-2</v>
      </c>
      <c r="K2534" s="86">
        <f>+IF(ISNUMBER(DATA!AN401),DATA!AN401,"n/a")</f>
        <v>2681871.7400000002</v>
      </c>
      <c r="L2534" s="77">
        <f>+IF(ISNUMBER(DATA!AO401),DATA!AO401,"n/a")</f>
        <v>5.55498662553967E-2</v>
      </c>
      <c r="M2534" s="66"/>
      <c r="N2534" s="66"/>
      <c r="O2534" s="66"/>
      <c r="P2534" s="66"/>
      <c r="Q2534" s="66"/>
      <c r="S2534" s="70"/>
      <c r="U2534" s="70"/>
      <c r="W2534" s="70"/>
      <c r="Y2534" s="70"/>
    </row>
    <row r="2535" spans="1:25" s="69" customFormat="1" x14ac:dyDescent="0.2">
      <c r="A2535" s="66" t="s">
        <v>11</v>
      </c>
      <c r="B2535" s="66" t="s">
        <v>23</v>
      </c>
      <c r="C2535" s="66" t="s">
        <v>25</v>
      </c>
      <c r="D2535" s="66" t="s">
        <v>300</v>
      </c>
      <c r="E2535" s="86">
        <f>+IF(ISNUMBER(DATA!J402),DATA!J402,"n/a")</f>
        <v>109982.99</v>
      </c>
      <c r="F2535" s="77">
        <f>+IF(ISNUMBER(DATA!K402),DATA!K402,"n/a")</f>
        <v>0.21997525951223201</v>
      </c>
      <c r="G2535" s="86">
        <f>+IF(ISNUMBER(DATA!T402),DATA!T402,"n/a")</f>
        <v>373711.23</v>
      </c>
      <c r="H2535" s="77">
        <f>+IF(ISNUMBER(DATA!U402),DATA!U402,"n/a")</f>
        <v>0.134568191373831</v>
      </c>
      <c r="I2535" s="86">
        <f>+IF(ISNUMBER(DATA!AD402),DATA!AD402,"n/a")</f>
        <v>720215.69</v>
      </c>
      <c r="J2535" s="77">
        <f>+IF(ISNUMBER(DATA!AE402),DATA!AE402,"n/a")</f>
        <v>0.211175115625857</v>
      </c>
      <c r="K2535" s="86">
        <f>+IF(ISNUMBER(DATA!AN402),DATA!AN402,"n/a")</f>
        <v>1251684.95</v>
      </c>
      <c r="L2535" s="77">
        <f>+IF(ISNUMBER(DATA!AO402),DATA!AO402,"n/a")</f>
        <v>0.11710533740998599</v>
      </c>
      <c r="M2535" s="66"/>
      <c r="N2535" s="66"/>
      <c r="O2535" s="66"/>
      <c r="P2535" s="66"/>
      <c r="Q2535" s="66"/>
      <c r="S2535" s="70"/>
      <c r="U2535" s="70"/>
      <c r="W2535" s="70"/>
      <c r="Y2535" s="70"/>
    </row>
    <row r="2536" spans="1:25" s="69" customFormat="1" x14ac:dyDescent="0.2">
      <c r="A2536" s="66" t="s">
        <v>11</v>
      </c>
      <c r="B2536" s="66" t="s">
        <v>23</v>
      </c>
      <c r="C2536" s="66" t="s">
        <v>25</v>
      </c>
      <c r="D2536" s="66" t="s">
        <v>301</v>
      </c>
      <c r="E2536" s="86">
        <f>+IF(ISNUMBER(DATA!J403),DATA!J403,"n/a")</f>
        <v>14804.82</v>
      </c>
      <c r="F2536" s="77">
        <f>+IF(ISNUMBER(DATA!K403),DATA!K403,"n/a")</f>
        <v>0.26368108245139199</v>
      </c>
      <c r="G2536" s="86">
        <f>+IF(ISNUMBER(DATA!T403),DATA!T403,"n/a")</f>
        <v>49809.64</v>
      </c>
      <c r="H2536" s="77">
        <f>+IF(ISNUMBER(DATA!U403),DATA!U403,"n/a")</f>
        <v>0.16917834875426799</v>
      </c>
      <c r="I2536" s="86">
        <f>+IF(ISNUMBER(DATA!AD403),DATA!AD403,"n/a")</f>
        <v>91407.29</v>
      </c>
      <c r="J2536" s="77">
        <f>+IF(ISNUMBER(DATA!AE403),DATA!AE403,"n/a")</f>
        <v>0.22810400700796399</v>
      </c>
      <c r="K2536" s="86">
        <f>+IF(ISNUMBER(DATA!AN403),DATA!AN403,"n/a")</f>
        <v>163940.67000000001</v>
      </c>
      <c r="L2536" s="77">
        <f>+IF(ISNUMBER(DATA!AO403),DATA!AO403,"n/a")</f>
        <v>0.182529805666728</v>
      </c>
      <c r="M2536" s="66"/>
      <c r="N2536" s="66"/>
      <c r="O2536" s="66"/>
      <c r="P2536" s="66"/>
      <c r="Q2536" s="66"/>
      <c r="S2536" s="70"/>
      <c r="U2536" s="70"/>
      <c r="W2536" s="70"/>
      <c r="Y2536" s="70"/>
    </row>
    <row r="2537" spans="1:25" s="69" customFormat="1" x14ac:dyDescent="0.2">
      <c r="A2537" s="66" t="s">
        <v>11</v>
      </c>
      <c r="B2537" s="66" t="s">
        <v>23</v>
      </c>
      <c r="C2537" s="66" t="s">
        <v>25</v>
      </c>
      <c r="D2537" s="66" t="s">
        <v>302</v>
      </c>
      <c r="E2537" s="86">
        <f>+IF(ISNUMBER(DATA!J404),DATA!J404,"n/a")</f>
        <v>116043.84</v>
      </c>
      <c r="F2537" s="77">
        <f>+IF(ISNUMBER(DATA!K404),DATA!K404,"n/a")</f>
        <v>0.278628417799276</v>
      </c>
      <c r="G2537" s="86">
        <f>+IF(ISNUMBER(DATA!T404),DATA!T404,"n/a")</f>
        <v>337537.7</v>
      </c>
      <c r="H2537" s="77">
        <f>+IF(ISNUMBER(DATA!U404),DATA!U404,"n/a")</f>
        <v>4.44744483709891E-2</v>
      </c>
      <c r="I2537" s="86">
        <f>+IF(ISNUMBER(DATA!AD404),DATA!AD404,"n/a")</f>
        <v>635956.57999999996</v>
      </c>
      <c r="J2537" s="77">
        <f>+IF(ISNUMBER(DATA!AE404),DATA!AE404,"n/a")</f>
        <v>2.3946659685320799E-2</v>
      </c>
      <c r="K2537" s="86">
        <f>+IF(ISNUMBER(DATA!AN404),DATA!AN404,"n/a")</f>
        <v>1217767.42</v>
      </c>
      <c r="L2537" s="77">
        <f>+IF(ISNUMBER(DATA!AO404),DATA!AO404,"n/a")</f>
        <v>4.3764507604847999E-2</v>
      </c>
      <c r="M2537" s="66"/>
      <c r="N2537" s="66"/>
      <c r="O2537" s="66"/>
      <c r="P2537" s="66"/>
      <c r="Q2537" s="66"/>
      <c r="S2537" s="70"/>
      <c r="U2537" s="70"/>
      <c r="W2537" s="70"/>
      <c r="Y2537" s="70"/>
    </row>
    <row r="2538" spans="1:25" s="69" customFormat="1" x14ac:dyDescent="0.2">
      <c r="A2538" s="66" t="s">
        <v>11</v>
      </c>
      <c r="B2538" s="66" t="s">
        <v>23</v>
      </c>
      <c r="C2538" s="66" t="s">
        <v>25</v>
      </c>
      <c r="D2538" s="66" t="s">
        <v>303</v>
      </c>
      <c r="E2538" s="86">
        <f>+IF(ISNUMBER(DATA!J405),DATA!J405,"n/a")</f>
        <v>25300.97</v>
      </c>
      <c r="F2538" s="77">
        <f>+IF(ISNUMBER(DATA!K405),DATA!K405,"n/a")</f>
        <v>0.133480844460134</v>
      </c>
      <c r="G2538" s="86">
        <f>+IF(ISNUMBER(DATA!T405),DATA!T405,"n/a")</f>
        <v>86756.84</v>
      </c>
      <c r="H2538" s="77">
        <f>+IF(ISNUMBER(DATA!U405),DATA!U405,"n/a")</f>
        <v>0.11029512453137701</v>
      </c>
      <c r="I2538" s="86">
        <f>+IF(ISNUMBER(DATA!AD405),DATA!AD405,"n/a")</f>
        <v>155246.34</v>
      </c>
      <c r="J2538" s="77">
        <f>+IF(ISNUMBER(DATA!AE405),DATA!AE405,"n/a")</f>
        <v>6.4707558573155299E-2</v>
      </c>
      <c r="K2538" s="86">
        <f>+IF(ISNUMBER(DATA!AN405),DATA!AN405,"n/a")</f>
        <v>294346.51</v>
      </c>
      <c r="L2538" s="77">
        <f>+IF(ISNUMBER(DATA!AO405),DATA!AO405,"n/a")</f>
        <v>2.5519306174221899E-2</v>
      </c>
      <c r="M2538" s="66"/>
      <c r="N2538" s="66"/>
      <c r="O2538" s="66"/>
      <c r="P2538" s="66"/>
      <c r="Q2538" s="66"/>
      <c r="S2538" s="70"/>
      <c r="U2538" s="70"/>
      <c r="W2538" s="70"/>
      <c r="Y2538" s="70"/>
    </row>
    <row r="2539" spans="1:25" s="69" customFormat="1" x14ac:dyDescent="0.2">
      <c r="A2539" s="66" t="s">
        <v>11</v>
      </c>
      <c r="B2539" s="66" t="s">
        <v>23</v>
      </c>
      <c r="C2539" s="66" t="s">
        <v>25</v>
      </c>
      <c r="D2539" s="66" t="s">
        <v>304</v>
      </c>
      <c r="E2539" s="86">
        <f>+IF(ISNUMBER(DATA!J406),DATA!J406,"n/a")</f>
        <v>125543.77</v>
      </c>
      <c r="F2539" s="77">
        <f>+IF(ISNUMBER(DATA!K406),DATA!K406,"n/a")</f>
        <v>-4.5360677929115996E-3</v>
      </c>
      <c r="G2539" s="86">
        <f>+IF(ISNUMBER(DATA!T406),DATA!T406,"n/a")</f>
        <v>410055.69</v>
      </c>
      <c r="H2539" s="77">
        <f>+IF(ISNUMBER(DATA!U406),DATA!U406,"n/a")</f>
        <v>-7.0474798824873303E-3</v>
      </c>
      <c r="I2539" s="86">
        <f>+IF(ISNUMBER(DATA!AD406),DATA!AD406,"n/a")</f>
        <v>797379.74</v>
      </c>
      <c r="J2539" s="77">
        <f>+IF(ISNUMBER(DATA!AE406),DATA!AE406,"n/a")</f>
        <v>1.25246667891445E-2</v>
      </c>
      <c r="K2539" s="86">
        <f>+IF(ISNUMBER(DATA!AN406),DATA!AN406,"n/a")</f>
        <v>1522634.02</v>
      </c>
      <c r="L2539" s="77">
        <f>+IF(ISNUMBER(DATA!AO406),DATA!AO406,"n/a")</f>
        <v>5.8668643860818999E-2</v>
      </c>
      <c r="M2539" s="66"/>
      <c r="N2539" s="66"/>
      <c r="O2539" s="66"/>
      <c r="P2539" s="66"/>
      <c r="Q2539" s="66"/>
      <c r="S2539" s="70"/>
      <c r="U2539" s="70"/>
      <c r="W2539" s="70"/>
      <c r="Y2539" s="70"/>
    </row>
    <row r="2540" spans="1:25" s="69" customFormat="1" x14ac:dyDescent="0.2">
      <c r="A2540" s="66" t="s">
        <v>11</v>
      </c>
      <c r="B2540" s="66" t="s">
        <v>23</v>
      </c>
      <c r="C2540" s="66" t="s">
        <v>25</v>
      </c>
      <c r="D2540" s="66" t="s">
        <v>305</v>
      </c>
      <c r="E2540" s="86">
        <f>+IF(ISNUMBER(DATA!J407),DATA!J407,"n/a")</f>
        <v>53738.5</v>
      </c>
      <c r="F2540" s="77">
        <f>+IF(ISNUMBER(DATA!K407),DATA!K407,"n/a")</f>
        <v>-6.5589647821445093E-2</v>
      </c>
      <c r="G2540" s="86">
        <f>+IF(ISNUMBER(DATA!T407),DATA!T407,"n/a")</f>
        <v>183508.42</v>
      </c>
      <c r="H2540" s="77">
        <f>+IF(ISNUMBER(DATA!U407),DATA!U407,"n/a")</f>
        <v>-5.4265448526356402E-3</v>
      </c>
      <c r="I2540" s="86">
        <f>+IF(ISNUMBER(DATA!AD407),DATA!AD407,"n/a")</f>
        <v>355076.2</v>
      </c>
      <c r="J2540" s="77">
        <f>+IF(ISNUMBER(DATA!AE407),DATA!AE407,"n/a")</f>
        <v>2.59185309456809E-2</v>
      </c>
      <c r="K2540" s="86">
        <f>+IF(ISNUMBER(DATA!AN407),DATA!AN407,"n/a")</f>
        <v>665488.32999999996</v>
      </c>
      <c r="L2540" s="77">
        <f>+IF(ISNUMBER(DATA!AO407),DATA!AO407,"n/a")</f>
        <v>4.3331762429113498E-2</v>
      </c>
      <c r="M2540" s="66"/>
      <c r="N2540" s="66"/>
      <c r="O2540" s="66"/>
      <c r="P2540" s="66"/>
      <c r="Q2540" s="66"/>
      <c r="S2540" s="70"/>
      <c r="U2540" s="70"/>
      <c r="W2540" s="70"/>
      <c r="Y2540" s="70"/>
    </row>
    <row r="2541" spans="1:25" s="69" customFormat="1" x14ac:dyDescent="0.2">
      <c r="A2541" s="66" t="s">
        <v>11</v>
      </c>
      <c r="B2541" s="66" t="s">
        <v>23</v>
      </c>
      <c r="C2541" s="66" t="s">
        <v>25</v>
      </c>
      <c r="D2541" s="66" t="s">
        <v>306</v>
      </c>
      <c r="E2541" s="86">
        <f>+IF(ISNUMBER(DATA!J408),DATA!J408,"n/a")</f>
        <v>58306.59</v>
      </c>
      <c r="F2541" s="77">
        <f>+IF(ISNUMBER(DATA!K408),DATA!K408,"n/a")</f>
        <v>8.4602500560384802E-3</v>
      </c>
      <c r="G2541" s="86">
        <f>+IF(ISNUMBER(DATA!T408),DATA!T408,"n/a")</f>
        <v>196324.53</v>
      </c>
      <c r="H2541" s="77">
        <f>+IF(ISNUMBER(DATA!U408),DATA!U408,"n/a")</f>
        <v>4.8642324753060302E-2</v>
      </c>
      <c r="I2541" s="86">
        <f>+IF(ISNUMBER(DATA!AD408),DATA!AD408,"n/a")</f>
        <v>383622.68</v>
      </c>
      <c r="J2541" s="77">
        <f>+IF(ISNUMBER(DATA!AE408),DATA!AE408,"n/a")</f>
        <v>0.113570154647346</v>
      </c>
      <c r="K2541" s="86">
        <f>+IF(ISNUMBER(DATA!AN408),DATA!AN408,"n/a")</f>
        <v>742068.55</v>
      </c>
      <c r="L2541" s="77">
        <f>+IF(ISNUMBER(DATA!AO408),DATA!AO408,"n/a")</f>
        <v>0.123634448430943</v>
      </c>
      <c r="M2541" s="66"/>
      <c r="N2541" s="66"/>
      <c r="O2541" s="66"/>
      <c r="P2541" s="66"/>
      <c r="Q2541" s="66"/>
      <c r="S2541" s="70"/>
      <c r="U2541" s="70"/>
      <c r="W2541" s="70"/>
      <c r="Y2541" s="70"/>
    </row>
    <row r="2542" spans="1:25" s="69" customFormat="1" x14ac:dyDescent="0.2">
      <c r="A2542" s="66" t="s">
        <v>11</v>
      </c>
      <c r="B2542" s="66" t="s">
        <v>23</v>
      </c>
      <c r="C2542" s="66" t="s">
        <v>25</v>
      </c>
      <c r="D2542" s="66" t="s">
        <v>307</v>
      </c>
      <c r="E2542" s="86">
        <f>+IF(ISNUMBER(DATA!J409),DATA!J409,"n/a")</f>
        <v>49761.39</v>
      </c>
      <c r="F2542" s="77">
        <f>+IF(ISNUMBER(DATA!K409),DATA!K409,"n/a")</f>
        <v>-6.6125687788789703E-2</v>
      </c>
      <c r="G2542" s="86">
        <f>+IF(ISNUMBER(DATA!T409),DATA!T409,"n/a")</f>
        <v>169523.06</v>
      </c>
      <c r="H2542" s="77">
        <f>+IF(ISNUMBER(DATA!U409),DATA!U409,"n/a")</f>
        <v>-3.7108647138781398E-2</v>
      </c>
      <c r="I2542" s="86">
        <f>+IF(ISNUMBER(DATA!AD409),DATA!AD409,"n/a")</f>
        <v>333259.09000000003</v>
      </c>
      <c r="J2542" s="77">
        <f>+IF(ISNUMBER(DATA!AE409),DATA!AE409,"n/a")</f>
        <v>-2.4478325289975299E-2</v>
      </c>
      <c r="K2542" s="86">
        <f>+IF(ISNUMBER(DATA!AN409),DATA!AN409,"n/a")</f>
        <v>644599.38</v>
      </c>
      <c r="L2542" s="77">
        <f>+IF(ISNUMBER(DATA!AO409),DATA!AO409,"n/a")</f>
        <v>-3.3474516262601603E-2</v>
      </c>
      <c r="M2542" s="66"/>
      <c r="N2542" s="66"/>
      <c r="O2542" s="66"/>
      <c r="P2542" s="66"/>
      <c r="Q2542" s="66"/>
      <c r="S2542" s="70"/>
      <c r="U2542" s="70"/>
      <c r="W2542" s="70"/>
      <c r="Y2542" s="70"/>
    </row>
    <row r="2543" spans="1:25" s="69" customFormat="1" x14ac:dyDescent="0.2">
      <c r="A2543" s="66" t="s">
        <v>11</v>
      </c>
      <c r="B2543" s="66" t="s">
        <v>23</v>
      </c>
      <c r="C2543" s="66" t="s">
        <v>25</v>
      </c>
      <c r="D2543" s="66" t="s">
        <v>308</v>
      </c>
      <c r="E2543" s="86">
        <f>+IF(ISNUMBER(DATA!J410),DATA!J410,"n/a")</f>
        <v>68174.2</v>
      </c>
      <c r="F2543" s="77">
        <f>+IF(ISNUMBER(DATA!K410),DATA!K410,"n/a")</f>
        <v>0.15455170521709399</v>
      </c>
      <c r="G2543" s="86">
        <f>+IF(ISNUMBER(DATA!T410),DATA!T410,"n/a")</f>
        <v>217056.19</v>
      </c>
      <c r="H2543" s="77">
        <f>+IF(ISNUMBER(DATA!U410),DATA!U410,"n/a")</f>
        <v>0.150894541140218</v>
      </c>
      <c r="I2543" s="86">
        <f>+IF(ISNUMBER(DATA!AD410),DATA!AD410,"n/a")</f>
        <v>401496.04</v>
      </c>
      <c r="J2543" s="77">
        <f>+IF(ISNUMBER(DATA!AE410),DATA!AE410,"n/a")</f>
        <v>0.17406698768869699</v>
      </c>
      <c r="K2543" s="86">
        <f>+IF(ISNUMBER(DATA!AN410),DATA!AN410,"n/a")</f>
        <v>725773.86</v>
      </c>
      <c r="L2543" s="77">
        <f>+IF(ISNUMBER(DATA!AO410),DATA!AO410,"n/a")</f>
        <v>0.113124449188302</v>
      </c>
      <c r="M2543" s="66"/>
      <c r="N2543" s="66"/>
      <c r="O2543" s="66"/>
      <c r="P2543" s="66"/>
      <c r="Q2543" s="66"/>
      <c r="S2543" s="70"/>
      <c r="U2543" s="70"/>
      <c r="W2543" s="70"/>
      <c r="Y2543" s="70"/>
    </row>
    <row r="2544" spans="1:25" s="69" customFormat="1" x14ac:dyDescent="0.2">
      <c r="A2544" s="66" t="s">
        <v>11</v>
      </c>
      <c r="B2544" s="66" t="s">
        <v>23</v>
      </c>
      <c r="C2544" s="66" t="s">
        <v>25</v>
      </c>
      <c r="D2544" s="66" t="s">
        <v>309</v>
      </c>
      <c r="E2544" s="86">
        <f>+IF(ISNUMBER(DATA!J411),DATA!J411,"n/a")</f>
        <v>53711.11</v>
      </c>
      <c r="F2544" s="77">
        <f>+IF(ISNUMBER(DATA!K411),DATA!K411,"n/a")</f>
        <v>0.17259391800701199</v>
      </c>
      <c r="G2544" s="86">
        <f>+IF(ISNUMBER(DATA!T411),DATA!T411,"n/a")</f>
        <v>173521.9</v>
      </c>
      <c r="H2544" s="77">
        <f>+IF(ISNUMBER(DATA!U411),DATA!U411,"n/a")</f>
        <v>0.20162170064033899</v>
      </c>
      <c r="I2544" s="86">
        <f>+IF(ISNUMBER(DATA!AD411),DATA!AD411,"n/a")</f>
        <v>322226.40000000002</v>
      </c>
      <c r="J2544" s="77">
        <f>+IF(ISNUMBER(DATA!AE411),DATA!AE411,"n/a")</f>
        <v>0.165512468605269</v>
      </c>
      <c r="K2544" s="86">
        <f>+IF(ISNUMBER(DATA!AN411),DATA!AN411,"n/a")</f>
        <v>576713.94999999995</v>
      </c>
      <c r="L2544" s="77">
        <f>+IF(ISNUMBER(DATA!AO411),DATA!AO411,"n/a")</f>
        <v>6.0186042983759201E-2</v>
      </c>
      <c r="M2544" s="66"/>
      <c r="N2544" s="66"/>
      <c r="O2544" s="66"/>
      <c r="P2544" s="66"/>
      <c r="Q2544" s="66"/>
      <c r="S2544" s="70"/>
      <c r="U2544" s="70"/>
      <c r="W2544" s="70"/>
      <c r="Y2544" s="70"/>
    </row>
    <row r="2545" spans="1:25" s="69" customFormat="1" x14ac:dyDescent="0.2">
      <c r="A2545" s="66" t="s">
        <v>11</v>
      </c>
      <c r="B2545" s="66" t="s">
        <v>23</v>
      </c>
      <c r="C2545" s="66" t="s">
        <v>25</v>
      </c>
      <c r="D2545" s="66" t="s">
        <v>310</v>
      </c>
      <c r="E2545" s="86">
        <f>+IF(ISNUMBER(DATA!J412),DATA!J412,"n/a")</f>
        <v>29426.68</v>
      </c>
      <c r="F2545" s="77">
        <f>+IF(ISNUMBER(DATA!K412),DATA!K412,"n/a")</f>
        <v>0.29805186441216303</v>
      </c>
      <c r="G2545" s="86">
        <f>+IF(ISNUMBER(DATA!T412),DATA!T412,"n/a")</f>
        <v>94847.46</v>
      </c>
      <c r="H2545" s="77">
        <f>+IF(ISNUMBER(DATA!U412),DATA!U412,"n/a")</f>
        <v>0.35932676482171599</v>
      </c>
      <c r="I2545" s="86">
        <f>+IF(ISNUMBER(DATA!AD412),DATA!AD412,"n/a")</f>
        <v>173001.33</v>
      </c>
      <c r="J2545" s="77">
        <f>+IF(ISNUMBER(DATA!AE412),DATA!AE412,"n/a")</f>
        <v>0.37169914634981799</v>
      </c>
      <c r="K2545" s="86">
        <f>+IF(ISNUMBER(DATA!AN412),DATA!AN412,"n/a")</f>
        <v>305448.84000000003</v>
      </c>
      <c r="L2545" s="77">
        <f>+IF(ISNUMBER(DATA!AO412),DATA!AO412,"n/a")</f>
        <v>0.22342917625914299</v>
      </c>
      <c r="M2545" s="66"/>
      <c r="N2545" s="66"/>
      <c r="O2545" s="66"/>
      <c r="P2545" s="66"/>
      <c r="Q2545" s="66"/>
      <c r="S2545" s="70"/>
      <c r="U2545" s="70"/>
      <c r="W2545" s="70"/>
      <c r="Y2545" s="70"/>
    </row>
    <row r="2546" spans="1:25" s="69" customFormat="1" x14ac:dyDescent="0.2">
      <c r="A2546" s="66" t="s">
        <v>11</v>
      </c>
      <c r="B2546" s="66" t="s">
        <v>23</v>
      </c>
      <c r="C2546" s="66" t="s">
        <v>25</v>
      </c>
      <c r="D2546" s="66" t="s">
        <v>311</v>
      </c>
      <c r="E2546" s="86">
        <f>+IF(ISNUMBER(DATA!J413),DATA!J413,"n/a")</f>
        <v>38428.400000000001</v>
      </c>
      <c r="F2546" s="77">
        <f>+IF(ISNUMBER(DATA!K413),DATA!K413,"n/a")</f>
        <v>-0.27579150822179499</v>
      </c>
      <c r="G2546" s="86">
        <f>+IF(ISNUMBER(DATA!T413),DATA!T413,"n/a")</f>
        <v>130803.43</v>
      </c>
      <c r="H2546" s="77">
        <f>+IF(ISNUMBER(DATA!U413),DATA!U413,"n/a")</f>
        <v>-0.262817744413328</v>
      </c>
      <c r="I2546" s="86">
        <f>+IF(ISNUMBER(DATA!AD413),DATA!AD413,"n/a")</f>
        <v>253040.99</v>
      </c>
      <c r="J2546" s="77">
        <f>+IF(ISNUMBER(DATA!AE413),DATA!AE413,"n/a")</f>
        <v>-0.27291467780223899</v>
      </c>
      <c r="K2546" s="86">
        <f>+IF(ISNUMBER(DATA!AN413),DATA!AN413,"n/a")</f>
        <v>570569.82999999996</v>
      </c>
      <c r="L2546" s="77">
        <f>+IF(ISNUMBER(DATA!AO413),DATA!AO413,"n/a")</f>
        <v>-9.9015590112592797E-2</v>
      </c>
      <c r="M2546" s="66"/>
      <c r="N2546" s="66"/>
      <c r="O2546" s="66"/>
      <c r="P2546" s="66"/>
      <c r="Q2546" s="66"/>
      <c r="S2546" s="70"/>
      <c r="U2546" s="70"/>
      <c r="W2546" s="70"/>
      <c r="Y2546" s="70"/>
    </row>
    <row r="2547" spans="1:25" s="69" customFormat="1" x14ac:dyDescent="0.2">
      <c r="A2547" s="66" t="s">
        <v>11</v>
      </c>
      <c r="B2547" s="66" t="s">
        <v>23</v>
      </c>
      <c r="C2547" s="66" t="s">
        <v>25</v>
      </c>
      <c r="D2547" s="66" t="s">
        <v>312</v>
      </c>
      <c r="E2547" s="86">
        <f>+IF(ISNUMBER(DATA!J414),DATA!J414,"n/a")</f>
        <v>15625.3</v>
      </c>
      <c r="F2547" s="77">
        <f>+IF(ISNUMBER(DATA!K414),DATA!K414,"n/a")</f>
        <v>0.191822083638752</v>
      </c>
      <c r="G2547" s="86">
        <f>+IF(ISNUMBER(DATA!T414),DATA!T414,"n/a")</f>
        <v>56022.82</v>
      </c>
      <c r="H2547" s="77">
        <f>+IF(ISNUMBER(DATA!U414),DATA!U414,"n/a")</f>
        <v>0.28725475148180801</v>
      </c>
      <c r="I2547" s="86">
        <f>+IF(ISNUMBER(DATA!AD414),DATA!AD414,"n/a")</f>
        <v>102431.25</v>
      </c>
      <c r="J2547" s="77">
        <f>+IF(ISNUMBER(DATA!AE414),DATA!AE414,"n/a")</f>
        <v>0.40787764107846303</v>
      </c>
      <c r="K2547" s="86">
        <f>+IF(ISNUMBER(DATA!AN414),DATA!AN414,"n/a")</f>
        <v>178669.17</v>
      </c>
      <c r="L2547" s="77">
        <f>+IF(ISNUMBER(DATA!AO414),DATA!AO414,"n/a")</f>
        <v>0.48071596144137002</v>
      </c>
      <c r="M2547" s="66"/>
      <c r="N2547" s="66"/>
      <c r="O2547" s="66"/>
      <c r="P2547" s="66"/>
      <c r="Q2547" s="66"/>
      <c r="S2547" s="70"/>
      <c r="U2547" s="70"/>
      <c r="W2547" s="70"/>
      <c r="Y2547" s="70"/>
    </row>
    <row r="2548" spans="1:25" s="69" customFormat="1" x14ac:dyDescent="0.2">
      <c r="A2548" s="66" t="s">
        <v>11</v>
      </c>
      <c r="B2548" s="66" t="s">
        <v>23</v>
      </c>
      <c r="C2548" s="66" t="s">
        <v>25</v>
      </c>
      <c r="D2548" s="66" t="s">
        <v>313</v>
      </c>
      <c r="E2548" s="86">
        <f>+IF(ISNUMBER(DATA!J415),DATA!J415,"n/a")</f>
        <v>40790.339999999997</v>
      </c>
      <c r="F2548" s="77">
        <f>+IF(ISNUMBER(DATA!K415),DATA!K415,"n/a")</f>
        <v>-4.8507517521055102E-2</v>
      </c>
      <c r="G2548" s="86">
        <f>+IF(ISNUMBER(DATA!T415),DATA!T415,"n/a")</f>
        <v>138796.41</v>
      </c>
      <c r="H2548" s="77">
        <f>+IF(ISNUMBER(DATA!U415),DATA!U415,"n/a")</f>
        <v>-1.90214400953976E-2</v>
      </c>
      <c r="I2548" s="86">
        <f>+IF(ISNUMBER(DATA!AD415),DATA!AD415,"n/a")</f>
        <v>273035.94</v>
      </c>
      <c r="J2548" s="77">
        <f>+IF(ISNUMBER(DATA!AE415),DATA!AE415,"n/a")</f>
        <v>-2.23059291918246E-2</v>
      </c>
      <c r="K2548" s="86">
        <f>+IF(ISNUMBER(DATA!AN415),DATA!AN415,"n/a")</f>
        <v>515634.99</v>
      </c>
      <c r="L2548" s="77">
        <f>+IF(ISNUMBER(DATA!AO415),DATA!AO415,"n/a")</f>
        <v>-2.18250807290498E-2</v>
      </c>
      <c r="M2548" s="66"/>
      <c r="N2548" s="66"/>
      <c r="O2548" s="66"/>
      <c r="P2548" s="66"/>
      <c r="Q2548" s="66"/>
      <c r="S2548" s="70"/>
      <c r="U2548" s="70"/>
      <c r="W2548" s="70"/>
      <c r="Y2548" s="70"/>
    </row>
    <row r="2549" spans="1:25" s="69" customFormat="1" x14ac:dyDescent="0.2">
      <c r="A2549" s="66" t="s">
        <v>11</v>
      </c>
      <c r="B2549" s="66" t="s">
        <v>23</v>
      </c>
      <c r="C2549" s="66" t="s">
        <v>25</v>
      </c>
      <c r="D2549" s="66" t="s">
        <v>314</v>
      </c>
      <c r="E2549" s="86">
        <f>+IF(ISNUMBER(DATA!J416),DATA!J416,"n/a")</f>
        <v>101881.75</v>
      </c>
      <c r="F2549" s="77">
        <f>+IF(ISNUMBER(DATA!K416),DATA!K416,"n/a")</f>
        <v>0.106381511540084</v>
      </c>
      <c r="G2549" s="86">
        <f>+IF(ISNUMBER(DATA!T416),DATA!T416,"n/a")</f>
        <v>340916.57</v>
      </c>
      <c r="H2549" s="77">
        <f>+IF(ISNUMBER(DATA!U416),DATA!U416,"n/a")</f>
        <v>0.14159832673728701</v>
      </c>
      <c r="I2549" s="86">
        <f>+IF(ISNUMBER(DATA!AD416),DATA!AD416,"n/a")</f>
        <v>637877.27</v>
      </c>
      <c r="J2549" s="77">
        <f>+IF(ISNUMBER(DATA!AE416),DATA!AE416,"n/a")</f>
        <v>7.8442450441106995E-2</v>
      </c>
      <c r="K2549" s="86">
        <f>+IF(ISNUMBER(DATA!AN416),DATA!AN416,"n/a")</f>
        <v>1234033.56</v>
      </c>
      <c r="L2549" s="77">
        <f>+IF(ISNUMBER(DATA!AO416),DATA!AO416,"n/a")</f>
        <v>9.7909971677628896E-2</v>
      </c>
      <c r="M2549" s="66"/>
      <c r="N2549" s="66"/>
      <c r="O2549" s="66"/>
      <c r="P2549" s="66"/>
      <c r="Q2549" s="66"/>
      <c r="S2549" s="70"/>
      <c r="U2549" s="70"/>
      <c r="W2549" s="70"/>
      <c r="Y2549" s="70"/>
    </row>
    <row r="2550" spans="1:25" s="69" customFormat="1" x14ac:dyDescent="0.2">
      <c r="A2550" s="66" t="s">
        <v>11</v>
      </c>
      <c r="B2550" s="66" t="s">
        <v>23</v>
      </c>
      <c r="C2550" s="66" t="s">
        <v>25</v>
      </c>
      <c r="D2550" s="66" t="s">
        <v>315</v>
      </c>
      <c r="E2550" s="86">
        <f>+IF(ISNUMBER(DATA!J417),DATA!J417,"n/a")</f>
        <v>66101.53</v>
      </c>
      <c r="F2550" s="77">
        <f>+IF(ISNUMBER(DATA!K417),DATA!K417,"n/a")</f>
        <v>0.132494313245474</v>
      </c>
      <c r="G2550" s="86">
        <f>+IF(ISNUMBER(DATA!T417),DATA!T417,"n/a")</f>
        <v>212342.29</v>
      </c>
      <c r="H2550" s="77">
        <f>+IF(ISNUMBER(DATA!U417),DATA!U417,"n/a")</f>
        <v>0.105825021768385</v>
      </c>
      <c r="I2550" s="86">
        <f>+IF(ISNUMBER(DATA!AD417),DATA!AD417,"n/a")</f>
        <v>412251.68</v>
      </c>
      <c r="J2550" s="77">
        <f>+IF(ISNUMBER(DATA!AE417),DATA!AE417,"n/a")</f>
        <v>0.158865814427055</v>
      </c>
      <c r="K2550" s="86">
        <f>+IF(ISNUMBER(DATA!AN417),DATA!AN417,"n/a")</f>
        <v>757491.55</v>
      </c>
      <c r="L2550" s="77">
        <f>+IF(ISNUMBER(DATA!AO417),DATA!AO417,"n/a")</f>
        <v>0.17035943522010699</v>
      </c>
      <c r="M2550" s="66"/>
      <c r="N2550" s="66"/>
      <c r="O2550" s="66"/>
      <c r="P2550" s="66"/>
      <c r="Q2550" s="66"/>
      <c r="S2550" s="70"/>
      <c r="U2550" s="70"/>
      <c r="W2550" s="70"/>
      <c r="Y2550" s="70"/>
    </row>
    <row r="2551" spans="1:25" s="69" customFormat="1" x14ac:dyDescent="0.2">
      <c r="A2551" s="66" t="s">
        <v>11</v>
      </c>
      <c r="B2551" s="66" t="s">
        <v>23</v>
      </c>
      <c r="C2551" s="66" t="s">
        <v>25</v>
      </c>
      <c r="D2551" s="66" t="s">
        <v>316</v>
      </c>
      <c r="E2551" s="86">
        <f>+IF(ISNUMBER(DATA!J418),DATA!J418,"n/a")</f>
        <v>127142.09</v>
      </c>
      <c r="F2551" s="77">
        <f>+IF(ISNUMBER(DATA!K418),DATA!K418,"n/a")</f>
        <v>0.234413432185757</v>
      </c>
      <c r="G2551" s="86">
        <f>+IF(ISNUMBER(DATA!T418),DATA!T418,"n/a")</f>
        <v>361453.98</v>
      </c>
      <c r="H2551" s="77">
        <f>+IF(ISNUMBER(DATA!U418),DATA!U418,"n/a")</f>
        <v>8.5808541003007499E-2</v>
      </c>
      <c r="I2551" s="86">
        <f>+IF(ISNUMBER(DATA!AD418),DATA!AD418,"n/a")</f>
        <v>658775.57999999996</v>
      </c>
      <c r="J2551" s="77">
        <f>+IF(ISNUMBER(DATA!AE418),DATA!AE418,"n/a")</f>
        <v>0.116783504950511</v>
      </c>
      <c r="K2551" s="86">
        <f>+IF(ISNUMBER(DATA!AN418),DATA!AN418,"n/a")</f>
        <v>1247241.8500000001</v>
      </c>
      <c r="L2551" s="77">
        <f>+IF(ISNUMBER(DATA!AO418),DATA!AO418,"n/a")</f>
        <v>9.0616581413514405E-2</v>
      </c>
      <c r="M2551" s="66"/>
      <c r="N2551" s="66"/>
      <c r="O2551" s="66"/>
      <c r="P2551" s="66"/>
      <c r="Q2551" s="66"/>
      <c r="S2551" s="70"/>
      <c r="U2551" s="70"/>
      <c r="W2551" s="70"/>
      <c r="Y2551" s="70"/>
    </row>
    <row r="2552" spans="1:25" s="69" customFormat="1" x14ac:dyDescent="0.2">
      <c r="A2552" s="66" t="s">
        <v>11</v>
      </c>
      <c r="B2552" s="66" t="s">
        <v>23</v>
      </c>
      <c r="C2552" s="66" t="s">
        <v>25</v>
      </c>
      <c r="D2552" s="66" t="s">
        <v>317</v>
      </c>
      <c r="E2552" s="86">
        <f>+IF(ISNUMBER(DATA!J419),DATA!J419,"n/a")</f>
        <v>41157.18</v>
      </c>
      <c r="F2552" s="77">
        <f>+IF(ISNUMBER(DATA!K419),DATA!K419,"n/a")</f>
        <v>0.13020148677263299</v>
      </c>
      <c r="G2552" s="86">
        <f>+IF(ISNUMBER(DATA!T419),DATA!T419,"n/a")</f>
        <v>156389.39000000001</v>
      </c>
      <c r="H2552" s="77">
        <f>+IF(ISNUMBER(DATA!U419),DATA!U419,"n/a")</f>
        <v>0.19806471842305001</v>
      </c>
      <c r="I2552" s="86">
        <f>+IF(ISNUMBER(DATA!AD419),DATA!AD419,"n/a")</f>
        <v>290284.23</v>
      </c>
      <c r="J2552" s="77">
        <f>+IF(ISNUMBER(DATA!AE419),DATA!AE419,"n/a")</f>
        <v>0.21733361693198</v>
      </c>
      <c r="K2552" s="86">
        <f>+IF(ISNUMBER(DATA!AN419),DATA!AN419,"n/a")</f>
        <v>531115.43000000005</v>
      </c>
      <c r="L2552" s="77">
        <f>+IF(ISNUMBER(DATA!AO419),DATA!AO419,"n/a")</f>
        <v>0.17933696897265899</v>
      </c>
      <c r="M2552" s="66"/>
      <c r="N2552" s="66"/>
      <c r="O2552" s="66"/>
      <c r="P2552" s="66"/>
      <c r="Q2552" s="66"/>
      <c r="S2552" s="70"/>
      <c r="U2552" s="70"/>
      <c r="W2552" s="70"/>
      <c r="Y2552" s="70"/>
    </row>
    <row r="2553" spans="1:25" s="69" customFormat="1" x14ac:dyDescent="0.2">
      <c r="A2553" s="66" t="s">
        <v>11</v>
      </c>
      <c r="B2553" s="66" t="s">
        <v>23</v>
      </c>
      <c r="C2553" s="66" t="s">
        <v>25</v>
      </c>
      <c r="D2553" s="66" t="s">
        <v>318</v>
      </c>
      <c r="E2553" s="86">
        <f>+IF(ISNUMBER(DATA!J420),DATA!J420,"n/a")</f>
        <v>156363.07</v>
      </c>
      <c r="F2553" s="77">
        <f>+IF(ISNUMBER(DATA!K420),DATA!K420,"n/a")</f>
        <v>0.27531875206197398</v>
      </c>
      <c r="G2553" s="86">
        <f>+IF(ISNUMBER(DATA!T420),DATA!T420,"n/a")</f>
        <v>449242.21</v>
      </c>
      <c r="H2553" s="77">
        <f>+IF(ISNUMBER(DATA!U420),DATA!U420,"n/a")</f>
        <v>3.5937640015424203E-2</v>
      </c>
      <c r="I2553" s="86">
        <f>+IF(ISNUMBER(DATA!AD420),DATA!AD420,"n/a")</f>
        <v>843195.02</v>
      </c>
      <c r="J2553" s="77">
        <f>+IF(ISNUMBER(DATA!AE420),DATA!AE420,"n/a")</f>
        <v>1.11063954380124E-2</v>
      </c>
      <c r="K2553" s="86">
        <f>+IF(ISNUMBER(DATA!AN420),DATA!AN420,"n/a")</f>
        <v>1591097.75</v>
      </c>
      <c r="L2553" s="77">
        <f>+IF(ISNUMBER(DATA!AO420),DATA!AO420,"n/a")</f>
        <v>1.1613506050609301E-2</v>
      </c>
      <c r="M2553" s="66"/>
      <c r="N2553" s="66"/>
      <c r="O2553" s="66"/>
      <c r="P2553" s="66"/>
      <c r="Q2553" s="66"/>
      <c r="S2553" s="70"/>
      <c r="U2553" s="70"/>
      <c r="W2553" s="70"/>
      <c r="Y2553" s="70"/>
    </row>
    <row r="2554" spans="1:25" s="69" customFormat="1" x14ac:dyDescent="0.2">
      <c r="A2554" s="66" t="s">
        <v>11</v>
      </c>
      <c r="B2554" s="66" t="s">
        <v>23</v>
      </c>
      <c r="C2554" s="66" t="s">
        <v>25</v>
      </c>
      <c r="D2554" s="66" t="s">
        <v>344</v>
      </c>
      <c r="E2554" s="86">
        <f>+IF(ISNUMBER(DATA!J421),DATA!J421,"n/a")</f>
        <v>20290.41</v>
      </c>
      <c r="F2554" s="77">
        <f>+IF(ISNUMBER(DATA!K421),DATA!K421,"n/a")</f>
        <v>0.119274521766664</v>
      </c>
      <c r="G2554" s="86">
        <f>+IF(ISNUMBER(DATA!T421),DATA!T421,"n/a")</f>
        <v>71436.58</v>
      </c>
      <c r="H2554" s="77">
        <f>+IF(ISNUMBER(DATA!U421),DATA!U421,"n/a")</f>
        <v>9.5256960749471306E-2</v>
      </c>
      <c r="I2554" s="86">
        <f>+IF(ISNUMBER(DATA!AD421),DATA!AD421,"n/a")</f>
        <v>132489.82999999999</v>
      </c>
      <c r="J2554" s="77">
        <f>+IF(ISNUMBER(DATA!AE421),DATA!AE421,"n/a")</f>
        <v>4.4585956627984799E-2</v>
      </c>
      <c r="K2554" s="86">
        <f>+IF(ISNUMBER(DATA!AN421),DATA!AN421,"n/a")</f>
        <v>255017.33</v>
      </c>
      <c r="L2554" s="77">
        <f>+IF(ISNUMBER(DATA!AO421),DATA!AO421,"n/a")</f>
        <v>-6.3323112499655901E-3</v>
      </c>
      <c r="M2554" s="66"/>
      <c r="N2554" s="66"/>
      <c r="O2554" s="66"/>
      <c r="P2554" s="66"/>
      <c r="Q2554" s="66"/>
      <c r="S2554" s="70"/>
      <c r="U2554" s="70"/>
      <c r="W2554" s="70"/>
      <c r="Y2554" s="70"/>
    </row>
    <row r="2555" spans="1:25" s="69" customFormat="1" x14ac:dyDescent="0.2">
      <c r="A2555" s="66" t="s">
        <v>11</v>
      </c>
      <c r="B2555" s="66" t="s">
        <v>23</v>
      </c>
      <c r="C2555" s="66" t="s">
        <v>25</v>
      </c>
      <c r="D2555" s="66" t="s">
        <v>345</v>
      </c>
      <c r="E2555" s="86">
        <f>+IF(ISNUMBER(DATA!J422),DATA!J422,"n/a")</f>
        <v>40496.769999999997</v>
      </c>
      <c r="F2555" s="77">
        <f>+IF(ISNUMBER(DATA!K422),DATA!K422,"n/a")</f>
        <v>4.7489458958288301E-2</v>
      </c>
      <c r="G2555" s="86">
        <f>+IF(ISNUMBER(DATA!T422),DATA!T422,"n/a")</f>
        <v>145063.29</v>
      </c>
      <c r="H2555" s="77">
        <f>+IF(ISNUMBER(DATA!U422),DATA!U422,"n/a")</f>
        <v>0.14976931423593901</v>
      </c>
      <c r="I2555" s="86">
        <f>+IF(ISNUMBER(DATA!AD422),DATA!AD422,"n/a")</f>
        <v>274879.15999999997</v>
      </c>
      <c r="J2555" s="77">
        <f>+IF(ISNUMBER(DATA!AE422),DATA!AE422,"n/a")</f>
        <v>0.112168310809914</v>
      </c>
      <c r="K2555" s="86">
        <f>+IF(ISNUMBER(DATA!AN422),DATA!AN422,"n/a")</f>
        <v>496516.75</v>
      </c>
      <c r="L2555" s="77">
        <f>+IF(ISNUMBER(DATA!AO422),DATA!AO422,"n/a")</f>
        <v>-5.2748106594962601E-3</v>
      </c>
      <c r="M2555" s="66"/>
      <c r="N2555" s="66"/>
      <c r="O2555" s="66"/>
      <c r="P2555" s="66"/>
      <c r="Q2555" s="66"/>
      <c r="S2555" s="70"/>
      <c r="U2555" s="70"/>
      <c r="W2555" s="70"/>
      <c r="Y2555" s="70"/>
    </row>
    <row r="2556" spans="1:25" x14ac:dyDescent="0.2">
      <c r="E2556" s="100"/>
      <c r="F2556" s="102"/>
      <c r="G2556" s="100"/>
      <c r="H2556" s="102"/>
      <c r="I2556" s="100"/>
      <c r="J2556" s="102"/>
      <c r="K2556" s="100"/>
      <c r="L2556" s="102"/>
    </row>
    <row r="2557" spans="1:25" s="69" customFormat="1" x14ac:dyDescent="0.2">
      <c r="A2557" s="66" t="s">
        <v>11</v>
      </c>
      <c r="B2557" s="66" t="s">
        <v>23</v>
      </c>
      <c r="C2557" s="66" t="s">
        <v>10</v>
      </c>
      <c r="D2557" s="66" t="s">
        <v>271</v>
      </c>
      <c r="E2557" s="87">
        <f>+IF(ISNUMBER(DATA!L373),DATA!L373,"n/a")</f>
        <v>5.5215343497454299</v>
      </c>
      <c r="F2557" s="77">
        <f>+IF(ISNUMBER(DATA!M373),DATA!M373,"n/a")</f>
        <v>0.108495764085018</v>
      </c>
      <c r="G2557" s="87">
        <f>+IF(ISNUMBER(DATA!V373),DATA!V373,"n/a")</f>
        <v>5.1584519311182104</v>
      </c>
      <c r="H2557" s="77">
        <f>+IF(ISNUMBER(DATA!W373),DATA!W373,"n/a")</f>
        <v>7.0883716496641602E-2</v>
      </c>
      <c r="I2557" s="87">
        <f>+IF(ISNUMBER(DATA!AF373),DATA!AF373,"n/a")</f>
        <v>5.0060988276711598</v>
      </c>
      <c r="J2557" s="77">
        <f>+IF(ISNUMBER(DATA!AG373),DATA!AG373,"n/a")</f>
        <v>2.6467305389139698E-3</v>
      </c>
      <c r="K2557" s="87">
        <f>+IF(ISNUMBER(DATA!AP373),DATA!AP373,"n/a")</f>
        <v>4.9898393770341496</v>
      </c>
      <c r="L2557" s="77">
        <f>+IF(ISNUMBER(DATA!AQ373),DATA!AQ373,"n/a")</f>
        <v>-9.2783979440307796E-3</v>
      </c>
      <c r="M2557" s="66"/>
      <c r="N2557" s="66"/>
      <c r="O2557" s="66"/>
      <c r="P2557" s="66"/>
      <c r="Q2557" s="66"/>
      <c r="S2557" s="70"/>
      <c r="U2557" s="70"/>
      <c r="W2557" s="70"/>
      <c r="Y2557" s="70"/>
    </row>
    <row r="2558" spans="1:25" s="69" customFormat="1" x14ac:dyDescent="0.2">
      <c r="A2558" s="66" t="s">
        <v>11</v>
      </c>
      <c r="B2558" s="66" t="s">
        <v>23</v>
      </c>
      <c r="C2558" s="66" t="s">
        <v>10</v>
      </c>
      <c r="D2558" s="66" t="s">
        <v>272</v>
      </c>
      <c r="E2558" s="87">
        <f>+IF(ISNUMBER(DATA!L374),DATA!L374,"n/a")</f>
        <v>4.4483653742533402</v>
      </c>
      <c r="F2558" s="77">
        <f>+IF(ISNUMBER(DATA!M374),DATA!M374,"n/a")</f>
        <v>-3.0944924910035702E-2</v>
      </c>
      <c r="G2558" s="87">
        <f>+IF(ISNUMBER(DATA!V374),DATA!V374,"n/a")</f>
        <v>4.5249234156029399</v>
      </c>
      <c r="H2558" s="77">
        <f>+IF(ISNUMBER(DATA!W374),DATA!W374,"n/a")</f>
        <v>-5.8902626477320003E-3</v>
      </c>
      <c r="I2558" s="87">
        <f>+IF(ISNUMBER(DATA!AF374),DATA!AF374,"n/a")</f>
        <v>4.5139843669742801</v>
      </c>
      <c r="J2558" s="77">
        <f>+IF(ISNUMBER(DATA!AG374),DATA!AG374,"n/a")</f>
        <v>5.8539071273316402E-3</v>
      </c>
      <c r="K2558" s="87">
        <f>+IF(ISNUMBER(DATA!AP374),DATA!AP374,"n/a")</f>
        <v>4.5500089142495996</v>
      </c>
      <c r="L2558" s="77">
        <f>+IF(ISNUMBER(DATA!AQ374),DATA!AQ374,"n/a")</f>
        <v>6.70037388552998E-3</v>
      </c>
      <c r="M2558" s="66"/>
      <c r="N2558" s="66"/>
      <c r="O2558" s="66"/>
      <c r="P2558" s="66"/>
      <c r="Q2558" s="66"/>
      <c r="S2558" s="70"/>
      <c r="U2558" s="70"/>
      <c r="W2558" s="70"/>
      <c r="Y2558" s="70"/>
    </row>
    <row r="2559" spans="1:25" s="69" customFormat="1" x14ac:dyDescent="0.2">
      <c r="A2559" s="66" t="s">
        <v>11</v>
      </c>
      <c r="B2559" s="66" t="s">
        <v>23</v>
      </c>
      <c r="C2559" s="66" t="s">
        <v>10</v>
      </c>
      <c r="D2559" s="66" t="s">
        <v>273</v>
      </c>
      <c r="E2559" s="87">
        <f>+IF(ISNUMBER(DATA!L375),DATA!L375,"n/a")</f>
        <v>4.3571763908714702</v>
      </c>
      <c r="F2559" s="77">
        <f>+IF(ISNUMBER(DATA!M375),DATA!M375,"n/a")</f>
        <v>-6.47519066893152E-2</v>
      </c>
      <c r="G2559" s="87">
        <f>+IF(ISNUMBER(DATA!V375),DATA!V375,"n/a")</f>
        <v>4.4719148769989099</v>
      </c>
      <c r="H2559" s="77">
        <f>+IF(ISNUMBER(DATA!W375),DATA!W375,"n/a")</f>
        <v>-3.7340752845790498E-2</v>
      </c>
      <c r="I2559" s="87">
        <f>+IF(ISNUMBER(DATA!AF375),DATA!AF375,"n/a")</f>
        <v>4.4240082220763304</v>
      </c>
      <c r="J2559" s="77">
        <f>+IF(ISNUMBER(DATA!AG375),DATA!AG375,"n/a")</f>
        <v>-3.9275460134893803E-2</v>
      </c>
      <c r="K2559" s="87">
        <f>+IF(ISNUMBER(DATA!AP375),DATA!AP375,"n/a")</f>
        <v>4.5134950650753796</v>
      </c>
      <c r="L2559" s="77">
        <f>+IF(ISNUMBER(DATA!AQ375),DATA!AQ375,"n/a")</f>
        <v>-1.6839738645337499E-2</v>
      </c>
      <c r="M2559" s="66"/>
      <c r="N2559" s="66"/>
      <c r="O2559" s="66"/>
      <c r="P2559" s="66"/>
      <c r="Q2559" s="66"/>
      <c r="S2559" s="70"/>
      <c r="U2559" s="70"/>
      <c r="W2559" s="70"/>
      <c r="Y2559" s="70"/>
    </row>
    <row r="2560" spans="1:25" s="69" customFormat="1" x14ac:dyDescent="0.2">
      <c r="A2560" s="66" t="s">
        <v>11</v>
      </c>
      <c r="B2560" s="66" t="s">
        <v>23</v>
      </c>
      <c r="C2560" s="66" t="s">
        <v>10</v>
      </c>
      <c r="D2560" s="66" t="s">
        <v>274</v>
      </c>
      <c r="E2560" s="87">
        <f>+IF(ISNUMBER(DATA!L376),DATA!L376,"n/a")</f>
        <v>4.4595240788363197</v>
      </c>
      <c r="F2560" s="77">
        <f>+IF(ISNUMBER(DATA!M376),DATA!M376,"n/a")</f>
        <v>-3.3141129355782999E-2</v>
      </c>
      <c r="G2560" s="87">
        <f>+IF(ISNUMBER(DATA!V376),DATA!V376,"n/a")</f>
        <v>4.5473273517011998</v>
      </c>
      <c r="H2560" s="77">
        <f>+IF(ISNUMBER(DATA!W376),DATA!W376,"n/a")</f>
        <v>-1.26191486502613E-3</v>
      </c>
      <c r="I2560" s="87">
        <f>+IF(ISNUMBER(DATA!AF376),DATA!AF376,"n/a")</f>
        <v>4.5364495055957503</v>
      </c>
      <c r="J2560" s="77">
        <f>+IF(ISNUMBER(DATA!AG376),DATA!AG376,"n/a")</f>
        <v>1.0950150564891599E-2</v>
      </c>
      <c r="K2560" s="87">
        <f>+IF(ISNUMBER(DATA!AP376),DATA!AP376,"n/a")</f>
        <v>4.5658658931645499</v>
      </c>
      <c r="L2560" s="77">
        <f>+IF(ISNUMBER(DATA!AQ376),DATA!AQ376,"n/a")</f>
        <v>5.6052426698980397E-3</v>
      </c>
      <c r="M2560" s="66"/>
      <c r="N2560" s="66"/>
      <c r="O2560" s="66"/>
      <c r="P2560" s="66"/>
      <c r="Q2560" s="66"/>
      <c r="S2560" s="70"/>
      <c r="U2560" s="70"/>
      <c r="W2560" s="70"/>
      <c r="Y2560" s="70"/>
    </row>
    <row r="2561" spans="1:25" s="69" customFormat="1" x14ac:dyDescent="0.2">
      <c r="A2561" s="66" t="s">
        <v>11</v>
      </c>
      <c r="B2561" s="66" t="s">
        <v>23</v>
      </c>
      <c r="C2561" s="66" t="s">
        <v>10</v>
      </c>
      <c r="D2561" s="66" t="s">
        <v>275</v>
      </c>
      <c r="E2561" s="87">
        <f>+IF(ISNUMBER(DATA!L377),DATA!L377,"n/a")</f>
        <v>3.7731456212649301</v>
      </c>
      <c r="F2561" s="77">
        <f>+IF(ISNUMBER(DATA!M377),DATA!M377,"n/a")</f>
        <v>-4.5489844515951602E-2</v>
      </c>
      <c r="G2561" s="87">
        <f>+IF(ISNUMBER(DATA!V377),DATA!V377,"n/a")</f>
        <v>3.8062310846003502</v>
      </c>
      <c r="H2561" s="77">
        <f>+IF(ISNUMBER(DATA!W377),DATA!W377,"n/a")</f>
        <v>-3.76246885650795E-2</v>
      </c>
      <c r="I2561" s="87">
        <f>+IF(ISNUMBER(DATA!AF377),DATA!AF377,"n/a")</f>
        <v>3.6946183375393198</v>
      </c>
      <c r="J2561" s="77">
        <f>+IF(ISNUMBER(DATA!AG377),DATA!AG377,"n/a")</f>
        <v>-7.4360845117562496E-2</v>
      </c>
      <c r="K2561" s="87">
        <f>+IF(ISNUMBER(DATA!AP377),DATA!AP377,"n/a")</f>
        <v>3.8334241903086701</v>
      </c>
      <c r="L2561" s="77">
        <f>+IF(ISNUMBER(DATA!AQ377),DATA!AQ377,"n/a")</f>
        <v>-5.9907987070333998E-2</v>
      </c>
      <c r="M2561" s="66"/>
      <c r="N2561" s="66"/>
      <c r="O2561" s="66"/>
      <c r="P2561" s="66"/>
      <c r="Q2561" s="66"/>
      <c r="S2561" s="70"/>
      <c r="U2561" s="70"/>
      <c r="W2561" s="70"/>
      <c r="Y2561" s="70"/>
    </row>
    <row r="2562" spans="1:25" s="69" customFormat="1" x14ac:dyDescent="0.2">
      <c r="A2562" s="66" t="s">
        <v>11</v>
      </c>
      <c r="B2562" s="66" t="s">
        <v>23</v>
      </c>
      <c r="C2562" s="66" t="s">
        <v>10</v>
      </c>
      <c r="D2562" s="66" t="s">
        <v>276</v>
      </c>
      <c r="E2562" s="87">
        <f>+IF(ISNUMBER(DATA!L378),DATA!L378,"n/a")</f>
        <v>4.1958104629629096</v>
      </c>
      <c r="F2562" s="77">
        <f>+IF(ISNUMBER(DATA!M378),DATA!M378,"n/a")</f>
        <v>-5.6281186368363197E-4</v>
      </c>
      <c r="G2562" s="87">
        <f>+IF(ISNUMBER(DATA!V378),DATA!V378,"n/a")</f>
        <v>4.1788829703122303</v>
      </c>
      <c r="H2562" s="77">
        <f>+IF(ISNUMBER(DATA!W378),DATA!W378,"n/a")</f>
        <v>-4.8751260631540302E-3</v>
      </c>
      <c r="I2562" s="87">
        <f>+IF(ISNUMBER(DATA!AF378),DATA!AF378,"n/a")</f>
        <v>4.2002779181019596</v>
      </c>
      <c r="J2562" s="77">
        <f>+IF(ISNUMBER(DATA!AG378),DATA!AG378,"n/a")</f>
        <v>5.6229218566628198E-4</v>
      </c>
      <c r="K2562" s="87">
        <f>+IF(ISNUMBER(DATA!AP378),DATA!AP378,"n/a")</f>
        <v>4.2396989248114796</v>
      </c>
      <c r="L2562" s="77">
        <f>+IF(ISNUMBER(DATA!AQ378),DATA!AQ378,"n/a")</f>
        <v>9.5915950070607995E-3</v>
      </c>
      <c r="M2562" s="66"/>
      <c r="N2562" s="66"/>
      <c r="O2562" s="66"/>
      <c r="P2562" s="66"/>
      <c r="Q2562" s="66"/>
      <c r="S2562" s="70"/>
      <c r="U2562" s="70"/>
      <c r="W2562" s="70"/>
      <c r="Y2562" s="70"/>
    </row>
    <row r="2563" spans="1:25" s="69" customFormat="1" x14ac:dyDescent="0.2">
      <c r="A2563" s="66" t="s">
        <v>11</v>
      </c>
      <c r="B2563" s="66" t="s">
        <v>23</v>
      </c>
      <c r="C2563" s="66" t="s">
        <v>10</v>
      </c>
      <c r="D2563" s="66" t="s">
        <v>277</v>
      </c>
      <c r="E2563" s="87">
        <f>+IF(ISNUMBER(DATA!L379),DATA!L379,"n/a")</f>
        <v>4.6991200902425403</v>
      </c>
      <c r="F2563" s="77">
        <f>+IF(ISNUMBER(DATA!M379),DATA!M379,"n/a")</f>
        <v>-0.121430502141744</v>
      </c>
      <c r="G2563" s="87">
        <f>+IF(ISNUMBER(DATA!V379),DATA!V379,"n/a")</f>
        <v>4.7941057984749396</v>
      </c>
      <c r="H2563" s="77">
        <f>+IF(ISNUMBER(DATA!W379),DATA!W379,"n/a")</f>
        <v>-9.6256673705166398E-2</v>
      </c>
      <c r="I2563" s="87">
        <f>+IF(ISNUMBER(DATA!AF379),DATA!AF379,"n/a")</f>
        <v>4.7762859273592797</v>
      </c>
      <c r="J2563" s="77">
        <f>+IF(ISNUMBER(DATA!AG379),DATA!AG379,"n/a")</f>
        <v>-0.101967171606512</v>
      </c>
      <c r="K2563" s="87">
        <f>+IF(ISNUMBER(DATA!AP379),DATA!AP379,"n/a")</f>
        <v>4.9257310707930104</v>
      </c>
      <c r="L2563" s="77">
        <f>+IF(ISNUMBER(DATA!AQ379),DATA!AQ379,"n/a")</f>
        <v>-7.7224065655277202E-2</v>
      </c>
      <c r="M2563" s="66"/>
      <c r="N2563" s="66"/>
      <c r="O2563" s="66"/>
      <c r="P2563" s="66"/>
      <c r="Q2563" s="66"/>
      <c r="S2563" s="70"/>
      <c r="U2563" s="70"/>
      <c r="W2563" s="70"/>
      <c r="Y2563" s="70"/>
    </row>
    <row r="2564" spans="1:25" s="69" customFormat="1" x14ac:dyDescent="0.2">
      <c r="A2564" s="66" t="s">
        <v>11</v>
      </c>
      <c r="B2564" s="66" t="s">
        <v>23</v>
      </c>
      <c r="C2564" s="66" t="s">
        <v>10</v>
      </c>
      <c r="D2564" s="66" t="s">
        <v>278</v>
      </c>
      <c r="E2564" s="87">
        <f>+IF(ISNUMBER(DATA!L380),DATA!L380,"n/a")</f>
        <v>5.0219317814120101</v>
      </c>
      <c r="F2564" s="77">
        <f>+IF(ISNUMBER(DATA!M380),DATA!M380,"n/a")</f>
        <v>3.0348174177143399E-2</v>
      </c>
      <c r="G2564" s="87">
        <f>+IF(ISNUMBER(DATA!V380),DATA!V380,"n/a")</f>
        <v>5.0352373823009797</v>
      </c>
      <c r="H2564" s="77">
        <f>+IF(ISNUMBER(DATA!W380),DATA!W380,"n/a")</f>
        <v>1.85089365463031E-2</v>
      </c>
      <c r="I2564" s="87">
        <f>+IF(ISNUMBER(DATA!AF380),DATA!AF380,"n/a")</f>
        <v>5.1062328096083904</v>
      </c>
      <c r="J2564" s="77">
        <f>+IF(ISNUMBER(DATA!AG380),DATA!AG380,"n/a")</f>
        <v>4.6228309958805301E-2</v>
      </c>
      <c r="K2564" s="87">
        <f>+IF(ISNUMBER(DATA!AP380),DATA!AP380,"n/a")</f>
        <v>5.1085311189642901</v>
      </c>
      <c r="L2564" s="77">
        <f>+IF(ISNUMBER(DATA!AQ380),DATA!AQ380,"n/a")</f>
        <v>4.2139689512777197E-2</v>
      </c>
      <c r="M2564" s="66"/>
      <c r="N2564" s="66"/>
      <c r="O2564" s="66"/>
      <c r="P2564" s="66"/>
      <c r="Q2564" s="66"/>
      <c r="S2564" s="70"/>
      <c r="U2564" s="70"/>
      <c r="W2564" s="70"/>
      <c r="Y2564" s="70"/>
    </row>
    <row r="2565" spans="1:25" s="69" customFormat="1" x14ac:dyDescent="0.2">
      <c r="A2565" s="66" t="s">
        <v>11</v>
      </c>
      <c r="B2565" s="66" t="s">
        <v>23</v>
      </c>
      <c r="C2565" s="66" t="s">
        <v>10</v>
      </c>
      <c r="D2565" s="66" t="s">
        <v>279</v>
      </c>
      <c r="E2565" s="87">
        <f>+IF(ISNUMBER(DATA!L381),DATA!L381,"n/a")</f>
        <v>4.6443236165436099</v>
      </c>
      <c r="F2565" s="77">
        <f>+IF(ISNUMBER(DATA!M381),DATA!M381,"n/a")</f>
        <v>0.19029914737880599</v>
      </c>
      <c r="G2565" s="87">
        <f>+IF(ISNUMBER(DATA!V381),DATA!V381,"n/a")</f>
        <v>4.5777596858558303</v>
      </c>
      <c r="H2565" s="77">
        <f>+IF(ISNUMBER(DATA!W381),DATA!W381,"n/a")</f>
        <v>0.111169957339653</v>
      </c>
      <c r="I2565" s="87">
        <f>+IF(ISNUMBER(DATA!AF381),DATA!AF381,"n/a")</f>
        <v>4.5675144544440602</v>
      </c>
      <c r="J2565" s="77">
        <f>+IF(ISNUMBER(DATA!AG381),DATA!AG381,"n/a")</f>
        <v>5.6816894763453703E-2</v>
      </c>
      <c r="K2565" s="87">
        <f>+IF(ISNUMBER(DATA!AP381),DATA!AP381,"n/a")</f>
        <v>4.5733909009043803</v>
      </c>
      <c r="L2565" s="77">
        <f>+IF(ISNUMBER(DATA!AQ381),DATA!AQ381,"n/a")</f>
        <v>1.5737885933218999E-2</v>
      </c>
      <c r="M2565" s="66"/>
      <c r="N2565" s="66"/>
      <c r="O2565" s="66"/>
      <c r="P2565" s="66"/>
      <c r="Q2565" s="66"/>
      <c r="S2565" s="70"/>
      <c r="U2565" s="70"/>
      <c r="W2565" s="70"/>
      <c r="Y2565" s="70"/>
    </row>
    <row r="2566" spans="1:25" s="69" customFormat="1" x14ac:dyDescent="0.2">
      <c r="A2566" s="66" t="s">
        <v>11</v>
      </c>
      <c r="B2566" s="66" t="s">
        <v>23</v>
      </c>
      <c r="C2566" s="66" t="s">
        <v>10</v>
      </c>
      <c r="D2566" s="66" t="s">
        <v>280</v>
      </c>
      <c r="E2566" s="87">
        <f>+IF(ISNUMBER(DATA!L382),DATA!L382,"n/a")</f>
        <v>5.5055234926510401</v>
      </c>
      <c r="F2566" s="77">
        <f>+IF(ISNUMBER(DATA!M382),DATA!M382,"n/a")</f>
        <v>-3.4601021072719902E-2</v>
      </c>
      <c r="G2566" s="87">
        <f>+IF(ISNUMBER(DATA!V382),DATA!V382,"n/a")</f>
        <v>5.5749451775997896</v>
      </c>
      <c r="H2566" s="77">
        <f>+IF(ISNUMBER(DATA!W382),DATA!W382,"n/a")</f>
        <v>-2.2389551540669201E-2</v>
      </c>
      <c r="I2566" s="87">
        <f>+IF(ISNUMBER(DATA!AF382),DATA!AF382,"n/a")</f>
        <v>5.59161047168487</v>
      </c>
      <c r="J2566" s="77">
        <f>+IF(ISNUMBER(DATA!AG382),DATA!AG382,"n/a")</f>
        <v>-4.7470937608538301E-2</v>
      </c>
      <c r="K2566" s="87">
        <f>+IF(ISNUMBER(DATA!AP382),DATA!AP382,"n/a")</f>
        <v>5.7224529053667803</v>
      </c>
      <c r="L2566" s="77">
        <f>+IF(ISNUMBER(DATA!AQ382),DATA!AQ382,"n/a")</f>
        <v>-3.1394617506398097E-2</v>
      </c>
      <c r="M2566" s="66"/>
      <c r="N2566" s="66"/>
      <c r="O2566" s="66"/>
      <c r="P2566" s="66"/>
      <c r="Q2566" s="66"/>
      <c r="S2566" s="70"/>
      <c r="U2566" s="70"/>
      <c r="W2566" s="70"/>
      <c r="Y2566" s="70"/>
    </row>
    <row r="2567" spans="1:25" s="69" customFormat="1" x14ac:dyDescent="0.2">
      <c r="A2567" s="66" t="s">
        <v>11</v>
      </c>
      <c r="B2567" s="66" t="s">
        <v>23</v>
      </c>
      <c r="C2567" s="66" t="s">
        <v>10</v>
      </c>
      <c r="D2567" s="66" t="s">
        <v>281</v>
      </c>
      <c r="E2567" s="87">
        <f>+IF(ISNUMBER(DATA!L383),DATA!L383,"n/a")</f>
        <v>5.3048142997856198</v>
      </c>
      <c r="F2567" s="77">
        <f>+IF(ISNUMBER(DATA!M383),DATA!M383,"n/a")</f>
        <v>5.96334241327907E-4</v>
      </c>
      <c r="G2567" s="87">
        <f>+IF(ISNUMBER(DATA!V383),DATA!V383,"n/a")</f>
        <v>5.3364831502473402</v>
      </c>
      <c r="H2567" s="77">
        <f>+IF(ISNUMBER(DATA!W383),DATA!W383,"n/a")</f>
        <v>2.9111290842476999E-2</v>
      </c>
      <c r="I2567" s="87">
        <f>+IF(ISNUMBER(DATA!AF383),DATA!AF383,"n/a")</f>
        <v>5.3474755088154904</v>
      </c>
      <c r="J2567" s="77">
        <f>+IF(ISNUMBER(DATA!AG383),DATA!AG383,"n/a")</f>
        <v>3.3696455861928501E-2</v>
      </c>
      <c r="K2567" s="87">
        <f>+IF(ISNUMBER(DATA!AP383),DATA!AP383,"n/a")</f>
        <v>5.3639208757944399</v>
      </c>
      <c r="L2567" s="77">
        <f>+IF(ISNUMBER(DATA!AQ383),DATA!AQ383,"n/a")</f>
        <v>4.1825291565309099E-2</v>
      </c>
      <c r="M2567" s="66"/>
      <c r="N2567" s="66"/>
      <c r="O2567" s="66"/>
      <c r="P2567" s="66"/>
      <c r="Q2567" s="66"/>
      <c r="S2567" s="70"/>
      <c r="U2567" s="70"/>
      <c r="W2567" s="70"/>
      <c r="Y2567" s="70"/>
    </row>
    <row r="2568" spans="1:25" s="69" customFormat="1" x14ac:dyDescent="0.2">
      <c r="A2568" s="66" t="s">
        <v>11</v>
      </c>
      <c r="B2568" s="66" t="s">
        <v>23</v>
      </c>
      <c r="C2568" s="66" t="s">
        <v>10</v>
      </c>
      <c r="D2568" s="66" t="s">
        <v>282</v>
      </c>
      <c r="E2568" s="87">
        <f>+IF(ISNUMBER(DATA!L384),DATA!L384,"n/a")</f>
        <v>5.2348538994793801</v>
      </c>
      <c r="F2568" s="77">
        <f>+IF(ISNUMBER(DATA!M384),DATA!M384,"n/a")</f>
        <v>2.8127897867165599E-2</v>
      </c>
      <c r="G2568" s="87">
        <f>+IF(ISNUMBER(DATA!V384),DATA!V384,"n/a")</f>
        <v>5.3031979111301704</v>
      </c>
      <c r="H2568" s="77">
        <f>+IF(ISNUMBER(DATA!W384),DATA!W384,"n/a")</f>
        <v>4.8947528905858302E-2</v>
      </c>
      <c r="I2568" s="87">
        <f>+IF(ISNUMBER(DATA!AF384),DATA!AF384,"n/a")</f>
        <v>5.2706914569863503</v>
      </c>
      <c r="J2568" s="77">
        <f>+IF(ISNUMBER(DATA!AG384),DATA!AG384,"n/a")</f>
        <v>4.4084181155862497E-2</v>
      </c>
      <c r="K2568" s="87">
        <f>+IF(ISNUMBER(DATA!AP384),DATA!AP384,"n/a")</f>
        <v>5.2084666093319498</v>
      </c>
      <c r="L2568" s="77">
        <f>+IF(ISNUMBER(DATA!AQ384),DATA!AQ384,"n/a")</f>
        <v>1.74080399793991E-2</v>
      </c>
      <c r="M2568" s="66"/>
      <c r="N2568" s="66"/>
      <c r="O2568" s="66"/>
      <c r="P2568" s="66"/>
      <c r="Q2568" s="66"/>
      <c r="S2568" s="70"/>
      <c r="U2568" s="70"/>
      <c r="W2568" s="70"/>
      <c r="Y2568" s="70"/>
    </row>
    <row r="2569" spans="1:25" s="69" customFormat="1" x14ac:dyDescent="0.2">
      <c r="A2569" s="66" t="s">
        <v>11</v>
      </c>
      <c r="B2569" s="66" t="s">
        <v>23</v>
      </c>
      <c r="C2569" s="66" t="s">
        <v>10</v>
      </c>
      <c r="D2569" s="66" t="s">
        <v>283</v>
      </c>
      <c r="E2569" s="87">
        <f>+IF(ISNUMBER(DATA!L385),DATA!L385,"n/a")</f>
        <v>5.4094473754322401</v>
      </c>
      <c r="F2569" s="77">
        <f>+IF(ISNUMBER(DATA!M385),DATA!M385,"n/a")</f>
        <v>8.2607718488095797E-2</v>
      </c>
      <c r="G2569" s="87">
        <f>+IF(ISNUMBER(DATA!V385),DATA!V385,"n/a")</f>
        <v>5.4097112711960103</v>
      </c>
      <c r="H2569" s="77">
        <f>+IF(ISNUMBER(DATA!W385),DATA!W385,"n/a")</f>
        <v>6.5731079840314802E-2</v>
      </c>
      <c r="I2569" s="87">
        <f>+IF(ISNUMBER(DATA!AF385),DATA!AF385,"n/a")</f>
        <v>5.4099196401076197</v>
      </c>
      <c r="J2569" s="77">
        <f>+IF(ISNUMBER(DATA!AG385),DATA!AG385,"n/a")</f>
        <v>5.1948852789211603E-2</v>
      </c>
      <c r="K2569" s="87">
        <f>+IF(ISNUMBER(DATA!AP385),DATA!AP385,"n/a")</f>
        <v>5.3492098264752599</v>
      </c>
      <c r="L2569" s="77">
        <f>+IF(ISNUMBER(DATA!AQ385),DATA!AQ385,"n/a")</f>
        <v>2.1998824763016098E-2</v>
      </c>
      <c r="M2569" s="66"/>
      <c r="N2569" s="66"/>
      <c r="O2569" s="66"/>
      <c r="P2569" s="66"/>
      <c r="Q2569" s="66"/>
      <c r="S2569" s="70"/>
      <c r="U2569" s="70"/>
      <c r="W2569" s="70"/>
      <c r="Y2569" s="70"/>
    </row>
    <row r="2570" spans="1:25" s="69" customFormat="1" x14ac:dyDescent="0.2">
      <c r="A2570" s="66" t="s">
        <v>11</v>
      </c>
      <c r="B2570" s="66" t="s">
        <v>23</v>
      </c>
      <c r="C2570" s="66" t="s">
        <v>10</v>
      </c>
      <c r="D2570" s="66" t="s">
        <v>284</v>
      </c>
      <c r="E2570" s="87">
        <f>+IF(ISNUMBER(DATA!L386),DATA!L386,"n/a")</f>
        <v>4.8857443334682902</v>
      </c>
      <c r="F2570" s="77">
        <f>+IF(ISNUMBER(DATA!M386),DATA!M386,"n/a")</f>
        <v>-4.4908417169551698E-2</v>
      </c>
      <c r="G2570" s="87">
        <f>+IF(ISNUMBER(DATA!V386),DATA!V386,"n/a")</f>
        <v>4.8874468481551796</v>
      </c>
      <c r="H2570" s="77">
        <f>+IF(ISNUMBER(DATA!W386),DATA!W386,"n/a")</f>
        <v>2.90530992574804E-2</v>
      </c>
      <c r="I2570" s="87">
        <f>+IF(ISNUMBER(DATA!AF386),DATA!AF386,"n/a")</f>
        <v>4.9230315885485103</v>
      </c>
      <c r="J2570" s="77">
        <f>+IF(ISNUMBER(DATA!AG386),DATA!AG386,"n/a")</f>
        <v>6.4080996824176006E-2</v>
      </c>
      <c r="K2570" s="87">
        <f>+IF(ISNUMBER(DATA!AP386),DATA!AP386,"n/a")</f>
        <v>4.9726907721471898</v>
      </c>
      <c r="L2570" s="77">
        <f>+IF(ISNUMBER(DATA!AQ386),DATA!AQ386,"n/a")</f>
        <v>7.2438942290699193E-2</v>
      </c>
      <c r="M2570" s="66"/>
      <c r="N2570" s="66"/>
      <c r="O2570" s="66"/>
      <c r="P2570" s="66"/>
      <c r="Q2570" s="66"/>
      <c r="S2570" s="70"/>
      <c r="U2570" s="70"/>
      <c r="W2570" s="70"/>
      <c r="Y2570" s="70"/>
    </row>
    <row r="2571" spans="1:25" s="69" customFormat="1" x14ac:dyDescent="0.2">
      <c r="A2571" s="66" t="s">
        <v>11</v>
      </c>
      <c r="B2571" s="66" t="s">
        <v>23</v>
      </c>
      <c r="C2571" s="66" t="s">
        <v>10</v>
      </c>
      <c r="D2571" s="66" t="s">
        <v>285</v>
      </c>
      <c r="E2571" s="87">
        <f>+IF(ISNUMBER(DATA!L387),DATA!L387,"n/a")</f>
        <v>3.98686895235197</v>
      </c>
      <c r="F2571" s="77">
        <f>+IF(ISNUMBER(DATA!M387),DATA!M387,"n/a")</f>
        <v>-0.147107276445195</v>
      </c>
      <c r="G2571" s="87">
        <f>+IF(ISNUMBER(DATA!V387),DATA!V387,"n/a")</f>
        <v>4.0244826904604203</v>
      </c>
      <c r="H2571" s="77">
        <f>+IF(ISNUMBER(DATA!W387),DATA!W387,"n/a")</f>
        <v>-6.1599247131986598E-2</v>
      </c>
      <c r="I2571" s="87">
        <f>+IF(ISNUMBER(DATA!AF387),DATA!AF387,"n/a")</f>
        <v>3.79776703872216</v>
      </c>
      <c r="J2571" s="77">
        <f>+IF(ISNUMBER(DATA!AG387),DATA!AG387,"n/a")</f>
        <v>-7.4373004253444994E-2</v>
      </c>
      <c r="K2571" s="87">
        <f>+IF(ISNUMBER(DATA!AP387),DATA!AP387,"n/a")</f>
        <v>3.8590682954189899</v>
      </c>
      <c r="L2571" s="77">
        <f>+IF(ISNUMBER(DATA!AQ387),DATA!AQ387,"n/a")</f>
        <v>-2.5412666132094398E-2</v>
      </c>
      <c r="M2571" s="66"/>
      <c r="N2571" s="66"/>
      <c r="O2571" s="66"/>
      <c r="P2571" s="66"/>
      <c r="Q2571" s="66"/>
      <c r="S2571" s="70"/>
      <c r="U2571" s="70"/>
      <c r="W2571" s="70"/>
      <c r="Y2571" s="70"/>
    </row>
    <row r="2572" spans="1:25" s="69" customFormat="1" x14ac:dyDescent="0.2">
      <c r="A2572" s="66" t="s">
        <v>11</v>
      </c>
      <c r="B2572" s="66" t="s">
        <v>23</v>
      </c>
      <c r="C2572" s="66" t="s">
        <v>10</v>
      </c>
      <c r="D2572" s="66" t="s">
        <v>286</v>
      </c>
      <c r="E2572" s="87">
        <f>+IF(ISNUMBER(DATA!L388),DATA!L388,"n/a")</f>
        <v>3.9618298743218001</v>
      </c>
      <c r="F2572" s="77">
        <f>+IF(ISNUMBER(DATA!M388),DATA!M388,"n/a")</f>
        <v>-4.5025819465930997E-2</v>
      </c>
      <c r="G2572" s="87">
        <f>+IF(ISNUMBER(DATA!V388),DATA!V388,"n/a")</f>
        <v>4.0327256388356698</v>
      </c>
      <c r="H2572" s="77">
        <f>+IF(ISNUMBER(DATA!W388),DATA!W388,"n/a")</f>
        <v>-2.4705887815467301E-2</v>
      </c>
      <c r="I2572" s="87">
        <f>+IF(ISNUMBER(DATA!AF388),DATA!AF388,"n/a")</f>
        <v>3.9795615726822402</v>
      </c>
      <c r="J2572" s="77">
        <f>+IF(ISNUMBER(DATA!AG388),DATA!AG388,"n/a")</f>
        <v>-4.2548989018658202E-2</v>
      </c>
      <c r="K2572" s="87">
        <f>+IF(ISNUMBER(DATA!AP388),DATA!AP388,"n/a")</f>
        <v>4.0697224814366297</v>
      </c>
      <c r="L2572" s="77">
        <f>+IF(ISNUMBER(DATA!AQ388),DATA!AQ388,"n/a")</f>
        <v>-3.0999016633174701E-2</v>
      </c>
      <c r="M2572" s="66"/>
      <c r="N2572" s="66"/>
      <c r="O2572" s="66"/>
      <c r="P2572" s="66"/>
      <c r="Q2572" s="66"/>
      <c r="S2572" s="70"/>
      <c r="U2572" s="70"/>
      <c r="W2572" s="70"/>
      <c r="Y2572" s="70"/>
    </row>
    <row r="2573" spans="1:25" s="69" customFormat="1" x14ac:dyDescent="0.2">
      <c r="A2573" s="66" t="s">
        <v>11</v>
      </c>
      <c r="B2573" s="66" t="s">
        <v>23</v>
      </c>
      <c r="C2573" s="66" t="s">
        <v>10</v>
      </c>
      <c r="D2573" s="66" t="s">
        <v>287</v>
      </c>
      <c r="E2573" s="87">
        <f>+IF(ISNUMBER(DATA!L389),DATA!L389,"n/a")</f>
        <v>4.0321917853943301</v>
      </c>
      <c r="F2573" s="77">
        <f>+IF(ISNUMBER(DATA!M389),DATA!M389,"n/a")</f>
        <v>-9.5776989289310693E-2</v>
      </c>
      <c r="G2573" s="87">
        <f>+IF(ISNUMBER(DATA!V389),DATA!V389,"n/a")</f>
        <v>4.0808264700616999</v>
      </c>
      <c r="H2573" s="77">
        <f>+IF(ISNUMBER(DATA!W389),DATA!W389,"n/a")</f>
        <v>-7.5212526546272002E-2</v>
      </c>
      <c r="I2573" s="87">
        <f>+IF(ISNUMBER(DATA!AF389),DATA!AF389,"n/a")</f>
        <v>4.0548079906885999</v>
      </c>
      <c r="J2573" s="77">
        <f>+IF(ISNUMBER(DATA!AG389),DATA!AG389,"n/a")</f>
        <v>-8.6034159563342996E-2</v>
      </c>
      <c r="K2573" s="87">
        <f>+IF(ISNUMBER(DATA!AP389),DATA!AP389,"n/a")</f>
        <v>4.2015174899907803</v>
      </c>
      <c r="L2573" s="77">
        <f>+IF(ISNUMBER(DATA!AQ389),DATA!AQ389,"n/a")</f>
        <v>-7.1947411431732597E-2</v>
      </c>
      <c r="M2573" s="66"/>
      <c r="N2573" s="66"/>
      <c r="O2573" s="66"/>
      <c r="P2573" s="66"/>
      <c r="Q2573" s="66"/>
      <c r="S2573" s="70"/>
      <c r="U2573" s="70"/>
      <c r="W2573" s="70"/>
      <c r="Y2573" s="70"/>
    </row>
    <row r="2574" spans="1:25" s="69" customFormat="1" x14ac:dyDescent="0.2">
      <c r="A2574" s="66" t="s">
        <v>11</v>
      </c>
      <c r="B2574" s="66" t="s">
        <v>23</v>
      </c>
      <c r="C2574" s="66" t="s">
        <v>10</v>
      </c>
      <c r="D2574" s="66" t="s">
        <v>288</v>
      </c>
      <c r="E2574" s="87">
        <f>+IF(ISNUMBER(DATA!L390),DATA!L390,"n/a")</f>
        <v>5.1909017968219997</v>
      </c>
      <c r="F2574" s="77">
        <f>+IF(ISNUMBER(DATA!M390),DATA!M390,"n/a")</f>
        <v>1.79791876206148E-2</v>
      </c>
      <c r="G2574" s="87">
        <f>+IF(ISNUMBER(DATA!V390),DATA!V390,"n/a")</f>
        <v>5.2807367508422001</v>
      </c>
      <c r="H2574" s="77">
        <f>+IF(ISNUMBER(DATA!W390),DATA!W390,"n/a")</f>
        <v>5.0930860117858502E-2</v>
      </c>
      <c r="I2574" s="87">
        <f>+IF(ISNUMBER(DATA!AF390),DATA!AF390,"n/a")</f>
        <v>5.2277991135328099</v>
      </c>
      <c r="J2574" s="77">
        <f>+IF(ISNUMBER(DATA!AG390),DATA!AG390,"n/a")</f>
        <v>3.9553767613527802E-2</v>
      </c>
      <c r="K2574" s="87">
        <f>+IF(ISNUMBER(DATA!AP390),DATA!AP390,"n/a")</f>
        <v>5.1638206785254299</v>
      </c>
      <c r="L2574" s="77">
        <f>+IF(ISNUMBER(DATA!AQ390),DATA!AQ390,"n/a")</f>
        <v>1.42196983499631E-2</v>
      </c>
      <c r="M2574" s="66"/>
      <c r="N2574" s="66"/>
      <c r="O2574" s="66"/>
      <c r="P2574" s="66"/>
      <c r="Q2574" s="66"/>
      <c r="S2574" s="70"/>
      <c r="U2574" s="70"/>
      <c r="W2574" s="70"/>
      <c r="Y2574" s="70"/>
    </row>
    <row r="2575" spans="1:25" s="69" customFormat="1" x14ac:dyDescent="0.2">
      <c r="A2575" s="66" t="s">
        <v>11</v>
      </c>
      <c r="B2575" s="66" t="s">
        <v>23</v>
      </c>
      <c r="C2575" s="66" t="s">
        <v>10</v>
      </c>
      <c r="D2575" s="66" t="s">
        <v>289</v>
      </c>
      <c r="E2575" s="87">
        <f>+IF(ISNUMBER(DATA!L391),DATA!L391,"n/a")</f>
        <v>5.0029948874513996</v>
      </c>
      <c r="F2575" s="77">
        <f>+IF(ISNUMBER(DATA!M391),DATA!M391,"n/a")</f>
        <v>-2.8125101802575901E-2</v>
      </c>
      <c r="G2575" s="87">
        <f>+IF(ISNUMBER(DATA!V391),DATA!V391,"n/a")</f>
        <v>4.98214599315014</v>
      </c>
      <c r="H2575" s="77">
        <f>+IF(ISNUMBER(DATA!W391),DATA!W391,"n/a")</f>
        <v>3.0734698830815199E-2</v>
      </c>
      <c r="I2575" s="87">
        <f>+IF(ISNUMBER(DATA!AF391),DATA!AF391,"n/a")</f>
        <v>5.0077865122722001</v>
      </c>
      <c r="J2575" s="77">
        <f>+IF(ISNUMBER(DATA!AG391),DATA!AG391,"n/a")</f>
        <v>5.0178998946226003E-2</v>
      </c>
      <c r="K2575" s="87">
        <f>+IF(ISNUMBER(DATA!AP391),DATA!AP391,"n/a")</f>
        <v>5.02863995538116</v>
      </c>
      <c r="L2575" s="77">
        <f>+IF(ISNUMBER(DATA!AQ391),DATA!AQ391,"n/a")</f>
        <v>3.5965149095829999E-2</v>
      </c>
      <c r="M2575" s="66"/>
      <c r="N2575" s="66"/>
      <c r="O2575" s="66"/>
      <c r="P2575" s="66"/>
      <c r="Q2575" s="66"/>
      <c r="S2575" s="70"/>
      <c r="U2575" s="70"/>
      <c r="W2575" s="70"/>
      <c r="Y2575" s="70"/>
    </row>
    <row r="2576" spans="1:25" s="69" customFormat="1" x14ac:dyDescent="0.2">
      <c r="A2576" s="66" t="s">
        <v>11</v>
      </c>
      <c r="B2576" s="66" t="s">
        <v>23</v>
      </c>
      <c r="C2576" s="66" t="s">
        <v>10</v>
      </c>
      <c r="D2576" s="66" t="s">
        <v>290</v>
      </c>
      <c r="E2576" s="87">
        <f>+IF(ISNUMBER(DATA!L392),DATA!L392,"n/a")</f>
        <v>4.3484774888244901</v>
      </c>
      <c r="F2576" s="77">
        <f>+IF(ISNUMBER(DATA!M392),DATA!M392,"n/a")</f>
        <v>-5.3421086492834002E-2</v>
      </c>
      <c r="G2576" s="87">
        <f>+IF(ISNUMBER(DATA!V392),DATA!V392,"n/a")</f>
        <v>4.4597962744557096</v>
      </c>
      <c r="H2576" s="77">
        <f>+IF(ISNUMBER(DATA!W392),DATA!W392,"n/a")</f>
        <v>-8.1580959709933697E-3</v>
      </c>
      <c r="I2576" s="87">
        <f>+IF(ISNUMBER(DATA!AF392),DATA!AF392,"n/a")</f>
        <v>4.4410460191279704</v>
      </c>
      <c r="J2576" s="77">
        <f>+IF(ISNUMBER(DATA!AG392),DATA!AG392,"n/a")</f>
        <v>1.17759543653584E-2</v>
      </c>
      <c r="K2576" s="87">
        <f>+IF(ISNUMBER(DATA!AP392),DATA!AP392,"n/a")</f>
        <v>4.4745856821853103</v>
      </c>
      <c r="L2576" s="77">
        <f>+IF(ISNUMBER(DATA!AQ392),DATA!AQ392,"n/a")</f>
        <v>1.29819786453292E-2</v>
      </c>
      <c r="M2576" s="66"/>
      <c r="N2576" s="66"/>
      <c r="O2576" s="66"/>
      <c r="P2576" s="66"/>
      <c r="Q2576" s="66"/>
      <c r="S2576" s="70"/>
      <c r="U2576" s="70"/>
      <c r="W2576" s="70"/>
      <c r="Y2576" s="70"/>
    </row>
    <row r="2577" spans="1:25" s="69" customFormat="1" x14ac:dyDescent="0.2">
      <c r="A2577" s="66" t="s">
        <v>11</v>
      </c>
      <c r="B2577" s="66" t="s">
        <v>23</v>
      </c>
      <c r="C2577" s="66" t="s">
        <v>10</v>
      </c>
      <c r="D2577" s="66" t="s">
        <v>291</v>
      </c>
      <c r="E2577" s="87">
        <f>+IF(ISNUMBER(DATA!L393),DATA!L393,"n/a")</f>
        <v>4.9268334029777598</v>
      </c>
      <c r="F2577" s="77">
        <f>+IF(ISNUMBER(DATA!M393),DATA!M393,"n/a")</f>
        <v>1.30205500558791E-3</v>
      </c>
      <c r="G2577" s="87">
        <f>+IF(ISNUMBER(DATA!V393),DATA!V393,"n/a")</f>
        <v>5.0499872019480696</v>
      </c>
      <c r="H2577" s="77">
        <f>+IF(ISNUMBER(DATA!W393),DATA!W393,"n/a")</f>
        <v>1.51359205125538E-2</v>
      </c>
      <c r="I2577" s="87">
        <f>+IF(ISNUMBER(DATA!AF393),DATA!AF393,"n/a")</f>
        <v>5.1205573317792998</v>
      </c>
      <c r="J2577" s="77">
        <f>+IF(ISNUMBER(DATA!AG393),DATA!AG393,"n/a")</f>
        <v>1.20172771233585E-2</v>
      </c>
      <c r="K2577" s="87">
        <f>+IF(ISNUMBER(DATA!AP393),DATA!AP393,"n/a")</f>
        <v>5.1872289895718398</v>
      </c>
      <c r="L2577" s="77">
        <f>+IF(ISNUMBER(DATA!AQ393),DATA!AQ393,"n/a")</f>
        <v>-8.7534454332576894E-2</v>
      </c>
      <c r="M2577" s="66"/>
      <c r="N2577" s="66"/>
      <c r="O2577" s="66"/>
      <c r="P2577" s="66"/>
      <c r="Q2577" s="66"/>
      <c r="S2577" s="70"/>
      <c r="U2577" s="70"/>
      <c r="W2577" s="70"/>
      <c r="Y2577" s="70"/>
    </row>
    <row r="2578" spans="1:25" s="69" customFormat="1" x14ac:dyDescent="0.2">
      <c r="A2578" s="66" t="s">
        <v>11</v>
      </c>
      <c r="B2578" s="66" t="s">
        <v>23</v>
      </c>
      <c r="C2578" s="66" t="s">
        <v>10</v>
      </c>
      <c r="D2578" s="66" t="s">
        <v>292</v>
      </c>
      <c r="E2578" s="87">
        <f>+IF(ISNUMBER(DATA!L394),DATA!L394,"n/a")</f>
        <v>5.6991050679375999</v>
      </c>
      <c r="F2578" s="77">
        <f>+IF(ISNUMBER(DATA!M394),DATA!M394,"n/a")</f>
        <v>0.10394203033260201</v>
      </c>
      <c r="G2578" s="87">
        <f>+IF(ISNUMBER(DATA!V394),DATA!V394,"n/a")</f>
        <v>5.6858610191638599</v>
      </c>
      <c r="H2578" s="77">
        <f>+IF(ISNUMBER(DATA!W394),DATA!W394,"n/a")</f>
        <v>6.9078046231151394E-2</v>
      </c>
      <c r="I2578" s="87">
        <f>+IF(ISNUMBER(DATA!AF394),DATA!AF394,"n/a")</f>
        <v>5.6478582934101604</v>
      </c>
      <c r="J2578" s="77">
        <f>+IF(ISNUMBER(DATA!AG394),DATA!AG394,"n/a")</f>
        <v>5.1147781674619398E-2</v>
      </c>
      <c r="K2578" s="87">
        <f>+IF(ISNUMBER(DATA!AP394),DATA!AP394,"n/a")</f>
        <v>5.5082717012681801</v>
      </c>
      <c r="L2578" s="77">
        <f>+IF(ISNUMBER(DATA!AQ394),DATA!AQ394,"n/a")</f>
        <v>1.22858763599501E-2</v>
      </c>
      <c r="M2578" s="66"/>
      <c r="N2578" s="66"/>
      <c r="O2578" s="66"/>
      <c r="P2578" s="66"/>
      <c r="Q2578" s="66"/>
      <c r="S2578" s="70"/>
      <c r="U2578" s="70"/>
      <c r="W2578" s="70"/>
      <c r="Y2578" s="70"/>
    </row>
    <row r="2579" spans="1:25" s="69" customFormat="1" x14ac:dyDescent="0.2">
      <c r="A2579" s="66" t="s">
        <v>11</v>
      </c>
      <c r="B2579" s="66" t="s">
        <v>23</v>
      </c>
      <c r="C2579" s="66" t="s">
        <v>10</v>
      </c>
      <c r="D2579" s="66" t="s">
        <v>293</v>
      </c>
      <c r="E2579" s="87">
        <f>+IF(ISNUMBER(DATA!L395),DATA!L395,"n/a")</f>
        <v>5.0858234737138401</v>
      </c>
      <c r="F2579" s="77">
        <f>+IF(ISNUMBER(DATA!M395),DATA!M395,"n/a")</f>
        <v>-0.186741966869164</v>
      </c>
      <c r="G2579" s="87">
        <f>+IF(ISNUMBER(DATA!V395),DATA!V395,"n/a")</f>
        <v>5.0355756467085602</v>
      </c>
      <c r="H2579" s="77">
        <f>+IF(ISNUMBER(DATA!W395),DATA!W395,"n/a")</f>
        <v>-0.18421609984453699</v>
      </c>
      <c r="I2579" s="87">
        <f>+IF(ISNUMBER(DATA!AF395),DATA!AF395,"n/a")</f>
        <v>5.0223280564035804</v>
      </c>
      <c r="J2579" s="77">
        <f>+IF(ISNUMBER(DATA!AG395),DATA!AG395,"n/a")</f>
        <v>-0.17627394313008601</v>
      </c>
      <c r="K2579" s="87">
        <f>+IF(ISNUMBER(DATA!AP395),DATA!AP395,"n/a")</f>
        <v>5.0963347293678698</v>
      </c>
      <c r="L2579" s="77">
        <f>+IF(ISNUMBER(DATA!AQ395),DATA!AQ395,"n/a")</f>
        <v>-6.3417378764433194E-2</v>
      </c>
      <c r="M2579" s="66"/>
      <c r="N2579" s="66"/>
      <c r="O2579" s="66"/>
      <c r="P2579" s="66"/>
      <c r="Q2579" s="66"/>
      <c r="S2579" s="70"/>
      <c r="U2579" s="70"/>
      <c r="W2579" s="70"/>
      <c r="Y2579" s="70"/>
    </row>
    <row r="2580" spans="1:25" s="69" customFormat="1" x14ac:dyDescent="0.2">
      <c r="A2580" s="66" t="s">
        <v>11</v>
      </c>
      <c r="B2580" s="66" t="s">
        <v>23</v>
      </c>
      <c r="C2580" s="66" t="s">
        <v>10</v>
      </c>
      <c r="D2580" s="66" t="s">
        <v>294</v>
      </c>
      <c r="E2580" s="87">
        <f>+IF(ISNUMBER(DATA!L396),DATA!L396,"n/a")</f>
        <v>4.4458402371496</v>
      </c>
      <c r="F2580" s="77">
        <f>+IF(ISNUMBER(DATA!M396),DATA!M396,"n/a")</f>
        <v>-6.4684748780667906E-2</v>
      </c>
      <c r="G2580" s="87">
        <f>+IF(ISNUMBER(DATA!V396),DATA!V396,"n/a")</f>
        <v>4.5923173033720701</v>
      </c>
      <c r="H2580" s="77">
        <f>+IF(ISNUMBER(DATA!W396),DATA!W396,"n/a")</f>
        <v>-1.4238030322754201E-2</v>
      </c>
      <c r="I2580" s="87">
        <f>+IF(ISNUMBER(DATA!AF396),DATA!AF396,"n/a")</f>
        <v>4.5591744149134898</v>
      </c>
      <c r="J2580" s="77">
        <f>+IF(ISNUMBER(DATA!AG396),DATA!AG396,"n/a")</f>
        <v>3.8408249096604E-3</v>
      </c>
      <c r="K2580" s="87">
        <f>+IF(ISNUMBER(DATA!AP396),DATA!AP396,"n/a")</f>
        <v>4.60016743848887</v>
      </c>
      <c r="L2580" s="77">
        <f>+IF(ISNUMBER(DATA!AQ396),DATA!AQ396,"n/a")</f>
        <v>8.8283187987251901E-3</v>
      </c>
      <c r="M2580" s="66"/>
      <c r="N2580" s="66"/>
      <c r="O2580" s="66"/>
      <c r="P2580" s="66"/>
      <c r="Q2580" s="66"/>
      <c r="S2580" s="70"/>
      <c r="U2580" s="70"/>
      <c r="W2580" s="70"/>
      <c r="Y2580" s="70"/>
    </row>
    <row r="2581" spans="1:25" s="69" customFormat="1" x14ac:dyDescent="0.2">
      <c r="A2581" s="66" t="s">
        <v>11</v>
      </c>
      <c r="B2581" s="66" t="s">
        <v>23</v>
      </c>
      <c r="C2581" s="66" t="s">
        <v>10</v>
      </c>
      <c r="D2581" s="66" t="s">
        <v>295</v>
      </c>
      <c r="E2581" s="87">
        <f>+IF(ISNUMBER(DATA!L397),DATA!L397,"n/a")</f>
        <v>4.7462436035331299</v>
      </c>
      <c r="F2581" s="77">
        <f>+IF(ISNUMBER(DATA!M397),DATA!M397,"n/a")</f>
        <v>0.11529371971421599</v>
      </c>
      <c r="G2581" s="87">
        <f>+IF(ISNUMBER(DATA!V397),DATA!V397,"n/a")</f>
        <v>4.6704110486930697</v>
      </c>
      <c r="H2581" s="77">
        <f>+IF(ISNUMBER(DATA!W397),DATA!W397,"n/a")</f>
        <v>0.10417305832952101</v>
      </c>
      <c r="I2581" s="87">
        <f>+IF(ISNUMBER(DATA!AF397),DATA!AF397,"n/a")</f>
        <v>4.6370608300270701</v>
      </c>
      <c r="J2581" s="77">
        <f>+IF(ISNUMBER(DATA!AG397),DATA!AG397,"n/a")</f>
        <v>0.101652536843271</v>
      </c>
      <c r="K2581" s="87">
        <f>+IF(ISNUMBER(DATA!AP397),DATA!AP397,"n/a")</f>
        <v>4.5161874475583703</v>
      </c>
      <c r="L2581" s="77">
        <f>+IF(ISNUMBER(DATA!AQ397),DATA!AQ397,"n/a")</f>
        <v>2.5164468899736801E-2</v>
      </c>
      <c r="M2581" s="66"/>
      <c r="N2581" s="66"/>
      <c r="O2581" s="66"/>
      <c r="P2581" s="66"/>
      <c r="Q2581" s="66"/>
      <c r="S2581" s="70"/>
      <c r="U2581" s="70"/>
      <c r="W2581" s="70"/>
      <c r="Y2581" s="70"/>
    </row>
    <row r="2582" spans="1:25" s="69" customFormat="1" x14ac:dyDescent="0.2">
      <c r="A2582" s="66" t="s">
        <v>11</v>
      </c>
      <c r="B2582" s="66" t="s">
        <v>23</v>
      </c>
      <c r="C2582" s="66" t="s">
        <v>10</v>
      </c>
      <c r="D2582" s="66" t="s">
        <v>296</v>
      </c>
      <c r="E2582" s="87">
        <f>+IF(ISNUMBER(DATA!L398),DATA!L398,"n/a")</f>
        <v>4.7431407505025103</v>
      </c>
      <c r="F2582" s="77">
        <f>+IF(ISNUMBER(DATA!M398),DATA!M398,"n/a")</f>
        <v>7.0733854995295706E-2</v>
      </c>
      <c r="G2582" s="87">
        <f>+IF(ISNUMBER(DATA!V398),DATA!V398,"n/a")</f>
        <v>4.7744777747110296</v>
      </c>
      <c r="H2582" s="77">
        <f>+IF(ISNUMBER(DATA!W398),DATA!W398,"n/a")</f>
        <v>6.85907000257438E-2</v>
      </c>
      <c r="I2582" s="87">
        <f>+IF(ISNUMBER(DATA!AF398),DATA!AF398,"n/a")</f>
        <v>4.7297777796160601</v>
      </c>
      <c r="J2582" s="77">
        <f>+IF(ISNUMBER(DATA!AG398),DATA!AG398,"n/a")</f>
        <v>6.4735937874823707E-2</v>
      </c>
      <c r="K2582" s="87">
        <f>+IF(ISNUMBER(DATA!AP398),DATA!AP398,"n/a")</f>
        <v>4.6984014218404599</v>
      </c>
      <c r="L2582" s="77">
        <f>+IF(ISNUMBER(DATA!AQ398),DATA!AQ398,"n/a")</f>
        <v>6.5078339584933295E-2</v>
      </c>
      <c r="M2582" s="66"/>
      <c r="N2582" s="66"/>
      <c r="O2582" s="66"/>
      <c r="P2582" s="66"/>
      <c r="Q2582" s="66"/>
      <c r="S2582" s="70"/>
      <c r="U2582" s="70"/>
      <c r="W2582" s="70"/>
      <c r="Y2582" s="70"/>
    </row>
    <row r="2583" spans="1:25" s="69" customFormat="1" x14ac:dyDescent="0.2">
      <c r="A2583" s="66" t="s">
        <v>11</v>
      </c>
      <c r="B2583" s="66" t="s">
        <v>23</v>
      </c>
      <c r="C2583" s="66" t="s">
        <v>10</v>
      </c>
      <c r="D2583" s="66" t="s">
        <v>297</v>
      </c>
      <c r="E2583" s="87">
        <f>+IF(ISNUMBER(DATA!L399),DATA!L399,"n/a")</f>
        <v>4.7487095340979399</v>
      </c>
      <c r="F2583" s="77">
        <f>+IF(ISNUMBER(DATA!M399),DATA!M399,"n/a")</f>
        <v>-0.12947212813978201</v>
      </c>
      <c r="G2583" s="87">
        <f>+IF(ISNUMBER(DATA!V399),DATA!V399,"n/a")</f>
        <v>4.8022908545250997</v>
      </c>
      <c r="H2583" s="77">
        <f>+IF(ISNUMBER(DATA!W399),DATA!W399,"n/a")</f>
        <v>-0.111383060170703</v>
      </c>
      <c r="I2583" s="87">
        <f>+IF(ISNUMBER(DATA!AF399),DATA!AF399,"n/a")</f>
        <v>4.7687328682145997</v>
      </c>
      <c r="J2583" s="77">
        <f>+IF(ISNUMBER(DATA!AG399),DATA!AG399,"n/a")</f>
        <v>-0.110928599047682</v>
      </c>
      <c r="K2583" s="87">
        <f>+IF(ISNUMBER(DATA!AP399),DATA!AP399,"n/a")</f>
        <v>4.8165577163885898</v>
      </c>
      <c r="L2583" s="77">
        <f>+IF(ISNUMBER(DATA!AQ399),DATA!AQ399,"n/a")</f>
        <v>-4.9002830662674197E-2</v>
      </c>
      <c r="M2583" s="66"/>
      <c r="N2583" s="66"/>
      <c r="O2583" s="66"/>
      <c r="P2583" s="66"/>
      <c r="Q2583" s="66"/>
      <c r="S2583" s="70"/>
      <c r="U2583" s="70"/>
      <c r="W2583" s="70"/>
      <c r="Y2583" s="70"/>
    </row>
    <row r="2584" spans="1:25" s="69" customFormat="1" x14ac:dyDescent="0.2">
      <c r="A2584" s="66" t="s">
        <v>11</v>
      </c>
      <c r="B2584" s="66" t="s">
        <v>23</v>
      </c>
      <c r="C2584" s="66" t="s">
        <v>10</v>
      </c>
      <c r="D2584" s="66" t="s">
        <v>298</v>
      </c>
      <c r="E2584" s="87">
        <f>+IF(ISNUMBER(DATA!L400),DATA!L400,"n/a")</f>
        <v>4.8185472346937797</v>
      </c>
      <c r="F2584" s="77">
        <f>+IF(ISNUMBER(DATA!M400),DATA!M400,"n/a")</f>
        <v>-2.8160120447065499E-2</v>
      </c>
      <c r="G2584" s="87">
        <f>+IF(ISNUMBER(DATA!V400),DATA!V400,"n/a")</f>
        <v>4.8983057864710702</v>
      </c>
      <c r="H2584" s="77">
        <f>+IF(ISNUMBER(DATA!W400),DATA!W400,"n/a")</f>
        <v>3.6414370450121598E-4</v>
      </c>
      <c r="I2584" s="87">
        <f>+IF(ISNUMBER(DATA!AF400),DATA!AF400,"n/a")</f>
        <v>4.9155882540793696</v>
      </c>
      <c r="J2584" s="77">
        <f>+IF(ISNUMBER(DATA!AG400),DATA!AG400,"n/a")</f>
        <v>9.4330054399618495E-3</v>
      </c>
      <c r="K2584" s="87">
        <f>+IF(ISNUMBER(DATA!AP400),DATA!AP400,"n/a")</f>
        <v>4.9445886388445297</v>
      </c>
      <c r="L2584" s="77">
        <f>+IF(ISNUMBER(DATA!AQ400),DATA!AQ400,"n/a")</f>
        <v>-3.8910511380516799E-3</v>
      </c>
      <c r="M2584" s="66"/>
      <c r="N2584" s="66"/>
      <c r="O2584" s="66"/>
      <c r="P2584" s="66"/>
      <c r="Q2584" s="66"/>
      <c r="S2584" s="70"/>
      <c r="U2584" s="70"/>
      <c r="W2584" s="70"/>
      <c r="Y2584" s="70"/>
    </row>
    <row r="2585" spans="1:25" s="69" customFormat="1" x14ac:dyDescent="0.2">
      <c r="A2585" s="66" t="s">
        <v>11</v>
      </c>
      <c r="B2585" s="66" t="s">
        <v>23</v>
      </c>
      <c r="C2585" s="66" t="s">
        <v>10</v>
      </c>
      <c r="D2585" s="66" t="s">
        <v>299</v>
      </c>
      <c r="E2585" s="87">
        <f>+IF(ISNUMBER(DATA!L401),DATA!L401,"n/a")</f>
        <v>4.2380260799775504</v>
      </c>
      <c r="F2585" s="77">
        <f>+IF(ISNUMBER(DATA!M401),DATA!M401,"n/a")</f>
        <v>-2.8995388205312798E-2</v>
      </c>
      <c r="G2585" s="87">
        <f>+IF(ISNUMBER(DATA!V401),DATA!V401,"n/a")</f>
        <v>4.3229576328734103</v>
      </c>
      <c r="H2585" s="77">
        <f>+IF(ISNUMBER(DATA!W401),DATA!W401,"n/a")</f>
        <v>-5.0664017849046901E-2</v>
      </c>
      <c r="I2585" s="87">
        <f>+IF(ISNUMBER(DATA!AF401),DATA!AF401,"n/a")</f>
        <v>4.2702832342469899</v>
      </c>
      <c r="J2585" s="77">
        <f>+IF(ISNUMBER(DATA!AG401),DATA!AG401,"n/a")</f>
        <v>-0.107121417065142</v>
      </c>
      <c r="K2585" s="87">
        <f>+IF(ISNUMBER(DATA!AP401),DATA!AP401,"n/a")</f>
        <v>4.36488013562475</v>
      </c>
      <c r="L2585" s="77">
        <f>+IF(ISNUMBER(DATA!AQ401),DATA!AQ401,"n/a")</f>
        <v>-0.120465713583852</v>
      </c>
      <c r="M2585" s="66"/>
      <c r="N2585" s="66"/>
      <c r="O2585" s="66"/>
      <c r="P2585" s="66"/>
      <c r="Q2585" s="66"/>
      <c r="S2585" s="70"/>
      <c r="U2585" s="70"/>
      <c r="W2585" s="70"/>
      <c r="Y2585" s="70"/>
    </row>
    <row r="2586" spans="1:25" s="69" customFormat="1" x14ac:dyDescent="0.2">
      <c r="A2586" s="66" t="s">
        <v>11</v>
      </c>
      <c r="B2586" s="66" t="s">
        <v>23</v>
      </c>
      <c r="C2586" s="66" t="s">
        <v>10</v>
      </c>
      <c r="D2586" s="66" t="s">
        <v>300</v>
      </c>
      <c r="E2586" s="87">
        <f>+IF(ISNUMBER(DATA!L402),DATA!L402,"n/a")</f>
        <v>4.3074345109407899</v>
      </c>
      <c r="F2586" s="77">
        <f>+IF(ISNUMBER(DATA!M402),DATA!M402,"n/a")</f>
        <v>9.2152969260497694E-3</v>
      </c>
      <c r="G2586" s="87">
        <f>+IF(ISNUMBER(DATA!V402),DATA!V402,"n/a")</f>
        <v>4.2637290116230604</v>
      </c>
      <c r="H2586" s="77">
        <f>+IF(ISNUMBER(DATA!W402),DATA!W402,"n/a")</f>
        <v>4.9029621433845103E-3</v>
      </c>
      <c r="I2586" s="87">
        <f>+IF(ISNUMBER(DATA!AF402),DATA!AF402,"n/a")</f>
        <v>4.1429109330161502</v>
      </c>
      <c r="J2586" s="77">
        <f>+IF(ISNUMBER(DATA!AG402),DATA!AG402,"n/a")</f>
        <v>-3.1914930340064998E-2</v>
      </c>
      <c r="K2586" s="87">
        <f>+IF(ISNUMBER(DATA!AP402),DATA!AP402,"n/a")</f>
        <v>4.2408511194650496</v>
      </c>
      <c r="L2586" s="77">
        <f>+IF(ISNUMBER(DATA!AQ402),DATA!AQ402,"n/a")</f>
        <v>-2.2360684104781901E-2</v>
      </c>
      <c r="M2586" s="66"/>
      <c r="N2586" s="66"/>
      <c r="O2586" s="66"/>
      <c r="P2586" s="66"/>
      <c r="Q2586" s="66"/>
      <c r="S2586" s="70"/>
      <c r="U2586" s="70"/>
      <c r="W2586" s="70"/>
      <c r="Y2586" s="70"/>
    </row>
    <row r="2587" spans="1:25" s="69" customFormat="1" x14ac:dyDescent="0.2">
      <c r="A2587" s="66" t="s">
        <v>11</v>
      </c>
      <c r="B2587" s="66" t="s">
        <v>23</v>
      </c>
      <c r="C2587" s="66" t="s">
        <v>10</v>
      </c>
      <c r="D2587" s="66" t="s">
        <v>301</v>
      </c>
      <c r="E2587" s="87">
        <f>+IF(ISNUMBER(DATA!L403),DATA!L403,"n/a")</f>
        <v>5.2824096379431902</v>
      </c>
      <c r="F2587" s="77">
        <f>+IF(ISNUMBER(DATA!M403),DATA!M403,"n/a")</f>
        <v>-1.60999923114E-2</v>
      </c>
      <c r="G2587" s="87">
        <f>+IF(ISNUMBER(DATA!V403),DATA!V403,"n/a")</f>
        <v>5.2762120763697196</v>
      </c>
      <c r="H2587" s="77">
        <f>+IF(ISNUMBER(DATA!W403),DATA!W403,"n/a")</f>
        <v>-1.6911573265711799E-2</v>
      </c>
      <c r="I2587" s="87">
        <f>+IF(ISNUMBER(DATA!AF403),DATA!AF403,"n/a")</f>
        <v>5.3097390533450302</v>
      </c>
      <c r="J2587" s="77">
        <f>+IF(ISNUMBER(DATA!AG403),DATA!AG403,"n/a")</f>
        <v>-4.9445562329932698E-3</v>
      </c>
      <c r="K2587" s="87">
        <f>+IF(ISNUMBER(DATA!AP403),DATA!AP403,"n/a")</f>
        <v>5.3441933187558499</v>
      </c>
      <c r="L2587" s="77">
        <f>+IF(ISNUMBER(DATA!AQ403),DATA!AQ403,"n/a")</f>
        <v>1.44517665825566E-2</v>
      </c>
      <c r="M2587" s="66"/>
      <c r="N2587" s="66"/>
      <c r="O2587" s="66"/>
      <c r="P2587" s="66"/>
      <c r="Q2587" s="66"/>
      <c r="S2587" s="70"/>
      <c r="U2587" s="70"/>
      <c r="W2587" s="70"/>
      <c r="Y2587" s="70"/>
    </row>
    <row r="2588" spans="1:25" s="69" customFormat="1" x14ac:dyDescent="0.2">
      <c r="A2588" s="66" t="s">
        <v>11</v>
      </c>
      <c r="B2588" s="66" t="s">
        <v>23</v>
      </c>
      <c r="C2588" s="66" t="s">
        <v>10</v>
      </c>
      <c r="D2588" s="66" t="s">
        <v>302</v>
      </c>
      <c r="E2588" s="87">
        <f>+IF(ISNUMBER(DATA!L404),DATA!L404,"n/a")</f>
        <v>4.3685414889076704</v>
      </c>
      <c r="F2588" s="77">
        <f>+IF(ISNUMBER(DATA!M404),DATA!M404,"n/a")</f>
        <v>-4.9484882487147497E-2</v>
      </c>
      <c r="G2588" s="87">
        <f>+IF(ISNUMBER(DATA!V404),DATA!V404,"n/a")</f>
        <v>4.4840468156712596</v>
      </c>
      <c r="H2588" s="77">
        <f>+IF(ISNUMBER(DATA!W404),DATA!W404,"n/a")</f>
        <v>-1.33494611566749E-3</v>
      </c>
      <c r="I2588" s="87">
        <f>+IF(ISNUMBER(DATA!AF404),DATA!AF404,"n/a")</f>
        <v>4.4586109125746196</v>
      </c>
      <c r="J2588" s="77">
        <f>+IF(ISNUMBER(DATA!AG404),DATA!AG404,"n/a")</f>
        <v>1.72403361469388E-2</v>
      </c>
      <c r="K2588" s="87">
        <f>+IF(ISNUMBER(DATA!AP404),DATA!AP404,"n/a")</f>
        <v>4.4889207904829602</v>
      </c>
      <c r="L2588" s="77">
        <f>+IF(ISNUMBER(DATA!AQ404),DATA!AQ404,"n/a")</f>
        <v>1.40897577250974E-2</v>
      </c>
      <c r="M2588" s="66"/>
      <c r="N2588" s="66"/>
      <c r="O2588" s="66"/>
      <c r="P2588" s="66"/>
      <c r="Q2588" s="66"/>
      <c r="S2588" s="70"/>
      <c r="U2588" s="70"/>
      <c r="W2588" s="70"/>
      <c r="Y2588" s="70"/>
    </row>
    <row r="2589" spans="1:25" s="69" customFormat="1" x14ac:dyDescent="0.2">
      <c r="A2589" s="66" t="s">
        <v>11</v>
      </c>
      <c r="B2589" s="66" t="s">
        <v>23</v>
      </c>
      <c r="C2589" s="66" t="s">
        <v>10</v>
      </c>
      <c r="D2589" s="66" t="s">
        <v>303</v>
      </c>
      <c r="E2589" s="87">
        <f>+IF(ISNUMBER(DATA!L405),DATA!L405,"n/a")</f>
        <v>4.9171273965208</v>
      </c>
      <c r="F2589" s="77">
        <f>+IF(ISNUMBER(DATA!M405),DATA!M405,"n/a")</f>
        <v>-3.17950569184305E-2</v>
      </c>
      <c r="G2589" s="87">
        <f>+IF(ISNUMBER(DATA!V405),DATA!V405,"n/a")</f>
        <v>4.8635488058999004</v>
      </c>
      <c r="H2589" s="77">
        <f>+IF(ISNUMBER(DATA!W405),DATA!W405,"n/a")</f>
        <v>-1.8672039169744599E-3</v>
      </c>
      <c r="I2589" s="87">
        <f>+IF(ISNUMBER(DATA!AF405),DATA!AF405,"n/a")</f>
        <v>4.9036728047684202</v>
      </c>
      <c r="J2589" s="77">
        <f>+IF(ISNUMBER(DATA!AG405),DATA!AG405,"n/a")</f>
        <v>2.30562061649663E-2</v>
      </c>
      <c r="K2589" s="87">
        <f>+IF(ISNUMBER(DATA!AP405),DATA!AP405,"n/a")</f>
        <v>4.9658744217857604</v>
      </c>
      <c r="L2589" s="77">
        <f>+IF(ISNUMBER(DATA!AQ405),DATA!AQ405,"n/a")</f>
        <v>2.6129730010972799E-2</v>
      </c>
      <c r="M2589" s="66"/>
      <c r="N2589" s="66"/>
      <c r="O2589" s="66"/>
      <c r="P2589" s="66"/>
      <c r="Q2589" s="66"/>
      <c r="S2589" s="70"/>
      <c r="U2589" s="70"/>
      <c r="W2589" s="70"/>
      <c r="Y2589" s="70"/>
    </row>
    <row r="2590" spans="1:25" s="69" customFormat="1" x14ac:dyDescent="0.2">
      <c r="A2590" s="66" t="s">
        <v>11</v>
      </c>
      <c r="B2590" s="66" t="s">
        <v>23</v>
      </c>
      <c r="C2590" s="66" t="s">
        <v>10</v>
      </c>
      <c r="D2590" s="66" t="s">
        <v>304</v>
      </c>
      <c r="E2590" s="87">
        <f>+IF(ISNUMBER(DATA!L406),DATA!L406,"n/a")</f>
        <v>4.2562228072788697</v>
      </c>
      <c r="F2590" s="77">
        <f>+IF(ISNUMBER(DATA!M406),DATA!M406,"n/a")</f>
        <v>-2.1060719791016699E-2</v>
      </c>
      <c r="G2590" s="87">
        <f>+IF(ISNUMBER(DATA!V406),DATA!V406,"n/a")</f>
        <v>4.3433266327254403</v>
      </c>
      <c r="H2590" s="77">
        <f>+IF(ISNUMBER(DATA!W406),DATA!W406,"n/a")</f>
        <v>-2.0236810345848899E-2</v>
      </c>
      <c r="I2590" s="87">
        <f>+IF(ISNUMBER(DATA!AF406),DATA!AF406,"n/a")</f>
        <v>4.2967518573345904</v>
      </c>
      <c r="J2590" s="77">
        <f>+IF(ISNUMBER(DATA!AG406),DATA!AG406,"n/a")</f>
        <v>-4.5874098543584402E-2</v>
      </c>
      <c r="K2590" s="87">
        <f>+IF(ISNUMBER(DATA!AP406),DATA!AP406,"n/a")</f>
        <v>4.3775806053014401</v>
      </c>
      <c r="L2590" s="77">
        <f>+IF(ISNUMBER(DATA!AQ406),DATA!AQ406,"n/a")</f>
        <v>-5.2881383437026301E-2</v>
      </c>
      <c r="M2590" s="66"/>
      <c r="N2590" s="66"/>
      <c r="O2590" s="66"/>
      <c r="P2590" s="66"/>
      <c r="Q2590" s="66"/>
      <c r="S2590" s="70"/>
      <c r="U2590" s="70"/>
      <c r="W2590" s="70"/>
      <c r="Y2590" s="70"/>
    </row>
    <row r="2591" spans="1:25" s="69" customFormat="1" x14ac:dyDescent="0.2">
      <c r="A2591" s="66" t="s">
        <v>11</v>
      </c>
      <c r="B2591" s="66" t="s">
        <v>23</v>
      </c>
      <c r="C2591" s="66" t="s">
        <v>10</v>
      </c>
      <c r="D2591" s="66" t="s">
        <v>305</v>
      </c>
      <c r="E2591" s="87">
        <f>+IF(ISNUMBER(DATA!L407),DATA!L407,"n/a")</f>
        <v>5.8460998282684997</v>
      </c>
      <c r="F2591" s="77">
        <f>+IF(ISNUMBER(DATA!M407),DATA!M407,"n/a")</f>
        <v>0.17286017065734799</v>
      </c>
      <c r="G2591" s="87">
        <f>+IF(ISNUMBER(DATA!V407),DATA!V407,"n/a")</f>
        <v>5.9536861134926697</v>
      </c>
      <c r="H2591" s="77">
        <f>+IF(ISNUMBER(DATA!W407),DATA!W407,"n/a")</f>
        <v>0.17290166171051299</v>
      </c>
      <c r="I2591" s="87">
        <f>+IF(ISNUMBER(DATA!AF407),DATA!AF407,"n/a")</f>
        <v>5.9940770088994002</v>
      </c>
      <c r="J2591" s="77">
        <f>+IF(ISNUMBER(DATA!AG407),DATA!AG407,"n/a")</f>
        <v>0.12023100998635899</v>
      </c>
      <c r="K2591" s="87">
        <f>+IF(ISNUMBER(DATA!AP407),DATA!AP407,"n/a")</f>
        <v>5.7047584431239002</v>
      </c>
      <c r="L2591" s="77">
        <f>+IF(ISNUMBER(DATA!AQ407),DATA!AQ407,"n/a")</f>
        <v>7.0203873896320795E-2</v>
      </c>
      <c r="M2591" s="66"/>
      <c r="N2591" s="66"/>
      <c r="O2591" s="66"/>
      <c r="P2591" s="66"/>
      <c r="Q2591" s="66"/>
      <c r="S2591" s="70"/>
      <c r="U2591" s="70"/>
      <c r="W2591" s="70"/>
      <c r="Y2591" s="70"/>
    </row>
    <row r="2592" spans="1:25" s="69" customFormat="1" x14ac:dyDescent="0.2">
      <c r="A2592" s="66" t="s">
        <v>11</v>
      </c>
      <c r="B2592" s="66" t="s">
        <v>23</v>
      </c>
      <c r="C2592" s="66" t="s">
        <v>10</v>
      </c>
      <c r="D2592" s="66" t="s">
        <v>306</v>
      </c>
      <c r="E2592" s="87">
        <f>+IF(ISNUMBER(DATA!L408),DATA!L408,"n/a")</f>
        <v>5.5108911560309304</v>
      </c>
      <c r="F2592" s="77">
        <f>+IF(ISNUMBER(DATA!M408),DATA!M408,"n/a")</f>
        <v>2.4523855734598101E-3</v>
      </c>
      <c r="G2592" s="87">
        <f>+IF(ISNUMBER(DATA!V408),DATA!V408,"n/a")</f>
        <v>5.5415408772441799</v>
      </c>
      <c r="H2592" s="77">
        <f>+IF(ISNUMBER(DATA!W408),DATA!W408,"n/a")</f>
        <v>-3.4049833015959699E-3</v>
      </c>
      <c r="I2592" s="87">
        <f>+IF(ISNUMBER(DATA!AF408),DATA!AF408,"n/a")</f>
        <v>5.5421258985084902</v>
      </c>
      <c r="J2592" s="77">
        <f>+IF(ISNUMBER(DATA!AG408),DATA!AG408,"n/a")</f>
        <v>-3.38109927260783E-2</v>
      </c>
      <c r="K2592" s="87">
        <f>+IF(ISNUMBER(DATA!AP408),DATA!AP408,"n/a")</f>
        <v>5.6406826640935703</v>
      </c>
      <c r="L2592" s="77">
        <f>+IF(ISNUMBER(DATA!AQ408),DATA!AQ408,"n/a")</f>
        <v>-2.5823826797588701E-2</v>
      </c>
      <c r="M2592" s="66"/>
      <c r="N2592" s="66"/>
      <c r="O2592" s="66"/>
      <c r="P2592" s="66"/>
      <c r="Q2592" s="66"/>
      <c r="S2592" s="70"/>
      <c r="U2592" s="70"/>
      <c r="W2592" s="70"/>
      <c r="Y2592" s="70"/>
    </row>
    <row r="2593" spans="1:25" s="69" customFormat="1" x14ac:dyDescent="0.2">
      <c r="A2593" s="66" t="s">
        <v>11</v>
      </c>
      <c r="B2593" s="66" t="s">
        <v>23</v>
      </c>
      <c r="C2593" s="66" t="s">
        <v>10</v>
      </c>
      <c r="D2593" s="66" t="s">
        <v>307</v>
      </c>
      <c r="E2593" s="87">
        <f>+IF(ISNUMBER(DATA!L409),DATA!L409,"n/a")</f>
        <v>4.4718531855977499</v>
      </c>
      <c r="F2593" s="77">
        <f>+IF(ISNUMBER(DATA!M409),DATA!M409,"n/a")</f>
        <v>5.3423321236372903E-2</v>
      </c>
      <c r="G2593" s="87">
        <f>+IF(ISNUMBER(DATA!V409),DATA!V409,"n/a")</f>
        <v>4.5075844743704403</v>
      </c>
      <c r="H2593" s="77">
        <f>+IF(ISNUMBER(DATA!W409),DATA!W409,"n/a")</f>
        <v>2.6648414003221901E-2</v>
      </c>
      <c r="I2593" s="87">
        <f>+IF(ISNUMBER(DATA!AF409),DATA!AF409,"n/a")</f>
        <v>4.4889498182858203</v>
      </c>
      <c r="J2593" s="77">
        <f>+IF(ISNUMBER(DATA!AG409),DATA!AG409,"n/a")</f>
        <v>1.5809164276387299E-2</v>
      </c>
      <c r="K2593" s="87">
        <f>+IF(ISNUMBER(DATA!AP409),DATA!AP409,"n/a")</f>
        <v>4.4090149709472399</v>
      </c>
      <c r="L2593" s="77">
        <f>+IF(ISNUMBER(DATA!AQ409),DATA!AQ409,"n/a")</f>
        <v>1.9888276371362499E-3</v>
      </c>
      <c r="M2593" s="66"/>
      <c r="N2593" s="66"/>
      <c r="O2593" s="66"/>
      <c r="P2593" s="66"/>
      <c r="Q2593" s="66"/>
      <c r="S2593" s="70"/>
      <c r="U2593" s="70"/>
      <c r="W2593" s="70"/>
      <c r="Y2593" s="70"/>
    </row>
    <row r="2594" spans="1:25" s="69" customFormat="1" x14ac:dyDescent="0.2">
      <c r="A2594" s="66" t="s">
        <v>11</v>
      </c>
      <c r="B2594" s="66" t="s">
        <v>23</v>
      </c>
      <c r="C2594" s="66" t="s">
        <v>10</v>
      </c>
      <c r="D2594" s="66" t="s">
        <v>308</v>
      </c>
      <c r="E2594" s="87">
        <f>+IF(ISNUMBER(DATA!L410),DATA!L410,"n/a")</f>
        <v>4.8160182894724803</v>
      </c>
      <c r="F2594" s="77">
        <f>+IF(ISNUMBER(DATA!M410),DATA!M410,"n/a")</f>
        <v>-0.117306452389123</v>
      </c>
      <c r="G2594" s="87">
        <f>+IF(ISNUMBER(DATA!V410),DATA!V410,"n/a")</f>
        <v>4.8864669979831001</v>
      </c>
      <c r="H2594" s="77">
        <f>+IF(ISNUMBER(DATA!W410),DATA!W410,"n/a")</f>
        <v>-0.10579641872420301</v>
      </c>
      <c r="I2594" s="87">
        <f>+IF(ISNUMBER(DATA!AF410),DATA!AF410,"n/a")</f>
        <v>4.8713000811835396</v>
      </c>
      <c r="J2594" s="77">
        <f>+IF(ISNUMBER(DATA!AG410),DATA!AG410,"n/a")</f>
        <v>-0.115319165455002</v>
      </c>
      <c r="K2594" s="87">
        <f>+IF(ISNUMBER(DATA!AP410),DATA!AP410,"n/a")</f>
        <v>5.0228833179281098</v>
      </c>
      <c r="L2594" s="77">
        <f>+IF(ISNUMBER(DATA!AQ410),DATA!AQ410,"n/a")</f>
        <v>-8.7270424935179905E-2</v>
      </c>
      <c r="M2594" s="66"/>
      <c r="N2594" s="66"/>
      <c r="O2594" s="66"/>
      <c r="P2594" s="66"/>
      <c r="Q2594" s="66"/>
      <c r="S2594" s="70"/>
      <c r="U2594" s="70"/>
      <c r="W2594" s="70"/>
      <c r="Y2594" s="70"/>
    </row>
    <row r="2595" spans="1:25" s="69" customFormat="1" x14ac:dyDescent="0.2">
      <c r="A2595" s="66" t="s">
        <v>11</v>
      </c>
      <c r="B2595" s="66" t="s">
        <v>23</v>
      </c>
      <c r="C2595" s="66" t="s">
        <v>10</v>
      </c>
      <c r="D2595" s="66" t="s">
        <v>309</v>
      </c>
      <c r="E2595" s="87">
        <f>+IF(ISNUMBER(DATA!L411),DATA!L411,"n/a")</f>
        <v>4.7457605100958897</v>
      </c>
      <c r="F2595" s="77">
        <f>+IF(ISNUMBER(DATA!M411),DATA!M411,"n/a")</f>
        <v>-0.106283070495993</v>
      </c>
      <c r="G2595" s="87">
        <f>+IF(ISNUMBER(DATA!V411),DATA!V411,"n/a")</f>
        <v>4.7926412301007204</v>
      </c>
      <c r="H2595" s="77">
        <f>+IF(ISNUMBER(DATA!W411),DATA!W411,"n/a")</f>
        <v>-9.2799520241199501E-2</v>
      </c>
      <c r="I2595" s="87">
        <f>+IF(ISNUMBER(DATA!AF411),DATA!AF411,"n/a")</f>
        <v>4.7616373736229898</v>
      </c>
      <c r="J2595" s="77">
        <f>+IF(ISNUMBER(DATA!AG411),DATA!AG411,"n/a")</f>
        <v>-8.8475580099553405E-2</v>
      </c>
      <c r="K2595" s="87">
        <f>+IF(ISNUMBER(DATA!AP411),DATA!AP411,"n/a")</f>
        <v>4.9832712504723</v>
      </c>
      <c r="L2595" s="77">
        <f>+IF(ISNUMBER(DATA!AQ411),DATA!AQ411,"n/a")</f>
        <v>-4.1343817253361198E-2</v>
      </c>
      <c r="M2595" s="66"/>
      <c r="N2595" s="66"/>
      <c r="O2595" s="66"/>
      <c r="P2595" s="66"/>
      <c r="Q2595" s="66"/>
      <c r="S2595" s="70"/>
      <c r="U2595" s="70"/>
      <c r="W2595" s="70"/>
      <c r="Y2595" s="70"/>
    </row>
    <row r="2596" spans="1:25" s="69" customFormat="1" x14ac:dyDescent="0.2">
      <c r="A2596" s="66" t="s">
        <v>11</v>
      </c>
      <c r="B2596" s="66" t="s">
        <v>23</v>
      </c>
      <c r="C2596" s="66" t="s">
        <v>10</v>
      </c>
      <c r="D2596" s="66" t="s">
        <v>310</v>
      </c>
      <c r="E2596" s="87">
        <f>+IF(ISNUMBER(DATA!L412),DATA!L412,"n/a")</f>
        <v>5.2434174094193304</v>
      </c>
      <c r="F2596" s="77">
        <f>+IF(ISNUMBER(DATA!M412),DATA!M412,"n/a")</f>
        <v>-9.1644004714229593E-2</v>
      </c>
      <c r="G2596" s="87">
        <f>+IF(ISNUMBER(DATA!V412),DATA!V412,"n/a")</f>
        <v>5.1851651599635398</v>
      </c>
      <c r="H2596" s="77">
        <f>+IF(ISNUMBER(DATA!W412),DATA!W412,"n/a")</f>
        <v>-0.10538276664358701</v>
      </c>
      <c r="I2596" s="87">
        <f>+IF(ISNUMBER(DATA!AF412),DATA!AF412,"n/a")</f>
        <v>5.1552423224178803</v>
      </c>
      <c r="J2596" s="77">
        <f>+IF(ISNUMBER(DATA!AG412),DATA!AG412,"n/a")</f>
        <v>-0.12126478802072101</v>
      </c>
      <c r="K2596" s="87">
        <f>+IF(ISNUMBER(DATA!AP412),DATA!AP412,"n/a")</f>
        <v>5.4413568280652296</v>
      </c>
      <c r="L2596" s="77">
        <f>+IF(ISNUMBER(DATA!AQ412),DATA!AQ412,"n/a")</f>
        <v>-8.52143450641107E-2</v>
      </c>
      <c r="M2596" s="66"/>
      <c r="N2596" s="66"/>
      <c r="O2596" s="66"/>
      <c r="P2596" s="66"/>
      <c r="Q2596" s="66"/>
      <c r="S2596" s="70"/>
      <c r="U2596" s="70"/>
      <c r="W2596" s="70"/>
      <c r="Y2596" s="70"/>
    </row>
    <row r="2597" spans="1:25" s="69" customFormat="1" x14ac:dyDescent="0.2">
      <c r="A2597" s="66" t="s">
        <v>11</v>
      </c>
      <c r="B2597" s="66" t="s">
        <v>23</v>
      </c>
      <c r="C2597" s="66" t="s">
        <v>10</v>
      </c>
      <c r="D2597" s="66" t="s">
        <v>311</v>
      </c>
      <c r="E2597" s="87">
        <f>+IF(ISNUMBER(DATA!L413),DATA!L413,"n/a")</f>
        <v>5.2676636181843399</v>
      </c>
      <c r="F2597" s="77">
        <f>+IF(ISNUMBER(DATA!M413),DATA!M413,"n/a")</f>
        <v>1.7875876986252801E-2</v>
      </c>
      <c r="G2597" s="87">
        <f>+IF(ISNUMBER(DATA!V413),DATA!V413,"n/a")</f>
        <v>5.34507690611572</v>
      </c>
      <c r="H2597" s="77">
        <f>+IF(ISNUMBER(DATA!W413),DATA!W413,"n/a")</f>
        <v>1.48843501469797E-2</v>
      </c>
      <c r="I2597" s="87">
        <f>+IF(ISNUMBER(DATA!AF413),DATA!AF413,"n/a")</f>
        <v>5.4310614921874398</v>
      </c>
      <c r="J2597" s="77">
        <f>+IF(ISNUMBER(DATA!AG413),DATA!AG413,"n/a")</f>
        <v>6.3593930534568202E-2</v>
      </c>
      <c r="K2597" s="87">
        <f>+IF(ISNUMBER(DATA!AP413),DATA!AP413,"n/a")</f>
        <v>5.3302117672140996</v>
      </c>
      <c r="L2597" s="77">
        <f>+IF(ISNUMBER(DATA!AQ413),DATA!AQ413,"n/a")</f>
        <v>4.1423969317944502E-2</v>
      </c>
      <c r="M2597" s="66"/>
      <c r="N2597" s="66"/>
      <c r="O2597" s="66"/>
      <c r="P2597" s="66"/>
      <c r="Q2597" s="66"/>
      <c r="S2597" s="70"/>
      <c r="U2597" s="70"/>
      <c r="W2597" s="70"/>
      <c r="Y2597" s="70"/>
    </row>
    <row r="2598" spans="1:25" s="69" customFormat="1" x14ac:dyDescent="0.2">
      <c r="A2598" s="66" t="s">
        <v>11</v>
      </c>
      <c r="B2598" s="66" t="s">
        <v>23</v>
      </c>
      <c r="C2598" s="66" t="s">
        <v>10</v>
      </c>
      <c r="D2598" s="66" t="s">
        <v>312</v>
      </c>
      <c r="E2598" s="87">
        <f>+IF(ISNUMBER(DATA!L414),DATA!L414,"n/a")</f>
        <v>4.8491828070240803</v>
      </c>
      <c r="F2598" s="77">
        <f>+IF(ISNUMBER(DATA!M414),DATA!M414,"n/a")</f>
        <v>3.6804721990400698E-2</v>
      </c>
      <c r="G2598" s="87">
        <f>+IF(ISNUMBER(DATA!V414),DATA!V414,"n/a")</f>
        <v>5.1097298485655198</v>
      </c>
      <c r="H2598" s="77">
        <f>+IF(ISNUMBER(DATA!W414),DATA!W414,"n/a")</f>
        <v>7.9775717511821206E-2</v>
      </c>
      <c r="I2598" s="87">
        <f>+IF(ISNUMBER(DATA!AF414),DATA!AF414,"n/a")</f>
        <v>5.0593575573912597</v>
      </c>
      <c r="J2598" s="77">
        <f>+IF(ISNUMBER(DATA!AG414),DATA!AG414,"n/a")</f>
        <v>6.0956255782321403E-2</v>
      </c>
      <c r="K2598" s="87">
        <f>+IF(ISNUMBER(DATA!AP414),DATA!AP414,"n/a")</f>
        <v>4.9685944822389603</v>
      </c>
      <c r="L2598" s="77">
        <f>+IF(ISNUMBER(DATA!AQ414),DATA!AQ414,"n/a")</f>
        <v>7.5044861996492402E-3</v>
      </c>
      <c r="M2598" s="66"/>
      <c r="N2598" s="66"/>
      <c r="O2598" s="66"/>
      <c r="P2598" s="66"/>
      <c r="Q2598" s="66"/>
      <c r="S2598" s="70"/>
      <c r="U2598" s="70"/>
      <c r="W2598" s="70"/>
      <c r="Y2598" s="70"/>
    </row>
    <row r="2599" spans="1:25" s="69" customFormat="1" x14ac:dyDescent="0.2">
      <c r="A2599" s="66" t="s">
        <v>11</v>
      </c>
      <c r="B2599" s="66" t="s">
        <v>23</v>
      </c>
      <c r="C2599" s="66" t="s">
        <v>10</v>
      </c>
      <c r="D2599" s="66" t="s">
        <v>313</v>
      </c>
      <c r="E2599" s="87">
        <f>+IF(ISNUMBER(DATA!L415),DATA!L415,"n/a")</f>
        <v>5.4564340112934397</v>
      </c>
      <c r="F2599" s="77">
        <f>+IF(ISNUMBER(DATA!M415),DATA!M415,"n/a")</f>
        <v>0.136327767402664</v>
      </c>
      <c r="G2599" s="87">
        <f>+IF(ISNUMBER(DATA!V415),DATA!V415,"n/a")</f>
        <v>5.4739244434605503</v>
      </c>
      <c r="H2599" s="77">
        <f>+IF(ISNUMBER(DATA!W415),DATA!W415,"n/a")</f>
        <v>8.5017616986617306E-2</v>
      </c>
      <c r="I2599" s="87">
        <f>+IF(ISNUMBER(DATA!AF415),DATA!AF415,"n/a")</f>
        <v>5.4567808996972396</v>
      </c>
      <c r="J2599" s="77">
        <f>+IF(ISNUMBER(DATA!AG415),DATA!AG415,"n/a")</f>
        <v>6.20287057649445E-2</v>
      </c>
      <c r="K2599" s="87">
        <f>+IF(ISNUMBER(DATA!AP415),DATA!AP415,"n/a")</f>
        <v>5.2887026660743999</v>
      </c>
      <c r="L2599" s="77">
        <f>+IF(ISNUMBER(DATA!AQ415),DATA!AQ415,"n/a")</f>
        <v>1.13615791666908E-2</v>
      </c>
      <c r="M2599" s="66"/>
      <c r="N2599" s="66"/>
      <c r="O2599" s="66"/>
      <c r="P2599" s="66"/>
      <c r="Q2599" s="66"/>
      <c r="S2599" s="70"/>
      <c r="U2599" s="70"/>
      <c r="W2599" s="70"/>
      <c r="Y2599" s="70"/>
    </row>
    <row r="2600" spans="1:25" s="69" customFormat="1" x14ac:dyDescent="0.2">
      <c r="A2600" s="66" t="s">
        <v>11</v>
      </c>
      <c r="B2600" s="66" t="s">
        <v>23</v>
      </c>
      <c r="C2600" s="66" t="s">
        <v>10</v>
      </c>
      <c r="D2600" s="66" t="s">
        <v>314</v>
      </c>
      <c r="E2600" s="87">
        <f>+IF(ISNUMBER(DATA!L416),DATA!L416,"n/a")</f>
        <v>5.2643920048999702</v>
      </c>
      <c r="F2600" s="77">
        <f>+IF(ISNUMBER(DATA!M416),DATA!M416,"n/a")</f>
        <v>-6.6887059414991207E-2</v>
      </c>
      <c r="G2600" s="87">
        <f>+IF(ISNUMBER(DATA!V416),DATA!V416,"n/a")</f>
        <v>5.4505540797402601</v>
      </c>
      <c r="H2600" s="77">
        <f>+IF(ISNUMBER(DATA!W416),DATA!W416,"n/a")</f>
        <v>-6.1139180611649101E-2</v>
      </c>
      <c r="I2600" s="87">
        <f>+IF(ISNUMBER(DATA!AF416),DATA!AF416,"n/a")</f>
        <v>5.6284923350706402</v>
      </c>
      <c r="J2600" s="77">
        <f>+IF(ISNUMBER(DATA!AG416),DATA!AG416,"n/a")</f>
        <v>1.7774793893158001E-3</v>
      </c>
      <c r="K2600" s="87">
        <f>+IF(ISNUMBER(DATA!AP416),DATA!AP416,"n/a")</f>
        <v>5.5707803048318203</v>
      </c>
      <c r="L2600" s="77">
        <f>+IF(ISNUMBER(DATA!AQ416),DATA!AQ416,"n/a")</f>
        <v>1.4010246710128399E-2</v>
      </c>
      <c r="M2600" s="66"/>
      <c r="N2600" s="66"/>
      <c r="O2600" s="66"/>
      <c r="P2600" s="66"/>
      <c r="Q2600" s="66"/>
      <c r="S2600" s="70"/>
      <c r="U2600" s="70"/>
      <c r="W2600" s="70"/>
      <c r="Y2600" s="70"/>
    </row>
    <row r="2601" spans="1:25" s="69" customFormat="1" x14ac:dyDescent="0.2">
      <c r="A2601" s="66" t="s">
        <v>11</v>
      </c>
      <c r="B2601" s="66" t="s">
        <v>23</v>
      </c>
      <c r="C2601" s="66" t="s">
        <v>10</v>
      </c>
      <c r="D2601" s="66" t="s">
        <v>315</v>
      </c>
      <c r="E2601" s="87">
        <f>+IF(ISNUMBER(DATA!L417),DATA!L417,"n/a")</f>
        <v>5.0886219956982597</v>
      </c>
      <c r="F2601" s="77">
        <f>+IF(ISNUMBER(DATA!M417),DATA!M417,"n/a")</f>
        <v>-1.09231510289492E-2</v>
      </c>
      <c r="G2601" s="87">
        <f>+IF(ISNUMBER(DATA!V417),DATA!V417,"n/a")</f>
        <v>5.1743757745321997</v>
      </c>
      <c r="H2601" s="77">
        <f>+IF(ISNUMBER(DATA!W417),DATA!W417,"n/a")</f>
        <v>1.73365131892646E-3</v>
      </c>
      <c r="I2601" s="87">
        <f>+IF(ISNUMBER(DATA!AF417),DATA!AF417,"n/a")</f>
        <v>5.1913206576429998</v>
      </c>
      <c r="J2601" s="77">
        <f>+IF(ISNUMBER(DATA!AG417),DATA!AG417,"n/a")</f>
        <v>1.5988838438469001E-3</v>
      </c>
      <c r="K2601" s="87">
        <f>+IF(ISNUMBER(DATA!AP417),DATA!AP417,"n/a")</f>
        <v>5.1344379575892898</v>
      </c>
      <c r="L2601" s="77">
        <f>+IF(ISNUMBER(DATA!AQ417),DATA!AQ417,"n/a")</f>
        <v>-2.52311872881609E-2</v>
      </c>
      <c r="M2601" s="66"/>
      <c r="N2601" s="66"/>
      <c r="O2601" s="66"/>
      <c r="P2601" s="66"/>
      <c r="Q2601" s="66"/>
      <c r="S2601" s="70"/>
      <c r="U2601" s="70"/>
      <c r="W2601" s="70"/>
      <c r="Y2601" s="70"/>
    </row>
    <row r="2602" spans="1:25" s="69" customFormat="1" x14ac:dyDescent="0.2">
      <c r="A2602" s="66" t="s">
        <v>11</v>
      </c>
      <c r="B2602" s="66" t="s">
        <v>23</v>
      </c>
      <c r="C2602" s="66" t="s">
        <v>10</v>
      </c>
      <c r="D2602" s="66" t="s">
        <v>316</v>
      </c>
      <c r="E2602" s="87">
        <f>+IF(ISNUMBER(DATA!L418),DATA!L418,"n/a")</f>
        <v>4.3195186032847399</v>
      </c>
      <c r="F2602" s="77">
        <f>+IF(ISNUMBER(DATA!M418),DATA!M418,"n/a")</f>
        <v>-0.12690047856737499</v>
      </c>
      <c r="G2602" s="87">
        <f>+IF(ISNUMBER(DATA!V418),DATA!V418,"n/a")</f>
        <v>4.5720501545703298</v>
      </c>
      <c r="H2602" s="77">
        <f>+IF(ISNUMBER(DATA!W418),DATA!W418,"n/a")</f>
        <v>-4.8585664411171001E-2</v>
      </c>
      <c r="I2602" s="87">
        <f>+IF(ISNUMBER(DATA!AF418),DATA!AF418,"n/a")</f>
        <v>4.6021451811715703</v>
      </c>
      <c r="J2602" s="77">
        <f>+IF(ISNUMBER(DATA!AG418),DATA!AG418,"n/a")</f>
        <v>-3.21773984926082E-2</v>
      </c>
      <c r="K2602" s="87">
        <f>+IF(ISNUMBER(DATA!AP418),DATA!AP418,"n/a")</f>
        <v>4.7177385735798198</v>
      </c>
      <c r="L2602" s="77">
        <f>+IF(ISNUMBER(DATA!AQ418),DATA!AQ418,"n/a")</f>
        <v>-2.26262384189337E-2</v>
      </c>
      <c r="M2602" s="66"/>
      <c r="N2602" s="66"/>
      <c r="O2602" s="66"/>
      <c r="P2602" s="66"/>
      <c r="Q2602" s="66"/>
      <c r="S2602" s="70"/>
      <c r="U2602" s="70"/>
      <c r="W2602" s="70"/>
      <c r="Y2602" s="70"/>
    </row>
    <row r="2603" spans="1:25" s="69" customFormat="1" x14ac:dyDescent="0.2">
      <c r="A2603" s="66" t="s">
        <v>11</v>
      </c>
      <c r="B2603" s="66" t="s">
        <v>23</v>
      </c>
      <c r="C2603" s="66" t="s">
        <v>10</v>
      </c>
      <c r="D2603" s="66" t="s">
        <v>317</v>
      </c>
      <c r="E2603" s="87">
        <f>+IF(ISNUMBER(DATA!L419),DATA!L419,"n/a")</f>
        <v>5.6711893315064303</v>
      </c>
      <c r="F2603" s="77">
        <f>+IF(ISNUMBER(DATA!M419),DATA!M419,"n/a")</f>
        <v>-1.95662478896187E-2</v>
      </c>
      <c r="G2603" s="87">
        <f>+IF(ISNUMBER(DATA!V419),DATA!V419,"n/a")</f>
        <v>5.4416999879307903</v>
      </c>
      <c r="H2603" s="77">
        <f>+IF(ISNUMBER(DATA!W419),DATA!W419,"n/a")</f>
        <v>-4.06712637596163E-2</v>
      </c>
      <c r="I2603" s="87">
        <f>+IF(ISNUMBER(DATA!AF419),DATA!AF419,"n/a")</f>
        <v>5.4812555534982303</v>
      </c>
      <c r="J2603" s="77">
        <f>+IF(ISNUMBER(DATA!AG419),DATA!AG419,"n/a")</f>
        <v>-5.7827415663578602E-2</v>
      </c>
      <c r="K2603" s="87">
        <f>+IF(ISNUMBER(DATA!AP419),DATA!AP419,"n/a")</f>
        <v>5.5533326110530004</v>
      </c>
      <c r="L2603" s="77">
        <f>+IF(ISNUMBER(DATA!AQ419),DATA!AQ419,"n/a")</f>
        <v>-1.54080065700418E-2</v>
      </c>
      <c r="M2603" s="66"/>
      <c r="N2603" s="66"/>
      <c r="O2603" s="66"/>
      <c r="P2603" s="66"/>
      <c r="Q2603" s="66"/>
      <c r="S2603" s="70"/>
      <c r="U2603" s="70"/>
      <c r="W2603" s="70"/>
      <c r="Y2603" s="70"/>
    </row>
    <row r="2604" spans="1:25" s="69" customFormat="1" x14ac:dyDescent="0.2">
      <c r="A2604" s="66" t="s">
        <v>11</v>
      </c>
      <c r="B2604" s="66" t="s">
        <v>23</v>
      </c>
      <c r="C2604" s="66" t="s">
        <v>10</v>
      </c>
      <c r="D2604" s="66" t="s">
        <v>318</v>
      </c>
      <c r="E2604" s="87">
        <f>+IF(ISNUMBER(DATA!L420),DATA!L420,"n/a")</f>
        <v>4.3407717282748797</v>
      </c>
      <c r="F2604" s="77">
        <f>+IF(ISNUMBER(DATA!M420),DATA!M420,"n/a")</f>
        <v>-5.6150527467072303E-2</v>
      </c>
      <c r="G2604" s="87">
        <f>+IF(ISNUMBER(DATA!V420),DATA!V420,"n/a")</f>
        <v>4.4585681766446603</v>
      </c>
      <c r="H2604" s="77">
        <f>+IF(ISNUMBER(DATA!W420),DATA!W420,"n/a")</f>
        <v>-8.5963272190965299E-3</v>
      </c>
      <c r="I2604" s="87">
        <f>+IF(ISNUMBER(DATA!AF420),DATA!AF420,"n/a")</f>
        <v>4.4408589372617699</v>
      </c>
      <c r="J2604" s="77">
        <f>+IF(ISNUMBER(DATA!AG420),DATA!AG420,"n/a")</f>
        <v>1.17117679915766E-2</v>
      </c>
      <c r="K2604" s="87">
        <f>+IF(ISNUMBER(DATA!AP420),DATA!AP420,"n/a")</f>
        <v>4.4793464641909697</v>
      </c>
      <c r="L2604" s="77">
        <f>+IF(ISNUMBER(DATA!AQ420),DATA!AQ420,"n/a")</f>
        <v>1.50046744979497E-2</v>
      </c>
      <c r="M2604" s="66"/>
      <c r="N2604" s="66"/>
      <c r="O2604" s="66"/>
      <c r="P2604" s="66"/>
      <c r="Q2604" s="66"/>
      <c r="S2604" s="70"/>
      <c r="U2604" s="70"/>
      <c r="W2604" s="70"/>
      <c r="Y2604" s="70"/>
    </row>
    <row r="2605" spans="1:25" s="69" customFormat="1" x14ac:dyDescent="0.2">
      <c r="A2605" s="66" t="s">
        <v>11</v>
      </c>
      <c r="B2605" s="66" t="s">
        <v>23</v>
      </c>
      <c r="C2605" s="66" t="s">
        <v>10</v>
      </c>
      <c r="D2605" s="66" t="s">
        <v>344</v>
      </c>
      <c r="E2605" s="87">
        <f>+IF(ISNUMBER(DATA!L421),DATA!L421,"n/a")</f>
        <v>5.02719139104987</v>
      </c>
      <c r="F2605" s="77">
        <f>+IF(ISNUMBER(DATA!M421),DATA!M421,"n/a")</f>
        <v>-1.29060967414725E-2</v>
      </c>
      <c r="G2605" s="87">
        <f>+IF(ISNUMBER(DATA!V421),DATA!V421,"n/a")</f>
        <v>5.0057552833265797</v>
      </c>
      <c r="H2605" s="77">
        <f>+IF(ISNUMBER(DATA!W421),DATA!W421,"n/a")</f>
        <v>3.8590638449436901E-2</v>
      </c>
      <c r="I2605" s="87">
        <f>+IF(ISNUMBER(DATA!AF421),DATA!AF421,"n/a")</f>
        <v>5.0174956909986301</v>
      </c>
      <c r="J2605" s="77">
        <f>+IF(ISNUMBER(DATA!AG421),DATA!AG421,"n/a")</f>
        <v>6.2971958660557797E-2</v>
      </c>
      <c r="K2605" s="87">
        <f>+IF(ISNUMBER(DATA!AP421),DATA!AP421,"n/a")</f>
        <v>5.0349942852955198</v>
      </c>
      <c r="L2605" s="77">
        <f>+IF(ISNUMBER(DATA!AQ421),DATA!AQ421,"n/a")</f>
        <v>6.5451419808730302E-2</v>
      </c>
      <c r="M2605" s="66"/>
      <c r="N2605" s="66"/>
      <c r="O2605" s="66"/>
      <c r="P2605" s="66"/>
      <c r="Q2605" s="66"/>
      <c r="S2605" s="70"/>
      <c r="U2605" s="70"/>
      <c r="W2605" s="70"/>
      <c r="Y2605" s="70"/>
    </row>
    <row r="2606" spans="1:25" s="69" customFormat="1" x14ac:dyDescent="0.2">
      <c r="A2606" s="66" t="s">
        <v>11</v>
      </c>
      <c r="B2606" s="66" t="s">
        <v>23</v>
      </c>
      <c r="C2606" s="66" t="s">
        <v>10</v>
      </c>
      <c r="D2606" s="66" t="s">
        <v>345</v>
      </c>
      <c r="E2606" s="87">
        <f>+IF(ISNUMBER(DATA!L422),DATA!L422,"n/a")</f>
        <v>5.1308577627049399</v>
      </c>
      <c r="F2606" s="77">
        <f>+IF(ISNUMBER(DATA!M422),DATA!M422,"n/a")</f>
        <v>8.8150908516106297E-2</v>
      </c>
      <c r="G2606" s="87">
        <f>+IF(ISNUMBER(DATA!V422),DATA!V422,"n/a")</f>
        <v>4.9948727965667601</v>
      </c>
      <c r="H2606" s="77">
        <f>+IF(ISNUMBER(DATA!W422),DATA!W422,"n/a")</f>
        <v>6.3524888802133597E-2</v>
      </c>
      <c r="I2606" s="87">
        <f>+IF(ISNUMBER(DATA!AF422),DATA!AF422,"n/a")</f>
        <v>5.0233876268682396</v>
      </c>
      <c r="J2606" s="77">
        <f>+IF(ISNUMBER(DATA!AG422),DATA!AG422,"n/a")</f>
        <v>6.2011495465335797E-2</v>
      </c>
      <c r="K2606" s="87">
        <f>+IF(ISNUMBER(DATA!AP422),DATA!AP422,"n/a")</f>
        <v>4.9804900924829996</v>
      </c>
      <c r="L2606" s="77">
        <f>+IF(ISNUMBER(DATA!AQ422),DATA!AQ422,"n/a")</f>
        <v>3.8440208371956899E-2</v>
      </c>
      <c r="M2606" s="66"/>
      <c r="N2606" s="66"/>
      <c r="O2606" s="66"/>
      <c r="P2606" s="66"/>
      <c r="Q2606" s="66"/>
      <c r="S2606" s="70"/>
      <c r="U2606" s="70"/>
      <c r="W2606" s="70"/>
      <c r="Y2606" s="70"/>
    </row>
    <row r="2607" spans="1:25" x14ac:dyDescent="0.2">
      <c r="E2607" s="100"/>
      <c r="F2607" s="102"/>
      <c r="G2607" s="100"/>
      <c r="H2607" s="102"/>
      <c r="I2607" s="100"/>
      <c r="J2607" s="102"/>
      <c r="K2607" s="100"/>
      <c r="L2607" s="102"/>
    </row>
    <row r="2608" spans="1:25" s="69" customFormat="1" x14ac:dyDescent="0.2">
      <c r="A2608" s="66" t="s">
        <v>11</v>
      </c>
      <c r="B2608" s="66" t="s">
        <v>23</v>
      </c>
      <c r="C2608" s="66" t="s">
        <v>26</v>
      </c>
      <c r="D2608" s="66" t="s">
        <v>271</v>
      </c>
      <c r="E2608" s="87">
        <f>+IF(ISNUMBER(DATA!N373),DATA!N373,"n/a")</f>
        <v>2.8327433794804602</v>
      </c>
      <c r="F2608" s="77">
        <f>+IF(ISNUMBER(DATA!O373),DATA!O373,"n/a")</f>
        <v>0.10819011036496499</v>
      </c>
      <c r="G2608" s="87">
        <f>+IF(ISNUMBER(DATA!X373),DATA!X373,"n/a")</f>
        <v>2.64559505034899</v>
      </c>
      <c r="H2608" s="77">
        <f>+IF(ISNUMBER(DATA!Y373),DATA!Y373,"n/a")</f>
        <v>7.2049713313674199E-2</v>
      </c>
      <c r="I2608" s="87">
        <f>+IF(ISNUMBER(DATA!AH373),DATA!AH373,"n/a")</f>
        <v>2.5593798175737801</v>
      </c>
      <c r="J2608" s="77">
        <f>+IF(ISNUMBER(DATA!AI373),DATA!AI373,"n/a")</f>
        <v>6.5222813548093098E-4</v>
      </c>
      <c r="K2608" s="87">
        <f>+IF(ISNUMBER(DATA!AR373),DATA!AR373,"n/a")</f>
        <v>2.62697452427164</v>
      </c>
      <c r="L2608" s="77">
        <f>+IF(ISNUMBER(DATA!AS373),DATA!AS373,"n/a")</f>
        <v>-2.4829854765349799E-2</v>
      </c>
      <c r="M2608" s="66"/>
      <c r="N2608" s="66"/>
      <c r="O2608" s="66"/>
      <c r="P2608" s="66"/>
      <c r="Q2608" s="66"/>
      <c r="S2608" s="70"/>
      <c r="U2608" s="70"/>
      <c r="W2608" s="70"/>
      <c r="Y2608" s="70"/>
    </row>
    <row r="2609" spans="1:25" s="69" customFormat="1" x14ac:dyDescent="0.2">
      <c r="A2609" s="66" t="s">
        <v>11</v>
      </c>
      <c r="B2609" s="66" t="s">
        <v>23</v>
      </c>
      <c r="C2609" s="66" t="s">
        <v>26</v>
      </c>
      <c r="D2609" s="66" t="s">
        <v>272</v>
      </c>
      <c r="E2609" s="87">
        <f>+IF(ISNUMBER(DATA!N374),DATA!N374,"n/a")</f>
        <v>2.2658640597811899</v>
      </c>
      <c r="F2609" s="77">
        <f>+IF(ISNUMBER(DATA!O374),DATA!O374,"n/a")</f>
        <v>-4.1625655456281503E-2</v>
      </c>
      <c r="G2609" s="87">
        <f>+IF(ISNUMBER(DATA!X374),DATA!X374,"n/a")</f>
        <v>2.3078632069188698</v>
      </c>
      <c r="H2609" s="77">
        <f>+IF(ISNUMBER(DATA!Y374),DATA!Y374,"n/a")</f>
        <v>-1.1361387552664901E-2</v>
      </c>
      <c r="I2609" s="87">
        <f>+IF(ISNUMBER(DATA!AH374),DATA!AH374,"n/a")</f>
        <v>2.2993527538774101</v>
      </c>
      <c r="J2609" s="77">
        <f>+IF(ISNUMBER(DATA!AI374),DATA!AI374,"n/a")</f>
        <v>3.4454279674002199E-3</v>
      </c>
      <c r="K2609" s="87">
        <f>+IF(ISNUMBER(DATA!AR374),DATA!AR374,"n/a")</f>
        <v>2.3155496159290698</v>
      </c>
      <c r="L2609" s="77">
        <f>+IF(ISNUMBER(DATA!AS374),DATA!AS374,"n/a")</f>
        <v>1.4720225107233699E-2</v>
      </c>
      <c r="M2609" s="66"/>
      <c r="N2609" s="66"/>
      <c r="O2609" s="66"/>
      <c r="P2609" s="66"/>
      <c r="Q2609" s="66"/>
      <c r="S2609" s="70"/>
      <c r="U2609" s="70"/>
      <c r="W2609" s="70"/>
      <c r="Y2609" s="70"/>
    </row>
    <row r="2610" spans="1:25" s="69" customFormat="1" x14ac:dyDescent="0.2">
      <c r="A2610" s="66" t="s">
        <v>11</v>
      </c>
      <c r="B2610" s="66" t="s">
        <v>23</v>
      </c>
      <c r="C2610" s="66" t="s">
        <v>26</v>
      </c>
      <c r="D2610" s="66" t="s">
        <v>273</v>
      </c>
      <c r="E2610" s="87">
        <f>+IF(ISNUMBER(DATA!N375),DATA!N375,"n/a")</f>
        <v>2.3418887282174801</v>
      </c>
      <c r="F2610" s="77">
        <f>+IF(ISNUMBER(DATA!O375),DATA!O375,"n/a")</f>
        <v>3.2912515945253802E-2</v>
      </c>
      <c r="G2610" s="87">
        <f>+IF(ISNUMBER(DATA!X375),DATA!X375,"n/a")</f>
        <v>2.3854099022404398</v>
      </c>
      <c r="H2610" s="77">
        <f>+IF(ISNUMBER(DATA!Y375),DATA!Y375,"n/a")</f>
        <v>5.32241606965611E-2</v>
      </c>
      <c r="I2610" s="87">
        <f>+IF(ISNUMBER(DATA!AH375),DATA!AH375,"n/a")</f>
        <v>2.3671523535809502</v>
      </c>
      <c r="J2610" s="77">
        <f>+IF(ISNUMBER(DATA!AI375),DATA!AI375,"n/a")</f>
        <v>5.1348380279054598E-2</v>
      </c>
      <c r="K2610" s="87">
        <f>+IF(ISNUMBER(DATA!AR375),DATA!AR375,"n/a")</f>
        <v>2.3233007345974102</v>
      </c>
      <c r="L2610" s="77">
        <f>+IF(ISNUMBER(DATA!AS375),DATA!AS375,"n/a")</f>
        <v>3.22979314125557E-2</v>
      </c>
      <c r="M2610" s="66"/>
      <c r="N2610" s="66"/>
      <c r="O2610" s="66"/>
      <c r="P2610" s="66"/>
      <c r="Q2610" s="66"/>
      <c r="S2610" s="70"/>
      <c r="U2610" s="70"/>
      <c r="W2610" s="70"/>
      <c r="Y2610" s="70"/>
    </row>
    <row r="2611" spans="1:25" s="69" customFormat="1" x14ac:dyDescent="0.2">
      <c r="A2611" s="66" t="s">
        <v>11</v>
      </c>
      <c r="B2611" s="66" t="s">
        <v>23</v>
      </c>
      <c r="C2611" s="66" t="s">
        <v>26</v>
      </c>
      <c r="D2611" s="66" t="s">
        <v>274</v>
      </c>
      <c r="E2611" s="87">
        <f>+IF(ISNUMBER(DATA!N376),DATA!N376,"n/a")</f>
        <v>2.33586564979736</v>
      </c>
      <c r="F2611" s="77">
        <f>+IF(ISNUMBER(DATA!O376),DATA!O376,"n/a")</f>
        <v>-4.7965266674622802E-2</v>
      </c>
      <c r="G2611" s="87">
        <f>+IF(ISNUMBER(DATA!X376),DATA!X376,"n/a")</f>
        <v>2.3904285547040902</v>
      </c>
      <c r="H2611" s="77">
        <f>+IF(ISNUMBER(DATA!Y376),DATA!Y376,"n/a")</f>
        <v>-5.5545337710369604E-3</v>
      </c>
      <c r="I2611" s="87">
        <f>+IF(ISNUMBER(DATA!AH376),DATA!AH376,"n/a")</f>
        <v>2.3785912858365199</v>
      </c>
      <c r="J2611" s="77">
        <f>+IF(ISNUMBER(DATA!AI376),DATA!AI376,"n/a")</f>
        <v>9.7593162653498294E-3</v>
      </c>
      <c r="K2611" s="87">
        <f>+IF(ISNUMBER(DATA!AR376),DATA!AR376,"n/a")</f>
        <v>2.3915238332146802</v>
      </c>
      <c r="L2611" s="77">
        <f>+IF(ISNUMBER(DATA!AS376),DATA!AS376,"n/a")</f>
        <v>1.5820872112723702E-2</v>
      </c>
      <c r="M2611" s="66"/>
      <c r="N2611" s="66"/>
      <c r="O2611" s="66"/>
      <c r="P2611" s="66"/>
      <c r="Q2611" s="66"/>
      <c r="S2611" s="70"/>
      <c r="U2611" s="70"/>
      <c r="W2611" s="70"/>
      <c r="Y2611" s="70"/>
    </row>
    <row r="2612" spans="1:25" s="69" customFormat="1" x14ac:dyDescent="0.2">
      <c r="A2612" s="66" t="s">
        <v>11</v>
      </c>
      <c r="B2612" s="66" t="s">
        <v>23</v>
      </c>
      <c r="C2612" s="66" t="s">
        <v>26</v>
      </c>
      <c r="D2612" s="66" t="s">
        <v>275</v>
      </c>
      <c r="E2612" s="87">
        <f>+IF(ISNUMBER(DATA!N377),DATA!N377,"n/a")</f>
        <v>2.3444498592203802</v>
      </c>
      <c r="F2612" s="77">
        <f>+IF(ISNUMBER(DATA!O377),DATA!O377,"n/a")</f>
        <v>-1.3427840664737E-2</v>
      </c>
      <c r="G2612" s="87">
        <f>+IF(ISNUMBER(DATA!X377),DATA!X377,"n/a")</f>
        <v>2.3534414114506501</v>
      </c>
      <c r="H2612" s="77">
        <f>+IF(ISNUMBER(DATA!Y377),DATA!Y377,"n/a")</f>
        <v>-5.22569081102261E-3</v>
      </c>
      <c r="I2612" s="87">
        <f>+IF(ISNUMBER(DATA!AH377),DATA!AH377,"n/a")</f>
        <v>2.2866942802999599</v>
      </c>
      <c r="J2612" s="77">
        <f>+IF(ISNUMBER(DATA!AI377),DATA!AI377,"n/a")</f>
        <v>-3.3001605149581802E-2</v>
      </c>
      <c r="K2612" s="87">
        <f>+IF(ISNUMBER(DATA!AR377),DATA!AR377,"n/a")</f>
        <v>2.3231431233489999</v>
      </c>
      <c r="L2612" s="77">
        <f>+IF(ISNUMBER(DATA!AS377),DATA!AS377,"n/a")</f>
        <v>-2.9515201851117299E-2</v>
      </c>
      <c r="M2612" s="66"/>
      <c r="N2612" s="66"/>
      <c r="O2612" s="66"/>
      <c r="P2612" s="66"/>
      <c r="Q2612" s="66"/>
      <c r="S2612" s="70"/>
      <c r="U2612" s="70"/>
      <c r="W2612" s="70"/>
      <c r="Y2612" s="70"/>
    </row>
    <row r="2613" spans="1:25" s="69" customFormat="1" x14ac:dyDescent="0.2">
      <c r="A2613" s="66" t="s">
        <v>11</v>
      </c>
      <c r="B2613" s="66" t="s">
        <v>23</v>
      </c>
      <c r="C2613" s="66" t="s">
        <v>26</v>
      </c>
      <c r="D2613" s="66" t="s">
        <v>276</v>
      </c>
      <c r="E2613" s="87">
        <f>+IF(ISNUMBER(DATA!N378),DATA!N378,"n/a")</f>
        <v>2.0844489947964799</v>
      </c>
      <c r="F2613" s="77">
        <f>+IF(ISNUMBER(DATA!O378),DATA!O378,"n/a")</f>
        <v>2.2172281619597702E-3</v>
      </c>
      <c r="G2613" s="87">
        <f>+IF(ISNUMBER(DATA!X378),DATA!X378,"n/a")</f>
        <v>2.0754807546518199</v>
      </c>
      <c r="H2613" s="77">
        <f>+IF(ISNUMBER(DATA!Y378),DATA!Y378,"n/a")</f>
        <v>-3.4476089128936799E-3</v>
      </c>
      <c r="I2613" s="87">
        <f>+IF(ISNUMBER(DATA!AH378),DATA!AH378,"n/a")</f>
        <v>2.0837821933970102</v>
      </c>
      <c r="J2613" s="77">
        <f>+IF(ISNUMBER(DATA!AI378),DATA!AI378,"n/a")</f>
        <v>-4.1316726479757098E-3</v>
      </c>
      <c r="K2613" s="87">
        <f>+IF(ISNUMBER(DATA!AR378),DATA!AR378,"n/a")</f>
        <v>2.0984944704400199</v>
      </c>
      <c r="L2613" s="77">
        <f>+IF(ISNUMBER(DATA!AS378),DATA!AS378,"n/a")</f>
        <v>-3.00086068742163E-2</v>
      </c>
      <c r="M2613" s="66"/>
      <c r="N2613" s="66"/>
      <c r="O2613" s="66"/>
      <c r="P2613" s="66"/>
      <c r="Q2613" s="66"/>
      <c r="S2613" s="70"/>
      <c r="U2613" s="70"/>
      <c r="W2613" s="70"/>
      <c r="Y2613" s="70"/>
    </row>
    <row r="2614" spans="1:25" s="69" customFormat="1" x14ac:dyDescent="0.2">
      <c r="A2614" s="66" t="s">
        <v>11</v>
      </c>
      <c r="B2614" s="66" t="s">
        <v>23</v>
      </c>
      <c r="C2614" s="66" t="s">
        <v>26</v>
      </c>
      <c r="D2614" s="66" t="s">
        <v>277</v>
      </c>
      <c r="E2614" s="87">
        <f>+IF(ISNUMBER(DATA!N379),DATA!N379,"n/a")</f>
        <v>2.3393368162225099</v>
      </c>
      <c r="F2614" s="77">
        <f>+IF(ISNUMBER(DATA!O379),DATA!O379,"n/a")</f>
        <v>-7.2006717060751305E-2</v>
      </c>
      <c r="G2614" s="87">
        <f>+IF(ISNUMBER(DATA!X379),DATA!X379,"n/a")</f>
        <v>2.3817558843564099</v>
      </c>
      <c r="H2614" s="77">
        <f>+IF(ISNUMBER(DATA!Y379),DATA!Y379,"n/a")</f>
        <v>-7.4043853291641606E-2</v>
      </c>
      <c r="I2614" s="87">
        <f>+IF(ISNUMBER(DATA!AH379),DATA!AH379,"n/a")</f>
        <v>2.3717398518417001</v>
      </c>
      <c r="J2614" s="77">
        <f>+IF(ISNUMBER(DATA!AI379),DATA!AI379,"n/a")</f>
        <v>-8.2191693431034801E-2</v>
      </c>
      <c r="K2614" s="87">
        <f>+IF(ISNUMBER(DATA!AR379),DATA!AR379,"n/a")</f>
        <v>2.39183611566478</v>
      </c>
      <c r="L2614" s="77">
        <f>+IF(ISNUMBER(DATA!AS379),DATA!AS379,"n/a")</f>
        <v>-6.1371322099121599E-2</v>
      </c>
      <c r="M2614" s="66"/>
      <c r="N2614" s="66"/>
      <c r="O2614" s="66"/>
      <c r="P2614" s="66"/>
      <c r="Q2614" s="66"/>
      <c r="S2614" s="70"/>
      <c r="U2614" s="70"/>
      <c r="W2614" s="70"/>
      <c r="Y2614" s="70"/>
    </row>
    <row r="2615" spans="1:25" s="69" customFormat="1" x14ac:dyDescent="0.2">
      <c r="A2615" s="66" t="s">
        <v>11</v>
      </c>
      <c r="B2615" s="66" t="s">
        <v>23</v>
      </c>
      <c r="C2615" s="66" t="s">
        <v>26</v>
      </c>
      <c r="D2615" s="66" t="s">
        <v>278</v>
      </c>
      <c r="E2615" s="87">
        <f>+IF(ISNUMBER(DATA!N380),DATA!N380,"n/a")</f>
        <v>2.62399213609946</v>
      </c>
      <c r="F2615" s="77">
        <f>+IF(ISNUMBER(DATA!O380),DATA!O380,"n/a")</f>
        <v>5.4138712227665003E-2</v>
      </c>
      <c r="G2615" s="87">
        <f>+IF(ISNUMBER(DATA!X380),DATA!X380,"n/a")</f>
        <v>2.6080664228103601</v>
      </c>
      <c r="H2615" s="77">
        <f>+IF(ISNUMBER(DATA!Y380),DATA!Y380,"n/a")</f>
        <v>3.1486284631855002E-2</v>
      </c>
      <c r="I2615" s="87">
        <f>+IF(ISNUMBER(DATA!AH380),DATA!AH380,"n/a")</f>
        <v>2.6344594279818199</v>
      </c>
      <c r="J2615" s="77">
        <f>+IF(ISNUMBER(DATA!AI380),DATA!AI380,"n/a")</f>
        <v>5.9714875622891003E-2</v>
      </c>
      <c r="K2615" s="87">
        <f>+IF(ISNUMBER(DATA!AR380),DATA!AR380,"n/a")</f>
        <v>2.6138027154188999</v>
      </c>
      <c r="L2615" s="77">
        <f>+IF(ISNUMBER(DATA!AS380),DATA!AS380,"n/a")</f>
        <v>6.2751911744761302E-2</v>
      </c>
      <c r="M2615" s="66"/>
      <c r="N2615" s="66"/>
      <c r="O2615" s="66"/>
      <c r="P2615" s="66"/>
      <c r="Q2615" s="66"/>
      <c r="S2615" s="70"/>
      <c r="U2615" s="70"/>
      <c r="W2615" s="70"/>
      <c r="Y2615" s="70"/>
    </row>
    <row r="2616" spans="1:25" s="69" customFormat="1" x14ac:dyDescent="0.2">
      <c r="A2616" s="66" t="s">
        <v>11</v>
      </c>
      <c r="B2616" s="66" t="s">
        <v>23</v>
      </c>
      <c r="C2616" s="66" t="s">
        <v>26</v>
      </c>
      <c r="D2616" s="66" t="s">
        <v>279</v>
      </c>
      <c r="E2616" s="87">
        <f>+IF(ISNUMBER(DATA!N381),DATA!N381,"n/a")</f>
        <v>2.3219238349837501</v>
      </c>
      <c r="F2616" s="77">
        <f>+IF(ISNUMBER(DATA!O381),DATA!O381,"n/a")</f>
        <v>0.19037069670184201</v>
      </c>
      <c r="G2616" s="87">
        <f>+IF(ISNUMBER(DATA!X381),DATA!X381,"n/a")</f>
        <v>2.28792917834547</v>
      </c>
      <c r="H2616" s="77">
        <f>+IF(ISNUMBER(DATA!Y381),DATA!Y381,"n/a")</f>
        <v>0.110983447121423</v>
      </c>
      <c r="I2616" s="87">
        <f>+IF(ISNUMBER(DATA!AH381),DATA!AH381,"n/a")</f>
        <v>2.28359588641458</v>
      </c>
      <c r="J2616" s="77">
        <f>+IF(ISNUMBER(DATA!AI381),DATA!AI381,"n/a")</f>
        <v>5.8467386665174099E-2</v>
      </c>
      <c r="K2616" s="87">
        <f>+IF(ISNUMBER(DATA!AR381),DATA!AR381,"n/a")</f>
        <v>2.28701450023279</v>
      </c>
      <c r="L2616" s="77">
        <f>+IF(ISNUMBER(DATA!AS381),DATA!AS381,"n/a")</f>
        <v>3.0606331008173799E-2</v>
      </c>
      <c r="M2616" s="66"/>
      <c r="N2616" s="66"/>
      <c r="O2616" s="66"/>
      <c r="P2616" s="66"/>
      <c r="Q2616" s="66"/>
      <c r="S2616" s="70"/>
      <c r="U2616" s="70"/>
      <c r="W2616" s="70"/>
      <c r="Y2616" s="70"/>
    </row>
    <row r="2617" spans="1:25" s="69" customFormat="1" x14ac:dyDescent="0.2">
      <c r="A2617" s="66" t="s">
        <v>11</v>
      </c>
      <c r="B2617" s="66" t="s">
        <v>23</v>
      </c>
      <c r="C2617" s="66" t="s">
        <v>26</v>
      </c>
      <c r="D2617" s="66" t="s">
        <v>280</v>
      </c>
      <c r="E2617" s="87">
        <f>+IF(ISNUMBER(DATA!N382),DATA!N382,"n/a")</f>
        <v>2.71344992761213</v>
      </c>
      <c r="F2617" s="77">
        <f>+IF(ISNUMBER(DATA!O382),DATA!O382,"n/a")</f>
        <v>-2.6230474734372001E-2</v>
      </c>
      <c r="G2617" s="87">
        <f>+IF(ISNUMBER(DATA!X382),DATA!X382,"n/a")</f>
        <v>2.74769607363198</v>
      </c>
      <c r="H2617" s="77">
        <f>+IF(ISNUMBER(DATA!Y382),DATA!Y382,"n/a")</f>
        <v>-1.4289788705662001E-2</v>
      </c>
      <c r="I2617" s="87">
        <f>+IF(ISNUMBER(DATA!AH382),DATA!AH382,"n/a")</f>
        <v>2.7543658093999599</v>
      </c>
      <c r="J2617" s="77">
        <f>+IF(ISNUMBER(DATA!AI382),DATA!AI382,"n/a")</f>
        <v>-3.9691999421922697E-2</v>
      </c>
      <c r="K2617" s="87">
        <f>+IF(ISNUMBER(DATA!AR382),DATA!AR382,"n/a")</f>
        <v>2.79806201454933</v>
      </c>
      <c r="L2617" s="77">
        <f>+IF(ISNUMBER(DATA!AS382),DATA!AS382,"n/a")</f>
        <v>-2.3508072618633399E-2</v>
      </c>
      <c r="M2617" s="66"/>
      <c r="N2617" s="66"/>
      <c r="O2617" s="66"/>
      <c r="P2617" s="66"/>
      <c r="Q2617" s="66"/>
      <c r="S2617" s="70"/>
      <c r="U2617" s="70"/>
      <c r="W2617" s="70"/>
      <c r="Y2617" s="70"/>
    </row>
    <row r="2618" spans="1:25" s="69" customFormat="1" x14ac:dyDescent="0.2">
      <c r="A2618" s="66" t="s">
        <v>11</v>
      </c>
      <c r="B2618" s="66" t="s">
        <v>23</v>
      </c>
      <c r="C2618" s="66" t="s">
        <v>26</v>
      </c>
      <c r="D2618" s="66" t="s">
        <v>281</v>
      </c>
      <c r="E2618" s="87">
        <f>+IF(ISNUMBER(DATA!N383),DATA!N383,"n/a")</f>
        <v>2.6320956797550199</v>
      </c>
      <c r="F2618" s="77">
        <f>+IF(ISNUMBER(DATA!O383),DATA!O383,"n/a")</f>
        <v>1.2417653636508401E-2</v>
      </c>
      <c r="G2618" s="87">
        <f>+IF(ISNUMBER(DATA!X383),DATA!X383,"n/a")</f>
        <v>2.6474333640305598</v>
      </c>
      <c r="H2618" s="77">
        <f>+IF(ISNUMBER(DATA!Y383),DATA!Y383,"n/a")</f>
        <v>4.0337954538696902E-2</v>
      </c>
      <c r="I2618" s="87">
        <f>+IF(ISNUMBER(DATA!AH383),DATA!AH383,"n/a")</f>
        <v>2.6532738762286798</v>
      </c>
      <c r="J2618" s="77">
        <f>+IF(ISNUMBER(DATA!AI383),DATA!AI383,"n/a")</f>
        <v>4.5637816668592103E-2</v>
      </c>
      <c r="K2618" s="87">
        <f>+IF(ISNUMBER(DATA!AR383),DATA!AR383,"n/a")</f>
        <v>2.6524518265542998</v>
      </c>
      <c r="L2618" s="77">
        <f>+IF(ISNUMBER(DATA!AS383),DATA!AS383,"n/a")</f>
        <v>5.7070201275557099E-2</v>
      </c>
      <c r="M2618" s="66"/>
      <c r="N2618" s="66"/>
      <c r="O2618" s="66"/>
      <c r="P2618" s="66"/>
      <c r="Q2618" s="66"/>
      <c r="S2618" s="70"/>
      <c r="U2618" s="70"/>
      <c r="W2618" s="70"/>
      <c r="Y2618" s="70"/>
    </row>
    <row r="2619" spans="1:25" s="69" customFormat="1" x14ac:dyDescent="0.2">
      <c r="A2619" s="66" t="s">
        <v>11</v>
      </c>
      <c r="B2619" s="66" t="s">
        <v>23</v>
      </c>
      <c r="C2619" s="66" t="s">
        <v>26</v>
      </c>
      <c r="D2619" s="66" t="s">
        <v>282</v>
      </c>
      <c r="E2619" s="87">
        <f>+IF(ISNUMBER(DATA!N384),DATA!N384,"n/a")</f>
        <v>2.8233452501276801</v>
      </c>
      <c r="F2619" s="77">
        <f>+IF(ISNUMBER(DATA!O384),DATA!O384,"n/a")</f>
        <v>-1.41194526853706E-2</v>
      </c>
      <c r="G2619" s="87">
        <f>+IF(ISNUMBER(DATA!X384),DATA!X384,"n/a")</f>
        <v>2.8700069632517198</v>
      </c>
      <c r="H2619" s="77">
        <f>+IF(ISNUMBER(DATA!Y384),DATA!Y384,"n/a")</f>
        <v>1.7341875050031201E-2</v>
      </c>
      <c r="I2619" s="87">
        <f>+IF(ISNUMBER(DATA!AH384),DATA!AH384,"n/a")</f>
        <v>2.8738011444107401</v>
      </c>
      <c r="J2619" s="77">
        <f>+IF(ISNUMBER(DATA!AI384),DATA!AI384,"n/a")</f>
        <v>2.43371005647544E-2</v>
      </c>
      <c r="K2619" s="87">
        <f>+IF(ISNUMBER(DATA!AR384),DATA!AR384,"n/a")</f>
        <v>2.8574705253874102</v>
      </c>
      <c r="L2619" s="77">
        <f>+IF(ISNUMBER(DATA!AS384),DATA!AS384,"n/a")</f>
        <v>1.8100104303185899E-2</v>
      </c>
      <c r="M2619" s="66"/>
      <c r="N2619" s="66"/>
      <c r="O2619" s="66"/>
      <c r="P2619" s="66"/>
      <c r="Q2619" s="66"/>
      <c r="S2619" s="70"/>
      <c r="U2619" s="70"/>
      <c r="W2619" s="70"/>
      <c r="Y2619" s="70"/>
    </row>
    <row r="2620" spans="1:25" s="69" customFormat="1" x14ac:dyDescent="0.2">
      <c r="A2620" s="66" t="s">
        <v>11</v>
      </c>
      <c r="B2620" s="66" t="s">
        <v>23</v>
      </c>
      <c r="C2620" s="66" t="s">
        <v>26</v>
      </c>
      <c r="D2620" s="66" t="s">
        <v>283</v>
      </c>
      <c r="E2620" s="87">
        <f>+IF(ISNUMBER(DATA!N385),DATA!N385,"n/a")</f>
        <v>2.8139428856241202</v>
      </c>
      <c r="F2620" s="77">
        <f>+IF(ISNUMBER(DATA!O385),DATA!O385,"n/a")</f>
        <v>4.6020904745856697E-2</v>
      </c>
      <c r="G2620" s="87">
        <f>+IF(ISNUMBER(DATA!X385),DATA!X385,"n/a")</f>
        <v>2.8140940583728802</v>
      </c>
      <c r="H2620" s="77">
        <f>+IF(ISNUMBER(DATA!Y385),DATA!Y385,"n/a")</f>
        <v>2.85813212519869E-2</v>
      </c>
      <c r="I2620" s="87">
        <f>+IF(ISNUMBER(DATA!AH385),DATA!AH385,"n/a")</f>
        <v>2.8325385389694002</v>
      </c>
      <c r="J2620" s="77">
        <f>+IF(ISNUMBER(DATA!AI385),DATA!AI385,"n/a")</f>
        <v>2.8416466910907601E-2</v>
      </c>
      <c r="K2620" s="87">
        <f>+IF(ISNUMBER(DATA!AR385),DATA!AR385,"n/a")</f>
        <v>2.8025243338829098</v>
      </c>
      <c r="L2620" s="77">
        <f>+IF(ISNUMBER(DATA!AS385),DATA!AS385,"n/a")</f>
        <v>2.4750321077602E-2</v>
      </c>
      <c r="M2620" s="66"/>
      <c r="N2620" s="66"/>
      <c r="O2620" s="66"/>
      <c r="P2620" s="66"/>
      <c r="Q2620" s="66"/>
      <c r="S2620" s="70"/>
      <c r="U2620" s="70"/>
      <c r="W2620" s="70"/>
      <c r="Y2620" s="70"/>
    </row>
    <row r="2621" spans="1:25" s="69" customFormat="1" x14ac:dyDescent="0.2">
      <c r="A2621" s="66" t="s">
        <v>11</v>
      </c>
      <c r="B2621" s="66" t="s">
        <v>23</v>
      </c>
      <c r="C2621" s="66" t="s">
        <v>26</v>
      </c>
      <c r="D2621" s="66" t="s">
        <v>284</v>
      </c>
      <c r="E2621" s="87">
        <f>+IF(ISNUMBER(DATA!N386),DATA!N386,"n/a")</f>
        <v>2.4288859183201299</v>
      </c>
      <c r="F2621" s="77">
        <f>+IF(ISNUMBER(DATA!O386),DATA!O386,"n/a")</f>
        <v>-3.3483381091585197E-2</v>
      </c>
      <c r="G2621" s="87">
        <f>+IF(ISNUMBER(DATA!X386),DATA!X386,"n/a")</f>
        <v>2.4271269579975101</v>
      </c>
      <c r="H2621" s="77">
        <f>+IF(ISNUMBER(DATA!Y386),DATA!Y386,"n/a")</f>
        <v>2.4516415592873E-2</v>
      </c>
      <c r="I2621" s="87">
        <f>+IF(ISNUMBER(DATA!AH386),DATA!AH386,"n/a")</f>
        <v>2.4481259941051601</v>
      </c>
      <c r="J2621" s="77">
        <f>+IF(ISNUMBER(DATA!AI386),DATA!AI386,"n/a")</f>
        <v>6.1388053132724898E-2</v>
      </c>
      <c r="K2621" s="87">
        <f>+IF(ISNUMBER(DATA!AR386),DATA!AR386,"n/a")</f>
        <v>2.4706210253607699</v>
      </c>
      <c r="L2621" s="77">
        <f>+IF(ISNUMBER(DATA!AS386),DATA!AS386,"n/a")</f>
        <v>8.1874406166854694E-2</v>
      </c>
      <c r="M2621" s="66"/>
      <c r="N2621" s="66"/>
      <c r="O2621" s="66"/>
      <c r="P2621" s="66"/>
      <c r="Q2621" s="66"/>
      <c r="S2621" s="70"/>
      <c r="U2621" s="70"/>
      <c r="W2621" s="70"/>
      <c r="Y2621" s="70"/>
    </row>
    <row r="2622" spans="1:25" s="69" customFormat="1" x14ac:dyDescent="0.2">
      <c r="A2622" s="66" t="s">
        <v>11</v>
      </c>
      <c r="B2622" s="66" t="s">
        <v>23</v>
      </c>
      <c r="C2622" s="66" t="s">
        <v>26</v>
      </c>
      <c r="D2622" s="66" t="s">
        <v>285</v>
      </c>
      <c r="E2622" s="87">
        <f>+IF(ISNUMBER(DATA!N387),DATA!N387,"n/a")</f>
        <v>1.99256565758988</v>
      </c>
      <c r="F2622" s="77">
        <f>+IF(ISNUMBER(DATA!O387),DATA!O387,"n/a")</f>
        <v>-0.151840255544265</v>
      </c>
      <c r="G2622" s="87">
        <f>+IF(ISNUMBER(DATA!X387),DATA!X387,"n/a")</f>
        <v>2.00791936819456</v>
      </c>
      <c r="H2622" s="77">
        <f>+IF(ISNUMBER(DATA!Y387),DATA!Y387,"n/a")</f>
        <v>-7.7251933289801095E-2</v>
      </c>
      <c r="I2622" s="87">
        <f>+IF(ISNUMBER(DATA!AH387),DATA!AH387,"n/a")</f>
        <v>1.8968813082984199</v>
      </c>
      <c r="J2622" s="77">
        <f>+IF(ISNUMBER(DATA!AI387),DATA!AI387,"n/a")</f>
        <v>-8.7341959335623207E-2</v>
      </c>
      <c r="K2622" s="87">
        <f>+IF(ISNUMBER(DATA!AR387),DATA!AR387,"n/a")</f>
        <v>1.9283762624899501</v>
      </c>
      <c r="L2622" s="77">
        <f>+IF(ISNUMBER(DATA!AS387),DATA!AS387,"n/a")</f>
        <v>-3.11576626881091E-2</v>
      </c>
      <c r="M2622" s="66"/>
      <c r="N2622" s="66"/>
      <c r="O2622" s="66"/>
      <c r="P2622" s="66"/>
      <c r="Q2622" s="66"/>
      <c r="S2622" s="70"/>
      <c r="U2622" s="70"/>
      <c r="W2622" s="70"/>
      <c r="Y2622" s="70"/>
    </row>
    <row r="2623" spans="1:25" s="69" customFormat="1" x14ac:dyDescent="0.2">
      <c r="A2623" s="66" t="s">
        <v>11</v>
      </c>
      <c r="B2623" s="66" t="s">
        <v>23</v>
      </c>
      <c r="C2623" s="66" t="s">
        <v>26</v>
      </c>
      <c r="D2623" s="66" t="s">
        <v>286</v>
      </c>
      <c r="E2623" s="87">
        <f>+IF(ISNUMBER(DATA!N388),DATA!N388,"n/a")</f>
        <v>2.1352762659828599</v>
      </c>
      <c r="F2623" s="77">
        <f>+IF(ISNUMBER(DATA!O388),DATA!O388,"n/a")</f>
        <v>3.4854969711763897E-2</v>
      </c>
      <c r="G2623" s="87">
        <f>+IF(ISNUMBER(DATA!X388),DATA!X388,"n/a")</f>
        <v>2.17617212854136</v>
      </c>
      <c r="H2623" s="77">
        <f>+IF(ISNUMBER(DATA!Y388),DATA!Y388,"n/a")</f>
        <v>5.7891585160471E-2</v>
      </c>
      <c r="I2623" s="87">
        <f>+IF(ISNUMBER(DATA!AH388),DATA!AH388,"n/a")</f>
        <v>2.1535134700695502</v>
      </c>
      <c r="J2623" s="77">
        <f>+IF(ISNUMBER(DATA!AI388),DATA!AI388,"n/a")</f>
        <v>4.09748984673678E-2</v>
      </c>
      <c r="K2623" s="87">
        <f>+IF(ISNUMBER(DATA!AR388),DATA!AR388,"n/a")</f>
        <v>2.12257813874221</v>
      </c>
      <c r="L2623" s="77">
        <f>+IF(ISNUMBER(DATA!AS388),DATA!AS388,"n/a")</f>
        <v>8.8488138398047592E-3</v>
      </c>
      <c r="M2623" s="66"/>
      <c r="N2623" s="66"/>
      <c r="O2623" s="66"/>
      <c r="P2623" s="66"/>
      <c r="Q2623" s="66"/>
      <c r="S2623" s="70"/>
      <c r="U2623" s="70"/>
      <c r="W2623" s="70"/>
      <c r="Y2623" s="70"/>
    </row>
    <row r="2624" spans="1:25" s="69" customFormat="1" x14ac:dyDescent="0.2">
      <c r="A2624" s="66" t="s">
        <v>11</v>
      </c>
      <c r="B2624" s="66" t="s">
        <v>23</v>
      </c>
      <c r="C2624" s="66" t="s">
        <v>26</v>
      </c>
      <c r="D2624" s="66" t="s">
        <v>287</v>
      </c>
      <c r="E2624" s="87">
        <f>+IF(ISNUMBER(DATA!N389),DATA!N389,"n/a")</f>
        <v>2.2396568449721999</v>
      </c>
      <c r="F2624" s="77">
        <f>+IF(ISNUMBER(DATA!O389),DATA!O389,"n/a")</f>
        <v>1.6418050339579601E-2</v>
      </c>
      <c r="G2624" s="87">
        <f>+IF(ISNUMBER(DATA!X389),DATA!X389,"n/a")</f>
        <v>2.2727060441101998</v>
      </c>
      <c r="H2624" s="77">
        <f>+IF(ISNUMBER(DATA!Y389),DATA!Y389,"n/a")</f>
        <v>4.27841106332809E-2</v>
      </c>
      <c r="I2624" s="87">
        <f>+IF(ISNUMBER(DATA!AH389),DATA!AH389,"n/a")</f>
        <v>2.26578755889919</v>
      </c>
      <c r="J2624" s="77">
        <f>+IF(ISNUMBER(DATA!AI389),DATA!AI389,"n/a")</f>
        <v>3.3640761280638101E-2</v>
      </c>
      <c r="K2624" s="87">
        <f>+IF(ISNUMBER(DATA!AR389),DATA!AR389,"n/a")</f>
        <v>2.2326983475828701</v>
      </c>
      <c r="L2624" s="77">
        <f>+IF(ISNUMBER(DATA!AS389),DATA!AS389,"n/a")</f>
        <v>-7.2252318998036996E-4</v>
      </c>
      <c r="M2624" s="66"/>
      <c r="N2624" s="66"/>
      <c r="O2624" s="66"/>
      <c r="P2624" s="66"/>
      <c r="Q2624" s="66"/>
      <c r="S2624" s="70"/>
      <c r="U2624" s="70"/>
      <c r="W2624" s="70"/>
      <c r="Y2624" s="70"/>
    </row>
    <row r="2625" spans="1:25" s="69" customFormat="1" x14ac:dyDescent="0.2">
      <c r="A2625" s="66" t="s">
        <v>11</v>
      </c>
      <c r="B2625" s="66" t="s">
        <v>23</v>
      </c>
      <c r="C2625" s="66" t="s">
        <v>26</v>
      </c>
      <c r="D2625" s="66" t="s">
        <v>288</v>
      </c>
      <c r="E2625" s="87">
        <f>+IF(ISNUMBER(DATA!N390),DATA!N390,"n/a")</f>
        <v>2.77395285623893</v>
      </c>
      <c r="F2625" s="77">
        <f>+IF(ISNUMBER(DATA!O390),DATA!O390,"n/a")</f>
        <v>-1.67753117018133E-2</v>
      </c>
      <c r="G2625" s="87">
        <f>+IF(ISNUMBER(DATA!X390),DATA!X390,"n/a")</f>
        <v>2.8299820974433998</v>
      </c>
      <c r="H2625" s="77">
        <f>+IF(ISNUMBER(DATA!Y390),DATA!Y390,"n/a")</f>
        <v>2.4487667804812902E-2</v>
      </c>
      <c r="I2625" s="87">
        <f>+IF(ISNUMBER(DATA!AH390),DATA!AH390,"n/a")</f>
        <v>2.8134085701187401</v>
      </c>
      <c r="J2625" s="77">
        <f>+IF(ISNUMBER(DATA!AI390),DATA!AI390,"n/a")</f>
        <v>2.08898118938174E-2</v>
      </c>
      <c r="K2625" s="87">
        <f>+IF(ISNUMBER(DATA!AR390),DATA!AR390,"n/a")</f>
        <v>2.7962646642455899</v>
      </c>
      <c r="L2625" s="77">
        <f>+IF(ISNUMBER(DATA!AS390),DATA!AS390,"n/a")</f>
        <v>2.9435381291750399E-3</v>
      </c>
      <c r="M2625" s="66"/>
      <c r="N2625" s="66"/>
      <c r="O2625" s="66"/>
      <c r="P2625" s="66"/>
      <c r="Q2625" s="66"/>
      <c r="S2625" s="70"/>
      <c r="U2625" s="70"/>
      <c r="W2625" s="70"/>
      <c r="Y2625" s="70"/>
    </row>
    <row r="2626" spans="1:25" s="69" customFormat="1" x14ac:dyDescent="0.2">
      <c r="A2626" s="66" t="s">
        <v>11</v>
      </c>
      <c r="B2626" s="66" t="s">
        <v>23</v>
      </c>
      <c r="C2626" s="66" t="s">
        <v>26</v>
      </c>
      <c r="D2626" s="66" t="s">
        <v>289</v>
      </c>
      <c r="E2626" s="87">
        <f>+IF(ISNUMBER(DATA!N391),DATA!N391,"n/a")</f>
        <v>2.5038791132846301</v>
      </c>
      <c r="F2626" s="77">
        <f>+IF(ISNUMBER(DATA!O391),DATA!O391,"n/a")</f>
        <v>-1.8776895350577399E-2</v>
      </c>
      <c r="G2626" s="87">
        <f>+IF(ISNUMBER(DATA!X391),DATA!X391,"n/a")</f>
        <v>2.48814422922197</v>
      </c>
      <c r="H2626" s="77">
        <f>+IF(ISNUMBER(DATA!Y391),DATA!Y391,"n/a")</f>
        <v>3.7902594793522898E-2</v>
      </c>
      <c r="I2626" s="87">
        <f>+IF(ISNUMBER(DATA!AH391),DATA!AH391,"n/a")</f>
        <v>2.5010090097834299</v>
      </c>
      <c r="J2626" s="77">
        <f>+IF(ISNUMBER(DATA!AI391),DATA!AI391,"n/a")</f>
        <v>6.1343630271477698E-2</v>
      </c>
      <c r="K2626" s="87">
        <f>+IF(ISNUMBER(DATA!AR391),DATA!AR391,"n/a")</f>
        <v>2.5095289987607901</v>
      </c>
      <c r="L2626" s="77">
        <f>+IF(ISNUMBER(DATA!AS391),DATA!AS391,"n/a")</f>
        <v>6.0252871106481899E-2</v>
      </c>
      <c r="M2626" s="66"/>
      <c r="N2626" s="66"/>
      <c r="O2626" s="66"/>
      <c r="P2626" s="66"/>
      <c r="Q2626" s="66"/>
      <c r="S2626" s="70"/>
      <c r="U2626" s="70"/>
      <c r="W2626" s="70"/>
      <c r="Y2626" s="70"/>
    </row>
    <row r="2627" spans="1:25" s="69" customFormat="1" x14ac:dyDescent="0.2">
      <c r="A2627" s="66" t="s">
        <v>11</v>
      </c>
      <c r="B2627" s="66" t="s">
        <v>23</v>
      </c>
      <c r="C2627" s="66" t="s">
        <v>26</v>
      </c>
      <c r="D2627" s="66" t="s">
        <v>290</v>
      </c>
      <c r="E2627" s="87">
        <f>+IF(ISNUMBER(DATA!N392),DATA!N392,"n/a")</f>
        <v>2.1901210490173102</v>
      </c>
      <c r="F2627" s="77">
        <f>+IF(ISNUMBER(DATA!O392),DATA!O392,"n/a")</f>
        <v>-6.6810608697118398E-2</v>
      </c>
      <c r="G2627" s="87">
        <f>+IF(ISNUMBER(DATA!X392),DATA!X392,"n/a")</f>
        <v>2.2627616169511202</v>
      </c>
      <c r="H2627" s="77">
        <f>+IF(ISNUMBER(DATA!Y392),DATA!Y392,"n/a")</f>
        <v>-1.28492340350534E-2</v>
      </c>
      <c r="I2627" s="87">
        <f>+IF(ISNUMBER(DATA!AH392),DATA!AH392,"n/a")</f>
        <v>2.2566862345901102</v>
      </c>
      <c r="J2627" s="77">
        <f>+IF(ISNUMBER(DATA!AI392),DATA!AI392,"n/a")</f>
        <v>9.9972961090348499E-3</v>
      </c>
      <c r="K2627" s="87">
        <f>+IF(ISNUMBER(DATA!AR392),DATA!AR392,"n/a")</f>
        <v>2.2746408961163902</v>
      </c>
      <c r="L2627" s="77">
        <f>+IF(ISNUMBER(DATA!AS392),DATA!AS392,"n/a")</f>
        <v>1.9483383643782201E-2</v>
      </c>
      <c r="M2627" s="66"/>
      <c r="N2627" s="66"/>
      <c r="O2627" s="66"/>
      <c r="P2627" s="66"/>
      <c r="Q2627" s="66"/>
      <c r="S2627" s="70"/>
      <c r="U2627" s="70"/>
      <c r="W2627" s="70"/>
      <c r="Y2627" s="70"/>
    </row>
    <row r="2628" spans="1:25" s="69" customFormat="1" x14ac:dyDescent="0.2">
      <c r="A2628" s="66" t="s">
        <v>11</v>
      </c>
      <c r="B2628" s="66" t="s">
        <v>23</v>
      </c>
      <c r="C2628" s="66" t="s">
        <v>26</v>
      </c>
      <c r="D2628" s="66" t="s">
        <v>291</v>
      </c>
      <c r="E2628" s="87">
        <f>+IF(ISNUMBER(DATA!N393),DATA!N393,"n/a")</f>
        <v>2.7147403479796401</v>
      </c>
      <c r="F2628" s="77">
        <f>+IF(ISNUMBER(DATA!O393),DATA!O393,"n/a")</f>
        <v>-7.0821032152170005E-2</v>
      </c>
      <c r="G2628" s="87">
        <f>+IF(ISNUMBER(DATA!X393),DATA!X393,"n/a")</f>
        <v>2.7987588998745099</v>
      </c>
      <c r="H2628" s="77">
        <f>+IF(ISNUMBER(DATA!Y393),DATA!Y393,"n/a")</f>
        <v>-5.0780044215197002E-2</v>
      </c>
      <c r="I2628" s="87">
        <f>+IF(ISNUMBER(DATA!AH393),DATA!AH393,"n/a")</f>
        <v>2.8404734943904599</v>
      </c>
      <c r="J2628" s="77">
        <f>+IF(ISNUMBER(DATA!AI393),DATA!AI393,"n/a")</f>
        <v>-3.4935244343932401E-2</v>
      </c>
      <c r="K2628" s="87">
        <f>+IF(ISNUMBER(DATA!AR393),DATA!AR393,"n/a")</f>
        <v>2.86871000745868</v>
      </c>
      <c r="L2628" s="77">
        <f>+IF(ISNUMBER(DATA!AS393),DATA!AS393,"n/a")</f>
        <v>-5.2561846105308001E-2</v>
      </c>
      <c r="M2628" s="66"/>
      <c r="N2628" s="66"/>
      <c r="O2628" s="66"/>
      <c r="P2628" s="66"/>
      <c r="Q2628" s="66"/>
      <c r="S2628" s="70"/>
      <c r="U2628" s="70"/>
      <c r="W2628" s="70"/>
      <c r="Y2628" s="70"/>
    </row>
    <row r="2629" spans="1:25" s="69" customFormat="1" x14ac:dyDescent="0.2">
      <c r="A2629" s="66" t="s">
        <v>11</v>
      </c>
      <c r="B2629" s="66" t="s">
        <v>23</v>
      </c>
      <c r="C2629" s="66" t="s">
        <v>26</v>
      </c>
      <c r="D2629" s="66" t="s">
        <v>292</v>
      </c>
      <c r="E2629" s="87">
        <f>+IF(ISNUMBER(DATA!N394),DATA!N394,"n/a")</f>
        <v>2.8802651418309599</v>
      </c>
      <c r="F2629" s="77">
        <f>+IF(ISNUMBER(DATA!O394),DATA!O394,"n/a")</f>
        <v>9.5285840133813401E-2</v>
      </c>
      <c r="G2629" s="87">
        <f>+IF(ISNUMBER(DATA!X394),DATA!X394,"n/a")</f>
        <v>2.8923376494886699</v>
      </c>
      <c r="H2629" s="77">
        <f>+IF(ISNUMBER(DATA!Y394),DATA!Y394,"n/a")</f>
        <v>7.2614371145501497E-2</v>
      </c>
      <c r="I2629" s="87">
        <f>+IF(ISNUMBER(DATA!AH394),DATA!AH394,"n/a")</f>
        <v>2.8692828030871702</v>
      </c>
      <c r="J2629" s="77">
        <f>+IF(ISNUMBER(DATA!AI394),DATA!AI394,"n/a")</f>
        <v>6.04121670782721E-2</v>
      </c>
      <c r="K2629" s="87">
        <f>+IF(ISNUMBER(DATA!AR394),DATA!AR394,"n/a")</f>
        <v>2.7978207897065701</v>
      </c>
      <c r="L2629" s="77">
        <f>+IF(ISNUMBER(DATA!AS394),DATA!AS394,"n/a")</f>
        <v>2.286684955433E-2</v>
      </c>
      <c r="M2629" s="66"/>
      <c r="N2629" s="66"/>
      <c r="O2629" s="66"/>
      <c r="P2629" s="66"/>
      <c r="Q2629" s="66"/>
      <c r="S2629" s="70"/>
      <c r="U2629" s="70"/>
      <c r="W2629" s="70"/>
      <c r="Y2629" s="70"/>
    </row>
    <row r="2630" spans="1:25" s="69" customFormat="1" x14ac:dyDescent="0.2">
      <c r="A2630" s="66" t="s">
        <v>11</v>
      </c>
      <c r="B2630" s="66" t="s">
        <v>23</v>
      </c>
      <c r="C2630" s="66" t="s">
        <v>26</v>
      </c>
      <c r="D2630" s="66" t="s">
        <v>293</v>
      </c>
      <c r="E2630" s="87">
        <f>+IF(ISNUMBER(DATA!N395),DATA!N395,"n/a")</f>
        <v>2.6855521272043399</v>
      </c>
      <c r="F2630" s="77">
        <f>+IF(ISNUMBER(DATA!O395),DATA!O395,"n/a")</f>
        <v>-0.20132428236123201</v>
      </c>
      <c r="G2630" s="87">
        <f>+IF(ISNUMBER(DATA!X395),DATA!X395,"n/a")</f>
        <v>2.6504753999089599</v>
      </c>
      <c r="H2630" s="77">
        <f>+IF(ISNUMBER(DATA!Y395),DATA!Y395,"n/a")</f>
        <v>-0.19898811449447701</v>
      </c>
      <c r="I2630" s="87">
        <f>+IF(ISNUMBER(DATA!AH395),DATA!AH395,"n/a")</f>
        <v>2.6390738214071798</v>
      </c>
      <c r="J2630" s="77">
        <f>+IF(ISNUMBER(DATA!AI395),DATA!AI395,"n/a")</f>
        <v>-0.18503453741619599</v>
      </c>
      <c r="K2630" s="87">
        <f>+IF(ISNUMBER(DATA!AR395),DATA!AR395,"n/a")</f>
        <v>2.68528610664363</v>
      </c>
      <c r="L2630" s="77">
        <f>+IF(ISNUMBER(DATA!AS395),DATA!AS395,"n/a")</f>
        <v>-4.6840645891074603E-2</v>
      </c>
      <c r="M2630" s="66"/>
      <c r="N2630" s="66"/>
      <c r="O2630" s="66"/>
      <c r="P2630" s="66"/>
      <c r="Q2630" s="66"/>
      <c r="S2630" s="70"/>
      <c r="U2630" s="70"/>
      <c r="W2630" s="70"/>
      <c r="Y2630" s="70"/>
    </row>
    <row r="2631" spans="1:25" s="69" customFormat="1" x14ac:dyDescent="0.2">
      <c r="A2631" s="66" t="s">
        <v>11</v>
      </c>
      <c r="B2631" s="66" t="s">
        <v>23</v>
      </c>
      <c r="C2631" s="66" t="s">
        <v>26</v>
      </c>
      <c r="D2631" s="66" t="s">
        <v>294</v>
      </c>
      <c r="E2631" s="87">
        <f>+IF(ISNUMBER(DATA!N396),DATA!N396,"n/a")</f>
        <v>2.2328774614394198</v>
      </c>
      <c r="F2631" s="77">
        <f>+IF(ISNUMBER(DATA!O396),DATA!O396,"n/a")</f>
        <v>-6.6389835650750406E-2</v>
      </c>
      <c r="G2631" s="87">
        <f>+IF(ISNUMBER(DATA!X396),DATA!X396,"n/a")</f>
        <v>2.30541856398527</v>
      </c>
      <c r="H2631" s="77">
        <f>+IF(ISNUMBER(DATA!Y396),DATA!Y396,"n/a")</f>
        <v>-1.1661528837958599E-2</v>
      </c>
      <c r="I2631" s="87">
        <f>+IF(ISNUMBER(DATA!AH396),DATA!AH396,"n/a")</f>
        <v>2.2874204529464901</v>
      </c>
      <c r="J2631" s="77">
        <f>+IF(ISNUMBER(DATA!AI396),DATA!AI396,"n/a")</f>
        <v>4.5362008160595999E-3</v>
      </c>
      <c r="K2631" s="87">
        <f>+IF(ISNUMBER(DATA!AR396),DATA!AR396,"n/a")</f>
        <v>2.3061442872190101</v>
      </c>
      <c r="L2631" s="77">
        <f>+IF(ISNUMBER(DATA!AS396),DATA!AS396,"n/a")</f>
        <v>1.5625167118683201E-2</v>
      </c>
      <c r="M2631" s="66"/>
      <c r="N2631" s="66"/>
      <c r="O2631" s="66"/>
      <c r="P2631" s="66"/>
      <c r="Q2631" s="66"/>
      <c r="S2631" s="70"/>
      <c r="U2631" s="70"/>
      <c r="W2631" s="70"/>
      <c r="Y2631" s="70"/>
    </row>
    <row r="2632" spans="1:25" s="69" customFormat="1" x14ac:dyDescent="0.2">
      <c r="A2632" s="66" t="s">
        <v>11</v>
      </c>
      <c r="B2632" s="66" t="s">
        <v>23</v>
      </c>
      <c r="C2632" s="66" t="s">
        <v>26</v>
      </c>
      <c r="D2632" s="66" t="s">
        <v>295</v>
      </c>
      <c r="E2632" s="87">
        <f>+IF(ISNUMBER(DATA!N397),DATA!N397,"n/a")</f>
        <v>2.9214269473571601</v>
      </c>
      <c r="F2632" s="77">
        <f>+IF(ISNUMBER(DATA!O397),DATA!O397,"n/a")</f>
        <v>8.7011770682063394E-2</v>
      </c>
      <c r="G2632" s="87">
        <f>+IF(ISNUMBER(DATA!X397),DATA!X397,"n/a")</f>
        <v>2.9254252599491601</v>
      </c>
      <c r="H2632" s="77">
        <f>+IF(ISNUMBER(DATA!Y397),DATA!Y397,"n/a")</f>
        <v>7.8497879424331798E-2</v>
      </c>
      <c r="I2632" s="87">
        <f>+IF(ISNUMBER(DATA!AH397),DATA!AH397,"n/a")</f>
        <v>2.8925442896492299</v>
      </c>
      <c r="J2632" s="77">
        <f>+IF(ISNUMBER(DATA!AI397),DATA!AI397,"n/a")</f>
        <v>9.1812071063016407E-2</v>
      </c>
      <c r="K2632" s="87">
        <f>+IF(ISNUMBER(DATA!AR397),DATA!AR397,"n/a")</f>
        <v>2.7979572654389999</v>
      </c>
      <c r="L2632" s="77">
        <f>+IF(ISNUMBER(DATA!AS397),DATA!AS397,"n/a")</f>
        <v>0.159432754730432</v>
      </c>
      <c r="M2632" s="66"/>
      <c r="N2632" s="66"/>
      <c r="O2632" s="66"/>
      <c r="P2632" s="66"/>
      <c r="Q2632" s="66"/>
      <c r="S2632" s="70"/>
      <c r="U2632" s="70"/>
      <c r="W2632" s="70"/>
      <c r="Y2632" s="70"/>
    </row>
    <row r="2633" spans="1:25" s="69" customFormat="1" x14ac:dyDescent="0.2">
      <c r="A2633" s="66" t="s">
        <v>11</v>
      </c>
      <c r="B2633" s="66" t="s">
        <v>23</v>
      </c>
      <c r="C2633" s="66" t="s">
        <v>26</v>
      </c>
      <c r="D2633" s="66" t="s">
        <v>296</v>
      </c>
      <c r="E2633" s="87">
        <f>+IF(ISNUMBER(DATA!N398),DATA!N398,"n/a")</f>
        <v>2.4979136993357201</v>
      </c>
      <c r="F2633" s="77">
        <f>+IF(ISNUMBER(DATA!O398),DATA!O398,"n/a")</f>
        <v>9.6785491087200998E-2</v>
      </c>
      <c r="G2633" s="87">
        <f>+IF(ISNUMBER(DATA!X398),DATA!X398,"n/a")</f>
        <v>2.5450172987844502</v>
      </c>
      <c r="H2633" s="77">
        <f>+IF(ISNUMBER(DATA!Y398),DATA!Y398,"n/a")</f>
        <v>0.108555830525432</v>
      </c>
      <c r="I2633" s="87">
        <f>+IF(ISNUMBER(DATA!AH398),DATA!AH398,"n/a")</f>
        <v>2.5179426109486198</v>
      </c>
      <c r="J2633" s="77">
        <f>+IF(ISNUMBER(DATA!AI398),DATA!AI398,"n/a")</f>
        <v>0.105975048550368</v>
      </c>
      <c r="K2633" s="87">
        <f>+IF(ISNUMBER(DATA!AR398),DATA!AR398,"n/a")</f>
        <v>2.4790806445821798</v>
      </c>
      <c r="L2633" s="77">
        <f>+IF(ISNUMBER(DATA!AS398),DATA!AS398,"n/a")</f>
        <v>0.111001617114458</v>
      </c>
      <c r="M2633" s="66"/>
      <c r="N2633" s="66"/>
      <c r="O2633" s="66"/>
      <c r="P2633" s="66"/>
      <c r="Q2633" s="66"/>
      <c r="S2633" s="70"/>
      <c r="U2633" s="70"/>
      <c r="W2633" s="70"/>
      <c r="Y2633" s="70"/>
    </row>
    <row r="2634" spans="1:25" s="69" customFormat="1" x14ac:dyDescent="0.2">
      <c r="A2634" s="66" t="s">
        <v>11</v>
      </c>
      <c r="B2634" s="66" t="s">
        <v>23</v>
      </c>
      <c r="C2634" s="66" t="s">
        <v>26</v>
      </c>
      <c r="D2634" s="66" t="s">
        <v>297</v>
      </c>
      <c r="E2634" s="87">
        <f>+IF(ISNUMBER(DATA!N399),DATA!N399,"n/a")</f>
        <v>2.4663275923716301</v>
      </c>
      <c r="F2634" s="77">
        <f>+IF(ISNUMBER(DATA!O399),DATA!O399,"n/a")</f>
        <v>-0.14124612302808601</v>
      </c>
      <c r="G2634" s="87">
        <f>+IF(ISNUMBER(DATA!X399),DATA!X399,"n/a")</f>
        <v>2.4999828061403901</v>
      </c>
      <c r="H2634" s="77">
        <f>+IF(ISNUMBER(DATA!Y399),DATA!Y399,"n/a")</f>
        <v>-0.117246760743604</v>
      </c>
      <c r="I2634" s="87">
        <f>+IF(ISNUMBER(DATA!AH399),DATA!AH399,"n/a")</f>
        <v>2.4809410037290101</v>
      </c>
      <c r="J2634" s="77">
        <f>+IF(ISNUMBER(DATA!AI399),DATA!AI399,"n/a")</f>
        <v>-0.113018087150207</v>
      </c>
      <c r="K2634" s="87">
        <f>+IF(ISNUMBER(DATA!AR399),DATA!AR399,"n/a")</f>
        <v>2.5036354538126901</v>
      </c>
      <c r="L2634" s="77">
        <f>+IF(ISNUMBER(DATA!AS399),DATA!AS399,"n/a")</f>
        <v>-3.5344936362882197E-2</v>
      </c>
      <c r="M2634" s="66"/>
      <c r="N2634" s="66"/>
      <c r="O2634" s="66"/>
      <c r="P2634" s="66"/>
      <c r="Q2634" s="66"/>
      <c r="S2634" s="70"/>
      <c r="U2634" s="70"/>
      <c r="W2634" s="70"/>
      <c r="Y2634" s="70"/>
    </row>
    <row r="2635" spans="1:25" s="69" customFormat="1" x14ac:dyDescent="0.2">
      <c r="A2635" s="66" t="s">
        <v>11</v>
      </c>
      <c r="B2635" s="66" t="s">
        <v>23</v>
      </c>
      <c r="C2635" s="66" t="s">
        <v>26</v>
      </c>
      <c r="D2635" s="66" t="s">
        <v>298</v>
      </c>
      <c r="E2635" s="87">
        <f>+IF(ISNUMBER(DATA!N400),DATA!N400,"n/a")</f>
        <v>2.5802495794631799</v>
      </c>
      <c r="F2635" s="77">
        <f>+IF(ISNUMBER(DATA!O400),DATA!O400,"n/a")</f>
        <v>-5.5898703603137603E-2</v>
      </c>
      <c r="G2635" s="87">
        <f>+IF(ISNUMBER(DATA!X400),DATA!X400,"n/a")</f>
        <v>2.6256641462577699</v>
      </c>
      <c r="H2635" s="77">
        <f>+IF(ISNUMBER(DATA!Y400),DATA!Y400,"n/a")</f>
        <v>-2.11070757614766E-2</v>
      </c>
      <c r="I2635" s="87">
        <f>+IF(ISNUMBER(DATA!AH400),DATA!AH400,"n/a")</f>
        <v>2.6381215626237502</v>
      </c>
      <c r="J2635" s="77">
        <f>+IF(ISNUMBER(DATA!AI400),DATA!AI400,"n/a")</f>
        <v>-6.7163919646140999E-3</v>
      </c>
      <c r="K2635" s="87">
        <f>+IF(ISNUMBER(DATA!AR400),DATA!AR400,"n/a")</f>
        <v>2.6448533471550801</v>
      </c>
      <c r="L2635" s="77">
        <f>+IF(ISNUMBER(DATA!AS400),DATA!AS400,"n/a")</f>
        <v>-6.8476069953589402E-3</v>
      </c>
      <c r="M2635" s="66"/>
      <c r="N2635" s="66"/>
      <c r="O2635" s="66"/>
      <c r="P2635" s="66"/>
      <c r="Q2635" s="66"/>
      <c r="S2635" s="70"/>
      <c r="U2635" s="70"/>
      <c r="W2635" s="70"/>
      <c r="Y2635" s="70"/>
    </row>
    <row r="2636" spans="1:25" s="69" customFormat="1" x14ac:dyDescent="0.2">
      <c r="A2636" s="66" t="s">
        <v>11</v>
      </c>
      <c r="B2636" s="66" t="s">
        <v>23</v>
      </c>
      <c r="C2636" s="66" t="s">
        <v>26</v>
      </c>
      <c r="D2636" s="66" t="s">
        <v>299</v>
      </c>
      <c r="E2636" s="87">
        <f>+IF(ISNUMBER(DATA!N401),DATA!N401,"n/a")</f>
        <v>2.44250495484741</v>
      </c>
      <c r="F2636" s="77">
        <f>+IF(ISNUMBER(DATA!O401),DATA!O401,"n/a")</f>
        <v>3.7266746797860802E-2</v>
      </c>
      <c r="G2636" s="87">
        <f>+IF(ISNUMBER(DATA!X401),DATA!X401,"n/a")</f>
        <v>2.50193982091987</v>
      </c>
      <c r="H2636" s="77">
        <f>+IF(ISNUMBER(DATA!Y401),DATA!Y401,"n/a")</f>
        <v>5.4889448690349903E-2</v>
      </c>
      <c r="I2636" s="87">
        <f>+IF(ISNUMBER(DATA!AH401),DATA!AH401,"n/a")</f>
        <v>2.4786341381241002</v>
      </c>
      <c r="J2636" s="77">
        <f>+IF(ISNUMBER(DATA!AI401),DATA!AI401,"n/a")</f>
        <v>2.8295444224898901E-2</v>
      </c>
      <c r="K2636" s="87">
        <f>+IF(ISNUMBER(DATA!AR401),DATA!AR401,"n/a")</f>
        <v>2.4568446587978898</v>
      </c>
      <c r="L2636" s="77">
        <f>+IF(ISNUMBER(DATA!AS401),DATA!AS401,"n/a")</f>
        <v>-1.10517443608102E-2</v>
      </c>
      <c r="M2636" s="66"/>
      <c r="N2636" s="66"/>
      <c r="O2636" s="66"/>
      <c r="P2636" s="66"/>
      <c r="Q2636" s="66"/>
      <c r="S2636" s="70"/>
      <c r="U2636" s="70"/>
      <c r="W2636" s="70"/>
      <c r="Y2636" s="70"/>
    </row>
    <row r="2637" spans="1:25" s="69" customFormat="1" x14ac:dyDescent="0.2">
      <c r="A2637" s="66" t="s">
        <v>11</v>
      </c>
      <c r="B2637" s="66" t="s">
        <v>23</v>
      </c>
      <c r="C2637" s="66" t="s">
        <v>26</v>
      </c>
      <c r="D2637" s="66" t="s">
        <v>300</v>
      </c>
      <c r="E2637" s="87">
        <f>+IF(ISNUMBER(DATA!N402),DATA!N402,"n/a")</f>
        <v>2.54630056884251</v>
      </c>
      <c r="F2637" s="77">
        <f>+IF(ISNUMBER(DATA!O402),DATA!O402,"n/a")</f>
        <v>-1.29201970611523E-2</v>
      </c>
      <c r="G2637" s="87">
        <f>+IF(ISNUMBER(DATA!X402),DATA!X402,"n/a")</f>
        <v>2.4837825451485598</v>
      </c>
      <c r="H2637" s="77">
        <f>+IF(ISNUMBER(DATA!Y402),DATA!Y402,"n/a")</f>
        <v>-1.96937206111969E-2</v>
      </c>
      <c r="I2637" s="87">
        <f>+IF(ISNUMBER(DATA!AH402),DATA!AH402,"n/a")</f>
        <v>2.4084416294790798</v>
      </c>
      <c r="J2637" s="77">
        <f>+IF(ISNUMBER(DATA!AI402),DATA!AI402,"n/a")</f>
        <v>-5.2127914276425803E-2</v>
      </c>
      <c r="K2637" s="87">
        <f>+IF(ISNUMBER(DATA!AR402),DATA!AR402,"n/a")</f>
        <v>2.48933056197568</v>
      </c>
      <c r="L2637" s="77">
        <f>+IF(ISNUMBER(DATA!AS402),DATA!AS402,"n/a")</f>
        <v>-2.84259504538441E-2</v>
      </c>
      <c r="M2637" s="66"/>
      <c r="N2637" s="66"/>
      <c r="O2637" s="66"/>
      <c r="P2637" s="66"/>
      <c r="Q2637" s="66"/>
      <c r="S2637" s="70"/>
      <c r="U2637" s="70"/>
      <c r="W2637" s="70"/>
      <c r="Y2637" s="70"/>
    </row>
    <row r="2638" spans="1:25" s="69" customFormat="1" x14ac:dyDescent="0.2">
      <c r="A2638" s="66" t="s">
        <v>11</v>
      </c>
      <c r="B2638" s="66" t="s">
        <v>23</v>
      </c>
      <c r="C2638" s="66" t="s">
        <v>26</v>
      </c>
      <c r="D2638" s="66" t="s">
        <v>301</v>
      </c>
      <c r="E2638" s="87">
        <f>+IF(ISNUMBER(DATA!N403),DATA!N403,"n/a")</f>
        <v>2.8141652515869802</v>
      </c>
      <c r="F2638" s="77">
        <f>+IF(ISNUMBER(DATA!O403),DATA!O403,"n/a")</f>
        <v>-1.4029524147809801E-2</v>
      </c>
      <c r="G2638" s="87">
        <f>+IF(ISNUMBER(DATA!X403),DATA!X403,"n/a")</f>
        <v>2.80602871251428</v>
      </c>
      <c r="H2638" s="77">
        <f>+IF(ISNUMBER(DATA!Y403),DATA!Y403,"n/a")</f>
        <v>-2.00091489241798E-2</v>
      </c>
      <c r="I2638" s="87">
        <f>+IF(ISNUMBER(DATA!AH403),DATA!AH403,"n/a")</f>
        <v>2.82275746278005</v>
      </c>
      <c r="J2638" s="77">
        <f>+IF(ISNUMBER(DATA!AI403),DATA!AI403,"n/a")</f>
        <v>-3.5211737910778701E-3</v>
      </c>
      <c r="K2638" s="87">
        <f>+IF(ISNUMBER(DATA!AR403),DATA!AR403,"n/a")</f>
        <v>2.8350686257412501</v>
      </c>
      <c r="L2638" s="77">
        <f>+IF(ISNUMBER(DATA!AS403),DATA!AS403,"n/a")</f>
        <v>3.6489068423934699E-2</v>
      </c>
      <c r="M2638" s="66"/>
      <c r="N2638" s="66"/>
      <c r="O2638" s="66"/>
      <c r="P2638" s="66"/>
      <c r="Q2638" s="66"/>
      <c r="S2638" s="70"/>
      <c r="U2638" s="70"/>
      <c r="W2638" s="70"/>
      <c r="Y2638" s="70"/>
    </row>
    <row r="2639" spans="1:25" s="69" customFormat="1" x14ac:dyDescent="0.2">
      <c r="A2639" s="66" t="s">
        <v>11</v>
      </c>
      <c r="B2639" s="66" t="s">
        <v>23</v>
      </c>
      <c r="C2639" s="66" t="s">
        <v>26</v>
      </c>
      <c r="D2639" s="66" t="s">
        <v>302</v>
      </c>
      <c r="E2639" s="87">
        <f>+IF(ISNUMBER(DATA!N404),DATA!N404,"n/a")</f>
        <v>2.2245613381977001</v>
      </c>
      <c r="F2639" s="77">
        <f>+IF(ISNUMBER(DATA!O404),DATA!O404,"n/a")</f>
        <v>-6.0454663174832897E-2</v>
      </c>
      <c r="G2639" s="87">
        <f>+IF(ISNUMBER(DATA!X404),DATA!X404,"n/a")</f>
        <v>2.2933769472269301</v>
      </c>
      <c r="H2639" s="77">
        <f>+IF(ISNUMBER(DATA!Y404),DATA!Y404,"n/a")</f>
        <v>-6.8368052548260496E-3</v>
      </c>
      <c r="I2639" s="87">
        <f>+IF(ISNUMBER(DATA!AH404),DATA!AH404,"n/a")</f>
        <v>2.2782621731816999</v>
      </c>
      <c r="J2639" s="77">
        <f>+IF(ISNUMBER(DATA!AI404),DATA!AI404,"n/a")</f>
        <v>1.18062771120427E-2</v>
      </c>
      <c r="K2639" s="87">
        <f>+IF(ISNUMBER(DATA!AR404),DATA!AR404,"n/a")</f>
        <v>2.2955682621234899</v>
      </c>
      <c r="L2639" s="77">
        <f>+IF(ISNUMBER(DATA!AS404),DATA!AS404,"n/a")</f>
        <v>1.9479955875806601E-2</v>
      </c>
      <c r="M2639" s="66"/>
      <c r="N2639" s="66"/>
      <c r="O2639" s="66"/>
      <c r="P2639" s="66"/>
      <c r="Q2639" s="66"/>
      <c r="S2639" s="70"/>
      <c r="U2639" s="70"/>
      <c r="W2639" s="70"/>
      <c r="Y2639" s="70"/>
    </row>
    <row r="2640" spans="1:25" s="69" customFormat="1" x14ac:dyDescent="0.2">
      <c r="A2640" s="66" t="s">
        <v>11</v>
      </c>
      <c r="B2640" s="66" t="s">
        <v>23</v>
      </c>
      <c r="C2640" s="66" t="s">
        <v>26</v>
      </c>
      <c r="D2640" s="66" t="s">
        <v>303</v>
      </c>
      <c r="E2640" s="87">
        <f>+IF(ISNUMBER(DATA!N405),DATA!N405,"n/a")</f>
        <v>2.6785617310324499</v>
      </c>
      <c r="F2640" s="77">
        <f>+IF(ISNUMBER(DATA!O405),DATA!O405,"n/a")</f>
        <v>-1.9397503680677001E-2</v>
      </c>
      <c r="G2640" s="87">
        <f>+IF(ISNUMBER(DATA!X405),DATA!X405,"n/a")</f>
        <v>2.6620182339513501</v>
      </c>
      <c r="H2640" s="77">
        <f>+IF(ISNUMBER(DATA!Y405),DATA!Y405,"n/a")</f>
        <v>1.0816178826391401E-2</v>
      </c>
      <c r="I2640" s="87">
        <f>+IF(ISNUMBER(DATA!AH405),DATA!AH405,"n/a")</f>
        <v>2.6823807891380902</v>
      </c>
      <c r="J2640" s="77">
        <f>+IF(ISNUMBER(DATA!AI405),DATA!AI405,"n/a")</f>
        <v>4.1336812609918498E-2</v>
      </c>
      <c r="K2640" s="87">
        <f>+IF(ISNUMBER(DATA!AR405),DATA!AR405,"n/a")</f>
        <v>2.6934113810284299</v>
      </c>
      <c r="L2640" s="77">
        <f>+IF(ISNUMBER(DATA!AS405),DATA!AS405,"n/a")</f>
        <v>5.5487309297228699E-2</v>
      </c>
      <c r="M2640" s="66"/>
      <c r="N2640" s="66"/>
      <c r="O2640" s="66"/>
      <c r="P2640" s="66"/>
      <c r="Q2640" s="66"/>
      <c r="S2640" s="70"/>
      <c r="U2640" s="70"/>
      <c r="W2640" s="70"/>
      <c r="Y2640" s="70"/>
    </row>
    <row r="2641" spans="1:25" s="69" customFormat="1" x14ac:dyDescent="0.2">
      <c r="A2641" s="66" t="s">
        <v>11</v>
      </c>
      <c r="B2641" s="66" t="s">
        <v>23</v>
      </c>
      <c r="C2641" s="66" t="s">
        <v>26</v>
      </c>
      <c r="D2641" s="66" t="s">
        <v>304</v>
      </c>
      <c r="E2641" s="87">
        <f>+IF(ISNUMBER(DATA!N406),DATA!N406,"n/a")</f>
        <v>2.2668882733089801</v>
      </c>
      <c r="F2641" s="77">
        <f>+IF(ISNUMBER(DATA!O406),DATA!O406,"n/a")</f>
        <v>3.4860531808942601E-2</v>
      </c>
      <c r="G2641" s="87">
        <f>+IF(ISNUMBER(DATA!X406),DATA!X406,"n/a")</f>
        <v>2.3036389276783402</v>
      </c>
      <c r="H2641" s="77">
        <f>+IF(ISNUMBER(DATA!Y406),DATA!Y406,"n/a")</f>
        <v>4.0746778873258997E-2</v>
      </c>
      <c r="I2641" s="87">
        <f>+IF(ISNUMBER(DATA!AH406),DATA!AH406,"n/a")</f>
        <v>2.2850015602352798</v>
      </c>
      <c r="J2641" s="77">
        <f>+IF(ISNUMBER(DATA!AI406),DATA!AI406,"n/a")</f>
        <v>2.36547838863451E-2</v>
      </c>
      <c r="K2641" s="87">
        <f>+IF(ISNUMBER(DATA!AR406),DATA!AR406,"n/a")</f>
        <v>2.26690836055272</v>
      </c>
      <c r="L2641" s="77">
        <f>+IF(ISNUMBER(DATA!AS406),DATA!AS406,"n/a")</f>
        <v>-1.1715143312540401E-2</v>
      </c>
      <c r="M2641" s="66"/>
      <c r="N2641" s="66"/>
      <c r="O2641" s="66"/>
      <c r="P2641" s="66"/>
      <c r="Q2641" s="66"/>
      <c r="S2641" s="70"/>
      <c r="U2641" s="70"/>
      <c r="W2641" s="70"/>
      <c r="Y2641" s="70"/>
    </row>
    <row r="2642" spans="1:25" s="69" customFormat="1" x14ac:dyDescent="0.2">
      <c r="A2642" s="66" t="s">
        <v>11</v>
      </c>
      <c r="B2642" s="66" t="s">
        <v>23</v>
      </c>
      <c r="C2642" s="66" t="s">
        <v>26</v>
      </c>
      <c r="D2642" s="66" t="s">
        <v>305</v>
      </c>
      <c r="E2642" s="87">
        <f>+IF(ISNUMBER(DATA!N407),DATA!N407,"n/a")</f>
        <v>2.91399331950092</v>
      </c>
      <c r="F2642" s="77">
        <f>+IF(ISNUMBER(DATA!O407),DATA!O407,"n/a")</f>
        <v>0.102911491992469</v>
      </c>
      <c r="G2642" s="87">
        <f>+IF(ISNUMBER(DATA!X407),DATA!X407,"n/a")</f>
        <v>3.0458481414640302</v>
      </c>
      <c r="H2642" s="77">
        <f>+IF(ISNUMBER(DATA!Y407),DATA!Y407,"n/a")</f>
        <v>0.12928659579083501</v>
      </c>
      <c r="I2642" s="87">
        <f>+IF(ISNUMBER(DATA!AH407),DATA!AH407,"n/a")</f>
        <v>3.06773064485877</v>
      </c>
      <c r="J2642" s="77">
        <f>+IF(ISNUMBER(DATA!AI407),DATA!AI407,"n/a")</f>
        <v>8.2839343668062906E-2</v>
      </c>
      <c r="K2642" s="87">
        <f>+IF(ISNUMBER(DATA!AR407),DATA!AR407,"n/a")</f>
        <v>2.9185764534744001</v>
      </c>
      <c r="L2642" s="77">
        <f>+IF(ISNUMBER(DATA!AS407),DATA!AS407,"n/a")</f>
        <v>6.5784095780392099E-2</v>
      </c>
      <c r="M2642" s="66"/>
      <c r="N2642" s="66"/>
      <c r="O2642" s="66"/>
      <c r="P2642" s="66"/>
      <c r="Q2642" s="66"/>
      <c r="S2642" s="70"/>
      <c r="U2642" s="70"/>
      <c r="W2642" s="70"/>
      <c r="Y2642" s="70"/>
    </row>
    <row r="2643" spans="1:25" s="69" customFormat="1" x14ac:dyDescent="0.2">
      <c r="A2643" s="66" t="s">
        <v>11</v>
      </c>
      <c r="B2643" s="66" t="s">
        <v>23</v>
      </c>
      <c r="C2643" s="66" t="s">
        <v>26</v>
      </c>
      <c r="D2643" s="66" t="s">
        <v>306</v>
      </c>
      <c r="E2643" s="87">
        <f>+IF(ISNUMBER(DATA!N408),DATA!N408,"n/a")</f>
        <v>2.74075263190662</v>
      </c>
      <c r="F2643" s="77">
        <f>+IF(ISNUMBER(DATA!O408),DATA!O408,"n/a")</f>
        <v>1.6603346907882201E-2</v>
      </c>
      <c r="G2643" s="87">
        <f>+IF(ISNUMBER(DATA!X408),DATA!X408,"n/a")</f>
        <v>2.7535987479506501</v>
      </c>
      <c r="H2643" s="77">
        <f>+IF(ISNUMBER(DATA!Y408),DATA!Y408,"n/a")</f>
        <v>9.7740733587981105E-3</v>
      </c>
      <c r="I2643" s="87">
        <f>+IF(ISNUMBER(DATA!AH408),DATA!AH408,"n/a")</f>
        <v>2.7528680525353701</v>
      </c>
      <c r="J2643" s="77">
        <f>+IF(ISNUMBER(DATA!AI408),DATA!AI408,"n/a")</f>
        <v>-2.0164934961360102E-2</v>
      </c>
      <c r="K2643" s="87">
        <f>+IF(ISNUMBER(DATA!AR408),DATA!AR408,"n/a")</f>
        <v>2.7742192146534199</v>
      </c>
      <c r="L2643" s="77">
        <f>+IF(ISNUMBER(DATA!AS408),DATA!AS408,"n/a")</f>
        <v>-1.37343455288052E-2</v>
      </c>
      <c r="M2643" s="66"/>
      <c r="N2643" s="66"/>
      <c r="O2643" s="66"/>
      <c r="P2643" s="66"/>
      <c r="Q2643" s="66"/>
      <c r="S2643" s="70"/>
      <c r="U2643" s="70"/>
      <c r="W2643" s="70"/>
      <c r="Y2643" s="70"/>
    </row>
    <row r="2644" spans="1:25" s="69" customFormat="1" x14ac:dyDescent="0.2">
      <c r="A2644" s="66" t="s">
        <v>11</v>
      </c>
      <c r="B2644" s="66" t="s">
        <v>23</v>
      </c>
      <c r="C2644" s="66" t="s">
        <v>26</v>
      </c>
      <c r="D2644" s="66" t="s">
        <v>307</v>
      </c>
      <c r="E2644" s="87">
        <f>+IF(ISNUMBER(DATA!N409),DATA!N409,"n/a")</f>
        <v>2.2788937366902302</v>
      </c>
      <c r="F2644" s="77">
        <f>+IF(ISNUMBER(DATA!O409),DATA!O409,"n/a")</f>
        <v>5.6219806760730399E-2</v>
      </c>
      <c r="G2644" s="87">
        <f>+IF(ISNUMBER(DATA!X409),DATA!X409,"n/a")</f>
        <v>2.2968203853800202</v>
      </c>
      <c r="H2644" s="77">
        <f>+IF(ISNUMBER(DATA!Y409),DATA!Y409,"n/a")</f>
        <v>3.1023911709291901E-2</v>
      </c>
      <c r="I2644" s="87">
        <f>+IF(ISNUMBER(DATA!AH409),DATA!AH409,"n/a")</f>
        <v>2.28884331407134</v>
      </c>
      <c r="J2644" s="77">
        <f>+IF(ISNUMBER(DATA!AI409),DATA!AI409,"n/a")</f>
        <v>2.5164102773301202E-2</v>
      </c>
      <c r="K2644" s="87">
        <f>+IF(ISNUMBER(DATA!AR409),DATA!AR409,"n/a")</f>
        <v>2.2439080844291199</v>
      </c>
      <c r="L2644" s="77">
        <f>+IF(ISNUMBER(DATA!AS409),DATA!AS409,"n/a")</f>
        <v>1.7100719199060799E-2</v>
      </c>
      <c r="M2644" s="66"/>
      <c r="N2644" s="66"/>
      <c r="O2644" s="66"/>
      <c r="P2644" s="66"/>
      <c r="Q2644" s="66"/>
      <c r="S2644" s="70"/>
      <c r="U2644" s="70"/>
      <c r="W2644" s="70"/>
      <c r="Y2644" s="70"/>
    </row>
    <row r="2645" spans="1:25" s="69" customFormat="1" x14ac:dyDescent="0.2">
      <c r="A2645" s="66" t="s">
        <v>11</v>
      </c>
      <c r="B2645" s="66" t="s">
        <v>23</v>
      </c>
      <c r="C2645" s="66" t="s">
        <v>26</v>
      </c>
      <c r="D2645" s="66" t="s">
        <v>308</v>
      </c>
      <c r="E2645" s="87">
        <f>+IF(ISNUMBER(DATA!N410),DATA!N410,"n/a")</f>
        <v>2.39226921621376</v>
      </c>
      <c r="F2645" s="77">
        <f>+IF(ISNUMBER(DATA!O410),DATA!O410,"n/a")</f>
        <v>-5.9412803266642999E-2</v>
      </c>
      <c r="G2645" s="87">
        <f>+IF(ISNUMBER(DATA!X410),DATA!X410,"n/a")</f>
        <v>2.4250363465792</v>
      </c>
      <c r="H2645" s="77">
        <f>+IF(ISNUMBER(DATA!Y410),DATA!Y410,"n/a")</f>
        <v>-5.6332104333125299E-2</v>
      </c>
      <c r="I2645" s="87">
        <f>+IF(ISNUMBER(DATA!AH410),DATA!AH410,"n/a")</f>
        <v>2.41795000020424</v>
      </c>
      <c r="J2645" s="77">
        <f>+IF(ISNUMBER(DATA!AI410),DATA!AI410,"n/a")</f>
        <v>-6.9089076517345901E-2</v>
      </c>
      <c r="K2645" s="87">
        <f>+IF(ISNUMBER(DATA!AR410),DATA!AR410,"n/a")</f>
        <v>2.4382047873699899</v>
      </c>
      <c r="L2645" s="77">
        <f>+IF(ISNUMBER(DATA!AS410),DATA!AS410,"n/a")</f>
        <v>-5.48734054618071E-2</v>
      </c>
      <c r="M2645" s="66"/>
      <c r="N2645" s="66"/>
      <c r="O2645" s="66"/>
      <c r="P2645" s="66"/>
      <c r="Q2645" s="66"/>
      <c r="S2645" s="70"/>
      <c r="U2645" s="70"/>
      <c r="W2645" s="70"/>
      <c r="Y2645" s="70"/>
    </row>
    <row r="2646" spans="1:25" s="69" customFormat="1" x14ac:dyDescent="0.2">
      <c r="A2646" s="66" t="s">
        <v>11</v>
      </c>
      <c r="B2646" s="66" t="s">
        <v>23</v>
      </c>
      <c r="C2646" s="66" t="s">
        <v>26</v>
      </c>
      <c r="D2646" s="66" t="s">
        <v>309</v>
      </c>
      <c r="E2646" s="87">
        <f>+IF(ISNUMBER(DATA!N411),DATA!N411,"n/a")</f>
        <v>2.4350116763552299</v>
      </c>
      <c r="F2646" s="77">
        <f>+IF(ISNUMBER(DATA!O411),DATA!O411,"n/a")</f>
        <v>7.9563095494152407E-3</v>
      </c>
      <c r="G2646" s="87">
        <f>+IF(ISNUMBER(DATA!X411),DATA!X411,"n/a")</f>
        <v>2.4575752685972199</v>
      </c>
      <c r="H2646" s="77">
        <f>+IF(ISNUMBER(DATA!Y411),DATA!Y411,"n/a")</f>
        <v>2.20341628948575E-2</v>
      </c>
      <c r="I2646" s="87">
        <f>+IF(ISNUMBER(DATA!AH411),DATA!AH411,"n/a")</f>
        <v>2.4388593547890598</v>
      </c>
      <c r="J2646" s="77">
        <f>+IF(ISNUMBER(DATA!AI411),DATA!AI411,"n/a")</f>
        <v>1.78696807631059E-2</v>
      </c>
      <c r="K2646" s="87">
        <f>+IF(ISNUMBER(DATA!AR411),DATA!AR411,"n/a")</f>
        <v>2.4504110053172798</v>
      </c>
      <c r="L2646" s="77">
        <f>+IF(ISNUMBER(DATA!AS411),DATA!AS411,"n/a")</f>
        <v>2.5077652755354798E-2</v>
      </c>
      <c r="M2646" s="66"/>
      <c r="N2646" s="66"/>
      <c r="O2646" s="66"/>
      <c r="P2646" s="66"/>
      <c r="Q2646" s="66"/>
      <c r="S2646" s="70"/>
      <c r="U2646" s="70"/>
      <c r="W2646" s="70"/>
      <c r="Y2646" s="70"/>
    </row>
    <row r="2647" spans="1:25" s="69" customFormat="1" x14ac:dyDescent="0.2">
      <c r="A2647" s="66" t="s">
        <v>11</v>
      </c>
      <c r="B2647" s="66" t="s">
        <v>23</v>
      </c>
      <c r="C2647" s="66" t="s">
        <v>26</v>
      </c>
      <c r="D2647" s="66" t="s">
        <v>310</v>
      </c>
      <c r="E2647" s="87">
        <f>+IF(ISNUMBER(DATA!N412),DATA!N412,"n/a")</f>
        <v>2.70286522298812</v>
      </c>
      <c r="F2647" s="77">
        <f>+IF(ISNUMBER(DATA!O412),DATA!O412,"n/a")</f>
        <v>-1.6930980653701602E-2</v>
      </c>
      <c r="G2647" s="87">
        <f>+IF(ISNUMBER(DATA!X412),DATA!X412,"n/a")</f>
        <v>2.6763920720702501</v>
      </c>
      <c r="H2647" s="77">
        <f>+IF(ISNUMBER(DATA!Y412),DATA!Y412,"n/a")</f>
        <v>-3.3191832430487497E-2</v>
      </c>
      <c r="I2647" s="87">
        <f>+IF(ISNUMBER(DATA!AH412),DATA!AH412,"n/a")</f>
        <v>2.66284068451959</v>
      </c>
      <c r="J2647" s="77">
        <f>+IF(ISNUMBER(DATA!AI412),DATA!AI412,"n/a")</f>
        <v>-4.8633615949662701E-2</v>
      </c>
      <c r="K2647" s="87">
        <f>+IF(ISNUMBER(DATA!AR412),DATA!AR412,"n/a")</f>
        <v>2.7338973361300098</v>
      </c>
      <c r="L2647" s="77">
        <f>+IF(ISNUMBER(DATA!AS412),DATA!AS412,"n/a")</f>
        <v>-2.1754313820555999E-2</v>
      </c>
      <c r="M2647" s="66"/>
      <c r="N2647" s="66"/>
      <c r="O2647" s="66"/>
      <c r="P2647" s="66"/>
      <c r="Q2647" s="66"/>
      <c r="S2647" s="70"/>
      <c r="U2647" s="70"/>
      <c r="W2647" s="70"/>
      <c r="Y2647" s="70"/>
    </row>
    <row r="2648" spans="1:25" s="69" customFormat="1" x14ac:dyDescent="0.2">
      <c r="A2648" s="66" t="s">
        <v>11</v>
      </c>
      <c r="B2648" s="66" t="s">
        <v>23</v>
      </c>
      <c r="C2648" s="66" t="s">
        <v>26</v>
      </c>
      <c r="D2648" s="66" t="s">
        <v>311</v>
      </c>
      <c r="E2648" s="87">
        <f>+IF(ISNUMBER(DATA!N413),DATA!N413,"n/a")</f>
        <v>3.04628113582663</v>
      </c>
      <c r="F2648" s="77">
        <f>+IF(ISNUMBER(DATA!O413),DATA!O413,"n/a")</f>
        <v>6.1292303077164101E-2</v>
      </c>
      <c r="G2648" s="87">
        <f>+IF(ISNUMBER(DATA!X413),DATA!X413,"n/a")</f>
        <v>3.0949329081049299</v>
      </c>
      <c r="H2648" s="77">
        <f>+IF(ISNUMBER(DATA!Y413),DATA!Y413,"n/a")</f>
        <v>5.3680816760222301E-2</v>
      </c>
      <c r="I2648" s="87">
        <f>+IF(ISNUMBER(DATA!AH413),DATA!AH413,"n/a")</f>
        <v>3.1335425932375598</v>
      </c>
      <c r="J2648" s="77">
        <f>+IF(ISNUMBER(DATA!AI413),DATA!AI413,"n/a")</f>
        <v>0.10323600569598899</v>
      </c>
      <c r="K2648" s="87">
        <f>+IF(ISNUMBER(DATA!AR413),DATA!AR413,"n/a")</f>
        <v>3.01466598750936</v>
      </c>
      <c r="L2648" s="77">
        <f>+IF(ISNUMBER(DATA!AS413),DATA!AS413,"n/a")</f>
        <v>6.22757427825349E-2</v>
      </c>
      <c r="M2648" s="66"/>
      <c r="N2648" s="66"/>
      <c r="O2648" s="66"/>
      <c r="P2648" s="66"/>
      <c r="Q2648" s="66"/>
      <c r="S2648" s="70"/>
      <c r="U2648" s="70"/>
      <c r="W2648" s="70"/>
      <c r="Y2648" s="70"/>
    </row>
    <row r="2649" spans="1:25" s="69" customFormat="1" x14ac:dyDescent="0.2">
      <c r="A2649" s="66" t="s">
        <v>11</v>
      </c>
      <c r="B2649" s="66" t="s">
        <v>23</v>
      </c>
      <c r="C2649" s="66" t="s">
        <v>26</v>
      </c>
      <c r="D2649" s="66" t="s">
        <v>312</v>
      </c>
      <c r="E2649" s="87">
        <f>+IF(ISNUMBER(DATA!N414),DATA!N414,"n/a")</f>
        <v>2.66367557742891</v>
      </c>
      <c r="F2649" s="77">
        <f>+IF(ISNUMBER(DATA!O414),DATA!O414,"n/a")</f>
        <v>-2.8439599506919998E-2</v>
      </c>
      <c r="G2649" s="87">
        <f>+IF(ISNUMBER(DATA!X414),DATA!X414,"n/a")</f>
        <v>2.8128312712569601</v>
      </c>
      <c r="H2649" s="77">
        <f>+IF(ISNUMBER(DATA!Y414),DATA!Y414,"n/a")</f>
        <v>1.0590597543263001E-2</v>
      </c>
      <c r="I2649" s="87">
        <f>+IF(ISNUMBER(DATA!AH414),DATA!AH414,"n/a")</f>
        <v>2.8053570565623298</v>
      </c>
      <c r="J2649" s="77">
        <f>+IF(ISNUMBER(DATA!AI414),DATA!AI414,"n/a")</f>
        <v>-2.9629711715902202E-2</v>
      </c>
      <c r="K2649" s="87">
        <f>+IF(ISNUMBER(DATA!AR414),DATA!AR414,"n/a")</f>
        <v>2.7805173102891798</v>
      </c>
      <c r="L2649" s="77">
        <f>+IF(ISNUMBER(DATA!AS414),DATA!AS414,"n/a")</f>
        <v>-5.57306881472086E-2</v>
      </c>
      <c r="M2649" s="66"/>
      <c r="N2649" s="66"/>
      <c r="O2649" s="66"/>
      <c r="P2649" s="66"/>
      <c r="Q2649" s="66"/>
      <c r="S2649" s="70"/>
      <c r="U2649" s="70"/>
      <c r="W2649" s="70"/>
      <c r="Y2649" s="70"/>
    </row>
    <row r="2650" spans="1:25" s="69" customFormat="1" x14ac:dyDescent="0.2">
      <c r="A2650" s="66" t="s">
        <v>11</v>
      </c>
      <c r="B2650" s="66" t="s">
        <v>23</v>
      </c>
      <c r="C2650" s="66" t="s">
        <v>26</v>
      </c>
      <c r="D2650" s="66" t="s">
        <v>313</v>
      </c>
      <c r="E2650" s="87">
        <f>+IF(ISNUMBER(DATA!N415),DATA!N415,"n/a")</f>
        <v>2.9007747912863699</v>
      </c>
      <c r="F2650" s="77">
        <f>+IF(ISNUMBER(DATA!O415),DATA!O415,"n/a")</f>
        <v>0.13739619797354299</v>
      </c>
      <c r="G2650" s="87">
        <f>+IF(ISNUMBER(DATA!X415),DATA!X415,"n/a")</f>
        <v>2.91276906945936</v>
      </c>
      <c r="H2650" s="77">
        <f>+IF(ISNUMBER(DATA!Y415),DATA!Y415,"n/a")</f>
        <v>8.6789479118794394E-2</v>
      </c>
      <c r="I2650" s="87">
        <f>+IF(ISNUMBER(DATA!AH415),DATA!AH415,"n/a")</f>
        <v>2.9053169703592898</v>
      </c>
      <c r="J2650" s="77">
        <f>+IF(ISNUMBER(DATA!AI415),DATA!AI415,"n/a")</f>
        <v>7.0012662241371301E-2</v>
      </c>
      <c r="K2650" s="87">
        <f>+IF(ISNUMBER(DATA!AR415),DATA!AR415,"n/a")</f>
        <v>2.8218507048949499</v>
      </c>
      <c r="L2650" s="77">
        <f>+IF(ISNUMBER(DATA!AS415),DATA!AS415,"n/a")</f>
        <v>1.9152145457915899E-2</v>
      </c>
      <c r="M2650" s="66"/>
      <c r="N2650" s="66"/>
      <c r="O2650" s="66"/>
      <c r="P2650" s="66"/>
      <c r="Q2650" s="66"/>
      <c r="S2650" s="70"/>
      <c r="U2650" s="70"/>
      <c r="W2650" s="70"/>
      <c r="Y2650" s="70"/>
    </row>
    <row r="2651" spans="1:25" s="69" customFormat="1" x14ac:dyDescent="0.2">
      <c r="A2651" s="66" t="s">
        <v>11</v>
      </c>
      <c r="B2651" s="66" t="s">
        <v>23</v>
      </c>
      <c r="C2651" s="66" t="s">
        <v>26</v>
      </c>
      <c r="D2651" s="66" t="s">
        <v>314</v>
      </c>
      <c r="E2651" s="87">
        <f>+IF(ISNUMBER(DATA!N416),DATA!N416,"n/a")</f>
        <v>2.9442420256817301</v>
      </c>
      <c r="F2651" s="77">
        <f>+IF(ISNUMBER(DATA!O416),DATA!O416,"n/a")</f>
        <v>-6.3989456956209903E-2</v>
      </c>
      <c r="G2651" s="87">
        <f>+IF(ISNUMBER(DATA!X416),DATA!X416,"n/a")</f>
        <v>3.0567343206579798</v>
      </c>
      <c r="H2651" s="77">
        <f>+IF(ISNUMBER(DATA!Y416),DATA!Y416,"n/a")</f>
        <v>-6.6467499376770406E-2</v>
      </c>
      <c r="I2651" s="87">
        <f>+IF(ISNUMBER(DATA!AH416),DATA!AH416,"n/a")</f>
        <v>3.1588465442576399</v>
      </c>
      <c r="J2651" s="77">
        <f>+IF(ISNUMBER(DATA!AI416),DATA!AI416,"n/a")</f>
        <v>-7.7596796672188603E-3</v>
      </c>
      <c r="K2651" s="87">
        <f>+IF(ISNUMBER(DATA!AR416),DATA!AR416,"n/a")</f>
        <v>3.1334226356048198</v>
      </c>
      <c r="L2651" s="77">
        <f>+IF(ISNUMBER(DATA!AS416),DATA!AS416,"n/a")</f>
        <v>7.3228953245831003E-3</v>
      </c>
      <c r="M2651" s="66"/>
      <c r="N2651" s="66"/>
      <c r="O2651" s="66"/>
      <c r="P2651" s="66"/>
      <c r="Q2651" s="66"/>
      <c r="S2651" s="70"/>
      <c r="U2651" s="70"/>
      <c r="W2651" s="70"/>
      <c r="Y2651" s="70"/>
    </row>
    <row r="2652" spans="1:25" s="69" customFormat="1" x14ac:dyDescent="0.2">
      <c r="A2652" s="66" t="s">
        <v>11</v>
      </c>
      <c r="B2652" s="66" t="s">
        <v>23</v>
      </c>
      <c r="C2652" s="66" t="s">
        <v>26</v>
      </c>
      <c r="D2652" s="66" t="s">
        <v>315</v>
      </c>
      <c r="E2652" s="87">
        <f>+IF(ISNUMBER(DATA!N417),DATA!N417,"n/a")</f>
        <v>2.5794613226047902</v>
      </c>
      <c r="F2652" s="77">
        <f>+IF(ISNUMBER(DATA!O417),DATA!O417,"n/a")</f>
        <v>-9.4524151669824596E-3</v>
      </c>
      <c r="G2652" s="87">
        <f>+IF(ISNUMBER(DATA!X417),DATA!X417,"n/a")</f>
        <v>2.6237079763998001</v>
      </c>
      <c r="H2652" s="77">
        <f>+IF(ISNUMBER(DATA!Y417),DATA!Y417,"n/a")</f>
        <v>4.1730141842144901E-3</v>
      </c>
      <c r="I2652" s="87">
        <f>+IF(ISNUMBER(DATA!AH417),DATA!AH417,"n/a")</f>
        <v>2.6326158331240799</v>
      </c>
      <c r="J2652" s="77">
        <f>+IF(ISNUMBER(DATA!AI417),DATA!AI417,"n/a")</f>
        <v>8.9224226478758599E-3</v>
      </c>
      <c r="K2652" s="87">
        <f>+IF(ISNUMBER(DATA!AR417),DATA!AR417,"n/a")</f>
        <v>2.6015013764839998</v>
      </c>
      <c r="L2652" s="77">
        <f>+IF(ISNUMBER(DATA!AS417),DATA!AS417,"n/a")</f>
        <v>-1.03483084573536E-2</v>
      </c>
      <c r="M2652" s="66"/>
      <c r="N2652" s="66"/>
      <c r="O2652" s="66"/>
      <c r="P2652" s="66"/>
      <c r="Q2652" s="66"/>
      <c r="S2652" s="70"/>
      <c r="U2652" s="70"/>
      <c r="W2652" s="70"/>
      <c r="Y2652" s="70"/>
    </row>
    <row r="2653" spans="1:25" s="69" customFormat="1" x14ac:dyDescent="0.2">
      <c r="A2653" s="66" t="s">
        <v>11</v>
      </c>
      <c r="B2653" s="66" t="s">
        <v>23</v>
      </c>
      <c r="C2653" s="66" t="s">
        <v>26</v>
      </c>
      <c r="D2653" s="66" t="s">
        <v>316</v>
      </c>
      <c r="E2653" s="87">
        <f>+IF(ISNUMBER(DATA!N418),DATA!N418,"n/a")</f>
        <v>2.16889914268359</v>
      </c>
      <c r="F2653" s="77">
        <f>+IF(ISNUMBER(DATA!O418),DATA!O418,"n/a")</f>
        <v>-0.111078077276417</v>
      </c>
      <c r="G2653" s="87">
        <f>+IF(ISNUMBER(DATA!X418),DATA!X418,"n/a")</f>
        <v>2.30513071124573</v>
      </c>
      <c r="H2653" s="77">
        <f>+IF(ISNUMBER(DATA!Y418),DATA!Y418,"n/a")</f>
        <v>-4.3899237870892699E-2</v>
      </c>
      <c r="I2653" s="87">
        <f>+IF(ISNUMBER(DATA!AH418),DATA!AH418,"n/a")</f>
        <v>2.3221800206983998</v>
      </c>
      <c r="J2653" s="77">
        <f>+IF(ISNUMBER(DATA!AI418),DATA!AI418,"n/a")</f>
        <v>-2.8984484084774501E-2</v>
      </c>
      <c r="K2653" s="87">
        <f>+IF(ISNUMBER(DATA!AR418),DATA!AR418,"n/a")</f>
        <v>2.3514955900493599</v>
      </c>
      <c r="L2653" s="77">
        <f>+IF(ISNUMBER(DATA!AS418),DATA!AS418,"n/a")</f>
        <v>-1.1655165332423899E-2</v>
      </c>
      <c r="M2653" s="66"/>
      <c r="N2653" s="66"/>
      <c r="O2653" s="66"/>
      <c r="P2653" s="66"/>
      <c r="Q2653" s="66"/>
      <c r="S2653" s="70"/>
      <c r="U2653" s="70"/>
      <c r="W2653" s="70"/>
      <c r="Y2653" s="70"/>
    </row>
    <row r="2654" spans="1:25" s="69" customFormat="1" x14ac:dyDescent="0.2">
      <c r="A2654" s="66" t="s">
        <v>11</v>
      </c>
      <c r="B2654" s="66" t="s">
        <v>23</v>
      </c>
      <c r="C2654" s="66" t="s">
        <v>26</v>
      </c>
      <c r="D2654" s="66" t="s">
        <v>317</v>
      </c>
      <c r="E2654" s="87">
        <f>+IF(ISNUMBER(DATA!N419),DATA!N419,"n/a")</f>
        <v>3.0893853757716201</v>
      </c>
      <c r="F2654" s="77">
        <f>+IF(ISNUMBER(DATA!O419),DATA!O419,"n/a")</f>
        <v>3.8645644989013399E-2</v>
      </c>
      <c r="G2654" s="87">
        <f>+IF(ISNUMBER(DATA!X419),DATA!X419,"n/a")</f>
        <v>2.9233870021489299</v>
      </c>
      <c r="H2654" s="77">
        <f>+IF(ISNUMBER(DATA!Y419),DATA!Y419,"n/a")</f>
        <v>-1.80543381345349E-2</v>
      </c>
      <c r="I2654" s="87">
        <f>+IF(ISNUMBER(DATA!AH419),DATA!AH419,"n/a")</f>
        <v>2.9206743335661098</v>
      </c>
      <c r="J2654" s="77">
        <f>+IF(ISNUMBER(DATA!AI419),DATA!AI419,"n/a")</f>
        <v>-3.28166201645693E-2</v>
      </c>
      <c r="K2654" s="87">
        <f>+IF(ISNUMBER(DATA!AR419),DATA!AR419,"n/a")</f>
        <v>2.9367682275772</v>
      </c>
      <c r="L2654" s="77">
        <f>+IF(ISNUMBER(DATA!AS419),DATA!AS419,"n/a")</f>
        <v>1.51852660029897E-2</v>
      </c>
      <c r="M2654" s="66"/>
      <c r="N2654" s="66"/>
      <c r="O2654" s="66"/>
      <c r="P2654" s="66"/>
      <c r="Q2654" s="66"/>
      <c r="S2654" s="70"/>
      <c r="U2654" s="70"/>
      <c r="W2654" s="70"/>
      <c r="Y2654" s="70"/>
    </row>
    <row r="2655" spans="1:25" s="69" customFormat="1" x14ac:dyDescent="0.2">
      <c r="A2655" s="66" t="s">
        <v>11</v>
      </c>
      <c r="B2655" s="66" t="s">
        <v>23</v>
      </c>
      <c r="C2655" s="66" t="s">
        <v>26</v>
      </c>
      <c r="D2655" s="66" t="s">
        <v>318</v>
      </c>
      <c r="E2655" s="87">
        <f>+IF(ISNUMBER(DATA!N420),DATA!N420,"n/a")</f>
        <v>2.2020522492938999</v>
      </c>
      <c r="F2655" s="77">
        <f>+IF(ISNUMBER(DATA!O420),DATA!O420,"n/a")</f>
        <v>-5.9315591487034497E-2</v>
      </c>
      <c r="G2655" s="87">
        <f>+IF(ISNUMBER(DATA!X420),DATA!X420,"n/a")</f>
        <v>2.2671455560687401</v>
      </c>
      <c r="H2655" s="77">
        <f>+IF(ISNUMBER(DATA!Y420),DATA!Y420,"n/a")</f>
        <v>-7.1224290259547596E-3</v>
      </c>
      <c r="I2655" s="87">
        <f>+IF(ISNUMBER(DATA!AH420),DATA!AH420,"n/a")</f>
        <v>2.25498126163032</v>
      </c>
      <c r="J2655" s="77">
        <f>+IF(ISNUMBER(DATA!AI420),DATA!AI420,"n/a")</f>
        <v>1.27897511873777E-2</v>
      </c>
      <c r="K2655" s="87">
        <f>+IF(ISNUMBER(DATA!AR420),DATA!AR420,"n/a")</f>
        <v>2.2709987051392702</v>
      </c>
      <c r="L2655" s="77">
        <f>+IF(ISNUMBER(DATA!AS420),DATA!AS420,"n/a")</f>
        <v>2.2943683534619501E-2</v>
      </c>
      <c r="M2655" s="66"/>
      <c r="N2655" s="66"/>
      <c r="O2655" s="66"/>
      <c r="P2655" s="66"/>
      <c r="Q2655" s="66"/>
      <c r="S2655" s="70"/>
      <c r="U2655" s="70"/>
      <c r="W2655" s="70"/>
      <c r="Y2655" s="70"/>
    </row>
    <row r="2656" spans="1:25" s="69" customFormat="1" x14ac:dyDescent="0.2">
      <c r="A2656" s="66" t="s">
        <v>11</v>
      </c>
      <c r="B2656" s="66" t="s">
        <v>23</v>
      </c>
      <c r="C2656" s="66" t="s">
        <v>26</v>
      </c>
      <c r="D2656" s="66" t="s">
        <v>344</v>
      </c>
      <c r="E2656" s="87">
        <f>+IF(ISNUMBER(DATA!N421),DATA!N421,"n/a")</f>
        <v>2.5169466757941299</v>
      </c>
      <c r="F2656" s="77">
        <f>+IF(ISNUMBER(DATA!O421),DATA!O421,"n/a")</f>
        <v>-8.8371711325208697E-4</v>
      </c>
      <c r="G2656" s="87">
        <f>+IF(ISNUMBER(DATA!X421),DATA!X421,"n/a")</f>
        <v>2.5036218139222202</v>
      </c>
      <c r="H2656" s="77">
        <f>+IF(ISNUMBER(DATA!Y421),DATA!Y421,"n/a")</f>
        <v>3.1102568942584102E-2</v>
      </c>
      <c r="I2656" s="87">
        <f>+IF(ISNUMBER(DATA!AH421),DATA!AH421,"n/a")</f>
        <v>2.5127078055726999</v>
      </c>
      <c r="J2656" s="77">
        <f>+IF(ISNUMBER(DATA!AI421),DATA!AI421,"n/a")</f>
        <v>5.7518031298131399E-2</v>
      </c>
      <c r="K2656" s="87">
        <f>+IF(ISNUMBER(DATA!AR421),DATA!AR421,"n/a")</f>
        <v>2.5217316799607299</v>
      </c>
      <c r="L2656" s="77">
        <f>+IF(ISNUMBER(DATA!AS421),DATA!AS421,"n/a")</f>
        <v>8.1249484939634506E-2</v>
      </c>
      <c r="M2656" s="66"/>
      <c r="N2656" s="66"/>
      <c r="O2656" s="66"/>
      <c r="P2656" s="66"/>
      <c r="Q2656" s="66"/>
      <c r="S2656" s="70"/>
      <c r="U2656" s="70"/>
      <c r="W2656" s="70"/>
      <c r="Y2656" s="70"/>
    </row>
    <row r="2657" spans="1:25" s="69" customFormat="1" x14ac:dyDescent="0.2">
      <c r="A2657" s="66" t="s">
        <v>11</v>
      </c>
      <c r="B2657" s="66" t="s">
        <v>23</v>
      </c>
      <c r="C2657" s="66" t="s">
        <v>26</v>
      </c>
      <c r="D2657" s="66" t="s">
        <v>345</v>
      </c>
      <c r="E2657" s="87">
        <f>+IF(ISNUMBER(DATA!N422),DATA!N422,"n/a")</f>
        <v>2.67824643792579</v>
      </c>
      <c r="F2657" s="77">
        <f>+IF(ISNUMBER(DATA!O422),DATA!O422,"n/a")</f>
        <v>1.6455231620886E-2</v>
      </c>
      <c r="G2657" s="87">
        <f>+IF(ISNUMBER(DATA!X422),DATA!X422,"n/a")</f>
        <v>2.7058591460320498</v>
      </c>
      <c r="H2657" s="77">
        <f>+IF(ISNUMBER(DATA!Y422),DATA!Y422,"n/a")</f>
        <v>3.1042177343324599E-2</v>
      </c>
      <c r="I2657" s="87">
        <f>+IF(ISNUMBER(DATA!AH422),DATA!AH422,"n/a")</f>
        <v>2.7401917628095198</v>
      </c>
      <c r="J2657" s="77">
        <f>+IF(ISNUMBER(DATA!AI422),DATA!AI422,"n/a")</f>
        <v>3.5528293226475001E-2</v>
      </c>
      <c r="K2657" s="87">
        <f>+IF(ISNUMBER(DATA!AR422),DATA!AR422,"n/a")</f>
        <v>2.6970185396565198</v>
      </c>
      <c r="L2657" s="77">
        <f>+IF(ISNUMBER(DATA!AS422),DATA!AS422,"n/a")</f>
        <v>2.41599800634518E-2</v>
      </c>
      <c r="M2657" s="66"/>
      <c r="N2657" s="66"/>
      <c r="O2657" s="66"/>
      <c r="P2657" s="66"/>
      <c r="Q2657" s="66"/>
      <c r="S2657" s="70"/>
      <c r="U2657" s="70"/>
      <c r="W2657" s="70"/>
      <c r="Y2657" s="70"/>
    </row>
    <row r="2658" spans="1:25" x14ac:dyDescent="0.2">
      <c r="E2658" s="100"/>
      <c r="F2658" s="102"/>
      <c r="G2658" s="100"/>
      <c r="H2658" s="102"/>
      <c r="I2658" s="100"/>
      <c r="J2658" s="102"/>
      <c r="K2658" s="100"/>
      <c r="L2658" s="102"/>
    </row>
    <row r="2659" spans="1:25" s="69" customFormat="1" x14ac:dyDescent="0.2">
      <c r="A2659" s="66" t="s">
        <v>27</v>
      </c>
      <c r="B2659" s="66" t="s">
        <v>23</v>
      </c>
      <c r="C2659" s="66" t="s">
        <v>0</v>
      </c>
      <c r="D2659" s="66" t="s">
        <v>271</v>
      </c>
      <c r="E2659" s="76">
        <f>+IF(ISNUMBER(DATA!F854),DATA!F854,"n/a")</f>
        <v>31255.66</v>
      </c>
      <c r="F2659" s="77">
        <f>+IF(ISNUMBER(DATA!G854),DATA!G854,"n/a")</f>
        <v>0.168207050282487</v>
      </c>
      <c r="G2659" s="76">
        <f>+IF(ISNUMBER(DATA!P854),DATA!P854,"n/a")</f>
        <v>109165.77</v>
      </c>
      <c r="H2659" s="77">
        <f>+IF(ISNUMBER(DATA!Q854),DATA!Q854,"n/a")</f>
        <v>0.117533632493572</v>
      </c>
      <c r="I2659" s="76">
        <f>+IF(ISNUMBER(DATA!Z854),DATA!Z854,"n/a")</f>
        <v>208295.59</v>
      </c>
      <c r="J2659" s="77">
        <f>+IF(ISNUMBER(DATA!AA854),DATA!AA854,"n/a")</f>
        <v>0.124131093838331</v>
      </c>
      <c r="K2659" s="76">
        <f>+IF(ISNUMBER(DATA!AJ854),DATA!AJ854,"n/a")</f>
        <v>365835.6</v>
      </c>
      <c r="L2659" s="77">
        <f>+IF(ISNUMBER(DATA!AK854),DATA!AK854,"n/a")</f>
        <v>0.11482476663103799</v>
      </c>
      <c r="M2659" s="66"/>
      <c r="N2659" s="66"/>
      <c r="O2659" s="66"/>
      <c r="P2659" s="66"/>
      <c r="Q2659" s="66"/>
      <c r="S2659" s="70"/>
      <c r="U2659" s="70"/>
      <c r="W2659" s="70"/>
      <c r="Y2659" s="70"/>
    </row>
    <row r="2660" spans="1:25" s="69" customFormat="1" x14ac:dyDescent="0.2">
      <c r="A2660" s="66" t="s">
        <v>27</v>
      </c>
      <c r="B2660" s="66" t="s">
        <v>23</v>
      </c>
      <c r="C2660" s="66" t="s">
        <v>0</v>
      </c>
      <c r="D2660" s="66" t="s">
        <v>272</v>
      </c>
      <c r="E2660" s="76">
        <f>+IF(ISNUMBER(DATA!F855),DATA!F855,"n/a")</f>
        <v>184495.35</v>
      </c>
      <c r="F2660" s="77">
        <f>+IF(ISNUMBER(DATA!G855),DATA!G855,"n/a")</f>
        <v>0.14426521374606699</v>
      </c>
      <c r="G2660" s="76">
        <f>+IF(ISNUMBER(DATA!P855),DATA!P855,"n/a")</f>
        <v>548019.80000000005</v>
      </c>
      <c r="H2660" s="77">
        <f>+IF(ISNUMBER(DATA!Q855),DATA!Q855,"n/a")</f>
        <v>3.3627633707823797E-2</v>
      </c>
      <c r="I2660" s="76">
        <f>+IF(ISNUMBER(DATA!Z855),DATA!Z855,"n/a")</f>
        <v>1036998.24</v>
      </c>
      <c r="J2660" s="77">
        <f>+IF(ISNUMBER(DATA!AA855),DATA!AA855,"n/a")</f>
        <v>2.2948270552579801E-2</v>
      </c>
      <c r="K2660" s="76">
        <f>+IF(ISNUMBER(DATA!AJ855),DATA!AJ855,"n/a")</f>
        <v>1997250.18</v>
      </c>
      <c r="L2660" s="77">
        <f>+IF(ISNUMBER(DATA!AK855),DATA!AK855,"n/a")</f>
        <v>-0.131235858279455</v>
      </c>
      <c r="M2660" s="66"/>
      <c r="N2660" s="66"/>
      <c r="O2660" s="66"/>
      <c r="P2660" s="66"/>
      <c r="Q2660" s="66"/>
      <c r="S2660" s="70"/>
      <c r="U2660" s="70"/>
      <c r="W2660" s="70"/>
      <c r="Y2660" s="70"/>
    </row>
    <row r="2661" spans="1:25" s="69" customFormat="1" x14ac:dyDescent="0.2">
      <c r="A2661" s="66" t="s">
        <v>27</v>
      </c>
      <c r="B2661" s="66" t="s">
        <v>23</v>
      </c>
      <c r="C2661" s="66" t="s">
        <v>0</v>
      </c>
      <c r="D2661" s="66" t="s">
        <v>273</v>
      </c>
      <c r="E2661" s="76">
        <f>+IF(ISNUMBER(DATA!F856),DATA!F856,"n/a")</f>
        <v>364791.25</v>
      </c>
      <c r="F2661" s="77">
        <f>+IF(ISNUMBER(DATA!G856),DATA!G856,"n/a")</f>
        <v>5.9054197208227799E-2</v>
      </c>
      <c r="G2661" s="76">
        <f>+IF(ISNUMBER(DATA!P856),DATA!P856,"n/a")</f>
        <v>1188626.77</v>
      </c>
      <c r="H2661" s="77">
        <f>+IF(ISNUMBER(DATA!Q856),DATA!Q856,"n/a")</f>
        <v>6.13919342548317E-2</v>
      </c>
      <c r="I2661" s="76">
        <f>+IF(ISNUMBER(DATA!Z856),DATA!Z856,"n/a")</f>
        <v>2244603.5099999998</v>
      </c>
      <c r="J2661" s="77">
        <f>+IF(ISNUMBER(DATA!AA856),DATA!AA856,"n/a")</f>
        <v>6.1757923914288797E-2</v>
      </c>
      <c r="K2661" s="76">
        <f>+IF(ISNUMBER(DATA!AJ856),DATA!AJ856,"n/a")</f>
        <v>4161932.2</v>
      </c>
      <c r="L2661" s="77">
        <f>+IF(ISNUMBER(DATA!AK856),DATA!AK856,"n/a")</f>
        <v>5.6517678822902803E-2</v>
      </c>
      <c r="M2661" s="66"/>
      <c r="N2661" s="66"/>
      <c r="O2661" s="66"/>
      <c r="P2661" s="66"/>
      <c r="Q2661" s="66"/>
      <c r="S2661" s="70"/>
      <c r="U2661" s="70"/>
      <c r="W2661" s="70"/>
      <c r="Y2661" s="70"/>
    </row>
    <row r="2662" spans="1:25" s="69" customFormat="1" x14ac:dyDescent="0.2">
      <c r="A2662" s="66" t="s">
        <v>27</v>
      </c>
      <c r="B2662" s="66" t="s">
        <v>23</v>
      </c>
      <c r="C2662" s="66" t="s">
        <v>0</v>
      </c>
      <c r="D2662" s="66" t="s">
        <v>274</v>
      </c>
      <c r="E2662" s="76">
        <f>+IF(ISNUMBER(DATA!F857),DATA!F857,"n/a")</f>
        <v>168511.89</v>
      </c>
      <c r="F2662" s="77">
        <f>+IF(ISNUMBER(DATA!G857),DATA!G857,"n/a")</f>
        <v>0.21606122396549701</v>
      </c>
      <c r="G2662" s="76">
        <f>+IF(ISNUMBER(DATA!P857),DATA!P857,"n/a")</f>
        <v>507325.05</v>
      </c>
      <c r="H2662" s="77">
        <f>+IF(ISNUMBER(DATA!Q857),DATA!Q857,"n/a")</f>
        <v>8.8462508802154505E-2</v>
      </c>
      <c r="I2662" s="76">
        <f>+IF(ISNUMBER(DATA!Z857),DATA!Z857,"n/a")</f>
        <v>914760.23</v>
      </c>
      <c r="J2662" s="77">
        <f>+IF(ISNUMBER(DATA!AA857),DATA!AA857,"n/a")</f>
        <v>8.0423409744368804E-2</v>
      </c>
      <c r="K2662" s="76">
        <f>+IF(ISNUMBER(DATA!AJ857),DATA!AJ857,"n/a")</f>
        <v>1733972.19</v>
      </c>
      <c r="L2662" s="77">
        <f>+IF(ISNUMBER(DATA!AK857),DATA!AK857,"n/a")</f>
        <v>5.30578274481932E-2</v>
      </c>
      <c r="M2662" s="66"/>
      <c r="N2662" s="66"/>
      <c r="O2662" s="66"/>
      <c r="P2662" s="66"/>
      <c r="Q2662" s="66"/>
      <c r="S2662" s="70"/>
      <c r="U2662" s="70"/>
      <c r="W2662" s="70"/>
      <c r="Y2662" s="70"/>
    </row>
    <row r="2663" spans="1:25" s="69" customFormat="1" x14ac:dyDescent="0.2">
      <c r="A2663" s="66" t="s">
        <v>27</v>
      </c>
      <c r="B2663" s="66" t="s">
        <v>23</v>
      </c>
      <c r="C2663" s="66" t="s">
        <v>0</v>
      </c>
      <c r="D2663" s="66" t="s">
        <v>275</v>
      </c>
      <c r="E2663" s="76">
        <f>+IF(ISNUMBER(DATA!F858),DATA!F858,"n/a")</f>
        <v>245718.25</v>
      </c>
      <c r="F2663" s="77">
        <f>+IF(ISNUMBER(DATA!G858),DATA!G858,"n/a")</f>
        <v>-0.166944924367641</v>
      </c>
      <c r="G2663" s="76">
        <f>+IF(ISNUMBER(DATA!P858),DATA!P858,"n/a")</f>
        <v>788615.4</v>
      </c>
      <c r="H2663" s="77">
        <f>+IF(ISNUMBER(DATA!Q858),DATA!Q858,"n/a")</f>
        <v>-0.195672152008834</v>
      </c>
      <c r="I2663" s="76">
        <f>+IF(ISNUMBER(DATA!Z858),DATA!Z858,"n/a")</f>
        <v>1488180.39</v>
      </c>
      <c r="J2663" s="77">
        <f>+IF(ISNUMBER(DATA!AA858),DATA!AA858,"n/a")</f>
        <v>-0.19741829652932899</v>
      </c>
      <c r="K2663" s="76">
        <f>+IF(ISNUMBER(DATA!AJ858),DATA!AJ858,"n/a")</f>
        <v>2712517.52</v>
      </c>
      <c r="L2663" s="77">
        <f>+IF(ISNUMBER(DATA!AK858),DATA!AK858,"n/a")</f>
        <v>-0.17369240027799701</v>
      </c>
      <c r="M2663" s="66"/>
      <c r="N2663" s="66"/>
      <c r="O2663" s="66"/>
      <c r="P2663" s="66"/>
      <c r="Q2663" s="66"/>
      <c r="S2663" s="70"/>
      <c r="U2663" s="70"/>
      <c r="W2663" s="70"/>
      <c r="Y2663" s="70"/>
    </row>
    <row r="2664" spans="1:25" s="69" customFormat="1" x14ac:dyDescent="0.2">
      <c r="A2664" s="66" t="s">
        <v>27</v>
      </c>
      <c r="B2664" s="66" t="s">
        <v>23</v>
      </c>
      <c r="C2664" s="66" t="s">
        <v>0</v>
      </c>
      <c r="D2664" s="66" t="s">
        <v>276</v>
      </c>
      <c r="E2664" s="76">
        <f>+IF(ISNUMBER(DATA!F859),DATA!F859,"n/a")</f>
        <v>153054.32</v>
      </c>
      <c r="F2664" s="77">
        <f>+IF(ISNUMBER(DATA!G859),DATA!G859,"n/a")</f>
        <v>-4.5176803560513498E-2</v>
      </c>
      <c r="G2664" s="76">
        <f>+IF(ISNUMBER(DATA!P859),DATA!P859,"n/a")</f>
        <v>529127.79</v>
      </c>
      <c r="H2664" s="77">
        <f>+IF(ISNUMBER(DATA!Q859),DATA!Q859,"n/a")</f>
        <v>-2.82575431472037E-2</v>
      </c>
      <c r="I2664" s="76">
        <f>+IF(ISNUMBER(DATA!Z859),DATA!Z859,"n/a")</f>
        <v>1018079</v>
      </c>
      <c r="J2664" s="77">
        <f>+IF(ISNUMBER(DATA!AA859),DATA!AA859,"n/a")</f>
        <v>-3.6856645448284799E-2</v>
      </c>
      <c r="K2664" s="76">
        <f>+IF(ISNUMBER(DATA!AJ859),DATA!AJ859,"n/a")</f>
        <v>1901824.47</v>
      </c>
      <c r="L2664" s="77">
        <f>+IF(ISNUMBER(DATA!AK859),DATA!AK859,"n/a")</f>
        <v>-8.2920205083369003E-2</v>
      </c>
      <c r="M2664" s="66"/>
      <c r="N2664" s="66"/>
      <c r="O2664" s="66"/>
      <c r="P2664" s="66"/>
      <c r="Q2664" s="66"/>
      <c r="S2664" s="70"/>
      <c r="U2664" s="70"/>
      <c r="W2664" s="70"/>
      <c r="Y2664" s="70"/>
    </row>
    <row r="2665" spans="1:25" s="69" customFormat="1" x14ac:dyDescent="0.2">
      <c r="A2665" s="66" t="s">
        <v>27</v>
      </c>
      <c r="B2665" s="66" t="s">
        <v>23</v>
      </c>
      <c r="C2665" s="66" t="s">
        <v>0</v>
      </c>
      <c r="D2665" s="66" t="s">
        <v>277</v>
      </c>
      <c r="E2665" s="76">
        <f>+IF(ISNUMBER(DATA!F860),DATA!F860,"n/a")</f>
        <v>113067.04</v>
      </c>
      <c r="F2665" s="77">
        <f>+IF(ISNUMBER(DATA!G860),DATA!G860,"n/a")</f>
        <v>0.137528903014948</v>
      </c>
      <c r="G2665" s="76">
        <f>+IF(ISNUMBER(DATA!P860),DATA!P860,"n/a")</f>
        <v>365590.97</v>
      </c>
      <c r="H2665" s="77">
        <f>+IF(ISNUMBER(DATA!Q860),DATA!Q860,"n/a")</f>
        <v>0.141538858617794</v>
      </c>
      <c r="I2665" s="76">
        <f>+IF(ISNUMBER(DATA!Z860),DATA!Z860,"n/a")</f>
        <v>680775.03</v>
      </c>
      <c r="J2665" s="77">
        <f>+IF(ISNUMBER(DATA!AA860),DATA!AA860,"n/a")</f>
        <v>0.190833440284291</v>
      </c>
      <c r="K2665" s="76">
        <f>+IF(ISNUMBER(DATA!AJ860),DATA!AJ860,"n/a")</f>
        <v>1171635.6599999999</v>
      </c>
      <c r="L2665" s="77">
        <f>+IF(ISNUMBER(DATA!AK860),DATA!AK860,"n/a")</f>
        <v>6.3591079287865906E-2</v>
      </c>
      <c r="M2665" s="66"/>
      <c r="N2665" s="66"/>
      <c r="O2665" s="66"/>
      <c r="P2665" s="66"/>
      <c r="Q2665" s="66"/>
      <c r="S2665" s="70"/>
      <c r="U2665" s="70"/>
      <c r="W2665" s="70"/>
      <c r="Y2665" s="70"/>
    </row>
    <row r="2666" spans="1:25" s="69" customFormat="1" x14ac:dyDescent="0.2">
      <c r="A2666" s="66" t="s">
        <v>27</v>
      </c>
      <c r="B2666" s="66" t="s">
        <v>23</v>
      </c>
      <c r="C2666" s="66" t="s">
        <v>0</v>
      </c>
      <c r="D2666" s="66" t="s">
        <v>278</v>
      </c>
      <c r="E2666" s="76">
        <f>+IF(ISNUMBER(DATA!F861),DATA!F861,"n/a")</f>
        <v>136292.93</v>
      </c>
      <c r="F2666" s="77">
        <f>+IF(ISNUMBER(DATA!G861),DATA!G861,"n/a")</f>
        <v>-9.8226371345956701E-2</v>
      </c>
      <c r="G2666" s="76">
        <f>+IF(ISNUMBER(DATA!P861),DATA!P861,"n/a")</f>
        <v>498078.43</v>
      </c>
      <c r="H2666" s="77">
        <f>+IF(ISNUMBER(DATA!Q861),DATA!Q861,"n/a")</f>
        <v>2.0573343251467902E-3</v>
      </c>
      <c r="I2666" s="76">
        <f>+IF(ISNUMBER(DATA!Z861),DATA!Z861,"n/a")</f>
        <v>973692.91</v>
      </c>
      <c r="J2666" s="77">
        <f>+IF(ISNUMBER(DATA!AA861),DATA!AA861,"n/a")</f>
        <v>3.0495490858834198E-2</v>
      </c>
      <c r="K2666" s="76">
        <f>+IF(ISNUMBER(DATA!AJ861),DATA!AJ861,"n/a")</f>
        <v>1841651.14</v>
      </c>
      <c r="L2666" s="77">
        <f>+IF(ISNUMBER(DATA!AK861),DATA!AK861,"n/a")</f>
        <v>5.7391256478365502E-2</v>
      </c>
      <c r="M2666" s="66"/>
      <c r="N2666" s="66"/>
      <c r="O2666" s="66"/>
      <c r="P2666" s="66"/>
      <c r="Q2666" s="66"/>
      <c r="S2666" s="70"/>
      <c r="U2666" s="70"/>
      <c r="W2666" s="70"/>
      <c r="Y2666" s="70"/>
    </row>
    <row r="2667" spans="1:25" s="69" customFormat="1" x14ac:dyDescent="0.2">
      <c r="A2667" s="66" t="s">
        <v>27</v>
      </c>
      <c r="B2667" s="66" t="s">
        <v>23</v>
      </c>
      <c r="C2667" s="66" t="s">
        <v>0</v>
      </c>
      <c r="D2667" s="66" t="s">
        <v>279</v>
      </c>
      <c r="E2667" s="76">
        <f>+IF(ISNUMBER(DATA!F862),DATA!F862,"n/a")</f>
        <v>18673.77</v>
      </c>
      <c r="F2667" s="77">
        <f>+IF(ISNUMBER(DATA!G862),DATA!G862,"n/a")</f>
        <v>-0.121144606296267</v>
      </c>
      <c r="G2667" s="76">
        <f>+IF(ISNUMBER(DATA!P862),DATA!P862,"n/a")</f>
        <v>69142.36</v>
      </c>
      <c r="H2667" s="77">
        <f>+IF(ISNUMBER(DATA!Q862),DATA!Q862,"n/a")</f>
        <v>-2.5338364073456E-2</v>
      </c>
      <c r="I2667" s="76">
        <f>+IF(ISNUMBER(DATA!Z862),DATA!Z862,"n/a")</f>
        <v>135079.72</v>
      </c>
      <c r="J2667" s="77">
        <f>+IF(ISNUMBER(DATA!AA862),DATA!AA862,"n/a")</f>
        <v>-0.142728727785979</v>
      </c>
      <c r="K2667" s="76">
        <f>+IF(ISNUMBER(DATA!AJ862),DATA!AJ862,"n/a")</f>
        <v>301104.7</v>
      </c>
      <c r="L2667" s="77">
        <f>+IF(ISNUMBER(DATA!AK862),DATA!AK862,"n/a")</f>
        <v>-0.52506571293905502</v>
      </c>
      <c r="M2667" s="66"/>
      <c r="N2667" s="66"/>
      <c r="O2667" s="66"/>
      <c r="P2667" s="66"/>
      <c r="Q2667" s="66"/>
      <c r="S2667" s="70"/>
      <c r="U2667" s="70"/>
      <c r="W2667" s="70"/>
      <c r="Y2667" s="70"/>
    </row>
    <row r="2668" spans="1:25" s="69" customFormat="1" x14ac:dyDescent="0.2">
      <c r="A2668" s="66" t="s">
        <v>27</v>
      </c>
      <c r="B2668" s="66" t="s">
        <v>23</v>
      </c>
      <c r="C2668" s="66" t="s">
        <v>0</v>
      </c>
      <c r="D2668" s="66" t="s">
        <v>280</v>
      </c>
      <c r="E2668" s="76">
        <f>+IF(ISNUMBER(DATA!F863),DATA!F863,"n/a")</f>
        <v>82698.06</v>
      </c>
      <c r="F2668" s="77">
        <f>+IF(ISNUMBER(DATA!G863),DATA!G863,"n/a")</f>
        <v>0.11052881211721401</v>
      </c>
      <c r="G2668" s="76">
        <f>+IF(ISNUMBER(DATA!P863),DATA!P863,"n/a")</f>
        <v>287597.90000000002</v>
      </c>
      <c r="H2668" s="77">
        <f>+IF(ISNUMBER(DATA!Q863),DATA!Q863,"n/a")</f>
        <v>0.14168429356458501</v>
      </c>
      <c r="I2668" s="76">
        <f>+IF(ISNUMBER(DATA!Z863),DATA!Z863,"n/a")</f>
        <v>564864.93999999994</v>
      </c>
      <c r="J2668" s="77">
        <f>+IF(ISNUMBER(DATA!AA863),DATA!AA863,"n/a")</f>
        <v>0.129981639909372</v>
      </c>
      <c r="K2668" s="76">
        <f>+IF(ISNUMBER(DATA!AJ863),DATA!AJ863,"n/a")</f>
        <v>1065567.98</v>
      </c>
      <c r="L2668" s="77">
        <f>+IF(ISNUMBER(DATA!AK863),DATA!AK863,"n/a")</f>
        <v>0.13089770100989401</v>
      </c>
      <c r="M2668" s="66"/>
      <c r="N2668" s="66"/>
      <c r="O2668" s="66"/>
      <c r="P2668" s="66"/>
      <c r="Q2668" s="66"/>
      <c r="S2668" s="70"/>
      <c r="U2668" s="70"/>
      <c r="W2668" s="70"/>
      <c r="Y2668" s="70"/>
    </row>
    <row r="2669" spans="1:25" s="69" customFormat="1" x14ac:dyDescent="0.2">
      <c r="A2669" s="66" t="s">
        <v>27</v>
      </c>
      <c r="B2669" s="66" t="s">
        <v>23</v>
      </c>
      <c r="C2669" s="66" t="s">
        <v>0</v>
      </c>
      <c r="D2669" s="66" t="s">
        <v>281</v>
      </c>
      <c r="E2669" s="76">
        <f>+IF(ISNUMBER(DATA!F864),DATA!F864,"n/a")</f>
        <v>46008.36</v>
      </c>
      <c r="F2669" s="77">
        <f>+IF(ISNUMBER(DATA!G864),DATA!G864,"n/a")</f>
        <v>-0.40870913428513</v>
      </c>
      <c r="G2669" s="76">
        <f>+IF(ISNUMBER(DATA!P864),DATA!P864,"n/a")</f>
        <v>163434.69</v>
      </c>
      <c r="H2669" s="77">
        <f>+IF(ISNUMBER(DATA!Q864),DATA!Q864,"n/a")</f>
        <v>-0.37883198603831603</v>
      </c>
      <c r="I2669" s="76">
        <f>+IF(ISNUMBER(DATA!Z864),DATA!Z864,"n/a")</f>
        <v>318776.02</v>
      </c>
      <c r="J2669" s="77">
        <f>+IF(ISNUMBER(DATA!AA864),DATA!AA864,"n/a")</f>
        <v>-0.35015310366312702</v>
      </c>
      <c r="K2669" s="76">
        <f>+IF(ISNUMBER(DATA!AJ864),DATA!AJ864,"n/a")</f>
        <v>628091.78</v>
      </c>
      <c r="L2669" s="77">
        <f>+IF(ISNUMBER(DATA!AK864),DATA!AK864,"n/a")</f>
        <v>-0.30455837777354999</v>
      </c>
      <c r="M2669" s="66"/>
      <c r="N2669" s="66"/>
      <c r="O2669" s="66"/>
      <c r="P2669" s="66"/>
      <c r="Q2669" s="66"/>
      <c r="S2669" s="70"/>
      <c r="U2669" s="70"/>
      <c r="W2669" s="70"/>
      <c r="Y2669" s="70"/>
    </row>
    <row r="2670" spans="1:25" s="69" customFormat="1" x14ac:dyDescent="0.2">
      <c r="A2670" s="66" t="s">
        <v>27</v>
      </c>
      <c r="B2670" s="66" t="s">
        <v>23</v>
      </c>
      <c r="C2670" s="66" t="s">
        <v>0</v>
      </c>
      <c r="D2670" s="66" t="s">
        <v>282</v>
      </c>
      <c r="E2670" s="76">
        <f>+IF(ISNUMBER(DATA!F865),DATA!F865,"n/a")</f>
        <v>148818.42000000001</v>
      </c>
      <c r="F2670" s="77">
        <f>+IF(ISNUMBER(DATA!G865),DATA!G865,"n/a")</f>
        <v>9.1154130273396403E-2</v>
      </c>
      <c r="G2670" s="76">
        <f>+IF(ISNUMBER(DATA!P865),DATA!P865,"n/a")</f>
        <v>507664.21</v>
      </c>
      <c r="H2670" s="77">
        <f>+IF(ISNUMBER(DATA!Q865),DATA!Q865,"n/a")</f>
        <v>0.107306043538408</v>
      </c>
      <c r="I2670" s="76">
        <f>+IF(ISNUMBER(DATA!Z865),DATA!Z865,"n/a")</f>
        <v>950584.66</v>
      </c>
      <c r="J2670" s="77">
        <f>+IF(ISNUMBER(DATA!AA865),DATA!AA865,"n/a")</f>
        <v>0.11310001095670601</v>
      </c>
      <c r="K2670" s="76">
        <f>+IF(ISNUMBER(DATA!AJ865),DATA!AJ865,"n/a")</f>
        <v>1792763.77</v>
      </c>
      <c r="L2670" s="77">
        <f>+IF(ISNUMBER(DATA!AK865),DATA!AK865,"n/a")</f>
        <v>4.0543488332928701E-2</v>
      </c>
      <c r="M2670" s="66"/>
      <c r="N2670" s="66"/>
      <c r="O2670" s="66"/>
      <c r="P2670" s="66"/>
      <c r="Q2670" s="66"/>
      <c r="S2670" s="70"/>
      <c r="U2670" s="70"/>
      <c r="W2670" s="70"/>
      <c r="Y2670" s="70"/>
    </row>
    <row r="2671" spans="1:25" s="69" customFormat="1" x14ac:dyDescent="0.2">
      <c r="A2671" s="66" t="s">
        <v>27</v>
      </c>
      <c r="B2671" s="66" t="s">
        <v>23</v>
      </c>
      <c r="C2671" s="66" t="s">
        <v>0</v>
      </c>
      <c r="D2671" s="66" t="s">
        <v>283</v>
      </c>
      <c r="E2671" s="76">
        <f>+IF(ISNUMBER(DATA!F866),DATA!F866,"n/a")</f>
        <v>75784.89</v>
      </c>
      <c r="F2671" s="77">
        <f>+IF(ISNUMBER(DATA!G866),DATA!G866,"n/a")</f>
        <v>0.155123292081011</v>
      </c>
      <c r="G2671" s="76">
        <f>+IF(ISNUMBER(DATA!P866),DATA!P866,"n/a")</f>
        <v>254697.52</v>
      </c>
      <c r="H2671" s="77">
        <f>+IF(ISNUMBER(DATA!Q866),DATA!Q866,"n/a")</f>
        <v>0.163689376253223</v>
      </c>
      <c r="I2671" s="76">
        <f>+IF(ISNUMBER(DATA!Z866),DATA!Z866,"n/a")</f>
        <v>496986.65</v>
      </c>
      <c r="J2671" s="77">
        <f>+IF(ISNUMBER(DATA!AA866),DATA!AA866,"n/a")</f>
        <v>0.14254382652619901</v>
      </c>
      <c r="K2671" s="76">
        <f>+IF(ISNUMBER(DATA!AJ866),DATA!AJ866,"n/a")</f>
        <v>877453.51</v>
      </c>
      <c r="L2671" s="77">
        <f>+IF(ISNUMBER(DATA!AK866),DATA!AK866,"n/a")</f>
        <v>0.131195371246213</v>
      </c>
      <c r="M2671" s="66"/>
      <c r="N2671" s="66"/>
      <c r="O2671" s="66"/>
      <c r="P2671" s="66"/>
      <c r="Q2671" s="66"/>
      <c r="S2671" s="70"/>
      <c r="U2671" s="70"/>
      <c r="W2671" s="70"/>
      <c r="Y2671" s="70"/>
    </row>
    <row r="2672" spans="1:25" s="69" customFormat="1" x14ac:dyDescent="0.2">
      <c r="A2672" s="66" t="s">
        <v>27</v>
      </c>
      <c r="B2672" s="66" t="s">
        <v>23</v>
      </c>
      <c r="C2672" s="66" t="s">
        <v>0</v>
      </c>
      <c r="D2672" s="66" t="s">
        <v>284</v>
      </c>
      <c r="E2672" s="76">
        <f>+IF(ISNUMBER(DATA!F867),DATA!F867,"n/a")</f>
        <v>59258.85</v>
      </c>
      <c r="F2672" s="77">
        <f>+IF(ISNUMBER(DATA!G867),DATA!G867,"n/a")</f>
        <v>-0.45785485305257601</v>
      </c>
      <c r="G2672" s="76">
        <f>+IF(ISNUMBER(DATA!P867),DATA!P867,"n/a")</f>
        <v>236043.99</v>
      </c>
      <c r="H2672" s="77">
        <f>+IF(ISNUMBER(DATA!Q867),DATA!Q867,"n/a")</f>
        <v>-0.38703453494589402</v>
      </c>
      <c r="I2672" s="76">
        <f>+IF(ISNUMBER(DATA!Z867),DATA!Z867,"n/a")</f>
        <v>464642.73</v>
      </c>
      <c r="J2672" s="77">
        <f>+IF(ISNUMBER(DATA!AA867),DATA!AA867,"n/a")</f>
        <v>-0.368149994196109</v>
      </c>
      <c r="K2672" s="76">
        <f>+IF(ISNUMBER(DATA!AJ867),DATA!AJ867,"n/a")</f>
        <v>923446.61</v>
      </c>
      <c r="L2672" s="77">
        <f>+IF(ISNUMBER(DATA!AK867),DATA!AK867,"n/a")</f>
        <v>-0.35320557801423502</v>
      </c>
      <c r="M2672" s="66"/>
      <c r="N2672" s="66"/>
      <c r="O2672" s="66"/>
      <c r="P2672" s="66"/>
      <c r="Q2672" s="66"/>
      <c r="S2672" s="70"/>
      <c r="U2672" s="70"/>
      <c r="W2672" s="70"/>
      <c r="Y2672" s="70"/>
    </row>
    <row r="2673" spans="1:25" s="69" customFormat="1" x14ac:dyDescent="0.2">
      <c r="A2673" s="66" t="s">
        <v>27</v>
      </c>
      <c r="B2673" s="66" t="s">
        <v>23</v>
      </c>
      <c r="C2673" s="66" t="s">
        <v>0</v>
      </c>
      <c r="D2673" s="66" t="s">
        <v>285</v>
      </c>
      <c r="E2673" s="76">
        <f>+IF(ISNUMBER(DATA!F868),DATA!F868,"n/a")</f>
        <v>68325.98</v>
      </c>
      <c r="F2673" s="77">
        <f>+IF(ISNUMBER(DATA!G868),DATA!G868,"n/a")</f>
        <v>-2.6461209826694799E-2</v>
      </c>
      <c r="G2673" s="76">
        <f>+IF(ISNUMBER(DATA!P868),DATA!P868,"n/a")</f>
        <v>284992.52</v>
      </c>
      <c r="H2673" s="77">
        <f>+IF(ISNUMBER(DATA!Q868),DATA!Q868,"n/a")</f>
        <v>9.5698681566919602E-2</v>
      </c>
      <c r="I2673" s="76">
        <f>+IF(ISNUMBER(DATA!Z868),DATA!Z868,"n/a")</f>
        <v>561491.61</v>
      </c>
      <c r="J2673" s="77">
        <f>+IF(ISNUMBER(DATA!AA868),DATA!AA868,"n/a")</f>
        <v>0.107594173640143</v>
      </c>
      <c r="K2673" s="76">
        <f>+IF(ISNUMBER(DATA!AJ868),DATA!AJ868,"n/a")</f>
        <v>1057297.42</v>
      </c>
      <c r="L2673" s="77">
        <f>+IF(ISNUMBER(DATA!AK868),DATA!AK868,"n/a")</f>
        <v>3.4663250883267702E-2</v>
      </c>
      <c r="M2673" s="66"/>
      <c r="N2673" s="66"/>
      <c r="O2673" s="66"/>
      <c r="P2673" s="66"/>
      <c r="Q2673" s="66"/>
      <c r="S2673" s="70"/>
      <c r="U2673" s="70"/>
      <c r="W2673" s="70"/>
      <c r="Y2673" s="70"/>
    </row>
    <row r="2674" spans="1:25" s="69" customFormat="1" x14ac:dyDescent="0.2">
      <c r="A2674" s="66" t="s">
        <v>27</v>
      </c>
      <c r="B2674" s="66" t="s">
        <v>23</v>
      </c>
      <c r="C2674" s="66" t="s">
        <v>0</v>
      </c>
      <c r="D2674" s="66" t="s">
        <v>286</v>
      </c>
      <c r="E2674" s="76">
        <f>+IF(ISNUMBER(DATA!F869),DATA!F869,"n/a")</f>
        <v>210002.94</v>
      </c>
      <c r="F2674" s="77">
        <f>+IF(ISNUMBER(DATA!G869),DATA!G869,"n/a")</f>
        <v>-1.18453100015837E-3</v>
      </c>
      <c r="G2674" s="76">
        <f>+IF(ISNUMBER(DATA!P869),DATA!P869,"n/a")</f>
        <v>681877.82</v>
      </c>
      <c r="H2674" s="77">
        <f>+IF(ISNUMBER(DATA!Q869),DATA!Q869,"n/a")</f>
        <v>-2.8285534537222198E-2</v>
      </c>
      <c r="I2674" s="76">
        <f>+IF(ISNUMBER(DATA!Z869),DATA!Z869,"n/a")</f>
        <v>1286608.4099999999</v>
      </c>
      <c r="J2674" s="77">
        <f>+IF(ISNUMBER(DATA!AA869),DATA!AA869,"n/a")</f>
        <v>-4.5488779922295698E-2</v>
      </c>
      <c r="K2674" s="76">
        <f>+IF(ISNUMBER(DATA!AJ869),DATA!AJ869,"n/a")</f>
        <v>2515410.02</v>
      </c>
      <c r="L2674" s="77">
        <f>+IF(ISNUMBER(DATA!AK869),DATA!AK869,"n/a")</f>
        <v>1.2841934114942099E-3</v>
      </c>
      <c r="M2674" s="66"/>
      <c r="N2674" s="66"/>
      <c r="O2674" s="66"/>
      <c r="P2674" s="66"/>
      <c r="Q2674" s="66"/>
      <c r="S2674" s="70"/>
      <c r="U2674" s="70"/>
      <c r="W2674" s="70"/>
      <c r="Y2674" s="70"/>
    </row>
    <row r="2675" spans="1:25" s="69" customFormat="1" x14ac:dyDescent="0.2">
      <c r="A2675" s="66" t="s">
        <v>27</v>
      </c>
      <c r="B2675" s="66" t="s">
        <v>23</v>
      </c>
      <c r="C2675" s="66" t="s">
        <v>0</v>
      </c>
      <c r="D2675" s="66" t="s">
        <v>287</v>
      </c>
      <c r="E2675" s="76">
        <f>+IF(ISNUMBER(DATA!F870),DATA!F870,"n/a")</f>
        <v>229528.77</v>
      </c>
      <c r="F2675" s="77">
        <f>+IF(ISNUMBER(DATA!G870),DATA!G870,"n/a")</f>
        <v>3.2123295349511603E-2</v>
      </c>
      <c r="G2675" s="76">
        <f>+IF(ISNUMBER(DATA!P870),DATA!P870,"n/a")</f>
        <v>647997.86</v>
      </c>
      <c r="H2675" s="77">
        <f>+IF(ISNUMBER(DATA!Q870),DATA!Q870,"n/a")</f>
        <v>-8.4482629241544507E-3</v>
      </c>
      <c r="I2675" s="76">
        <f>+IF(ISNUMBER(DATA!Z870),DATA!Z870,"n/a")</f>
        <v>1218767.57</v>
      </c>
      <c r="J2675" s="77">
        <f>+IF(ISNUMBER(DATA!AA870),DATA!AA870,"n/a")</f>
        <v>-4.16193908423289E-2</v>
      </c>
      <c r="K2675" s="76">
        <f>+IF(ISNUMBER(DATA!AJ870),DATA!AJ870,"n/a")</f>
        <v>2248257.94</v>
      </c>
      <c r="L2675" s="77">
        <f>+IF(ISNUMBER(DATA!AK870),DATA!AK870,"n/a")</f>
        <v>1.6769071107071602E-2</v>
      </c>
      <c r="M2675" s="66"/>
      <c r="N2675" s="66"/>
      <c r="O2675" s="66"/>
      <c r="P2675" s="66"/>
      <c r="Q2675" s="66"/>
      <c r="S2675" s="70"/>
      <c r="U2675" s="70"/>
      <c r="W2675" s="70"/>
      <c r="Y2675" s="70"/>
    </row>
    <row r="2676" spans="1:25" s="69" customFormat="1" x14ac:dyDescent="0.2">
      <c r="A2676" s="66" t="s">
        <v>27</v>
      </c>
      <c r="B2676" s="66" t="s">
        <v>23</v>
      </c>
      <c r="C2676" s="66" t="s">
        <v>0</v>
      </c>
      <c r="D2676" s="66" t="s">
        <v>288</v>
      </c>
      <c r="E2676" s="76">
        <f>+IF(ISNUMBER(DATA!F871),DATA!F871,"n/a")</f>
        <v>64411.71</v>
      </c>
      <c r="F2676" s="77">
        <f>+IF(ISNUMBER(DATA!G871),DATA!G871,"n/a")</f>
        <v>0.162283992520871</v>
      </c>
      <c r="G2676" s="76">
        <f>+IF(ISNUMBER(DATA!P871),DATA!P871,"n/a")</f>
        <v>209870.51</v>
      </c>
      <c r="H2676" s="77">
        <f>+IF(ISNUMBER(DATA!Q871),DATA!Q871,"n/a")</f>
        <v>0.108444560873592</v>
      </c>
      <c r="I2676" s="76">
        <f>+IF(ISNUMBER(DATA!Z871),DATA!Z871,"n/a")</f>
        <v>388708.43</v>
      </c>
      <c r="J2676" s="77">
        <f>+IF(ISNUMBER(DATA!AA871),DATA!AA871,"n/a")</f>
        <v>2.8959240491545499E-2</v>
      </c>
      <c r="K2676" s="76">
        <f>+IF(ISNUMBER(DATA!AJ871),DATA!AJ871,"n/a")</f>
        <v>770928.35</v>
      </c>
      <c r="L2676" s="77">
        <f>+IF(ISNUMBER(DATA!AK871),DATA!AK871,"n/a")</f>
        <v>-0.18815809797944799</v>
      </c>
      <c r="M2676" s="66"/>
      <c r="N2676" s="66"/>
      <c r="O2676" s="66"/>
      <c r="P2676" s="66"/>
      <c r="Q2676" s="66"/>
      <c r="S2676" s="70"/>
      <c r="U2676" s="70"/>
      <c r="W2676" s="70"/>
      <c r="Y2676" s="70"/>
    </row>
    <row r="2677" spans="1:25" s="69" customFormat="1" x14ac:dyDescent="0.2">
      <c r="A2677" s="66" t="s">
        <v>27</v>
      </c>
      <c r="B2677" s="66" t="s">
        <v>23</v>
      </c>
      <c r="C2677" s="66" t="s">
        <v>0</v>
      </c>
      <c r="D2677" s="66" t="s">
        <v>289</v>
      </c>
      <c r="E2677" s="76">
        <f>+IF(ISNUMBER(DATA!F872),DATA!F872,"n/a")</f>
        <v>48050.78</v>
      </c>
      <c r="F2677" s="77">
        <f>+IF(ISNUMBER(DATA!G872),DATA!G872,"n/a")</f>
        <v>-7.8232168158416507E-2</v>
      </c>
      <c r="G2677" s="76">
        <f>+IF(ISNUMBER(DATA!P872),DATA!P872,"n/a")</f>
        <v>176089.93</v>
      </c>
      <c r="H2677" s="77">
        <f>+IF(ISNUMBER(DATA!Q872),DATA!Q872,"n/a")</f>
        <v>2.1879224042502502E-3</v>
      </c>
      <c r="I2677" s="76">
        <f>+IF(ISNUMBER(DATA!Z872),DATA!Z872,"n/a")</f>
        <v>332158.59999999998</v>
      </c>
      <c r="J2677" s="77">
        <f>+IF(ISNUMBER(DATA!AA872),DATA!AA872,"n/a")</f>
        <v>-3.44462238261109E-2</v>
      </c>
      <c r="K2677" s="76">
        <f>+IF(ISNUMBER(DATA!AJ872),DATA!AJ872,"n/a")</f>
        <v>649633.56999999995</v>
      </c>
      <c r="L2677" s="77">
        <f>+IF(ISNUMBER(DATA!AK872),DATA!AK872,"n/a")</f>
        <v>-0.16750946851378801</v>
      </c>
      <c r="M2677" s="66"/>
      <c r="N2677" s="66"/>
      <c r="O2677" s="66"/>
      <c r="P2677" s="66"/>
      <c r="Q2677" s="66"/>
      <c r="S2677" s="70"/>
      <c r="U2677" s="70"/>
      <c r="W2677" s="70"/>
      <c r="Y2677" s="70"/>
    </row>
    <row r="2678" spans="1:25" s="69" customFormat="1" x14ac:dyDescent="0.2">
      <c r="A2678" s="66" t="s">
        <v>27</v>
      </c>
      <c r="B2678" s="66" t="s">
        <v>23</v>
      </c>
      <c r="C2678" s="66" t="s">
        <v>0</v>
      </c>
      <c r="D2678" s="66" t="s">
        <v>290</v>
      </c>
      <c r="E2678" s="76">
        <f>+IF(ISNUMBER(DATA!F873),DATA!F873,"n/a")</f>
        <v>137499.74</v>
      </c>
      <c r="F2678" s="77">
        <f>+IF(ISNUMBER(DATA!G873),DATA!G873,"n/a")</f>
        <v>0.28373668727527002</v>
      </c>
      <c r="G2678" s="76">
        <f>+IF(ISNUMBER(DATA!P873),DATA!P873,"n/a")</f>
        <v>396734.86</v>
      </c>
      <c r="H2678" s="77">
        <f>+IF(ISNUMBER(DATA!Q873),DATA!Q873,"n/a")</f>
        <v>7.7301497757402998E-2</v>
      </c>
      <c r="I2678" s="76">
        <f>+IF(ISNUMBER(DATA!Z873),DATA!Z873,"n/a")</f>
        <v>727979.91</v>
      </c>
      <c r="J2678" s="77">
        <f>+IF(ISNUMBER(DATA!AA873),DATA!AA873,"n/a")</f>
        <v>7.06031841852722E-2</v>
      </c>
      <c r="K2678" s="76">
        <f>+IF(ISNUMBER(DATA!AJ873),DATA!AJ873,"n/a")</f>
        <v>1361015.27</v>
      </c>
      <c r="L2678" s="77">
        <f>+IF(ISNUMBER(DATA!AK873),DATA!AK873,"n/a")</f>
        <v>7.8183961533616397E-2</v>
      </c>
      <c r="M2678" s="66"/>
      <c r="N2678" s="66"/>
      <c r="O2678" s="66"/>
      <c r="P2678" s="66"/>
      <c r="Q2678" s="66"/>
      <c r="S2678" s="70"/>
      <c r="U2678" s="70"/>
      <c r="W2678" s="70"/>
      <c r="Y2678" s="70"/>
    </row>
    <row r="2679" spans="1:25" s="69" customFormat="1" x14ac:dyDescent="0.2">
      <c r="A2679" s="66" t="s">
        <v>27</v>
      </c>
      <c r="B2679" s="66" t="s">
        <v>23</v>
      </c>
      <c r="C2679" s="66" t="s">
        <v>0</v>
      </c>
      <c r="D2679" s="66" t="s">
        <v>291</v>
      </c>
      <c r="E2679" s="76">
        <f>+IF(ISNUMBER(DATA!F874),DATA!F874,"n/a")</f>
        <v>35863.78</v>
      </c>
      <c r="F2679" s="77">
        <f>+IF(ISNUMBER(DATA!G874),DATA!G874,"n/a")</f>
        <v>0.92883841953030799</v>
      </c>
      <c r="G2679" s="76">
        <f>+IF(ISNUMBER(DATA!P874),DATA!P874,"n/a")</f>
        <v>89109.05</v>
      </c>
      <c r="H2679" s="77">
        <f>+IF(ISNUMBER(DATA!Q874),DATA!Q874,"n/a")</f>
        <v>0.46986569991986699</v>
      </c>
      <c r="I2679" s="76">
        <f>+IF(ISNUMBER(DATA!Z874),DATA!Z874,"n/a")</f>
        <v>150901.04999999999</v>
      </c>
      <c r="J2679" s="77">
        <f>+IF(ISNUMBER(DATA!AA874),DATA!AA874,"n/a")</f>
        <v>0.31744825406581401</v>
      </c>
      <c r="K2679" s="76">
        <f>+IF(ISNUMBER(DATA!AJ874),DATA!AJ874,"n/a")</f>
        <v>256602.86</v>
      </c>
      <c r="L2679" s="77">
        <f>+IF(ISNUMBER(DATA!AK874),DATA!AK874,"n/a")</f>
        <v>-0.41659657832477698</v>
      </c>
      <c r="M2679" s="66"/>
      <c r="N2679" s="66"/>
      <c r="O2679" s="66"/>
      <c r="P2679" s="66"/>
      <c r="Q2679" s="66"/>
      <c r="S2679" s="70"/>
      <c r="U2679" s="70"/>
      <c r="W2679" s="70"/>
      <c r="Y2679" s="70"/>
    </row>
    <row r="2680" spans="1:25" s="69" customFormat="1" x14ac:dyDescent="0.2">
      <c r="A2680" s="66" t="s">
        <v>27</v>
      </c>
      <c r="B2680" s="66" t="s">
        <v>23</v>
      </c>
      <c r="C2680" s="66" t="s">
        <v>0</v>
      </c>
      <c r="D2680" s="66" t="s">
        <v>292</v>
      </c>
      <c r="E2680" s="76">
        <f>+IF(ISNUMBER(DATA!F875),DATA!F875,"n/a")</f>
        <v>232940.62</v>
      </c>
      <c r="F2680" s="77">
        <f>+IF(ISNUMBER(DATA!G875),DATA!G875,"n/a")</f>
        <v>5.05820490489809E-2</v>
      </c>
      <c r="G2680" s="76">
        <f>+IF(ISNUMBER(DATA!P875),DATA!P875,"n/a")</f>
        <v>783392.67</v>
      </c>
      <c r="H2680" s="77">
        <f>+IF(ISNUMBER(DATA!Q875),DATA!Q875,"n/a")</f>
        <v>-0.24372947496475</v>
      </c>
      <c r="I2680" s="76">
        <f>+IF(ISNUMBER(DATA!Z875),DATA!Z875,"n/a")</f>
        <v>1556751.4</v>
      </c>
      <c r="J2680" s="77">
        <f>+IF(ISNUMBER(DATA!AA875),DATA!AA875,"n/a")</f>
        <v>-0.29612614175030599</v>
      </c>
      <c r="K2680" s="76">
        <f>+IF(ISNUMBER(DATA!AJ875),DATA!AJ875,"n/a")</f>
        <v>2870435.24</v>
      </c>
      <c r="L2680" s="77">
        <f>+IF(ISNUMBER(DATA!AK875),DATA!AK875,"n/a")</f>
        <v>-0.31913976661724203</v>
      </c>
      <c r="M2680" s="66"/>
      <c r="N2680" s="66"/>
      <c r="O2680" s="66"/>
      <c r="P2680" s="66"/>
      <c r="Q2680" s="66"/>
      <c r="S2680" s="70"/>
      <c r="U2680" s="70"/>
      <c r="W2680" s="70"/>
      <c r="Y2680" s="70"/>
    </row>
    <row r="2681" spans="1:25" s="69" customFormat="1" x14ac:dyDescent="0.2">
      <c r="A2681" s="66" t="s">
        <v>27</v>
      </c>
      <c r="B2681" s="66" t="s">
        <v>23</v>
      </c>
      <c r="C2681" s="66" t="s">
        <v>0</v>
      </c>
      <c r="D2681" s="66" t="s">
        <v>293</v>
      </c>
      <c r="E2681" s="76">
        <f>+IF(ISNUMBER(DATA!F876),DATA!F876,"n/a")</f>
        <v>10490.17</v>
      </c>
      <c r="F2681" s="77">
        <f>+IF(ISNUMBER(DATA!G876),DATA!G876,"n/a")</f>
        <v>-6.8107863212177502E-2</v>
      </c>
      <c r="G2681" s="76">
        <f>+IF(ISNUMBER(DATA!P876),DATA!P876,"n/a")</f>
        <v>36674.82</v>
      </c>
      <c r="H2681" s="77">
        <f>+IF(ISNUMBER(DATA!Q876),DATA!Q876,"n/a")</f>
        <v>2.5509660530169401E-2</v>
      </c>
      <c r="I2681" s="76">
        <f>+IF(ISNUMBER(DATA!Z876),DATA!Z876,"n/a")</f>
        <v>67715.53</v>
      </c>
      <c r="J2681" s="77">
        <f>+IF(ISNUMBER(DATA!AA876),DATA!AA876,"n/a")</f>
        <v>-9.3495777689929699E-2</v>
      </c>
      <c r="K2681" s="76">
        <f>+IF(ISNUMBER(DATA!AJ876),DATA!AJ876,"n/a")</f>
        <v>141998.15</v>
      </c>
      <c r="L2681" s="77">
        <f>+IF(ISNUMBER(DATA!AK876),DATA!AK876,"n/a")</f>
        <v>-0.42900382307026702</v>
      </c>
      <c r="M2681" s="66"/>
      <c r="N2681" s="66"/>
      <c r="O2681" s="66"/>
      <c r="P2681" s="66"/>
      <c r="Q2681" s="66"/>
      <c r="S2681" s="70"/>
      <c r="U2681" s="70"/>
      <c r="W2681" s="70"/>
      <c r="Y2681" s="70"/>
    </row>
    <row r="2682" spans="1:25" s="69" customFormat="1" x14ac:dyDescent="0.2">
      <c r="A2682" s="66" t="s">
        <v>27</v>
      </c>
      <c r="B2682" s="66" t="s">
        <v>23</v>
      </c>
      <c r="C2682" s="66" t="s">
        <v>0</v>
      </c>
      <c r="D2682" s="66" t="s">
        <v>294</v>
      </c>
      <c r="E2682" s="76">
        <f>+IF(ISNUMBER(DATA!F877),DATA!F877,"n/a")</f>
        <v>345043.75</v>
      </c>
      <c r="F2682" s="77">
        <f>+IF(ISNUMBER(DATA!G877),DATA!G877,"n/a")</f>
        <v>0.19806990757767501</v>
      </c>
      <c r="G2682" s="76">
        <f>+IF(ISNUMBER(DATA!P877),DATA!P877,"n/a")</f>
        <v>1002503.53</v>
      </c>
      <c r="H2682" s="77">
        <f>+IF(ISNUMBER(DATA!Q877),DATA!Q877,"n/a")</f>
        <v>3.1841455036043201E-2</v>
      </c>
      <c r="I2682" s="76">
        <f>+IF(ISNUMBER(DATA!Z877),DATA!Z877,"n/a")</f>
        <v>1948282.69</v>
      </c>
      <c r="J2682" s="77">
        <f>+IF(ISNUMBER(DATA!AA877),DATA!AA877,"n/a")</f>
        <v>6.5834722473932294E-2</v>
      </c>
      <c r="K2682" s="76">
        <f>+IF(ISNUMBER(DATA!AJ877),DATA!AJ877,"n/a")</f>
        <v>3724498.21</v>
      </c>
      <c r="L2682" s="77">
        <f>+IF(ISNUMBER(DATA!AK877),DATA!AK877,"n/a")</f>
        <v>0.104129781169584</v>
      </c>
      <c r="M2682" s="66"/>
      <c r="N2682" s="66"/>
      <c r="O2682" s="66"/>
      <c r="P2682" s="66"/>
      <c r="Q2682" s="66"/>
      <c r="S2682" s="70"/>
      <c r="U2682" s="70"/>
      <c r="W2682" s="70"/>
      <c r="Y2682" s="70"/>
    </row>
    <row r="2683" spans="1:25" s="69" customFormat="1" x14ac:dyDescent="0.2">
      <c r="A2683" s="66" t="s">
        <v>27</v>
      </c>
      <c r="B2683" s="66" t="s">
        <v>23</v>
      </c>
      <c r="C2683" s="66" t="s">
        <v>0</v>
      </c>
      <c r="D2683" s="66" t="s">
        <v>295</v>
      </c>
      <c r="E2683" s="76">
        <f>+IF(ISNUMBER(DATA!F878),DATA!F878,"n/a")</f>
        <v>16542.810000000001</v>
      </c>
      <c r="F2683" s="77">
        <f>+IF(ISNUMBER(DATA!G878),DATA!G878,"n/a")</f>
        <v>0.35967034827620797</v>
      </c>
      <c r="G2683" s="76">
        <f>+IF(ISNUMBER(DATA!P878),DATA!P878,"n/a")</f>
        <v>56189.31</v>
      </c>
      <c r="H2683" s="77">
        <f>+IF(ISNUMBER(DATA!Q878),DATA!Q878,"n/a")</f>
        <v>0.44635933319930898</v>
      </c>
      <c r="I2683" s="76">
        <f>+IF(ISNUMBER(DATA!Z878),DATA!Z878,"n/a")</f>
        <v>99687.37</v>
      </c>
      <c r="J2683" s="77">
        <f>+IF(ISNUMBER(DATA!AA878),DATA!AA878,"n/a")</f>
        <v>0.35661504389552701</v>
      </c>
      <c r="K2683" s="76">
        <f>+IF(ISNUMBER(DATA!AJ878),DATA!AJ878,"n/a")</f>
        <v>165097.64000000001</v>
      </c>
      <c r="L2683" s="77">
        <f>+IF(ISNUMBER(DATA!AK878),DATA!AK878,"n/a")</f>
        <v>-6.8518785468797999E-2</v>
      </c>
      <c r="M2683" s="66"/>
      <c r="N2683" s="66"/>
      <c r="O2683" s="66"/>
      <c r="P2683" s="66"/>
      <c r="Q2683" s="66"/>
      <c r="S2683" s="70"/>
      <c r="U2683" s="70"/>
      <c r="W2683" s="70"/>
      <c r="Y2683" s="70"/>
    </row>
    <row r="2684" spans="1:25" s="69" customFormat="1" x14ac:dyDescent="0.2">
      <c r="A2684" s="66" t="s">
        <v>27</v>
      </c>
      <c r="B2684" s="66" t="s">
        <v>23</v>
      </c>
      <c r="C2684" s="66" t="s">
        <v>0</v>
      </c>
      <c r="D2684" s="66" t="s">
        <v>296</v>
      </c>
      <c r="E2684" s="76">
        <f>+IF(ISNUMBER(DATA!F879),DATA!F879,"n/a")</f>
        <v>32213.35</v>
      </c>
      <c r="F2684" s="77">
        <f>+IF(ISNUMBER(DATA!G879),DATA!G879,"n/a")</f>
        <v>-0.62177519392132297</v>
      </c>
      <c r="G2684" s="76">
        <f>+IF(ISNUMBER(DATA!P879),DATA!P879,"n/a")</f>
        <v>107767.46</v>
      </c>
      <c r="H2684" s="77">
        <f>+IF(ISNUMBER(DATA!Q879),DATA!Q879,"n/a")</f>
        <v>-0.62934534213483195</v>
      </c>
      <c r="I2684" s="76">
        <f>+IF(ISNUMBER(DATA!Z879),DATA!Z879,"n/a")</f>
        <v>208828.94</v>
      </c>
      <c r="J2684" s="77">
        <f>+IF(ISNUMBER(DATA!AA879),DATA!AA879,"n/a")</f>
        <v>-0.63318774884072804</v>
      </c>
      <c r="K2684" s="76">
        <f>+IF(ISNUMBER(DATA!AJ879),DATA!AJ879,"n/a")</f>
        <v>399294.8</v>
      </c>
      <c r="L2684" s="77">
        <f>+IF(ISNUMBER(DATA!AK879),DATA!AK879,"n/a")</f>
        <v>-0.62225074094405497</v>
      </c>
      <c r="M2684" s="66"/>
      <c r="N2684" s="66"/>
      <c r="O2684" s="66"/>
      <c r="P2684" s="66"/>
      <c r="Q2684" s="66"/>
      <c r="S2684" s="70"/>
      <c r="U2684" s="70"/>
      <c r="W2684" s="70"/>
      <c r="Y2684" s="70"/>
    </row>
    <row r="2685" spans="1:25" s="69" customFormat="1" x14ac:dyDescent="0.2">
      <c r="A2685" s="66" t="s">
        <v>27</v>
      </c>
      <c r="B2685" s="66" t="s">
        <v>23</v>
      </c>
      <c r="C2685" s="66" t="s">
        <v>0</v>
      </c>
      <c r="D2685" s="66" t="s">
        <v>297</v>
      </c>
      <c r="E2685" s="76">
        <f>+IF(ISNUMBER(DATA!F880),DATA!F880,"n/a")</f>
        <v>50278.54</v>
      </c>
      <c r="F2685" s="77">
        <f>+IF(ISNUMBER(DATA!G880),DATA!G880,"n/a")</f>
        <v>0.17547075721171501</v>
      </c>
      <c r="G2685" s="76">
        <f>+IF(ISNUMBER(DATA!P880),DATA!P880,"n/a")</f>
        <v>150271.29</v>
      </c>
      <c r="H2685" s="77">
        <f>+IF(ISNUMBER(DATA!Q880),DATA!Q880,"n/a")</f>
        <v>5.1994561626141203E-2</v>
      </c>
      <c r="I2685" s="76">
        <f>+IF(ISNUMBER(DATA!Z880),DATA!Z880,"n/a")</f>
        <v>280192.18</v>
      </c>
      <c r="J2685" s="77">
        <f>+IF(ISNUMBER(DATA!AA880),DATA!AA880,"n/a")</f>
        <v>3.4065855225854001E-2</v>
      </c>
      <c r="K2685" s="76">
        <f>+IF(ISNUMBER(DATA!AJ880),DATA!AJ880,"n/a")</f>
        <v>533257.1</v>
      </c>
      <c r="L2685" s="77">
        <f>+IF(ISNUMBER(DATA!AK880),DATA!AK880,"n/a")</f>
        <v>-0.17464609078898999</v>
      </c>
      <c r="M2685" s="66"/>
      <c r="N2685" s="66"/>
      <c r="O2685" s="66"/>
      <c r="P2685" s="66"/>
      <c r="Q2685" s="66"/>
      <c r="S2685" s="70"/>
      <c r="U2685" s="70"/>
      <c r="W2685" s="70"/>
      <c r="Y2685" s="70"/>
    </row>
    <row r="2686" spans="1:25" s="69" customFormat="1" x14ac:dyDescent="0.2">
      <c r="A2686" s="66" t="s">
        <v>27</v>
      </c>
      <c r="B2686" s="66" t="s">
        <v>23</v>
      </c>
      <c r="C2686" s="66" t="s">
        <v>0</v>
      </c>
      <c r="D2686" s="66" t="s">
        <v>298</v>
      </c>
      <c r="E2686" s="76">
        <f>+IF(ISNUMBER(DATA!F881),DATA!F881,"n/a")</f>
        <v>104843.55</v>
      </c>
      <c r="F2686" s="77">
        <f>+IF(ISNUMBER(DATA!G881),DATA!G881,"n/a")</f>
        <v>0.24853703185019199</v>
      </c>
      <c r="G2686" s="76">
        <f>+IF(ISNUMBER(DATA!P881),DATA!P881,"n/a")</f>
        <v>331607.36</v>
      </c>
      <c r="H2686" s="77">
        <f>+IF(ISNUMBER(DATA!Q881),DATA!Q881,"n/a")</f>
        <v>0.206316768842388</v>
      </c>
      <c r="I2686" s="76">
        <f>+IF(ISNUMBER(DATA!Z881),DATA!Z881,"n/a")</f>
        <v>605896.57999999996</v>
      </c>
      <c r="J2686" s="77">
        <f>+IF(ISNUMBER(DATA!AA881),DATA!AA881,"n/a")</f>
        <v>0.21713780685193601</v>
      </c>
      <c r="K2686" s="76">
        <f>+IF(ISNUMBER(DATA!AJ881),DATA!AJ881,"n/a")</f>
        <v>1111824.58</v>
      </c>
      <c r="L2686" s="77">
        <f>+IF(ISNUMBER(DATA!AK881),DATA!AK881,"n/a")</f>
        <v>0.22012146294135801</v>
      </c>
      <c r="M2686" s="66"/>
      <c r="N2686" s="66"/>
      <c r="O2686" s="66"/>
      <c r="P2686" s="66"/>
      <c r="Q2686" s="66"/>
      <c r="S2686" s="70"/>
      <c r="U2686" s="70"/>
      <c r="W2686" s="70"/>
      <c r="Y2686" s="70"/>
    </row>
    <row r="2687" spans="1:25" s="69" customFormat="1" x14ac:dyDescent="0.2">
      <c r="A2687" s="66" t="s">
        <v>27</v>
      </c>
      <c r="B2687" s="66" t="s">
        <v>23</v>
      </c>
      <c r="C2687" s="66" t="s">
        <v>0</v>
      </c>
      <c r="D2687" s="66" t="s">
        <v>299</v>
      </c>
      <c r="E2687" s="76">
        <f>+IF(ISNUMBER(DATA!F882),DATA!F882,"n/a")</f>
        <v>386714.42</v>
      </c>
      <c r="F2687" s="77">
        <f>+IF(ISNUMBER(DATA!G882),DATA!G882,"n/a")</f>
        <v>-2.2295953353702099E-2</v>
      </c>
      <c r="G2687" s="76">
        <f>+IF(ISNUMBER(DATA!P882),DATA!P882,"n/a")</f>
        <v>1275922.53</v>
      </c>
      <c r="H2687" s="77">
        <f>+IF(ISNUMBER(DATA!Q882),DATA!Q882,"n/a")</f>
        <v>-7.2415819478018104E-2</v>
      </c>
      <c r="I2687" s="76">
        <f>+IF(ISNUMBER(DATA!Z882),DATA!Z882,"n/a")</f>
        <v>2469971.61</v>
      </c>
      <c r="J2687" s="77">
        <f>+IF(ISNUMBER(DATA!AA882),DATA!AA882,"n/a")</f>
        <v>-4.81968299788674E-2</v>
      </c>
      <c r="K2687" s="76">
        <f>+IF(ISNUMBER(DATA!AJ882),DATA!AJ882,"n/a")</f>
        <v>4690376.13</v>
      </c>
      <c r="L2687" s="77">
        <f>+IF(ISNUMBER(DATA!AK882),DATA!AK882,"n/a")</f>
        <v>5.7615171719276798E-2</v>
      </c>
      <c r="M2687" s="66"/>
      <c r="N2687" s="66"/>
      <c r="O2687" s="66"/>
      <c r="P2687" s="66"/>
      <c r="Q2687" s="66"/>
      <c r="S2687" s="70"/>
      <c r="U2687" s="70"/>
      <c r="W2687" s="70"/>
      <c r="Y2687" s="70"/>
    </row>
    <row r="2688" spans="1:25" s="69" customFormat="1" x14ac:dyDescent="0.2">
      <c r="A2688" s="66" t="s">
        <v>27</v>
      </c>
      <c r="B2688" s="66" t="s">
        <v>23</v>
      </c>
      <c r="C2688" s="66" t="s">
        <v>0</v>
      </c>
      <c r="D2688" s="66" t="s">
        <v>300</v>
      </c>
      <c r="E2688" s="76">
        <f>+IF(ISNUMBER(DATA!F883),DATA!F883,"n/a")</f>
        <v>189923.92</v>
      </c>
      <c r="F2688" s="77">
        <f>+IF(ISNUMBER(DATA!G883),DATA!G883,"n/a")</f>
        <v>-6.4278115714166903E-2</v>
      </c>
      <c r="G2688" s="76">
        <f>+IF(ISNUMBER(DATA!P883),DATA!P883,"n/a")</f>
        <v>649698.78</v>
      </c>
      <c r="H2688" s="77">
        <f>+IF(ISNUMBER(DATA!Q883),DATA!Q883,"n/a")</f>
        <v>-0.11687037520818699</v>
      </c>
      <c r="I2688" s="76">
        <f>+IF(ISNUMBER(DATA!Z883),DATA!Z883,"n/a")</f>
        <v>1216323.17</v>
      </c>
      <c r="J2688" s="77">
        <f>+IF(ISNUMBER(DATA!AA883),DATA!AA883,"n/a")</f>
        <v>-8.1212749478411506E-2</v>
      </c>
      <c r="K2688" s="76">
        <f>+IF(ISNUMBER(DATA!AJ883),DATA!AJ883,"n/a")</f>
        <v>2171476.12</v>
      </c>
      <c r="L2688" s="77">
        <f>+IF(ISNUMBER(DATA!AK883),DATA!AK883,"n/a")</f>
        <v>-0.104866029804649</v>
      </c>
      <c r="M2688" s="66"/>
      <c r="N2688" s="66"/>
      <c r="O2688" s="66"/>
      <c r="P2688" s="66"/>
      <c r="Q2688" s="66"/>
      <c r="S2688" s="70"/>
      <c r="U2688" s="70"/>
      <c r="W2688" s="70"/>
      <c r="Y2688" s="70"/>
    </row>
    <row r="2689" spans="1:25" s="69" customFormat="1" x14ac:dyDescent="0.2">
      <c r="A2689" s="66" t="s">
        <v>27</v>
      </c>
      <c r="B2689" s="66" t="s">
        <v>23</v>
      </c>
      <c r="C2689" s="66" t="s">
        <v>0</v>
      </c>
      <c r="D2689" s="66" t="s">
        <v>301</v>
      </c>
      <c r="E2689" s="76">
        <f>+IF(ISNUMBER(DATA!F884),DATA!F884,"n/a")</f>
        <v>9513.27</v>
      </c>
      <c r="F2689" s="77">
        <f>+IF(ISNUMBER(DATA!G884),DATA!G884,"n/a")</f>
        <v>0.44553527200454601</v>
      </c>
      <c r="G2689" s="76">
        <f>+IF(ISNUMBER(DATA!P884),DATA!P884,"n/a")</f>
        <v>30098.41</v>
      </c>
      <c r="H2689" s="77">
        <f>+IF(ISNUMBER(DATA!Q884),DATA!Q884,"n/a")</f>
        <v>0.32349803619452699</v>
      </c>
      <c r="I2689" s="76">
        <f>+IF(ISNUMBER(DATA!Z884),DATA!Z884,"n/a")</f>
        <v>53782.06</v>
      </c>
      <c r="J2689" s="77">
        <f>+IF(ISNUMBER(DATA!AA884),DATA!AA884,"n/a")</f>
        <v>-0.168583041815208</v>
      </c>
      <c r="K2689" s="76">
        <f>+IF(ISNUMBER(DATA!AJ884),DATA!AJ884,"n/a")</f>
        <v>91530.53</v>
      </c>
      <c r="L2689" s="77">
        <f>+IF(ISNUMBER(DATA!AK884),DATA!AK884,"n/a")</f>
        <v>-0.55644456199723502</v>
      </c>
      <c r="M2689" s="66"/>
      <c r="N2689" s="66"/>
      <c r="O2689" s="66"/>
      <c r="P2689" s="66"/>
      <c r="Q2689" s="66"/>
      <c r="S2689" s="70"/>
      <c r="U2689" s="70"/>
      <c r="W2689" s="70"/>
      <c r="Y2689" s="70"/>
    </row>
    <row r="2690" spans="1:25" s="69" customFormat="1" x14ac:dyDescent="0.2">
      <c r="A2690" s="66" t="s">
        <v>27</v>
      </c>
      <c r="B2690" s="66" t="s">
        <v>23</v>
      </c>
      <c r="C2690" s="66" t="s">
        <v>0</v>
      </c>
      <c r="D2690" s="66" t="s">
        <v>302</v>
      </c>
      <c r="E2690" s="76">
        <f>+IF(ISNUMBER(DATA!F885),DATA!F885,"n/a")</f>
        <v>222356.34</v>
      </c>
      <c r="F2690" s="77">
        <f>+IF(ISNUMBER(DATA!G885),DATA!G885,"n/a")</f>
        <v>0.223985692408808</v>
      </c>
      <c r="G2690" s="76">
        <f>+IF(ISNUMBER(DATA!P885),DATA!P885,"n/a")</f>
        <v>652131.56000000006</v>
      </c>
      <c r="H2690" s="77">
        <f>+IF(ISNUMBER(DATA!Q885),DATA!Q885,"n/a")</f>
        <v>3.5811254303070597E-2</v>
      </c>
      <c r="I2690" s="76">
        <f>+IF(ISNUMBER(DATA!Z885),DATA!Z885,"n/a")</f>
        <v>1232607.93</v>
      </c>
      <c r="J2690" s="77">
        <f>+IF(ISNUMBER(DATA!AA885),DATA!AA885,"n/a")</f>
        <v>4.22986086307892E-2</v>
      </c>
      <c r="K2690" s="76">
        <f>+IF(ISNUMBER(DATA!AJ885),DATA!AJ885,"n/a")</f>
        <v>2350756.9700000002</v>
      </c>
      <c r="L2690" s="77">
        <f>+IF(ISNUMBER(DATA!AK885),DATA!AK885,"n/a")</f>
        <v>7.0857146595150799E-2</v>
      </c>
      <c r="M2690" s="66"/>
      <c r="N2690" s="66"/>
      <c r="O2690" s="66"/>
      <c r="P2690" s="66"/>
      <c r="Q2690" s="66"/>
      <c r="S2690" s="70"/>
      <c r="U2690" s="70"/>
      <c r="W2690" s="70"/>
      <c r="Y2690" s="70"/>
    </row>
    <row r="2691" spans="1:25" s="69" customFormat="1" x14ac:dyDescent="0.2">
      <c r="A2691" s="66" t="s">
        <v>27</v>
      </c>
      <c r="B2691" s="66" t="s">
        <v>23</v>
      </c>
      <c r="C2691" s="66" t="s">
        <v>0</v>
      </c>
      <c r="D2691" s="66" t="s">
        <v>303</v>
      </c>
      <c r="E2691" s="76">
        <f>+IF(ISNUMBER(DATA!F886),DATA!F886,"n/a")</f>
        <v>36157.360000000001</v>
      </c>
      <c r="F2691" s="77">
        <f>+IF(ISNUMBER(DATA!G886),DATA!G886,"n/a")</f>
        <v>1.51161151904015E-2</v>
      </c>
      <c r="G2691" s="76">
        <f>+IF(ISNUMBER(DATA!P886),DATA!P886,"n/a")</f>
        <v>125681.83</v>
      </c>
      <c r="H2691" s="77">
        <f>+IF(ISNUMBER(DATA!Q886),DATA!Q886,"n/a")</f>
        <v>1.9334468956615999E-2</v>
      </c>
      <c r="I2691" s="76">
        <f>+IF(ISNUMBER(DATA!Z886),DATA!Z886,"n/a")</f>
        <v>225049.54</v>
      </c>
      <c r="J2691" s="77">
        <f>+IF(ISNUMBER(DATA!AA886),DATA!AA886,"n/a")</f>
        <v>-1.89696907004108E-2</v>
      </c>
      <c r="K2691" s="76">
        <f>+IF(ISNUMBER(DATA!AJ886),DATA!AJ886,"n/a")</f>
        <v>434053.16</v>
      </c>
      <c r="L2691" s="77">
        <f>+IF(ISNUMBER(DATA!AK886),DATA!AK886,"n/a")</f>
        <v>-0.123170170169402</v>
      </c>
      <c r="M2691" s="66"/>
      <c r="N2691" s="66"/>
      <c r="O2691" s="66"/>
      <c r="P2691" s="66"/>
      <c r="Q2691" s="66"/>
      <c r="S2691" s="70"/>
      <c r="U2691" s="70"/>
      <c r="W2691" s="70"/>
      <c r="Y2691" s="70"/>
    </row>
    <row r="2692" spans="1:25" s="69" customFormat="1" x14ac:dyDescent="0.2">
      <c r="A2692" s="66" t="s">
        <v>27</v>
      </c>
      <c r="B2692" s="66" t="s">
        <v>23</v>
      </c>
      <c r="C2692" s="66" t="s">
        <v>0</v>
      </c>
      <c r="D2692" s="66" t="s">
        <v>304</v>
      </c>
      <c r="E2692" s="76">
        <f>+IF(ISNUMBER(DATA!F887),DATA!F887,"n/a")</f>
        <v>234306.77</v>
      </c>
      <c r="F2692" s="77">
        <f>+IF(ISNUMBER(DATA!G887),DATA!G887,"n/a")</f>
        <v>-3.79782722400126E-2</v>
      </c>
      <c r="G2692" s="76">
        <f>+IF(ISNUMBER(DATA!P887),DATA!P887,"n/a")</f>
        <v>781360.51</v>
      </c>
      <c r="H2692" s="77">
        <f>+IF(ISNUMBER(DATA!Q887),DATA!Q887,"n/a")</f>
        <v>-3.2566600520295898E-2</v>
      </c>
      <c r="I2692" s="76">
        <f>+IF(ISNUMBER(DATA!Z887),DATA!Z887,"n/a")</f>
        <v>1503495.94</v>
      </c>
      <c r="J2692" s="77">
        <f>+IF(ISNUMBER(DATA!AA887),DATA!AA887,"n/a")</f>
        <v>-2.2802991149950901E-2</v>
      </c>
      <c r="K2692" s="76">
        <f>+IF(ISNUMBER(DATA!AJ887),DATA!AJ887,"n/a")</f>
        <v>2882870.33</v>
      </c>
      <c r="L2692" s="77">
        <f>+IF(ISNUMBER(DATA!AK887),DATA!AK887,"n/a")</f>
        <v>7.3141133586105203E-2</v>
      </c>
      <c r="M2692" s="66"/>
      <c r="N2692" s="66"/>
      <c r="O2692" s="66"/>
      <c r="P2692" s="66"/>
      <c r="Q2692" s="66"/>
      <c r="S2692" s="70"/>
      <c r="U2692" s="70"/>
      <c r="W2692" s="70"/>
      <c r="Y2692" s="70"/>
    </row>
    <row r="2693" spans="1:25" s="69" customFormat="1" x14ac:dyDescent="0.2">
      <c r="A2693" s="66" t="s">
        <v>27</v>
      </c>
      <c r="B2693" s="66" t="s">
        <v>23</v>
      </c>
      <c r="C2693" s="66" t="s">
        <v>0</v>
      </c>
      <c r="D2693" s="66" t="s">
        <v>305</v>
      </c>
      <c r="E2693" s="76">
        <f>+IF(ISNUMBER(DATA!F888),DATA!F888,"n/a")</f>
        <v>90200.02</v>
      </c>
      <c r="F2693" s="77">
        <f>+IF(ISNUMBER(DATA!G888),DATA!G888,"n/a")</f>
        <v>-0.20043672809917301</v>
      </c>
      <c r="G2693" s="76">
        <f>+IF(ISNUMBER(DATA!P888),DATA!P888,"n/a")</f>
        <v>314546.68</v>
      </c>
      <c r="H2693" s="77">
        <f>+IF(ISNUMBER(DATA!Q888),DATA!Q888,"n/a")</f>
        <v>-0.14750775713794001</v>
      </c>
      <c r="I2693" s="76">
        <f>+IF(ISNUMBER(DATA!Z888),DATA!Z888,"n/a")</f>
        <v>599963.91</v>
      </c>
      <c r="J2693" s="77">
        <f>+IF(ISNUMBER(DATA!AA888),DATA!AA888,"n/a")</f>
        <v>-0.16738442215494101</v>
      </c>
      <c r="K2693" s="76">
        <f>+IF(ISNUMBER(DATA!AJ888),DATA!AJ888,"n/a")</f>
        <v>1203778</v>
      </c>
      <c r="L2693" s="77">
        <f>+IF(ISNUMBER(DATA!AK888),DATA!AK888,"n/a")</f>
        <v>-7.1506913431493402E-2</v>
      </c>
      <c r="M2693" s="66"/>
      <c r="N2693" s="66"/>
      <c r="O2693" s="66"/>
      <c r="P2693" s="66"/>
      <c r="Q2693" s="66"/>
      <c r="S2693" s="70"/>
      <c r="U2693" s="70"/>
      <c r="W2693" s="70"/>
      <c r="Y2693" s="70"/>
    </row>
    <row r="2694" spans="1:25" s="69" customFormat="1" x14ac:dyDescent="0.2">
      <c r="A2694" s="66" t="s">
        <v>27</v>
      </c>
      <c r="B2694" s="66" t="s">
        <v>23</v>
      </c>
      <c r="C2694" s="66" t="s">
        <v>0</v>
      </c>
      <c r="D2694" s="66" t="s">
        <v>306</v>
      </c>
      <c r="E2694" s="76">
        <f>+IF(ISNUMBER(DATA!F889),DATA!F889,"n/a")</f>
        <v>141156.82</v>
      </c>
      <c r="F2694" s="77">
        <f>+IF(ISNUMBER(DATA!G889),DATA!G889,"n/a")</f>
        <v>1.05254220592161E-2</v>
      </c>
      <c r="G2694" s="76">
        <f>+IF(ISNUMBER(DATA!P889),DATA!P889,"n/a")</f>
        <v>480950.52</v>
      </c>
      <c r="H2694" s="77">
        <f>+IF(ISNUMBER(DATA!Q889),DATA!Q889,"n/a")</f>
        <v>4.9992307633026603E-2</v>
      </c>
      <c r="I2694" s="76">
        <f>+IF(ISNUMBER(DATA!Z889),DATA!Z889,"n/a")</f>
        <v>938471.93</v>
      </c>
      <c r="J2694" s="77">
        <f>+IF(ISNUMBER(DATA!AA889),DATA!AA889,"n/a")</f>
        <v>8.6074442706210494E-2</v>
      </c>
      <c r="K2694" s="76">
        <f>+IF(ISNUMBER(DATA!AJ889),DATA!AJ889,"n/a")</f>
        <v>1746095.45</v>
      </c>
      <c r="L2694" s="77">
        <f>+IF(ISNUMBER(DATA!AK889),DATA!AK889,"n/a")</f>
        <v>9.9109279166616104E-2</v>
      </c>
      <c r="M2694" s="66"/>
      <c r="N2694" s="66"/>
      <c r="O2694" s="66"/>
      <c r="P2694" s="66"/>
      <c r="Q2694" s="66"/>
      <c r="S2694" s="70"/>
      <c r="U2694" s="70"/>
      <c r="W2694" s="70"/>
      <c r="Y2694" s="70"/>
    </row>
    <row r="2695" spans="1:25" s="69" customFormat="1" x14ac:dyDescent="0.2">
      <c r="A2695" s="66" t="s">
        <v>27</v>
      </c>
      <c r="B2695" s="66" t="s">
        <v>23</v>
      </c>
      <c r="C2695" s="66" t="s">
        <v>0</v>
      </c>
      <c r="D2695" s="66" t="s">
        <v>307</v>
      </c>
      <c r="E2695" s="76">
        <f>+IF(ISNUMBER(DATA!F890),DATA!F890,"n/a")</f>
        <v>48299.97</v>
      </c>
      <c r="F2695" s="77">
        <f>+IF(ISNUMBER(DATA!G890),DATA!G890,"n/a")</f>
        <v>4.0409262362299102E-2</v>
      </c>
      <c r="G2695" s="76">
        <f>+IF(ISNUMBER(DATA!P890),DATA!P890,"n/a")</f>
        <v>169139.14</v>
      </c>
      <c r="H2695" s="77">
        <f>+IF(ISNUMBER(DATA!Q890),DATA!Q890,"n/a")</f>
        <v>-8.1641627419234197E-2</v>
      </c>
      <c r="I2695" s="76">
        <f>+IF(ISNUMBER(DATA!Z890),DATA!Z890,"n/a")</f>
        <v>323096.98</v>
      </c>
      <c r="J2695" s="77">
        <f>+IF(ISNUMBER(DATA!AA890),DATA!AA890,"n/a")</f>
        <v>-0.38072466318418902</v>
      </c>
      <c r="K2695" s="76">
        <f>+IF(ISNUMBER(DATA!AJ890),DATA!AJ890,"n/a")</f>
        <v>599841.19999999995</v>
      </c>
      <c r="L2695" s="77">
        <f>+IF(ISNUMBER(DATA!AK890),DATA!AK890,"n/a")</f>
        <v>-0.480536044784728</v>
      </c>
      <c r="M2695" s="66"/>
      <c r="N2695" s="66"/>
      <c r="O2695" s="66"/>
      <c r="P2695" s="66"/>
      <c r="Q2695" s="66"/>
      <c r="S2695" s="70"/>
      <c r="U2695" s="70"/>
      <c r="W2695" s="70"/>
      <c r="Y2695" s="70"/>
    </row>
    <row r="2696" spans="1:25" s="69" customFormat="1" x14ac:dyDescent="0.2">
      <c r="A2696" s="66" t="s">
        <v>27</v>
      </c>
      <c r="B2696" s="66" t="s">
        <v>23</v>
      </c>
      <c r="C2696" s="66" t="s">
        <v>0</v>
      </c>
      <c r="D2696" s="66" t="s">
        <v>308</v>
      </c>
      <c r="E2696" s="76">
        <f>+IF(ISNUMBER(DATA!F891),DATA!F891,"n/a")</f>
        <v>142736.31</v>
      </c>
      <c r="F2696" s="77">
        <f>+IF(ISNUMBER(DATA!G891),DATA!G891,"n/a")</f>
        <v>3.9391282825067798E-2</v>
      </c>
      <c r="G2696" s="76">
        <f>+IF(ISNUMBER(DATA!P891),DATA!P891,"n/a")</f>
        <v>460681.4</v>
      </c>
      <c r="H2696" s="77">
        <f>+IF(ISNUMBER(DATA!Q891),DATA!Q891,"n/a")</f>
        <v>2.7500452602447899E-2</v>
      </c>
      <c r="I2696" s="76">
        <f>+IF(ISNUMBER(DATA!Z891),DATA!Z891,"n/a")</f>
        <v>850532.98</v>
      </c>
      <c r="J2696" s="77">
        <f>+IF(ISNUMBER(DATA!AA891),DATA!AA891,"n/a")</f>
        <v>3.3833663087755601E-2</v>
      </c>
      <c r="K2696" s="76">
        <f>+IF(ISNUMBER(DATA!AJ891),DATA!AJ891,"n/a")</f>
        <v>1538154.04</v>
      </c>
      <c r="L2696" s="77">
        <f>+IF(ISNUMBER(DATA!AK891),DATA!AK891,"n/a")</f>
        <v>3.4330543699132199E-3</v>
      </c>
      <c r="M2696" s="66"/>
      <c r="N2696" s="66"/>
      <c r="O2696" s="66"/>
      <c r="P2696" s="66"/>
      <c r="Q2696" s="66"/>
      <c r="S2696" s="70"/>
      <c r="U2696" s="70"/>
      <c r="W2696" s="70"/>
      <c r="Y2696" s="70"/>
    </row>
    <row r="2697" spans="1:25" s="69" customFormat="1" x14ac:dyDescent="0.2">
      <c r="A2697" s="66" t="s">
        <v>27</v>
      </c>
      <c r="B2697" s="66" t="s">
        <v>23</v>
      </c>
      <c r="C2697" s="66" t="s">
        <v>0</v>
      </c>
      <c r="D2697" s="66" t="s">
        <v>309</v>
      </c>
      <c r="E2697" s="76">
        <f>+IF(ISNUMBER(DATA!F892),DATA!F892,"n/a")</f>
        <v>86918.57</v>
      </c>
      <c r="F2697" s="77">
        <f>+IF(ISNUMBER(DATA!G892),DATA!G892,"n/a")</f>
        <v>-9.9724547638322697E-2</v>
      </c>
      <c r="G2697" s="76">
        <f>+IF(ISNUMBER(DATA!P892),DATA!P892,"n/a")</f>
        <v>284470.65999999997</v>
      </c>
      <c r="H2697" s="77">
        <f>+IF(ISNUMBER(DATA!Q892),DATA!Q892,"n/a")</f>
        <v>-5.8612184396553801E-2</v>
      </c>
      <c r="I2697" s="76">
        <f>+IF(ISNUMBER(DATA!Z892),DATA!Z892,"n/a")</f>
        <v>524413.43000000005</v>
      </c>
      <c r="J2697" s="77">
        <f>+IF(ISNUMBER(DATA!AA892),DATA!AA892,"n/a")</f>
        <v>-9.6968170665200901E-2</v>
      </c>
      <c r="K2697" s="76">
        <f>+IF(ISNUMBER(DATA!AJ892),DATA!AJ892,"n/a")</f>
        <v>974728.24</v>
      </c>
      <c r="L2697" s="77">
        <f>+IF(ISNUMBER(DATA!AK892),DATA!AK892,"n/a")</f>
        <v>-0.134221922594292</v>
      </c>
      <c r="M2697" s="66"/>
      <c r="N2697" s="66"/>
      <c r="O2697" s="66"/>
      <c r="P2697" s="66"/>
      <c r="Q2697" s="66"/>
      <c r="S2697" s="70"/>
      <c r="U2697" s="70"/>
      <c r="W2697" s="70"/>
      <c r="Y2697" s="70"/>
    </row>
    <row r="2698" spans="1:25" s="69" customFormat="1" x14ac:dyDescent="0.2">
      <c r="A2698" s="66" t="s">
        <v>27</v>
      </c>
      <c r="B2698" s="66" t="s">
        <v>23</v>
      </c>
      <c r="C2698" s="66" t="s">
        <v>0</v>
      </c>
      <c r="D2698" s="66" t="s">
        <v>310</v>
      </c>
      <c r="E2698" s="76">
        <f>+IF(ISNUMBER(DATA!F893),DATA!F893,"n/a")</f>
        <v>31204.65</v>
      </c>
      <c r="F2698" s="77">
        <f>+IF(ISNUMBER(DATA!G893),DATA!G893,"n/a")</f>
        <v>-0.389292965351063</v>
      </c>
      <c r="G2698" s="76">
        <f>+IF(ISNUMBER(DATA!P893),DATA!P893,"n/a")</f>
        <v>102199.97</v>
      </c>
      <c r="H2698" s="77">
        <f>+IF(ISNUMBER(DATA!Q893),DATA!Q893,"n/a")</f>
        <v>-0.35984560874629001</v>
      </c>
      <c r="I2698" s="76">
        <f>+IF(ISNUMBER(DATA!Z893),DATA!Z893,"n/a")</f>
        <v>187281.09</v>
      </c>
      <c r="J2698" s="77">
        <f>+IF(ISNUMBER(DATA!AA893),DATA!AA893,"n/a")</f>
        <v>-0.35563440722959699</v>
      </c>
      <c r="K2698" s="76">
        <f>+IF(ISNUMBER(DATA!AJ893),DATA!AJ893,"n/a")</f>
        <v>366797.55</v>
      </c>
      <c r="L2698" s="77">
        <f>+IF(ISNUMBER(DATA!AK893),DATA!AK893,"n/a")</f>
        <v>-0.333539178073889</v>
      </c>
      <c r="M2698" s="66"/>
      <c r="N2698" s="66"/>
      <c r="O2698" s="66"/>
      <c r="P2698" s="66"/>
      <c r="Q2698" s="66"/>
      <c r="S2698" s="70"/>
      <c r="U2698" s="70"/>
      <c r="W2698" s="70"/>
      <c r="Y2698" s="70"/>
    </row>
    <row r="2699" spans="1:25" s="69" customFormat="1" x14ac:dyDescent="0.2">
      <c r="A2699" s="66" t="s">
        <v>27</v>
      </c>
      <c r="B2699" s="66" t="s">
        <v>23</v>
      </c>
      <c r="C2699" s="66" t="s">
        <v>0</v>
      </c>
      <c r="D2699" s="66" t="s">
        <v>311</v>
      </c>
      <c r="E2699" s="76">
        <f>+IF(ISNUMBER(DATA!F894),DATA!F894,"n/a")</f>
        <v>100166.12</v>
      </c>
      <c r="F2699" s="77">
        <f>+IF(ISNUMBER(DATA!G894),DATA!G894,"n/a")</f>
        <v>-0.29331274545757502</v>
      </c>
      <c r="G2699" s="76">
        <f>+IF(ISNUMBER(DATA!P894),DATA!P894,"n/a")</f>
        <v>341683.25</v>
      </c>
      <c r="H2699" s="77">
        <f>+IF(ISNUMBER(DATA!Q894),DATA!Q894,"n/a")</f>
        <v>-0.29715892651303699</v>
      </c>
      <c r="I2699" s="76">
        <f>+IF(ISNUMBER(DATA!Z894),DATA!Z894,"n/a")</f>
        <v>669350.43000000005</v>
      </c>
      <c r="J2699" s="77">
        <f>+IF(ISNUMBER(DATA!AA894),DATA!AA894,"n/a")</f>
        <v>-0.276284065160666</v>
      </c>
      <c r="K2699" s="76">
        <f>+IF(ISNUMBER(DATA!AJ894),DATA!AJ894,"n/a")</f>
        <v>1496450.71</v>
      </c>
      <c r="L2699" s="77">
        <f>+IF(ISNUMBER(DATA!AK894),DATA!AK894,"n/a")</f>
        <v>-8.6139616304255706E-2</v>
      </c>
      <c r="M2699" s="66"/>
      <c r="N2699" s="66"/>
      <c r="O2699" s="66"/>
      <c r="P2699" s="66"/>
      <c r="Q2699" s="66"/>
      <c r="S2699" s="70"/>
      <c r="U2699" s="70"/>
      <c r="W2699" s="70"/>
      <c r="Y2699" s="70"/>
    </row>
    <row r="2700" spans="1:25" s="69" customFormat="1" x14ac:dyDescent="0.2">
      <c r="A2700" s="66" t="s">
        <v>27</v>
      </c>
      <c r="B2700" s="66" t="s">
        <v>23</v>
      </c>
      <c r="C2700" s="66" t="s">
        <v>0</v>
      </c>
      <c r="D2700" s="66" t="s">
        <v>312</v>
      </c>
      <c r="E2700" s="76">
        <f>+IF(ISNUMBER(DATA!F895),DATA!F895,"n/a")</f>
        <v>13806.48</v>
      </c>
      <c r="F2700" s="77">
        <f>+IF(ISNUMBER(DATA!G895),DATA!G895,"n/a")</f>
        <v>0.63764531728719698</v>
      </c>
      <c r="G2700" s="76">
        <f>+IF(ISNUMBER(DATA!P895),DATA!P895,"n/a")</f>
        <v>45382.61</v>
      </c>
      <c r="H2700" s="77">
        <f>+IF(ISNUMBER(DATA!Q895),DATA!Q895,"n/a")</f>
        <v>0.58274971776850004</v>
      </c>
      <c r="I2700" s="76">
        <f>+IF(ISNUMBER(DATA!Z895),DATA!Z895,"n/a")</f>
        <v>83334.97</v>
      </c>
      <c r="J2700" s="77">
        <f>+IF(ISNUMBER(DATA!AA895),DATA!AA895,"n/a")</f>
        <v>8.6709216147695001E-2</v>
      </c>
      <c r="K2700" s="76">
        <f>+IF(ISNUMBER(DATA!AJ895),DATA!AJ895,"n/a")</f>
        <v>131555.29999999999</v>
      </c>
      <c r="L2700" s="77">
        <f>+IF(ISNUMBER(DATA!AK895),DATA!AK895,"n/a")</f>
        <v>-0.216441288205585</v>
      </c>
      <c r="M2700" s="66"/>
      <c r="N2700" s="66"/>
      <c r="O2700" s="66"/>
      <c r="P2700" s="66"/>
      <c r="Q2700" s="66"/>
      <c r="S2700" s="70"/>
      <c r="U2700" s="70"/>
      <c r="W2700" s="70"/>
      <c r="Y2700" s="70"/>
    </row>
    <row r="2701" spans="1:25" s="69" customFormat="1" x14ac:dyDescent="0.2">
      <c r="A2701" s="66" t="s">
        <v>27</v>
      </c>
      <c r="B2701" s="66" t="s">
        <v>23</v>
      </c>
      <c r="C2701" s="66" t="s">
        <v>0</v>
      </c>
      <c r="D2701" s="66" t="s">
        <v>313</v>
      </c>
      <c r="E2701" s="76">
        <f>+IF(ISNUMBER(DATA!F896),DATA!F896,"n/a")</f>
        <v>83389.47</v>
      </c>
      <c r="F2701" s="77">
        <f>+IF(ISNUMBER(DATA!G896),DATA!G896,"n/a")</f>
        <v>3.4637819869390803E-2</v>
      </c>
      <c r="G2701" s="76">
        <f>+IF(ISNUMBER(DATA!P896),DATA!P896,"n/a")</f>
        <v>283798.89</v>
      </c>
      <c r="H2701" s="77">
        <f>+IF(ISNUMBER(DATA!Q896),DATA!Q896,"n/a")</f>
        <v>-9.5509214368596607E-2</v>
      </c>
      <c r="I2701" s="76">
        <f>+IF(ISNUMBER(DATA!Z896),DATA!Z896,"n/a")</f>
        <v>561021.53</v>
      </c>
      <c r="J2701" s="77">
        <f>+IF(ISNUMBER(DATA!AA896),DATA!AA896,"n/a")</f>
        <v>-0.13068695052052301</v>
      </c>
      <c r="K2701" s="76">
        <f>+IF(ISNUMBER(DATA!AJ896),DATA!AJ896,"n/a")</f>
        <v>1020126.05</v>
      </c>
      <c r="L2701" s="77">
        <f>+IF(ISNUMBER(DATA!AK896),DATA!AK896,"n/a")</f>
        <v>-0.17279891555985399</v>
      </c>
      <c r="M2701" s="66"/>
      <c r="N2701" s="66"/>
      <c r="O2701" s="66"/>
      <c r="P2701" s="66"/>
      <c r="Q2701" s="66"/>
      <c r="S2701" s="70"/>
      <c r="U2701" s="70"/>
      <c r="W2701" s="70"/>
      <c r="Y2701" s="70"/>
    </row>
    <row r="2702" spans="1:25" s="69" customFormat="1" x14ac:dyDescent="0.2">
      <c r="A2702" s="66" t="s">
        <v>27</v>
      </c>
      <c r="B2702" s="66" t="s">
        <v>23</v>
      </c>
      <c r="C2702" s="66" t="s">
        <v>0</v>
      </c>
      <c r="D2702" s="66" t="s">
        <v>314</v>
      </c>
      <c r="E2702" s="76">
        <f>+IF(ISNUMBER(DATA!F897),DATA!F897,"n/a")</f>
        <v>259344.94</v>
      </c>
      <c r="F2702" s="77">
        <f>+IF(ISNUMBER(DATA!G897),DATA!G897,"n/a")</f>
        <v>2.64165636272349E-2</v>
      </c>
      <c r="G2702" s="76">
        <f>+IF(ISNUMBER(DATA!P897),DATA!P897,"n/a")</f>
        <v>908971.68</v>
      </c>
      <c r="H2702" s="77">
        <f>+IF(ISNUMBER(DATA!Q897),DATA!Q897,"n/a")</f>
        <v>6.2413762391999299E-2</v>
      </c>
      <c r="I2702" s="76">
        <f>+IF(ISNUMBER(DATA!Z897),DATA!Z897,"n/a")</f>
        <v>1757009.74</v>
      </c>
      <c r="J2702" s="77">
        <f>+IF(ISNUMBER(DATA!AA897),DATA!AA897,"n/a")</f>
        <v>5.5940490240342297E-2</v>
      </c>
      <c r="K2702" s="76">
        <f>+IF(ISNUMBER(DATA!AJ897),DATA!AJ897,"n/a")</f>
        <v>3341140.95</v>
      </c>
      <c r="L2702" s="77">
        <f>+IF(ISNUMBER(DATA!AK897),DATA!AK897,"n/a")</f>
        <v>9.4759326398134003E-2</v>
      </c>
      <c r="M2702" s="66"/>
      <c r="N2702" s="66"/>
      <c r="O2702" s="66"/>
      <c r="P2702" s="66"/>
      <c r="Q2702" s="66"/>
      <c r="S2702" s="70"/>
      <c r="U2702" s="70"/>
      <c r="W2702" s="70"/>
      <c r="Y2702" s="70"/>
    </row>
    <row r="2703" spans="1:25" s="69" customFormat="1" x14ac:dyDescent="0.2">
      <c r="A2703" s="66" t="s">
        <v>27</v>
      </c>
      <c r="B2703" s="66" t="s">
        <v>23</v>
      </c>
      <c r="C2703" s="66" t="s">
        <v>0</v>
      </c>
      <c r="D2703" s="66" t="s">
        <v>315</v>
      </c>
      <c r="E2703" s="76">
        <f>+IF(ISNUMBER(DATA!F898),DATA!F898,"n/a")</f>
        <v>59344.01</v>
      </c>
      <c r="F2703" s="77">
        <f>+IF(ISNUMBER(DATA!G898),DATA!G898,"n/a")</f>
        <v>0.104326082814021</v>
      </c>
      <c r="G2703" s="76">
        <f>+IF(ISNUMBER(DATA!P898),DATA!P898,"n/a")</f>
        <v>192934.63</v>
      </c>
      <c r="H2703" s="77">
        <f>+IF(ISNUMBER(DATA!Q898),DATA!Q898,"n/a")</f>
        <v>-9.8417729075631802E-2</v>
      </c>
      <c r="I2703" s="76">
        <f>+IF(ISNUMBER(DATA!Z898),DATA!Z898,"n/a")</f>
        <v>385825.08</v>
      </c>
      <c r="J2703" s="77">
        <f>+IF(ISNUMBER(DATA!AA898),DATA!AA898,"n/a")</f>
        <v>-0.34437957581159201</v>
      </c>
      <c r="K2703" s="76">
        <f>+IF(ISNUMBER(DATA!AJ898),DATA!AJ898,"n/a")</f>
        <v>689177.49</v>
      </c>
      <c r="L2703" s="77">
        <f>+IF(ISNUMBER(DATA!AK898),DATA!AK898,"n/a")</f>
        <v>-0.44627831152273301</v>
      </c>
      <c r="M2703" s="66"/>
      <c r="N2703" s="66"/>
      <c r="O2703" s="66"/>
      <c r="P2703" s="66"/>
      <c r="Q2703" s="66"/>
      <c r="S2703" s="70"/>
      <c r="U2703" s="70"/>
      <c r="W2703" s="70"/>
      <c r="Y2703" s="70"/>
    </row>
    <row r="2704" spans="1:25" s="69" customFormat="1" x14ac:dyDescent="0.2">
      <c r="A2704" s="66" t="s">
        <v>27</v>
      </c>
      <c r="B2704" s="66" t="s">
        <v>23</v>
      </c>
      <c r="C2704" s="66" t="s">
        <v>0</v>
      </c>
      <c r="D2704" s="66" t="s">
        <v>316</v>
      </c>
      <c r="E2704" s="76">
        <f>+IF(ISNUMBER(DATA!F899),DATA!F899,"n/a")</f>
        <v>219679.84</v>
      </c>
      <c r="F2704" s="77">
        <f>+IF(ISNUMBER(DATA!G899),DATA!G899,"n/a")</f>
        <v>0.12916789599805101</v>
      </c>
      <c r="G2704" s="76">
        <f>+IF(ISNUMBER(DATA!P899),DATA!P899,"n/a")</f>
        <v>649535.86</v>
      </c>
      <c r="H2704" s="77">
        <f>+IF(ISNUMBER(DATA!Q899),DATA!Q899,"n/a")</f>
        <v>3.2942264482327302E-2</v>
      </c>
      <c r="I2704" s="76">
        <f>+IF(ISNUMBER(DATA!Z899),DATA!Z899,"n/a")</f>
        <v>1203674.6399999999</v>
      </c>
      <c r="J2704" s="77">
        <f>+IF(ISNUMBER(DATA!AA899),DATA!AA899,"n/a")</f>
        <v>8.4774561396947098E-2</v>
      </c>
      <c r="K2704" s="76">
        <f>+IF(ISNUMBER(DATA!AJ899),DATA!AJ899,"n/a")</f>
        <v>2278662.4500000002</v>
      </c>
      <c r="L2704" s="77">
        <f>+IF(ISNUMBER(DATA!AK899),DATA!AK899,"n/a")</f>
        <v>4.3368750944906102E-2</v>
      </c>
      <c r="M2704" s="66"/>
      <c r="N2704" s="66"/>
      <c r="O2704" s="66"/>
      <c r="P2704" s="66"/>
      <c r="Q2704" s="66"/>
      <c r="S2704" s="70"/>
      <c r="U2704" s="70"/>
      <c r="W2704" s="70"/>
      <c r="Y2704" s="70"/>
    </row>
    <row r="2705" spans="1:25" s="69" customFormat="1" x14ac:dyDescent="0.2">
      <c r="A2705" s="66" t="s">
        <v>27</v>
      </c>
      <c r="B2705" s="66" t="s">
        <v>23</v>
      </c>
      <c r="C2705" s="66" t="s">
        <v>0</v>
      </c>
      <c r="D2705" s="66" t="s">
        <v>317</v>
      </c>
      <c r="E2705" s="76">
        <f>+IF(ISNUMBER(DATA!F900),DATA!F900,"n/a")</f>
        <v>99180.66</v>
      </c>
      <c r="F2705" s="77">
        <f>+IF(ISNUMBER(DATA!G900),DATA!G900,"n/a")</f>
        <v>0.17428857920197</v>
      </c>
      <c r="G2705" s="76">
        <f>+IF(ISNUMBER(DATA!P900),DATA!P900,"n/a")</f>
        <v>358097.72</v>
      </c>
      <c r="H2705" s="77">
        <f>+IF(ISNUMBER(DATA!Q900),DATA!Q900,"n/a")</f>
        <v>0.151830125300359</v>
      </c>
      <c r="I2705" s="76">
        <f>+IF(ISNUMBER(DATA!Z900),DATA!Z900,"n/a")</f>
        <v>655163.09</v>
      </c>
      <c r="J2705" s="77">
        <f>+IF(ISNUMBER(DATA!AA900),DATA!AA900,"n/a")</f>
        <v>0.129841580112454</v>
      </c>
      <c r="K2705" s="76">
        <f>+IF(ISNUMBER(DATA!AJ900),DATA!AJ900,"n/a")</f>
        <v>1167046.8600000001</v>
      </c>
      <c r="L2705" s="77">
        <f>+IF(ISNUMBER(DATA!AK900),DATA!AK900,"n/a")</f>
        <v>0.15273142275294399</v>
      </c>
      <c r="M2705" s="66"/>
      <c r="N2705" s="66"/>
      <c r="O2705" s="66"/>
      <c r="P2705" s="66"/>
      <c r="Q2705" s="66"/>
      <c r="S2705" s="70"/>
      <c r="U2705" s="70"/>
      <c r="W2705" s="70"/>
      <c r="Y2705" s="70"/>
    </row>
    <row r="2706" spans="1:25" s="69" customFormat="1" x14ac:dyDescent="0.2">
      <c r="A2706" s="66" t="s">
        <v>27</v>
      </c>
      <c r="B2706" s="66" t="s">
        <v>23</v>
      </c>
      <c r="C2706" s="66" t="s">
        <v>0</v>
      </c>
      <c r="D2706" s="66" t="s">
        <v>318</v>
      </c>
      <c r="E2706" s="76">
        <f>+IF(ISNUMBER(DATA!F901),DATA!F901,"n/a")</f>
        <v>298500.21999999997</v>
      </c>
      <c r="F2706" s="77">
        <f>+IF(ISNUMBER(DATA!G901),DATA!G901,"n/a")</f>
        <v>0.216783396939602</v>
      </c>
      <c r="G2706" s="76">
        <f>+IF(ISNUMBER(DATA!P901),DATA!P901,"n/a")</f>
        <v>868008.95</v>
      </c>
      <c r="H2706" s="77">
        <f>+IF(ISNUMBER(DATA!Q901),DATA!Q901,"n/a")</f>
        <v>2.4951647400903498E-2</v>
      </c>
      <c r="I2706" s="76">
        <f>+IF(ISNUMBER(DATA!Z901),DATA!Z901,"n/a")</f>
        <v>1631410.14</v>
      </c>
      <c r="J2706" s="77">
        <f>+IF(ISNUMBER(DATA!AA901),DATA!AA901,"n/a")</f>
        <v>2.45585741564311E-2</v>
      </c>
      <c r="K2706" s="76">
        <f>+IF(ISNUMBER(DATA!AJ901),DATA!AJ901,"n/a")</f>
        <v>3073630.22</v>
      </c>
      <c r="L2706" s="77">
        <f>+IF(ISNUMBER(DATA!AK901),DATA!AK901,"n/a")</f>
        <v>3.8732559211896597E-2</v>
      </c>
      <c r="M2706" s="66"/>
      <c r="N2706" s="66"/>
      <c r="O2706" s="66"/>
      <c r="P2706" s="66"/>
      <c r="Q2706" s="66"/>
      <c r="S2706" s="70"/>
      <c r="U2706" s="70"/>
      <c r="W2706" s="70"/>
      <c r="Y2706" s="70"/>
    </row>
    <row r="2707" spans="1:25" s="69" customFormat="1" x14ac:dyDescent="0.2">
      <c r="A2707" s="66" t="s">
        <v>27</v>
      </c>
      <c r="B2707" s="66" t="s">
        <v>23</v>
      </c>
      <c r="C2707" s="66" t="s">
        <v>0</v>
      </c>
      <c r="D2707" s="66" t="s">
        <v>344</v>
      </c>
      <c r="E2707" s="76">
        <f>+IF(ISNUMBER(DATA!F902),DATA!F902,"n/a")</f>
        <v>22858.38</v>
      </c>
      <c r="F2707" s="77">
        <f>+IF(ISNUMBER(DATA!G902),DATA!G902,"n/a")</f>
        <v>-0.42791478179258602</v>
      </c>
      <c r="G2707" s="76">
        <f>+IF(ISNUMBER(DATA!P902),DATA!P902,"n/a")</f>
        <v>87577.38</v>
      </c>
      <c r="H2707" s="77">
        <f>+IF(ISNUMBER(DATA!Q902),DATA!Q902,"n/a")</f>
        <v>-0.370853420697142</v>
      </c>
      <c r="I2707" s="76">
        <f>+IF(ISNUMBER(DATA!Z902),DATA!Z902,"n/a")</f>
        <v>167409.71</v>
      </c>
      <c r="J2707" s="77">
        <f>+IF(ISNUMBER(DATA!AA902),DATA!AA902,"n/a")</f>
        <v>-0.36536936582848001</v>
      </c>
      <c r="K2707" s="76">
        <f>+IF(ISNUMBER(DATA!AJ902),DATA!AJ902,"n/a")</f>
        <v>333239.06</v>
      </c>
      <c r="L2707" s="77">
        <f>+IF(ISNUMBER(DATA!AK902),DATA!AK902,"n/a")</f>
        <v>-0.340981208260691</v>
      </c>
      <c r="M2707" s="66"/>
      <c r="N2707" s="66"/>
      <c r="O2707" s="66"/>
      <c r="P2707" s="66"/>
      <c r="Q2707" s="66"/>
      <c r="S2707" s="70"/>
      <c r="U2707" s="70"/>
      <c r="W2707" s="70"/>
      <c r="Y2707" s="70"/>
    </row>
    <row r="2708" spans="1:25" s="69" customFormat="1" x14ac:dyDescent="0.2">
      <c r="A2708" s="66" t="s">
        <v>27</v>
      </c>
      <c r="B2708" s="66" t="s">
        <v>23</v>
      </c>
      <c r="C2708" s="66" t="s">
        <v>0</v>
      </c>
      <c r="D2708" s="66" t="s">
        <v>345</v>
      </c>
      <c r="E2708" s="76">
        <f>+IF(ISNUMBER(DATA!F903),DATA!F903,"n/a")</f>
        <v>85584</v>
      </c>
      <c r="F2708" s="77">
        <f>+IF(ISNUMBER(DATA!G903),DATA!G903,"n/a")</f>
        <v>9.5898269335080305E-2</v>
      </c>
      <c r="G2708" s="76">
        <f>+IF(ISNUMBER(DATA!P903),DATA!P903,"n/a")</f>
        <v>283540.25</v>
      </c>
      <c r="H2708" s="77">
        <f>+IF(ISNUMBER(DATA!Q903),DATA!Q903,"n/a")</f>
        <v>0.12714882680463599</v>
      </c>
      <c r="I2708" s="76">
        <f>+IF(ISNUMBER(DATA!Z903),DATA!Z903,"n/a")</f>
        <v>534965.59</v>
      </c>
      <c r="J2708" s="77">
        <f>+IF(ISNUMBER(DATA!AA903),DATA!AA903,"n/a")</f>
        <v>5.1751818104357E-2</v>
      </c>
      <c r="K2708" s="76">
        <f>+IF(ISNUMBER(DATA!AJ903),DATA!AJ903,"n/a")</f>
        <v>976276.18</v>
      </c>
      <c r="L2708" s="77">
        <f>+IF(ISNUMBER(DATA!AK903),DATA!AK903,"n/a")</f>
        <v>-9.1885580632928496E-2</v>
      </c>
      <c r="M2708" s="66"/>
      <c r="N2708" s="66"/>
      <c r="O2708" s="66"/>
      <c r="P2708" s="66"/>
      <c r="Q2708" s="66"/>
      <c r="S2708" s="70"/>
      <c r="U2708" s="70"/>
      <c r="W2708" s="70"/>
      <c r="Y2708" s="70"/>
    </row>
    <row r="2709" spans="1:25" x14ac:dyDescent="0.2">
      <c r="E2709" s="100"/>
      <c r="F2709" s="102"/>
      <c r="G2709" s="100"/>
      <c r="H2709" s="102"/>
      <c r="I2709" s="100"/>
      <c r="J2709" s="102"/>
      <c r="K2709" s="100"/>
      <c r="L2709" s="102"/>
    </row>
    <row r="2710" spans="1:25" s="69" customFormat="1" x14ac:dyDescent="0.2">
      <c r="A2710" s="66" t="s">
        <v>27</v>
      </c>
      <c r="B2710" s="66" t="s">
        <v>23</v>
      </c>
      <c r="C2710" s="66" t="s">
        <v>9</v>
      </c>
      <c r="D2710" s="66" t="s">
        <v>271</v>
      </c>
      <c r="E2710" s="86">
        <f>+IF(ISNUMBER(DATA!H854),DATA!H854,"n/a")</f>
        <v>6258.1</v>
      </c>
      <c r="F2710" s="77">
        <f>+IF(ISNUMBER(DATA!I854),DATA!I854,"n/a")</f>
        <v>7.6425320531564797E-2</v>
      </c>
      <c r="G2710" s="86">
        <f>+IF(ISNUMBER(DATA!R854),DATA!R854,"n/a")</f>
        <v>21861.82</v>
      </c>
      <c r="H2710" s="77">
        <f>+IF(ISNUMBER(DATA!S854),DATA!S854,"n/a")</f>
        <v>4.5317882149981503E-2</v>
      </c>
      <c r="I2710" s="86">
        <f>+IF(ISNUMBER(DATA!AB854),DATA!AB854,"n/a")</f>
        <v>41849.39</v>
      </c>
      <c r="J2710" s="77">
        <f>+IF(ISNUMBER(DATA!AC854),DATA!AC854,"n/a")</f>
        <v>6.2368677513224002E-2</v>
      </c>
      <c r="K2710" s="86">
        <f>+IF(ISNUMBER(DATA!AL854),DATA!AL854,"n/a")</f>
        <v>74920.73</v>
      </c>
      <c r="L2710" s="77">
        <f>+IF(ISNUMBER(DATA!AM854),DATA!AM854,"n/a")</f>
        <v>8.1105498966740394E-2</v>
      </c>
      <c r="M2710" s="66"/>
      <c r="N2710" s="66"/>
      <c r="O2710" s="66"/>
      <c r="P2710" s="66"/>
      <c r="Q2710" s="66"/>
      <c r="S2710" s="70"/>
      <c r="U2710" s="70"/>
      <c r="W2710" s="70"/>
      <c r="Y2710" s="70"/>
    </row>
    <row r="2711" spans="1:25" s="69" customFormat="1" x14ac:dyDescent="0.2">
      <c r="A2711" s="66" t="s">
        <v>27</v>
      </c>
      <c r="B2711" s="66" t="s">
        <v>23</v>
      </c>
      <c r="C2711" s="66" t="s">
        <v>9</v>
      </c>
      <c r="D2711" s="66" t="s">
        <v>272</v>
      </c>
      <c r="E2711" s="86">
        <f>+IF(ISNUMBER(DATA!H855),DATA!H855,"n/a")</f>
        <v>44259.18</v>
      </c>
      <c r="F2711" s="77">
        <f>+IF(ISNUMBER(DATA!I855),DATA!I855,"n/a")</f>
        <v>0.213831018756587</v>
      </c>
      <c r="G2711" s="86">
        <f>+IF(ISNUMBER(DATA!R855),DATA!R855,"n/a")</f>
        <v>128352.06</v>
      </c>
      <c r="H2711" s="77">
        <f>+IF(ISNUMBER(DATA!S855),DATA!S855,"n/a")</f>
        <v>5.0129867112227597E-2</v>
      </c>
      <c r="I2711" s="86">
        <f>+IF(ISNUMBER(DATA!AB855),DATA!AB855,"n/a")</f>
        <v>243394.63</v>
      </c>
      <c r="J2711" s="77">
        <f>+IF(ISNUMBER(DATA!AC855),DATA!AC855,"n/a")</f>
        <v>1.52425302737903E-2</v>
      </c>
      <c r="K2711" s="86">
        <f>+IF(ISNUMBER(DATA!AL855),DATA!AL855,"n/a")</f>
        <v>465802.73</v>
      </c>
      <c r="L2711" s="77">
        <f>+IF(ISNUMBER(DATA!AM855),DATA!AM855,"n/a")</f>
        <v>-0.139298715864492</v>
      </c>
      <c r="M2711" s="66"/>
      <c r="N2711" s="66"/>
      <c r="O2711" s="66"/>
      <c r="P2711" s="66"/>
      <c r="Q2711" s="66"/>
      <c r="S2711" s="70"/>
      <c r="U2711" s="70"/>
      <c r="W2711" s="70"/>
      <c r="Y2711" s="70"/>
    </row>
    <row r="2712" spans="1:25" s="69" customFormat="1" x14ac:dyDescent="0.2">
      <c r="A2712" s="66" t="s">
        <v>27</v>
      </c>
      <c r="B2712" s="66" t="s">
        <v>23</v>
      </c>
      <c r="C2712" s="66" t="s">
        <v>9</v>
      </c>
      <c r="D2712" s="66" t="s">
        <v>273</v>
      </c>
      <c r="E2712" s="86">
        <f>+IF(ISNUMBER(DATA!H856),DATA!H856,"n/a")</f>
        <v>84899.23</v>
      </c>
      <c r="F2712" s="77">
        <f>+IF(ISNUMBER(DATA!I856),DATA!I856,"n/a")</f>
        <v>6.3283341029370305E-2</v>
      </c>
      <c r="G2712" s="86">
        <f>+IF(ISNUMBER(DATA!R856),DATA!R856,"n/a")</f>
        <v>270186.42</v>
      </c>
      <c r="H2712" s="77">
        <f>+IF(ISNUMBER(DATA!S856),DATA!S856,"n/a")</f>
        <v>3.9253084884742599E-2</v>
      </c>
      <c r="I2712" s="86">
        <f>+IF(ISNUMBER(DATA!AB856),DATA!AB856,"n/a")</f>
        <v>513360.55</v>
      </c>
      <c r="J2712" s="77">
        <f>+IF(ISNUMBER(DATA!AC856),DATA!AC856,"n/a")</f>
        <v>3.8083127446527698E-2</v>
      </c>
      <c r="K2712" s="86">
        <f>+IF(ISNUMBER(DATA!AL856),DATA!AL856,"n/a")</f>
        <v>963253.59</v>
      </c>
      <c r="L2712" s="77">
        <f>+IF(ISNUMBER(DATA!AM856),DATA!AM856,"n/a")</f>
        <v>3.10405688252899E-2</v>
      </c>
      <c r="M2712" s="66"/>
      <c r="N2712" s="66"/>
      <c r="O2712" s="66"/>
      <c r="P2712" s="66"/>
      <c r="Q2712" s="66"/>
      <c r="S2712" s="70"/>
      <c r="U2712" s="70"/>
      <c r="W2712" s="70"/>
      <c r="Y2712" s="70"/>
    </row>
    <row r="2713" spans="1:25" s="69" customFormat="1" x14ac:dyDescent="0.2">
      <c r="A2713" s="66" t="s">
        <v>27</v>
      </c>
      <c r="B2713" s="66" t="s">
        <v>23</v>
      </c>
      <c r="C2713" s="66" t="s">
        <v>9</v>
      </c>
      <c r="D2713" s="66" t="s">
        <v>274</v>
      </c>
      <c r="E2713" s="86">
        <f>+IF(ISNUMBER(DATA!H857),DATA!H857,"n/a")</f>
        <v>38992.400000000001</v>
      </c>
      <c r="F2713" s="77">
        <f>+IF(ISNUMBER(DATA!I857),DATA!I857,"n/a")</f>
        <v>0.28230770925667897</v>
      </c>
      <c r="G2713" s="86">
        <f>+IF(ISNUMBER(DATA!R857),DATA!R857,"n/a")</f>
        <v>114605.71</v>
      </c>
      <c r="H2713" s="77">
        <f>+IF(ISNUMBER(DATA!S857),DATA!S857,"n/a")</f>
        <v>9.8503330235439904E-2</v>
      </c>
      <c r="I2713" s="86">
        <f>+IF(ISNUMBER(DATA!AB857),DATA!AB857,"n/a")</f>
        <v>207208.67</v>
      </c>
      <c r="J2713" s="77">
        <f>+IF(ISNUMBER(DATA!AC857),DATA!AC857,"n/a")</f>
        <v>7.0214938408143607E-2</v>
      </c>
      <c r="K2713" s="86">
        <f>+IF(ISNUMBER(DATA!AL857),DATA!AL857,"n/a")</f>
        <v>391415.42</v>
      </c>
      <c r="L2713" s="77">
        <f>+IF(ISNUMBER(DATA!AM857),DATA!AM857,"n/a")</f>
        <v>3.9745094510407301E-2</v>
      </c>
      <c r="M2713" s="66"/>
      <c r="N2713" s="66"/>
      <c r="O2713" s="66"/>
      <c r="P2713" s="66"/>
      <c r="Q2713" s="66"/>
      <c r="S2713" s="70"/>
      <c r="U2713" s="70"/>
      <c r="W2713" s="70"/>
      <c r="Y2713" s="70"/>
    </row>
    <row r="2714" spans="1:25" s="69" customFormat="1" x14ac:dyDescent="0.2">
      <c r="A2714" s="66" t="s">
        <v>27</v>
      </c>
      <c r="B2714" s="66" t="s">
        <v>23</v>
      </c>
      <c r="C2714" s="66" t="s">
        <v>9</v>
      </c>
      <c r="D2714" s="66" t="s">
        <v>275</v>
      </c>
      <c r="E2714" s="86">
        <f>+IF(ISNUMBER(DATA!H858),DATA!H858,"n/a")</f>
        <v>61430.48</v>
      </c>
      <c r="F2714" s="77">
        <f>+IF(ISNUMBER(DATA!I858),DATA!I858,"n/a")</f>
        <v>-0.23420722118373499</v>
      </c>
      <c r="G2714" s="86">
        <f>+IF(ISNUMBER(DATA!R858),DATA!R858,"n/a")</f>
        <v>195495.27</v>
      </c>
      <c r="H2714" s="77">
        <f>+IF(ISNUMBER(DATA!S858),DATA!S858,"n/a")</f>
        <v>-0.26647532528385298</v>
      </c>
      <c r="I2714" s="86">
        <f>+IF(ISNUMBER(DATA!AB858),DATA!AB858,"n/a")</f>
        <v>383716.04</v>
      </c>
      <c r="J2714" s="77">
        <f>+IF(ISNUMBER(DATA!AC858),DATA!AC858,"n/a")</f>
        <v>-0.23322950491856601</v>
      </c>
      <c r="K2714" s="86">
        <f>+IF(ISNUMBER(DATA!AL858),DATA!AL858,"n/a")</f>
        <v>691100.36</v>
      </c>
      <c r="L2714" s="77">
        <f>+IF(ISNUMBER(DATA!AM858),DATA!AM858,"n/a")</f>
        <v>-0.21481563838755799</v>
      </c>
      <c r="M2714" s="66"/>
      <c r="N2714" s="66"/>
      <c r="O2714" s="66"/>
      <c r="P2714" s="66"/>
      <c r="Q2714" s="66"/>
      <c r="S2714" s="70"/>
      <c r="U2714" s="70"/>
      <c r="W2714" s="70"/>
      <c r="Y2714" s="70"/>
    </row>
    <row r="2715" spans="1:25" s="69" customFormat="1" x14ac:dyDescent="0.2">
      <c r="A2715" s="66" t="s">
        <v>27</v>
      </c>
      <c r="B2715" s="66" t="s">
        <v>23</v>
      </c>
      <c r="C2715" s="66" t="s">
        <v>9</v>
      </c>
      <c r="D2715" s="66" t="s">
        <v>276</v>
      </c>
      <c r="E2715" s="86">
        <f>+IF(ISNUMBER(DATA!H859),DATA!H859,"n/a")</f>
        <v>37383.99</v>
      </c>
      <c r="F2715" s="77">
        <f>+IF(ISNUMBER(DATA!I859),DATA!I859,"n/a")</f>
        <v>-4.76704934950202E-2</v>
      </c>
      <c r="G2715" s="86">
        <f>+IF(ISNUMBER(DATA!R859),DATA!R859,"n/a")</f>
        <v>129631.99</v>
      </c>
      <c r="H2715" s="77">
        <f>+IF(ISNUMBER(DATA!S859),DATA!S859,"n/a")</f>
        <v>-2.77310284644754E-2</v>
      </c>
      <c r="I2715" s="86">
        <f>+IF(ISNUMBER(DATA!AB859),DATA!AB859,"n/a")</f>
        <v>248487.16</v>
      </c>
      <c r="J2715" s="77">
        <f>+IF(ISNUMBER(DATA!AC859),DATA!AC859,"n/a")</f>
        <v>-3.9443901668918098E-2</v>
      </c>
      <c r="K2715" s="86">
        <f>+IF(ISNUMBER(DATA!AL859),DATA!AL859,"n/a")</f>
        <v>465055.94</v>
      </c>
      <c r="L2715" s="77">
        <f>+IF(ISNUMBER(DATA!AM859),DATA!AM859,"n/a")</f>
        <v>-9.2570907248526305E-2</v>
      </c>
      <c r="M2715" s="66"/>
      <c r="N2715" s="66"/>
      <c r="O2715" s="66"/>
      <c r="P2715" s="66"/>
      <c r="Q2715" s="66"/>
      <c r="S2715" s="70"/>
      <c r="U2715" s="70"/>
      <c r="W2715" s="70"/>
      <c r="Y2715" s="70"/>
    </row>
    <row r="2716" spans="1:25" s="69" customFormat="1" x14ac:dyDescent="0.2">
      <c r="A2716" s="66" t="s">
        <v>27</v>
      </c>
      <c r="B2716" s="66" t="s">
        <v>23</v>
      </c>
      <c r="C2716" s="66" t="s">
        <v>9</v>
      </c>
      <c r="D2716" s="66" t="s">
        <v>277</v>
      </c>
      <c r="E2716" s="86">
        <f>+IF(ISNUMBER(DATA!H860),DATA!H860,"n/a")</f>
        <v>24833.99</v>
      </c>
      <c r="F2716" s="77">
        <f>+IF(ISNUMBER(DATA!I860),DATA!I860,"n/a")</f>
        <v>0.294735085958578</v>
      </c>
      <c r="G2716" s="86">
        <f>+IF(ISNUMBER(DATA!R860),DATA!R860,"n/a")</f>
        <v>78567.59</v>
      </c>
      <c r="H2716" s="77">
        <f>+IF(ISNUMBER(DATA!S860),DATA!S860,"n/a")</f>
        <v>0.26293072892965202</v>
      </c>
      <c r="I2716" s="86">
        <f>+IF(ISNUMBER(DATA!AB860),DATA!AB860,"n/a")</f>
        <v>146823.31</v>
      </c>
      <c r="J2716" s="77">
        <f>+IF(ISNUMBER(DATA!AC860),DATA!AC860,"n/a")</f>
        <v>0.32570568624805901</v>
      </c>
      <c r="K2716" s="86">
        <f>+IF(ISNUMBER(DATA!AL860),DATA!AL860,"n/a")</f>
        <v>246421.86</v>
      </c>
      <c r="L2716" s="77">
        <f>+IF(ISNUMBER(DATA!AM860),DATA!AM860,"n/a")</f>
        <v>0.15389754729553501</v>
      </c>
      <c r="M2716" s="66"/>
      <c r="N2716" s="66"/>
      <c r="O2716" s="66"/>
      <c r="P2716" s="66"/>
      <c r="Q2716" s="66"/>
      <c r="S2716" s="70"/>
      <c r="U2716" s="70"/>
      <c r="W2716" s="70"/>
      <c r="Y2716" s="70"/>
    </row>
    <row r="2717" spans="1:25" s="69" customFormat="1" x14ac:dyDescent="0.2">
      <c r="A2717" s="66" t="s">
        <v>27</v>
      </c>
      <c r="B2717" s="66" t="s">
        <v>23</v>
      </c>
      <c r="C2717" s="66" t="s">
        <v>9</v>
      </c>
      <c r="D2717" s="66" t="s">
        <v>278</v>
      </c>
      <c r="E2717" s="86">
        <f>+IF(ISNUMBER(DATA!H861),DATA!H861,"n/a")</f>
        <v>29502.65</v>
      </c>
      <c r="F2717" s="77">
        <f>+IF(ISNUMBER(DATA!I861),DATA!I861,"n/a")</f>
        <v>-0.11710689648155299</v>
      </c>
      <c r="G2717" s="86">
        <f>+IF(ISNUMBER(DATA!R861),DATA!R861,"n/a")</f>
        <v>106693.27</v>
      </c>
      <c r="H2717" s="77">
        <f>+IF(ISNUMBER(DATA!S861),DATA!S861,"n/a")</f>
        <v>-1.5598625294105E-2</v>
      </c>
      <c r="I2717" s="86">
        <f>+IF(ISNUMBER(DATA!AB861),DATA!AB861,"n/a")</f>
        <v>203975.29</v>
      </c>
      <c r="J2717" s="77">
        <f>+IF(ISNUMBER(DATA!AC861),DATA!AC861,"n/a")</f>
        <v>-2.3411237531903301E-2</v>
      </c>
      <c r="K2717" s="86">
        <f>+IF(ISNUMBER(DATA!AL861),DATA!AL861,"n/a")</f>
        <v>389621.9</v>
      </c>
      <c r="L2717" s="77">
        <f>+IF(ISNUMBER(DATA!AM861),DATA!AM861,"n/a")</f>
        <v>7.6835952046991696E-3</v>
      </c>
      <c r="M2717" s="66"/>
      <c r="N2717" s="66"/>
      <c r="O2717" s="66"/>
      <c r="P2717" s="66"/>
      <c r="Q2717" s="66"/>
      <c r="S2717" s="70"/>
      <c r="U2717" s="70"/>
      <c r="W2717" s="70"/>
      <c r="Y2717" s="70"/>
    </row>
    <row r="2718" spans="1:25" s="69" customFormat="1" x14ac:dyDescent="0.2">
      <c r="A2718" s="66" t="s">
        <v>27</v>
      </c>
      <c r="B2718" s="66" t="s">
        <v>23</v>
      </c>
      <c r="C2718" s="66" t="s">
        <v>9</v>
      </c>
      <c r="D2718" s="66" t="s">
        <v>279</v>
      </c>
      <c r="E2718" s="86">
        <f>+IF(ISNUMBER(DATA!H862),DATA!H862,"n/a")</f>
        <v>4435.03</v>
      </c>
      <c r="F2718" s="77">
        <f>+IF(ISNUMBER(DATA!I862),DATA!I862,"n/a")</f>
        <v>-4.8201252030740702E-2</v>
      </c>
      <c r="G2718" s="86">
        <f>+IF(ISNUMBER(DATA!R862),DATA!R862,"n/a")</f>
        <v>16119.77</v>
      </c>
      <c r="H2718" s="77">
        <f>+IF(ISNUMBER(DATA!S862),DATA!S862,"n/a")</f>
        <v>-2.72418412667761E-2</v>
      </c>
      <c r="I2718" s="86">
        <f>+IF(ISNUMBER(DATA!AB862),DATA!AB862,"n/a")</f>
        <v>31145.119999999999</v>
      </c>
      <c r="J2718" s="77">
        <f>+IF(ISNUMBER(DATA!AC862),DATA!AC862,"n/a")</f>
        <v>-0.184382524038953</v>
      </c>
      <c r="K2718" s="86">
        <f>+IF(ISNUMBER(DATA!AL862),DATA!AL862,"n/a")</f>
        <v>68058.84</v>
      </c>
      <c r="L2718" s="77">
        <f>+IF(ISNUMBER(DATA!AM862),DATA!AM862,"n/a")</f>
        <v>-0.54076811788709001</v>
      </c>
      <c r="M2718" s="66"/>
      <c r="N2718" s="66"/>
      <c r="O2718" s="66"/>
      <c r="P2718" s="66"/>
      <c r="Q2718" s="66"/>
      <c r="S2718" s="70"/>
      <c r="U2718" s="70"/>
      <c r="W2718" s="70"/>
      <c r="Y2718" s="70"/>
    </row>
    <row r="2719" spans="1:25" s="69" customFormat="1" x14ac:dyDescent="0.2">
      <c r="A2719" s="66" t="s">
        <v>27</v>
      </c>
      <c r="B2719" s="66" t="s">
        <v>23</v>
      </c>
      <c r="C2719" s="66" t="s">
        <v>9</v>
      </c>
      <c r="D2719" s="66" t="s">
        <v>280</v>
      </c>
      <c r="E2719" s="86">
        <f>+IF(ISNUMBER(DATA!H863),DATA!H863,"n/a")</f>
        <v>15528.94</v>
      </c>
      <c r="F2719" s="77">
        <f>+IF(ISNUMBER(DATA!I863),DATA!I863,"n/a")</f>
        <v>0.14037146482745699</v>
      </c>
      <c r="G2719" s="86">
        <f>+IF(ISNUMBER(DATA!R863),DATA!R863,"n/a")</f>
        <v>53266.84</v>
      </c>
      <c r="H2719" s="77">
        <f>+IF(ISNUMBER(DATA!S863),DATA!S863,"n/a")</f>
        <v>0.15534010484785801</v>
      </c>
      <c r="I2719" s="86">
        <f>+IF(ISNUMBER(DATA!AB863),DATA!AB863,"n/a")</f>
        <v>104430.27</v>
      </c>
      <c r="J2719" s="77">
        <f>+IF(ISNUMBER(DATA!AC863),DATA!AC863,"n/a")</f>
        <v>0.17714823361152501</v>
      </c>
      <c r="K2719" s="86">
        <f>+IF(ISNUMBER(DATA!AL863),DATA!AL863,"n/a")</f>
        <v>194030.73</v>
      </c>
      <c r="L2719" s="77">
        <f>+IF(ISNUMBER(DATA!AM863),DATA!AM863,"n/a")</f>
        <v>0.15551274218525199</v>
      </c>
      <c r="M2719" s="66"/>
      <c r="N2719" s="66"/>
      <c r="O2719" s="66"/>
      <c r="P2719" s="66"/>
      <c r="Q2719" s="66"/>
      <c r="S2719" s="70"/>
      <c r="U2719" s="70"/>
      <c r="W2719" s="70"/>
      <c r="Y2719" s="70"/>
    </row>
    <row r="2720" spans="1:25" s="69" customFormat="1" x14ac:dyDescent="0.2">
      <c r="A2720" s="66" t="s">
        <v>27</v>
      </c>
      <c r="B2720" s="66" t="s">
        <v>23</v>
      </c>
      <c r="C2720" s="66" t="s">
        <v>9</v>
      </c>
      <c r="D2720" s="66" t="s">
        <v>281</v>
      </c>
      <c r="E2720" s="86">
        <f>+IF(ISNUMBER(DATA!H864),DATA!H864,"n/a")</f>
        <v>9630.3799999999992</v>
      </c>
      <c r="F2720" s="77">
        <f>+IF(ISNUMBER(DATA!I864),DATA!I864,"n/a")</f>
        <v>-0.36947006803300098</v>
      </c>
      <c r="G2720" s="86">
        <f>+IF(ISNUMBER(DATA!R864),DATA!R864,"n/a")</f>
        <v>33918.300000000003</v>
      </c>
      <c r="H2720" s="77">
        <f>+IF(ISNUMBER(DATA!S864),DATA!S864,"n/a")</f>
        <v>-0.35837899342551399</v>
      </c>
      <c r="I2720" s="86">
        <f>+IF(ISNUMBER(DATA!AB864),DATA!AB864,"n/a")</f>
        <v>65651.67</v>
      </c>
      <c r="J2720" s="77">
        <f>+IF(ISNUMBER(DATA!AC864),DATA!AC864,"n/a")</f>
        <v>-0.33645389159135097</v>
      </c>
      <c r="K2720" s="86">
        <f>+IF(ISNUMBER(DATA!AL864),DATA!AL864,"n/a")</f>
        <v>127247.01</v>
      </c>
      <c r="L2720" s="77">
        <f>+IF(ISNUMBER(DATA!AM864),DATA!AM864,"n/a")</f>
        <v>-0.31274759221064702</v>
      </c>
      <c r="M2720" s="66"/>
      <c r="N2720" s="66"/>
      <c r="O2720" s="66"/>
      <c r="P2720" s="66"/>
      <c r="Q2720" s="66"/>
      <c r="S2720" s="70"/>
      <c r="U2720" s="70"/>
      <c r="W2720" s="70"/>
      <c r="Y2720" s="70"/>
    </row>
    <row r="2721" spans="1:25" s="69" customFormat="1" x14ac:dyDescent="0.2">
      <c r="A2721" s="66" t="s">
        <v>27</v>
      </c>
      <c r="B2721" s="66" t="s">
        <v>23</v>
      </c>
      <c r="C2721" s="66" t="s">
        <v>9</v>
      </c>
      <c r="D2721" s="66" t="s">
        <v>282</v>
      </c>
      <c r="E2721" s="86">
        <f>+IF(ISNUMBER(DATA!H865),DATA!H865,"n/a")</f>
        <v>29399.93</v>
      </c>
      <c r="F2721" s="77">
        <f>+IF(ISNUMBER(DATA!I865),DATA!I865,"n/a")</f>
        <v>5.2355904750825501E-2</v>
      </c>
      <c r="G2721" s="86">
        <f>+IF(ISNUMBER(DATA!R865),DATA!R865,"n/a")</f>
        <v>99298.43</v>
      </c>
      <c r="H2721" s="77">
        <f>+IF(ISNUMBER(DATA!S865),DATA!S865,"n/a")</f>
        <v>5.73211275587069E-2</v>
      </c>
      <c r="I2721" s="86">
        <f>+IF(ISNUMBER(DATA!AB865),DATA!AB865,"n/a")</f>
        <v>186918.76</v>
      </c>
      <c r="J2721" s="77">
        <f>+IF(ISNUMBER(DATA!AC865),DATA!AC865,"n/a")</f>
        <v>5.8068547922609702E-2</v>
      </c>
      <c r="K2721" s="86">
        <f>+IF(ISNUMBER(DATA!AL865),DATA!AL865,"n/a")</f>
        <v>358603.65</v>
      </c>
      <c r="L2721" s="77">
        <f>+IF(ISNUMBER(DATA!AM865),DATA!AM865,"n/a")</f>
        <v>7.0740474688760699E-3</v>
      </c>
      <c r="M2721" s="66"/>
      <c r="N2721" s="66"/>
      <c r="O2721" s="66"/>
      <c r="P2721" s="66"/>
      <c r="Q2721" s="66"/>
      <c r="S2721" s="70"/>
      <c r="U2721" s="70"/>
      <c r="W2721" s="70"/>
      <c r="Y2721" s="70"/>
    </row>
    <row r="2722" spans="1:25" s="69" customFormat="1" x14ac:dyDescent="0.2">
      <c r="A2722" s="66" t="s">
        <v>27</v>
      </c>
      <c r="B2722" s="66" t="s">
        <v>23</v>
      </c>
      <c r="C2722" s="66" t="s">
        <v>9</v>
      </c>
      <c r="D2722" s="66" t="s">
        <v>283</v>
      </c>
      <c r="E2722" s="86">
        <f>+IF(ISNUMBER(DATA!H866),DATA!H866,"n/a")</f>
        <v>14665.34</v>
      </c>
      <c r="F2722" s="77">
        <f>+IF(ISNUMBER(DATA!I866),DATA!I866,"n/a")</f>
        <v>1.64823663632192E-2</v>
      </c>
      <c r="G2722" s="86">
        <f>+IF(ISNUMBER(DATA!R866),DATA!R866,"n/a")</f>
        <v>49100.05</v>
      </c>
      <c r="H2722" s="77">
        <f>+IF(ISNUMBER(DATA!S866),DATA!S866,"n/a")</f>
        <v>2.5911231815167399E-2</v>
      </c>
      <c r="I2722" s="86">
        <f>+IF(ISNUMBER(DATA!AB866),DATA!AB866,"n/a")</f>
        <v>96027.13</v>
      </c>
      <c r="J2722" s="77">
        <f>+IF(ISNUMBER(DATA!AC866),DATA!AC866,"n/a")</f>
        <v>2.5063952324081502E-2</v>
      </c>
      <c r="K2722" s="86">
        <f>+IF(ISNUMBER(DATA!AL866),DATA!AL866,"n/a")</f>
        <v>175287.16</v>
      </c>
      <c r="L2722" s="77">
        <f>+IF(ISNUMBER(DATA!AM866),DATA!AM866,"n/a")</f>
        <v>6.0226036425696301E-2</v>
      </c>
      <c r="M2722" s="66"/>
      <c r="N2722" s="66"/>
      <c r="O2722" s="66"/>
      <c r="P2722" s="66"/>
      <c r="Q2722" s="66"/>
      <c r="S2722" s="70"/>
      <c r="U2722" s="70"/>
      <c r="W2722" s="70"/>
      <c r="Y2722" s="70"/>
    </row>
    <row r="2723" spans="1:25" s="69" customFormat="1" x14ac:dyDescent="0.2">
      <c r="A2723" s="66" t="s">
        <v>27</v>
      </c>
      <c r="B2723" s="66" t="s">
        <v>23</v>
      </c>
      <c r="C2723" s="66" t="s">
        <v>9</v>
      </c>
      <c r="D2723" s="66" t="s">
        <v>284</v>
      </c>
      <c r="E2723" s="86">
        <f>+IF(ISNUMBER(DATA!H867),DATA!H867,"n/a")</f>
        <v>14713.65</v>
      </c>
      <c r="F2723" s="77">
        <f>+IF(ISNUMBER(DATA!I867),DATA!I867,"n/a")</f>
        <v>-0.34798388222484899</v>
      </c>
      <c r="G2723" s="86">
        <f>+IF(ISNUMBER(DATA!R867),DATA!R867,"n/a")</f>
        <v>57763.82</v>
      </c>
      <c r="H2723" s="77">
        <f>+IF(ISNUMBER(DATA!S867),DATA!S867,"n/a")</f>
        <v>-0.32741201626586502</v>
      </c>
      <c r="I2723" s="86">
        <f>+IF(ISNUMBER(DATA!AB867),DATA!AB867,"n/a")</f>
        <v>111821.68</v>
      </c>
      <c r="J2723" s="77">
        <f>+IF(ISNUMBER(DATA!AC867),DATA!AC867,"n/a")</f>
        <v>-0.33942933270132503</v>
      </c>
      <c r="K2723" s="86">
        <f>+IF(ISNUMBER(DATA!AL867),DATA!AL867,"n/a")</f>
        <v>214512.78</v>
      </c>
      <c r="L2723" s="77">
        <f>+IF(ISNUMBER(DATA!AM867),DATA!AM867,"n/a")</f>
        <v>-0.35077860311919401</v>
      </c>
      <c r="M2723" s="66"/>
      <c r="N2723" s="66"/>
      <c r="O2723" s="66"/>
      <c r="P2723" s="66"/>
      <c r="Q2723" s="66"/>
      <c r="S2723" s="70"/>
      <c r="U2723" s="70"/>
      <c r="W2723" s="70"/>
      <c r="Y2723" s="70"/>
    </row>
    <row r="2724" spans="1:25" s="69" customFormat="1" x14ac:dyDescent="0.2">
      <c r="A2724" s="66" t="s">
        <v>27</v>
      </c>
      <c r="B2724" s="66" t="s">
        <v>23</v>
      </c>
      <c r="C2724" s="66" t="s">
        <v>9</v>
      </c>
      <c r="D2724" s="66" t="s">
        <v>285</v>
      </c>
      <c r="E2724" s="86">
        <f>+IF(ISNUMBER(DATA!H868),DATA!H868,"n/a")</f>
        <v>17198.11</v>
      </c>
      <c r="F2724" s="77">
        <f>+IF(ISNUMBER(DATA!I868),DATA!I868,"n/a")</f>
        <v>0.14358107883464299</v>
      </c>
      <c r="G2724" s="86">
        <f>+IF(ISNUMBER(DATA!R868),DATA!R868,"n/a")</f>
        <v>71269.95</v>
      </c>
      <c r="H2724" s="77">
        <f>+IF(ISNUMBER(DATA!S868),DATA!S868,"n/a")</f>
        <v>0.17351696216471299</v>
      </c>
      <c r="I2724" s="86">
        <f>+IF(ISNUMBER(DATA!AB868),DATA!AB868,"n/a")</f>
        <v>148503.31</v>
      </c>
      <c r="J2724" s="77">
        <f>+IF(ISNUMBER(DATA!AC868),DATA!AC868,"n/a")</f>
        <v>0.199418073090989</v>
      </c>
      <c r="K2724" s="86">
        <f>+IF(ISNUMBER(DATA!AL868),DATA!AL868,"n/a")</f>
        <v>274887.56</v>
      </c>
      <c r="L2724" s="77">
        <f>+IF(ISNUMBER(DATA!AM868),DATA!AM868,"n/a")</f>
        <v>6.0181298049232099E-2</v>
      </c>
      <c r="M2724" s="66"/>
      <c r="N2724" s="66"/>
      <c r="O2724" s="66"/>
      <c r="P2724" s="66"/>
      <c r="Q2724" s="66"/>
      <c r="S2724" s="70"/>
      <c r="U2724" s="70"/>
      <c r="W2724" s="70"/>
      <c r="Y2724" s="70"/>
    </row>
    <row r="2725" spans="1:25" s="69" customFormat="1" x14ac:dyDescent="0.2">
      <c r="A2725" s="66" t="s">
        <v>27</v>
      </c>
      <c r="B2725" s="66" t="s">
        <v>23</v>
      </c>
      <c r="C2725" s="66" t="s">
        <v>9</v>
      </c>
      <c r="D2725" s="66" t="s">
        <v>286</v>
      </c>
      <c r="E2725" s="86">
        <f>+IF(ISNUMBER(DATA!H869),DATA!H869,"n/a")</f>
        <v>52773.98</v>
      </c>
      <c r="F2725" s="77">
        <f>+IF(ISNUMBER(DATA!I869),DATA!I869,"n/a")</f>
        <v>3.5581125098337399E-3</v>
      </c>
      <c r="G2725" s="86">
        <f>+IF(ISNUMBER(DATA!R869),DATA!R869,"n/a")</f>
        <v>167351.88</v>
      </c>
      <c r="H2725" s="77">
        <f>+IF(ISNUMBER(DATA!S869),DATA!S869,"n/a")</f>
        <v>-4.7039340803489003E-2</v>
      </c>
      <c r="I2725" s="86">
        <f>+IF(ISNUMBER(DATA!AB869),DATA!AB869,"n/a")</f>
        <v>318494.18</v>
      </c>
      <c r="J2725" s="77">
        <f>+IF(ISNUMBER(DATA!AC869),DATA!AC869,"n/a")</f>
        <v>-5.3521780540824897E-2</v>
      </c>
      <c r="K2725" s="86">
        <f>+IF(ISNUMBER(DATA!AL869),DATA!AL869,"n/a")</f>
        <v>626405</v>
      </c>
      <c r="L2725" s="77">
        <f>+IF(ISNUMBER(DATA!AM869),DATA!AM869,"n/a")</f>
        <v>-4.4752959989649999E-3</v>
      </c>
      <c r="M2725" s="66"/>
      <c r="N2725" s="66"/>
      <c r="O2725" s="66"/>
      <c r="P2725" s="66"/>
      <c r="Q2725" s="66"/>
      <c r="S2725" s="70"/>
      <c r="U2725" s="70"/>
      <c r="W2725" s="70"/>
      <c r="Y2725" s="70"/>
    </row>
    <row r="2726" spans="1:25" s="69" customFormat="1" x14ac:dyDescent="0.2">
      <c r="A2726" s="66" t="s">
        <v>27</v>
      </c>
      <c r="B2726" s="66" t="s">
        <v>23</v>
      </c>
      <c r="C2726" s="66" t="s">
        <v>9</v>
      </c>
      <c r="D2726" s="66" t="s">
        <v>287</v>
      </c>
      <c r="E2726" s="86">
        <f>+IF(ISNUMBER(DATA!H870),DATA!H870,"n/a")</f>
        <v>55831.96</v>
      </c>
      <c r="F2726" s="77">
        <f>+IF(ISNUMBER(DATA!I870),DATA!I870,"n/a")</f>
        <v>6.0578505033819299E-2</v>
      </c>
      <c r="G2726" s="86">
        <f>+IF(ISNUMBER(DATA!R870),DATA!R870,"n/a")</f>
        <v>155975.35999999999</v>
      </c>
      <c r="H2726" s="77">
        <f>+IF(ISNUMBER(DATA!S870),DATA!S870,"n/a")</f>
        <v>-5.9654680306551197E-3</v>
      </c>
      <c r="I2726" s="86">
        <f>+IF(ISNUMBER(DATA!AB870),DATA!AB870,"n/a")</f>
        <v>293071.02</v>
      </c>
      <c r="J2726" s="77">
        <f>+IF(ISNUMBER(DATA!AC870),DATA!AC870,"n/a")</f>
        <v>-3.4790817071249099E-2</v>
      </c>
      <c r="K2726" s="86">
        <f>+IF(ISNUMBER(DATA!AL870),DATA!AL870,"n/a")</f>
        <v>543704.07999999996</v>
      </c>
      <c r="L2726" s="77">
        <f>+IF(ISNUMBER(DATA!AM870),DATA!AM870,"n/a")</f>
        <v>3.2901218985269598E-2</v>
      </c>
      <c r="M2726" s="66"/>
      <c r="N2726" s="66"/>
      <c r="O2726" s="66"/>
      <c r="P2726" s="66"/>
      <c r="Q2726" s="66"/>
      <c r="S2726" s="70"/>
      <c r="U2726" s="70"/>
      <c r="W2726" s="70"/>
      <c r="Y2726" s="70"/>
    </row>
    <row r="2727" spans="1:25" s="69" customFormat="1" x14ac:dyDescent="0.2">
      <c r="A2727" s="66" t="s">
        <v>27</v>
      </c>
      <c r="B2727" s="66" t="s">
        <v>23</v>
      </c>
      <c r="C2727" s="66" t="s">
        <v>9</v>
      </c>
      <c r="D2727" s="66" t="s">
        <v>288</v>
      </c>
      <c r="E2727" s="86">
        <f>+IF(ISNUMBER(DATA!H871),DATA!H871,"n/a")</f>
        <v>12742.5</v>
      </c>
      <c r="F2727" s="77">
        <f>+IF(ISNUMBER(DATA!I871),DATA!I871,"n/a")</f>
        <v>9.9885199347448994E-2</v>
      </c>
      <c r="G2727" s="86">
        <f>+IF(ISNUMBER(DATA!R871),DATA!R871,"n/a")</f>
        <v>41424.22</v>
      </c>
      <c r="H2727" s="77">
        <f>+IF(ISNUMBER(DATA!S871),DATA!S871,"n/a")</f>
        <v>4.6375582274455401E-2</v>
      </c>
      <c r="I2727" s="86">
        <f>+IF(ISNUMBER(DATA!AB871),DATA!AB871,"n/a")</f>
        <v>77557.320000000007</v>
      </c>
      <c r="J2727" s="77">
        <f>+IF(ISNUMBER(DATA!AC871),DATA!AC871,"n/a")</f>
        <v>-2.8691169976653101E-2</v>
      </c>
      <c r="K2727" s="86">
        <f>+IF(ISNUMBER(DATA!AL871),DATA!AL871,"n/a")</f>
        <v>157336.22</v>
      </c>
      <c r="L2727" s="77">
        <f>+IF(ISNUMBER(DATA!AM871),DATA!AM871,"n/a")</f>
        <v>-0.21200586537347199</v>
      </c>
      <c r="M2727" s="66"/>
      <c r="N2727" s="66"/>
      <c r="O2727" s="66"/>
      <c r="P2727" s="66"/>
      <c r="Q2727" s="66"/>
      <c r="S2727" s="70"/>
      <c r="U2727" s="70"/>
      <c r="W2727" s="70"/>
      <c r="Y2727" s="70"/>
    </row>
    <row r="2728" spans="1:25" s="69" customFormat="1" x14ac:dyDescent="0.2">
      <c r="A2728" s="66" t="s">
        <v>27</v>
      </c>
      <c r="B2728" s="66" t="s">
        <v>23</v>
      </c>
      <c r="C2728" s="66" t="s">
        <v>9</v>
      </c>
      <c r="D2728" s="66" t="s">
        <v>289</v>
      </c>
      <c r="E2728" s="86">
        <f>+IF(ISNUMBER(DATA!H872),DATA!H872,"n/a")</f>
        <v>10239.76</v>
      </c>
      <c r="F2728" s="77">
        <f>+IF(ISNUMBER(DATA!I872),DATA!I872,"n/a")</f>
        <v>-5.62702816785879E-2</v>
      </c>
      <c r="G2728" s="86">
        <f>+IF(ISNUMBER(DATA!R872),DATA!R872,"n/a")</f>
        <v>37599.53</v>
      </c>
      <c r="H2728" s="77">
        <f>+IF(ISNUMBER(DATA!S872),DATA!S872,"n/a")</f>
        <v>-4.8717890981201599E-2</v>
      </c>
      <c r="I2728" s="86">
        <f>+IF(ISNUMBER(DATA!AB872),DATA!AB872,"n/a")</f>
        <v>70387.199999999997</v>
      </c>
      <c r="J2728" s="77">
        <f>+IF(ISNUMBER(DATA!AC872),DATA!AC872,"n/a")</f>
        <v>-0.11681848272940699</v>
      </c>
      <c r="K2728" s="86">
        <f>+IF(ISNUMBER(DATA!AL872),DATA!AL872,"n/a")</f>
        <v>137365.4</v>
      </c>
      <c r="L2728" s="77">
        <f>+IF(ISNUMBER(DATA!AM872),DATA!AM872,"n/a")</f>
        <v>-0.22675332813427601</v>
      </c>
      <c r="M2728" s="66"/>
      <c r="N2728" s="66"/>
      <c r="O2728" s="66"/>
      <c r="P2728" s="66"/>
      <c r="Q2728" s="66"/>
      <c r="S2728" s="70"/>
      <c r="U2728" s="70"/>
      <c r="W2728" s="70"/>
      <c r="Y2728" s="70"/>
    </row>
    <row r="2729" spans="1:25" s="69" customFormat="1" x14ac:dyDescent="0.2">
      <c r="A2729" s="66" t="s">
        <v>27</v>
      </c>
      <c r="B2729" s="66" t="s">
        <v>23</v>
      </c>
      <c r="C2729" s="66" t="s">
        <v>9</v>
      </c>
      <c r="D2729" s="66" t="s">
        <v>290</v>
      </c>
      <c r="E2729" s="86">
        <f>+IF(ISNUMBER(DATA!H873),DATA!H873,"n/a")</f>
        <v>32682.78</v>
      </c>
      <c r="F2729" s="77">
        <f>+IF(ISNUMBER(DATA!I873),DATA!I873,"n/a")</f>
        <v>0.36289950972317703</v>
      </c>
      <c r="G2729" s="86">
        <f>+IF(ISNUMBER(DATA!R873),DATA!R873,"n/a")</f>
        <v>92047.44</v>
      </c>
      <c r="H2729" s="77">
        <f>+IF(ISNUMBER(DATA!S873),DATA!S873,"n/a")</f>
        <v>8.9900268687721302E-2</v>
      </c>
      <c r="I2729" s="86">
        <f>+IF(ISNUMBER(DATA!AB873),DATA!AB873,"n/a")</f>
        <v>169487.59</v>
      </c>
      <c r="J2729" s="77">
        <f>+IF(ISNUMBER(DATA!AC873),DATA!AC873,"n/a")</f>
        <v>5.7580653605244302E-2</v>
      </c>
      <c r="K2729" s="86">
        <f>+IF(ISNUMBER(DATA!AL873),DATA!AL873,"n/a")</f>
        <v>315421.63</v>
      </c>
      <c r="L2729" s="77">
        <f>+IF(ISNUMBER(DATA!AM873),DATA!AM873,"n/a")</f>
        <v>5.6446797450768298E-2</v>
      </c>
      <c r="M2729" s="66"/>
      <c r="N2729" s="66"/>
      <c r="O2729" s="66"/>
      <c r="P2729" s="66"/>
      <c r="Q2729" s="66"/>
      <c r="S2729" s="70"/>
      <c r="U2729" s="70"/>
      <c r="W2729" s="70"/>
      <c r="Y2729" s="70"/>
    </row>
    <row r="2730" spans="1:25" s="69" customFormat="1" x14ac:dyDescent="0.2">
      <c r="A2730" s="66" t="s">
        <v>27</v>
      </c>
      <c r="B2730" s="66" t="s">
        <v>23</v>
      </c>
      <c r="C2730" s="66" t="s">
        <v>9</v>
      </c>
      <c r="D2730" s="66" t="s">
        <v>291</v>
      </c>
      <c r="E2730" s="86">
        <f>+IF(ISNUMBER(DATA!H874),DATA!H874,"n/a")</f>
        <v>7497.47</v>
      </c>
      <c r="F2730" s="77">
        <f>+IF(ISNUMBER(DATA!I874),DATA!I874,"n/a")</f>
        <v>0.79001313119255101</v>
      </c>
      <c r="G2730" s="86">
        <f>+IF(ISNUMBER(DATA!R874),DATA!R874,"n/a")</f>
        <v>19004.97</v>
      </c>
      <c r="H2730" s="77">
        <f>+IF(ISNUMBER(DATA!S874),DATA!S874,"n/a")</f>
        <v>0.38965852588476202</v>
      </c>
      <c r="I2730" s="86">
        <f>+IF(ISNUMBER(DATA!AB874),DATA!AB874,"n/a")</f>
        <v>32307.97</v>
      </c>
      <c r="J2730" s="77">
        <f>+IF(ISNUMBER(DATA!AC874),DATA!AC874,"n/a")</f>
        <v>0.25491919614869801</v>
      </c>
      <c r="K2730" s="86">
        <f>+IF(ISNUMBER(DATA!AL874),DATA!AL874,"n/a")</f>
        <v>55806.47</v>
      </c>
      <c r="L2730" s="77">
        <f>+IF(ISNUMBER(DATA!AM874),DATA!AM874,"n/a")</f>
        <v>-0.32477931131360799</v>
      </c>
      <c r="M2730" s="66"/>
      <c r="N2730" s="66"/>
      <c r="O2730" s="66"/>
      <c r="P2730" s="66"/>
      <c r="Q2730" s="66"/>
      <c r="S2730" s="70"/>
      <c r="U2730" s="70"/>
      <c r="W2730" s="70"/>
      <c r="Y2730" s="70"/>
    </row>
    <row r="2731" spans="1:25" s="69" customFormat="1" x14ac:dyDescent="0.2">
      <c r="A2731" s="66" t="s">
        <v>27</v>
      </c>
      <c r="B2731" s="66" t="s">
        <v>23</v>
      </c>
      <c r="C2731" s="66" t="s">
        <v>9</v>
      </c>
      <c r="D2731" s="66" t="s">
        <v>292</v>
      </c>
      <c r="E2731" s="86">
        <f>+IF(ISNUMBER(DATA!H875),DATA!H875,"n/a")</f>
        <v>42456.21</v>
      </c>
      <c r="F2731" s="77">
        <f>+IF(ISNUMBER(DATA!I875),DATA!I875,"n/a")</f>
        <v>-7.1439288229453293E-2</v>
      </c>
      <c r="G2731" s="86">
        <f>+IF(ISNUMBER(DATA!R875),DATA!R875,"n/a")</f>
        <v>143156.88</v>
      </c>
      <c r="H2731" s="77">
        <f>+IF(ISNUMBER(DATA!S875),DATA!S875,"n/a")</f>
        <v>-0.306040723344701</v>
      </c>
      <c r="I2731" s="86">
        <f>+IF(ISNUMBER(DATA!AB875),DATA!AB875,"n/a")</f>
        <v>287666.17</v>
      </c>
      <c r="J2731" s="77">
        <f>+IF(ISNUMBER(DATA!AC875),DATA!AC875,"n/a")</f>
        <v>-0.33997273723239102</v>
      </c>
      <c r="K2731" s="86">
        <f>+IF(ISNUMBER(DATA!AL875),DATA!AL875,"n/a")</f>
        <v>549190.18999999994</v>
      </c>
      <c r="L2731" s="77">
        <f>+IF(ISNUMBER(DATA!AM875),DATA!AM875,"n/a")</f>
        <v>-0.33432394213130601</v>
      </c>
      <c r="M2731" s="66"/>
      <c r="N2731" s="66"/>
      <c r="O2731" s="66"/>
      <c r="P2731" s="66"/>
      <c r="Q2731" s="66"/>
      <c r="S2731" s="70"/>
      <c r="U2731" s="70"/>
      <c r="W2731" s="70"/>
      <c r="Y2731" s="70"/>
    </row>
    <row r="2732" spans="1:25" s="69" customFormat="1" x14ac:dyDescent="0.2">
      <c r="A2732" s="66" t="s">
        <v>27</v>
      </c>
      <c r="B2732" s="66" t="s">
        <v>23</v>
      </c>
      <c r="C2732" s="66" t="s">
        <v>9</v>
      </c>
      <c r="D2732" s="66" t="s">
        <v>293</v>
      </c>
      <c r="E2732" s="86">
        <f>+IF(ISNUMBER(DATA!H876),DATA!H876,"n/a")</f>
        <v>2335.0100000000002</v>
      </c>
      <c r="F2732" s="77">
        <f>+IF(ISNUMBER(DATA!I876),DATA!I876,"n/a")</f>
        <v>-2.7095381743637501E-2</v>
      </c>
      <c r="G2732" s="86">
        <f>+IF(ISNUMBER(DATA!R876),DATA!R876,"n/a")</f>
        <v>8025.86</v>
      </c>
      <c r="H2732" s="77">
        <f>+IF(ISNUMBER(DATA!S876),DATA!S876,"n/a")</f>
        <v>-4.59758425287093E-3</v>
      </c>
      <c r="I2732" s="86">
        <f>+IF(ISNUMBER(DATA!AB876),DATA!AB876,"n/a")</f>
        <v>14760.72</v>
      </c>
      <c r="J2732" s="77">
        <f>+IF(ISNUMBER(DATA!AC876),DATA!AC876,"n/a")</f>
        <v>-0.120160223167984</v>
      </c>
      <c r="K2732" s="86">
        <f>+IF(ISNUMBER(DATA!AL876),DATA!AL876,"n/a")</f>
        <v>29888.53</v>
      </c>
      <c r="L2732" s="77">
        <f>+IF(ISNUMBER(DATA!AM876),DATA!AM876,"n/a")</f>
        <v>-0.460076481787208</v>
      </c>
      <c r="M2732" s="66"/>
      <c r="N2732" s="66"/>
      <c r="O2732" s="66"/>
      <c r="P2732" s="66"/>
      <c r="Q2732" s="66"/>
      <c r="S2732" s="70"/>
      <c r="U2732" s="70"/>
      <c r="W2732" s="70"/>
      <c r="Y2732" s="70"/>
    </row>
    <row r="2733" spans="1:25" s="69" customFormat="1" x14ac:dyDescent="0.2">
      <c r="A2733" s="66" t="s">
        <v>27</v>
      </c>
      <c r="B2733" s="66" t="s">
        <v>23</v>
      </c>
      <c r="C2733" s="66" t="s">
        <v>9</v>
      </c>
      <c r="D2733" s="66" t="s">
        <v>294</v>
      </c>
      <c r="E2733" s="86">
        <f>+IF(ISNUMBER(DATA!H877),DATA!H877,"n/a")</f>
        <v>82630.94</v>
      </c>
      <c r="F2733" s="77">
        <f>+IF(ISNUMBER(DATA!I877),DATA!I877,"n/a")</f>
        <v>0.28393565074115601</v>
      </c>
      <c r="G2733" s="86">
        <f>+IF(ISNUMBER(DATA!R877),DATA!R877,"n/a")</f>
        <v>233615.08</v>
      </c>
      <c r="H2733" s="77">
        <f>+IF(ISNUMBER(DATA!S877),DATA!S877,"n/a")</f>
        <v>4.8472098664190902E-2</v>
      </c>
      <c r="I2733" s="86">
        <f>+IF(ISNUMBER(DATA!AB877),DATA!AB877,"n/a")</f>
        <v>456529.94</v>
      </c>
      <c r="J2733" s="77">
        <f>+IF(ISNUMBER(DATA!AC877),DATA!AC877,"n/a")</f>
        <v>5.8272620131100399E-2</v>
      </c>
      <c r="K2733" s="86">
        <f>+IF(ISNUMBER(DATA!AL877),DATA!AL877,"n/a")</f>
        <v>866627.17</v>
      </c>
      <c r="L2733" s="77">
        <f>+IF(ISNUMBER(DATA!AM877),DATA!AM877,"n/a")</f>
        <v>8.3132202139327802E-2</v>
      </c>
      <c r="M2733" s="66"/>
      <c r="N2733" s="66"/>
      <c r="O2733" s="66"/>
      <c r="P2733" s="66"/>
      <c r="Q2733" s="66"/>
      <c r="S2733" s="70"/>
      <c r="U2733" s="70"/>
      <c r="W2733" s="70"/>
      <c r="Y2733" s="70"/>
    </row>
    <row r="2734" spans="1:25" s="69" customFormat="1" x14ac:dyDescent="0.2">
      <c r="A2734" s="66" t="s">
        <v>27</v>
      </c>
      <c r="B2734" s="66" t="s">
        <v>23</v>
      </c>
      <c r="C2734" s="66" t="s">
        <v>9</v>
      </c>
      <c r="D2734" s="66" t="s">
        <v>295</v>
      </c>
      <c r="E2734" s="86">
        <f>+IF(ISNUMBER(DATA!H878),DATA!H878,"n/a")</f>
        <v>3417.09</v>
      </c>
      <c r="F2734" s="77">
        <f>+IF(ISNUMBER(DATA!I878),DATA!I878,"n/a")</f>
        <v>0.25538308932934101</v>
      </c>
      <c r="G2734" s="86">
        <f>+IF(ISNUMBER(DATA!R878),DATA!R878,"n/a")</f>
        <v>11555.47</v>
      </c>
      <c r="H2734" s="77">
        <f>+IF(ISNUMBER(DATA!S878),DATA!S878,"n/a")</f>
        <v>0.32602928047333501</v>
      </c>
      <c r="I2734" s="86">
        <f>+IF(ISNUMBER(DATA!AB878),DATA!AB878,"n/a")</f>
        <v>20577.47</v>
      </c>
      <c r="J2734" s="77">
        <f>+IF(ISNUMBER(DATA!AC878),DATA!AC878,"n/a")</f>
        <v>0.22393072818557</v>
      </c>
      <c r="K2734" s="86">
        <f>+IF(ISNUMBER(DATA!AL878),DATA!AL878,"n/a")</f>
        <v>35356.17</v>
      </c>
      <c r="L2734" s="77">
        <f>+IF(ISNUMBER(DATA!AM878),DATA!AM878,"n/a")</f>
        <v>-0.20524393517001199</v>
      </c>
      <c r="M2734" s="66"/>
      <c r="N2734" s="66"/>
      <c r="O2734" s="66"/>
      <c r="P2734" s="66"/>
      <c r="Q2734" s="66"/>
      <c r="S2734" s="70"/>
      <c r="U2734" s="70"/>
      <c r="W2734" s="70"/>
      <c r="Y2734" s="70"/>
    </row>
    <row r="2735" spans="1:25" s="69" customFormat="1" x14ac:dyDescent="0.2">
      <c r="A2735" s="66" t="s">
        <v>27</v>
      </c>
      <c r="B2735" s="66" t="s">
        <v>23</v>
      </c>
      <c r="C2735" s="66" t="s">
        <v>9</v>
      </c>
      <c r="D2735" s="66" t="s">
        <v>296</v>
      </c>
      <c r="E2735" s="86">
        <f>+IF(ISNUMBER(DATA!H879),DATA!H879,"n/a")</f>
        <v>7115.31</v>
      </c>
      <c r="F2735" s="77">
        <f>+IF(ISNUMBER(DATA!I879),DATA!I879,"n/a")</f>
        <v>-0.63571272784241795</v>
      </c>
      <c r="G2735" s="86">
        <f>+IF(ISNUMBER(DATA!R879),DATA!R879,"n/a")</f>
        <v>23464.31</v>
      </c>
      <c r="H2735" s="77">
        <f>+IF(ISNUMBER(DATA!S879),DATA!S879,"n/a")</f>
        <v>-0.64506117561494802</v>
      </c>
      <c r="I2735" s="86">
        <f>+IF(ISNUMBER(DATA!AB879),DATA!AB879,"n/a")</f>
        <v>45905.68</v>
      </c>
      <c r="J2735" s="77">
        <f>+IF(ISNUMBER(DATA!AC879),DATA!AC879,"n/a")</f>
        <v>-0.64786001321550601</v>
      </c>
      <c r="K2735" s="86">
        <f>+IF(ISNUMBER(DATA!AL879),DATA!AL879,"n/a")</f>
        <v>89277.26</v>
      </c>
      <c r="L2735" s="77">
        <f>+IF(ISNUMBER(DATA!AM879),DATA!AM879,"n/a")</f>
        <v>-0.63999101562909599</v>
      </c>
      <c r="M2735" s="66"/>
      <c r="N2735" s="66"/>
      <c r="O2735" s="66"/>
      <c r="P2735" s="66"/>
      <c r="Q2735" s="66"/>
      <c r="S2735" s="70"/>
      <c r="U2735" s="70"/>
      <c r="W2735" s="70"/>
      <c r="Y2735" s="70"/>
    </row>
    <row r="2736" spans="1:25" s="69" customFormat="1" x14ac:dyDescent="0.2">
      <c r="A2736" s="66" t="s">
        <v>27</v>
      </c>
      <c r="B2736" s="66" t="s">
        <v>23</v>
      </c>
      <c r="C2736" s="66" t="s">
        <v>9</v>
      </c>
      <c r="D2736" s="66" t="s">
        <v>297</v>
      </c>
      <c r="E2736" s="86">
        <f>+IF(ISNUMBER(DATA!H880),DATA!H880,"n/a")</f>
        <v>11663.11</v>
      </c>
      <c r="F2736" s="77">
        <f>+IF(ISNUMBER(DATA!I880),DATA!I880,"n/a")</f>
        <v>0.25565729481237398</v>
      </c>
      <c r="G2736" s="86">
        <f>+IF(ISNUMBER(DATA!R880),DATA!R880,"n/a")</f>
        <v>33964.959999999999</v>
      </c>
      <c r="H2736" s="77">
        <f>+IF(ISNUMBER(DATA!S880),DATA!S880,"n/a")</f>
        <v>7.7224376603033204E-2</v>
      </c>
      <c r="I2736" s="86">
        <f>+IF(ISNUMBER(DATA!AB880),DATA!AB880,"n/a")</f>
        <v>63599.5</v>
      </c>
      <c r="J2736" s="77">
        <f>+IF(ISNUMBER(DATA!AC880),DATA!AC880,"n/a")</f>
        <v>5.82480266680599E-2</v>
      </c>
      <c r="K2736" s="86">
        <f>+IF(ISNUMBER(DATA!AL880),DATA!AL880,"n/a")</f>
        <v>119442.66</v>
      </c>
      <c r="L2736" s="77">
        <f>+IF(ISNUMBER(DATA!AM880),DATA!AM880,"n/a")</f>
        <v>-0.16305631796424799</v>
      </c>
      <c r="M2736" s="66"/>
      <c r="N2736" s="66"/>
      <c r="O2736" s="66"/>
      <c r="P2736" s="66"/>
      <c r="Q2736" s="66"/>
      <c r="S2736" s="70"/>
      <c r="U2736" s="70"/>
      <c r="W2736" s="70"/>
      <c r="Y2736" s="70"/>
    </row>
    <row r="2737" spans="1:25" s="69" customFormat="1" x14ac:dyDescent="0.2">
      <c r="A2737" s="66" t="s">
        <v>27</v>
      </c>
      <c r="B2737" s="66" t="s">
        <v>23</v>
      </c>
      <c r="C2737" s="66" t="s">
        <v>9</v>
      </c>
      <c r="D2737" s="66" t="s">
        <v>298</v>
      </c>
      <c r="E2737" s="86">
        <f>+IF(ISNUMBER(DATA!H881),DATA!H881,"n/a")</f>
        <v>22034.22</v>
      </c>
      <c r="F2737" s="77">
        <f>+IF(ISNUMBER(DATA!I881),DATA!I881,"n/a")</f>
        <v>0.30515767289286699</v>
      </c>
      <c r="G2737" s="86">
        <f>+IF(ISNUMBER(DATA!R881),DATA!R881,"n/a")</f>
        <v>68340.55</v>
      </c>
      <c r="H2737" s="77">
        <f>+IF(ISNUMBER(DATA!S881),DATA!S881,"n/a")</f>
        <v>0.21623913553393601</v>
      </c>
      <c r="I2737" s="86">
        <f>+IF(ISNUMBER(DATA!AB881),DATA!AB881,"n/a")</f>
        <v>124565.59</v>
      </c>
      <c r="J2737" s="77">
        <f>+IF(ISNUMBER(DATA!AC881),DATA!AC881,"n/a")</f>
        <v>0.21035845835080699</v>
      </c>
      <c r="K2737" s="86">
        <f>+IF(ISNUMBER(DATA!AL881),DATA!AL881,"n/a")</f>
        <v>228653.68</v>
      </c>
      <c r="L2737" s="77">
        <f>+IF(ISNUMBER(DATA!AM881),DATA!AM881,"n/a")</f>
        <v>0.21600799164714601</v>
      </c>
      <c r="M2737" s="66"/>
      <c r="N2737" s="66"/>
      <c r="O2737" s="66"/>
      <c r="P2737" s="66"/>
      <c r="Q2737" s="66"/>
      <c r="S2737" s="70"/>
      <c r="U2737" s="70"/>
      <c r="W2737" s="70"/>
      <c r="Y2737" s="70"/>
    </row>
    <row r="2738" spans="1:25" s="69" customFormat="1" x14ac:dyDescent="0.2">
      <c r="A2738" s="66" t="s">
        <v>27</v>
      </c>
      <c r="B2738" s="66" t="s">
        <v>23</v>
      </c>
      <c r="C2738" s="66" t="s">
        <v>9</v>
      </c>
      <c r="D2738" s="66" t="s">
        <v>299</v>
      </c>
      <c r="E2738" s="86">
        <f>+IF(ISNUMBER(DATA!H882),DATA!H882,"n/a")</f>
        <v>91922.18</v>
      </c>
      <c r="F2738" s="77">
        <f>+IF(ISNUMBER(DATA!I882),DATA!I882,"n/a")</f>
        <v>-5.50004065910309E-2</v>
      </c>
      <c r="G2738" s="86">
        <f>+IF(ISNUMBER(DATA!R882),DATA!R882,"n/a")</f>
        <v>296297.52</v>
      </c>
      <c r="H2738" s="77">
        <f>+IF(ISNUMBER(DATA!S882),DATA!S882,"n/a")</f>
        <v>-0.103360953860045</v>
      </c>
      <c r="I2738" s="86">
        <f>+IF(ISNUMBER(DATA!AB882),DATA!AB882,"n/a")</f>
        <v>578668.37</v>
      </c>
      <c r="J2738" s="77">
        <f>+IF(ISNUMBER(DATA!AC882),DATA!AC882,"n/a")</f>
        <v>-3.9800096924593999E-2</v>
      </c>
      <c r="K2738" s="86">
        <f>+IF(ISNUMBER(DATA!AL882),DATA!AL882,"n/a")</f>
        <v>1115483.5900000001</v>
      </c>
      <c r="L2738" s="77">
        <f>+IF(ISNUMBER(DATA!AM882),DATA!AM882,"n/a")</f>
        <v>9.3483060732638804E-2</v>
      </c>
      <c r="M2738" s="66"/>
      <c r="N2738" s="66"/>
      <c r="O2738" s="66"/>
      <c r="P2738" s="66"/>
      <c r="Q2738" s="66"/>
      <c r="S2738" s="70"/>
      <c r="U2738" s="70"/>
      <c r="W2738" s="70"/>
      <c r="Y2738" s="70"/>
    </row>
    <row r="2739" spans="1:25" s="69" customFormat="1" x14ac:dyDescent="0.2">
      <c r="A2739" s="66" t="s">
        <v>27</v>
      </c>
      <c r="B2739" s="66" t="s">
        <v>23</v>
      </c>
      <c r="C2739" s="66" t="s">
        <v>9</v>
      </c>
      <c r="D2739" s="66" t="s">
        <v>300</v>
      </c>
      <c r="E2739" s="86">
        <f>+IF(ISNUMBER(DATA!H883),DATA!H883,"n/a")</f>
        <v>39972.28</v>
      </c>
      <c r="F2739" s="77">
        <f>+IF(ISNUMBER(DATA!I883),DATA!I883,"n/a")</f>
        <v>-0.19323136106438099</v>
      </c>
      <c r="G2739" s="86">
        <f>+IF(ISNUMBER(DATA!R883),DATA!R883,"n/a")</f>
        <v>139473.45000000001</v>
      </c>
      <c r="H2739" s="77">
        <f>+IF(ISNUMBER(DATA!S883),DATA!S883,"n/a")</f>
        <v>-0.2229168829124</v>
      </c>
      <c r="I2739" s="86">
        <f>+IF(ISNUMBER(DATA!AB883),DATA!AB883,"n/a")</f>
        <v>270483.01</v>
      </c>
      <c r="J2739" s="77">
        <f>+IF(ISNUMBER(DATA!AC883),DATA!AC883,"n/a")</f>
        <v>-0.160446904956837</v>
      </c>
      <c r="K2739" s="86">
        <f>+IF(ISNUMBER(DATA!AL883),DATA!AL883,"n/a")</f>
        <v>476764.15999999997</v>
      </c>
      <c r="L2739" s="77">
        <f>+IF(ISNUMBER(DATA!AM883),DATA!AM883,"n/a")</f>
        <v>-0.19049077079069099</v>
      </c>
      <c r="M2739" s="66"/>
      <c r="N2739" s="66"/>
      <c r="O2739" s="66"/>
      <c r="P2739" s="66"/>
      <c r="Q2739" s="66"/>
      <c r="S2739" s="70"/>
      <c r="U2739" s="70"/>
      <c r="W2739" s="70"/>
      <c r="Y2739" s="70"/>
    </row>
    <row r="2740" spans="1:25" s="69" customFormat="1" x14ac:dyDescent="0.2">
      <c r="A2740" s="66" t="s">
        <v>27</v>
      </c>
      <c r="B2740" s="66" t="s">
        <v>23</v>
      </c>
      <c r="C2740" s="66" t="s">
        <v>9</v>
      </c>
      <c r="D2740" s="66" t="s">
        <v>301</v>
      </c>
      <c r="E2740" s="86">
        <f>+IF(ISNUMBER(DATA!H884),DATA!H884,"n/a")</f>
        <v>1979.5</v>
      </c>
      <c r="F2740" s="77">
        <f>+IF(ISNUMBER(DATA!I884),DATA!I884,"n/a")</f>
        <v>0.442784256559767</v>
      </c>
      <c r="G2740" s="86">
        <f>+IF(ISNUMBER(DATA!R884),DATA!R884,"n/a")</f>
        <v>6234</v>
      </c>
      <c r="H2740" s="77">
        <f>+IF(ISNUMBER(DATA!S884),DATA!S884,"n/a")</f>
        <v>0.314773805757672</v>
      </c>
      <c r="I2740" s="86">
        <f>+IF(ISNUMBER(DATA!AB884),DATA!AB884,"n/a")</f>
        <v>11077.01</v>
      </c>
      <c r="J2740" s="77">
        <f>+IF(ISNUMBER(DATA!AC884),DATA!AC884,"n/a")</f>
        <v>-0.15548268653393699</v>
      </c>
      <c r="K2740" s="86">
        <f>+IF(ISNUMBER(DATA!AL884),DATA!AL884,"n/a")</f>
        <v>19039.009999999998</v>
      </c>
      <c r="L2740" s="77">
        <f>+IF(ISNUMBER(DATA!AM884),DATA!AM884,"n/a")</f>
        <v>-0.54225149443183995</v>
      </c>
      <c r="M2740" s="66"/>
      <c r="N2740" s="66"/>
      <c r="O2740" s="66"/>
      <c r="P2740" s="66"/>
      <c r="Q2740" s="66"/>
      <c r="S2740" s="70"/>
      <c r="U2740" s="70"/>
      <c r="W2740" s="70"/>
      <c r="Y2740" s="70"/>
    </row>
    <row r="2741" spans="1:25" s="69" customFormat="1" x14ac:dyDescent="0.2">
      <c r="A2741" s="66" t="s">
        <v>27</v>
      </c>
      <c r="B2741" s="66" t="s">
        <v>23</v>
      </c>
      <c r="C2741" s="66" t="s">
        <v>9</v>
      </c>
      <c r="D2741" s="66" t="s">
        <v>302</v>
      </c>
      <c r="E2741" s="86">
        <f>+IF(ISNUMBER(DATA!H885),DATA!H885,"n/a")</f>
        <v>52907.93</v>
      </c>
      <c r="F2741" s="77">
        <f>+IF(ISNUMBER(DATA!I885),DATA!I885,"n/a")</f>
        <v>0.29704656017933301</v>
      </c>
      <c r="G2741" s="86">
        <f>+IF(ISNUMBER(DATA!R885),DATA!R885,"n/a")</f>
        <v>151363.16</v>
      </c>
      <c r="H2741" s="77">
        <f>+IF(ISNUMBER(DATA!S885),DATA!S885,"n/a")</f>
        <v>4.3949954900593002E-2</v>
      </c>
      <c r="I2741" s="86">
        <f>+IF(ISNUMBER(DATA!AB885),DATA!AB885,"n/a")</f>
        <v>287431.09000000003</v>
      </c>
      <c r="J2741" s="77">
        <f>+IF(ISNUMBER(DATA!AC885),DATA!AC885,"n/a")</f>
        <v>2.61620161695502E-2</v>
      </c>
      <c r="K2741" s="86">
        <f>+IF(ISNUMBER(DATA!AL885),DATA!AL885,"n/a")</f>
        <v>545888.37</v>
      </c>
      <c r="L2741" s="77">
        <f>+IF(ISNUMBER(DATA!AM885),DATA!AM885,"n/a")</f>
        <v>4.78314235771699E-2</v>
      </c>
      <c r="M2741" s="66"/>
      <c r="N2741" s="66"/>
      <c r="O2741" s="66"/>
      <c r="P2741" s="66"/>
      <c r="Q2741" s="66"/>
      <c r="S2741" s="70"/>
      <c r="U2741" s="70"/>
      <c r="W2741" s="70"/>
      <c r="Y2741" s="70"/>
    </row>
    <row r="2742" spans="1:25" s="69" customFormat="1" x14ac:dyDescent="0.2">
      <c r="A2742" s="66" t="s">
        <v>27</v>
      </c>
      <c r="B2742" s="66" t="s">
        <v>23</v>
      </c>
      <c r="C2742" s="66" t="s">
        <v>9</v>
      </c>
      <c r="D2742" s="66" t="s">
        <v>303</v>
      </c>
      <c r="E2742" s="86">
        <f>+IF(ISNUMBER(DATA!H886),DATA!H886,"n/a")</f>
        <v>7743.35</v>
      </c>
      <c r="F2742" s="77">
        <f>+IF(ISNUMBER(DATA!I886),DATA!I886,"n/a")</f>
        <v>6.4177605042074606E-2</v>
      </c>
      <c r="G2742" s="86">
        <f>+IF(ISNUMBER(DATA!R886),DATA!R886,"n/a")</f>
        <v>27196.19</v>
      </c>
      <c r="H2742" s="77">
        <f>+IF(ISNUMBER(DATA!S886),DATA!S886,"n/a")</f>
        <v>3.1093335739554799E-2</v>
      </c>
      <c r="I2742" s="86">
        <f>+IF(ISNUMBER(DATA!AB886),DATA!AB886,"n/a")</f>
        <v>48038.91</v>
      </c>
      <c r="J2742" s="77">
        <f>+IF(ISNUMBER(DATA!AC886),DATA!AC886,"n/a")</f>
        <v>-5.1463423350917699E-2</v>
      </c>
      <c r="K2742" s="86">
        <f>+IF(ISNUMBER(DATA!AL886),DATA!AL886,"n/a")</f>
        <v>91398.96</v>
      </c>
      <c r="L2742" s="77">
        <f>+IF(ISNUMBER(DATA!AM886),DATA!AM886,"n/a")</f>
        <v>-0.16359790234555799</v>
      </c>
      <c r="M2742" s="66"/>
      <c r="N2742" s="66"/>
      <c r="O2742" s="66"/>
      <c r="P2742" s="66"/>
      <c r="Q2742" s="66"/>
      <c r="S2742" s="70"/>
      <c r="U2742" s="70"/>
      <c r="W2742" s="70"/>
      <c r="Y2742" s="70"/>
    </row>
    <row r="2743" spans="1:25" s="69" customFormat="1" x14ac:dyDescent="0.2">
      <c r="A2743" s="66" t="s">
        <v>27</v>
      </c>
      <c r="B2743" s="66" t="s">
        <v>23</v>
      </c>
      <c r="C2743" s="66" t="s">
        <v>9</v>
      </c>
      <c r="D2743" s="66" t="s">
        <v>304</v>
      </c>
      <c r="E2743" s="86">
        <f>+IF(ISNUMBER(DATA!H887),DATA!H887,"n/a")</f>
        <v>55648.09</v>
      </c>
      <c r="F2743" s="77">
        <f>+IF(ISNUMBER(DATA!I887),DATA!I887,"n/a")</f>
        <v>-5.7036107691019897E-2</v>
      </c>
      <c r="G2743" s="86">
        <f>+IF(ISNUMBER(DATA!R887),DATA!R887,"n/a")</f>
        <v>182134.24</v>
      </c>
      <c r="H2743" s="77">
        <f>+IF(ISNUMBER(DATA!S887),DATA!S887,"n/a")</f>
        <v>-5.6058398321851603E-2</v>
      </c>
      <c r="I2743" s="86">
        <f>+IF(ISNUMBER(DATA!AB887),DATA!AB887,"n/a")</f>
        <v>353195.1</v>
      </c>
      <c r="J2743" s="77">
        <f>+IF(ISNUMBER(DATA!AC887),DATA!AC887,"n/a")</f>
        <v>-2.9577791244450299E-2</v>
      </c>
      <c r="K2743" s="86">
        <f>+IF(ISNUMBER(DATA!AL887),DATA!AL887,"n/a")</f>
        <v>682846.81</v>
      </c>
      <c r="L2743" s="77">
        <f>+IF(ISNUMBER(DATA!AM887),DATA!AM887,"n/a")</f>
        <v>7.5641729183793804E-2</v>
      </c>
      <c r="M2743" s="66"/>
      <c r="N2743" s="66"/>
      <c r="O2743" s="66"/>
      <c r="P2743" s="66"/>
      <c r="Q2743" s="66"/>
      <c r="S2743" s="70"/>
      <c r="U2743" s="70"/>
      <c r="W2743" s="70"/>
      <c r="Y2743" s="70"/>
    </row>
    <row r="2744" spans="1:25" s="69" customFormat="1" x14ac:dyDescent="0.2">
      <c r="A2744" s="66" t="s">
        <v>27</v>
      </c>
      <c r="B2744" s="66" t="s">
        <v>23</v>
      </c>
      <c r="C2744" s="66" t="s">
        <v>9</v>
      </c>
      <c r="D2744" s="66" t="s">
        <v>305</v>
      </c>
      <c r="E2744" s="86">
        <f>+IF(ISNUMBER(DATA!H888),DATA!H888,"n/a")</f>
        <v>16157.71</v>
      </c>
      <c r="F2744" s="77">
        <f>+IF(ISNUMBER(DATA!I888),DATA!I888,"n/a")</f>
        <v>-0.29219029812824399</v>
      </c>
      <c r="G2744" s="86">
        <f>+IF(ISNUMBER(DATA!R888),DATA!R888,"n/a")</f>
        <v>56479.16</v>
      </c>
      <c r="H2744" s="77">
        <f>+IF(ISNUMBER(DATA!S888),DATA!S888,"n/a")</f>
        <v>-0.22726492866186501</v>
      </c>
      <c r="I2744" s="86">
        <f>+IF(ISNUMBER(DATA!AB888),DATA!AB888,"n/a")</f>
        <v>107593.87</v>
      </c>
      <c r="J2744" s="77">
        <f>+IF(ISNUMBER(DATA!AC888),DATA!AC888,"n/a")</f>
        <v>-0.19999365014546999</v>
      </c>
      <c r="K2744" s="86">
        <f>+IF(ISNUMBER(DATA!AL888),DATA!AL888,"n/a")</f>
        <v>223532.04</v>
      </c>
      <c r="L2744" s="77">
        <f>+IF(ISNUMBER(DATA!AM888),DATA!AM888,"n/a")</f>
        <v>-0.103197431251581</v>
      </c>
      <c r="M2744" s="66"/>
      <c r="N2744" s="66"/>
      <c r="O2744" s="66"/>
      <c r="P2744" s="66"/>
      <c r="Q2744" s="66"/>
      <c r="S2744" s="70"/>
      <c r="U2744" s="70"/>
      <c r="W2744" s="70"/>
      <c r="Y2744" s="70"/>
    </row>
    <row r="2745" spans="1:25" s="69" customFormat="1" x14ac:dyDescent="0.2">
      <c r="A2745" s="66" t="s">
        <v>27</v>
      </c>
      <c r="B2745" s="66" t="s">
        <v>23</v>
      </c>
      <c r="C2745" s="66" t="s">
        <v>9</v>
      </c>
      <c r="D2745" s="66" t="s">
        <v>306</v>
      </c>
      <c r="E2745" s="86">
        <f>+IF(ISNUMBER(DATA!H889),DATA!H889,"n/a")</f>
        <v>26344.1</v>
      </c>
      <c r="F2745" s="77">
        <f>+IF(ISNUMBER(DATA!I889),DATA!I889,"n/a")</f>
        <v>-6.0420521395823101E-3</v>
      </c>
      <c r="G2745" s="86">
        <f>+IF(ISNUMBER(DATA!R889),DATA!R889,"n/a")</f>
        <v>89181.24</v>
      </c>
      <c r="H2745" s="77">
        <f>+IF(ISNUMBER(DATA!S889),DATA!S889,"n/a")</f>
        <v>3.8816943966052002E-2</v>
      </c>
      <c r="I2745" s="86">
        <f>+IF(ISNUMBER(DATA!AB889),DATA!AB889,"n/a")</f>
        <v>174103.03</v>
      </c>
      <c r="J2745" s="77">
        <f>+IF(ISNUMBER(DATA!AC889),DATA!AC889,"n/a")</f>
        <v>0.109018719604434</v>
      </c>
      <c r="K2745" s="86">
        <f>+IF(ISNUMBER(DATA!AL889),DATA!AL889,"n/a")</f>
        <v>322046.96999999997</v>
      </c>
      <c r="L2745" s="77">
        <f>+IF(ISNUMBER(DATA!AM889),DATA!AM889,"n/a")</f>
        <v>0.111575400365061</v>
      </c>
      <c r="M2745" s="66"/>
      <c r="N2745" s="66"/>
      <c r="O2745" s="66"/>
      <c r="P2745" s="66"/>
      <c r="Q2745" s="66"/>
      <c r="S2745" s="70"/>
      <c r="U2745" s="70"/>
      <c r="W2745" s="70"/>
      <c r="Y2745" s="70"/>
    </row>
    <row r="2746" spans="1:25" s="69" customFormat="1" x14ac:dyDescent="0.2">
      <c r="A2746" s="66" t="s">
        <v>27</v>
      </c>
      <c r="B2746" s="66" t="s">
        <v>23</v>
      </c>
      <c r="C2746" s="66" t="s">
        <v>9</v>
      </c>
      <c r="D2746" s="66" t="s">
        <v>307</v>
      </c>
      <c r="E2746" s="86">
        <f>+IF(ISNUMBER(DATA!H890),DATA!H890,"n/a")</f>
        <v>10222.32</v>
      </c>
      <c r="F2746" s="77">
        <f>+IF(ISNUMBER(DATA!I890),DATA!I890,"n/a")</f>
        <v>9.9813977808596105E-2</v>
      </c>
      <c r="G2746" s="86">
        <f>+IF(ISNUMBER(DATA!R890),DATA!R890,"n/a")</f>
        <v>35284.49</v>
      </c>
      <c r="H2746" s="77">
        <f>+IF(ISNUMBER(DATA!S890),DATA!S890,"n/a")</f>
        <v>-8.3145616042286402E-2</v>
      </c>
      <c r="I2746" s="86">
        <f>+IF(ISNUMBER(DATA!AB890),DATA!AB890,"n/a")</f>
        <v>67600.55</v>
      </c>
      <c r="J2746" s="77">
        <f>+IF(ISNUMBER(DATA!AC890),DATA!AC890,"n/a")</f>
        <v>-0.42801200420424701</v>
      </c>
      <c r="K2746" s="86">
        <f>+IF(ISNUMBER(DATA!AL890),DATA!AL890,"n/a")</f>
        <v>126445.1</v>
      </c>
      <c r="L2746" s="77">
        <f>+IF(ISNUMBER(DATA!AM890),DATA!AM890,"n/a")</f>
        <v>-0.53463097990161002</v>
      </c>
      <c r="M2746" s="66"/>
      <c r="N2746" s="66"/>
      <c r="O2746" s="66"/>
      <c r="P2746" s="66"/>
      <c r="Q2746" s="66"/>
      <c r="S2746" s="70"/>
      <c r="U2746" s="70"/>
      <c r="W2746" s="70"/>
      <c r="Y2746" s="70"/>
    </row>
    <row r="2747" spans="1:25" s="69" customFormat="1" x14ac:dyDescent="0.2">
      <c r="A2747" s="66" t="s">
        <v>27</v>
      </c>
      <c r="B2747" s="66" t="s">
        <v>23</v>
      </c>
      <c r="C2747" s="66" t="s">
        <v>9</v>
      </c>
      <c r="D2747" s="66" t="s">
        <v>308</v>
      </c>
      <c r="E2747" s="86">
        <f>+IF(ISNUMBER(DATA!H891),DATA!H891,"n/a")</f>
        <v>30694.97</v>
      </c>
      <c r="F2747" s="77">
        <f>+IF(ISNUMBER(DATA!I891),DATA!I891,"n/a")</f>
        <v>0.18413637622666901</v>
      </c>
      <c r="G2747" s="86">
        <f>+IF(ISNUMBER(DATA!R891),DATA!R891,"n/a")</f>
        <v>97468.22</v>
      </c>
      <c r="H2747" s="77">
        <f>+IF(ISNUMBER(DATA!S891),DATA!S891,"n/a")</f>
        <v>0.15874860473872299</v>
      </c>
      <c r="I2747" s="86">
        <f>+IF(ISNUMBER(DATA!AB891),DATA!AB891,"n/a")</f>
        <v>180577.79</v>
      </c>
      <c r="J2747" s="77">
        <f>+IF(ISNUMBER(DATA!AC891),DATA!AC891,"n/a")</f>
        <v>0.178709740251178</v>
      </c>
      <c r="K2747" s="86">
        <f>+IF(ISNUMBER(DATA!AL891),DATA!AL891,"n/a")</f>
        <v>318323.90999999997</v>
      </c>
      <c r="L2747" s="77">
        <f>+IF(ISNUMBER(DATA!AM891),DATA!AM891,"n/a")</f>
        <v>0.10628897329602301</v>
      </c>
      <c r="M2747" s="66"/>
      <c r="N2747" s="66"/>
      <c r="O2747" s="66"/>
      <c r="P2747" s="66"/>
      <c r="Q2747" s="66"/>
      <c r="S2747" s="70"/>
      <c r="U2747" s="70"/>
      <c r="W2747" s="70"/>
      <c r="Y2747" s="70"/>
    </row>
    <row r="2748" spans="1:25" s="69" customFormat="1" x14ac:dyDescent="0.2">
      <c r="A2748" s="66" t="s">
        <v>27</v>
      </c>
      <c r="B2748" s="66" t="s">
        <v>23</v>
      </c>
      <c r="C2748" s="66" t="s">
        <v>9</v>
      </c>
      <c r="D2748" s="66" t="s">
        <v>309</v>
      </c>
      <c r="E2748" s="86">
        <f>+IF(ISNUMBER(DATA!H892),DATA!H892,"n/a")</f>
        <v>19554.98</v>
      </c>
      <c r="F2748" s="77">
        <f>+IF(ISNUMBER(DATA!I892),DATA!I892,"n/a")</f>
        <v>2.5235875270792602E-2</v>
      </c>
      <c r="G2748" s="86">
        <f>+IF(ISNUMBER(DATA!R892),DATA!R892,"n/a")</f>
        <v>62695.3</v>
      </c>
      <c r="H2748" s="77">
        <f>+IF(ISNUMBER(DATA!S892),DATA!S892,"n/a")</f>
        <v>4.8848204729104297E-2</v>
      </c>
      <c r="I2748" s="86">
        <f>+IF(ISNUMBER(DATA!AB892),DATA!AB892,"n/a")</f>
        <v>116559.69</v>
      </c>
      <c r="J2748" s="77">
        <f>+IF(ISNUMBER(DATA!AC892),DATA!AC892,"n/a")</f>
        <v>6.5664472928592798E-3</v>
      </c>
      <c r="K2748" s="86">
        <f>+IF(ISNUMBER(DATA!AL892),DATA!AL892,"n/a")</f>
        <v>209931.66</v>
      </c>
      <c r="L2748" s="77">
        <f>+IF(ISNUMBER(DATA!AM892),DATA!AM892,"n/a")</f>
        <v>-7.7728755551244394E-2</v>
      </c>
      <c r="M2748" s="66"/>
      <c r="N2748" s="66"/>
      <c r="O2748" s="66"/>
      <c r="P2748" s="66"/>
      <c r="Q2748" s="66"/>
      <c r="S2748" s="70"/>
      <c r="U2748" s="70"/>
      <c r="W2748" s="70"/>
      <c r="Y2748" s="70"/>
    </row>
    <row r="2749" spans="1:25" s="69" customFormat="1" x14ac:dyDescent="0.2">
      <c r="A2749" s="66" t="s">
        <v>27</v>
      </c>
      <c r="B2749" s="66" t="s">
        <v>23</v>
      </c>
      <c r="C2749" s="66" t="s">
        <v>9</v>
      </c>
      <c r="D2749" s="66" t="s">
        <v>310</v>
      </c>
      <c r="E2749" s="86">
        <f>+IF(ISNUMBER(DATA!H893),DATA!H893,"n/a")</f>
        <v>6740.36</v>
      </c>
      <c r="F2749" s="77">
        <f>+IF(ISNUMBER(DATA!I893),DATA!I893,"n/a")</f>
        <v>-0.25916840049371498</v>
      </c>
      <c r="G2749" s="86">
        <f>+IF(ISNUMBER(DATA!R893),DATA!R893,"n/a")</f>
        <v>21679.18</v>
      </c>
      <c r="H2749" s="77">
        <f>+IF(ISNUMBER(DATA!S893),DATA!S893,"n/a")</f>
        <v>-0.23787014616009799</v>
      </c>
      <c r="I2749" s="86">
        <f>+IF(ISNUMBER(DATA!AB893),DATA!AB893,"n/a")</f>
        <v>40047.17</v>
      </c>
      <c r="J2749" s="77">
        <f>+IF(ISNUMBER(DATA!AC893),DATA!AC893,"n/a")</f>
        <v>-0.22087384637892801</v>
      </c>
      <c r="K2749" s="86">
        <f>+IF(ISNUMBER(DATA!AL893),DATA!AL893,"n/a")</f>
        <v>74514.3</v>
      </c>
      <c r="L2749" s="77">
        <f>+IF(ISNUMBER(DATA!AM893),DATA!AM893,"n/a")</f>
        <v>-0.23536829653150601</v>
      </c>
      <c r="M2749" s="66"/>
      <c r="N2749" s="66"/>
      <c r="O2749" s="66"/>
      <c r="P2749" s="66"/>
      <c r="Q2749" s="66"/>
      <c r="S2749" s="70"/>
      <c r="U2749" s="70"/>
      <c r="W2749" s="70"/>
      <c r="Y2749" s="70"/>
    </row>
    <row r="2750" spans="1:25" s="69" customFormat="1" x14ac:dyDescent="0.2">
      <c r="A2750" s="66" t="s">
        <v>27</v>
      </c>
      <c r="B2750" s="66" t="s">
        <v>23</v>
      </c>
      <c r="C2750" s="66" t="s">
        <v>9</v>
      </c>
      <c r="D2750" s="66" t="s">
        <v>311</v>
      </c>
      <c r="E2750" s="86">
        <f>+IF(ISNUMBER(DATA!H894),DATA!H894,"n/a")</f>
        <v>19468.43</v>
      </c>
      <c r="F2750" s="77">
        <f>+IF(ISNUMBER(DATA!I894),DATA!I894,"n/a")</f>
        <v>-0.30715457072860303</v>
      </c>
      <c r="G2750" s="86">
        <f>+IF(ISNUMBER(DATA!R894),DATA!R894,"n/a")</f>
        <v>64909.09</v>
      </c>
      <c r="H2750" s="77">
        <f>+IF(ISNUMBER(DATA!S894),DATA!S894,"n/a")</f>
        <v>-0.31362043174736698</v>
      </c>
      <c r="I2750" s="86">
        <f>+IF(ISNUMBER(DATA!AB894),DATA!AB894,"n/a")</f>
        <v>124569.39</v>
      </c>
      <c r="J2750" s="77">
        <f>+IF(ISNUMBER(DATA!AC894),DATA!AC894,"n/a")</f>
        <v>-0.328556305440731</v>
      </c>
      <c r="K2750" s="86">
        <f>+IF(ISNUMBER(DATA!AL894),DATA!AL894,"n/a")</f>
        <v>286407.36</v>
      </c>
      <c r="L2750" s="77">
        <f>+IF(ISNUMBER(DATA!AM894),DATA!AM894,"n/a")</f>
        <v>-0.12799607778818001</v>
      </c>
      <c r="M2750" s="66"/>
      <c r="N2750" s="66"/>
      <c r="O2750" s="66"/>
      <c r="P2750" s="66"/>
      <c r="Q2750" s="66"/>
      <c r="S2750" s="70"/>
      <c r="U2750" s="70"/>
      <c r="W2750" s="70"/>
      <c r="Y2750" s="70"/>
    </row>
    <row r="2751" spans="1:25" s="69" customFormat="1" x14ac:dyDescent="0.2">
      <c r="A2751" s="66" t="s">
        <v>27</v>
      </c>
      <c r="B2751" s="66" t="s">
        <v>23</v>
      </c>
      <c r="C2751" s="66" t="s">
        <v>9</v>
      </c>
      <c r="D2751" s="66" t="s">
        <v>312</v>
      </c>
      <c r="E2751" s="86">
        <f>+IF(ISNUMBER(DATA!H895),DATA!H895,"n/a")</f>
        <v>2786</v>
      </c>
      <c r="F2751" s="77">
        <f>+IF(ISNUMBER(DATA!I895),DATA!I895,"n/a")</f>
        <v>0.61087019369759998</v>
      </c>
      <c r="G2751" s="86">
        <f>+IF(ISNUMBER(DATA!R895),DATA!R895,"n/a")</f>
        <v>9078.5</v>
      </c>
      <c r="H2751" s="77">
        <f>+IF(ISNUMBER(DATA!S895),DATA!S895,"n/a")</f>
        <v>0.53133170279160002</v>
      </c>
      <c r="I2751" s="86">
        <f>+IF(ISNUMBER(DATA!AB895),DATA!AB895,"n/a")</f>
        <v>16720.5</v>
      </c>
      <c r="J2751" s="77">
        <f>+IF(ISNUMBER(DATA!AC895),DATA!AC895,"n/a")</f>
        <v>8.0693458703814197E-2</v>
      </c>
      <c r="K2751" s="86">
        <f>+IF(ISNUMBER(DATA!AL895),DATA!AL895,"n/a")</f>
        <v>26750</v>
      </c>
      <c r="L2751" s="77">
        <f>+IF(ISNUMBER(DATA!AM895),DATA!AM895,"n/a")</f>
        <v>-0.20265214291335101</v>
      </c>
      <c r="M2751" s="66"/>
      <c r="N2751" s="66"/>
      <c r="O2751" s="66"/>
      <c r="P2751" s="66"/>
      <c r="Q2751" s="66"/>
      <c r="S2751" s="70"/>
      <c r="U2751" s="70"/>
      <c r="W2751" s="70"/>
      <c r="Y2751" s="70"/>
    </row>
    <row r="2752" spans="1:25" s="69" customFormat="1" x14ac:dyDescent="0.2">
      <c r="A2752" s="66" t="s">
        <v>27</v>
      </c>
      <c r="B2752" s="66" t="s">
        <v>23</v>
      </c>
      <c r="C2752" s="66" t="s">
        <v>9</v>
      </c>
      <c r="D2752" s="66" t="s">
        <v>313</v>
      </c>
      <c r="E2752" s="86">
        <f>+IF(ISNUMBER(DATA!H896),DATA!H896,"n/a")</f>
        <v>15922.41</v>
      </c>
      <c r="F2752" s="77">
        <f>+IF(ISNUMBER(DATA!I896),DATA!I896,"n/a")</f>
        <v>-0.12185602273122099</v>
      </c>
      <c r="G2752" s="86">
        <f>+IF(ISNUMBER(DATA!R896),DATA!R896,"n/a")</f>
        <v>54060.39</v>
      </c>
      <c r="H2752" s="77">
        <f>+IF(ISNUMBER(DATA!S896),DATA!S896,"n/a")</f>
        <v>-0.18195387530288801</v>
      </c>
      <c r="I2752" s="86">
        <f>+IF(ISNUMBER(DATA!AB896),DATA!AB896,"n/a")</f>
        <v>107276.94</v>
      </c>
      <c r="J2752" s="77">
        <f>+IF(ISNUMBER(DATA!AC896),DATA!AC896,"n/a")</f>
        <v>-0.19299003688895999</v>
      </c>
      <c r="K2752" s="86">
        <f>+IF(ISNUMBER(DATA!AL896),DATA!AL896,"n/a")</f>
        <v>204179.67</v>
      </c>
      <c r="L2752" s="77">
        <f>+IF(ISNUMBER(DATA!AM896),DATA!AM896,"n/a")</f>
        <v>-0.18478861324565299</v>
      </c>
      <c r="M2752" s="66"/>
      <c r="N2752" s="66"/>
      <c r="O2752" s="66"/>
      <c r="P2752" s="66"/>
      <c r="Q2752" s="66"/>
      <c r="S2752" s="70"/>
      <c r="U2752" s="70"/>
      <c r="W2752" s="70"/>
      <c r="Y2752" s="70"/>
    </row>
    <row r="2753" spans="1:25" s="69" customFormat="1" x14ac:dyDescent="0.2">
      <c r="A2753" s="66" t="s">
        <v>27</v>
      </c>
      <c r="B2753" s="66" t="s">
        <v>23</v>
      </c>
      <c r="C2753" s="66" t="s">
        <v>9</v>
      </c>
      <c r="D2753" s="66" t="s">
        <v>314</v>
      </c>
      <c r="E2753" s="86">
        <f>+IF(ISNUMBER(DATA!H897),DATA!H897,"n/a")</f>
        <v>51321.2</v>
      </c>
      <c r="F2753" s="77">
        <f>+IF(ISNUMBER(DATA!I897),DATA!I897,"n/a")</f>
        <v>9.9383721146939705E-2</v>
      </c>
      <c r="G2753" s="86">
        <f>+IF(ISNUMBER(DATA!R897),DATA!R897,"n/a")</f>
        <v>172674.66</v>
      </c>
      <c r="H2753" s="77">
        <f>+IF(ISNUMBER(DATA!S897),DATA!S897,"n/a")</f>
        <v>0.128186033359352</v>
      </c>
      <c r="I2753" s="86">
        <f>+IF(ISNUMBER(DATA!AB897),DATA!AB897,"n/a")</f>
        <v>323004.53000000003</v>
      </c>
      <c r="J2753" s="77">
        <f>+IF(ISNUMBER(DATA!AC897),DATA!AC897,"n/a")</f>
        <v>5.0102789966945102E-2</v>
      </c>
      <c r="K2753" s="86">
        <f>+IF(ISNUMBER(DATA!AL897),DATA!AL897,"n/a")</f>
        <v>623835.43000000005</v>
      </c>
      <c r="L2753" s="77">
        <f>+IF(ISNUMBER(DATA!AM897),DATA!AM897,"n/a")</f>
        <v>7.7740125624399095E-2</v>
      </c>
      <c r="M2753" s="66"/>
      <c r="N2753" s="66"/>
      <c r="O2753" s="66"/>
      <c r="P2753" s="66"/>
      <c r="Q2753" s="66"/>
      <c r="S2753" s="70"/>
      <c r="U2753" s="70"/>
      <c r="W2753" s="70"/>
      <c r="Y2753" s="70"/>
    </row>
    <row r="2754" spans="1:25" s="69" customFormat="1" x14ac:dyDescent="0.2">
      <c r="A2754" s="66" t="s">
        <v>27</v>
      </c>
      <c r="B2754" s="66" t="s">
        <v>23</v>
      </c>
      <c r="C2754" s="66" t="s">
        <v>9</v>
      </c>
      <c r="D2754" s="66" t="s">
        <v>315</v>
      </c>
      <c r="E2754" s="86">
        <f>+IF(ISNUMBER(DATA!H898),DATA!H898,"n/a")</f>
        <v>11082.14</v>
      </c>
      <c r="F2754" s="77">
        <f>+IF(ISNUMBER(DATA!I898),DATA!I898,"n/a")</f>
        <v>0.16846964252576899</v>
      </c>
      <c r="G2754" s="86">
        <f>+IF(ISNUMBER(DATA!R898),DATA!R898,"n/a")</f>
        <v>35357.26</v>
      </c>
      <c r="H2754" s="77">
        <f>+IF(ISNUMBER(DATA!S898),DATA!S898,"n/a")</f>
        <v>-0.13858523587320101</v>
      </c>
      <c r="I2754" s="86">
        <f>+IF(ISNUMBER(DATA!AB898),DATA!AB898,"n/a")</f>
        <v>70830.91</v>
      </c>
      <c r="J2754" s="77">
        <f>+IF(ISNUMBER(DATA!AC898),DATA!AC898,"n/a")</f>
        <v>-0.39657405337546198</v>
      </c>
      <c r="K2754" s="86">
        <f>+IF(ISNUMBER(DATA!AL898),DATA!AL898,"n/a")</f>
        <v>127848.24</v>
      </c>
      <c r="L2754" s="77">
        <f>+IF(ISNUMBER(DATA!AM898),DATA!AM898,"n/a")</f>
        <v>-0.48516601319233399</v>
      </c>
      <c r="M2754" s="66"/>
      <c r="N2754" s="66"/>
      <c r="O2754" s="66"/>
      <c r="P2754" s="66"/>
      <c r="Q2754" s="66"/>
      <c r="S2754" s="70"/>
      <c r="U2754" s="70"/>
      <c r="W2754" s="70"/>
      <c r="Y2754" s="70"/>
    </row>
    <row r="2755" spans="1:25" s="69" customFormat="1" x14ac:dyDescent="0.2">
      <c r="A2755" s="66" t="s">
        <v>27</v>
      </c>
      <c r="B2755" s="66" t="s">
        <v>23</v>
      </c>
      <c r="C2755" s="66" t="s">
        <v>9</v>
      </c>
      <c r="D2755" s="66" t="s">
        <v>316</v>
      </c>
      <c r="E2755" s="86">
        <f>+IF(ISNUMBER(DATA!H899),DATA!H899,"n/a")</f>
        <v>53617.43</v>
      </c>
      <c r="F2755" s="77">
        <f>+IF(ISNUMBER(DATA!I899),DATA!I899,"n/a")</f>
        <v>0.32687475825197498</v>
      </c>
      <c r="G2755" s="86">
        <f>+IF(ISNUMBER(DATA!R899),DATA!R899,"n/a")</f>
        <v>148230.22</v>
      </c>
      <c r="H2755" s="77">
        <f>+IF(ISNUMBER(DATA!S899),DATA!S899,"n/a")</f>
        <v>9.8639165868549206E-2</v>
      </c>
      <c r="I2755" s="86">
        <f>+IF(ISNUMBER(DATA!AB899),DATA!AB899,"n/a")</f>
        <v>272129.88</v>
      </c>
      <c r="J2755" s="77">
        <f>+IF(ISNUMBER(DATA!AC899),DATA!AC899,"n/a")</f>
        <v>0.12573855294897299</v>
      </c>
      <c r="K2755" s="86">
        <f>+IF(ISNUMBER(DATA!AL899),DATA!AL899,"n/a")</f>
        <v>503273.69</v>
      </c>
      <c r="L2755" s="77">
        <f>+IF(ISNUMBER(DATA!AM899),DATA!AM899,"n/a")</f>
        <v>6.2515041031839802E-2</v>
      </c>
      <c r="M2755" s="66"/>
      <c r="N2755" s="66"/>
      <c r="O2755" s="66"/>
      <c r="P2755" s="66"/>
      <c r="Q2755" s="66"/>
      <c r="S2755" s="70"/>
      <c r="U2755" s="70"/>
      <c r="W2755" s="70"/>
      <c r="Y2755" s="70"/>
    </row>
    <row r="2756" spans="1:25" s="69" customFormat="1" x14ac:dyDescent="0.2">
      <c r="A2756" s="66" t="s">
        <v>27</v>
      </c>
      <c r="B2756" s="66" t="s">
        <v>23</v>
      </c>
      <c r="C2756" s="66" t="s">
        <v>9</v>
      </c>
      <c r="D2756" s="66" t="s">
        <v>317</v>
      </c>
      <c r="E2756" s="86">
        <f>+IF(ISNUMBER(DATA!H900),DATA!H900,"n/a")</f>
        <v>17624.830000000002</v>
      </c>
      <c r="F2756" s="77">
        <f>+IF(ISNUMBER(DATA!I900),DATA!I900,"n/a")</f>
        <v>0.21107631881470701</v>
      </c>
      <c r="G2756" s="86">
        <f>+IF(ISNUMBER(DATA!R900),DATA!R900,"n/a")</f>
        <v>66641.27</v>
      </c>
      <c r="H2756" s="77">
        <f>+IF(ISNUMBER(DATA!S900),DATA!S900,"n/a")</f>
        <v>0.21445845005689501</v>
      </c>
      <c r="I2756" s="86">
        <f>+IF(ISNUMBER(DATA!AB900),DATA!AB900,"n/a")</f>
        <v>120326.74</v>
      </c>
      <c r="J2756" s="77">
        <f>+IF(ISNUMBER(DATA!AC900),DATA!AC900,"n/a")</f>
        <v>0.204597878356645</v>
      </c>
      <c r="K2756" s="86">
        <f>+IF(ISNUMBER(DATA!AL900),DATA!AL900,"n/a")</f>
        <v>211168.81</v>
      </c>
      <c r="L2756" s="77">
        <f>+IF(ISNUMBER(DATA!AM900),DATA!AM900,"n/a")</f>
        <v>0.14596528080621901</v>
      </c>
      <c r="M2756" s="66"/>
      <c r="N2756" s="66"/>
      <c r="O2756" s="66"/>
      <c r="P2756" s="66"/>
      <c r="Q2756" s="66"/>
      <c r="S2756" s="70"/>
      <c r="U2756" s="70"/>
      <c r="W2756" s="70"/>
      <c r="Y2756" s="70"/>
    </row>
    <row r="2757" spans="1:25" s="69" customFormat="1" x14ac:dyDescent="0.2">
      <c r="A2757" s="66" t="s">
        <v>27</v>
      </c>
      <c r="B2757" s="66" t="s">
        <v>23</v>
      </c>
      <c r="C2757" s="66" t="s">
        <v>9</v>
      </c>
      <c r="D2757" s="66" t="s">
        <v>318</v>
      </c>
      <c r="E2757" s="86">
        <f>+IF(ISNUMBER(DATA!H901),DATA!H901,"n/a")</f>
        <v>71666.06</v>
      </c>
      <c r="F2757" s="77">
        <f>+IF(ISNUMBER(DATA!I901),DATA!I901,"n/a")</f>
        <v>0.29216089234141202</v>
      </c>
      <c r="G2757" s="86">
        <f>+IF(ISNUMBER(DATA!R901),DATA!R901,"n/a")</f>
        <v>203297.89</v>
      </c>
      <c r="H2757" s="77">
        <f>+IF(ISNUMBER(DATA!S901),DATA!S901,"n/a")</f>
        <v>3.6970498775745098E-2</v>
      </c>
      <c r="I2757" s="86">
        <f>+IF(ISNUMBER(DATA!AB901),DATA!AB901,"n/a")</f>
        <v>383552.81</v>
      </c>
      <c r="J2757" s="77">
        <f>+IF(ISNUMBER(DATA!AC901),DATA!AC901,"n/a")</f>
        <v>1.2084071259168201E-2</v>
      </c>
      <c r="K2757" s="86">
        <f>+IF(ISNUMBER(DATA!AL901),DATA!AL901,"n/a")</f>
        <v>718896.39</v>
      </c>
      <c r="L2757" s="77">
        <f>+IF(ISNUMBER(DATA!AM901),DATA!AM901,"n/a")</f>
        <v>1.5369500310841E-2</v>
      </c>
      <c r="M2757" s="66"/>
      <c r="N2757" s="66"/>
      <c r="O2757" s="66"/>
      <c r="P2757" s="66"/>
      <c r="Q2757" s="66"/>
      <c r="S2757" s="70"/>
      <c r="U2757" s="70"/>
      <c r="W2757" s="70"/>
      <c r="Y2757" s="70"/>
    </row>
    <row r="2758" spans="1:25" s="69" customFormat="1" x14ac:dyDescent="0.2">
      <c r="A2758" s="66" t="s">
        <v>27</v>
      </c>
      <c r="B2758" s="66" t="s">
        <v>23</v>
      </c>
      <c r="C2758" s="66" t="s">
        <v>9</v>
      </c>
      <c r="D2758" s="66" t="s">
        <v>344</v>
      </c>
      <c r="E2758" s="86">
        <f>+IF(ISNUMBER(DATA!H902),DATA!H902,"n/a")</f>
        <v>5215</v>
      </c>
      <c r="F2758" s="77">
        <f>+IF(ISNUMBER(DATA!I902),DATA!I902,"n/a")</f>
        <v>-0.35606710731515201</v>
      </c>
      <c r="G2758" s="86">
        <f>+IF(ISNUMBER(DATA!R902),DATA!R902,"n/a")</f>
        <v>19998.560000000001</v>
      </c>
      <c r="H2758" s="77">
        <f>+IF(ISNUMBER(DATA!S902),DATA!S902,"n/a")</f>
        <v>-0.33157413259649698</v>
      </c>
      <c r="I2758" s="86">
        <f>+IF(ISNUMBER(DATA!AB902),DATA!AB902,"n/a")</f>
        <v>37764.050000000003</v>
      </c>
      <c r="J2758" s="77">
        <f>+IF(ISNUMBER(DATA!AC902),DATA!AC902,"n/a")</f>
        <v>-0.35373089680415198</v>
      </c>
      <c r="K2758" s="86">
        <f>+IF(ISNUMBER(DATA!AL902),DATA!AL902,"n/a")</f>
        <v>73388.710000000006</v>
      </c>
      <c r="L2758" s="77">
        <f>+IF(ISNUMBER(DATA!AM902),DATA!AM902,"n/a")</f>
        <v>-0.35875469878372701</v>
      </c>
      <c r="M2758" s="66"/>
      <c r="N2758" s="66"/>
      <c r="O2758" s="66"/>
      <c r="P2758" s="66"/>
      <c r="Q2758" s="66"/>
      <c r="S2758" s="70"/>
      <c r="U2758" s="70"/>
      <c r="W2758" s="70"/>
      <c r="Y2758" s="70"/>
    </row>
    <row r="2759" spans="1:25" s="69" customFormat="1" x14ac:dyDescent="0.2">
      <c r="A2759" s="66" t="s">
        <v>27</v>
      </c>
      <c r="B2759" s="66" t="s">
        <v>23</v>
      </c>
      <c r="C2759" s="66" t="s">
        <v>9</v>
      </c>
      <c r="D2759" s="66" t="s">
        <v>345</v>
      </c>
      <c r="E2759" s="86">
        <f>+IF(ISNUMBER(DATA!H903),DATA!H903,"n/a")</f>
        <v>16945.830000000002</v>
      </c>
      <c r="F2759" s="77">
        <f>+IF(ISNUMBER(DATA!I903),DATA!I903,"n/a")</f>
        <v>4.4118226965212302E-2</v>
      </c>
      <c r="G2759" s="86">
        <f>+IF(ISNUMBER(DATA!R903),DATA!R903,"n/a")</f>
        <v>56927.7</v>
      </c>
      <c r="H2759" s="77">
        <f>+IF(ISNUMBER(DATA!S903),DATA!S903,"n/a")</f>
        <v>8.2578622762872006E-2</v>
      </c>
      <c r="I2759" s="86">
        <f>+IF(ISNUMBER(DATA!AB903),DATA!AB903,"n/a")</f>
        <v>107367.1</v>
      </c>
      <c r="J2759" s="77">
        <f>+IF(ISNUMBER(DATA!AC903),DATA!AC903,"n/a")</f>
        <v>1.5200045764188701E-2</v>
      </c>
      <c r="K2759" s="86">
        <f>+IF(ISNUMBER(DATA!AL903),DATA!AL903,"n/a")</f>
        <v>198626.26</v>
      </c>
      <c r="L2759" s="77">
        <f>+IF(ISNUMBER(DATA!AM903),DATA!AM903,"n/a")</f>
        <v>-0.122079637711692</v>
      </c>
      <c r="M2759" s="66"/>
      <c r="N2759" s="66"/>
      <c r="O2759" s="66"/>
      <c r="P2759" s="66"/>
      <c r="Q2759" s="66"/>
      <c r="S2759" s="70"/>
      <c r="U2759" s="70"/>
      <c r="W2759" s="70"/>
      <c r="Y2759" s="70"/>
    </row>
    <row r="2760" spans="1:25" x14ac:dyDescent="0.2">
      <c r="E2760" s="100"/>
      <c r="F2760" s="102"/>
      <c r="G2760" s="100"/>
      <c r="H2760" s="102"/>
      <c r="I2760" s="100"/>
      <c r="J2760" s="102"/>
      <c r="K2760" s="100"/>
      <c r="L2760" s="102"/>
    </row>
    <row r="2761" spans="1:25" s="69" customFormat="1" x14ac:dyDescent="0.2">
      <c r="A2761" s="66" t="s">
        <v>27</v>
      </c>
      <c r="B2761" s="66" t="s">
        <v>23</v>
      </c>
      <c r="C2761" s="66" t="s">
        <v>25</v>
      </c>
      <c r="D2761" s="66" t="s">
        <v>271</v>
      </c>
      <c r="E2761" s="86">
        <f>+IF(ISNUMBER(DATA!J854),DATA!J854,"n/a")</f>
        <v>12516.21</v>
      </c>
      <c r="F2761" s="77">
        <f>+IF(ISNUMBER(DATA!K854),DATA!K854,"n/a")</f>
        <v>7.6426180557227802E-2</v>
      </c>
      <c r="G2761" s="86">
        <f>+IF(ISNUMBER(DATA!T854),DATA!T854,"n/a")</f>
        <v>43723.65</v>
      </c>
      <c r="H2761" s="77">
        <f>+IF(ISNUMBER(DATA!U854),DATA!U854,"n/a")</f>
        <v>4.5317871315663803E-2</v>
      </c>
      <c r="I2761" s="86">
        <f>+IF(ISNUMBER(DATA!AD854),DATA!AD854,"n/a")</f>
        <v>83698.850000000006</v>
      </c>
      <c r="J2761" s="77">
        <f>+IF(ISNUMBER(DATA!AE854),DATA!AE854,"n/a")</f>
        <v>6.23692963185416E-2</v>
      </c>
      <c r="K2761" s="86">
        <f>+IF(ISNUMBER(DATA!AN854),DATA!AN854,"n/a")</f>
        <v>149841.45000000001</v>
      </c>
      <c r="L2761" s="77">
        <f>+IF(ISNUMBER(DATA!AO854),DATA!AO854,"n/a")</f>
        <v>8.1105192811701393E-2</v>
      </c>
      <c r="M2761" s="66"/>
      <c r="N2761" s="66"/>
      <c r="O2761" s="66"/>
      <c r="P2761" s="66"/>
      <c r="Q2761" s="66"/>
      <c r="S2761" s="70"/>
      <c r="U2761" s="70"/>
      <c r="W2761" s="70"/>
      <c r="Y2761" s="70"/>
    </row>
    <row r="2762" spans="1:25" s="69" customFormat="1" x14ac:dyDescent="0.2">
      <c r="A2762" s="66" t="s">
        <v>27</v>
      </c>
      <c r="B2762" s="66" t="s">
        <v>23</v>
      </c>
      <c r="C2762" s="66" t="s">
        <v>25</v>
      </c>
      <c r="D2762" s="66" t="s">
        <v>272</v>
      </c>
      <c r="E2762" s="86">
        <f>+IF(ISNUMBER(DATA!J855),DATA!J855,"n/a")</f>
        <v>88518.36</v>
      </c>
      <c r="F2762" s="77">
        <f>+IF(ISNUMBER(DATA!K855),DATA!K855,"n/a")</f>
        <v>0.213831018756587</v>
      </c>
      <c r="G2762" s="86">
        <f>+IF(ISNUMBER(DATA!T855),DATA!T855,"n/a")</f>
        <v>256703.08</v>
      </c>
      <c r="H2762" s="77">
        <f>+IF(ISNUMBER(DATA!U855),DATA!U855,"n/a")</f>
        <v>5.0125483785205698E-2</v>
      </c>
      <c r="I2762" s="86">
        <f>+IF(ISNUMBER(DATA!AD855),DATA!AD855,"n/a")</f>
        <v>486788.23</v>
      </c>
      <c r="J2762" s="77">
        <f>+IF(ISNUMBER(DATA!AE855),DATA!AE855,"n/a")</f>
        <v>1.5269920351734001E-2</v>
      </c>
      <c r="K2762" s="86">
        <f>+IF(ISNUMBER(DATA!AN855),DATA!AN855,"n/a")</f>
        <v>931604.42</v>
      </c>
      <c r="L2762" s="77">
        <f>+IF(ISNUMBER(DATA!AO855),DATA!AO855,"n/a")</f>
        <v>-0.139228143181161</v>
      </c>
      <c r="M2762" s="66"/>
      <c r="N2762" s="66"/>
      <c r="O2762" s="66"/>
      <c r="P2762" s="66"/>
      <c r="Q2762" s="66"/>
      <c r="S2762" s="70"/>
      <c r="U2762" s="70"/>
      <c r="W2762" s="70"/>
      <c r="Y2762" s="70"/>
    </row>
    <row r="2763" spans="1:25" s="69" customFormat="1" x14ac:dyDescent="0.2">
      <c r="A2763" s="66" t="s">
        <v>27</v>
      </c>
      <c r="B2763" s="66" t="s">
        <v>23</v>
      </c>
      <c r="C2763" s="66" t="s">
        <v>25</v>
      </c>
      <c r="D2763" s="66" t="s">
        <v>273</v>
      </c>
      <c r="E2763" s="86">
        <f>+IF(ISNUMBER(DATA!J856),DATA!J856,"n/a")</f>
        <v>169798.7</v>
      </c>
      <c r="F2763" s="77">
        <f>+IF(ISNUMBER(DATA!K856),DATA!K856,"n/a")</f>
        <v>5.1761884984807403E-2</v>
      </c>
      <c r="G2763" s="86">
        <f>+IF(ISNUMBER(DATA!T856),DATA!T856,"n/a")</f>
        <v>540373.02</v>
      </c>
      <c r="H2763" s="77">
        <f>+IF(ISNUMBER(DATA!U856),DATA!U856,"n/a")</f>
        <v>2.9176986407900399E-2</v>
      </c>
      <c r="I2763" s="86">
        <f>+IF(ISNUMBER(DATA!AD856),DATA!AD856,"n/a")</f>
        <v>1026849.6</v>
      </c>
      <c r="J2763" s="77">
        <f>+IF(ISNUMBER(DATA!AE856),DATA!AE856,"n/a")</f>
        <v>3.07463675649704E-2</v>
      </c>
      <c r="K2763" s="86">
        <f>+IF(ISNUMBER(DATA!AN856),DATA!AN856,"n/a")</f>
        <v>1934371.98</v>
      </c>
      <c r="L2763" s="77">
        <f>+IF(ISNUMBER(DATA!AO856),DATA!AO856,"n/a")</f>
        <v>3.5893163059105601E-2</v>
      </c>
      <c r="M2763" s="66"/>
      <c r="N2763" s="66"/>
      <c r="O2763" s="66"/>
      <c r="P2763" s="66"/>
      <c r="Q2763" s="66"/>
      <c r="S2763" s="70"/>
      <c r="U2763" s="70"/>
      <c r="W2763" s="70"/>
      <c r="Y2763" s="70"/>
    </row>
    <row r="2764" spans="1:25" s="69" customFormat="1" x14ac:dyDescent="0.2">
      <c r="A2764" s="66" t="s">
        <v>27</v>
      </c>
      <c r="B2764" s="66" t="s">
        <v>23</v>
      </c>
      <c r="C2764" s="66" t="s">
        <v>25</v>
      </c>
      <c r="D2764" s="66" t="s">
        <v>274</v>
      </c>
      <c r="E2764" s="86">
        <f>+IF(ISNUMBER(DATA!J857),DATA!J857,"n/a")</f>
        <v>77984.789999999994</v>
      </c>
      <c r="F2764" s="77">
        <f>+IF(ISNUMBER(DATA!K857),DATA!K857,"n/a")</f>
        <v>0.28230733397581798</v>
      </c>
      <c r="G2764" s="86">
        <f>+IF(ISNUMBER(DATA!T857),DATA!T857,"n/a")</f>
        <v>229211.39</v>
      </c>
      <c r="H2764" s="77">
        <f>+IF(ISNUMBER(DATA!U857),DATA!U857,"n/a")</f>
        <v>9.8503028521079602E-2</v>
      </c>
      <c r="I2764" s="86">
        <f>+IF(ISNUMBER(DATA!AD857),DATA!AD857,"n/a")</f>
        <v>414417.3</v>
      </c>
      <c r="J2764" s="77">
        <f>+IF(ISNUMBER(DATA!AE857),DATA!AE857,"n/a")</f>
        <v>7.02314733466156E-2</v>
      </c>
      <c r="K2764" s="86">
        <f>+IF(ISNUMBER(DATA!AN857),DATA!AN857,"n/a")</f>
        <v>782830.82</v>
      </c>
      <c r="L2764" s="77">
        <f>+IF(ISNUMBER(DATA!AO857),DATA!AO857,"n/a")</f>
        <v>3.98665112631321E-2</v>
      </c>
      <c r="M2764" s="66"/>
      <c r="N2764" s="66"/>
      <c r="O2764" s="66"/>
      <c r="P2764" s="66"/>
      <c r="Q2764" s="66"/>
      <c r="S2764" s="70"/>
      <c r="U2764" s="70"/>
      <c r="W2764" s="70"/>
      <c r="Y2764" s="70"/>
    </row>
    <row r="2765" spans="1:25" s="69" customFormat="1" x14ac:dyDescent="0.2">
      <c r="A2765" s="66" t="s">
        <v>27</v>
      </c>
      <c r="B2765" s="66" t="s">
        <v>23</v>
      </c>
      <c r="C2765" s="66" t="s">
        <v>25</v>
      </c>
      <c r="D2765" s="66" t="s">
        <v>275</v>
      </c>
      <c r="E2765" s="86">
        <f>+IF(ISNUMBER(DATA!J858),DATA!J858,"n/a")</f>
        <v>122860.9</v>
      </c>
      <c r="F2765" s="77">
        <f>+IF(ISNUMBER(DATA!K858),DATA!K858,"n/a")</f>
        <v>-4.7763096726750401E-2</v>
      </c>
      <c r="G2765" s="86">
        <f>+IF(ISNUMBER(DATA!T858),DATA!T858,"n/a")</f>
        <v>390990.45</v>
      </c>
      <c r="H2765" s="77">
        <f>+IF(ISNUMBER(DATA!U858),DATA!U858,"n/a")</f>
        <v>-9.2157104587495597E-2</v>
      </c>
      <c r="I2765" s="86">
        <f>+IF(ISNUMBER(DATA!AD858),DATA!AD858,"n/a")</f>
        <v>767431.98</v>
      </c>
      <c r="J2765" s="77">
        <f>+IF(ISNUMBER(DATA!AE858),DATA!AE858,"n/a")</f>
        <v>-6.0860863450442101E-2</v>
      </c>
      <c r="K2765" s="86">
        <f>+IF(ISNUMBER(DATA!AN858),DATA!AN858,"n/a")</f>
        <v>1348451.57</v>
      </c>
      <c r="L2765" s="77">
        <f>+IF(ISNUMBER(DATA!AO858),DATA!AO858,"n/a")</f>
        <v>-6.5594801313547099E-2</v>
      </c>
      <c r="M2765" s="66"/>
      <c r="N2765" s="66"/>
      <c r="O2765" s="66"/>
      <c r="P2765" s="66"/>
      <c r="Q2765" s="66"/>
      <c r="S2765" s="70"/>
      <c r="U2765" s="70"/>
      <c r="W2765" s="70"/>
      <c r="Y2765" s="70"/>
    </row>
    <row r="2766" spans="1:25" s="69" customFormat="1" x14ac:dyDescent="0.2">
      <c r="A2766" s="66" t="s">
        <v>27</v>
      </c>
      <c r="B2766" s="66" t="s">
        <v>23</v>
      </c>
      <c r="C2766" s="66" t="s">
        <v>25</v>
      </c>
      <c r="D2766" s="66" t="s">
        <v>276</v>
      </c>
      <c r="E2766" s="86">
        <f>+IF(ISNUMBER(DATA!J859),DATA!J859,"n/a")</f>
        <v>74768</v>
      </c>
      <c r="F2766" s="77">
        <f>+IF(ISNUMBER(DATA!K859),DATA!K859,"n/a")</f>
        <v>-4.7669753554234397E-2</v>
      </c>
      <c r="G2766" s="86">
        <f>+IF(ISNUMBER(DATA!T859),DATA!T859,"n/a")</f>
        <v>259263.91</v>
      </c>
      <c r="H2766" s="77">
        <f>+IF(ISNUMBER(DATA!U859),DATA!U859,"n/a")</f>
        <v>-2.77355204491594E-2</v>
      </c>
      <c r="I2766" s="86">
        <f>+IF(ISNUMBER(DATA!AD859),DATA!AD859,"n/a")</f>
        <v>496974.24</v>
      </c>
      <c r="J2766" s="77">
        <f>+IF(ISNUMBER(DATA!AE859),DATA!AE859,"n/a")</f>
        <v>-3.4393743775086999E-2</v>
      </c>
      <c r="K2766" s="86">
        <f>+IF(ISNUMBER(DATA!AN859),DATA!AN859,"n/a")</f>
        <v>930115.45</v>
      </c>
      <c r="L2766" s="77">
        <f>+IF(ISNUMBER(DATA!AO859),DATA!AO859,"n/a")</f>
        <v>-5.3391246114055602E-2</v>
      </c>
      <c r="M2766" s="66"/>
      <c r="N2766" s="66"/>
      <c r="O2766" s="66"/>
      <c r="P2766" s="66"/>
      <c r="Q2766" s="66"/>
      <c r="S2766" s="70"/>
      <c r="U2766" s="70"/>
      <c r="W2766" s="70"/>
      <c r="Y2766" s="70"/>
    </row>
    <row r="2767" spans="1:25" s="69" customFormat="1" x14ac:dyDescent="0.2">
      <c r="A2767" s="66" t="s">
        <v>27</v>
      </c>
      <c r="B2767" s="66" t="s">
        <v>23</v>
      </c>
      <c r="C2767" s="66" t="s">
        <v>25</v>
      </c>
      <c r="D2767" s="66" t="s">
        <v>277</v>
      </c>
      <c r="E2767" s="86">
        <f>+IF(ISNUMBER(DATA!J860),DATA!J860,"n/a")</f>
        <v>49667.97</v>
      </c>
      <c r="F2767" s="77">
        <f>+IF(ISNUMBER(DATA!K860),DATA!K860,"n/a")</f>
        <v>0.23895249232451701</v>
      </c>
      <c r="G2767" s="86">
        <f>+IF(ISNUMBER(DATA!T860),DATA!T860,"n/a")</f>
        <v>157135.29</v>
      </c>
      <c r="H2767" s="77">
        <f>+IF(ISNUMBER(DATA!U860),DATA!U860,"n/a")</f>
        <v>0.24370581621254001</v>
      </c>
      <c r="I2767" s="86">
        <f>+IF(ISNUMBER(DATA!AD860),DATA!AD860,"n/a")</f>
        <v>293672.08</v>
      </c>
      <c r="J2767" s="77">
        <f>+IF(ISNUMBER(DATA!AE860),DATA!AE860,"n/a")</f>
        <v>0.31023378720422801</v>
      </c>
      <c r="K2767" s="86">
        <f>+IF(ISNUMBER(DATA!AN860),DATA!AN860,"n/a")</f>
        <v>502453.65</v>
      </c>
      <c r="L2767" s="77">
        <f>+IF(ISNUMBER(DATA!AO860),DATA!AO860,"n/a")</f>
        <v>0.14551907972476699</v>
      </c>
      <c r="M2767" s="66"/>
      <c r="N2767" s="66"/>
      <c r="O2767" s="66"/>
      <c r="P2767" s="66"/>
      <c r="Q2767" s="66"/>
      <c r="S2767" s="70"/>
      <c r="U2767" s="70"/>
      <c r="W2767" s="70"/>
      <c r="Y2767" s="70"/>
    </row>
    <row r="2768" spans="1:25" s="69" customFormat="1" x14ac:dyDescent="0.2">
      <c r="A2768" s="66" t="s">
        <v>27</v>
      </c>
      <c r="B2768" s="66" t="s">
        <v>23</v>
      </c>
      <c r="C2768" s="66" t="s">
        <v>25</v>
      </c>
      <c r="D2768" s="66" t="s">
        <v>278</v>
      </c>
      <c r="E2768" s="86">
        <f>+IF(ISNUMBER(DATA!J861),DATA!J861,"n/a")</f>
        <v>56124.98</v>
      </c>
      <c r="F2768" s="77">
        <f>+IF(ISNUMBER(DATA!K861),DATA!K861,"n/a")</f>
        <v>-0.14408869699524299</v>
      </c>
      <c r="G2768" s="86">
        <f>+IF(ISNUMBER(DATA!T861),DATA!T861,"n/a")</f>
        <v>205584.17</v>
      </c>
      <c r="H2768" s="77">
        <f>+IF(ISNUMBER(DATA!U861),DATA!U861,"n/a")</f>
        <v>-3.3333609186746098E-2</v>
      </c>
      <c r="I2768" s="86">
        <f>+IF(ISNUMBER(DATA!AD861),DATA!AD861,"n/a")</f>
        <v>395575.52</v>
      </c>
      <c r="J2768" s="77">
        <f>+IF(ISNUMBER(DATA!AE861),DATA!AE861,"n/a")</f>
        <v>-3.72200515469625E-2</v>
      </c>
      <c r="K2768" s="86">
        <f>+IF(ISNUMBER(DATA!AN861),DATA!AN861,"n/a")</f>
        <v>758558.41</v>
      </c>
      <c r="L2768" s="77">
        <f>+IF(ISNUMBER(DATA!AO861),DATA!AO861,"n/a")</f>
        <v>-2.36914152524714E-3</v>
      </c>
      <c r="M2768" s="66"/>
      <c r="N2768" s="66"/>
      <c r="O2768" s="66"/>
      <c r="P2768" s="66"/>
      <c r="Q2768" s="66"/>
      <c r="S2768" s="70"/>
      <c r="U2768" s="70"/>
      <c r="W2768" s="70"/>
      <c r="Y2768" s="70"/>
    </row>
    <row r="2769" spans="1:25" s="69" customFormat="1" x14ac:dyDescent="0.2">
      <c r="A2769" s="66" t="s">
        <v>27</v>
      </c>
      <c r="B2769" s="66" t="s">
        <v>23</v>
      </c>
      <c r="C2769" s="66" t="s">
        <v>25</v>
      </c>
      <c r="D2769" s="66" t="s">
        <v>279</v>
      </c>
      <c r="E2769" s="86">
        <f>+IF(ISNUMBER(DATA!J862),DATA!J862,"n/a")</f>
        <v>8870.0300000000007</v>
      </c>
      <c r="F2769" s="77">
        <f>+IF(ISNUMBER(DATA!K862),DATA!K862,"n/a")</f>
        <v>-4.8202428524214302E-2</v>
      </c>
      <c r="G2769" s="86">
        <f>+IF(ISNUMBER(DATA!T862),DATA!T862,"n/a")</f>
        <v>32239.51</v>
      </c>
      <c r="H2769" s="77">
        <f>+IF(ISNUMBER(DATA!U862),DATA!U862,"n/a")</f>
        <v>-2.7239811358898001E-2</v>
      </c>
      <c r="I2769" s="86">
        <f>+IF(ISNUMBER(DATA!AD862),DATA!AD862,"n/a")</f>
        <v>62290.14</v>
      </c>
      <c r="J2769" s="77">
        <f>+IF(ISNUMBER(DATA!AE862),DATA!AE862,"n/a")</f>
        <v>-0.18438180430470999</v>
      </c>
      <c r="K2769" s="86">
        <f>+IF(ISNUMBER(DATA!AN862),DATA!AN862,"n/a")</f>
        <v>136117.59</v>
      </c>
      <c r="L2769" s="77">
        <f>+IF(ISNUMBER(DATA!AO862),DATA!AO862,"n/a")</f>
        <v>-0.54076829757985501</v>
      </c>
      <c r="M2769" s="66"/>
      <c r="N2769" s="66"/>
      <c r="O2769" s="66"/>
      <c r="P2769" s="66"/>
      <c r="Q2769" s="66"/>
      <c r="S2769" s="70"/>
      <c r="U2769" s="70"/>
      <c r="W2769" s="70"/>
      <c r="Y2769" s="70"/>
    </row>
    <row r="2770" spans="1:25" s="69" customFormat="1" x14ac:dyDescent="0.2">
      <c r="A2770" s="66" t="s">
        <v>27</v>
      </c>
      <c r="B2770" s="66" t="s">
        <v>23</v>
      </c>
      <c r="C2770" s="66" t="s">
        <v>25</v>
      </c>
      <c r="D2770" s="66" t="s">
        <v>280</v>
      </c>
      <c r="E2770" s="86">
        <f>+IF(ISNUMBER(DATA!J863),DATA!J863,"n/a")</f>
        <v>31057.89</v>
      </c>
      <c r="F2770" s="77">
        <f>+IF(ISNUMBER(DATA!K863),DATA!K863,"n/a")</f>
        <v>0.14037183200366601</v>
      </c>
      <c r="G2770" s="86">
        <f>+IF(ISNUMBER(DATA!T863),DATA!T863,"n/a")</f>
        <v>106533.71</v>
      </c>
      <c r="H2770" s="77">
        <f>+IF(ISNUMBER(DATA!U863),DATA!U863,"n/a")</f>
        <v>0.15534105666700099</v>
      </c>
      <c r="I2770" s="86">
        <f>+IF(ISNUMBER(DATA!AD863),DATA!AD863,"n/a")</f>
        <v>208860.53</v>
      </c>
      <c r="J2770" s="77">
        <f>+IF(ISNUMBER(DATA!AE863),DATA!AE863,"n/a")</f>
        <v>0.17714864166375299</v>
      </c>
      <c r="K2770" s="86">
        <f>+IF(ISNUMBER(DATA!AN863),DATA!AN863,"n/a")</f>
        <v>388061.46</v>
      </c>
      <c r="L2770" s="77">
        <f>+IF(ISNUMBER(DATA!AO863),DATA!AO863,"n/a")</f>
        <v>0.155510230467235</v>
      </c>
      <c r="M2770" s="66"/>
      <c r="N2770" s="66"/>
      <c r="O2770" s="66"/>
      <c r="P2770" s="66"/>
      <c r="Q2770" s="66"/>
      <c r="S2770" s="70"/>
      <c r="U2770" s="70"/>
      <c r="W2770" s="70"/>
      <c r="Y2770" s="70"/>
    </row>
    <row r="2771" spans="1:25" s="69" customFormat="1" x14ac:dyDescent="0.2">
      <c r="A2771" s="66" t="s">
        <v>27</v>
      </c>
      <c r="B2771" s="66" t="s">
        <v>23</v>
      </c>
      <c r="C2771" s="66" t="s">
        <v>25</v>
      </c>
      <c r="D2771" s="66" t="s">
        <v>281</v>
      </c>
      <c r="E2771" s="86">
        <f>+IF(ISNUMBER(DATA!J864),DATA!J864,"n/a")</f>
        <v>19260.75</v>
      </c>
      <c r="F2771" s="77">
        <f>+IF(ISNUMBER(DATA!K864),DATA!K864,"n/a")</f>
        <v>-0.36947101463745802</v>
      </c>
      <c r="G2771" s="86">
        <f>+IF(ISNUMBER(DATA!T864),DATA!T864,"n/a")</f>
        <v>67836.570000000007</v>
      </c>
      <c r="H2771" s="77">
        <f>+IF(ISNUMBER(DATA!U864),DATA!U864,"n/a")</f>
        <v>-0.35837982335447199</v>
      </c>
      <c r="I2771" s="86">
        <f>+IF(ISNUMBER(DATA!AD864),DATA!AD864,"n/a")</f>
        <v>131303.39000000001</v>
      </c>
      <c r="J2771" s="77">
        <f>+IF(ISNUMBER(DATA!AE864),DATA!AE864,"n/a")</f>
        <v>-0.33645397423991802</v>
      </c>
      <c r="K2771" s="86">
        <f>+IF(ISNUMBER(DATA!AN864),DATA!AN864,"n/a")</f>
        <v>254494.06</v>
      </c>
      <c r="L2771" s="77">
        <f>+IF(ISNUMBER(DATA!AO864),DATA!AO864,"n/a")</f>
        <v>-0.312747781136196</v>
      </c>
      <c r="M2771" s="66"/>
      <c r="N2771" s="66"/>
      <c r="O2771" s="66"/>
      <c r="P2771" s="66"/>
      <c r="Q2771" s="66"/>
      <c r="S2771" s="70"/>
      <c r="U2771" s="70"/>
      <c r="W2771" s="70"/>
      <c r="Y2771" s="70"/>
    </row>
    <row r="2772" spans="1:25" s="69" customFormat="1" x14ac:dyDescent="0.2">
      <c r="A2772" s="66" t="s">
        <v>27</v>
      </c>
      <c r="B2772" s="66" t="s">
        <v>23</v>
      </c>
      <c r="C2772" s="66" t="s">
        <v>25</v>
      </c>
      <c r="D2772" s="66" t="s">
        <v>282</v>
      </c>
      <c r="E2772" s="86">
        <f>+IF(ISNUMBER(DATA!J865),DATA!J865,"n/a")</f>
        <v>52094.78</v>
      </c>
      <c r="F2772" s="77">
        <f>+IF(ISNUMBER(DATA!K865),DATA!K865,"n/a")</f>
        <v>0.10946229771581199</v>
      </c>
      <c r="G2772" s="86">
        <f>+IF(ISNUMBER(DATA!T865),DATA!T865,"n/a")</f>
        <v>175137.88</v>
      </c>
      <c r="H2772" s="77">
        <f>+IF(ISNUMBER(DATA!U865),DATA!U865,"n/a")</f>
        <v>9.3003395503516606E-2</v>
      </c>
      <c r="I2772" s="86">
        <f>+IF(ISNUMBER(DATA!AD865),DATA!AD865,"n/a")</f>
        <v>325745.74</v>
      </c>
      <c r="J2772" s="77">
        <f>+IF(ISNUMBER(DATA!AE865),DATA!AE865,"n/a")</f>
        <v>7.04351603394823E-2</v>
      </c>
      <c r="K2772" s="86">
        <f>+IF(ISNUMBER(DATA!AN865),DATA!AN865,"n/a")</f>
        <v>619814.89</v>
      </c>
      <c r="L2772" s="77">
        <f>+IF(ISNUMBER(DATA!AO865),DATA!AO865,"n/a")</f>
        <v>-9.3818301146314093E-3</v>
      </c>
      <c r="M2772" s="66"/>
      <c r="N2772" s="66"/>
      <c r="O2772" s="66"/>
      <c r="P2772" s="66"/>
      <c r="Q2772" s="66"/>
      <c r="S2772" s="70"/>
      <c r="U2772" s="70"/>
      <c r="W2772" s="70"/>
      <c r="Y2772" s="70"/>
    </row>
    <row r="2773" spans="1:25" s="69" customFormat="1" x14ac:dyDescent="0.2">
      <c r="A2773" s="66" t="s">
        <v>27</v>
      </c>
      <c r="B2773" s="66" t="s">
        <v>23</v>
      </c>
      <c r="C2773" s="66" t="s">
        <v>25</v>
      </c>
      <c r="D2773" s="66" t="s">
        <v>283</v>
      </c>
      <c r="E2773" s="86">
        <f>+IF(ISNUMBER(DATA!J866),DATA!J866,"n/a")</f>
        <v>26709.69</v>
      </c>
      <c r="F2773" s="77">
        <f>+IF(ISNUMBER(DATA!K866),DATA!K866,"n/a")</f>
        <v>3.6380441011962902E-2</v>
      </c>
      <c r="G2773" s="86">
        <f>+IF(ISNUMBER(DATA!T866),DATA!T866,"n/a")</f>
        <v>89657.13</v>
      </c>
      <c r="H2773" s="77">
        <f>+IF(ISNUMBER(DATA!U866),DATA!U866,"n/a")</f>
        <v>4.8929457528403997E-2</v>
      </c>
      <c r="I2773" s="86">
        <f>+IF(ISNUMBER(DATA!AD866),DATA!AD866,"n/a")</f>
        <v>173635.29</v>
      </c>
      <c r="J2773" s="77">
        <f>+IF(ISNUMBER(DATA!AE866),DATA!AE866,"n/a")</f>
        <v>2.8236590368778899E-2</v>
      </c>
      <c r="K2773" s="86">
        <f>+IF(ISNUMBER(DATA!AN866),DATA!AN866,"n/a")</f>
        <v>317702.42</v>
      </c>
      <c r="L2773" s="77">
        <f>+IF(ISNUMBER(DATA!AO866),DATA!AO866,"n/a")</f>
        <v>3.17813850843481E-2</v>
      </c>
      <c r="M2773" s="66"/>
      <c r="N2773" s="66"/>
      <c r="O2773" s="66"/>
      <c r="P2773" s="66"/>
      <c r="Q2773" s="66"/>
      <c r="S2773" s="70"/>
      <c r="U2773" s="70"/>
      <c r="W2773" s="70"/>
      <c r="Y2773" s="70"/>
    </row>
    <row r="2774" spans="1:25" s="69" customFormat="1" x14ac:dyDescent="0.2">
      <c r="A2774" s="66" t="s">
        <v>27</v>
      </c>
      <c r="B2774" s="66" t="s">
        <v>23</v>
      </c>
      <c r="C2774" s="66" t="s">
        <v>25</v>
      </c>
      <c r="D2774" s="66" t="s">
        <v>284</v>
      </c>
      <c r="E2774" s="86">
        <f>+IF(ISNUMBER(DATA!J867),DATA!J867,"n/a")</f>
        <v>29427.27</v>
      </c>
      <c r="F2774" s="77">
        <f>+IF(ISNUMBER(DATA!K867),DATA!K867,"n/a")</f>
        <v>-0.34417772805477098</v>
      </c>
      <c r="G2774" s="86">
        <f>+IF(ISNUMBER(DATA!T867),DATA!T867,"n/a")</f>
        <v>115527.64</v>
      </c>
      <c r="H2774" s="77">
        <f>+IF(ISNUMBER(DATA!U867),DATA!U867,"n/a")</f>
        <v>-0.31427375489294002</v>
      </c>
      <c r="I2774" s="86">
        <f>+IF(ISNUMBER(DATA!AD867),DATA!AD867,"n/a")</f>
        <v>223643.35</v>
      </c>
      <c r="J2774" s="77">
        <f>+IF(ISNUMBER(DATA!AE867),DATA!AE867,"n/a")</f>
        <v>-0.32648076019198302</v>
      </c>
      <c r="K2774" s="86">
        <f>+IF(ISNUMBER(DATA!AN867),DATA!AN867,"n/a")</f>
        <v>429025.59</v>
      </c>
      <c r="L2774" s="77">
        <f>+IF(ISNUMBER(DATA!AO867),DATA!AO867,"n/a")</f>
        <v>-0.34345539748703502</v>
      </c>
      <c r="M2774" s="66"/>
      <c r="N2774" s="66"/>
      <c r="O2774" s="66"/>
      <c r="P2774" s="66"/>
      <c r="Q2774" s="66"/>
      <c r="S2774" s="70"/>
      <c r="U2774" s="70"/>
      <c r="W2774" s="70"/>
      <c r="Y2774" s="70"/>
    </row>
    <row r="2775" spans="1:25" s="69" customFormat="1" x14ac:dyDescent="0.2">
      <c r="A2775" s="66" t="s">
        <v>27</v>
      </c>
      <c r="B2775" s="66" t="s">
        <v>23</v>
      </c>
      <c r="C2775" s="66" t="s">
        <v>25</v>
      </c>
      <c r="D2775" s="66" t="s">
        <v>285</v>
      </c>
      <c r="E2775" s="86">
        <f>+IF(ISNUMBER(DATA!J868),DATA!J868,"n/a")</f>
        <v>34396.21</v>
      </c>
      <c r="F2775" s="77">
        <f>+IF(ISNUMBER(DATA!K868),DATA!K868,"n/a")</f>
        <v>0.149618628815091</v>
      </c>
      <c r="G2775" s="86">
        <f>+IF(ISNUMBER(DATA!T868),DATA!T868,"n/a")</f>
        <v>142539.92000000001</v>
      </c>
      <c r="H2775" s="77">
        <f>+IF(ISNUMBER(DATA!U868),DATA!U868,"n/a")</f>
        <v>0.19100719709993699</v>
      </c>
      <c r="I2775" s="86">
        <f>+IF(ISNUMBER(DATA!AD868),DATA!AD868,"n/a")</f>
        <v>297006.59000000003</v>
      </c>
      <c r="J2775" s="77">
        <f>+IF(ISNUMBER(DATA!AE868),DATA!AE868,"n/a")</f>
        <v>0.21560269615514199</v>
      </c>
      <c r="K2775" s="86">
        <f>+IF(ISNUMBER(DATA!AN868),DATA!AN868,"n/a")</f>
        <v>549775.06999999995</v>
      </c>
      <c r="L2775" s="77">
        <f>+IF(ISNUMBER(DATA!AO868),DATA!AO868,"n/a")</f>
        <v>6.7322466211441404E-2</v>
      </c>
      <c r="M2775" s="66"/>
      <c r="N2775" s="66"/>
      <c r="O2775" s="66"/>
      <c r="P2775" s="66"/>
      <c r="Q2775" s="66"/>
      <c r="S2775" s="70"/>
      <c r="U2775" s="70"/>
      <c r="W2775" s="70"/>
      <c r="Y2775" s="70"/>
    </row>
    <row r="2776" spans="1:25" s="69" customFormat="1" x14ac:dyDescent="0.2">
      <c r="A2776" s="66" t="s">
        <v>27</v>
      </c>
      <c r="B2776" s="66" t="s">
        <v>23</v>
      </c>
      <c r="C2776" s="66" t="s">
        <v>25</v>
      </c>
      <c r="D2776" s="66" t="s">
        <v>286</v>
      </c>
      <c r="E2776" s="86">
        <f>+IF(ISNUMBER(DATA!J869),DATA!J869,"n/a")</f>
        <v>105528.63</v>
      </c>
      <c r="F2776" s="77">
        <f>+IF(ISNUMBER(DATA!K869),DATA!K869,"n/a")</f>
        <v>2.6220717483123701E-3</v>
      </c>
      <c r="G2776" s="86">
        <f>+IF(ISNUMBER(DATA!T869),DATA!T869,"n/a")</f>
        <v>334645.51</v>
      </c>
      <c r="H2776" s="77">
        <f>+IF(ISNUMBER(DATA!U869),DATA!U869,"n/a")</f>
        <v>-4.8005381650987E-2</v>
      </c>
      <c r="I2776" s="86">
        <f>+IF(ISNUMBER(DATA!AD869),DATA!AD869,"n/a")</f>
        <v>636852.54</v>
      </c>
      <c r="J2776" s="77">
        <f>+IF(ISNUMBER(DATA!AE869),DATA!AE869,"n/a")</f>
        <v>-5.3699181166648603E-2</v>
      </c>
      <c r="K2776" s="86">
        <f>+IF(ISNUMBER(DATA!AN869),DATA!AN869,"n/a")</f>
        <v>1253285.6200000001</v>
      </c>
      <c r="L2776" s="77">
        <f>+IF(ISNUMBER(DATA!AO869),DATA!AO869,"n/a")</f>
        <v>3.74220820453548E-3</v>
      </c>
      <c r="M2776" s="66"/>
      <c r="N2776" s="66"/>
      <c r="O2776" s="66"/>
      <c r="P2776" s="66"/>
      <c r="Q2776" s="66"/>
      <c r="S2776" s="70"/>
      <c r="U2776" s="70"/>
      <c r="W2776" s="70"/>
      <c r="Y2776" s="70"/>
    </row>
    <row r="2777" spans="1:25" s="69" customFormat="1" x14ac:dyDescent="0.2">
      <c r="A2777" s="66" t="s">
        <v>27</v>
      </c>
      <c r="B2777" s="66" t="s">
        <v>23</v>
      </c>
      <c r="C2777" s="66" t="s">
        <v>25</v>
      </c>
      <c r="D2777" s="66" t="s">
        <v>287</v>
      </c>
      <c r="E2777" s="86">
        <f>+IF(ISNUMBER(DATA!J870),DATA!J870,"n/a")</f>
        <v>111663.94</v>
      </c>
      <c r="F2777" s="77">
        <f>+IF(ISNUMBER(DATA!K870),DATA!K870,"n/a")</f>
        <v>6.05789971926897E-2</v>
      </c>
      <c r="G2777" s="86">
        <f>+IF(ISNUMBER(DATA!T870),DATA!T870,"n/a")</f>
        <v>311950.74</v>
      </c>
      <c r="H2777" s="77">
        <f>+IF(ISNUMBER(DATA!U870),DATA!U870,"n/a")</f>
        <v>-5.9653726253996904E-3</v>
      </c>
      <c r="I2777" s="86">
        <f>+IF(ISNUMBER(DATA!AD870),DATA!AD870,"n/a")</f>
        <v>586142.04</v>
      </c>
      <c r="J2777" s="77">
        <f>+IF(ISNUMBER(DATA!AE870),DATA!AE870,"n/a")</f>
        <v>-3.4790721705744397E-2</v>
      </c>
      <c r="K2777" s="86">
        <f>+IF(ISNUMBER(DATA!AN870),DATA!AN870,"n/a")</f>
        <v>1087408.2</v>
      </c>
      <c r="L2777" s="77">
        <f>+IF(ISNUMBER(DATA!AO870),DATA!AO870,"n/a")</f>
        <v>3.2901325659107299E-2</v>
      </c>
      <c r="M2777" s="66"/>
      <c r="N2777" s="66"/>
      <c r="O2777" s="66"/>
      <c r="P2777" s="66"/>
      <c r="Q2777" s="66"/>
      <c r="S2777" s="70"/>
      <c r="U2777" s="70"/>
      <c r="W2777" s="70"/>
      <c r="Y2777" s="70"/>
    </row>
    <row r="2778" spans="1:25" s="69" customFormat="1" x14ac:dyDescent="0.2">
      <c r="A2778" s="66" t="s">
        <v>27</v>
      </c>
      <c r="B2778" s="66" t="s">
        <v>23</v>
      </c>
      <c r="C2778" s="66" t="s">
        <v>25</v>
      </c>
      <c r="D2778" s="66" t="s">
        <v>288</v>
      </c>
      <c r="E2778" s="86">
        <f>+IF(ISNUMBER(DATA!J871),DATA!J871,"n/a")</f>
        <v>22279.99</v>
      </c>
      <c r="F2778" s="77">
        <f>+IF(ISNUMBER(DATA!K871),DATA!K871,"n/a")</f>
        <v>0.17670927926524299</v>
      </c>
      <c r="G2778" s="86">
        <f>+IF(ISNUMBER(DATA!T871),DATA!T871,"n/a")</f>
        <v>71421.41</v>
      </c>
      <c r="H2778" s="77">
        <f>+IF(ISNUMBER(DATA!U871),DATA!U871,"n/a")</f>
        <v>7.8068945238590204E-2</v>
      </c>
      <c r="I2778" s="86">
        <f>+IF(ISNUMBER(DATA!AD871),DATA!AD871,"n/a")</f>
        <v>132423.04999999999</v>
      </c>
      <c r="J2778" s="77">
        <f>+IF(ISNUMBER(DATA!AE871),DATA!AE871,"n/a")</f>
        <v>-2.8531266568123301E-2</v>
      </c>
      <c r="K2778" s="86">
        <f>+IF(ISNUMBER(DATA!AN871),DATA!AN871,"n/a")</f>
        <v>267282.95</v>
      </c>
      <c r="L2778" s="77">
        <f>+IF(ISNUMBER(DATA!AO871),DATA!AO871,"n/a")</f>
        <v>-0.23335641250786701</v>
      </c>
      <c r="M2778" s="66"/>
      <c r="N2778" s="66"/>
      <c r="O2778" s="66"/>
      <c r="P2778" s="66"/>
      <c r="Q2778" s="66"/>
      <c r="S2778" s="70"/>
      <c r="U2778" s="70"/>
      <c r="W2778" s="70"/>
      <c r="Y2778" s="70"/>
    </row>
    <row r="2779" spans="1:25" s="69" customFormat="1" x14ac:dyDescent="0.2">
      <c r="A2779" s="66" t="s">
        <v>27</v>
      </c>
      <c r="B2779" s="66" t="s">
        <v>23</v>
      </c>
      <c r="C2779" s="66" t="s">
        <v>25</v>
      </c>
      <c r="D2779" s="66" t="s">
        <v>289</v>
      </c>
      <c r="E2779" s="86">
        <f>+IF(ISNUMBER(DATA!J872),DATA!J872,"n/a")</f>
        <v>20479.52</v>
      </c>
      <c r="F2779" s="77">
        <f>+IF(ISNUMBER(DATA!K872),DATA!K872,"n/a")</f>
        <v>-5.6268977018597198E-2</v>
      </c>
      <c r="G2779" s="86">
        <f>+IF(ISNUMBER(DATA!T872),DATA!T872,"n/a")</f>
        <v>75199</v>
      </c>
      <c r="H2779" s="77">
        <f>+IF(ISNUMBER(DATA!U872),DATA!U872,"n/a")</f>
        <v>-4.8718048297682302E-2</v>
      </c>
      <c r="I2779" s="86">
        <f>+IF(ISNUMBER(DATA!AD872),DATA!AD872,"n/a")</f>
        <v>140774.29</v>
      </c>
      <c r="J2779" s="77">
        <f>+IF(ISNUMBER(DATA!AE872),DATA!AE872,"n/a")</f>
        <v>-0.116818895798157</v>
      </c>
      <c r="K2779" s="86">
        <f>+IF(ISNUMBER(DATA!AN872),DATA!AN872,"n/a")</f>
        <v>274730.65000000002</v>
      </c>
      <c r="L2779" s="77">
        <f>+IF(ISNUMBER(DATA!AO872),DATA!AO872,"n/a")</f>
        <v>-0.22675346739300001</v>
      </c>
      <c r="M2779" s="66"/>
      <c r="N2779" s="66"/>
      <c r="O2779" s="66"/>
      <c r="P2779" s="66"/>
      <c r="Q2779" s="66"/>
      <c r="S2779" s="70"/>
      <c r="U2779" s="70"/>
      <c r="W2779" s="70"/>
      <c r="Y2779" s="70"/>
    </row>
    <row r="2780" spans="1:25" s="69" customFormat="1" x14ac:dyDescent="0.2">
      <c r="A2780" s="66" t="s">
        <v>27</v>
      </c>
      <c r="B2780" s="66" t="s">
        <v>23</v>
      </c>
      <c r="C2780" s="66" t="s">
        <v>25</v>
      </c>
      <c r="D2780" s="66" t="s">
        <v>290</v>
      </c>
      <c r="E2780" s="86">
        <f>+IF(ISNUMBER(DATA!J873),DATA!J873,"n/a")</f>
        <v>65365.55</v>
      </c>
      <c r="F2780" s="77">
        <f>+IF(ISNUMBER(DATA!K873),DATA!K873,"n/a")</f>
        <v>0.36289986955970599</v>
      </c>
      <c r="G2780" s="86">
        <f>+IF(ISNUMBER(DATA!T873),DATA!T873,"n/a")</f>
        <v>184094.87</v>
      </c>
      <c r="H2780" s="77">
        <f>+IF(ISNUMBER(DATA!U873),DATA!U873,"n/a")</f>
        <v>8.98989835002693E-2</v>
      </c>
      <c r="I2780" s="86">
        <f>+IF(ISNUMBER(DATA!AD873),DATA!AD873,"n/a")</f>
        <v>338975.19</v>
      </c>
      <c r="J2780" s="77">
        <f>+IF(ISNUMBER(DATA!AE873),DATA!AE873,"n/a")</f>
        <v>5.7580024888332998E-2</v>
      </c>
      <c r="K2780" s="86">
        <f>+IF(ISNUMBER(DATA!AN873),DATA!AN873,"n/a")</f>
        <v>630843.29</v>
      </c>
      <c r="L2780" s="77">
        <f>+IF(ISNUMBER(DATA!AO873),DATA!AO873,"n/a")</f>
        <v>5.6446493853169397E-2</v>
      </c>
      <c r="M2780" s="66"/>
      <c r="N2780" s="66"/>
      <c r="O2780" s="66"/>
      <c r="P2780" s="66"/>
      <c r="Q2780" s="66"/>
      <c r="S2780" s="70"/>
      <c r="U2780" s="70"/>
      <c r="W2780" s="70"/>
      <c r="Y2780" s="70"/>
    </row>
    <row r="2781" spans="1:25" s="69" customFormat="1" x14ac:dyDescent="0.2">
      <c r="A2781" s="66" t="s">
        <v>27</v>
      </c>
      <c r="B2781" s="66" t="s">
        <v>23</v>
      </c>
      <c r="C2781" s="66" t="s">
        <v>25</v>
      </c>
      <c r="D2781" s="66" t="s">
        <v>291</v>
      </c>
      <c r="E2781" s="86">
        <f>+IF(ISNUMBER(DATA!J874),DATA!J874,"n/a")</f>
        <v>13448.94</v>
      </c>
      <c r="F2781" s="77">
        <f>+IF(ISNUMBER(DATA!K874),DATA!K874,"n/a")</f>
        <v>1.0239187358916499</v>
      </c>
      <c r="G2781" s="86">
        <f>+IF(ISNUMBER(DATA!T874),DATA!T874,"n/a")</f>
        <v>32820.94</v>
      </c>
      <c r="H2781" s="77">
        <f>+IF(ISNUMBER(DATA!U874),DATA!U874,"n/a")</f>
        <v>0.51808233117483804</v>
      </c>
      <c r="I2781" s="86">
        <f>+IF(ISNUMBER(DATA!AD874),DATA!AD874,"n/a")</f>
        <v>55056.94</v>
      </c>
      <c r="J2781" s="77">
        <f>+IF(ISNUMBER(DATA!AE874),DATA!AE874,"n/a")</f>
        <v>0.33704355614098003</v>
      </c>
      <c r="K2781" s="86">
        <f>+IF(ISNUMBER(DATA!AN874),DATA!AN874,"n/a")</f>
        <v>93910.94</v>
      </c>
      <c r="L2781" s="77">
        <f>+IF(ISNUMBER(DATA!AO874),DATA!AO874,"n/a")</f>
        <v>-0.370816804403099</v>
      </c>
      <c r="M2781" s="66"/>
      <c r="N2781" s="66"/>
      <c r="O2781" s="66"/>
      <c r="P2781" s="66"/>
      <c r="Q2781" s="66"/>
      <c r="S2781" s="70"/>
      <c r="U2781" s="70"/>
      <c r="W2781" s="70"/>
      <c r="Y2781" s="70"/>
    </row>
    <row r="2782" spans="1:25" s="69" customFormat="1" x14ac:dyDescent="0.2">
      <c r="A2782" s="66" t="s">
        <v>27</v>
      </c>
      <c r="B2782" s="66" t="s">
        <v>23</v>
      </c>
      <c r="C2782" s="66" t="s">
        <v>25</v>
      </c>
      <c r="D2782" s="66" t="s">
        <v>292</v>
      </c>
      <c r="E2782" s="86">
        <f>+IF(ISNUMBER(DATA!J875),DATA!J875,"n/a")</f>
        <v>84603.02</v>
      </c>
      <c r="F2782" s="77">
        <f>+IF(ISNUMBER(DATA!K875),DATA!K875,"n/a")</f>
        <v>-2.8086158579889199E-2</v>
      </c>
      <c r="G2782" s="86">
        <f>+IF(ISNUMBER(DATA!T875),DATA!T875,"n/a")</f>
        <v>282822.39</v>
      </c>
      <c r="H2782" s="77">
        <f>+IF(ISNUMBER(DATA!U875),DATA!U875,"n/a")</f>
        <v>-0.29166345878396299</v>
      </c>
      <c r="I2782" s="86">
        <f>+IF(ISNUMBER(DATA!AD875),DATA!AD875,"n/a")</f>
        <v>570667.54</v>
      </c>
      <c r="J2782" s="77">
        <f>+IF(ISNUMBER(DATA!AE875),DATA!AE875,"n/a")</f>
        <v>-0.32990472880264299</v>
      </c>
      <c r="K2782" s="86">
        <f>+IF(ISNUMBER(DATA!AN875),DATA!AN875,"n/a")</f>
        <v>1069415.32</v>
      </c>
      <c r="L2782" s="77">
        <f>+IF(ISNUMBER(DATA!AO875),DATA!AO875,"n/a")</f>
        <v>-0.33683423287312098</v>
      </c>
      <c r="M2782" s="66"/>
      <c r="N2782" s="66"/>
      <c r="O2782" s="66"/>
      <c r="P2782" s="66"/>
      <c r="Q2782" s="66"/>
      <c r="S2782" s="70"/>
      <c r="U2782" s="70"/>
      <c r="W2782" s="70"/>
      <c r="Y2782" s="70"/>
    </row>
    <row r="2783" spans="1:25" s="69" customFormat="1" x14ac:dyDescent="0.2">
      <c r="A2783" s="66" t="s">
        <v>27</v>
      </c>
      <c r="B2783" s="66" t="s">
        <v>23</v>
      </c>
      <c r="C2783" s="66" t="s">
        <v>25</v>
      </c>
      <c r="D2783" s="66" t="s">
        <v>293</v>
      </c>
      <c r="E2783" s="86">
        <f>+IF(ISNUMBER(DATA!J876),DATA!J876,"n/a")</f>
        <v>4670.0200000000004</v>
      </c>
      <c r="F2783" s="77">
        <f>+IF(ISNUMBER(DATA!K876),DATA!K876,"n/a")</f>
        <v>-2.7091328025066301E-2</v>
      </c>
      <c r="G2783" s="86">
        <f>+IF(ISNUMBER(DATA!T876),DATA!T876,"n/a")</f>
        <v>16051.72</v>
      </c>
      <c r="H2783" s="77">
        <f>+IF(ISNUMBER(DATA!U876),DATA!U876,"n/a")</f>
        <v>-4.6117812811413599E-3</v>
      </c>
      <c r="I2783" s="86">
        <f>+IF(ISNUMBER(DATA!AD876),DATA!AD876,"n/a")</f>
        <v>29521.4</v>
      </c>
      <c r="J2783" s="77">
        <f>+IF(ISNUMBER(DATA!AE876),DATA!AE876,"n/a")</f>
        <v>-0.120167708586661</v>
      </c>
      <c r="K2783" s="86">
        <f>+IF(ISNUMBER(DATA!AN876),DATA!AN876,"n/a")</f>
        <v>59777.04</v>
      </c>
      <c r="L2783" s="77">
        <f>+IF(ISNUMBER(DATA!AO876),DATA!AO876,"n/a")</f>
        <v>-0.45998994003044003</v>
      </c>
      <c r="M2783" s="66"/>
      <c r="N2783" s="66"/>
      <c r="O2783" s="66"/>
      <c r="P2783" s="66"/>
      <c r="Q2783" s="66"/>
      <c r="S2783" s="70"/>
      <c r="U2783" s="70"/>
      <c r="W2783" s="70"/>
      <c r="Y2783" s="70"/>
    </row>
    <row r="2784" spans="1:25" s="69" customFormat="1" x14ac:dyDescent="0.2">
      <c r="A2784" s="66" t="s">
        <v>27</v>
      </c>
      <c r="B2784" s="66" t="s">
        <v>23</v>
      </c>
      <c r="C2784" s="66" t="s">
        <v>25</v>
      </c>
      <c r="D2784" s="66" t="s">
        <v>294</v>
      </c>
      <c r="E2784" s="86">
        <f>+IF(ISNUMBER(DATA!J877),DATA!J877,"n/a")</f>
        <v>165261.89000000001</v>
      </c>
      <c r="F2784" s="77">
        <f>+IF(ISNUMBER(DATA!K877),DATA!K877,"n/a")</f>
        <v>0.28393542918154702</v>
      </c>
      <c r="G2784" s="86">
        <f>+IF(ISNUMBER(DATA!T877),DATA!T877,"n/a")</f>
        <v>467230.14</v>
      </c>
      <c r="H2784" s="77">
        <f>+IF(ISNUMBER(DATA!U877),DATA!U877,"n/a")</f>
        <v>4.8472006728099197E-2</v>
      </c>
      <c r="I2784" s="86">
        <f>+IF(ISNUMBER(DATA!AD877),DATA!AD877,"n/a")</f>
        <v>913059.85</v>
      </c>
      <c r="J2784" s="77">
        <f>+IF(ISNUMBER(DATA!AE877),DATA!AE877,"n/a")</f>
        <v>5.8272585359910298E-2</v>
      </c>
      <c r="K2784" s="86">
        <f>+IF(ISNUMBER(DATA!AN877),DATA!AN877,"n/a")</f>
        <v>1733254.34</v>
      </c>
      <c r="L2784" s="77">
        <f>+IF(ISNUMBER(DATA!AO877),DATA!AO877,"n/a")</f>
        <v>8.3132188602072193E-2</v>
      </c>
      <c r="M2784" s="66"/>
      <c r="N2784" s="66"/>
      <c r="O2784" s="66"/>
      <c r="P2784" s="66"/>
      <c r="Q2784" s="66"/>
      <c r="S2784" s="70"/>
      <c r="U2784" s="70"/>
      <c r="W2784" s="70"/>
      <c r="Y2784" s="70"/>
    </row>
    <row r="2785" spans="1:25" s="69" customFormat="1" x14ac:dyDescent="0.2">
      <c r="A2785" s="66" t="s">
        <v>27</v>
      </c>
      <c r="B2785" s="66" t="s">
        <v>23</v>
      </c>
      <c r="C2785" s="66" t="s">
        <v>25</v>
      </c>
      <c r="D2785" s="66" t="s">
        <v>295</v>
      </c>
      <c r="E2785" s="86">
        <f>+IF(ISNUMBER(DATA!J878),DATA!J878,"n/a")</f>
        <v>6400.72</v>
      </c>
      <c r="F2785" s="77">
        <f>+IF(ISNUMBER(DATA!K878),DATA!K878,"n/a")</f>
        <v>0.19489538374229001</v>
      </c>
      <c r="G2785" s="86">
        <f>+IF(ISNUMBER(DATA!T878),DATA!T878,"n/a")</f>
        <v>21762.18</v>
      </c>
      <c r="H2785" s="77">
        <f>+IF(ISNUMBER(DATA!U878),DATA!U878,"n/a")</f>
        <v>0.26834752504677101</v>
      </c>
      <c r="I2785" s="86">
        <f>+IF(ISNUMBER(DATA!AD878),DATA!AD878,"n/a")</f>
        <v>39213.800000000003</v>
      </c>
      <c r="J2785" s="77">
        <f>+IF(ISNUMBER(DATA!AE878),DATA!AE878,"n/a")</f>
        <v>0.18259364308192499</v>
      </c>
      <c r="K2785" s="86">
        <f>+IF(ISNUMBER(DATA!AN878),DATA!AN878,"n/a")</f>
        <v>68252.12</v>
      </c>
      <c r="L2785" s="77">
        <f>+IF(ISNUMBER(DATA!AO878),DATA!AO878,"n/a")</f>
        <v>-0.224970856402746</v>
      </c>
      <c r="M2785" s="66"/>
      <c r="N2785" s="66"/>
      <c r="O2785" s="66"/>
      <c r="P2785" s="66"/>
      <c r="Q2785" s="66"/>
      <c r="S2785" s="70"/>
      <c r="U2785" s="70"/>
      <c r="W2785" s="70"/>
      <c r="Y2785" s="70"/>
    </row>
    <row r="2786" spans="1:25" s="69" customFormat="1" x14ac:dyDescent="0.2">
      <c r="A2786" s="66" t="s">
        <v>27</v>
      </c>
      <c r="B2786" s="66" t="s">
        <v>23</v>
      </c>
      <c r="C2786" s="66" t="s">
        <v>25</v>
      </c>
      <c r="D2786" s="66" t="s">
        <v>296</v>
      </c>
      <c r="E2786" s="86">
        <f>+IF(ISNUMBER(DATA!J879),DATA!J879,"n/a")</f>
        <v>14033.81</v>
      </c>
      <c r="F2786" s="77">
        <f>+IF(ISNUMBER(DATA!K879),DATA!K879,"n/a")</f>
        <v>-0.640750834265984</v>
      </c>
      <c r="G2786" s="86">
        <f>+IF(ISNUMBER(DATA!T879),DATA!T879,"n/a")</f>
        <v>46428.31</v>
      </c>
      <c r="H2786" s="77">
        <f>+IF(ISNUMBER(DATA!U879),DATA!U879,"n/a")</f>
        <v>-0.64884523509960101</v>
      </c>
      <c r="I2786" s="86">
        <f>+IF(ISNUMBER(DATA!AD879),DATA!AD879,"n/a")</f>
        <v>91087.679999999993</v>
      </c>
      <c r="J2786" s="77">
        <f>+IF(ISNUMBER(DATA!AE879),DATA!AE879,"n/a")</f>
        <v>-0.65063570847141206</v>
      </c>
      <c r="K2786" s="86">
        <f>+IF(ISNUMBER(DATA!AN879),DATA!AN879,"n/a")</f>
        <v>177830.83</v>
      </c>
      <c r="L2786" s="77">
        <f>+IF(ISNUMBER(DATA!AO879),DATA!AO879,"n/a")</f>
        <v>-0.64145013478371504</v>
      </c>
      <c r="M2786" s="66"/>
      <c r="N2786" s="66"/>
      <c r="O2786" s="66"/>
      <c r="P2786" s="66"/>
      <c r="Q2786" s="66"/>
      <c r="S2786" s="70"/>
      <c r="U2786" s="70"/>
      <c r="W2786" s="70"/>
      <c r="Y2786" s="70"/>
    </row>
    <row r="2787" spans="1:25" s="69" customFormat="1" x14ac:dyDescent="0.2">
      <c r="A2787" s="66" t="s">
        <v>27</v>
      </c>
      <c r="B2787" s="66" t="s">
        <v>23</v>
      </c>
      <c r="C2787" s="66" t="s">
        <v>25</v>
      </c>
      <c r="D2787" s="66" t="s">
        <v>297</v>
      </c>
      <c r="E2787" s="86">
        <f>+IF(ISNUMBER(DATA!J880),DATA!J880,"n/a")</f>
        <v>23326.25</v>
      </c>
      <c r="F2787" s="77">
        <f>+IF(ISNUMBER(DATA!K880),DATA!K880,"n/a")</f>
        <v>0.24488663199494101</v>
      </c>
      <c r="G2787" s="86">
        <f>+IF(ISNUMBER(DATA!T880),DATA!T880,"n/a")</f>
        <v>67930</v>
      </c>
      <c r="H2787" s="77">
        <f>+IF(ISNUMBER(DATA!U880),DATA!U880,"n/a")</f>
        <v>6.8895533360460906E-2</v>
      </c>
      <c r="I2787" s="86">
        <f>+IF(ISNUMBER(DATA!AD880),DATA!AD880,"n/a")</f>
        <v>127199.12</v>
      </c>
      <c r="J2787" s="77">
        <f>+IF(ISNUMBER(DATA!AE880),DATA!AE880,"n/a")</f>
        <v>5.1127631411282501E-2</v>
      </c>
      <c r="K2787" s="86">
        <f>+IF(ISNUMBER(DATA!AN880),DATA!AN880,"n/a")</f>
        <v>239770.19</v>
      </c>
      <c r="L2787" s="77">
        <f>+IF(ISNUMBER(DATA!AO880),DATA!AO880,"n/a")</f>
        <v>-0.16461558010045299</v>
      </c>
      <c r="M2787" s="66"/>
      <c r="N2787" s="66"/>
      <c r="O2787" s="66"/>
      <c r="P2787" s="66"/>
      <c r="Q2787" s="66"/>
      <c r="S2787" s="70"/>
      <c r="U2787" s="70"/>
      <c r="W2787" s="70"/>
      <c r="Y2787" s="70"/>
    </row>
    <row r="2788" spans="1:25" s="69" customFormat="1" x14ac:dyDescent="0.2">
      <c r="A2788" s="66" t="s">
        <v>27</v>
      </c>
      <c r="B2788" s="66" t="s">
        <v>23</v>
      </c>
      <c r="C2788" s="66" t="s">
        <v>25</v>
      </c>
      <c r="D2788" s="66" t="s">
        <v>298</v>
      </c>
      <c r="E2788" s="86">
        <f>+IF(ISNUMBER(DATA!J881),DATA!J881,"n/a")</f>
        <v>44068.41</v>
      </c>
      <c r="F2788" s="77">
        <f>+IF(ISNUMBER(DATA!K881),DATA!K881,"n/a")</f>
        <v>0.30515678439465499</v>
      </c>
      <c r="G2788" s="86">
        <f>+IF(ISNUMBER(DATA!T881),DATA!T881,"n/a")</f>
        <v>136681.10999999999</v>
      </c>
      <c r="H2788" s="77">
        <f>+IF(ISNUMBER(DATA!U881),DATA!U881,"n/a")</f>
        <v>0.21623954919416799</v>
      </c>
      <c r="I2788" s="86">
        <f>+IF(ISNUMBER(DATA!AD881),DATA!AD881,"n/a")</f>
        <v>249131.23</v>
      </c>
      <c r="J2788" s="77">
        <f>+IF(ISNUMBER(DATA!AE881),DATA!AE881,"n/a")</f>
        <v>0.21035881887285701</v>
      </c>
      <c r="K2788" s="86">
        <f>+IF(ISNUMBER(DATA!AN881),DATA!AN881,"n/a")</f>
        <v>457107.05</v>
      </c>
      <c r="L2788" s="77">
        <f>+IF(ISNUMBER(DATA!AO881),DATA!AO881,"n/a")</f>
        <v>0.21553017279089201</v>
      </c>
      <c r="M2788" s="66"/>
      <c r="N2788" s="66"/>
      <c r="O2788" s="66"/>
      <c r="P2788" s="66"/>
      <c r="Q2788" s="66"/>
      <c r="S2788" s="70"/>
      <c r="U2788" s="70"/>
      <c r="W2788" s="70"/>
      <c r="Y2788" s="70"/>
    </row>
    <row r="2789" spans="1:25" s="69" customFormat="1" x14ac:dyDescent="0.2">
      <c r="A2789" s="66" t="s">
        <v>27</v>
      </c>
      <c r="B2789" s="66" t="s">
        <v>23</v>
      </c>
      <c r="C2789" s="66" t="s">
        <v>25</v>
      </c>
      <c r="D2789" s="66" t="s">
        <v>299</v>
      </c>
      <c r="E2789" s="86">
        <f>+IF(ISNUMBER(DATA!J882),DATA!J882,"n/a")</f>
        <v>176673</v>
      </c>
      <c r="F2789" s="77">
        <f>+IF(ISNUMBER(DATA!K882),DATA!K882,"n/a")</f>
        <v>-4.0634392339063297E-2</v>
      </c>
      <c r="G2789" s="86">
        <f>+IF(ISNUMBER(DATA!T882),DATA!T882,"n/a")</f>
        <v>566556.06999999995</v>
      </c>
      <c r="H2789" s="77">
        <f>+IF(ISNUMBER(DATA!U882),DATA!U882,"n/a")</f>
        <v>-0.105687179814619</v>
      </c>
      <c r="I2789" s="86">
        <f>+IF(ISNUMBER(DATA!AD882),DATA!AD882,"n/a")</f>
        <v>1104080.05</v>
      </c>
      <c r="J2789" s="77">
        <f>+IF(ISNUMBER(DATA!AE882),DATA!AE882,"n/a")</f>
        <v>-6.2328477577466103E-2</v>
      </c>
      <c r="K2789" s="86">
        <f>+IF(ISNUMBER(DATA!AN882),DATA!AN882,"n/a")</f>
        <v>2121588.9300000002</v>
      </c>
      <c r="L2789" s="77">
        <f>+IF(ISNUMBER(DATA!AO882),DATA!AO882,"n/a")</f>
        <v>6.4161482572474199E-2</v>
      </c>
      <c r="M2789" s="66"/>
      <c r="N2789" s="66"/>
      <c r="O2789" s="66"/>
      <c r="P2789" s="66"/>
      <c r="Q2789" s="66"/>
      <c r="S2789" s="70"/>
      <c r="U2789" s="70"/>
      <c r="W2789" s="70"/>
      <c r="Y2789" s="70"/>
    </row>
    <row r="2790" spans="1:25" s="69" customFormat="1" x14ac:dyDescent="0.2">
      <c r="A2790" s="66" t="s">
        <v>27</v>
      </c>
      <c r="B2790" s="66" t="s">
        <v>23</v>
      </c>
      <c r="C2790" s="66" t="s">
        <v>25</v>
      </c>
      <c r="D2790" s="66" t="s">
        <v>300</v>
      </c>
      <c r="E2790" s="86">
        <f>+IF(ISNUMBER(DATA!J883),DATA!J883,"n/a")</f>
        <v>79944.600000000006</v>
      </c>
      <c r="F2790" s="77">
        <f>+IF(ISNUMBER(DATA!K883),DATA!K883,"n/a")</f>
        <v>-1.2198559160763E-3</v>
      </c>
      <c r="G2790" s="86">
        <f>+IF(ISNUMBER(DATA!T883),DATA!T883,"n/a")</f>
        <v>278946.93</v>
      </c>
      <c r="H2790" s="77">
        <f>+IF(ISNUMBER(DATA!U883),DATA!U883,"n/a")</f>
        <v>-5.1624687295340199E-2</v>
      </c>
      <c r="I2790" s="86">
        <f>+IF(ISNUMBER(DATA!AD883),DATA!AD883,"n/a")</f>
        <v>540966.09</v>
      </c>
      <c r="J2790" s="77">
        <f>+IF(ISNUMBER(DATA!AE883),DATA!AE883,"n/a")</f>
        <v>1.8776646751818699E-2</v>
      </c>
      <c r="K2790" s="86">
        <f>+IF(ISNUMBER(DATA!AN883),DATA!AN883,"n/a")</f>
        <v>930016.92</v>
      </c>
      <c r="L2790" s="77">
        <f>+IF(ISNUMBER(DATA!AO883),DATA!AO883,"n/a")</f>
        <v>-4.6839797449147798E-2</v>
      </c>
      <c r="M2790" s="66"/>
      <c r="N2790" s="66"/>
      <c r="O2790" s="66"/>
      <c r="P2790" s="66"/>
      <c r="Q2790" s="66"/>
      <c r="S2790" s="70"/>
      <c r="U2790" s="70"/>
      <c r="W2790" s="70"/>
      <c r="Y2790" s="70"/>
    </row>
    <row r="2791" spans="1:25" s="69" customFormat="1" x14ac:dyDescent="0.2">
      <c r="A2791" s="66" t="s">
        <v>27</v>
      </c>
      <c r="B2791" s="66" t="s">
        <v>23</v>
      </c>
      <c r="C2791" s="66" t="s">
        <v>25</v>
      </c>
      <c r="D2791" s="66" t="s">
        <v>301</v>
      </c>
      <c r="E2791" s="86">
        <f>+IF(ISNUMBER(DATA!J884),DATA!J884,"n/a")</f>
        <v>3959</v>
      </c>
      <c r="F2791" s="77">
        <f>+IF(ISNUMBER(DATA!K884),DATA!K884,"n/a")</f>
        <v>0.442784256559767</v>
      </c>
      <c r="G2791" s="86">
        <f>+IF(ISNUMBER(DATA!T884),DATA!T884,"n/a")</f>
        <v>12468</v>
      </c>
      <c r="H2791" s="77">
        <f>+IF(ISNUMBER(DATA!U884),DATA!U884,"n/a")</f>
        <v>0.314773805757672</v>
      </c>
      <c r="I2791" s="86">
        <f>+IF(ISNUMBER(DATA!AD884),DATA!AD884,"n/a")</f>
        <v>22152</v>
      </c>
      <c r="J2791" s="77">
        <f>+IF(ISNUMBER(DATA!AE884),DATA!AE884,"n/a")</f>
        <v>-0.15555936758441299</v>
      </c>
      <c r="K2791" s="86">
        <f>+IF(ISNUMBER(DATA!AN884),DATA!AN884,"n/a")</f>
        <v>38076</v>
      </c>
      <c r="L2791" s="77">
        <f>+IF(ISNUMBER(DATA!AO884),DATA!AO884,"n/a")</f>
        <v>-0.54227533732489996</v>
      </c>
      <c r="M2791" s="66"/>
      <c r="N2791" s="66"/>
      <c r="O2791" s="66"/>
      <c r="P2791" s="66"/>
      <c r="Q2791" s="66"/>
      <c r="S2791" s="70"/>
      <c r="U2791" s="70"/>
      <c r="W2791" s="70"/>
      <c r="Y2791" s="70"/>
    </row>
    <row r="2792" spans="1:25" s="69" customFormat="1" x14ac:dyDescent="0.2">
      <c r="A2792" s="66" t="s">
        <v>27</v>
      </c>
      <c r="B2792" s="66" t="s">
        <v>23</v>
      </c>
      <c r="C2792" s="66" t="s">
        <v>25</v>
      </c>
      <c r="D2792" s="66" t="s">
        <v>302</v>
      </c>
      <c r="E2792" s="86">
        <f>+IF(ISNUMBER(DATA!J885),DATA!J885,"n/a")</f>
        <v>105815.84</v>
      </c>
      <c r="F2792" s="77">
        <f>+IF(ISNUMBER(DATA!K885),DATA!K885,"n/a")</f>
        <v>0.29704599705474899</v>
      </c>
      <c r="G2792" s="86">
        <f>+IF(ISNUMBER(DATA!T885),DATA!T885,"n/a")</f>
        <v>302726.28000000003</v>
      </c>
      <c r="H2792" s="77">
        <f>+IF(ISNUMBER(DATA!U885),DATA!U885,"n/a")</f>
        <v>4.3949672958650501E-2</v>
      </c>
      <c r="I2792" s="86">
        <f>+IF(ISNUMBER(DATA!AD885),DATA!AD885,"n/a")</f>
        <v>574862.25</v>
      </c>
      <c r="J2792" s="77">
        <f>+IF(ISNUMBER(DATA!AE885),DATA!AE885,"n/a")</f>
        <v>2.616193963019E-2</v>
      </c>
      <c r="K2792" s="86">
        <f>+IF(ISNUMBER(DATA!AN885),DATA!AN885,"n/a")</f>
        <v>1091776.78</v>
      </c>
      <c r="L2792" s="77">
        <f>+IF(ISNUMBER(DATA!AO885),DATA!AO885,"n/a")</f>
        <v>4.7831401627826099E-2</v>
      </c>
      <c r="M2792" s="66"/>
      <c r="N2792" s="66"/>
      <c r="O2792" s="66"/>
      <c r="P2792" s="66"/>
      <c r="Q2792" s="66"/>
      <c r="S2792" s="70"/>
      <c r="U2792" s="70"/>
      <c r="W2792" s="70"/>
      <c r="Y2792" s="70"/>
    </row>
    <row r="2793" spans="1:25" s="69" customFormat="1" x14ac:dyDescent="0.2">
      <c r="A2793" s="66" t="s">
        <v>27</v>
      </c>
      <c r="B2793" s="66" t="s">
        <v>23</v>
      </c>
      <c r="C2793" s="66" t="s">
        <v>25</v>
      </c>
      <c r="D2793" s="66" t="s">
        <v>303</v>
      </c>
      <c r="E2793" s="86">
        <f>+IF(ISNUMBER(DATA!J886),DATA!J886,"n/a")</f>
        <v>14764.41</v>
      </c>
      <c r="F2793" s="77">
        <f>+IF(ISNUMBER(DATA!K886),DATA!K886,"n/a")</f>
        <v>6.0881130578740401E-2</v>
      </c>
      <c r="G2793" s="86">
        <f>+IF(ISNUMBER(DATA!T886),DATA!T886,"n/a")</f>
        <v>51733.36</v>
      </c>
      <c r="H2793" s="77">
        <f>+IF(ISNUMBER(DATA!U886),DATA!U886,"n/a")</f>
        <v>2.9272986134267501E-2</v>
      </c>
      <c r="I2793" s="86">
        <f>+IF(ISNUMBER(DATA!AD886),DATA!AD886,"n/a")</f>
        <v>91929.83</v>
      </c>
      <c r="J2793" s="77">
        <f>+IF(ISNUMBER(DATA!AE886),DATA!AE886,"n/a")</f>
        <v>-5.1572161584835803E-2</v>
      </c>
      <c r="K2793" s="86">
        <f>+IF(ISNUMBER(DATA!AN886),DATA!AN886,"n/a")</f>
        <v>174984.84</v>
      </c>
      <c r="L2793" s="77">
        <f>+IF(ISNUMBER(DATA!AO886),DATA!AO886,"n/a")</f>
        <v>-0.16672548507088</v>
      </c>
      <c r="M2793" s="66"/>
      <c r="N2793" s="66"/>
      <c r="O2793" s="66"/>
      <c r="P2793" s="66"/>
      <c r="Q2793" s="66"/>
      <c r="S2793" s="70"/>
      <c r="U2793" s="70"/>
      <c r="W2793" s="70"/>
      <c r="Y2793" s="70"/>
    </row>
    <row r="2794" spans="1:25" s="69" customFormat="1" x14ac:dyDescent="0.2">
      <c r="A2794" s="66" t="s">
        <v>27</v>
      </c>
      <c r="B2794" s="66" t="s">
        <v>23</v>
      </c>
      <c r="C2794" s="66" t="s">
        <v>25</v>
      </c>
      <c r="D2794" s="66" t="s">
        <v>304</v>
      </c>
      <c r="E2794" s="86">
        <f>+IF(ISNUMBER(DATA!J887),DATA!J887,"n/a")</f>
        <v>110234.55</v>
      </c>
      <c r="F2794" s="77">
        <f>+IF(ISNUMBER(DATA!K887),DATA!K887,"n/a")</f>
        <v>-5.4075019575453999E-2</v>
      </c>
      <c r="G2794" s="86">
        <f>+IF(ISNUMBER(DATA!T887),DATA!T887,"n/a")</f>
        <v>360804.22</v>
      </c>
      <c r="H2794" s="77">
        <f>+IF(ISNUMBER(DATA!U887),DATA!U887,"n/a")</f>
        <v>-5.6131550702003201E-2</v>
      </c>
      <c r="I2794" s="86">
        <f>+IF(ISNUMBER(DATA!AD887),DATA!AD887,"n/a")</f>
        <v>699080.66</v>
      </c>
      <c r="J2794" s="77">
        <f>+IF(ISNUMBER(DATA!AE887),DATA!AE887,"n/a")</f>
        <v>-3.4408801849665903E-2</v>
      </c>
      <c r="K2794" s="86">
        <f>+IF(ISNUMBER(DATA!AN887),DATA!AN887,"n/a")</f>
        <v>1351270.67</v>
      </c>
      <c r="L2794" s="77">
        <f>+IF(ISNUMBER(DATA!AO887),DATA!AO887,"n/a")</f>
        <v>7.7146014301059801E-2</v>
      </c>
      <c r="M2794" s="66"/>
      <c r="N2794" s="66"/>
      <c r="O2794" s="66"/>
      <c r="P2794" s="66"/>
      <c r="Q2794" s="66"/>
      <c r="S2794" s="70"/>
      <c r="U2794" s="70"/>
      <c r="W2794" s="70"/>
      <c r="Y2794" s="70"/>
    </row>
    <row r="2795" spans="1:25" s="69" customFormat="1" x14ac:dyDescent="0.2">
      <c r="A2795" s="66" t="s">
        <v>27</v>
      </c>
      <c r="B2795" s="66" t="s">
        <v>23</v>
      </c>
      <c r="C2795" s="66" t="s">
        <v>25</v>
      </c>
      <c r="D2795" s="66" t="s">
        <v>305</v>
      </c>
      <c r="E2795" s="86">
        <f>+IF(ISNUMBER(DATA!J888),DATA!J888,"n/a")</f>
        <v>33945.25</v>
      </c>
      <c r="F2795" s="77">
        <f>+IF(ISNUMBER(DATA!K888),DATA!K888,"n/a")</f>
        <v>-0.268976535924009</v>
      </c>
      <c r="G2795" s="86">
        <f>+IF(ISNUMBER(DATA!T888),DATA!T888,"n/a")</f>
        <v>118340.45</v>
      </c>
      <c r="H2795" s="77">
        <f>+IF(ISNUMBER(DATA!U888),DATA!U888,"n/a")</f>
        <v>-0.19836502039710899</v>
      </c>
      <c r="I2795" s="86">
        <f>+IF(ISNUMBER(DATA!AD888),DATA!AD888,"n/a")</f>
        <v>225909.94</v>
      </c>
      <c r="J2795" s="77">
        <f>+IF(ISNUMBER(DATA!AE888),DATA!AE888,"n/a")</f>
        <v>-0.16145149440474499</v>
      </c>
      <c r="K2795" s="86">
        <f>+IF(ISNUMBER(DATA!AN888),DATA!AN888,"n/a")</f>
        <v>464634.78</v>
      </c>
      <c r="L2795" s="77">
        <f>+IF(ISNUMBER(DATA!AO888),DATA!AO888,"n/a")</f>
        <v>-6.7554474593734606E-2</v>
      </c>
      <c r="M2795" s="66"/>
      <c r="N2795" s="66"/>
      <c r="O2795" s="66"/>
      <c r="P2795" s="66"/>
      <c r="Q2795" s="66"/>
      <c r="S2795" s="70"/>
      <c r="U2795" s="70"/>
      <c r="W2795" s="70"/>
      <c r="Y2795" s="70"/>
    </row>
    <row r="2796" spans="1:25" s="69" customFormat="1" x14ac:dyDescent="0.2">
      <c r="A2796" s="66" t="s">
        <v>27</v>
      </c>
      <c r="B2796" s="66" t="s">
        <v>23</v>
      </c>
      <c r="C2796" s="66" t="s">
        <v>25</v>
      </c>
      <c r="D2796" s="66" t="s">
        <v>306</v>
      </c>
      <c r="E2796" s="86">
        <f>+IF(ISNUMBER(DATA!J889),DATA!J889,"n/a")</f>
        <v>52688.2</v>
      </c>
      <c r="F2796" s="77">
        <f>+IF(ISNUMBER(DATA!K889),DATA!K889,"n/a")</f>
        <v>-6.2195916665959399E-3</v>
      </c>
      <c r="G2796" s="86">
        <f>+IF(ISNUMBER(DATA!T889),DATA!T889,"n/a")</f>
        <v>178362.43</v>
      </c>
      <c r="H2796" s="77">
        <f>+IF(ISNUMBER(DATA!U889),DATA!U889,"n/a")</f>
        <v>3.8599554111691199E-2</v>
      </c>
      <c r="I2796" s="86">
        <f>+IF(ISNUMBER(DATA!AD889),DATA!AD889,"n/a")</f>
        <v>348205.99</v>
      </c>
      <c r="J2796" s="77">
        <f>+IF(ISNUMBER(DATA!AE889),DATA!AE889,"n/a")</f>
        <v>0.108800216330143</v>
      </c>
      <c r="K2796" s="86">
        <f>+IF(ISNUMBER(DATA!AN889),DATA!AN889,"n/a")</f>
        <v>644181.01</v>
      </c>
      <c r="L2796" s="77">
        <f>+IF(ISNUMBER(DATA!AO889),DATA!AO889,"n/a")</f>
        <v>0.11148656185728401</v>
      </c>
      <c r="M2796" s="66"/>
      <c r="N2796" s="66"/>
      <c r="O2796" s="66"/>
      <c r="P2796" s="66"/>
      <c r="Q2796" s="66"/>
      <c r="S2796" s="70"/>
      <c r="U2796" s="70"/>
      <c r="W2796" s="70"/>
      <c r="Y2796" s="70"/>
    </row>
    <row r="2797" spans="1:25" s="69" customFormat="1" x14ac:dyDescent="0.2">
      <c r="A2797" s="66" t="s">
        <v>27</v>
      </c>
      <c r="B2797" s="66" t="s">
        <v>23</v>
      </c>
      <c r="C2797" s="66" t="s">
        <v>25</v>
      </c>
      <c r="D2797" s="66" t="s">
        <v>307</v>
      </c>
      <c r="E2797" s="86">
        <f>+IF(ISNUMBER(DATA!J890),DATA!J890,"n/a")</f>
        <v>19452.72</v>
      </c>
      <c r="F2797" s="77">
        <f>+IF(ISNUMBER(DATA!K890),DATA!K890,"n/a")</f>
        <v>9.8890247794759398E-2</v>
      </c>
      <c r="G2797" s="86">
        <f>+IF(ISNUMBER(DATA!T890),DATA!T890,"n/a")</f>
        <v>67272.08</v>
      </c>
      <c r="H2797" s="77">
        <f>+IF(ISNUMBER(DATA!U890),DATA!U890,"n/a")</f>
        <v>-9.25780521286797E-2</v>
      </c>
      <c r="I2797" s="86">
        <f>+IF(ISNUMBER(DATA!AD890),DATA!AD890,"n/a")</f>
        <v>128529.17</v>
      </c>
      <c r="J2797" s="77">
        <f>+IF(ISNUMBER(DATA!AE890),DATA!AE890,"n/a")</f>
        <v>-0.44471332173443601</v>
      </c>
      <c r="K2797" s="86">
        <f>+IF(ISNUMBER(DATA!AN890),DATA!AN890,"n/a")</f>
        <v>241185.75</v>
      </c>
      <c r="L2797" s="77">
        <f>+IF(ISNUMBER(DATA!AO890),DATA!AO890,"n/a")</f>
        <v>-0.55010465441435297</v>
      </c>
      <c r="M2797" s="66"/>
      <c r="N2797" s="66"/>
      <c r="O2797" s="66"/>
      <c r="P2797" s="66"/>
      <c r="Q2797" s="66"/>
      <c r="S2797" s="70"/>
      <c r="U2797" s="70"/>
      <c r="W2797" s="70"/>
      <c r="Y2797" s="70"/>
    </row>
    <row r="2798" spans="1:25" s="69" customFormat="1" x14ac:dyDescent="0.2">
      <c r="A2798" s="66" t="s">
        <v>27</v>
      </c>
      <c r="B2798" s="66" t="s">
        <v>23</v>
      </c>
      <c r="C2798" s="66" t="s">
        <v>25</v>
      </c>
      <c r="D2798" s="66" t="s">
        <v>308</v>
      </c>
      <c r="E2798" s="86">
        <f>+IF(ISNUMBER(DATA!J891),DATA!J891,"n/a")</f>
        <v>61389.97</v>
      </c>
      <c r="F2798" s="77">
        <f>+IF(ISNUMBER(DATA!K891),DATA!K891,"n/a")</f>
        <v>0.120847462609339</v>
      </c>
      <c r="G2798" s="86">
        <f>+IF(ISNUMBER(DATA!T891),DATA!T891,"n/a")</f>
        <v>194936.53</v>
      </c>
      <c r="H2798" s="77">
        <f>+IF(ISNUMBER(DATA!U891),DATA!U891,"n/a")</f>
        <v>0.105102855364722</v>
      </c>
      <c r="I2798" s="86">
        <f>+IF(ISNUMBER(DATA!AD891),DATA!AD891,"n/a")</f>
        <v>361207.31</v>
      </c>
      <c r="J2798" s="77">
        <f>+IF(ISNUMBER(DATA!AE891),DATA!AE891,"n/a")</f>
        <v>0.127593416273872</v>
      </c>
      <c r="K2798" s="86">
        <f>+IF(ISNUMBER(DATA!AN891),DATA!AN891,"n/a")</f>
        <v>650048.64</v>
      </c>
      <c r="L2798" s="77">
        <f>+IF(ISNUMBER(DATA!AO891),DATA!AO891,"n/a")</f>
        <v>7.5791823246793802E-2</v>
      </c>
      <c r="M2798" s="66"/>
      <c r="N2798" s="66"/>
      <c r="O2798" s="66"/>
      <c r="P2798" s="66"/>
      <c r="Q2798" s="66"/>
      <c r="S2798" s="70"/>
      <c r="U2798" s="70"/>
      <c r="W2798" s="70"/>
      <c r="Y2798" s="70"/>
    </row>
    <row r="2799" spans="1:25" s="69" customFormat="1" x14ac:dyDescent="0.2">
      <c r="A2799" s="66" t="s">
        <v>27</v>
      </c>
      <c r="B2799" s="66" t="s">
        <v>23</v>
      </c>
      <c r="C2799" s="66" t="s">
        <v>25</v>
      </c>
      <c r="D2799" s="66" t="s">
        <v>309</v>
      </c>
      <c r="E2799" s="86">
        <f>+IF(ISNUMBER(DATA!J892),DATA!J892,"n/a")</f>
        <v>39109.949999999997</v>
      </c>
      <c r="F2799" s="77">
        <f>+IF(ISNUMBER(DATA!K892),DATA!K892,"n/a")</f>
        <v>-4.8387061453933101E-2</v>
      </c>
      <c r="G2799" s="86">
        <f>+IF(ISNUMBER(DATA!T892),DATA!T892,"n/a")</f>
        <v>125390.66</v>
      </c>
      <c r="H2799" s="77">
        <f>+IF(ISNUMBER(DATA!U892),DATA!U892,"n/a")</f>
        <v>-2.4432397543378202E-2</v>
      </c>
      <c r="I2799" s="86">
        <f>+IF(ISNUMBER(DATA!AD892),DATA!AD892,"n/a")</f>
        <v>233484.9</v>
      </c>
      <c r="J2799" s="77">
        <f>+IF(ISNUMBER(DATA!AE892),DATA!AE892,"n/a")</f>
        <v>-5.5141616520511097E-2</v>
      </c>
      <c r="K2799" s="86">
        <f>+IF(ISNUMBER(DATA!AN892),DATA!AN892,"n/a")</f>
        <v>433404.29</v>
      </c>
      <c r="L2799" s="77">
        <f>+IF(ISNUMBER(DATA!AO892),DATA!AO892,"n/a")</f>
        <v>-0.10451542491004299</v>
      </c>
      <c r="M2799" s="66"/>
      <c r="N2799" s="66"/>
      <c r="O2799" s="66"/>
      <c r="P2799" s="66"/>
      <c r="Q2799" s="66"/>
      <c r="S2799" s="70"/>
      <c r="U2799" s="70"/>
      <c r="W2799" s="70"/>
      <c r="Y2799" s="70"/>
    </row>
    <row r="2800" spans="1:25" s="69" customFormat="1" x14ac:dyDescent="0.2">
      <c r="A2800" s="66" t="s">
        <v>27</v>
      </c>
      <c r="B2800" s="66" t="s">
        <v>23</v>
      </c>
      <c r="C2800" s="66" t="s">
        <v>25</v>
      </c>
      <c r="D2800" s="66" t="s">
        <v>310</v>
      </c>
      <c r="E2800" s="86">
        <f>+IF(ISNUMBER(DATA!J893),DATA!J893,"n/a")</f>
        <v>13480.74</v>
      </c>
      <c r="F2800" s="77">
        <f>+IF(ISNUMBER(DATA!K893),DATA!K893,"n/a")</f>
        <v>-0.298628446443232</v>
      </c>
      <c r="G2800" s="86">
        <f>+IF(ISNUMBER(DATA!T893),DATA!T893,"n/a")</f>
        <v>43358.36</v>
      </c>
      <c r="H2800" s="77">
        <f>+IF(ISNUMBER(DATA!U893),DATA!U893,"n/a")</f>
        <v>-0.27644428335153098</v>
      </c>
      <c r="I2800" s="86">
        <f>+IF(ISNUMBER(DATA!AD893),DATA!AD893,"n/a")</f>
        <v>80144.44</v>
      </c>
      <c r="J2800" s="77">
        <f>+IF(ISNUMBER(DATA!AE893),DATA!AE893,"n/a")</f>
        <v>-0.25669395155460001</v>
      </c>
      <c r="K2800" s="86">
        <f>+IF(ISNUMBER(DATA!AN893),DATA!AN893,"n/a")</f>
        <v>153886.97</v>
      </c>
      <c r="L2800" s="77">
        <f>+IF(ISNUMBER(DATA!AO893),DATA!AO893,"n/a")</f>
        <v>-0.24849768609009701</v>
      </c>
      <c r="M2800" s="66"/>
      <c r="N2800" s="66"/>
      <c r="O2800" s="66"/>
      <c r="P2800" s="66"/>
      <c r="Q2800" s="66"/>
      <c r="S2800" s="70"/>
      <c r="U2800" s="70"/>
      <c r="W2800" s="70"/>
      <c r="Y2800" s="70"/>
    </row>
    <row r="2801" spans="1:25" s="69" customFormat="1" x14ac:dyDescent="0.2">
      <c r="A2801" s="66" t="s">
        <v>27</v>
      </c>
      <c r="B2801" s="66" t="s">
        <v>23</v>
      </c>
      <c r="C2801" s="66" t="s">
        <v>25</v>
      </c>
      <c r="D2801" s="66" t="s">
        <v>311</v>
      </c>
      <c r="E2801" s="86">
        <f>+IF(ISNUMBER(DATA!J894),DATA!J894,"n/a")</f>
        <v>33846.65</v>
      </c>
      <c r="F2801" s="77">
        <f>+IF(ISNUMBER(DATA!K894),DATA!K894,"n/a")</f>
        <v>-0.32774228351506601</v>
      </c>
      <c r="G2801" s="86">
        <f>+IF(ISNUMBER(DATA!T894),DATA!T894,"n/a")</f>
        <v>114010.67</v>
      </c>
      <c r="H2801" s="77">
        <f>+IF(ISNUMBER(DATA!U894),DATA!U894,"n/a")</f>
        <v>-0.32364518045000201</v>
      </c>
      <c r="I2801" s="86">
        <f>+IF(ISNUMBER(DATA!AD894),DATA!AD894,"n/a")</f>
        <v>220731.76</v>
      </c>
      <c r="J2801" s="77">
        <f>+IF(ISNUMBER(DATA!AE894),DATA!AE894,"n/a")</f>
        <v>-0.33460426633040902</v>
      </c>
      <c r="K2801" s="86">
        <f>+IF(ISNUMBER(DATA!AN894),DATA!AN894,"n/a")</f>
        <v>511936.59</v>
      </c>
      <c r="L2801" s="77">
        <f>+IF(ISNUMBER(DATA!AO894),DATA!AO894,"n/a")</f>
        <v>-0.13324342103180201</v>
      </c>
      <c r="M2801" s="66"/>
      <c r="N2801" s="66"/>
      <c r="O2801" s="66"/>
      <c r="P2801" s="66"/>
      <c r="Q2801" s="66"/>
      <c r="S2801" s="70"/>
      <c r="U2801" s="70"/>
      <c r="W2801" s="70"/>
      <c r="Y2801" s="70"/>
    </row>
    <row r="2802" spans="1:25" s="69" customFormat="1" x14ac:dyDescent="0.2">
      <c r="A2802" s="66" t="s">
        <v>27</v>
      </c>
      <c r="B2802" s="66" t="s">
        <v>23</v>
      </c>
      <c r="C2802" s="66" t="s">
        <v>25</v>
      </c>
      <c r="D2802" s="66" t="s">
        <v>312</v>
      </c>
      <c r="E2802" s="86">
        <f>+IF(ISNUMBER(DATA!J895),DATA!J895,"n/a")</f>
        <v>5570</v>
      </c>
      <c r="F2802" s="77">
        <f>+IF(ISNUMBER(DATA!K895),DATA!K895,"n/a")</f>
        <v>0.61029199190517502</v>
      </c>
      <c r="G2802" s="86">
        <f>+IF(ISNUMBER(DATA!T895),DATA!T895,"n/a")</f>
        <v>18155</v>
      </c>
      <c r="H2802" s="77">
        <f>+IF(ISNUMBER(DATA!U895),DATA!U895,"n/a")</f>
        <v>0.53116302606055499</v>
      </c>
      <c r="I2802" s="86">
        <f>+IF(ISNUMBER(DATA!AD895),DATA!AD895,"n/a")</f>
        <v>33439</v>
      </c>
      <c r="J2802" s="77">
        <f>+IF(ISNUMBER(DATA!AE895),DATA!AE895,"n/a")</f>
        <v>0.145002619477269</v>
      </c>
      <c r="K2802" s="86">
        <f>+IF(ISNUMBER(DATA!AN895),DATA!AN895,"n/a")</f>
        <v>53498</v>
      </c>
      <c r="L2802" s="77">
        <f>+IF(ISNUMBER(DATA!AO895),DATA!AO895,"n/a")</f>
        <v>-0.13457225160203101</v>
      </c>
      <c r="M2802" s="66"/>
      <c r="N2802" s="66"/>
      <c r="O2802" s="66"/>
      <c r="P2802" s="66"/>
      <c r="Q2802" s="66"/>
      <c r="S2802" s="70"/>
      <c r="U2802" s="70"/>
      <c r="W2802" s="70"/>
      <c r="Y2802" s="70"/>
    </row>
    <row r="2803" spans="1:25" s="69" customFormat="1" x14ac:dyDescent="0.2">
      <c r="A2803" s="66" t="s">
        <v>27</v>
      </c>
      <c r="B2803" s="66" t="s">
        <v>23</v>
      </c>
      <c r="C2803" s="66" t="s">
        <v>25</v>
      </c>
      <c r="D2803" s="66" t="s">
        <v>313</v>
      </c>
      <c r="E2803" s="86">
        <f>+IF(ISNUMBER(DATA!J896),DATA!J896,"n/a")</f>
        <v>29883.8</v>
      </c>
      <c r="F2803" s="77">
        <f>+IF(ISNUMBER(DATA!K896),DATA!K896,"n/a")</f>
        <v>-0.104206128693144</v>
      </c>
      <c r="G2803" s="86">
        <f>+IF(ISNUMBER(DATA!T896),DATA!T896,"n/a")</f>
        <v>101133.74</v>
      </c>
      <c r="H2803" s="77">
        <f>+IF(ISNUMBER(DATA!U896),DATA!U896,"n/a")</f>
        <v>-0.17335940428496699</v>
      </c>
      <c r="I2803" s="86">
        <f>+IF(ISNUMBER(DATA!AD896),DATA!AD896,"n/a")</f>
        <v>201008.41</v>
      </c>
      <c r="J2803" s="77">
        <f>+IF(ISNUMBER(DATA!AE896),DATA!AE896,"n/a")</f>
        <v>-0.18948764294561601</v>
      </c>
      <c r="K2803" s="86">
        <f>+IF(ISNUMBER(DATA!AN896),DATA!AN896,"n/a")</f>
        <v>376497.05</v>
      </c>
      <c r="L2803" s="77">
        <f>+IF(ISNUMBER(DATA!AO896),DATA!AO896,"n/a")</f>
        <v>-0.190954708215261</v>
      </c>
      <c r="M2803" s="66"/>
      <c r="N2803" s="66"/>
      <c r="O2803" s="66"/>
      <c r="P2803" s="66"/>
      <c r="Q2803" s="66"/>
      <c r="S2803" s="70"/>
      <c r="U2803" s="70"/>
      <c r="W2803" s="70"/>
      <c r="Y2803" s="70"/>
    </row>
    <row r="2804" spans="1:25" s="69" customFormat="1" x14ac:dyDescent="0.2">
      <c r="A2804" s="66" t="s">
        <v>27</v>
      </c>
      <c r="B2804" s="66" t="s">
        <v>23</v>
      </c>
      <c r="C2804" s="66" t="s">
        <v>25</v>
      </c>
      <c r="D2804" s="66" t="s">
        <v>314</v>
      </c>
      <c r="E2804" s="86">
        <f>+IF(ISNUMBER(DATA!J897),DATA!J897,"n/a")</f>
        <v>90886.31</v>
      </c>
      <c r="F2804" s="77">
        <f>+IF(ISNUMBER(DATA!K897),DATA!K897,"n/a")</f>
        <v>9.8624831887499403E-2</v>
      </c>
      <c r="G2804" s="86">
        <f>+IF(ISNUMBER(DATA!T897),DATA!T897,"n/a")</f>
        <v>305254.31</v>
      </c>
      <c r="H2804" s="77">
        <f>+IF(ISNUMBER(DATA!U897),DATA!U897,"n/a")</f>
        <v>0.13994328782861001</v>
      </c>
      <c r="I2804" s="86">
        <f>+IF(ISNUMBER(DATA!AD897),DATA!AD897,"n/a")</f>
        <v>570934.39</v>
      </c>
      <c r="J2804" s="77">
        <f>+IF(ISNUMBER(DATA!AE897),DATA!AE897,"n/a")</f>
        <v>6.4784017870136199E-2</v>
      </c>
      <c r="K2804" s="86">
        <f>+IF(ISNUMBER(DATA!AN897),DATA!AN897,"n/a")</f>
        <v>1097397.8999999999</v>
      </c>
      <c r="L2804" s="77">
        <f>+IF(ISNUMBER(DATA!AO897),DATA!AO897,"n/a")</f>
        <v>8.7224630410783197E-2</v>
      </c>
      <c r="M2804" s="66"/>
      <c r="N2804" s="66"/>
      <c r="O2804" s="66"/>
      <c r="P2804" s="66"/>
      <c r="Q2804" s="66"/>
      <c r="S2804" s="70"/>
      <c r="U2804" s="70"/>
      <c r="W2804" s="70"/>
      <c r="Y2804" s="70"/>
    </row>
    <row r="2805" spans="1:25" s="69" customFormat="1" x14ac:dyDescent="0.2">
      <c r="A2805" s="66" t="s">
        <v>27</v>
      </c>
      <c r="B2805" s="66" t="s">
        <v>23</v>
      </c>
      <c r="C2805" s="66" t="s">
        <v>25</v>
      </c>
      <c r="D2805" s="66" t="s">
        <v>315</v>
      </c>
      <c r="E2805" s="86">
        <f>+IF(ISNUMBER(DATA!J898),DATA!J898,"n/a")</f>
        <v>21224</v>
      </c>
      <c r="F2805" s="77">
        <f>+IF(ISNUMBER(DATA!K898),DATA!K898,"n/a")</f>
        <v>0.16163114379947099</v>
      </c>
      <c r="G2805" s="86">
        <f>+IF(ISNUMBER(DATA!T898),DATA!T898,"n/a")</f>
        <v>67681.47</v>
      </c>
      <c r="H2805" s="77">
        <f>+IF(ISNUMBER(DATA!U898),DATA!U898,"n/a")</f>
        <v>-0.149531869432354</v>
      </c>
      <c r="I2805" s="86">
        <f>+IF(ISNUMBER(DATA!AD898),DATA!AD898,"n/a")</f>
        <v>135733.76000000001</v>
      </c>
      <c r="J2805" s="77">
        <f>+IF(ISNUMBER(DATA!AE898),DATA!AE898,"n/a")</f>
        <v>-0.411327279477958</v>
      </c>
      <c r="K2805" s="86">
        <f>+IF(ISNUMBER(DATA!AN898),DATA!AN898,"n/a")</f>
        <v>245482.57</v>
      </c>
      <c r="L2805" s="77">
        <f>+IF(ISNUMBER(DATA!AO898),DATA!AO898,"n/a")</f>
        <v>-0.49967434741794697</v>
      </c>
      <c r="M2805" s="66"/>
      <c r="N2805" s="66"/>
      <c r="O2805" s="66"/>
      <c r="P2805" s="66"/>
      <c r="Q2805" s="66"/>
      <c r="S2805" s="70"/>
      <c r="U2805" s="70"/>
      <c r="W2805" s="70"/>
      <c r="Y2805" s="70"/>
    </row>
    <row r="2806" spans="1:25" s="69" customFormat="1" x14ac:dyDescent="0.2">
      <c r="A2806" s="66" t="s">
        <v>27</v>
      </c>
      <c r="B2806" s="66" t="s">
        <v>23</v>
      </c>
      <c r="C2806" s="66" t="s">
        <v>25</v>
      </c>
      <c r="D2806" s="66" t="s">
        <v>316</v>
      </c>
      <c r="E2806" s="86">
        <f>+IF(ISNUMBER(DATA!J899),DATA!J899,"n/a")</f>
        <v>107234.88</v>
      </c>
      <c r="F2806" s="77">
        <f>+IF(ISNUMBER(DATA!K899),DATA!K899,"n/a")</f>
        <v>0.29098062991161</v>
      </c>
      <c r="G2806" s="86">
        <f>+IF(ISNUMBER(DATA!T899),DATA!T899,"n/a")</f>
        <v>296460.45</v>
      </c>
      <c r="H2806" s="77">
        <f>+IF(ISNUMBER(DATA!U899),DATA!U899,"n/a")</f>
        <v>9.3128902880183495E-2</v>
      </c>
      <c r="I2806" s="86">
        <f>+IF(ISNUMBER(DATA!AD899),DATA!AD899,"n/a")</f>
        <v>544277.67000000004</v>
      </c>
      <c r="J2806" s="77">
        <f>+IF(ISNUMBER(DATA!AE899),DATA!AE899,"n/a")</f>
        <v>0.12602301256801199</v>
      </c>
      <c r="K2806" s="86">
        <f>+IF(ISNUMBER(DATA!AN899),DATA!AN899,"n/a")</f>
        <v>1019247.3</v>
      </c>
      <c r="L2806" s="77">
        <f>+IF(ISNUMBER(DATA!AO899),DATA!AO899,"n/a")</f>
        <v>6.4748796809779602E-2</v>
      </c>
      <c r="M2806" s="66"/>
      <c r="N2806" s="66"/>
      <c r="O2806" s="66"/>
      <c r="P2806" s="66"/>
      <c r="Q2806" s="66"/>
      <c r="S2806" s="70"/>
      <c r="U2806" s="70"/>
      <c r="W2806" s="70"/>
      <c r="Y2806" s="70"/>
    </row>
    <row r="2807" spans="1:25" s="69" customFormat="1" x14ac:dyDescent="0.2">
      <c r="A2807" s="66" t="s">
        <v>27</v>
      </c>
      <c r="B2807" s="66" t="s">
        <v>23</v>
      </c>
      <c r="C2807" s="66" t="s">
        <v>25</v>
      </c>
      <c r="D2807" s="66" t="s">
        <v>317</v>
      </c>
      <c r="E2807" s="86">
        <f>+IF(ISNUMBER(DATA!J900),DATA!J900,"n/a")</f>
        <v>34194.39</v>
      </c>
      <c r="F2807" s="77">
        <f>+IF(ISNUMBER(DATA!K900),DATA!K900,"n/a")</f>
        <v>0.13869480170472601</v>
      </c>
      <c r="G2807" s="86">
        <f>+IF(ISNUMBER(DATA!T900),DATA!T900,"n/a")</f>
        <v>132054.88</v>
      </c>
      <c r="H2807" s="77">
        <f>+IF(ISNUMBER(DATA!U900),DATA!U900,"n/a")</f>
        <v>0.214350899404884</v>
      </c>
      <c r="I2807" s="86">
        <f>+IF(ISNUMBER(DATA!AD900),DATA!AD900,"n/a")</f>
        <v>243192.16</v>
      </c>
      <c r="J2807" s="77">
        <f>+IF(ISNUMBER(DATA!AE900),DATA!AE900,"n/a")</f>
        <v>0.21692375176477199</v>
      </c>
      <c r="K2807" s="86">
        <f>+IF(ISNUMBER(DATA!AN900),DATA!AN900,"n/a")</f>
        <v>430021.54</v>
      </c>
      <c r="L2807" s="77">
        <f>+IF(ISNUMBER(DATA!AO900),DATA!AO900,"n/a")</f>
        <v>0.17077319297827201</v>
      </c>
      <c r="M2807" s="66"/>
      <c r="N2807" s="66"/>
      <c r="O2807" s="66"/>
      <c r="P2807" s="66"/>
      <c r="Q2807" s="66"/>
      <c r="S2807" s="70"/>
      <c r="U2807" s="70"/>
      <c r="W2807" s="70"/>
      <c r="Y2807" s="70"/>
    </row>
    <row r="2808" spans="1:25" s="69" customFormat="1" x14ac:dyDescent="0.2">
      <c r="A2808" s="66" t="s">
        <v>27</v>
      </c>
      <c r="B2808" s="66" t="s">
        <v>23</v>
      </c>
      <c r="C2808" s="66" t="s">
        <v>25</v>
      </c>
      <c r="D2808" s="66" t="s">
        <v>318</v>
      </c>
      <c r="E2808" s="86">
        <f>+IF(ISNUMBER(DATA!J901),DATA!J901,"n/a")</f>
        <v>143332.13</v>
      </c>
      <c r="F2808" s="77">
        <f>+IF(ISNUMBER(DATA!K901),DATA!K901,"n/a")</f>
        <v>0.292160400041794</v>
      </c>
      <c r="G2808" s="86">
        <f>+IF(ISNUMBER(DATA!T901),DATA!T901,"n/a")</f>
        <v>406595.8</v>
      </c>
      <c r="H2808" s="77">
        <f>+IF(ISNUMBER(DATA!U901),DATA!U901,"n/a")</f>
        <v>3.6970338210374702E-2</v>
      </c>
      <c r="I2808" s="86">
        <f>+IF(ISNUMBER(DATA!AD901),DATA!AD901,"n/a")</f>
        <v>767105.57</v>
      </c>
      <c r="J2808" s="77">
        <f>+IF(ISNUMBER(DATA!AE901),DATA!AE901,"n/a")</f>
        <v>1.20839919384815E-2</v>
      </c>
      <c r="K2808" s="86">
        <f>+IF(ISNUMBER(DATA!AN901),DATA!AN901,"n/a")</f>
        <v>1437792.7</v>
      </c>
      <c r="L2808" s="77">
        <f>+IF(ISNUMBER(DATA!AO901),DATA!AO901,"n/a")</f>
        <v>1.5369501179156499E-2</v>
      </c>
      <c r="M2808" s="66"/>
      <c r="N2808" s="66"/>
      <c r="O2808" s="66"/>
      <c r="P2808" s="66"/>
      <c r="Q2808" s="66"/>
      <c r="S2808" s="70"/>
      <c r="U2808" s="70"/>
      <c r="W2808" s="70"/>
      <c r="Y2808" s="70"/>
    </row>
    <row r="2809" spans="1:25" s="69" customFormat="1" x14ac:dyDescent="0.2">
      <c r="A2809" s="66" t="s">
        <v>27</v>
      </c>
      <c r="B2809" s="66" t="s">
        <v>23</v>
      </c>
      <c r="C2809" s="66" t="s">
        <v>25</v>
      </c>
      <c r="D2809" s="66" t="s">
        <v>344</v>
      </c>
      <c r="E2809" s="86">
        <f>+IF(ISNUMBER(DATA!J902),DATA!J902,"n/a")</f>
        <v>10429.99</v>
      </c>
      <c r="F2809" s="77">
        <f>+IF(ISNUMBER(DATA!K902),DATA!K902,"n/a")</f>
        <v>-0.35114038896775901</v>
      </c>
      <c r="G2809" s="86">
        <f>+IF(ISNUMBER(DATA!T902),DATA!T902,"n/a")</f>
        <v>39997.15</v>
      </c>
      <c r="H2809" s="77">
        <f>+IF(ISNUMBER(DATA!U902),DATA!U902,"n/a")</f>
        <v>-0.31448025416769998</v>
      </c>
      <c r="I2809" s="86">
        <f>+IF(ISNUMBER(DATA!AD902),DATA!AD902,"n/a")</f>
        <v>75528.179999999993</v>
      </c>
      <c r="J2809" s="77">
        <f>+IF(ISNUMBER(DATA!AE902),DATA!AE902,"n/a")</f>
        <v>-0.337070102247091</v>
      </c>
      <c r="K2809" s="86">
        <f>+IF(ISNUMBER(DATA!AN902),DATA!AN902,"n/a")</f>
        <v>146777.56</v>
      </c>
      <c r="L2809" s="77">
        <f>+IF(ISNUMBER(DATA!AO902),DATA!AO902,"n/a")</f>
        <v>-0.34939993801510799</v>
      </c>
      <c r="M2809" s="66"/>
      <c r="N2809" s="66"/>
      <c r="O2809" s="66"/>
      <c r="P2809" s="66"/>
      <c r="Q2809" s="66"/>
      <c r="S2809" s="70"/>
      <c r="U2809" s="70"/>
      <c r="W2809" s="70"/>
      <c r="Y2809" s="70"/>
    </row>
    <row r="2810" spans="1:25" s="69" customFormat="1" x14ac:dyDescent="0.2">
      <c r="A2810" s="66" t="s">
        <v>27</v>
      </c>
      <c r="B2810" s="66" t="s">
        <v>23</v>
      </c>
      <c r="C2810" s="66" t="s">
        <v>25</v>
      </c>
      <c r="D2810" s="66" t="s">
        <v>345</v>
      </c>
      <c r="E2810" s="86">
        <f>+IF(ISNUMBER(DATA!J903),DATA!J903,"n/a")</f>
        <v>33442.69</v>
      </c>
      <c r="F2810" s="77">
        <f>+IF(ISNUMBER(DATA!K903),DATA!K903,"n/a")</f>
        <v>3.1972210581925002E-2</v>
      </c>
      <c r="G2810" s="86">
        <f>+IF(ISNUMBER(DATA!T903),DATA!T903,"n/a")</f>
        <v>113313.47</v>
      </c>
      <c r="H2810" s="77">
        <f>+IF(ISNUMBER(DATA!U903),DATA!U903,"n/a")</f>
        <v>7.8770389835363802E-2</v>
      </c>
      <c r="I2810" s="86">
        <f>+IF(ISNUMBER(DATA!AD903),DATA!AD903,"n/a")</f>
        <v>214083.28</v>
      </c>
      <c r="J2810" s="77">
        <f>+IF(ISNUMBER(DATA!AE903),DATA!AE903,"n/a")</f>
        <v>2.7676860871639699E-2</v>
      </c>
      <c r="K2810" s="86">
        <f>+IF(ISNUMBER(DATA!AN903),DATA!AN903,"n/a")</f>
        <v>396064.2</v>
      </c>
      <c r="L2810" s="77">
        <f>+IF(ISNUMBER(DATA!AO903),DATA!AO903,"n/a")</f>
        <v>-8.3079424931182505E-2</v>
      </c>
      <c r="M2810" s="66"/>
      <c r="N2810" s="66"/>
      <c r="O2810" s="66"/>
      <c r="P2810" s="66"/>
      <c r="Q2810" s="66"/>
      <c r="S2810" s="70"/>
      <c r="U2810" s="70"/>
      <c r="W2810" s="70"/>
      <c r="Y2810" s="70"/>
    </row>
    <row r="2811" spans="1:25" x14ac:dyDescent="0.2">
      <c r="E2811" s="100"/>
      <c r="F2811" s="102"/>
      <c r="G2811" s="100"/>
      <c r="H2811" s="102"/>
      <c r="I2811" s="100"/>
      <c r="J2811" s="102"/>
      <c r="K2811" s="100"/>
      <c r="L2811" s="102"/>
    </row>
    <row r="2812" spans="1:25" s="69" customFormat="1" x14ac:dyDescent="0.2">
      <c r="A2812" s="66" t="s">
        <v>27</v>
      </c>
      <c r="B2812" s="66" t="s">
        <v>23</v>
      </c>
      <c r="C2812" s="66" t="s">
        <v>10</v>
      </c>
      <c r="D2812" s="66" t="s">
        <v>271</v>
      </c>
      <c r="E2812" s="87">
        <f>+IF(ISNUMBER(DATA!L854),DATA!L854,"n/a")</f>
        <v>4.9944328150716704</v>
      </c>
      <c r="F2812" s="77">
        <f>+IF(ISNUMBER(DATA!M854),DATA!M854,"n/a")</f>
        <v>8.5265301735561003E-2</v>
      </c>
      <c r="G2812" s="87">
        <f>+IF(ISNUMBER(DATA!V854),DATA!V854,"n/a")</f>
        <v>4.9934438212372099</v>
      </c>
      <c r="H2812" s="77">
        <f>+IF(ISNUMBER(DATA!W854),DATA!W854,"n/a")</f>
        <v>6.9084965996238007E-2</v>
      </c>
      <c r="I2812" s="87">
        <f>+IF(ISNUMBER(DATA!AF854),DATA!AF854,"n/a")</f>
        <v>4.9772670521601396</v>
      </c>
      <c r="J2812" s="77">
        <f>+IF(ISNUMBER(DATA!AG854),DATA!AG854,"n/a")</f>
        <v>5.81365185480422E-2</v>
      </c>
      <c r="K2812" s="87">
        <f>+IF(ISNUMBER(DATA!AP854),DATA!AP854,"n/a")</f>
        <v>4.8829689726728498</v>
      </c>
      <c r="L2812" s="77">
        <f>+IF(ISNUMBER(DATA!AQ854),DATA!AQ854,"n/a")</f>
        <v>3.1189618123786102E-2</v>
      </c>
      <c r="M2812" s="66"/>
      <c r="N2812" s="66"/>
      <c r="O2812" s="66"/>
      <c r="P2812" s="66"/>
      <c r="Q2812" s="66"/>
      <c r="S2812" s="70"/>
      <c r="U2812" s="70"/>
      <c r="W2812" s="70"/>
      <c r="Y2812" s="70"/>
    </row>
    <row r="2813" spans="1:25" s="69" customFormat="1" x14ac:dyDescent="0.2">
      <c r="A2813" s="66" t="s">
        <v>27</v>
      </c>
      <c r="B2813" s="66" t="s">
        <v>23</v>
      </c>
      <c r="C2813" s="66" t="s">
        <v>10</v>
      </c>
      <c r="D2813" s="66" t="s">
        <v>272</v>
      </c>
      <c r="E2813" s="87">
        <f>+IF(ISNUMBER(DATA!L855),DATA!L855,"n/a")</f>
        <v>4.1685216490680599</v>
      </c>
      <c r="F2813" s="77">
        <f>+IF(ISNUMBER(DATA!M855),DATA!M855,"n/a")</f>
        <v>-5.7310946857975303E-2</v>
      </c>
      <c r="G2813" s="87">
        <f>+IF(ISNUMBER(DATA!V855),DATA!V855,"n/a")</f>
        <v>4.2696611180217898</v>
      </c>
      <c r="H2813" s="77">
        <f>+IF(ISNUMBER(DATA!W855),DATA!W855,"n/a")</f>
        <v>-1.5714469153975799E-2</v>
      </c>
      <c r="I2813" s="87">
        <f>+IF(ISNUMBER(DATA!AF855),DATA!AF855,"n/a")</f>
        <v>4.2605633493228696</v>
      </c>
      <c r="J2813" s="77">
        <f>+IF(ISNUMBER(DATA!AG855),DATA!AG855,"n/a")</f>
        <v>7.5900487312241197E-3</v>
      </c>
      <c r="K2813" s="87">
        <f>+IF(ISNUMBER(DATA!AP855),DATA!AP855,"n/a")</f>
        <v>4.28775971321594</v>
      </c>
      <c r="L2813" s="77">
        <f>+IF(ISNUMBER(DATA!AQ855),DATA!AQ855,"n/a")</f>
        <v>9.3677768741057509E-3</v>
      </c>
      <c r="M2813" s="66"/>
      <c r="N2813" s="66"/>
      <c r="O2813" s="66"/>
      <c r="P2813" s="66"/>
      <c r="Q2813" s="66"/>
      <c r="S2813" s="70"/>
      <c r="U2813" s="70"/>
      <c r="W2813" s="70"/>
      <c r="Y2813" s="70"/>
    </row>
    <row r="2814" spans="1:25" s="69" customFormat="1" x14ac:dyDescent="0.2">
      <c r="A2814" s="66" t="s">
        <v>27</v>
      </c>
      <c r="B2814" s="66" t="s">
        <v>23</v>
      </c>
      <c r="C2814" s="66" t="s">
        <v>10</v>
      </c>
      <c r="D2814" s="66" t="s">
        <v>273</v>
      </c>
      <c r="E2814" s="87">
        <f>+IF(ISNUMBER(DATA!L856),DATA!L856,"n/a")</f>
        <v>4.2967556949574197</v>
      </c>
      <c r="F2814" s="77">
        <f>+IF(ISNUMBER(DATA!M856),DATA!M856,"n/a")</f>
        <v>-3.9774382405429604E-3</v>
      </c>
      <c r="G2814" s="87">
        <f>+IF(ISNUMBER(DATA!V856),DATA!V856,"n/a")</f>
        <v>4.3992839092357103</v>
      </c>
      <c r="H2814" s="77">
        <f>+IF(ISNUMBER(DATA!W856),DATA!W856,"n/a")</f>
        <v>2.1302654466062401E-2</v>
      </c>
      <c r="I2814" s="87">
        <f>+IF(ISNUMBER(DATA!AF856),DATA!AF856,"n/a")</f>
        <v>4.3723724193454299</v>
      </c>
      <c r="J2814" s="77">
        <f>+IF(ISNUMBER(DATA!AG856),DATA!AG856,"n/a")</f>
        <v>2.2806262660290198E-2</v>
      </c>
      <c r="K2814" s="87">
        <f>+IF(ISNUMBER(DATA!AP856),DATA!AP856,"n/a")</f>
        <v>4.32070250576486</v>
      </c>
      <c r="L2814" s="77">
        <f>+IF(ISNUMBER(DATA!AQ856),DATA!AQ856,"n/a")</f>
        <v>2.4710094605336599E-2</v>
      </c>
      <c r="M2814" s="66"/>
      <c r="N2814" s="66"/>
      <c r="O2814" s="66"/>
      <c r="P2814" s="66"/>
      <c r="Q2814" s="66"/>
      <c r="S2814" s="70"/>
      <c r="U2814" s="70"/>
      <c r="W2814" s="70"/>
      <c r="Y2814" s="70"/>
    </row>
    <row r="2815" spans="1:25" s="69" customFormat="1" x14ac:dyDescent="0.2">
      <c r="A2815" s="66" t="s">
        <v>27</v>
      </c>
      <c r="B2815" s="66" t="s">
        <v>23</v>
      </c>
      <c r="C2815" s="66" t="s">
        <v>10</v>
      </c>
      <c r="D2815" s="66" t="s">
        <v>274</v>
      </c>
      <c r="E2815" s="87">
        <f>+IF(ISNUMBER(DATA!L857),DATA!L857,"n/a")</f>
        <v>4.3216598619218098</v>
      </c>
      <c r="F2815" s="77">
        <f>+IF(ISNUMBER(DATA!M857),DATA!M857,"n/a")</f>
        <v>-5.1661925459048401E-2</v>
      </c>
      <c r="G2815" s="87">
        <f>+IF(ISNUMBER(DATA!V857),DATA!V857,"n/a")</f>
        <v>4.4266995946362497</v>
      </c>
      <c r="H2815" s="77">
        <f>+IF(ISNUMBER(DATA!W857),DATA!W857,"n/a")</f>
        <v>-9.1404560704729902E-3</v>
      </c>
      <c r="I2815" s="87">
        <f>+IF(ISNUMBER(DATA!AF857),DATA!AF857,"n/a")</f>
        <v>4.4146812486176401</v>
      </c>
      <c r="J2815" s="77">
        <f>+IF(ISNUMBER(DATA!AG857),DATA!AG857,"n/a")</f>
        <v>9.5387113091595296E-3</v>
      </c>
      <c r="K2815" s="87">
        <f>+IF(ISNUMBER(DATA!AP857),DATA!AP857,"n/a")</f>
        <v>4.4300048015481899</v>
      </c>
      <c r="L2815" s="77">
        <f>+IF(ISNUMBER(DATA!AQ857),DATA!AQ857,"n/a")</f>
        <v>1.2803842988126301E-2</v>
      </c>
      <c r="M2815" s="66"/>
      <c r="N2815" s="66"/>
      <c r="O2815" s="66"/>
      <c r="P2815" s="66"/>
      <c r="Q2815" s="66"/>
      <c r="S2815" s="70"/>
      <c r="U2815" s="70"/>
      <c r="W2815" s="70"/>
      <c r="Y2815" s="70"/>
    </row>
    <row r="2816" spans="1:25" s="69" customFormat="1" x14ac:dyDescent="0.2">
      <c r="A2816" s="66" t="s">
        <v>27</v>
      </c>
      <c r="B2816" s="66" t="s">
        <v>23</v>
      </c>
      <c r="C2816" s="66" t="s">
        <v>10</v>
      </c>
      <c r="D2816" s="66" t="s">
        <v>275</v>
      </c>
      <c r="E2816" s="87">
        <f>+IF(ISNUMBER(DATA!L858),DATA!L858,"n/a")</f>
        <v>3.9999402576701302</v>
      </c>
      <c r="F2816" s="77">
        <f>+IF(ISNUMBER(DATA!M858),DATA!M858,"n/a")</f>
        <v>8.7833548025961702E-2</v>
      </c>
      <c r="G2816" s="87">
        <f>+IF(ISNUMBER(DATA!V858),DATA!V858,"n/a")</f>
        <v>4.03393596172429</v>
      </c>
      <c r="H2816" s="77">
        <f>+IF(ISNUMBER(DATA!W858),DATA!W858,"n/a")</f>
        <v>9.6524596534420998E-2</v>
      </c>
      <c r="I2816" s="87">
        <f>+IF(ISNUMBER(DATA!AF858),DATA!AF858,"n/a")</f>
        <v>3.8783377155669601</v>
      </c>
      <c r="J2816" s="77">
        <f>+IF(ISNUMBER(DATA!AG858),DATA!AG858,"n/a")</f>
        <v>4.6703946772800597E-2</v>
      </c>
      <c r="K2816" s="87">
        <f>+IF(ISNUMBER(DATA!AP858),DATA!AP858,"n/a")</f>
        <v>3.92492563598144</v>
      </c>
      <c r="L2816" s="77">
        <f>+IF(ISNUMBER(DATA!AQ858),DATA!AQ858,"n/a")</f>
        <v>5.2373990262759802E-2</v>
      </c>
      <c r="M2816" s="66"/>
      <c r="N2816" s="66"/>
      <c r="O2816" s="66"/>
      <c r="P2816" s="66"/>
      <c r="Q2816" s="66"/>
      <c r="S2816" s="70"/>
      <c r="U2816" s="70"/>
      <c r="W2816" s="70"/>
      <c r="Y2816" s="70"/>
    </row>
    <row r="2817" spans="1:25" s="69" customFormat="1" x14ac:dyDescent="0.2">
      <c r="A2817" s="66" t="s">
        <v>27</v>
      </c>
      <c r="B2817" s="66" t="s">
        <v>23</v>
      </c>
      <c r="C2817" s="66" t="s">
        <v>10</v>
      </c>
      <c r="D2817" s="66" t="s">
        <v>276</v>
      </c>
      <c r="E2817" s="87">
        <f>+IF(ISNUMBER(DATA!L859),DATA!L859,"n/a")</f>
        <v>4.0941140846656596</v>
      </c>
      <c r="F2817" s="77">
        <f>+IF(ISNUMBER(DATA!M859),DATA!M859,"n/a")</f>
        <v>2.61851587866714E-3</v>
      </c>
      <c r="G2817" s="87">
        <f>+IF(ISNUMBER(DATA!V859),DATA!V859,"n/a")</f>
        <v>4.0817686282529504</v>
      </c>
      <c r="H2817" s="77">
        <f>+IF(ISNUMBER(DATA!W859),DATA!W859,"n/a")</f>
        <v>-5.4153191981098198E-4</v>
      </c>
      <c r="I2817" s="87">
        <f>+IF(ISNUMBER(DATA!AF859),DATA!AF859,"n/a")</f>
        <v>4.0971090820145397</v>
      </c>
      <c r="J2817" s="77">
        <f>+IF(ISNUMBER(DATA!AG859),DATA!AG859,"n/a")</f>
        <v>2.6934983028359099E-3</v>
      </c>
      <c r="K2817" s="87">
        <f>+IF(ISNUMBER(DATA!AP859),DATA!AP859,"n/a")</f>
        <v>4.08945313116525</v>
      </c>
      <c r="L2817" s="77">
        <f>+IF(ISNUMBER(DATA!AQ859),DATA!AQ859,"n/a")</f>
        <v>1.06352135304532E-2</v>
      </c>
      <c r="M2817" s="66"/>
      <c r="N2817" s="66"/>
      <c r="O2817" s="66"/>
      <c r="P2817" s="66"/>
      <c r="Q2817" s="66"/>
      <c r="S2817" s="70"/>
      <c r="U2817" s="70"/>
      <c r="W2817" s="70"/>
      <c r="Y2817" s="70"/>
    </row>
    <row r="2818" spans="1:25" s="69" customFormat="1" x14ac:dyDescent="0.2">
      <c r="A2818" s="66" t="s">
        <v>27</v>
      </c>
      <c r="B2818" s="66" t="s">
        <v>23</v>
      </c>
      <c r="C2818" s="66" t="s">
        <v>10</v>
      </c>
      <c r="D2818" s="66" t="s">
        <v>277</v>
      </c>
      <c r="E2818" s="87">
        <f>+IF(ISNUMBER(DATA!L860),DATA!L860,"n/a")</f>
        <v>4.55291477527373</v>
      </c>
      <c r="F2818" s="77">
        <f>+IF(ISNUMBER(DATA!M860),DATA!M860,"n/a")</f>
        <v>-0.121419574280896</v>
      </c>
      <c r="G2818" s="87">
        <f>+IF(ISNUMBER(DATA!V860),DATA!V860,"n/a")</f>
        <v>4.6532033119508904</v>
      </c>
      <c r="H2818" s="77">
        <f>+IF(ISNUMBER(DATA!W860),DATA!W860,"n/a")</f>
        <v>-9.6119183365455593E-2</v>
      </c>
      <c r="I2818" s="87">
        <f>+IF(ISNUMBER(DATA!AF860),DATA!AF860,"n/a")</f>
        <v>4.6366958352866403</v>
      </c>
      <c r="J2818" s="77">
        <f>+IF(ISNUMBER(DATA!AG860),DATA!AG860,"n/a")</f>
        <v>-0.101736190289322</v>
      </c>
      <c r="K2818" s="87">
        <f>+IF(ISNUMBER(DATA!AP860),DATA!AP860,"n/a")</f>
        <v>4.7545930381338701</v>
      </c>
      <c r="L2818" s="77">
        <f>+IF(ISNUMBER(DATA!AQ860),DATA!AQ860,"n/a")</f>
        <v>-7.8262119734395896E-2</v>
      </c>
      <c r="M2818" s="66"/>
      <c r="N2818" s="66"/>
      <c r="O2818" s="66"/>
      <c r="P2818" s="66"/>
      <c r="Q2818" s="66"/>
      <c r="S2818" s="70"/>
      <c r="U2818" s="70"/>
      <c r="W2818" s="70"/>
      <c r="Y2818" s="70"/>
    </row>
    <row r="2819" spans="1:25" s="69" customFormat="1" x14ac:dyDescent="0.2">
      <c r="A2819" s="66" t="s">
        <v>27</v>
      </c>
      <c r="B2819" s="66" t="s">
        <v>23</v>
      </c>
      <c r="C2819" s="66" t="s">
        <v>10</v>
      </c>
      <c r="D2819" s="66" t="s">
        <v>278</v>
      </c>
      <c r="E2819" s="87">
        <f>+IF(ISNUMBER(DATA!L861),DATA!L861,"n/a")</f>
        <v>4.6196843334412296</v>
      </c>
      <c r="F2819" s="77">
        <f>+IF(ISNUMBER(DATA!M861),DATA!M861,"n/a")</f>
        <v>2.1384837032201301E-2</v>
      </c>
      <c r="G2819" s="87">
        <f>+IF(ISNUMBER(DATA!V861),DATA!V861,"n/a")</f>
        <v>4.6683209728223698</v>
      </c>
      <c r="H2819" s="77">
        <f>+IF(ISNUMBER(DATA!W861),DATA!W861,"n/a")</f>
        <v>1.79357323881499E-2</v>
      </c>
      <c r="I2819" s="87">
        <f>+IF(ISNUMBER(DATA!AF861),DATA!AF861,"n/a")</f>
        <v>4.7735826726855004</v>
      </c>
      <c r="J2819" s="77">
        <f>+IF(ISNUMBER(DATA!AG861),DATA!AG861,"n/a")</f>
        <v>5.5199005418105601E-2</v>
      </c>
      <c r="K2819" s="87">
        <f>+IF(ISNUMBER(DATA!AP861),DATA!AP861,"n/a")</f>
        <v>4.7267649482742096</v>
      </c>
      <c r="L2819" s="77">
        <f>+IF(ISNUMBER(DATA!AQ861),DATA!AQ861,"n/a")</f>
        <v>4.9328639972122203E-2</v>
      </c>
      <c r="M2819" s="66"/>
      <c r="N2819" s="66"/>
      <c r="O2819" s="66"/>
      <c r="P2819" s="66"/>
      <c r="Q2819" s="66"/>
      <c r="S2819" s="70"/>
      <c r="U2819" s="70"/>
      <c r="W2819" s="70"/>
      <c r="Y2819" s="70"/>
    </row>
    <row r="2820" spans="1:25" s="69" customFormat="1" x14ac:dyDescent="0.2">
      <c r="A2820" s="66" t="s">
        <v>27</v>
      </c>
      <c r="B2820" s="66" t="s">
        <v>23</v>
      </c>
      <c r="C2820" s="66" t="s">
        <v>10</v>
      </c>
      <c r="D2820" s="66" t="s">
        <v>279</v>
      </c>
      <c r="E2820" s="87">
        <f>+IF(ISNUMBER(DATA!L862),DATA!L862,"n/a")</f>
        <v>4.2105171780123296</v>
      </c>
      <c r="F2820" s="77">
        <f>+IF(ISNUMBER(DATA!M862),DATA!M862,"n/a")</f>
        <v>-7.6637371525394904E-2</v>
      </c>
      <c r="G2820" s="87">
        <f>+IF(ISNUMBER(DATA!V862),DATA!V862,"n/a")</f>
        <v>4.2892894873810201</v>
      </c>
      <c r="H2820" s="77">
        <f>+IF(ISNUMBER(DATA!W862),DATA!W862,"n/a")</f>
        <v>1.9567835810279802E-3</v>
      </c>
      <c r="I2820" s="87">
        <f>+IF(ISNUMBER(DATA!AF862),DATA!AF862,"n/a")</f>
        <v>4.3371070652480999</v>
      </c>
      <c r="J2820" s="77">
        <f>+IF(ISNUMBER(DATA!AG862),DATA!AG862,"n/a")</f>
        <v>5.1070259626172301E-2</v>
      </c>
      <c r="K2820" s="87">
        <f>+IF(ISNUMBER(DATA!AP862),DATA!AP862,"n/a")</f>
        <v>4.4241820753924097</v>
      </c>
      <c r="L2820" s="77">
        <f>+IF(ISNUMBER(DATA!AQ862),DATA!AQ862,"n/a")</f>
        <v>3.41927587339717E-2</v>
      </c>
      <c r="M2820" s="66"/>
      <c r="N2820" s="66"/>
      <c r="O2820" s="66"/>
      <c r="P2820" s="66"/>
      <c r="Q2820" s="66"/>
      <c r="S2820" s="70"/>
      <c r="U2820" s="70"/>
      <c r="W2820" s="70"/>
      <c r="Y2820" s="70"/>
    </row>
    <row r="2821" spans="1:25" s="69" customFormat="1" x14ac:dyDescent="0.2">
      <c r="A2821" s="66" t="s">
        <v>27</v>
      </c>
      <c r="B2821" s="66" t="s">
        <v>23</v>
      </c>
      <c r="C2821" s="66" t="s">
        <v>10</v>
      </c>
      <c r="D2821" s="66" t="s">
        <v>280</v>
      </c>
      <c r="E2821" s="87">
        <f>+IF(ISNUMBER(DATA!L863),DATA!L863,"n/a")</f>
        <v>5.3254156433085598</v>
      </c>
      <c r="F2821" s="77">
        <f>+IF(ISNUMBER(DATA!M863),DATA!M863,"n/a")</f>
        <v>-2.61692383847551E-2</v>
      </c>
      <c r="G2821" s="87">
        <f>+IF(ISNUMBER(DATA!V863),DATA!V863,"n/a")</f>
        <v>5.3991920677104197</v>
      </c>
      <c r="H2821" s="77">
        <f>+IF(ISNUMBER(DATA!W863),DATA!W863,"n/a")</f>
        <v>-1.1819732757455599E-2</v>
      </c>
      <c r="I2821" s="87">
        <f>+IF(ISNUMBER(DATA!AF863),DATA!AF863,"n/a")</f>
        <v>5.4090154128683201</v>
      </c>
      <c r="J2821" s="77">
        <f>+IF(ISNUMBER(DATA!AG863),DATA!AG863,"n/a")</f>
        <v>-4.0068525233601798E-2</v>
      </c>
      <c r="K2821" s="87">
        <f>+IF(ISNUMBER(DATA!AP863),DATA!AP863,"n/a")</f>
        <v>5.4917485493148401</v>
      </c>
      <c r="L2821" s="77">
        <f>+IF(ISNUMBER(DATA!AQ863),DATA!AQ863,"n/a")</f>
        <v>-2.13022671898946E-2</v>
      </c>
      <c r="M2821" s="66"/>
      <c r="N2821" s="66"/>
      <c r="O2821" s="66"/>
      <c r="P2821" s="66"/>
      <c r="Q2821" s="66"/>
      <c r="S2821" s="70"/>
      <c r="U2821" s="70"/>
      <c r="W2821" s="70"/>
      <c r="Y2821" s="70"/>
    </row>
    <row r="2822" spans="1:25" s="69" customFormat="1" x14ac:dyDescent="0.2">
      <c r="A2822" s="66" t="s">
        <v>27</v>
      </c>
      <c r="B2822" s="66" t="s">
        <v>23</v>
      </c>
      <c r="C2822" s="66" t="s">
        <v>10</v>
      </c>
      <c r="D2822" s="66" t="s">
        <v>281</v>
      </c>
      <c r="E2822" s="87">
        <f>+IF(ISNUMBER(DATA!L864),DATA!L864,"n/a")</f>
        <v>4.7774189595841499</v>
      </c>
      <c r="F2822" s="77">
        <f>+IF(ISNUMBER(DATA!M864),DATA!M864,"n/a")</f>
        <v>-6.22318850585237E-2</v>
      </c>
      <c r="G2822" s="87">
        <f>+IF(ISNUMBER(DATA!V864),DATA!V864,"n/a")</f>
        <v>4.8184811738795901</v>
      </c>
      <c r="H2822" s="77">
        <f>+IF(ISNUMBER(DATA!W864),DATA!W864,"n/a")</f>
        <v>-3.1877062008922701E-2</v>
      </c>
      <c r="I2822" s="87">
        <f>+IF(ISNUMBER(DATA!AF864),DATA!AF864,"n/a")</f>
        <v>4.8555660503381004</v>
      </c>
      <c r="J2822" s="77">
        <f>+IF(ISNUMBER(DATA!AG864),DATA!AG864,"n/a")</f>
        <v>-2.0645456130591801E-2</v>
      </c>
      <c r="K2822" s="87">
        <f>+IF(ISNUMBER(DATA!AP864),DATA!AP864,"n/a")</f>
        <v>4.9360042330267699</v>
      </c>
      <c r="L2822" s="77">
        <f>+IF(ISNUMBER(DATA!AQ864),DATA!AQ864,"n/a")</f>
        <v>1.1915875949330801E-2</v>
      </c>
      <c r="M2822" s="66"/>
      <c r="N2822" s="66"/>
      <c r="O2822" s="66"/>
      <c r="P2822" s="66"/>
      <c r="Q2822" s="66"/>
      <c r="S2822" s="70"/>
      <c r="U2822" s="70"/>
      <c r="W2822" s="70"/>
      <c r="Y2822" s="70"/>
    </row>
    <row r="2823" spans="1:25" s="69" customFormat="1" x14ac:dyDescent="0.2">
      <c r="A2823" s="66" t="s">
        <v>27</v>
      </c>
      <c r="B2823" s="66" t="s">
        <v>23</v>
      </c>
      <c r="C2823" s="66" t="s">
        <v>10</v>
      </c>
      <c r="D2823" s="66" t="s">
        <v>282</v>
      </c>
      <c r="E2823" s="87">
        <f>+IF(ISNUMBER(DATA!L865),DATA!L865,"n/a")</f>
        <v>5.0618630724631002</v>
      </c>
      <c r="F2823" s="77">
        <f>+IF(ISNUMBER(DATA!M865),DATA!M865,"n/a")</f>
        <v>3.68679696169497E-2</v>
      </c>
      <c r="G2823" s="87">
        <f>+IF(ISNUMBER(DATA!V865),DATA!V865,"n/a")</f>
        <v>5.1125099359577</v>
      </c>
      <c r="H2823" s="77">
        <f>+IF(ISNUMBER(DATA!W865),DATA!W865,"n/a")</f>
        <v>4.7275056439204502E-2</v>
      </c>
      <c r="I2823" s="87">
        <f>+IF(ISNUMBER(DATA!AF865),DATA!AF865,"n/a")</f>
        <v>5.0855497864419803</v>
      </c>
      <c r="J2823" s="77">
        <f>+IF(ISNUMBER(DATA!AG865),DATA!AG865,"n/a")</f>
        <v>5.2011245530494299E-2</v>
      </c>
      <c r="K2823" s="87">
        <f>+IF(ISNUMBER(DATA!AP865),DATA!AP865,"n/a")</f>
        <v>4.9992903585894899</v>
      </c>
      <c r="L2823" s="77">
        <f>+IF(ISNUMBER(DATA!AQ865),DATA!AQ865,"n/a")</f>
        <v>3.3234339568349397E-2</v>
      </c>
      <c r="M2823" s="66"/>
      <c r="N2823" s="66"/>
      <c r="O2823" s="66"/>
      <c r="P2823" s="66"/>
      <c r="Q2823" s="66"/>
      <c r="S2823" s="70"/>
      <c r="U2823" s="70"/>
      <c r="W2823" s="70"/>
      <c r="Y2823" s="70"/>
    </row>
    <row r="2824" spans="1:25" s="69" customFormat="1" x14ac:dyDescent="0.2">
      <c r="A2824" s="66" t="s">
        <v>27</v>
      </c>
      <c r="B2824" s="66" t="s">
        <v>23</v>
      </c>
      <c r="C2824" s="66" t="s">
        <v>10</v>
      </c>
      <c r="D2824" s="66" t="s">
        <v>283</v>
      </c>
      <c r="E2824" s="87">
        <f>+IF(ISNUMBER(DATA!L866),DATA!L866,"n/a")</f>
        <v>5.1676190255391301</v>
      </c>
      <c r="F2824" s="77">
        <f>+IF(ISNUMBER(DATA!M866),DATA!M866,"n/a")</f>
        <v>0.13639284881431199</v>
      </c>
      <c r="G2824" s="87">
        <f>+IF(ISNUMBER(DATA!V866),DATA!V866,"n/a")</f>
        <v>5.1873169171925504</v>
      </c>
      <c r="H2824" s="77">
        <f>+IF(ISNUMBER(DATA!W866),DATA!W866,"n/a")</f>
        <v>0.134298309800431</v>
      </c>
      <c r="I2824" s="87">
        <f>+IF(ISNUMBER(DATA!AF866),DATA!AF866,"n/a")</f>
        <v>5.17548165815223</v>
      </c>
      <c r="J2824" s="77">
        <f>+IF(ISNUMBER(DATA!AG866),DATA!AG866,"n/a")</f>
        <v>0.114607360775647</v>
      </c>
      <c r="K2824" s="87">
        <f>+IF(ISNUMBER(DATA!AP866),DATA!AP866,"n/a")</f>
        <v>5.0058059586338199</v>
      </c>
      <c r="L2824" s="77">
        <f>+IF(ISNUMBER(DATA!AQ866),DATA!AQ866,"n/a")</f>
        <v>6.6937928689030299E-2</v>
      </c>
      <c r="M2824" s="66"/>
      <c r="N2824" s="66"/>
      <c r="O2824" s="66"/>
      <c r="P2824" s="66"/>
      <c r="Q2824" s="66"/>
      <c r="S2824" s="70"/>
      <c r="U2824" s="70"/>
      <c r="W2824" s="70"/>
      <c r="Y2824" s="70"/>
    </row>
    <row r="2825" spans="1:25" s="69" customFormat="1" x14ac:dyDescent="0.2">
      <c r="A2825" s="66" t="s">
        <v>27</v>
      </c>
      <c r="B2825" s="66" t="s">
        <v>23</v>
      </c>
      <c r="C2825" s="66" t="s">
        <v>10</v>
      </c>
      <c r="D2825" s="66" t="s">
        <v>284</v>
      </c>
      <c r="E2825" s="87">
        <f>+IF(ISNUMBER(DATA!L867),DATA!L867,"n/a")</f>
        <v>4.02747448797545</v>
      </c>
      <c r="F2825" s="77">
        <f>+IF(ISNUMBER(DATA!M867),DATA!M867,"n/a")</f>
        <v>-0.16850959329446599</v>
      </c>
      <c r="G2825" s="87">
        <f>+IF(ISNUMBER(DATA!V867),DATA!V867,"n/a")</f>
        <v>4.0863639212226603</v>
      </c>
      <c r="H2825" s="77">
        <f>+IF(ISNUMBER(DATA!W867),DATA!W867,"n/a")</f>
        <v>-8.8646422656870699E-2</v>
      </c>
      <c r="I2825" s="87">
        <f>+IF(ISNUMBER(DATA!AF867),DATA!AF867,"n/a")</f>
        <v>4.1552114938713096</v>
      </c>
      <c r="J2825" s="77">
        <f>+IF(ISNUMBER(DATA!AG867),DATA!AG867,"n/a")</f>
        <v>-4.3478560155015E-2</v>
      </c>
      <c r="K2825" s="87">
        <f>+IF(ISNUMBER(DATA!AP867),DATA!AP867,"n/a")</f>
        <v>4.3048559158107</v>
      </c>
      <c r="L2825" s="77">
        <f>+IF(ISNUMBER(DATA!AQ867),DATA!AQ867,"n/a")</f>
        <v>-3.7382854396064598E-3</v>
      </c>
      <c r="M2825" s="66"/>
      <c r="N2825" s="66"/>
      <c r="O2825" s="66"/>
      <c r="P2825" s="66"/>
      <c r="Q2825" s="66"/>
      <c r="S2825" s="70"/>
      <c r="U2825" s="70"/>
      <c r="W2825" s="70"/>
      <c r="Y2825" s="70"/>
    </row>
    <row r="2826" spans="1:25" s="69" customFormat="1" x14ac:dyDescent="0.2">
      <c r="A2826" s="66" t="s">
        <v>27</v>
      </c>
      <c r="B2826" s="66" t="s">
        <v>23</v>
      </c>
      <c r="C2826" s="66" t="s">
        <v>10</v>
      </c>
      <c r="D2826" s="66" t="s">
        <v>285</v>
      </c>
      <c r="E2826" s="87">
        <f>+IF(ISNUMBER(DATA!L868),DATA!L868,"n/a")</f>
        <v>3.97287725220969</v>
      </c>
      <c r="F2826" s="77">
        <f>+IF(ISNUMBER(DATA!M868),DATA!M868,"n/a")</f>
        <v>-0.14869281401071999</v>
      </c>
      <c r="G2826" s="87">
        <f>+IF(ISNUMBER(DATA!V868),DATA!V868,"n/a")</f>
        <v>3.9987753604429401</v>
      </c>
      <c r="H2826" s="77">
        <f>+IF(ISNUMBER(DATA!W868),DATA!W868,"n/a")</f>
        <v>-6.6312020283240694E-2</v>
      </c>
      <c r="I2826" s="87">
        <f>+IF(ISNUMBER(DATA!AF868),DATA!AF868,"n/a")</f>
        <v>3.7810040059039798</v>
      </c>
      <c r="J2826" s="77">
        <f>+IF(ISNUMBER(DATA!AG868),DATA!AG868,"n/a")</f>
        <v>-7.6557041711243196E-2</v>
      </c>
      <c r="K2826" s="87">
        <f>+IF(ISNUMBER(DATA!AP868),DATA!AP868,"n/a")</f>
        <v>3.8462905342096998</v>
      </c>
      <c r="L2826" s="77">
        <f>+IF(ISNUMBER(DATA!AQ868),DATA!AQ868,"n/a")</f>
        <v>-2.4069512651202701E-2</v>
      </c>
      <c r="M2826" s="66"/>
      <c r="N2826" s="66"/>
      <c r="O2826" s="66"/>
      <c r="P2826" s="66"/>
      <c r="Q2826" s="66"/>
      <c r="S2826" s="70"/>
      <c r="U2826" s="70"/>
      <c r="W2826" s="70"/>
      <c r="Y2826" s="70"/>
    </row>
    <row r="2827" spans="1:25" s="69" customFormat="1" x14ac:dyDescent="0.2">
      <c r="A2827" s="66" t="s">
        <v>27</v>
      </c>
      <c r="B2827" s="66" t="s">
        <v>23</v>
      </c>
      <c r="C2827" s="66" t="s">
        <v>10</v>
      </c>
      <c r="D2827" s="66" t="s">
        <v>286</v>
      </c>
      <c r="E2827" s="87">
        <f>+IF(ISNUMBER(DATA!L869),DATA!L869,"n/a")</f>
        <v>3.97928941497306</v>
      </c>
      <c r="F2827" s="77">
        <f>+IF(ISNUMBER(DATA!M869),DATA!M869,"n/a")</f>
        <v>-4.7258284805561396E-3</v>
      </c>
      <c r="G2827" s="87">
        <f>+IF(ISNUMBER(DATA!V869),DATA!V869,"n/a")</f>
        <v>4.0745154461366102</v>
      </c>
      <c r="H2827" s="77">
        <f>+IF(ISNUMBER(DATA!W869),DATA!W869,"n/a")</f>
        <v>1.9679517811447798E-2</v>
      </c>
      <c r="I2827" s="87">
        <f>+IF(ISNUMBER(DATA!AF869),DATA!AF869,"n/a")</f>
        <v>4.03966066193109</v>
      </c>
      <c r="J2827" s="77">
        <f>+IF(ISNUMBER(DATA!AG869),DATA!AG869,"n/a")</f>
        <v>8.4872535398853692E-3</v>
      </c>
      <c r="K2827" s="87">
        <f>+IF(ISNUMBER(DATA!AP869),DATA!AP869,"n/a")</f>
        <v>4.0156288982367601</v>
      </c>
      <c r="L2827" s="77">
        <f>+IF(ISNUMBER(DATA!AQ869),DATA!AQ869,"n/a")</f>
        <v>5.7853807015653402E-3</v>
      </c>
      <c r="M2827" s="66"/>
      <c r="N2827" s="66"/>
      <c r="O2827" s="66"/>
      <c r="P2827" s="66"/>
      <c r="Q2827" s="66"/>
      <c r="S2827" s="70"/>
      <c r="U2827" s="70"/>
      <c r="W2827" s="70"/>
      <c r="Y2827" s="70"/>
    </row>
    <row r="2828" spans="1:25" s="69" customFormat="1" x14ac:dyDescent="0.2">
      <c r="A2828" s="66" t="s">
        <v>27</v>
      </c>
      <c r="B2828" s="66" t="s">
        <v>23</v>
      </c>
      <c r="C2828" s="66" t="s">
        <v>10</v>
      </c>
      <c r="D2828" s="66" t="s">
        <v>287</v>
      </c>
      <c r="E2828" s="87">
        <f>+IF(ISNUMBER(DATA!L870),DATA!L870,"n/a")</f>
        <v>4.1110641646827402</v>
      </c>
      <c r="F2828" s="77">
        <f>+IF(ISNUMBER(DATA!M870),DATA!M870,"n/a")</f>
        <v>-2.68298947689877E-2</v>
      </c>
      <c r="G2828" s="87">
        <f>+IF(ISNUMBER(DATA!V870),DATA!V870,"n/a")</f>
        <v>4.1544886320506</v>
      </c>
      <c r="H2828" s="77">
        <f>+IF(ISNUMBER(DATA!W870),DATA!W870,"n/a")</f>
        <v>-2.4976948120509902E-3</v>
      </c>
      <c r="I2828" s="87">
        <f>+IF(ISNUMBER(DATA!AF870),DATA!AF870,"n/a")</f>
        <v>4.1586082786349898</v>
      </c>
      <c r="J2828" s="77">
        <f>+IF(ISNUMBER(DATA!AG870),DATA!AG870,"n/a")</f>
        <v>-7.0747086661150302E-3</v>
      </c>
      <c r="K2828" s="87">
        <f>+IF(ISNUMBER(DATA!AP870),DATA!AP870,"n/a")</f>
        <v>4.13507645556016</v>
      </c>
      <c r="L2828" s="77">
        <f>+IF(ISNUMBER(DATA!AQ870),DATA!AQ870,"n/a")</f>
        <v>-1.5618287191147299E-2</v>
      </c>
      <c r="M2828" s="66"/>
      <c r="N2828" s="66"/>
      <c r="O2828" s="66"/>
      <c r="P2828" s="66"/>
      <c r="Q2828" s="66"/>
      <c r="S2828" s="70"/>
      <c r="U2828" s="70"/>
      <c r="W2828" s="70"/>
      <c r="Y2828" s="70"/>
    </row>
    <row r="2829" spans="1:25" s="69" customFormat="1" x14ac:dyDescent="0.2">
      <c r="A2829" s="66" t="s">
        <v>27</v>
      </c>
      <c r="B2829" s="66" t="s">
        <v>23</v>
      </c>
      <c r="C2829" s="66" t="s">
        <v>10</v>
      </c>
      <c r="D2829" s="66" t="s">
        <v>288</v>
      </c>
      <c r="E2829" s="87">
        <f>+IF(ISNUMBER(DATA!L871),DATA!L871,"n/a")</f>
        <v>5.05487227781048</v>
      </c>
      <c r="F2829" s="77">
        <f>+IF(ISNUMBER(DATA!M871),DATA!M871,"n/a")</f>
        <v>5.6732096413737401E-2</v>
      </c>
      <c r="G2829" s="87">
        <f>+IF(ISNUMBER(DATA!V871),DATA!V871,"n/a")</f>
        <v>5.0663720403184396</v>
      </c>
      <c r="H2829" s="77">
        <f>+IF(ISNUMBER(DATA!W871),DATA!W871,"n/a")</f>
        <v>5.9318068627156197E-2</v>
      </c>
      <c r="I2829" s="87">
        <f>+IF(ISNUMBER(DATA!AF871),DATA!AF871,"n/a")</f>
        <v>5.0118857897616902</v>
      </c>
      <c r="J2829" s="77">
        <f>+IF(ISNUMBER(DATA!AG871),DATA!AG871,"n/a")</f>
        <v>5.9353326857754303E-2</v>
      </c>
      <c r="K2829" s="87">
        <f>+IF(ISNUMBER(DATA!AP871),DATA!AP871,"n/a")</f>
        <v>4.8998784259593897</v>
      </c>
      <c r="L2829" s="77">
        <f>+IF(ISNUMBER(DATA!AQ871),DATA!AQ871,"n/a")</f>
        <v>3.02638894708601E-2</v>
      </c>
      <c r="M2829" s="66"/>
      <c r="N2829" s="66"/>
      <c r="O2829" s="66"/>
      <c r="P2829" s="66"/>
      <c r="Q2829" s="66"/>
      <c r="S2829" s="70"/>
      <c r="U2829" s="70"/>
      <c r="W2829" s="70"/>
      <c r="Y2829" s="70"/>
    </row>
    <row r="2830" spans="1:25" s="69" customFormat="1" x14ac:dyDescent="0.2">
      <c r="A2830" s="66" t="s">
        <v>27</v>
      </c>
      <c r="B2830" s="66" t="s">
        <v>23</v>
      </c>
      <c r="C2830" s="66" t="s">
        <v>10</v>
      </c>
      <c r="D2830" s="66" t="s">
        <v>289</v>
      </c>
      <c r="E2830" s="87">
        <f>+IF(ISNUMBER(DATA!L872),DATA!L872,"n/a")</f>
        <v>4.6925689664601498</v>
      </c>
      <c r="F2830" s="77">
        <f>+IF(ISNUMBER(DATA!M872),DATA!M872,"n/a")</f>
        <v>-2.32713732051286E-2</v>
      </c>
      <c r="G2830" s="87">
        <f>+IF(ISNUMBER(DATA!V872),DATA!V872,"n/a")</f>
        <v>4.6833013604159399</v>
      </c>
      <c r="H2830" s="77">
        <f>+IF(ISNUMBER(DATA!W872),DATA!W872,"n/a")</f>
        <v>5.3512846402587001E-2</v>
      </c>
      <c r="I2830" s="87">
        <f>+IF(ISNUMBER(DATA!AF872),DATA!AF872,"n/a")</f>
        <v>4.7190199354428097</v>
      </c>
      <c r="J2830" s="77">
        <f>+IF(ISNUMBER(DATA!AG872),DATA!AG872,"n/a")</f>
        <v>9.32676435053367E-2</v>
      </c>
      <c r="K2830" s="87">
        <f>+IF(ISNUMBER(DATA!AP872),DATA!AP872,"n/a")</f>
        <v>4.7292372751799201</v>
      </c>
      <c r="L2830" s="77">
        <f>+IF(ISNUMBER(DATA!AQ872),DATA!AQ872,"n/a")</f>
        <v>7.6617025040070993E-2</v>
      </c>
      <c r="M2830" s="66"/>
      <c r="N2830" s="66"/>
      <c r="O2830" s="66"/>
      <c r="P2830" s="66"/>
      <c r="Q2830" s="66"/>
      <c r="S2830" s="70"/>
      <c r="U2830" s="70"/>
      <c r="W2830" s="70"/>
      <c r="Y2830" s="70"/>
    </row>
    <row r="2831" spans="1:25" s="69" customFormat="1" x14ac:dyDescent="0.2">
      <c r="A2831" s="66" t="s">
        <v>27</v>
      </c>
      <c r="B2831" s="66" t="s">
        <v>23</v>
      </c>
      <c r="C2831" s="66" t="s">
        <v>10</v>
      </c>
      <c r="D2831" s="66" t="s">
        <v>290</v>
      </c>
      <c r="E2831" s="87">
        <f>+IF(ISNUMBER(DATA!L873),DATA!L873,"n/a")</f>
        <v>4.2071004975708899</v>
      </c>
      <c r="F2831" s="77">
        <f>+IF(ISNUMBER(DATA!M873),DATA!M873,"n/a")</f>
        <v>-5.8084122771448199E-2</v>
      </c>
      <c r="G2831" s="87">
        <f>+IF(ISNUMBER(DATA!V873),DATA!V873,"n/a")</f>
        <v>4.31011291568782</v>
      </c>
      <c r="H2831" s="77">
        <f>+IF(ISNUMBER(DATA!W873),DATA!W873,"n/a")</f>
        <v>-1.15595631015741E-2</v>
      </c>
      <c r="I2831" s="87">
        <f>+IF(ISNUMBER(DATA!AF873),DATA!AF873,"n/a")</f>
        <v>4.2951811988122603</v>
      </c>
      <c r="J2831" s="77">
        <f>+IF(ISNUMBER(DATA!AG873),DATA!AG873,"n/a")</f>
        <v>1.23135105919674E-2</v>
      </c>
      <c r="K2831" s="87">
        <f>+IF(ISNUMBER(DATA!AP873),DATA!AP873,"n/a")</f>
        <v>4.3149078584116101</v>
      </c>
      <c r="L2831" s="77">
        <f>+IF(ISNUMBER(DATA!AQ873),DATA!AQ873,"n/a")</f>
        <v>2.0575730018114101E-2</v>
      </c>
      <c r="M2831" s="66"/>
      <c r="N2831" s="66"/>
      <c r="O2831" s="66"/>
      <c r="P2831" s="66"/>
      <c r="Q2831" s="66"/>
      <c r="S2831" s="70"/>
      <c r="U2831" s="70"/>
      <c r="W2831" s="70"/>
      <c r="Y2831" s="70"/>
    </row>
    <row r="2832" spans="1:25" s="69" customFormat="1" x14ac:dyDescent="0.2">
      <c r="A2832" s="66" t="s">
        <v>27</v>
      </c>
      <c r="B2832" s="66" t="s">
        <v>23</v>
      </c>
      <c r="C2832" s="66" t="s">
        <v>10</v>
      </c>
      <c r="D2832" s="66" t="s">
        <v>291</v>
      </c>
      <c r="E2832" s="87">
        <f>+IF(ISNUMBER(DATA!L874),DATA!L874,"n/a")</f>
        <v>4.7834509507874001</v>
      </c>
      <c r="F2832" s="77">
        <f>+IF(ISNUMBER(DATA!M874),DATA!M874,"n/a")</f>
        <v>7.7555458068214303E-2</v>
      </c>
      <c r="G2832" s="87">
        <f>+IF(ISNUMBER(DATA!V874),DATA!V874,"n/a")</f>
        <v>4.6887235286348803</v>
      </c>
      <c r="H2832" s="77">
        <f>+IF(ISNUMBER(DATA!W874),DATA!W874,"n/a")</f>
        <v>5.7717181984717397E-2</v>
      </c>
      <c r="I2832" s="87">
        <f>+IF(ISNUMBER(DATA!AF874),DATA!AF874,"n/a")</f>
        <v>4.6707066398786399</v>
      </c>
      <c r="J2832" s="77">
        <f>+IF(ISNUMBER(DATA!AG874),DATA!AG874,"n/a")</f>
        <v>4.9827158680029598E-2</v>
      </c>
      <c r="K2832" s="87">
        <f>+IF(ISNUMBER(DATA!AP874),DATA!AP874,"n/a")</f>
        <v>4.5980844156600504</v>
      </c>
      <c r="L2832" s="77">
        <f>+IF(ISNUMBER(DATA!AQ874),DATA!AQ874,"n/a")</f>
        <v>-0.13598112224581599</v>
      </c>
      <c r="M2832" s="66"/>
      <c r="N2832" s="66"/>
      <c r="O2832" s="66"/>
      <c r="P2832" s="66"/>
      <c r="Q2832" s="66"/>
      <c r="S2832" s="70"/>
      <c r="U2832" s="70"/>
      <c r="W2832" s="70"/>
      <c r="Y2832" s="70"/>
    </row>
    <row r="2833" spans="1:25" s="69" customFormat="1" x14ac:dyDescent="0.2">
      <c r="A2833" s="66" t="s">
        <v>27</v>
      </c>
      <c r="B2833" s="66" t="s">
        <v>23</v>
      </c>
      <c r="C2833" s="66" t="s">
        <v>10</v>
      </c>
      <c r="D2833" s="66" t="s">
        <v>292</v>
      </c>
      <c r="E2833" s="87">
        <f>+IF(ISNUMBER(DATA!L875),DATA!L875,"n/a")</f>
        <v>5.4866089083316698</v>
      </c>
      <c r="F2833" s="77">
        <f>+IF(ISNUMBER(DATA!M875),DATA!M875,"n/a")</f>
        <v>0.131409110607069</v>
      </c>
      <c r="G2833" s="87">
        <f>+IF(ISNUMBER(DATA!V875),DATA!V875,"n/a")</f>
        <v>5.4722669982749004</v>
      </c>
      <c r="H2833" s="77">
        <f>+IF(ISNUMBER(DATA!W875),DATA!W875,"n/a")</f>
        <v>8.9790929347143694E-2</v>
      </c>
      <c r="I2833" s="87">
        <f>+IF(ISNUMBER(DATA!AF875),DATA!AF875,"n/a")</f>
        <v>5.4116596331087496</v>
      </c>
      <c r="J2833" s="77">
        <f>+IF(ISNUMBER(DATA!AG875),DATA!AG875,"n/a")</f>
        <v>6.6431491478441101E-2</v>
      </c>
      <c r="K2833" s="87">
        <f>+IF(ISNUMBER(DATA!AP875),DATA!AP875,"n/a")</f>
        <v>5.2266688157703598</v>
      </c>
      <c r="L2833" s="77">
        <f>+IF(ISNUMBER(DATA!AQ875),DATA!AQ875,"n/a")</f>
        <v>2.28101571846814E-2</v>
      </c>
      <c r="M2833" s="66"/>
      <c r="N2833" s="66"/>
      <c r="O2833" s="66"/>
      <c r="P2833" s="66"/>
      <c r="Q2833" s="66"/>
      <c r="S2833" s="70"/>
      <c r="U2833" s="70"/>
      <c r="W2833" s="70"/>
      <c r="Y2833" s="70"/>
    </row>
    <row r="2834" spans="1:25" s="69" customFormat="1" x14ac:dyDescent="0.2">
      <c r="A2834" s="66" t="s">
        <v>27</v>
      </c>
      <c r="B2834" s="66" t="s">
        <v>23</v>
      </c>
      <c r="C2834" s="66" t="s">
        <v>10</v>
      </c>
      <c r="D2834" s="66" t="s">
        <v>293</v>
      </c>
      <c r="E2834" s="87">
        <f>+IF(ISNUMBER(DATA!L876),DATA!L876,"n/a")</f>
        <v>4.4925589183772203</v>
      </c>
      <c r="F2834" s="77">
        <f>+IF(ISNUMBER(DATA!M876),DATA!M876,"n/a")</f>
        <v>-4.2154678576860297E-2</v>
      </c>
      <c r="G2834" s="87">
        <f>+IF(ISNUMBER(DATA!V876),DATA!V876,"n/a")</f>
        <v>4.5695813283560902</v>
      </c>
      <c r="H2834" s="77">
        <f>+IF(ISNUMBER(DATA!W876),DATA!W876,"n/a")</f>
        <v>3.0246304717316298E-2</v>
      </c>
      <c r="I2834" s="87">
        <f>+IF(ISNUMBER(DATA!AF876),DATA!AF876,"n/a")</f>
        <v>4.5875492523399899</v>
      </c>
      <c r="J2834" s="77">
        <f>+IF(ISNUMBER(DATA!AG876),DATA!AG876,"n/a")</f>
        <v>3.0306024096868101E-2</v>
      </c>
      <c r="K2834" s="87">
        <f>+IF(ISNUMBER(DATA!AP876),DATA!AP876,"n/a")</f>
        <v>4.7509245185360403</v>
      </c>
      <c r="L2834" s="77">
        <f>+IF(ISNUMBER(DATA!AQ876),DATA!AQ876,"n/a")</f>
        <v>5.7550111578385098E-2</v>
      </c>
      <c r="M2834" s="66"/>
      <c r="N2834" s="66"/>
      <c r="O2834" s="66"/>
      <c r="P2834" s="66"/>
      <c r="Q2834" s="66"/>
      <c r="S2834" s="70"/>
      <c r="U2834" s="70"/>
      <c r="W2834" s="70"/>
      <c r="Y2834" s="70"/>
    </row>
    <row r="2835" spans="1:25" s="69" customFormat="1" x14ac:dyDescent="0.2">
      <c r="A2835" s="66" t="s">
        <v>27</v>
      </c>
      <c r="B2835" s="66" t="s">
        <v>23</v>
      </c>
      <c r="C2835" s="66" t="s">
        <v>10</v>
      </c>
      <c r="D2835" s="66" t="s">
        <v>294</v>
      </c>
      <c r="E2835" s="87">
        <f>+IF(ISNUMBER(DATA!L877),DATA!L877,"n/a")</f>
        <v>4.1757209829635196</v>
      </c>
      <c r="F2835" s="77">
        <f>+IF(ISNUMBER(DATA!M877),DATA!M877,"n/a")</f>
        <v>-6.6876983370556795E-2</v>
      </c>
      <c r="G2835" s="87">
        <f>+IF(ISNUMBER(DATA!V877),DATA!V877,"n/a")</f>
        <v>4.2912620623634403</v>
      </c>
      <c r="H2835" s="77">
        <f>+IF(ISNUMBER(DATA!W877),DATA!W877,"n/a")</f>
        <v>-1.5861789407019902E-2</v>
      </c>
      <c r="I2835" s="87">
        <f>+IF(ISNUMBER(DATA!AF877),DATA!AF877,"n/a")</f>
        <v>4.2675901825847404</v>
      </c>
      <c r="J2835" s="77">
        <f>+IF(ISNUMBER(DATA!AG877),DATA!AG877,"n/a")</f>
        <v>7.14570347846192E-3</v>
      </c>
      <c r="K2835" s="87">
        <f>+IF(ISNUMBER(DATA!AP877),DATA!AP877,"n/a")</f>
        <v>4.29769379374524</v>
      </c>
      <c r="L2835" s="77">
        <f>+IF(ISNUMBER(DATA!AQ877),DATA!AQ877,"n/a")</f>
        <v>1.93859798358713E-2</v>
      </c>
      <c r="M2835" s="66"/>
      <c r="N2835" s="66"/>
      <c r="O2835" s="66"/>
      <c r="P2835" s="66"/>
      <c r="Q2835" s="66"/>
      <c r="S2835" s="70"/>
      <c r="U2835" s="70"/>
      <c r="W2835" s="70"/>
      <c r="Y2835" s="70"/>
    </row>
    <row r="2836" spans="1:25" s="69" customFormat="1" x14ac:dyDescent="0.2">
      <c r="A2836" s="66" t="s">
        <v>27</v>
      </c>
      <c r="B2836" s="66" t="s">
        <v>23</v>
      </c>
      <c r="C2836" s="66" t="s">
        <v>10</v>
      </c>
      <c r="D2836" s="66" t="s">
        <v>295</v>
      </c>
      <c r="E2836" s="87">
        <f>+IF(ISNUMBER(DATA!L878),DATA!L878,"n/a")</f>
        <v>4.8411982125141604</v>
      </c>
      <c r="F2836" s="77">
        <f>+IF(ISNUMBER(DATA!M878),DATA!M878,"n/a")</f>
        <v>8.3072059702970602E-2</v>
      </c>
      <c r="G2836" s="87">
        <f>+IF(ISNUMBER(DATA!V878),DATA!V878,"n/a")</f>
        <v>4.8625724440459797</v>
      </c>
      <c r="H2836" s="77">
        <f>+IF(ISNUMBER(DATA!W878),DATA!W878,"n/a")</f>
        <v>9.0744642292530694E-2</v>
      </c>
      <c r="I2836" s="87">
        <f>+IF(ISNUMBER(DATA!AF878),DATA!AF878,"n/a")</f>
        <v>4.8444910866107396</v>
      </c>
      <c r="J2836" s="77">
        <f>+IF(ISNUMBER(DATA!AG878),DATA!AG878,"n/a")</f>
        <v>0.108408354046847</v>
      </c>
      <c r="K2836" s="87">
        <f>+IF(ISNUMBER(DATA!AP878),DATA!AP878,"n/a")</f>
        <v>4.6695566855799102</v>
      </c>
      <c r="L2836" s="77">
        <f>+IF(ISNUMBER(DATA!AQ878),DATA!AQ878,"n/a")</f>
        <v>0.17203410675508601</v>
      </c>
      <c r="M2836" s="66"/>
      <c r="N2836" s="66"/>
      <c r="O2836" s="66"/>
      <c r="P2836" s="66"/>
      <c r="Q2836" s="66"/>
      <c r="S2836" s="70"/>
      <c r="U2836" s="70"/>
      <c r="W2836" s="70"/>
      <c r="Y2836" s="70"/>
    </row>
    <row r="2837" spans="1:25" s="69" customFormat="1" x14ac:dyDescent="0.2">
      <c r="A2837" s="66" t="s">
        <v>27</v>
      </c>
      <c r="B2837" s="66" t="s">
        <v>23</v>
      </c>
      <c r="C2837" s="66" t="s">
        <v>10</v>
      </c>
      <c r="D2837" s="66" t="s">
        <v>296</v>
      </c>
      <c r="E2837" s="87">
        <f>+IF(ISNUMBER(DATA!L879),DATA!L879,"n/a")</f>
        <v>4.5273290973970202</v>
      </c>
      <c r="F2837" s="77">
        <f>+IF(ISNUMBER(DATA!M879),DATA!M879,"n/a")</f>
        <v>3.8259733420127499E-2</v>
      </c>
      <c r="G2837" s="87">
        <f>+IF(ISNUMBER(DATA!V879),DATA!V879,"n/a")</f>
        <v>4.5928245919014898</v>
      </c>
      <c r="H2837" s="77">
        <f>+IF(ISNUMBER(DATA!W879),DATA!W879,"n/a")</f>
        <v>4.4277583629642001E-2</v>
      </c>
      <c r="I2837" s="87">
        <f>+IF(ISNUMBER(DATA!AF879),DATA!AF879,"n/a")</f>
        <v>4.5490871717835404</v>
      </c>
      <c r="J2837" s="77">
        <f>+IF(ISNUMBER(DATA!AG879),DATA!AG879,"n/a")</f>
        <v>4.1665999106648997E-2</v>
      </c>
      <c r="K2837" s="87">
        <f>+IF(ISNUMBER(DATA!AP879),DATA!AP879,"n/a")</f>
        <v>4.4725252544713001</v>
      </c>
      <c r="L2837" s="77">
        <f>+IF(ISNUMBER(DATA!AQ879),DATA!AQ879,"n/a")</f>
        <v>4.9277310998335697E-2</v>
      </c>
      <c r="M2837" s="66"/>
      <c r="N2837" s="66"/>
      <c r="O2837" s="66"/>
      <c r="P2837" s="66"/>
      <c r="Q2837" s="66"/>
      <c r="S2837" s="70"/>
      <c r="U2837" s="70"/>
      <c r="W2837" s="70"/>
      <c r="Y2837" s="70"/>
    </row>
    <row r="2838" spans="1:25" s="69" customFormat="1" x14ac:dyDescent="0.2">
      <c r="A2838" s="66" t="s">
        <v>27</v>
      </c>
      <c r="B2838" s="66" t="s">
        <v>23</v>
      </c>
      <c r="C2838" s="66" t="s">
        <v>10</v>
      </c>
      <c r="D2838" s="66" t="s">
        <v>297</v>
      </c>
      <c r="E2838" s="87">
        <f>+IF(ISNUMBER(DATA!L880),DATA!L880,"n/a")</f>
        <v>4.3109033525363296</v>
      </c>
      <c r="F2838" s="77">
        <f>+IF(ISNUMBER(DATA!M880),DATA!M880,"n/a")</f>
        <v>-6.3860209256093703E-2</v>
      </c>
      <c r="G2838" s="87">
        <f>+IF(ISNUMBER(DATA!V880),DATA!V880,"n/a")</f>
        <v>4.4243034586232399</v>
      </c>
      <c r="H2838" s="77">
        <f>+IF(ISNUMBER(DATA!W880),DATA!W880,"n/a")</f>
        <v>-2.34211326116225E-2</v>
      </c>
      <c r="I2838" s="87">
        <f>+IF(ISNUMBER(DATA!AF880),DATA!AF880,"n/a")</f>
        <v>4.4055720563840897</v>
      </c>
      <c r="J2838" s="77">
        <f>+IF(ISNUMBER(DATA!AG880),DATA!AG880,"n/a")</f>
        <v>-2.2851137760534899E-2</v>
      </c>
      <c r="K2838" s="87">
        <f>+IF(ISNUMBER(DATA!AP880),DATA!AP880,"n/a")</f>
        <v>4.4645447447335798</v>
      </c>
      <c r="L2838" s="77">
        <f>+IF(ISNUMBER(DATA!AQ880),DATA!AQ880,"n/a")</f>
        <v>-1.38477332149176E-2</v>
      </c>
      <c r="M2838" s="66"/>
      <c r="N2838" s="66"/>
      <c r="O2838" s="66"/>
      <c r="P2838" s="66"/>
      <c r="Q2838" s="66"/>
      <c r="S2838" s="70"/>
      <c r="U2838" s="70"/>
      <c r="W2838" s="70"/>
      <c r="Y2838" s="70"/>
    </row>
    <row r="2839" spans="1:25" s="69" customFormat="1" x14ac:dyDescent="0.2">
      <c r="A2839" s="66" t="s">
        <v>27</v>
      </c>
      <c r="B2839" s="66" t="s">
        <v>23</v>
      </c>
      <c r="C2839" s="66" t="s">
        <v>10</v>
      </c>
      <c r="D2839" s="66" t="s">
        <v>298</v>
      </c>
      <c r="E2839" s="87">
        <f>+IF(ISNUMBER(DATA!L881),DATA!L881,"n/a")</f>
        <v>4.7582147223727498</v>
      </c>
      <c r="F2839" s="77">
        <f>+IF(ISNUMBER(DATA!M881),DATA!M881,"n/a")</f>
        <v>-4.3382222867507203E-2</v>
      </c>
      <c r="G2839" s="87">
        <f>+IF(ISNUMBER(DATA!V881),DATA!V881,"n/a")</f>
        <v>4.8522781862305804</v>
      </c>
      <c r="H2839" s="77">
        <f>+IF(ISNUMBER(DATA!W881),DATA!W881,"n/a")</f>
        <v>-8.15823665071614E-3</v>
      </c>
      <c r="I2839" s="87">
        <f>+IF(ISNUMBER(DATA!AF881),DATA!AF881,"n/a")</f>
        <v>4.8640766683640297</v>
      </c>
      <c r="J2839" s="77">
        <f>+IF(ISNUMBER(DATA!AG881),DATA!AG881,"n/a")</f>
        <v>5.6011080472524403E-3</v>
      </c>
      <c r="K2839" s="87">
        <f>+IF(ISNUMBER(DATA!AP881),DATA!AP881,"n/a")</f>
        <v>4.8624827730741096</v>
      </c>
      <c r="L2839" s="77">
        <f>+IF(ISNUMBER(DATA!AQ881),DATA!AQ881,"n/a")</f>
        <v>3.3827666614594399E-3</v>
      </c>
      <c r="M2839" s="66"/>
      <c r="N2839" s="66"/>
      <c r="O2839" s="66"/>
      <c r="P2839" s="66"/>
      <c r="Q2839" s="66"/>
      <c r="S2839" s="70"/>
      <c r="U2839" s="70"/>
      <c r="W2839" s="70"/>
      <c r="Y2839" s="70"/>
    </row>
    <row r="2840" spans="1:25" s="69" customFormat="1" x14ac:dyDescent="0.2">
      <c r="A2840" s="66" t="s">
        <v>27</v>
      </c>
      <c r="B2840" s="66" t="s">
        <v>23</v>
      </c>
      <c r="C2840" s="66" t="s">
        <v>10</v>
      </c>
      <c r="D2840" s="66" t="s">
        <v>299</v>
      </c>
      <c r="E2840" s="87">
        <f>+IF(ISNUMBER(DATA!L882),DATA!L882,"n/a")</f>
        <v>4.2069761617925101</v>
      </c>
      <c r="F2840" s="77">
        <f>+IF(ISNUMBER(DATA!M882),DATA!M882,"n/a")</f>
        <v>3.4607901913853198E-2</v>
      </c>
      <c r="G2840" s="87">
        <f>+IF(ISNUMBER(DATA!V882),DATA!V882,"n/a")</f>
        <v>4.3062207540582902</v>
      </c>
      <c r="H2840" s="77">
        <f>+IF(ISNUMBER(DATA!W882),DATA!W882,"n/a")</f>
        <v>3.4512365388554601E-2</v>
      </c>
      <c r="I2840" s="87">
        <f>+IF(ISNUMBER(DATA!AF882),DATA!AF882,"n/a")</f>
        <v>4.2683715545053902</v>
      </c>
      <c r="J2840" s="77">
        <f>+IF(ISNUMBER(DATA!AG882),DATA!AG882,"n/a")</f>
        <v>-8.7447759861042501E-3</v>
      </c>
      <c r="K2840" s="87">
        <f>+IF(ISNUMBER(DATA!AP882),DATA!AP882,"n/a")</f>
        <v>4.2047916903914304</v>
      </c>
      <c r="L2840" s="77">
        <f>+IF(ISNUMBER(DATA!AQ882),DATA!AQ882,"n/a")</f>
        <v>-3.2801504020858199E-2</v>
      </c>
      <c r="M2840" s="66"/>
      <c r="N2840" s="66"/>
      <c r="O2840" s="66"/>
      <c r="P2840" s="66"/>
      <c r="Q2840" s="66"/>
      <c r="S2840" s="70"/>
      <c r="U2840" s="70"/>
      <c r="W2840" s="70"/>
      <c r="Y2840" s="70"/>
    </row>
    <row r="2841" spans="1:25" s="69" customFormat="1" x14ac:dyDescent="0.2">
      <c r="A2841" s="66" t="s">
        <v>27</v>
      </c>
      <c r="B2841" s="66" t="s">
        <v>23</v>
      </c>
      <c r="C2841" s="66" t="s">
        <v>10</v>
      </c>
      <c r="D2841" s="66" t="s">
        <v>300</v>
      </c>
      <c r="E2841" s="87">
        <f>+IF(ISNUMBER(DATA!L883),DATA!L883,"n/a")</f>
        <v>4.7513907137646401</v>
      </c>
      <c r="F2841" s="77">
        <f>+IF(ISNUMBER(DATA!M883),DATA!M883,"n/a")</f>
        <v>0.15983918948602699</v>
      </c>
      <c r="G2841" s="87">
        <f>+IF(ISNUMBER(DATA!V883),DATA!V883,"n/a")</f>
        <v>4.6582254902277098</v>
      </c>
      <c r="H2841" s="77">
        <f>+IF(ISNUMBER(DATA!W883),DATA!W883,"n/a")</f>
        <v>0.13646739373474001</v>
      </c>
      <c r="I2841" s="87">
        <f>+IF(ISNUMBER(DATA!AF883),DATA!AF883,"n/a")</f>
        <v>4.4968560871900998</v>
      </c>
      <c r="J2841" s="77">
        <f>+IF(ISNUMBER(DATA!AG883),DATA!AG883,"n/a")</f>
        <v>9.4376586717665897E-2</v>
      </c>
      <c r="K2841" s="87">
        <f>+IF(ISNUMBER(DATA!AP883),DATA!AP883,"n/a")</f>
        <v>4.5546127460587602</v>
      </c>
      <c r="L2841" s="77">
        <f>+IF(ISNUMBER(DATA!AQ883),DATA!AQ883,"n/a")</f>
        <v>0.105773643951751</v>
      </c>
      <c r="M2841" s="66"/>
      <c r="N2841" s="66"/>
      <c r="O2841" s="66"/>
      <c r="P2841" s="66"/>
      <c r="Q2841" s="66"/>
      <c r="S2841" s="70"/>
      <c r="U2841" s="70"/>
      <c r="W2841" s="70"/>
      <c r="Y2841" s="70"/>
    </row>
    <row r="2842" spans="1:25" s="69" customFormat="1" x14ac:dyDescent="0.2">
      <c r="A2842" s="66" t="s">
        <v>27</v>
      </c>
      <c r="B2842" s="66" t="s">
        <v>23</v>
      </c>
      <c r="C2842" s="66" t="s">
        <v>10</v>
      </c>
      <c r="D2842" s="66" t="s">
        <v>301</v>
      </c>
      <c r="E2842" s="87">
        <f>+IF(ISNUMBER(DATA!L884),DATA!L884,"n/a")</f>
        <v>4.8058954281384203</v>
      </c>
      <c r="F2842" s="77">
        <f>+IF(ISNUMBER(DATA!M884),DATA!M884,"n/a")</f>
        <v>1.90674068716221E-3</v>
      </c>
      <c r="G2842" s="87">
        <f>+IF(ISNUMBER(DATA!V884),DATA!V884,"n/a")</f>
        <v>4.8281055502085302</v>
      </c>
      <c r="H2842" s="77">
        <f>+IF(ISNUMBER(DATA!W884),DATA!W884,"n/a")</f>
        <v>6.6355371537291704E-3</v>
      </c>
      <c r="I2842" s="87">
        <f>+IF(ISNUMBER(DATA!AF884),DATA!AF884,"n/a")</f>
        <v>4.8552867605969503</v>
      </c>
      <c r="J2842" s="77">
        <f>+IF(ISNUMBER(DATA!AG884),DATA!AG884,"n/a")</f>
        <v>-1.55122400362702E-2</v>
      </c>
      <c r="K2842" s="87">
        <f>+IF(ISNUMBER(DATA!AP884),DATA!AP884,"n/a")</f>
        <v>4.8075257064311598</v>
      </c>
      <c r="L2842" s="77">
        <f>+IF(ISNUMBER(DATA!AQ884),DATA!AQ884,"n/a")</f>
        <v>-3.10062564765324E-2</v>
      </c>
      <c r="M2842" s="66"/>
      <c r="N2842" s="66"/>
      <c r="O2842" s="66"/>
      <c r="P2842" s="66"/>
      <c r="Q2842" s="66"/>
      <c r="S2842" s="70"/>
      <c r="U2842" s="70"/>
      <c r="W2842" s="70"/>
      <c r="Y2842" s="70"/>
    </row>
    <row r="2843" spans="1:25" s="69" customFormat="1" x14ac:dyDescent="0.2">
      <c r="A2843" s="66" t="s">
        <v>27</v>
      </c>
      <c r="B2843" s="66" t="s">
        <v>23</v>
      </c>
      <c r="C2843" s="66" t="s">
        <v>10</v>
      </c>
      <c r="D2843" s="66" t="s">
        <v>302</v>
      </c>
      <c r="E2843" s="87">
        <f>+IF(ISNUMBER(DATA!L885),DATA!L885,"n/a")</f>
        <v>4.2027034510705699</v>
      </c>
      <c r="F2843" s="77">
        <f>+IF(ISNUMBER(DATA!M885),DATA!M885,"n/a")</f>
        <v>-5.6328639243624197E-2</v>
      </c>
      <c r="G2843" s="87">
        <f>+IF(ISNUMBER(DATA!V885),DATA!V885,"n/a")</f>
        <v>4.3083902318106997</v>
      </c>
      <c r="H2843" s="77">
        <f>+IF(ISNUMBER(DATA!W885),DATA!W885,"n/a")</f>
        <v>-7.7960639390011596E-3</v>
      </c>
      <c r="I2843" s="87">
        <f>+IF(ISNUMBER(DATA!AF885),DATA!AF885,"n/a")</f>
        <v>4.2883597943423597</v>
      </c>
      <c r="J2843" s="77">
        <f>+IF(ISNUMBER(DATA!AG885),DATA!AG885,"n/a")</f>
        <v>1.5725189791640701E-2</v>
      </c>
      <c r="K2843" s="87">
        <f>+IF(ISNUMBER(DATA!AP885),DATA!AP885,"n/a")</f>
        <v>4.3062961205786499</v>
      </c>
      <c r="L2843" s="77">
        <f>+IF(ISNUMBER(DATA!AQ885),DATA!AQ885,"n/a")</f>
        <v>2.1974644489448299E-2</v>
      </c>
      <c r="M2843" s="66"/>
      <c r="N2843" s="66"/>
      <c r="O2843" s="66"/>
      <c r="P2843" s="66"/>
      <c r="Q2843" s="66"/>
      <c r="S2843" s="70"/>
      <c r="U2843" s="70"/>
      <c r="W2843" s="70"/>
      <c r="Y2843" s="70"/>
    </row>
    <row r="2844" spans="1:25" s="69" customFormat="1" x14ac:dyDescent="0.2">
      <c r="A2844" s="66" t="s">
        <v>27</v>
      </c>
      <c r="B2844" s="66" t="s">
        <v>23</v>
      </c>
      <c r="C2844" s="66" t="s">
        <v>10</v>
      </c>
      <c r="D2844" s="66" t="s">
        <v>303</v>
      </c>
      <c r="E2844" s="87">
        <f>+IF(ISNUMBER(DATA!L886),DATA!L886,"n/a")</f>
        <v>4.6694725151258796</v>
      </c>
      <c r="F2844" s="77">
        <f>+IF(ISNUMBER(DATA!M886),DATA!M886,"n/a")</f>
        <v>-4.6102727232014501E-2</v>
      </c>
      <c r="G2844" s="87">
        <f>+IF(ISNUMBER(DATA!V886),DATA!V886,"n/a")</f>
        <v>4.6213028369047304</v>
      </c>
      <c r="H2844" s="77">
        <f>+IF(ISNUMBER(DATA!W886),DATA!W886,"n/a")</f>
        <v>-1.1404269987357401E-2</v>
      </c>
      <c r="I2844" s="87">
        <f>+IF(ISNUMBER(DATA!AF886),DATA!AF886,"n/a")</f>
        <v>4.6847345204127198</v>
      </c>
      <c r="J2844" s="77">
        <f>+IF(ISNUMBER(DATA!AG886),DATA!AG886,"n/a")</f>
        <v>3.4256699689218302E-2</v>
      </c>
      <c r="K2844" s="87">
        <f>+IF(ISNUMBER(DATA!AP886),DATA!AP886,"n/a")</f>
        <v>4.7489945180995496</v>
      </c>
      <c r="L2844" s="77">
        <f>+IF(ISNUMBER(DATA!AQ886),DATA!AQ886,"n/a")</f>
        <v>4.8335283100711099E-2</v>
      </c>
      <c r="M2844" s="66"/>
      <c r="N2844" s="66"/>
      <c r="O2844" s="66"/>
      <c r="P2844" s="66"/>
      <c r="Q2844" s="66"/>
      <c r="S2844" s="70"/>
      <c r="U2844" s="70"/>
      <c r="W2844" s="70"/>
      <c r="Y2844" s="70"/>
    </row>
    <row r="2845" spans="1:25" s="69" customFormat="1" x14ac:dyDescent="0.2">
      <c r="A2845" s="66" t="s">
        <v>27</v>
      </c>
      <c r="B2845" s="66" t="s">
        <v>23</v>
      </c>
      <c r="C2845" s="66" t="s">
        <v>10</v>
      </c>
      <c r="D2845" s="66" t="s">
        <v>304</v>
      </c>
      <c r="E2845" s="87">
        <f>+IF(ISNUMBER(DATA!L887),DATA!L887,"n/a")</f>
        <v>4.2105087524118101</v>
      </c>
      <c r="F2845" s="77">
        <f>+IF(ISNUMBER(DATA!M887),DATA!M887,"n/a")</f>
        <v>2.0210567558787002E-2</v>
      </c>
      <c r="G2845" s="87">
        <f>+IF(ISNUMBER(DATA!V887),DATA!V887,"n/a")</f>
        <v>4.2900253681021203</v>
      </c>
      <c r="H2845" s="77">
        <f>+IF(ISNUMBER(DATA!W887),DATA!W887,"n/a")</f>
        <v>2.4886918597285802E-2</v>
      </c>
      <c r="I2845" s="87">
        <f>+IF(ISNUMBER(DATA!AF887),DATA!AF887,"n/a")</f>
        <v>4.2568425779406303</v>
      </c>
      <c r="J2845" s="77">
        <f>+IF(ISNUMBER(DATA!AG887),DATA!AG887,"n/a")</f>
        <v>6.9812912703091203E-3</v>
      </c>
      <c r="K2845" s="87">
        <f>+IF(ISNUMBER(DATA!AP887),DATA!AP887,"n/a")</f>
        <v>4.2218405179340301</v>
      </c>
      <c r="L2845" s="77">
        <f>+IF(ISNUMBER(DATA!AQ887),DATA!AQ887,"n/a")</f>
        <v>-2.3247476644348598E-3</v>
      </c>
      <c r="M2845" s="66"/>
      <c r="N2845" s="66"/>
      <c r="O2845" s="66"/>
      <c r="P2845" s="66"/>
      <c r="Q2845" s="66"/>
      <c r="S2845" s="70"/>
      <c r="U2845" s="70"/>
      <c r="W2845" s="70"/>
      <c r="Y2845" s="70"/>
    </row>
    <row r="2846" spans="1:25" s="69" customFormat="1" x14ac:dyDescent="0.2">
      <c r="A2846" s="66" t="s">
        <v>27</v>
      </c>
      <c r="B2846" s="66" t="s">
        <v>23</v>
      </c>
      <c r="C2846" s="66" t="s">
        <v>10</v>
      </c>
      <c r="D2846" s="66" t="s">
        <v>305</v>
      </c>
      <c r="E2846" s="87">
        <f>+IF(ISNUMBER(DATA!L888),DATA!L888,"n/a")</f>
        <v>5.5824754869347197</v>
      </c>
      <c r="F2846" s="77">
        <f>+IF(ISNUMBER(DATA!M888),DATA!M888,"n/a")</f>
        <v>0.12963028026662299</v>
      </c>
      <c r="G2846" s="87">
        <f>+IF(ISNUMBER(DATA!V888),DATA!V888,"n/a")</f>
        <v>5.5692520922761597</v>
      </c>
      <c r="H2846" s="77">
        <f>+IF(ISNUMBER(DATA!W888),DATA!W888,"n/a")</f>
        <v>0.103214121478673</v>
      </c>
      <c r="I2846" s="87">
        <f>+IF(ISNUMBER(DATA!AF888),DATA!AF888,"n/a")</f>
        <v>5.5761904465375203</v>
      </c>
      <c r="J2846" s="77">
        <f>+IF(ISNUMBER(DATA!AG888),DATA!AG888,"n/a")</f>
        <v>4.0761211453458297E-2</v>
      </c>
      <c r="K2846" s="87">
        <f>+IF(ISNUMBER(DATA!AP888),DATA!AP888,"n/a")</f>
        <v>5.38525931226682</v>
      </c>
      <c r="L2846" s="77">
        <f>+IF(ISNUMBER(DATA!AQ888),DATA!AQ888,"n/a")</f>
        <v>3.53372290896928E-2</v>
      </c>
      <c r="M2846" s="66"/>
      <c r="N2846" s="66"/>
      <c r="O2846" s="66"/>
      <c r="P2846" s="66"/>
      <c r="Q2846" s="66"/>
      <c r="S2846" s="70"/>
      <c r="U2846" s="70"/>
      <c r="W2846" s="70"/>
      <c r="Y2846" s="70"/>
    </row>
    <row r="2847" spans="1:25" s="69" customFormat="1" x14ac:dyDescent="0.2">
      <c r="A2847" s="66" t="s">
        <v>27</v>
      </c>
      <c r="B2847" s="66" t="s">
        <v>23</v>
      </c>
      <c r="C2847" s="66" t="s">
        <v>10</v>
      </c>
      <c r="D2847" s="66" t="s">
        <v>306</v>
      </c>
      <c r="E2847" s="87">
        <f>+IF(ISNUMBER(DATA!L889),DATA!L889,"n/a")</f>
        <v>5.3581948140190798</v>
      </c>
      <c r="F2847" s="77">
        <f>+IF(ISNUMBER(DATA!M889),DATA!M889,"n/a")</f>
        <v>1.66681842370307E-2</v>
      </c>
      <c r="G2847" s="87">
        <f>+IF(ISNUMBER(DATA!V889),DATA!V889,"n/a")</f>
        <v>5.3929561867495899</v>
      </c>
      <c r="H2847" s="77">
        <f>+IF(ISNUMBER(DATA!W889),DATA!W889,"n/a")</f>
        <v>1.07577795413201E-2</v>
      </c>
      <c r="I2847" s="87">
        <f>+IF(ISNUMBER(DATA!AF889),DATA!AF889,"n/a")</f>
        <v>5.3903250850947302</v>
      </c>
      <c r="J2847" s="77">
        <f>+IF(ISNUMBER(DATA!AG889),DATA!AG889,"n/a")</f>
        <v>-2.0688809388544602E-2</v>
      </c>
      <c r="K2847" s="87">
        <f>+IF(ISNUMBER(DATA!AP889),DATA!AP889,"n/a")</f>
        <v>5.4218657918129196</v>
      </c>
      <c r="L2847" s="77">
        <f>+IF(ISNUMBER(DATA!AQ889),DATA!AQ889,"n/a")</f>
        <v>-1.12148228490401E-2</v>
      </c>
      <c r="M2847" s="66"/>
      <c r="N2847" s="66"/>
      <c r="O2847" s="66"/>
      <c r="P2847" s="66"/>
      <c r="Q2847" s="66"/>
      <c r="S2847" s="70"/>
      <c r="U2847" s="70"/>
      <c r="W2847" s="70"/>
      <c r="Y2847" s="70"/>
    </row>
    <row r="2848" spans="1:25" s="69" customFormat="1" x14ac:dyDescent="0.2">
      <c r="A2848" s="66" t="s">
        <v>27</v>
      </c>
      <c r="B2848" s="66" t="s">
        <v>23</v>
      </c>
      <c r="C2848" s="66" t="s">
        <v>10</v>
      </c>
      <c r="D2848" s="66" t="s">
        <v>307</v>
      </c>
      <c r="E2848" s="87">
        <f>+IF(ISNUMBER(DATA!L890),DATA!L890,"n/a")</f>
        <v>4.7249518700255901</v>
      </c>
      <c r="F2848" s="77">
        <f>+IF(ISNUMBER(DATA!M890),DATA!M890,"n/a")</f>
        <v>-5.4013421037494201E-2</v>
      </c>
      <c r="G2848" s="87">
        <f>+IF(ISNUMBER(DATA!V890),DATA!V890,"n/a")</f>
        <v>4.7935832429489604</v>
      </c>
      <c r="H2848" s="77">
        <f>+IF(ISNUMBER(DATA!W890),DATA!W890,"n/a")</f>
        <v>1.6403789406121199E-3</v>
      </c>
      <c r="I2848" s="87">
        <f>+IF(ISNUMBER(DATA!AF890),DATA!AF890,"n/a")</f>
        <v>4.7795022377776499</v>
      </c>
      <c r="J2848" s="77">
        <f>+IF(ISNUMBER(DATA!AG890),DATA!AG890,"n/a")</f>
        <v>8.2671911591904707E-2</v>
      </c>
      <c r="K2848" s="87">
        <f>+IF(ISNUMBER(DATA!AP890),DATA!AP890,"n/a")</f>
        <v>4.74388647721422</v>
      </c>
      <c r="L2848" s="77">
        <f>+IF(ISNUMBER(DATA!AQ890),DATA!AQ890,"n/a")</f>
        <v>0.116240945960357</v>
      </c>
      <c r="M2848" s="66"/>
      <c r="N2848" s="66"/>
      <c r="O2848" s="66"/>
      <c r="P2848" s="66"/>
      <c r="Q2848" s="66"/>
      <c r="S2848" s="70"/>
      <c r="U2848" s="70"/>
      <c r="W2848" s="70"/>
      <c r="Y2848" s="70"/>
    </row>
    <row r="2849" spans="1:25" s="69" customFormat="1" x14ac:dyDescent="0.2">
      <c r="A2849" s="66" t="s">
        <v>27</v>
      </c>
      <c r="B2849" s="66" t="s">
        <v>23</v>
      </c>
      <c r="C2849" s="66" t="s">
        <v>10</v>
      </c>
      <c r="D2849" s="66" t="s">
        <v>308</v>
      </c>
      <c r="E2849" s="87">
        <f>+IF(ISNUMBER(DATA!L891),DATA!L891,"n/a")</f>
        <v>4.65015310326089</v>
      </c>
      <c r="F2849" s="77">
        <f>+IF(ISNUMBER(DATA!M891),DATA!M891,"n/a")</f>
        <v>-0.122236843920665</v>
      </c>
      <c r="G2849" s="87">
        <f>+IF(ISNUMBER(DATA!V891),DATA!V891,"n/a")</f>
        <v>4.7264780253502101</v>
      </c>
      <c r="H2849" s="77">
        <f>+IF(ISNUMBER(DATA!W891),DATA!W891,"n/a")</f>
        <v>-0.11326715009582999</v>
      </c>
      <c r="I2849" s="87">
        <f>+IF(ISNUMBER(DATA!AF891),DATA!AF891,"n/a")</f>
        <v>4.71006417788145</v>
      </c>
      <c r="J2849" s="77">
        <f>+IF(ISNUMBER(DATA!AG891),DATA!AG891,"n/a")</f>
        <v>-0.122910732147297</v>
      </c>
      <c r="K2849" s="87">
        <f>+IF(ISNUMBER(DATA!AP891),DATA!AP891,"n/a")</f>
        <v>4.8320405463730296</v>
      </c>
      <c r="L2849" s="77">
        <f>+IF(ISNUMBER(DATA!AQ891),DATA!AQ891,"n/a")</f>
        <v>-9.2973826377086705E-2</v>
      </c>
      <c r="M2849" s="66"/>
      <c r="N2849" s="66"/>
      <c r="O2849" s="66"/>
      <c r="P2849" s="66"/>
      <c r="Q2849" s="66"/>
      <c r="S2849" s="70"/>
      <c r="U2849" s="70"/>
      <c r="W2849" s="70"/>
      <c r="Y2849" s="70"/>
    </row>
    <row r="2850" spans="1:25" s="69" customFormat="1" x14ac:dyDescent="0.2">
      <c r="A2850" s="66" t="s">
        <v>27</v>
      </c>
      <c r="B2850" s="66" t="s">
        <v>23</v>
      </c>
      <c r="C2850" s="66" t="s">
        <v>10</v>
      </c>
      <c r="D2850" s="66" t="s">
        <v>309</v>
      </c>
      <c r="E2850" s="87">
        <f>+IF(ISNUMBER(DATA!L892),DATA!L892,"n/a")</f>
        <v>4.4448304217135499</v>
      </c>
      <c r="F2850" s="77">
        <f>+IF(ISNUMBER(DATA!M892),DATA!M892,"n/a")</f>
        <v>-0.121884559371383</v>
      </c>
      <c r="G2850" s="87">
        <f>+IF(ISNUMBER(DATA!V892),DATA!V892,"n/a")</f>
        <v>4.53735224171509</v>
      </c>
      <c r="H2850" s="77">
        <f>+IF(ISNUMBER(DATA!W892),DATA!W892,"n/a")</f>
        <v>-0.102455616209414</v>
      </c>
      <c r="I2850" s="87">
        <f>+IF(ISNUMBER(DATA!AF892),DATA!AF892,"n/a")</f>
        <v>4.4990976726173502</v>
      </c>
      <c r="J2850" s="77">
        <f>+IF(ISNUMBER(DATA!AG892),DATA!AG892,"n/a")</f>
        <v>-0.10285919845283401</v>
      </c>
      <c r="K2850" s="87">
        <f>+IF(ISNUMBER(DATA!AP892),DATA!AP892,"n/a")</f>
        <v>4.6430740365698098</v>
      </c>
      <c r="L2850" s="77">
        <f>+IF(ISNUMBER(DATA!AQ892),DATA!AQ892,"n/a")</f>
        <v>-6.12543949332542E-2</v>
      </c>
      <c r="M2850" s="66"/>
      <c r="N2850" s="66"/>
      <c r="O2850" s="66"/>
      <c r="P2850" s="66"/>
      <c r="Q2850" s="66"/>
      <c r="S2850" s="70"/>
      <c r="U2850" s="70"/>
      <c r="W2850" s="70"/>
      <c r="Y2850" s="70"/>
    </row>
    <row r="2851" spans="1:25" s="69" customFormat="1" x14ac:dyDescent="0.2">
      <c r="A2851" s="66" t="s">
        <v>27</v>
      </c>
      <c r="B2851" s="66" t="s">
        <v>23</v>
      </c>
      <c r="C2851" s="66" t="s">
        <v>10</v>
      </c>
      <c r="D2851" s="66" t="s">
        <v>310</v>
      </c>
      <c r="E2851" s="87">
        <f>+IF(ISNUMBER(DATA!L893),DATA!L893,"n/a")</f>
        <v>4.6295227554611298</v>
      </c>
      <c r="F2851" s="77">
        <f>+IF(ISNUMBER(DATA!M893),DATA!M893,"n/a")</f>
        <v>-0.175646617860344</v>
      </c>
      <c r="G2851" s="87">
        <f>+IF(ISNUMBER(DATA!V893),DATA!V893,"n/a")</f>
        <v>4.7141990610346003</v>
      </c>
      <c r="H2851" s="77">
        <f>+IF(ISNUMBER(DATA!W893),DATA!W893,"n/a")</f>
        <v>-0.16004551189227501</v>
      </c>
      <c r="I2851" s="87">
        <f>+IF(ISNUMBER(DATA!AF893),DATA!AF893,"n/a")</f>
        <v>4.6765124726666096</v>
      </c>
      <c r="J2851" s="77">
        <f>+IF(ISNUMBER(DATA!AG893),DATA!AG893,"n/a")</f>
        <v>-0.17296372381334499</v>
      </c>
      <c r="K2851" s="87">
        <f>+IF(ISNUMBER(DATA!AP893),DATA!AP893,"n/a")</f>
        <v>4.9225121889355501</v>
      </c>
      <c r="L2851" s="77">
        <f>+IF(ISNUMBER(DATA!AQ893),DATA!AQ893,"n/a")</f>
        <v>-0.128389760844421</v>
      </c>
      <c r="M2851" s="66"/>
      <c r="N2851" s="66"/>
      <c r="O2851" s="66"/>
      <c r="P2851" s="66"/>
      <c r="Q2851" s="66"/>
      <c r="S2851" s="70"/>
      <c r="U2851" s="70"/>
      <c r="W2851" s="70"/>
      <c r="Y2851" s="70"/>
    </row>
    <row r="2852" spans="1:25" s="69" customFormat="1" x14ac:dyDescent="0.2">
      <c r="A2852" s="66" t="s">
        <v>27</v>
      </c>
      <c r="B2852" s="66" t="s">
        <v>23</v>
      </c>
      <c r="C2852" s="66" t="s">
        <v>10</v>
      </c>
      <c r="D2852" s="66" t="s">
        <v>311</v>
      </c>
      <c r="E2852" s="87">
        <f>+IF(ISNUMBER(DATA!L894),DATA!L894,"n/a")</f>
        <v>5.1450538127625096</v>
      </c>
      <c r="F2852" s="77">
        <f>+IF(ISNUMBER(DATA!M894),DATA!M894,"n/a")</f>
        <v>1.9978229899826599E-2</v>
      </c>
      <c r="G2852" s="87">
        <f>+IF(ISNUMBER(DATA!V894),DATA!V894,"n/a")</f>
        <v>5.2640277347903002</v>
      </c>
      <c r="H2852" s="77">
        <f>+IF(ISNUMBER(DATA!W894),DATA!W894,"n/a")</f>
        <v>2.3983093314151199E-2</v>
      </c>
      <c r="I2852" s="87">
        <f>+IF(ISNUMBER(DATA!AF894),DATA!AF894,"n/a")</f>
        <v>5.37331386145505</v>
      </c>
      <c r="J2852" s="77">
        <f>+IF(ISNUMBER(DATA!AG894),DATA!AG894,"n/a")</f>
        <v>7.7850519267109106E-2</v>
      </c>
      <c r="K2852" s="87">
        <f>+IF(ISNUMBER(DATA!AP894),DATA!AP894,"n/a")</f>
        <v>5.2249031239979304</v>
      </c>
      <c r="L2852" s="77">
        <f>+IF(ISNUMBER(DATA!AQ894),DATA!AQ894,"n/a")</f>
        <v>4.8000313321706498E-2</v>
      </c>
      <c r="M2852" s="66"/>
      <c r="N2852" s="66"/>
      <c r="O2852" s="66"/>
      <c r="P2852" s="66"/>
      <c r="Q2852" s="66"/>
      <c r="S2852" s="70"/>
      <c r="U2852" s="70"/>
      <c r="W2852" s="70"/>
      <c r="Y2852" s="70"/>
    </row>
    <row r="2853" spans="1:25" s="69" customFormat="1" x14ac:dyDescent="0.2">
      <c r="A2853" s="66" t="s">
        <v>27</v>
      </c>
      <c r="B2853" s="66" t="s">
        <v>23</v>
      </c>
      <c r="C2853" s="66" t="s">
        <v>10</v>
      </c>
      <c r="D2853" s="66" t="s">
        <v>312</v>
      </c>
      <c r="E2853" s="87">
        <f>+IF(ISNUMBER(DATA!L895),DATA!L895,"n/a")</f>
        <v>4.9556640344579996</v>
      </c>
      <c r="F2853" s="77">
        <f>+IF(ISNUMBER(DATA!M895),DATA!M895,"n/a")</f>
        <v>1.6621527727281898E-2</v>
      </c>
      <c r="G2853" s="87">
        <f>+IF(ISNUMBER(DATA!V895),DATA!V895,"n/a")</f>
        <v>4.9989106129867302</v>
      </c>
      <c r="H2853" s="77">
        <f>+IF(ISNUMBER(DATA!W895),DATA!W895,"n/a")</f>
        <v>3.3577320239087001E-2</v>
      </c>
      <c r="I2853" s="87">
        <f>+IF(ISNUMBER(DATA!AF895),DATA!AF895,"n/a")</f>
        <v>4.9839998803863503</v>
      </c>
      <c r="J2853" s="77">
        <f>+IF(ISNUMBER(DATA!AG895),DATA!AG895,"n/a")</f>
        <v>5.5665715337041202E-3</v>
      </c>
      <c r="K2853" s="87">
        <f>+IF(ISNUMBER(DATA!AP895),DATA!AP895,"n/a")</f>
        <v>4.9179551401869199</v>
      </c>
      <c r="L2853" s="77">
        <f>+IF(ISNUMBER(DATA!AQ895),DATA!AQ895,"n/a")</f>
        <v>-1.7293763530783698E-2</v>
      </c>
      <c r="M2853" s="66"/>
      <c r="N2853" s="66"/>
      <c r="O2853" s="66"/>
      <c r="P2853" s="66"/>
      <c r="Q2853" s="66"/>
      <c r="S2853" s="70"/>
      <c r="U2853" s="70"/>
      <c r="W2853" s="70"/>
      <c r="Y2853" s="70"/>
    </row>
    <row r="2854" spans="1:25" s="69" customFormat="1" x14ac:dyDescent="0.2">
      <c r="A2854" s="66" t="s">
        <v>27</v>
      </c>
      <c r="B2854" s="66" t="s">
        <v>23</v>
      </c>
      <c r="C2854" s="66" t="s">
        <v>10</v>
      </c>
      <c r="D2854" s="66" t="s">
        <v>313</v>
      </c>
      <c r="E2854" s="87">
        <f>+IF(ISNUMBER(DATA!L896),DATA!L896,"n/a")</f>
        <v>5.2372392119032201</v>
      </c>
      <c r="F2854" s="77">
        <f>+IF(ISNUMBER(DATA!M896),DATA!M896,"n/a")</f>
        <v>0.17820977727062701</v>
      </c>
      <c r="G2854" s="87">
        <f>+IF(ISNUMBER(DATA!V896),DATA!V896,"n/a")</f>
        <v>5.2496641256195202</v>
      </c>
      <c r="H2854" s="77">
        <f>+IF(ISNUMBER(DATA!W896),DATA!W896,"n/a")</f>
        <v>0.10567211105155901</v>
      </c>
      <c r="I2854" s="87">
        <f>+IF(ISNUMBER(DATA!AF896),DATA!AF896,"n/a")</f>
        <v>5.2296563455296203</v>
      </c>
      <c r="J2854" s="77">
        <f>+IF(ISNUMBER(DATA!AG896),DATA!AG896,"n/a")</f>
        <v>7.7202375703340501E-2</v>
      </c>
      <c r="K2854" s="87">
        <f>+IF(ISNUMBER(DATA!AP896),DATA!AP896,"n/a")</f>
        <v>4.9962175470261103</v>
      </c>
      <c r="L2854" s="77">
        <f>+IF(ISNUMBER(DATA!AQ896),DATA!AQ896,"n/a")</f>
        <v>1.47074708236526E-2</v>
      </c>
      <c r="M2854" s="66"/>
      <c r="N2854" s="66"/>
      <c r="O2854" s="66"/>
      <c r="P2854" s="66"/>
      <c r="Q2854" s="66"/>
      <c r="S2854" s="70"/>
      <c r="U2854" s="70"/>
      <c r="W2854" s="70"/>
      <c r="Y2854" s="70"/>
    </row>
    <row r="2855" spans="1:25" s="69" customFormat="1" x14ac:dyDescent="0.2">
      <c r="A2855" s="66" t="s">
        <v>27</v>
      </c>
      <c r="B2855" s="66" t="s">
        <v>23</v>
      </c>
      <c r="C2855" s="66" t="s">
        <v>10</v>
      </c>
      <c r="D2855" s="66" t="s">
        <v>314</v>
      </c>
      <c r="E2855" s="87">
        <f>+IF(ISNUMBER(DATA!L897),DATA!L897,"n/a")</f>
        <v>5.0533685884196</v>
      </c>
      <c r="F2855" s="77">
        <f>+IF(ISNUMBER(DATA!M897),DATA!M897,"n/a")</f>
        <v>-6.6370964128503906E-2</v>
      </c>
      <c r="G2855" s="87">
        <f>+IF(ISNUMBER(DATA!V897),DATA!V897,"n/a")</f>
        <v>5.2640710570966203</v>
      </c>
      <c r="H2855" s="77">
        <f>+IF(ISNUMBER(DATA!W897),DATA!W897,"n/a")</f>
        <v>-5.8299135978049303E-2</v>
      </c>
      <c r="I2855" s="87">
        <f>+IF(ISNUMBER(DATA!AF897),DATA!AF897,"n/a")</f>
        <v>5.4395823488915198</v>
      </c>
      <c r="J2855" s="77">
        <f>+IF(ISNUMBER(DATA!AG897),DATA!AG897,"n/a")</f>
        <v>5.55917032996457E-3</v>
      </c>
      <c r="K2855" s="87">
        <f>+IF(ISNUMBER(DATA!AP897),DATA!AP897,"n/a")</f>
        <v>5.3558050558301904</v>
      </c>
      <c r="L2855" s="77">
        <f>+IF(ISNUMBER(DATA!AQ897),DATA!AQ897,"n/a")</f>
        <v>1.5791562705225099E-2</v>
      </c>
      <c r="M2855" s="66"/>
      <c r="N2855" s="66"/>
      <c r="O2855" s="66"/>
      <c r="P2855" s="66"/>
      <c r="Q2855" s="66"/>
      <c r="S2855" s="70"/>
      <c r="U2855" s="70"/>
      <c r="W2855" s="70"/>
      <c r="Y2855" s="70"/>
    </row>
    <row r="2856" spans="1:25" s="69" customFormat="1" x14ac:dyDescent="0.2">
      <c r="A2856" s="66" t="s">
        <v>27</v>
      </c>
      <c r="B2856" s="66" t="s">
        <v>23</v>
      </c>
      <c r="C2856" s="66" t="s">
        <v>10</v>
      </c>
      <c r="D2856" s="66" t="s">
        <v>315</v>
      </c>
      <c r="E2856" s="87">
        <f>+IF(ISNUMBER(DATA!L898),DATA!L898,"n/a")</f>
        <v>5.3549233270830401</v>
      </c>
      <c r="F2856" s="77">
        <f>+IF(ISNUMBER(DATA!M898),DATA!M898,"n/a")</f>
        <v>-5.4895358319360897E-2</v>
      </c>
      <c r="G2856" s="87">
        <f>+IF(ISNUMBER(DATA!V898),DATA!V898,"n/a")</f>
        <v>5.4567189312746498</v>
      </c>
      <c r="H2856" s="77">
        <f>+IF(ISNUMBER(DATA!W898),DATA!W898,"n/a")</f>
        <v>4.6629693929481901E-2</v>
      </c>
      <c r="I2856" s="87">
        <f>+IF(ISNUMBER(DATA!AF898),DATA!AF898,"n/a")</f>
        <v>5.4471286617664498</v>
      </c>
      <c r="J2856" s="77">
        <f>+IF(ISNUMBER(DATA!AG898),DATA!AG898,"n/a")</f>
        <v>8.6496906299499701E-2</v>
      </c>
      <c r="K2856" s="87">
        <f>+IF(ISNUMBER(DATA!AP898),DATA!AP898,"n/a")</f>
        <v>5.3905903593197699</v>
      </c>
      <c r="L2856" s="77">
        <f>+IF(ISNUMBER(DATA!AQ898),DATA!AQ898,"n/a")</f>
        <v>7.5534449290601394E-2</v>
      </c>
      <c r="M2856" s="66"/>
      <c r="N2856" s="66"/>
      <c r="O2856" s="66"/>
      <c r="P2856" s="66"/>
      <c r="Q2856" s="66"/>
      <c r="S2856" s="70"/>
      <c r="U2856" s="70"/>
      <c r="W2856" s="70"/>
      <c r="Y2856" s="70"/>
    </row>
    <row r="2857" spans="1:25" s="69" customFormat="1" x14ac:dyDescent="0.2">
      <c r="A2857" s="66" t="s">
        <v>27</v>
      </c>
      <c r="B2857" s="66" t="s">
        <v>23</v>
      </c>
      <c r="C2857" s="66" t="s">
        <v>10</v>
      </c>
      <c r="D2857" s="66" t="s">
        <v>316</v>
      </c>
      <c r="E2857" s="87">
        <f>+IF(ISNUMBER(DATA!L899),DATA!L899,"n/a")</f>
        <v>4.0971721322711696</v>
      </c>
      <c r="F2857" s="77">
        <f>+IF(ISNUMBER(DATA!M899),DATA!M899,"n/a")</f>
        <v>-0.14900190166733099</v>
      </c>
      <c r="G2857" s="87">
        <f>+IF(ISNUMBER(DATA!V899),DATA!V899,"n/a")</f>
        <v>4.3819395262315597</v>
      </c>
      <c r="H2857" s="77">
        <f>+IF(ISNUMBER(DATA!W899),DATA!W899,"n/a")</f>
        <v>-5.9798433759899697E-2</v>
      </c>
      <c r="I2857" s="87">
        <f>+IF(ISNUMBER(DATA!AF899),DATA!AF899,"n/a")</f>
        <v>4.42316235174175</v>
      </c>
      <c r="J2857" s="77">
        <f>+IF(ISNUMBER(DATA!AG899),DATA!AG899,"n/a")</f>
        <v>-3.6388548162196901E-2</v>
      </c>
      <c r="K2857" s="87">
        <f>+IF(ISNUMBER(DATA!AP899),DATA!AP899,"n/a")</f>
        <v>4.5276804555390102</v>
      </c>
      <c r="L2857" s="77">
        <f>+IF(ISNUMBER(DATA!AQ899),DATA!AQ899,"n/a")</f>
        <v>-1.80197826360558E-2</v>
      </c>
      <c r="M2857" s="66"/>
      <c r="N2857" s="66"/>
      <c r="O2857" s="66"/>
      <c r="P2857" s="66"/>
      <c r="Q2857" s="66"/>
      <c r="S2857" s="70"/>
      <c r="U2857" s="70"/>
      <c r="W2857" s="70"/>
      <c r="Y2857" s="70"/>
    </row>
    <row r="2858" spans="1:25" s="69" customFormat="1" x14ac:dyDescent="0.2">
      <c r="A2858" s="66" t="s">
        <v>27</v>
      </c>
      <c r="B2858" s="66" t="s">
        <v>23</v>
      </c>
      <c r="C2858" s="66" t="s">
        <v>10</v>
      </c>
      <c r="D2858" s="66" t="s">
        <v>317</v>
      </c>
      <c r="E2858" s="87">
        <f>+IF(ISNUMBER(DATA!L900),DATA!L900,"n/a")</f>
        <v>5.6273257671137804</v>
      </c>
      <c r="F2858" s="77">
        <f>+IF(ISNUMBER(DATA!M900),DATA!M900,"n/a")</f>
        <v>-3.0376070476501701E-2</v>
      </c>
      <c r="G2858" s="87">
        <f>+IF(ISNUMBER(DATA!V900),DATA!V900,"n/a")</f>
        <v>5.3735128397162901</v>
      </c>
      <c r="H2858" s="77">
        <f>+IF(ISNUMBER(DATA!W900),DATA!W900,"n/a")</f>
        <v>-5.1568931611947602E-2</v>
      </c>
      <c r="I2858" s="87">
        <f>+IF(ISNUMBER(DATA!AF900),DATA!AF900,"n/a")</f>
        <v>5.4448669514357304</v>
      </c>
      <c r="J2858" s="77">
        <f>+IF(ISNUMBER(DATA!AG900),DATA!AG900,"n/a")</f>
        <v>-6.20591315885234E-2</v>
      </c>
      <c r="K2858" s="87">
        <f>+IF(ISNUMBER(DATA!AP900),DATA!AP900,"n/a")</f>
        <v>5.5266062256069004</v>
      </c>
      <c r="L2858" s="77">
        <f>+IF(ISNUMBER(DATA!AQ900),DATA!AQ900,"n/a")</f>
        <v>5.9043167014318403E-3</v>
      </c>
      <c r="M2858" s="66"/>
      <c r="N2858" s="66"/>
      <c r="O2858" s="66"/>
      <c r="P2858" s="66"/>
      <c r="Q2858" s="66"/>
      <c r="S2858" s="70"/>
      <c r="U2858" s="70"/>
      <c r="W2858" s="70"/>
      <c r="Y2858" s="70"/>
    </row>
    <row r="2859" spans="1:25" s="69" customFormat="1" x14ac:dyDescent="0.2">
      <c r="A2859" s="66" t="s">
        <v>27</v>
      </c>
      <c r="B2859" s="66" t="s">
        <v>23</v>
      </c>
      <c r="C2859" s="66" t="s">
        <v>10</v>
      </c>
      <c r="D2859" s="66" t="s">
        <v>318</v>
      </c>
      <c r="E2859" s="87">
        <f>+IF(ISNUMBER(DATA!L901),DATA!L901,"n/a")</f>
        <v>4.1651546073552801</v>
      </c>
      <c r="F2859" s="77">
        <f>+IF(ISNUMBER(DATA!M901),DATA!M901,"n/a")</f>
        <v>-5.8334450337081602E-2</v>
      </c>
      <c r="G2859" s="87">
        <f>+IF(ISNUMBER(DATA!V901),DATA!V901,"n/a")</f>
        <v>4.2696407227836897</v>
      </c>
      <c r="H2859" s="77">
        <f>+IF(ISNUMBER(DATA!W901),DATA!W901,"n/a")</f>
        <v>-1.15903503417224E-2</v>
      </c>
      <c r="I2859" s="87">
        <f>+IF(ISNUMBER(DATA!AF901),DATA!AF901,"n/a")</f>
        <v>4.2534172543280304</v>
      </c>
      <c r="J2859" s="77">
        <f>+IF(ISNUMBER(DATA!AG901),DATA!AG901,"n/a")</f>
        <v>1.23255599524881E-2</v>
      </c>
      <c r="K2859" s="87">
        <f>+IF(ISNUMBER(DATA!AP901),DATA!AP901,"n/a")</f>
        <v>4.2754842877984096</v>
      </c>
      <c r="L2859" s="77">
        <f>+IF(ISNUMBER(DATA!AQ901),DATA!AQ901,"n/a")</f>
        <v>2.3009415679615602E-2</v>
      </c>
      <c r="M2859" s="66"/>
      <c r="N2859" s="66"/>
      <c r="O2859" s="66"/>
      <c r="P2859" s="66"/>
      <c r="Q2859" s="66"/>
      <c r="S2859" s="70"/>
      <c r="U2859" s="70"/>
      <c r="W2859" s="70"/>
      <c r="Y2859" s="70"/>
    </row>
    <row r="2860" spans="1:25" s="69" customFormat="1" x14ac:dyDescent="0.2">
      <c r="A2860" s="66" t="s">
        <v>27</v>
      </c>
      <c r="B2860" s="66" t="s">
        <v>23</v>
      </c>
      <c r="C2860" s="66" t="s">
        <v>10</v>
      </c>
      <c r="D2860" s="66" t="s">
        <v>344</v>
      </c>
      <c r="E2860" s="87">
        <f>+IF(ISNUMBER(DATA!L902),DATA!L902,"n/a")</f>
        <v>4.3831984659635701</v>
      </c>
      <c r="F2860" s="77">
        <f>+IF(ISNUMBER(DATA!M902),DATA!M902,"n/a")</f>
        <v>-0.111576338611728</v>
      </c>
      <c r="G2860" s="87">
        <f>+IF(ISNUMBER(DATA!V902),DATA!V902,"n/a")</f>
        <v>4.3791843012696896</v>
      </c>
      <c r="H2860" s="77">
        <f>+IF(ISNUMBER(DATA!W902),DATA!W902,"n/a")</f>
        <v>-5.87638659964278E-2</v>
      </c>
      <c r="I2860" s="87">
        <f>+IF(ISNUMBER(DATA!AF902),DATA!AF902,"n/a")</f>
        <v>4.4330443901011698</v>
      </c>
      <c r="J2860" s="77">
        <f>+IF(ISNUMBER(DATA!AG902),DATA!AG902,"n/a")</f>
        <v>-1.8008704062711399E-2</v>
      </c>
      <c r="K2860" s="87">
        <f>+IF(ISNUMBER(DATA!AP902),DATA!AP902,"n/a")</f>
        <v>4.5407401220160404</v>
      </c>
      <c r="L2860" s="77">
        <f>+IF(ISNUMBER(DATA!AQ902),DATA!AQ902,"n/a")</f>
        <v>2.7717147383887E-2</v>
      </c>
      <c r="M2860" s="66"/>
      <c r="N2860" s="66"/>
      <c r="O2860" s="66"/>
      <c r="P2860" s="66"/>
      <c r="Q2860" s="66"/>
      <c r="S2860" s="70"/>
      <c r="U2860" s="70"/>
      <c r="W2860" s="70"/>
      <c r="Y2860" s="70"/>
    </row>
    <row r="2861" spans="1:25" s="69" customFormat="1" x14ac:dyDescent="0.2">
      <c r="A2861" s="66" t="s">
        <v>27</v>
      </c>
      <c r="B2861" s="66" t="s">
        <v>23</v>
      </c>
      <c r="C2861" s="66" t="s">
        <v>10</v>
      </c>
      <c r="D2861" s="66" t="s">
        <v>345</v>
      </c>
      <c r="E2861" s="87">
        <f>+IF(ISNUMBER(DATA!L903),DATA!L903,"n/a")</f>
        <v>5.0504460389370101</v>
      </c>
      <c r="F2861" s="77">
        <f>+IF(ISNUMBER(DATA!M903),DATA!M903,"n/a")</f>
        <v>4.9592125712018001E-2</v>
      </c>
      <c r="G2861" s="87">
        <f>+IF(ISNUMBER(DATA!V903),DATA!V903,"n/a")</f>
        <v>4.9807079857433196</v>
      </c>
      <c r="H2861" s="77">
        <f>+IF(ISNUMBER(DATA!W903),DATA!W903,"n/a")</f>
        <v>4.11704084161717E-2</v>
      </c>
      <c r="I2861" s="87">
        <f>+IF(ISNUMBER(DATA!AF903),DATA!AF903,"n/a")</f>
        <v>4.9825839572830004</v>
      </c>
      <c r="J2861" s="77">
        <f>+IF(ISNUMBER(DATA!AG903),DATA!AG903,"n/a")</f>
        <v>3.6004502258127902E-2</v>
      </c>
      <c r="K2861" s="87">
        <f>+IF(ISNUMBER(DATA!AP903),DATA!AP903,"n/a")</f>
        <v>4.9151415326452801</v>
      </c>
      <c r="L2861" s="77">
        <f>+IF(ISNUMBER(DATA!AQ903),DATA!AQ903,"n/a")</f>
        <v>3.43927061904142E-2</v>
      </c>
      <c r="M2861" s="66"/>
      <c r="N2861" s="66"/>
      <c r="O2861" s="66"/>
      <c r="P2861" s="66"/>
      <c r="Q2861" s="66"/>
      <c r="S2861" s="70"/>
      <c r="U2861" s="70"/>
      <c r="W2861" s="70"/>
      <c r="Y2861" s="70"/>
    </row>
    <row r="2862" spans="1:25" x14ac:dyDescent="0.2">
      <c r="E2862" s="100"/>
      <c r="F2862" s="102"/>
      <c r="G2862" s="100"/>
      <c r="H2862" s="102"/>
      <c r="I2862" s="100"/>
      <c r="J2862" s="102"/>
      <c r="K2862" s="100"/>
      <c r="L2862" s="102"/>
    </row>
    <row r="2863" spans="1:25" s="69" customFormat="1" x14ac:dyDescent="0.2">
      <c r="A2863" s="66" t="s">
        <v>27</v>
      </c>
      <c r="B2863" s="66" t="s">
        <v>23</v>
      </c>
      <c r="C2863" s="66" t="s">
        <v>26</v>
      </c>
      <c r="D2863" s="66" t="s">
        <v>271</v>
      </c>
      <c r="E2863" s="87">
        <f>+IF(ISNUMBER(DATA!N854),DATA!N854,"n/a")</f>
        <v>2.4972144123500599</v>
      </c>
      <c r="F2863" s="77">
        <f>+IF(ISNUMBER(DATA!O854),DATA!O854,"n/a")</f>
        <v>8.5264434647759305E-2</v>
      </c>
      <c r="G2863" s="87">
        <f>+IF(ISNUMBER(DATA!X854),DATA!X854,"n/a")</f>
        <v>2.49672133959539</v>
      </c>
      <c r="H2863" s="77">
        <f>+IF(ISNUMBER(DATA!Y854),DATA!Y854,"n/a")</f>
        <v>6.9084977076892401E-2</v>
      </c>
      <c r="I2863" s="87">
        <f>+IF(ISNUMBER(DATA!AH854),DATA!AH854,"n/a")</f>
        <v>2.4886314447570101</v>
      </c>
      <c r="J2863" s="77">
        <f>+IF(ISNUMBER(DATA!AI854),DATA!AI854,"n/a")</f>
        <v>5.8135902208218702E-2</v>
      </c>
      <c r="K2863" s="87">
        <f>+IF(ISNUMBER(DATA!AR854),DATA!AR854,"n/a")</f>
        <v>2.4414846492742801</v>
      </c>
      <c r="L2863" s="77">
        <f>+IF(ISNUMBER(DATA!AS854),DATA!AS854,"n/a")</f>
        <v>3.1189910143378401E-2</v>
      </c>
      <c r="M2863" s="66"/>
      <c r="N2863" s="66"/>
      <c r="O2863" s="66"/>
      <c r="P2863" s="66"/>
      <c r="Q2863" s="66"/>
      <c r="S2863" s="70"/>
      <c r="U2863" s="70"/>
      <c r="W2863" s="70"/>
      <c r="Y2863" s="70"/>
    </row>
    <row r="2864" spans="1:25" s="69" customFormat="1" x14ac:dyDescent="0.2">
      <c r="A2864" s="66" t="s">
        <v>27</v>
      </c>
      <c r="B2864" s="66" t="s">
        <v>23</v>
      </c>
      <c r="C2864" s="66" t="s">
        <v>26</v>
      </c>
      <c r="D2864" s="66" t="s">
        <v>272</v>
      </c>
      <c r="E2864" s="87">
        <f>+IF(ISNUMBER(DATA!N855),DATA!N855,"n/a")</f>
        <v>2.0842608245340299</v>
      </c>
      <c r="F2864" s="77">
        <f>+IF(ISNUMBER(DATA!O855),DATA!O855,"n/a")</f>
        <v>-5.7310946857975303E-2</v>
      </c>
      <c r="G2864" s="87">
        <f>+IF(ISNUMBER(DATA!X855),DATA!X855,"n/a")</f>
        <v>2.1348392080063898</v>
      </c>
      <c r="H2864" s="77">
        <f>+IF(ISNUMBER(DATA!Y855),DATA!Y855,"n/a")</f>
        <v>-1.5710360649390999E-2</v>
      </c>
      <c r="I2864" s="87">
        <f>+IF(ISNUMBER(DATA!AH855),DATA!AH855,"n/a")</f>
        <v>2.1302861821453698</v>
      </c>
      <c r="J2864" s="77">
        <f>+IF(ISNUMBER(DATA!AI855),DATA!AI855,"n/a")</f>
        <v>7.5628658418104297E-3</v>
      </c>
      <c r="K2864" s="87">
        <f>+IF(ISNUMBER(DATA!AR855),DATA!AR855,"n/a")</f>
        <v>2.1438822499360799</v>
      </c>
      <c r="L2864" s="77">
        <f>+IF(ISNUMBER(DATA!AS855),DATA!AS855,"n/a")</f>
        <v>9.2850211567597207E-3</v>
      </c>
      <c r="M2864" s="66"/>
      <c r="N2864" s="66"/>
      <c r="O2864" s="66"/>
      <c r="P2864" s="66"/>
      <c r="Q2864" s="66"/>
      <c r="S2864" s="70"/>
      <c r="U2864" s="70"/>
      <c r="W2864" s="70"/>
      <c r="Y2864" s="70"/>
    </row>
    <row r="2865" spans="1:25" s="69" customFormat="1" x14ac:dyDescent="0.2">
      <c r="A2865" s="66" t="s">
        <v>27</v>
      </c>
      <c r="B2865" s="66" t="s">
        <v>23</v>
      </c>
      <c r="C2865" s="66" t="s">
        <v>26</v>
      </c>
      <c r="D2865" s="66" t="s">
        <v>273</v>
      </c>
      <c r="E2865" s="87">
        <f>+IF(ISNUMBER(DATA!N856),DATA!N856,"n/a")</f>
        <v>2.148374810879</v>
      </c>
      <c r="F2865" s="77">
        <f>+IF(ISNUMBER(DATA!O856),DATA!O856,"n/a")</f>
        <v>6.9334250722782702E-3</v>
      </c>
      <c r="G2865" s="87">
        <f>+IF(ISNUMBER(DATA!X856),DATA!X856,"n/a")</f>
        <v>2.1996412219100101</v>
      </c>
      <c r="H2865" s="77">
        <f>+IF(ISNUMBER(DATA!Y856),DATA!Y856,"n/a")</f>
        <v>3.1301659745978101E-2</v>
      </c>
      <c r="I2865" s="87">
        <f>+IF(ISNUMBER(DATA!AH856),DATA!AH856,"n/a")</f>
        <v>2.1859126302430298</v>
      </c>
      <c r="J2865" s="77">
        <f>+IF(ISNUMBER(DATA!AI856),DATA!AI856,"n/a")</f>
        <v>3.0086505589711598E-2</v>
      </c>
      <c r="K2865" s="87">
        <f>+IF(ISNUMBER(DATA!AR856),DATA!AR856,"n/a")</f>
        <v>2.1515676628028899</v>
      </c>
      <c r="L2865" s="77">
        <f>+IF(ISNUMBER(DATA!AS856),DATA!AS856,"n/a")</f>
        <v>1.99098869451853E-2</v>
      </c>
      <c r="M2865" s="66"/>
      <c r="N2865" s="66"/>
      <c r="O2865" s="66"/>
      <c r="P2865" s="66"/>
      <c r="Q2865" s="66"/>
      <c r="S2865" s="70"/>
      <c r="U2865" s="70"/>
      <c r="W2865" s="70"/>
      <c r="Y2865" s="70"/>
    </row>
    <row r="2866" spans="1:25" s="69" customFormat="1" x14ac:dyDescent="0.2">
      <c r="A2866" s="66" t="s">
        <v>27</v>
      </c>
      <c r="B2866" s="66" t="s">
        <v>23</v>
      </c>
      <c r="C2866" s="66" t="s">
        <v>26</v>
      </c>
      <c r="D2866" s="66" t="s">
        <v>274</v>
      </c>
      <c r="E2866" s="87">
        <f>+IF(ISNUMBER(DATA!N857),DATA!N857,"n/a")</f>
        <v>2.1608302080444202</v>
      </c>
      <c r="F2866" s="77">
        <f>+IF(ISNUMBER(DATA!O857),DATA!O857,"n/a")</f>
        <v>-5.1661647917838199E-2</v>
      </c>
      <c r="G2866" s="87">
        <f>+IF(ISNUMBER(DATA!X857),DATA!X857,"n/a")</f>
        <v>2.2133500870092</v>
      </c>
      <c r="H2866" s="77">
        <f>+IF(ISNUMBER(DATA!Y857),DATA!Y857,"n/a")</f>
        <v>-9.1401839214249308E-3</v>
      </c>
      <c r="I2866" s="87">
        <f>+IF(ISNUMBER(DATA!AH857),DATA!AH857,"n/a")</f>
        <v>2.2073408373636898</v>
      </c>
      <c r="J2866" s="77">
        <f>+IF(ISNUMBER(DATA!AI857),DATA!AI857,"n/a")</f>
        <v>9.5231140660468703E-3</v>
      </c>
      <c r="K2866" s="87">
        <f>+IF(ISNUMBER(DATA!AR857),DATA!AR857,"n/a")</f>
        <v>2.2150024573636502</v>
      </c>
      <c r="L2866" s="77">
        <f>+IF(ISNUMBER(DATA!AS857),DATA!AS857,"n/a")</f>
        <v>1.2685586123008699E-2</v>
      </c>
      <c r="M2866" s="66"/>
      <c r="N2866" s="66"/>
      <c r="O2866" s="66"/>
      <c r="P2866" s="66"/>
      <c r="Q2866" s="66"/>
      <c r="S2866" s="70"/>
      <c r="U2866" s="70"/>
      <c r="W2866" s="70"/>
      <c r="Y2866" s="70"/>
    </row>
    <row r="2867" spans="1:25" s="69" customFormat="1" x14ac:dyDescent="0.2">
      <c r="A2867" s="66" t="s">
        <v>27</v>
      </c>
      <c r="B2867" s="66" t="s">
        <v>23</v>
      </c>
      <c r="C2867" s="66" t="s">
        <v>26</v>
      </c>
      <c r="D2867" s="66" t="s">
        <v>275</v>
      </c>
      <c r="E2867" s="87">
        <f>+IF(ISNUMBER(DATA!N858),DATA!N858,"n/a")</f>
        <v>1.9999711055348</v>
      </c>
      <c r="F2867" s="77">
        <f>+IF(ISNUMBER(DATA!O858),DATA!O858,"n/a")</f>
        <v>-0.12515984964582999</v>
      </c>
      <c r="G2867" s="87">
        <f>+IF(ISNUMBER(DATA!X858),DATA!X858,"n/a")</f>
        <v>2.0169684451372101</v>
      </c>
      <c r="H2867" s="77">
        <f>+IF(ISNUMBER(DATA!Y858),DATA!Y858,"n/a")</f>
        <v>-0.114023084769864</v>
      </c>
      <c r="I2867" s="87">
        <f>+IF(ISNUMBER(DATA!AH858),DATA!AH858,"n/a")</f>
        <v>1.93916911046631</v>
      </c>
      <c r="J2867" s="77">
        <f>+IF(ISNUMBER(DATA!AI858),DATA!AI858,"n/a")</f>
        <v>-0.14540703050732701</v>
      </c>
      <c r="K2867" s="87">
        <f>+IF(ISNUMBER(DATA!AR858),DATA!AR858,"n/a")</f>
        <v>2.0115794889096401</v>
      </c>
      <c r="L2867" s="77">
        <f>+IF(ISNUMBER(DATA!AS858),DATA!AS858,"n/a")</f>
        <v>-0.115685999089484</v>
      </c>
      <c r="M2867" s="66"/>
      <c r="N2867" s="66"/>
      <c r="O2867" s="66"/>
      <c r="P2867" s="66"/>
      <c r="Q2867" s="66"/>
      <c r="S2867" s="70"/>
      <c r="U2867" s="70"/>
      <c r="W2867" s="70"/>
      <c r="Y2867" s="70"/>
    </row>
    <row r="2868" spans="1:25" s="69" customFormat="1" x14ac:dyDescent="0.2">
      <c r="A2868" s="66" t="s">
        <v>27</v>
      </c>
      <c r="B2868" s="66" t="s">
        <v>23</v>
      </c>
      <c r="C2868" s="66" t="s">
        <v>26</v>
      </c>
      <c r="D2868" s="66" t="s">
        <v>276</v>
      </c>
      <c r="E2868" s="87">
        <f>+IF(ISNUMBER(DATA!N859),DATA!N859,"n/a")</f>
        <v>2.0470564947571201</v>
      </c>
      <c r="F2868" s="77">
        <f>+IF(ISNUMBER(DATA!O859),DATA!O859,"n/a")</f>
        <v>2.61773686494244E-3</v>
      </c>
      <c r="G2868" s="87">
        <f>+IF(ISNUMBER(DATA!X859),DATA!X859,"n/a")</f>
        <v>2.0408848651553502</v>
      </c>
      <c r="H2868" s="77">
        <f>+IF(ISNUMBER(DATA!Y859),DATA!Y859,"n/a")</f>
        <v>-5.3691429546556205E-4</v>
      </c>
      <c r="I2868" s="87">
        <f>+IF(ISNUMBER(DATA!AH859),DATA!AH859,"n/a")</f>
        <v>2.0485548707715702</v>
      </c>
      <c r="J2868" s="77">
        <f>+IF(ISNUMBER(DATA!AI859),DATA!AI859,"n/a")</f>
        <v>-2.5506272948422502E-3</v>
      </c>
      <c r="K2868" s="87">
        <f>+IF(ISNUMBER(DATA!AR859),DATA!AR859,"n/a")</f>
        <v>2.0447187174452401</v>
      </c>
      <c r="L2868" s="77">
        <f>+IF(ISNUMBER(DATA!AS859),DATA!AS859,"n/a")</f>
        <v>-3.1194470628011398E-2</v>
      </c>
      <c r="M2868" s="66"/>
      <c r="N2868" s="66"/>
      <c r="O2868" s="66"/>
      <c r="P2868" s="66"/>
      <c r="Q2868" s="66"/>
      <c r="S2868" s="70"/>
      <c r="U2868" s="70"/>
      <c r="W2868" s="70"/>
      <c r="Y2868" s="70"/>
    </row>
    <row r="2869" spans="1:25" s="69" customFormat="1" x14ac:dyDescent="0.2">
      <c r="A2869" s="66" t="s">
        <v>27</v>
      </c>
      <c r="B2869" s="66" t="s">
        <v>23</v>
      </c>
      <c r="C2869" s="66" t="s">
        <v>26</v>
      </c>
      <c r="D2869" s="66" t="s">
        <v>277</v>
      </c>
      <c r="E2869" s="87">
        <f>+IF(ISNUMBER(DATA!N860),DATA!N860,"n/a")</f>
        <v>2.2764578459719602</v>
      </c>
      <c r="F2869" s="77">
        <f>+IF(ISNUMBER(DATA!O860),DATA!O860,"n/a")</f>
        <v>-8.1862371590437896E-2</v>
      </c>
      <c r="G2869" s="87">
        <f>+IF(ISNUMBER(DATA!X860),DATA!X860,"n/a")</f>
        <v>2.3266000272758598</v>
      </c>
      <c r="H2869" s="77">
        <f>+IF(ISNUMBER(DATA!Y860),DATA!Y860,"n/a")</f>
        <v>-8.2147205764362505E-2</v>
      </c>
      <c r="I2869" s="87">
        <f>+IF(ISNUMBER(DATA!AH860),DATA!AH860,"n/a")</f>
        <v>2.3181469276888702</v>
      </c>
      <c r="J2869" s="77">
        <f>+IF(ISNUMBER(DATA!AI860),DATA!AI860,"n/a")</f>
        <v>-9.1129039783589397E-2</v>
      </c>
      <c r="K2869" s="87">
        <f>+IF(ISNUMBER(DATA!AR860),DATA!AR860,"n/a")</f>
        <v>2.3318283387930401</v>
      </c>
      <c r="L2869" s="77">
        <f>+IF(ISNUMBER(DATA!AS860),DATA!AS860,"n/a")</f>
        <v>-7.1520415405552595E-2</v>
      </c>
      <c r="M2869" s="66"/>
      <c r="N2869" s="66"/>
      <c r="O2869" s="66"/>
      <c r="P2869" s="66"/>
      <c r="Q2869" s="66"/>
      <c r="S2869" s="70"/>
      <c r="U2869" s="70"/>
      <c r="W2869" s="70"/>
      <c r="Y2869" s="70"/>
    </row>
    <row r="2870" spans="1:25" s="69" customFormat="1" x14ac:dyDescent="0.2">
      <c r="A2870" s="66" t="s">
        <v>27</v>
      </c>
      <c r="B2870" s="66" t="s">
        <v>23</v>
      </c>
      <c r="C2870" s="66" t="s">
        <v>26</v>
      </c>
      <c r="D2870" s="66" t="s">
        <v>278</v>
      </c>
      <c r="E2870" s="87">
        <f>+IF(ISNUMBER(DATA!N861),DATA!N861,"n/a")</f>
        <v>2.4283826916285798</v>
      </c>
      <c r="F2870" s="77">
        <f>+IF(ISNUMBER(DATA!O861),DATA!O861,"n/a")</f>
        <v>5.3583035401311499E-2</v>
      </c>
      <c r="G2870" s="87">
        <f>+IF(ISNUMBER(DATA!X861),DATA!X861,"n/a")</f>
        <v>2.4227469945764799</v>
      </c>
      <c r="H2870" s="77">
        <f>+IF(ISNUMBER(DATA!Y861),DATA!Y861,"n/a")</f>
        <v>3.66113313219864E-2</v>
      </c>
      <c r="I2870" s="87">
        <f>+IF(ISNUMBER(DATA!AH861),DATA!AH861,"n/a")</f>
        <v>2.46145896490258</v>
      </c>
      <c r="J2870" s="77">
        <f>+IF(ISNUMBER(DATA!AI861),DATA!AI861,"n/a")</f>
        <v>7.0333353446547897E-2</v>
      </c>
      <c r="K2870" s="87">
        <f>+IF(ISNUMBER(DATA!AR861),DATA!AR861,"n/a")</f>
        <v>2.4278303631226001</v>
      </c>
      <c r="L2870" s="77">
        <f>+IF(ISNUMBER(DATA!AS861),DATA!AS861,"n/a")</f>
        <v>5.9902315065693101E-2</v>
      </c>
      <c r="M2870" s="66"/>
      <c r="N2870" s="66"/>
      <c r="O2870" s="66"/>
      <c r="P2870" s="66"/>
      <c r="Q2870" s="66"/>
      <c r="S2870" s="70"/>
      <c r="U2870" s="70"/>
      <c r="W2870" s="70"/>
      <c r="Y2870" s="70"/>
    </row>
    <row r="2871" spans="1:25" s="69" customFormat="1" x14ac:dyDescent="0.2">
      <c r="A2871" s="66" t="s">
        <v>27</v>
      </c>
      <c r="B2871" s="66" t="s">
        <v>23</v>
      </c>
      <c r="C2871" s="66" t="s">
        <v>26</v>
      </c>
      <c r="D2871" s="66" t="s">
        <v>279</v>
      </c>
      <c r="E2871" s="87">
        <f>+IF(ISNUMBER(DATA!N862),DATA!N862,"n/a")</f>
        <v>2.1052657093606202</v>
      </c>
      <c r="F2871" s="77">
        <f>+IF(ISNUMBER(DATA!O862),DATA!O862,"n/a")</f>
        <v>-7.6636230179652307E-2</v>
      </c>
      <c r="G2871" s="87">
        <f>+IF(ISNUMBER(DATA!X862),DATA!X862,"n/a")</f>
        <v>2.1446467393580102</v>
      </c>
      <c r="H2871" s="77">
        <f>+IF(ISNUMBER(DATA!Y862),DATA!Y862,"n/a")</f>
        <v>1.95469274713866E-3</v>
      </c>
      <c r="I2871" s="87">
        <f>+IF(ISNUMBER(DATA!AH862),DATA!AH862,"n/a")</f>
        <v>2.16855701399933</v>
      </c>
      <c r="J2871" s="77">
        <f>+IF(ISNUMBER(DATA!AI862),DATA!AI862,"n/a")</f>
        <v>5.10693321195754E-2</v>
      </c>
      <c r="K2871" s="87">
        <f>+IF(ISNUMBER(DATA!AR862),DATA!AR862,"n/a")</f>
        <v>2.2120925003153502</v>
      </c>
      <c r="L2871" s="77">
        <f>+IF(ISNUMBER(DATA!AS862),DATA!AS862,"n/a")</f>
        <v>3.4193163403238303E-2</v>
      </c>
      <c r="M2871" s="66"/>
      <c r="N2871" s="66"/>
      <c r="O2871" s="66"/>
      <c r="P2871" s="66"/>
      <c r="Q2871" s="66"/>
      <c r="S2871" s="70"/>
      <c r="U2871" s="70"/>
      <c r="W2871" s="70"/>
      <c r="Y2871" s="70"/>
    </row>
    <row r="2872" spans="1:25" s="69" customFormat="1" x14ac:dyDescent="0.2">
      <c r="A2872" s="66" t="s">
        <v>27</v>
      </c>
      <c r="B2872" s="66" t="s">
        <v>23</v>
      </c>
      <c r="C2872" s="66" t="s">
        <v>26</v>
      </c>
      <c r="D2872" s="66" t="s">
        <v>280</v>
      </c>
      <c r="E2872" s="87">
        <f>+IF(ISNUMBER(DATA!N863),DATA!N863,"n/a")</f>
        <v>2.6627069643172798</v>
      </c>
      <c r="F2872" s="77">
        <f>+IF(ISNUMBER(DATA!O863),DATA!O863,"n/a")</f>
        <v>-2.61695519381747E-2</v>
      </c>
      <c r="G2872" s="87">
        <f>+IF(ISNUMBER(DATA!X863),DATA!X863,"n/a")</f>
        <v>2.6995952736462501</v>
      </c>
      <c r="H2872" s="77">
        <f>+IF(ISNUMBER(DATA!Y863),DATA!Y863,"n/a")</f>
        <v>-1.18205468624249E-2</v>
      </c>
      <c r="I2872" s="87">
        <f>+IF(ISNUMBER(DATA!AH863),DATA!AH863,"n/a")</f>
        <v>2.70450783592285</v>
      </c>
      <c r="J2872" s="77">
        <f>+IF(ISNUMBER(DATA!AI863),DATA!AI863,"n/a")</f>
        <v>-4.00688579886707E-2</v>
      </c>
      <c r="K2872" s="87">
        <f>+IF(ISNUMBER(DATA!AR863),DATA!AR863,"n/a")</f>
        <v>2.7458742746574201</v>
      </c>
      <c r="L2872" s="77">
        <f>+IF(ISNUMBER(DATA!AS863),DATA!AS863,"n/a")</f>
        <v>-2.1300139806974799E-2</v>
      </c>
      <c r="M2872" s="66"/>
      <c r="N2872" s="66"/>
      <c r="O2872" s="66"/>
      <c r="P2872" s="66"/>
      <c r="Q2872" s="66"/>
      <c r="S2872" s="70"/>
      <c r="U2872" s="70"/>
      <c r="W2872" s="70"/>
      <c r="Y2872" s="70"/>
    </row>
    <row r="2873" spans="1:25" s="69" customFormat="1" x14ac:dyDescent="0.2">
      <c r="A2873" s="66" t="s">
        <v>27</v>
      </c>
      <c r="B2873" s="66" t="s">
        <v>23</v>
      </c>
      <c r="C2873" s="66" t="s">
        <v>26</v>
      </c>
      <c r="D2873" s="66" t="s">
        <v>281</v>
      </c>
      <c r="E2873" s="87">
        <f>+IF(ISNUMBER(DATA!N864),DATA!N864,"n/a")</f>
        <v>2.3887107199875399</v>
      </c>
      <c r="F2873" s="77">
        <f>+IF(ISNUMBER(DATA!O864),DATA!O864,"n/a")</f>
        <v>-6.2230477200204498E-2</v>
      </c>
      <c r="G2873" s="87">
        <f>+IF(ISNUMBER(DATA!X864),DATA!X864,"n/a")</f>
        <v>2.4092416524007598</v>
      </c>
      <c r="H2873" s="77">
        <f>+IF(ISNUMBER(DATA!Y864),DATA!Y864,"n/a")</f>
        <v>-3.1875809752073402E-2</v>
      </c>
      <c r="I2873" s="87">
        <f>+IF(ISNUMBER(DATA!AH864),DATA!AH864,"n/a")</f>
        <v>2.4277821006753899</v>
      </c>
      <c r="J2873" s="77">
        <f>+IF(ISNUMBER(DATA!AI864),DATA!AI864,"n/a")</f>
        <v>-2.06453341462133E-2</v>
      </c>
      <c r="K2873" s="87">
        <f>+IF(ISNUMBER(DATA!AR864),DATA!AR864,"n/a")</f>
        <v>2.46800172860616</v>
      </c>
      <c r="L2873" s="77">
        <f>+IF(ISNUMBER(DATA!AS864),DATA!AS864,"n/a")</f>
        <v>1.1916154124878399E-2</v>
      </c>
      <c r="M2873" s="66"/>
      <c r="N2873" s="66"/>
      <c r="O2873" s="66"/>
      <c r="P2873" s="66"/>
      <c r="Q2873" s="66"/>
      <c r="S2873" s="70"/>
      <c r="U2873" s="70"/>
      <c r="W2873" s="70"/>
      <c r="Y2873" s="70"/>
    </row>
    <row r="2874" spans="1:25" s="69" customFormat="1" x14ac:dyDescent="0.2">
      <c r="A2874" s="66" t="s">
        <v>27</v>
      </c>
      <c r="B2874" s="66" t="s">
        <v>23</v>
      </c>
      <c r="C2874" s="66" t="s">
        <v>26</v>
      </c>
      <c r="D2874" s="66" t="s">
        <v>282</v>
      </c>
      <c r="E2874" s="87">
        <f>+IF(ISNUMBER(DATA!N865),DATA!N865,"n/a")</f>
        <v>2.8566858330143599</v>
      </c>
      <c r="F2874" s="77">
        <f>+IF(ISNUMBER(DATA!O865),DATA!O865,"n/a")</f>
        <v>-1.65018383050138E-2</v>
      </c>
      <c r="G2874" s="87">
        <f>+IF(ISNUMBER(DATA!X865),DATA!X865,"n/a")</f>
        <v>2.8986545343588701</v>
      </c>
      <c r="H2874" s="77">
        <f>+IF(ISNUMBER(DATA!Y865),DATA!Y865,"n/a")</f>
        <v>1.30856391606201E-2</v>
      </c>
      <c r="I2874" s="87">
        <f>+IF(ISNUMBER(DATA!AH865),DATA!AH865,"n/a")</f>
        <v>2.91817986629695</v>
      </c>
      <c r="J2874" s="77">
        <f>+IF(ISNUMBER(DATA!AI865),DATA!AI865,"n/a")</f>
        <v>3.9857482450121398E-2</v>
      </c>
      <c r="K2874" s="87">
        <f>+IF(ISNUMBER(DATA!AR865),DATA!AR865,"n/a")</f>
        <v>2.8924180411348299</v>
      </c>
      <c r="L2874" s="77">
        <f>+IF(ISNUMBER(DATA!AS865),DATA!AS865,"n/a")</f>
        <v>5.03981452847138E-2</v>
      </c>
      <c r="M2874" s="66"/>
      <c r="N2874" s="66"/>
      <c r="O2874" s="66"/>
      <c r="P2874" s="66"/>
      <c r="Q2874" s="66"/>
      <c r="S2874" s="70"/>
      <c r="U2874" s="70"/>
      <c r="W2874" s="70"/>
      <c r="Y2874" s="70"/>
    </row>
    <row r="2875" spans="1:25" s="69" customFormat="1" x14ac:dyDescent="0.2">
      <c r="A2875" s="66" t="s">
        <v>27</v>
      </c>
      <c r="B2875" s="66" t="s">
        <v>23</v>
      </c>
      <c r="C2875" s="66" t="s">
        <v>26</v>
      </c>
      <c r="D2875" s="66" t="s">
        <v>283</v>
      </c>
      <c r="E2875" s="87">
        <f>+IF(ISNUMBER(DATA!N866),DATA!N866,"n/a")</f>
        <v>2.8373556563179898</v>
      </c>
      <c r="F2875" s="77">
        <f>+IF(ISNUMBER(DATA!O866),DATA!O866,"n/a")</f>
        <v>0.11457457741396899</v>
      </c>
      <c r="G2875" s="87">
        <f>+IF(ISNUMBER(DATA!X866),DATA!X866,"n/a")</f>
        <v>2.8407949261815499</v>
      </c>
      <c r="H2875" s="77">
        <f>+IF(ISNUMBER(DATA!Y866),DATA!Y866,"n/a")</f>
        <v>0.109406707859295</v>
      </c>
      <c r="I2875" s="87">
        <f>+IF(ISNUMBER(DATA!AH866),DATA!AH866,"n/a")</f>
        <v>2.8622444780666401</v>
      </c>
      <c r="J2875" s="77">
        <f>+IF(ISNUMBER(DATA!AI866),DATA!AI866,"n/a")</f>
        <v>0.11116822453908499</v>
      </c>
      <c r="K2875" s="87">
        <f>+IF(ISNUMBER(DATA!AR866),DATA!AR866,"n/a")</f>
        <v>2.76187228916922</v>
      </c>
      <c r="L2875" s="77">
        <f>+IF(ISNUMBER(DATA!AS866),DATA!AS866,"n/a")</f>
        <v>9.6351792733436095E-2</v>
      </c>
      <c r="M2875" s="66"/>
      <c r="N2875" s="66"/>
      <c r="O2875" s="66"/>
      <c r="P2875" s="66"/>
      <c r="Q2875" s="66"/>
      <c r="S2875" s="70"/>
      <c r="U2875" s="70"/>
      <c r="W2875" s="70"/>
      <c r="Y2875" s="70"/>
    </row>
    <row r="2876" spans="1:25" s="69" customFormat="1" x14ac:dyDescent="0.2">
      <c r="A2876" s="66" t="s">
        <v>27</v>
      </c>
      <c r="B2876" s="66" t="s">
        <v>23</v>
      </c>
      <c r="C2876" s="66" t="s">
        <v>26</v>
      </c>
      <c r="D2876" s="66" t="s">
        <v>284</v>
      </c>
      <c r="E2876" s="87">
        <f>+IF(ISNUMBER(DATA!N867),DATA!N867,"n/a")</f>
        <v>2.0137392969174499</v>
      </c>
      <c r="F2876" s="77">
        <f>+IF(ISNUMBER(DATA!O867),DATA!O867,"n/a")</f>
        <v>-0.17333526148879999</v>
      </c>
      <c r="G2876" s="87">
        <f>+IF(ISNUMBER(DATA!X867),DATA!X867,"n/a")</f>
        <v>2.0431819606113302</v>
      </c>
      <c r="H2876" s="77">
        <f>+IF(ISNUMBER(DATA!Y867),DATA!Y867,"n/a")</f>
        <v>-0.106107620310775</v>
      </c>
      <c r="I2876" s="87">
        <f>+IF(ISNUMBER(DATA!AH867),DATA!AH867,"n/a")</f>
        <v>2.07760583983382</v>
      </c>
      <c r="J2876" s="77">
        <f>+IF(ISNUMBER(DATA!AI867),DATA!AI867,"n/a")</f>
        <v>-6.1867919342591199E-2</v>
      </c>
      <c r="K2876" s="87">
        <f>+IF(ISNUMBER(DATA!AR867),DATA!AR867,"n/a")</f>
        <v>2.1524278073948899</v>
      </c>
      <c r="L2876" s="77">
        <f>+IF(ISNUMBER(DATA!AS867),DATA!AS867,"n/a")</f>
        <v>-1.48507511749856E-2</v>
      </c>
      <c r="M2876" s="66"/>
      <c r="N2876" s="66"/>
      <c r="O2876" s="66"/>
      <c r="P2876" s="66"/>
      <c r="Q2876" s="66"/>
      <c r="S2876" s="70"/>
      <c r="U2876" s="70"/>
      <c r="W2876" s="70"/>
      <c r="Y2876" s="70"/>
    </row>
    <row r="2877" spans="1:25" s="69" customFormat="1" x14ac:dyDescent="0.2">
      <c r="A2877" s="66" t="s">
        <v>27</v>
      </c>
      <c r="B2877" s="66" t="s">
        <v>23</v>
      </c>
      <c r="C2877" s="66" t="s">
        <v>26</v>
      </c>
      <c r="D2877" s="66" t="s">
        <v>285</v>
      </c>
      <c r="E2877" s="87">
        <f>+IF(ISNUMBER(DATA!N868),DATA!N868,"n/a")</f>
        <v>1.9864392036215599</v>
      </c>
      <c r="F2877" s="77">
        <f>+IF(ISNUMBER(DATA!O868),DATA!O868,"n/a")</f>
        <v>-0.15316369640188501</v>
      </c>
      <c r="G2877" s="87">
        <f>+IF(ISNUMBER(DATA!X868),DATA!X868,"n/a")</f>
        <v>1.99938739968424</v>
      </c>
      <c r="H2877" s="77">
        <f>+IF(ISNUMBER(DATA!Y868),DATA!Y868,"n/a")</f>
        <v>-8.0023458938863104E-2</v>
      </c>
      <c r="I2877" s="87">
        <f>+IF(ISNUMBER(DATA!AH868),DATA!AH868,"n/a")</f>
        <v>1.8905021939075499</v>
      </c>
      <c r="J2877" s="77">
        <f>+IF(ISNUMBER(DATA!AI868),DATA!AI868,"n/a")</f>
        <v>-8.8851828690921703E-2</v>
      </c>
      <c r="K2877" s="87">
        <f>+IF(ISNUMBER(DATA!AR868),DATA!AR868,"n/a")</f>
        <v>1.92314544200777</v>
      </c>
      <c r="L2877" s="77">
        <f>+IF(ISNUMBER(DATA!AS868),DATA!AS868,"n/a")</f>
        <v>-3.0599201611581001E-2</v>
      </c>
      <c r="M2877" s="66"/>
      <c r="N2877" s="66"/>
      <c r="O2877" s="66"/>
      <c r="P2877" s="66"/>
      <c r="Q2877" s="66"/>
      <c r="S2877" s="70"/>
      <c r="U2877" s="70"/>
      <c r="W2877" s="70"/>
      <c r="Y2877" s="70"/>
    </row>
    <row r="2878" spans="1:25" s="69" customFormat="1" x14ac:dyDescent="0.2">
      <c r="A2878" s="66" t="s">
        <v>27</v>
      </c>
      <c r="B2878" s="66" t="s">
        <v>23</v>
      </c>
      <c r="C2878" s="66" t="s">
        <v>26</v>
      </c>
      <c r="D2878" s="66" t="s">
        <v>286</v>
      </c>
      <c r="E2878" s="87">
        <f>+IF(ISNUMBER(DATA!N869),DATA!N869,"n/a")</f>
        <v>1.9900091567567999</v>
      </c>
      <c r="F2878" s="77">
        <f>+IF(ISNUMBER(DATA!O869),DATA!O869,"n/a")</f>
        <v>-3.79664766588778E-3</v>
      </c>
      <c r="G2878" s="87">
        <f>+IF(ISNUMBER(DATA!X869),DATA!X869,"n/a")</f>
        <v>2.0376123379034699</v>
      </c>
      <c r="H2878" s="77">
        <f>+IF(ISNUMBER(DATA!Y869),DATA!Y869,"n/a")</f>
        <v>2.07142422170031E-2</v>
      </c>
      <c r="I2878" s="87">
        <f>+IF(ISNUMBER(DATA!AH869),DATA!AH869,"n/a")</f>
        <v>2.0202610952921698</v>
      </c>
      <c r="J2878" s="77">
        <f>+IF(ISNUMBER(DATA!AI869),DATA!AI869,"n/a")</f>
        <v>8.6763120996503403E-3</v>
      </c>
      <c r="K2878" s="87">
        <f>+IF(ISNUMBER(DATA!AR869),DATA!AR869,"n/a")</f>
        <v>2.0070524865672699</v>
      </c>
      <c r="L2878" s="77">
        <f>+IF(ISNUMBER(DATA!AS869),DATA!AS869,"n/a")</f>
        <v>-2.4488506839202401E-3</v>
      </c>
      <c r="M2878" s="66"/>
      <c r="N2878" s="66"/>
      <c r="O2878" s="66"/>
      <c r="P2878" s="66"/>
      <c r="Q2878" s="66"/>
      <c r="S2878" s="70"/>
      <c r="U2878" s="70"/>
      <c r="W2878" s="70"/>
      <c r="Y2878" s="70"/>
    </row>
    <row r="2879" spans="1:25" s="69" customFormat="1" x14ac:dyDescent="0.2">
      <c r="A2879" s="66" t="s">
        <v>27</v>
      </c>
      <c r="B2879" s="66" t="s">
        <v>23</v>
      </c>
      <c r="C2879" s="66" t="s">
        <v>26</v>
      </c>
      <c r="D2879" s="66" t="s">
        <v>287</v>
      </c>
      <c r="E2879" s="87">
        <f>+IF(ISNUMBER(DATA!N870),DATA!N870,"n/a")</f>
        <v>2.0555317141773801</v>
      </c>
      <c r="F2879" s="77">
        <f>+IF(ISNUMBER(DATA!O870),DATA!O870,"n/a")</f>
        <v>-2.6830346365993699E-2</v>
      </c>
      <c r="G2879" s="87">
        <f>+IF(ISNUMBER(DATA!X870),DATA!X870,"n/a")</f>
        <v>2.0772441828475898</v>
      </c>
      <c r="H2879" s="77">
        <f>+IF(ISNUMBER(DATA!Y870),DATA!Y870,"n/a")</f>
        <v>-2.4977905501264099E-3</v>
      </c>
      <c r="I2879" s="87">
        <f>+IF(ISNUMBER(DATA!AH870),DATA!AH870,"n/a")</f>
        <v>2.07930413931749</v>
      </c>
      <c r="J2879" s="77">
        <f>+IF(ISNUMBER(DATA!AI870),DATA!AI870,"n/a")</f>
        <v>-7.0748067700430496E-3</v>
      </c>
      <c r="K2879" s="87">
        <f>+IF(ISNUMBER(DATA!AR870),DATA!AR870,"n/a")</f>
        <v>2.0675381517262799</v>
      </c>
      <c r="L2879" s="77">
        <f>+IF(ISNUMBER(DATA!AS870),DATA!AS870,"n/a")</f>
        <v>-1.56183888540772E-2</v>
      </c>
      <c r="M2879" s="66"/>
      <c r="N2879" s="66"/>
      <c r="O2879" s="66"/>
      <c r="P2879" s="66"/>
      <c r="Q2879" s="66"/>
      <c r="S2879" s="70"/>
      <c r="U2879" s="70"/>
      <c r="W2879" s="70"/>
      <c r="Y2879" s="70"/>
    </row>
    <row r="2880" spans="1:25" s="69" customFormat="1" x14ac:dyDescent="0.2">
      <c r="A2880" s="66" t="s">
        <v>27</v>
      </c>
      <c r="B2880" s="66" t="s">
        <v>23</v>
      </c>
      <c r="C2880" s="66" t="s">
        <v>26</v>
      </c>
      <c r="D2880" s="66" t="s">
        <v>288</v>
      </c>
      <c r="E2880" s="87">
        <f>+IF(ISNUMBER(DATA!N871),DATA!N871,"n/a")</f>
        <v>2.8910116207412999</v>
      </c>
      <c r="F2880" s="77">
        <f>+IF(ISNUMBER(DATA!O871),DATA!O871,"n/a")</f>
        <v>-1.2259006535054301E-2</v>
      </c>
      <c r="G2880" s="87">
        <f>+IF(ISNUMBER(DATA!X871),DATA!X871,"n/a")</f>
        <v>2.9384817521804698</v>
      </c>
      <c r="H2880" s="77">
        <f>+IF(ISNUMBER(DATA!Y871),DATA!Y871,"n/a")</f>
        <v>2.81759490143547E-2</v>
      </c>
      <c r="I2880" s="87">
        <f>+IF(ISNUMBER(DATA!AH871),DATA!AH871,"n/a")</f>
        <v>2.9353532485469902</v>
      </c>
      <c r="J2880" s="77">
        <f>+IF(ISNUMBER(DATA!AI871),DATA!AI871,"n/a")</f>
        <v>5.91789576763566E-2</v>
      </c>
      <c r="K2880" s="87">
        <f>+IF(ISNUMBER(DATA!AR871),DATA!AR871,"n/a")</f>
        <v>2.8843154791579502</v>
      </c>
      <c r="L2880" s="77">
        <f>+IF(ISNUMBER(DATA!AS871),DATA!AS871,"n/a")</f>
        <v>5.8956098069341697E-2</v>
      </c>
      <c r="M2880" s="66"/>
      <c r="N2880" s="66"/>
      <c r="O2880" s="66"/>
      <c r="P2880" s="66"/>
      <c r="Q2880" s="66"/>
      <c r="S2880" s="70"/>
      <c r="U2880" s="70"/>
      <c r="W2880" s="70"/>
      <c r="Y2880" s="70"/>
    </row>
    <row r="2881" spans="1:25" s="69" customFormat="1" x14ac:dyDescent="0.2">
      <c r="A2881" s="66" t="s">
        <v>27</v>
      </c>
      <c r="B2881" s="66" t="s">
        <v>23</v>
      </c>
      <c r="C2881" s="66" t="s">
        <v>26</v>
      </c>
      <c r="D2881" s="66" t="s">
        <v>289</v>
      </c>
      <c r="E2881" s="87">
        <f>+IF(ISNUMBER(DATA!N872),DATA!N872,"n/a")</f>
        <v>2.3462844832300802</v>
      </c>
      <c r="F2881" s="77">
        <f>+IF(ISNUMBER(DATA!O872),DATA!O872,"n/a")</f>
        <v>-2.32727234826232E-2</v>
      </c>
      <c r="G2881" s="87">
        <f>+IF(ISNUMBER(DATA!X872),DATA!X872,"n/a")</f>
        <v>2.3416525485711199</v>
      </c>
      <c r="H2881" s="77">
        <f>+IF(ISNUMBER(DATA!Y872),DATA!Y872,"n/a")</f>
        <v>5.3513020625311297E-2</v>
      </c>
      <c r="I2881" s="87">
        <f>+IF(ISNUMBER(DATA!AH872),DATA!AH872,"n/a")</f>
        <v>2.35951181142523</v>
      </c>
      <c r="J2881" s="77">
        <f>+IF(ISNUMBER(DATA!AI872),DATA!AI872,"n/a")</f>
        <v>9.3268154832738301E-2</v>
      </c>
      <c r="K2881" s="87">
        <f>+IF(ISNUMBER(DATA!AR872),DATA!AR872,"n/a")</f>
        <v>2.36461992864648</v>
      </c>
      <c r="L2881" s="77">
        <f>+IF(ISNUMBER(DATA!AS872),DATA!AS872,"n/a")</f>
        <v>7.6617218934653702E-2</v>
      </c>
      <c r="M2881" s="66"/>
      <c r="N2881" s="66"/>
      <c r="O2881" s="66"/>
      <c r="P2881" s="66"/>
      <c r="Q2881" s="66"/>
      <c r="S2881" s="70"/>
      <c r="U2881" s="70"/>
      <c r="W2881" s="70"/>
      <c r="Y2881" s="70"/>
    </row>
    <row r="2882" spans="1:25" s="69" customFormat="1" x14ac:dyDescent="0.2">
      <c r="A2882" s="66" t="s">
        <v>27</v>
      </c>
      <c r="B2882" s="66" t="s">
        <v>23</v>
      </c>
      <c r="C2882" s="66" t="s">
        <v>26</v>
      </c>
      <c r="D2882" s="66" t="s">
        <v>290</v>
      </c>
      <c r="E2882" s="87">
        <f>+IF(ISNUMBER(DATA!N873),DATA!N873,"n/a")</f>
        <v>2.1035505705987299</v>
      </c>
      <c r="F2882" s="77">
        <f>+IF(ISNUMBER(DATA!O873),DATA!O873,"n/a")</f>
        <v>-5.8084371458638699E-2</v>
      </c>
      <c r="G2882" s="87">
        <f>+IF(ISNUMBER(DATA!X873),DATA!X873,"n/a")</f>
        <v>2.1550565749061898</v>
      </c>
      <c r="H2882" s="77">
        <f>+IF(ISNUMBER(DATA!Y873),DATA!Y873,"n/a")</f>
        <v>-1.1558397552045499E-2</v>
      </c>
      <c r="I2882" s="87">
        <f>+IF(ISNUMBER(DATA!AH873),DATA!AH873,"n/a")</f>
        <v>2.1475905360507399</v>
      </c>
      <c r="J2882" s="77">
        <f>+IF(ISNUMBER(DATA!AI873),DATA!AI873,"n/a")</f>
        <v>1.2314112398552899E-2</v>
      </c>
      <c r="K2882" s="87">
        <f>+IF(ISNUMBER(DATA!AR873),DATA!AR873,"n/a")</f>
        <v>2.1574538266072398</v>
      </c>
      <c r="L2882" s="77">
        <f>+IF(ISNUMBER(DATA!AS873),DATA!AS873,"n/a")</f>
        <v>2.0576023307308199E-2</v>
      </c>
      <c r="M2882" s="66"/>
      <c r="N2882" s="66"/>
      <c r="O2882" s="66"/>
      <c r="P2882" s="66"/>
      <c r="Q2882" s="66"/>
      <c r="S2882" s="70"/>
      <c r="U2882" s="70"/>
      <c r="W2882" s="70"/>
      <c r="Y2882" s="70"/>
    </row>
    <row r="2883" spans="1:25" s="69" customFormat="1" x14ac:dyDescent="0.2">
      <c r="A2883" s="66" t="s">
        <v>27</v>
      </c>
      <c r="B2883" s="66" t="s">
        <v>23</v>
      </c>
      <c r="C2883" s="66" t="s">
        <v>26</v>
      </c>
      <c r="D2883" s="66" t="s">
        <v>291</v>
      </c>
      <c r="E2883" s="87">
        <f>+IF(ISNUMBER(DATA!N874),DATA!N874,"n/a")</f>
        <v>2.6666622053485298</v>
      </c>
      <c r="F2883" s="77">
        <f>+IF(ISNUMBER(DATA!O874),DATA!O874,"n/a")</f>
        <v>-4.6978327081621599E-2</v>
      </c>
      <c r="G2883" s="87">
        <f>+IF(ISNUMBER(DATA!X874),DATA!X874,"n/a")</f>
        <v>2.7150060296871401</v>
      </c>
      <c r="H2883" s="77">
        <f>+IF(ISNUMBER(DATA!Y874),DATA!Y874,"n/a")</f>
        <v>-3.1761539058067501E-2</v>
      </c>
      <c r="I2883" s="87">
        <f>+IF(ISNUMBER(DATA!AH874),DATA!AH874,"n/a")</f>
        <v>2.74081796046057</v>
      </c>
      <c r="J2883" s="77">
        <f>+IF(ISNUMBER(DATA!AI874),DATA!AI874,"n/a")</f>
        <v>-1.46556946369961E-2</v>
      </c>
      <c r="K2883" s="87">
        <f>+IF(ISNUMBER(DATA!AR874),DATA!AR874,"n/a")</f>
        <v>2.7324064693634198</v>
      </c>
      <c r="L2883" s="77">
        <f>+IF(ISNUMBER(DATA!AS874),DATA!AS874,"n/a")</f>
        <v>-7.2760643071921594E-2</v>
      </c>
      <c r="M2883" s="66"/>
      <c r="N2883" s="66"/>
      <c r="O2883" s="66"/>
      <c r="P2883" s="66"/>
      <c r="Q2883" s="66"/>
      <c r="S2883" s="70"/>
      <c r="U2883" s="70"/>
      <c r="W2883" s="70"/>
      <c r="Y2883" s="70"/>
    </row>
    <row r="2884" spans="1:25" s="69" customFormat="1" x14ac:dyDescent="0.2">
      <c r="A2884" s="66" t="s">
        <v>27</v>
      </c>
      <c r="B2884" s="66" t="s">
        <v>23</v>
      </c>
      <c r="C2884" s="66" t="s">
        <v>26</v>
      </c>
      <c r="D2884" s="66" t="s">
        <v>292</v>
      </c>
      <c r="E2884" s="87">
        <f>+IF(ISNUMBER(DATA!N875),DATA!N875,"n/a")</f>
        <v>2.7533369376175898</v>
      </c>
      <c r="F2884" s="77">
        <f>+IF(ISNUMBER(DATA!O875),DATA!O875,"n/a")</f>
        <v>8.0941544688698103E-2</v>
      </c>
      <c r="G2884" s="87">
        <f>+IF(ISNUMBER(DATA!X875),DATA!X875,"n/a")</f>
        <v>2.7699103667145999</v>
      </c>
      <c r="H2884" s="77">
        <f>+IF(ISNUMBER(DATA!Y875),DATA!Y875,"n/a")</f>
        <v>6.76712001006219E-2</v>
      </c>
      <c r="I2884" s="87">
        <f>+IF(ISNUMBER(DATA!AH875),DATA!AH875,"n/a")</f>
        <v>2.7279480448458702</v>
      </c>
      <c r="J2884" s="77">
        <f>+IF(ISNUMBER(DATA!AI875),DATA!AI875,"n/a")</f>
        <v>5.0408633673805603E-2</v>
      </c>
      <c r="K2884" s="87">
        <f>+IF(ISNUMBER(DATA!AR875),DATA!AR875,"n/a")</f>
        <v>2.68411643850399</v>
      </c>
      <c r="L2884" s="77">
        <f>+IF(ISNUMBER(DATA!AS875),DATA!AS875,"n/a")</f>
        <v>2.668181491415E-2</v>
      </c>
      <c r="M2884" s="66"/>
      <c r="N2884" s="66"/>
      <c r="O2884" s="66"/>
      <c r="P2884" s="66"/>
      <c r="Q2884" s="66"/>
      <c r="S2884" s="70"/>
      <c r="U2884" s="70"/>
      <c r="W2884" s="70"/>
      <c r="Y2884" s="70"/>
    </row>
    <row r="2885" spans="1:25" s="69" customFormat="1" x14ac:dyDescent="0.2">
      <c r="A2885" s="66" t="s">
        <v>27</v>
      </c>
      <c r="B2885" s="66" t="s">
        <v>23</v>
      </c>
      <c r="C2885" s="66" t="s">
        <v>26</v>
      </c>
      <c r="D2885" s="66" t="s">
        <v>293</v>
      </c>
      <c r="E2885" s="87">
        <f>+IF(ISNUMBER(DATA!N876),DATA!N876,"n/a")</f>
        <v>2.2462794591886102</v>
      </c>
      <c r="F2885" s="77">
        <f>+IF(ISNUMBER(DATA!O876),DATA!O876,"n/a")</f>
        <v>-4.2158669532516901E-2</v>
      </c>
      <c r="G2885" s="87">
        <f>+IF(ISNUMBER(DATA!X876),DATA!X876,"n/a")</f>
        <v>2.2847906641780402</v>
      </c>
      <c r="H2885" s="77">
        <f>+IF(ISNUMBER(DATA!Y876),DATA!Y876,"n/a")</f>
        <v>3.02609989196772E-2</v>
      </c>
      <c r="I2885" s="87">
        <f>+IF(ISNUMBER(DATA!AH876),DATA!AH876,"n/a")</f>
        <v>2.2937777341182999</v>
      </c>
      <c r="J2885" s="77">
        <f>+IF(ISNUMBER(DATA!AI876),DATA!AI876,"n/a")</f>
        <v>3.0314789712805101E-2</v>
      </c>
      <c r="K2885" s="87">
        <f>+IF(ISNUMBER(DATA!AR876),DATA!AR876,"n/a")</f>
        <v>2.3754630540421502</v>
      </c>
      <c r="L2885" s="77">
        <f>+IF(ISNUMBER(DATA!AS876),DATA!AS876,"n/a")</f>
        <v>5.7380629097760698E-2</v>
      </c>
      <c r="M2885" s="66"/>
      <c r="N2885" s="66"/>
      <c r="O2885" s="66"/>
      <c r="P2885" s="66"/>
      <c r="Q2885" s="66"/>
      <c r="S2885" s="70"/>
      <c r="U2885" s="70"/>
      <c r="W2885" s="70"/>
      <c r="Y2885" s="70"/>
    </row>
    <row r="2886" spans="1:25" s="69" customFormat="1" x14ac:dyDescent="0.2">
      <c r="A2886" s="66" t="s">
        <v>27</v>
      </c>
      <c r="B2886" s="66" t="s">
        <v>23</v>
      </c>
      <c r="C2886" s="66" t="s">
        <v>26</v>
      </c>
      <c r="D2886" s="66" t="s">
        <v>294</v>
      </c>
      <c r="E2886" s="87">
        <f>+IF(ISNUMBER(DATA!N877),DATA!N877,"n/a")</f>
        <v>2.0878603651452901</v>
      </c>
      <c r="F2886" s="77">
        <f>+IF(ISNUMBER(DATA!O877),DATA!O877,"n/a")</f>
        <v>-6.6876822348151302E-2</v>
      </c>
      <c r="G2886" s="87">
        <f>+IF(ISNUMBER(DATA!X877),DATA!X877,"n/a")</f>
        <v>2.14563112302644</v>
      </c>
      <c r="H2886" s="77">
        <f>+IF(ISNUMBER(DATA!Y877),DATA!Y877,"n/a")</f>
        <v>-1.5861703112087702E-2</v>
      </c>
      <c r="I2886" s="87">
        <f>+IF(ISNUMBER(DATA!AH877),DATA!AH877,"n/a")</f>
        <v>2.1337951614015198</v>
      </c>
      <c r="J2886" s="77">
        <f>+IF(ISNUMBER(DATA!AI877),DATA!AI877,"n/a")</f>
        <v>7.1457365697988797E-3</v>
      </c>
      <c r="K2886" s="87">
        <f>+IF(ISNUMBER(DATA!AR877),DATA!AR877,"n/a")</f>
        <v>2.14884689687262</v>
      </c>
      <c r="L2886" s="77">
        <f>+IF(ISNUMBER(DATA!AS877),DATA!AS877,"n/a")</f>
        <v>1.9385992576410799E-2</v>
      </c>
      <c r="M2886" s="66"/>
      <c r="N2886" s="66"/>
      <c r="O2886" s="66"/>
      <c r="P2886" s="66"/>
      <c r="Q2886" s="66"/>
      <c r="S2886" s="70"/>
      <c r="U2886" s="70"/>
      <c r="W2886" s="70"/>
      <c r="Y2886" s="70"/>
    </row>
    <row r="2887" spans="1:25" s="69" customFormat="1" x14ac:dyDescent="0.2">
      <c r="A2887" s="66" t="s">
        <v>27</v>
      </c>
      <c r="B2887" s="66" t="s">
        <v>23</v>
      </c>
      <c r="C2887" s="66" t="s">
        <v>26</v>
      </c>
      <c r="D2887" s="66" t="s">
        <v>295</v>
      </c>
      <c r="E2887" s="87">
        <f>+IF(ISNUMBER(DATA!N878),DATA!N878,"n/a")</f>
        <v>2.5845233036283402</v>
      </c>
      <c r="F2887" s="77">
        <f>+IF(ISNUMBER(DATA!O878),DATA!O878,"n/a")</f>
        <v>0.137899071982235</v>
      </c>
      <c r="G2887" s="87">
        <f>+IF(ISNUMBER(DATA!X878),DATA!X878,"n/a")</f>
        <v>2.5819706481611702</v>
      </c>
      <c r="H2887" s="77">
        <f>+IF(ISNUMBER(DATA!Y878),DATA!Y878,"n/a")</f>
        <v>0.14034939528578599</v>
      </c>
      <c r="I2887" s="87">
        <f>+IF(ISNUMBER(DATA!AH878),DATA!AH878,"n/a")</f>
        <v>2.54215021242522</v>
      </c>
      <c r="J2887" s="77">
        <f>+IF(ISNUMBER(DATA!AI878),DATA!AI878,"n/a")</f>
        <v>0.147152322212802</v>
      </c>
      <c r="K2887" s="87">
        <f>+IF(ISNUMBER(DATA!AR878),DATA!AR878,"n/a")</f>
        <v>2.41893790258823</v>
      </c>
      <c r="L2887" s="77">
        <f>+IF(ISNUMBER(DATA!AS878),DATA!AS878,"n/a")</f>
        <v>0.201866048814351</v>
      </c>
      <c r="M2887" s="66"/>
      <c r="N2887" s="66"/>
      <c r="O2887" s="66"/>
      <c r="P2887" s="66"/>
      <c r="Q2887" s="66"/>
      <c r="S2887" s="70"/>
      <c r="U2887" s="70"/>
      <c r="W2887" s="70"/>
      <c r="Y2887" s="70"/>
    </row>
    <row r="2888" spans="1:25" s="69" customFormat="1" x14ac:dyDescent="0.2">
      <c r="A2888" s="66" t="s">
        <v>27</v>
      </c>
      <c r="B2888" s="66" t="s">
        <v>23</v>
      </c>
      <c r="C2888" s="66" t="s">
        <v>26</v>
      </c>
      <c r="D2888" s="66" t="s">
        <v>296</v>
      </c>
      <c r="E2888" s="87">
        <f>+IF(ISNUMBER(DATA!N879),DATA!N879,"n/a")</f>
        <v>2.2954101559020699</v>
      </c>
      <c r="F2888" s="77">
        <f>+IF(ISNUMBER(DATA!O879),DATA!O879,"n/a")</f>
        <v>5.28202767176651E-2</v>
      </c>
      <c r="G2888" s="87">
        <f>+IF(ISNUMBER(DATA!X879),DATA!X879,"n/a")</f>
        <v>2.32115836221478</v>
      </c>
      <c r="H2888" s="77">
        <f>+IF(ISNUMBER(DATA!Y879),DATA!Y879,"n/a")</f>
        <v>5.5530765673363298E-2</v>
      </c>
      <c r="I2888" s="87">
        <f>+IF(ISNUMBER(DATA!AH879),DATA!AH879,"n/a")</f>
        <v>2.2926145445794601</v>
      </c>
      <c r="J2888" s="77">
        <f>+IF(ISNUMBER(DATA!AI879),DATA!AI879,"n/a")</f>
        <v>4.9942023423011302E-2</v>
      </c>
      <c r="K2888" s="87">
        <f>+IF(ISNUMBER(DATA!AR879),DATA!AR879,"n/a")</f>
        <v>2.2453631915230901</v>
      </c>
      <c r="L2888" s="77">
        <f>+IF(ISNUMBER(DATA!AS879),DATA!AS879,"n/a")</f>
        <v>5.3547346414642101E-2</v>
      </c>
      <c r="M2888" s="66"/>
      <c r="N2888" s="66"/>
      <c r="O2888" s="66"/>
      <c r="P2888" s="66"/>
      <c r="Q2888" s="66"/>
      <c r="S2888" s="70"/>
      <c r="U2888" s="70"/>
      <c r="W2888" s="70"/>
      <c r="Y2888" s="70"/>
    </row>
    <row r="2889" spans="1:25" s="69" customFormat="1" x14ac:dyDescent="0.2">
      <c r="A2889" s="66" t="s">
        <v>27</v>
      </c>
      <c r="B2889" s="66" t="s">
        <v>23</v>
      </c>
      <c r="C2889" s="66" t="s">
        <v>26</v>
      </c>
      <c r="D2889" s="66" t="s">
        <v>297</v>
      </c>
      <c r="E2889" s="87">
        <f>+IF(ISNUMBER(DATA!N880),DATA!N880,"n/a")</f>
        <v>2.1554489041316098</v>
      </c>
      <c r="F2889" s="77">
        <f>+IF(ISNUMBER(DATA!O880),DATA!O880,"n/a")</f>
        <v>-5.5760800220005097E-2</v>
      </c>
      <c r="G2889" s="87">
        <f>+IF(ISNUMBER(DATA!X880),DATA!X880,"n/a")</f>
        <v>2.2121491240983402</v>
      </c>
      <c r="H2889" s="77">
        <f>+IF(ISNUMBER(DATA!Y880),DATA!Y880,"n/a")</f>
        <v>-1.5811621628902602E-2</v>
      </c>
      <c r="I2889" s="87">
        <f>+IF(ISNUMBER(DATA!AH880),DATA!AH880,"n/a")</f>
        <v>2.2027839500776398</v>
      </c>
      <c r="J2889" s="77">
        <f>+IF(ISNUMBER(DATA!AI880),DATA!AI880,"n/a")</f>
        <v>-1.6231878675400001E-2</v>
      </c>
      <c r="K2889" s="87">
        <f>+IF(ISNUMBER(DATA!AR880),DATA!AR880,"n/a")</f>
        <v>2.2240341887371402</v>
      </c>
      <c r="L2889" s="77">
        <f>+IF(ISNUMBER(DATA!AS880),DATA!AS880,"n/a")</f>
        <v>-1.20070598033701E-2</v>
      </c>
      <c r="M2889" s="66"/>
      <c r="N2889" s="66"/>
      <c r="O2889" s="66"/>
      <c r="P2889" s="66"/>
      <c r="Q2889" s="66"/>
      <c r="S2889" s="70"/>
      <c r="U2889" s="70"/>
      <c r="W2889" s="70"/>
      <c r="Y2889" s="70"/>
    </row>
    <row r="2890" spans="1:25" s="69" customFormat="1" x14ac:dyDescent="0.2">
      <c r="A2890" s="66" t="s">
        <v>27</v>
      </c>
      <c r="B2890" s="66" t="s">
        <v>23</v>
      </c>
      <c r="C2890" s="66" t="s">
        <v>26</v>
      </c>
      <c r="D2890" s="66" t="s">
        <v>298</v>
      </c>
      <c r="E2890" s="87">
        <f>+IF(ISNUMBER(DATA!N881),DATA!N881,"n/a")</f>
        <v>2.3791089807869201</v>
      </c>
      <c r="F2890" s="77">
        <f>+IF(ISNUMBER(DATA!O881),DATA!O881,"n/a")</f>
        <v>-4.3381571640623402E-2</v>
      </c>
      <c r="G2890" s="87">
        <f>+IF(ISNUMBER(DATA!X881),DATA!X881,"n/a")</f>
        <v>2.4261389156116699</v>
      </c>
      <c r="H2890" s="77">
        <f>+IF(ISNUMBER(DATA!Y881),DATA!Y881,"n/a")</f>
        <v>-8.1585739900944497E-3</v>
      </c>
      <c r="I2890" s="87">
        <f>+IF(ISNUMBER(DATA!AH881),DATA!AH881,"n/a")</f>
        <v>2.43203784607815</v>
      </c>
      <c r="J2890" s="77">
        <f>+IF(ISNUMBER(DATA!AI881),DATA!AI881,"n/a")</f>
        <v>5.60080851510825E-3</v>
      </c>
      <c r="K2890" s="87">
        <f>+IF(ISNUMBER(DATA!AR881),DATA!AR881,"n/a")</f>
        <v>2.4323067867800301</v>
      </c>
      <c r="L2890" s="77">
        <f>+IF(ISNUMBER(DATA!AS881),DATA!AS881,"n/a")</f>
        <v>3.7771914290900201E-3</v>
      </c>
      <c r="M2890" s="66"/>
      <c r="N2890" s="66"/>
      <c r="O2890" s="66"/>
      <c r="P2890" s="66"/>
      <c r="Q2890" s="66"/>
      <c r="S2890" s="70"/>
      <c r="U2890" s="70"/>
      <c r="W2890" s="70"/>
      <c r="Y2890" s="70"/>
    </row>
    <row r="2891" spans="1:25" s="69" customFormat="1" x14ac:dyDescent="0.2">
      <c r="A2891" s="66" t="s">
        <v>27</v>
      </c>
      <c r="B2891" s="66" t="s">
        <v>23</v>
      </c>
      <c r="C2891" s="66" t="s">
        <v>26</v>
      </c>
      <c r="D2891" s="66" t="s">
        <v>299</v>
      </c>
      <c r="E2891" s="87">
        <f>+IF(ISNUMBER(DATA!N882),DATA!N882,"n/a")</f>
        <v>2.1888710782066298</v>
      </c>
      <c r="F2891" s="77">
        <f>+IF(ISNUMBER(DATA!O882),DATA!O882,"n/a")</f>
        <v>1.9115172400304001E-2</v>
      </c>
      <c r="G2891" s="87">
        <f>+IF(ISNUMBER(DATA!X882),DATA!X882,"n/a")</f>
        <v>2.2520675314625098</v>
      </c>
      <c r="H2891" s="77">
        <f>+IF(ISNUMBER(DATA!Y882),DATA!Y882,"n/a")</f>
        <v>3.72032689072977E-2</v>
      </c>
      <c r="I2891" s="87">
        <f>+IF(ISNUMBER(DATA!AH882),DATA!AH882,"n/a")</f>
        <v>2.2371309127449601</v>
      </c>
      <c r="J2891" s="77">
        <f>+IF(ISNUMBER(DATA!AI882),DATA!AI882,"n/a")</f>
        <v>1.5071000089763399E-2</v>
      </c>
      <c r="K2891" s="87">
        <f>+IF(ISNUMBER(DATA!AR882),DATA!AR882,"n/a")</f>
        <v>2.2107845981266498</v>
      </c>
      <c r="L2891" s="77">
        <f>+IF(ISNUMBER(DATA!AS882),DATA!AS882,"n/a")</f>
        <v>-6.1516141679669499E-3</v>
      </c>
      <c r="M2891" s="66"/>
      <c r="N2891" s="66"/>
      <c r="O2891" s="66"/>
      <c r="P2891" s="66"/>
      <c r="Q2891" s="66"/>
      <c r="S2891" s="70"/>
      <c r="U2891" s="70"/>
      <c r="W2891" s="70"/>
      <c r="Y2891" s="70"/>
    </row>
    <row r="2892" spans="1:25" s="69" customFormat="1" x14ac:dyDescent="0.2">
      <c r="A2892" s="66" t="s">
        <v>27</v>
      </c>
      <c r="B2892" s="66" t="s">
        <v>23</v>
      </c>
      <c r="C2892" s="66" t="s">
        <v>26</v>
      </c>
      <c r="D2892" s="66" t="s">
        <v>300</v>
      </c>
      <c r="E2892" s="87">
        <f>+IF(ISNUMBER(DATA!N883),DATA!N883,"n/a")</f>
        <v>2.3756941682114898</v>
      </c>
      <c r="F2892" s="77">
        <f>+IF(ISNUMBER(DATA!O883),DATA!O883,"n/a")</f>
        <v>-6.3135275737712396E-2</v>
      </c>
      <c r="G2892" s="87">
        <f>+IF(ISNUMBER(DATA!X883),DATA!X883,"n/a")</f>
        <v>2.3291124946239798</v>
      </c>
      <c r="H2892" s="77">
        <f>+IF(ISNUMBER(DATA!Y883),DATA!Y883,"n/a")</f>
        <v>-6.8797328482511397E-2</v>
      </c>
      <c r="I2892" s="87">
        <f>+IF(ISNUMBER(DATA!AH883),DATA!AH883,"n/a")</f>
        <v>2.2484277526526699</v>
      </c>
      <c r="J2892" s="77">
        <f>+IF(ISNUMBER(DATA!AI883),DATA!AI883,"n/a")</f>
        <v>-9.8146533441876502E-2</v>
      </c>
      <c r="K2892" s="87">
        <f>+IF(ISNUMBER(DATA!AR883),DATA!AR883,"n/a")</f>
        <v>2.3348780794224702</v>
      </c>
      <c r="L2892" s="77">
        <f>+IF(ISNUMBER(DATA!AS883),DATA!AS883,"n/a")</f>
        <v>-6.0877733040270901E-2</v>
      </c>
      <c r="M2892" s="66"/>
      <c r="N2892" s="66"/>
      <c r="O2892" s="66"/>
      <c r="P2892" s="66"/>
      <c r="Q2892" s="66"/>
      <c r="S2892" s="70"/>
      <c r="U2892" s="70"/>
      <c r="W2892" s="70"/>
      <c r="Y2892" s="70"/>
    </row>
    <row r="2893" spans="1:25" s="69" customFormat="1" x14ac:dyDescent="0.2">
      <c r="A2893" s="66" t="s">
        <v>27</v>
      </c>
      <c r="B2893" s="66" t="s">
        <v>23</v>
      </c>
      <c r="C2893" s="66" t="s">
        <v>26</v>
      </c>
      <c r="D2893" s="66" t="s">
        <v>301</v>
      </c>
      <c r="E2893" s="87">
        <f>+IF(ISNUMBER(DATA!N884),DATA!N884,"n/a")</f>
        <v>2.4029477140692102</v>
      </c>
      <c r="F2893" s="77">
        <f>+IF(ISNUMBER(DATA!O884),DATA!O884,"n/a")</f>
        <v>1.90674068716221E-3</v>
      </c>
      <c r="G2893" s="87">
        <f>+IF(ISNUMBER(DATA!X884),DATA!X884,"n/a")</f>
        <v>2.41405277510427</v>
      </c>
      <c r="H2893" s="77">
        <f>+IF(ISNUMBER(DATA!Y884),DATA!Y884,"n/a")</f>
        <v>6.6355371537291704E-3</v>
      </c>
      <c r="I2893" s="87">
        <f>+IF(ISNUMBER(DATA!AH884),DATA!AH884,"n/a")</f>
        <v>2.42786475261827</v>
      </c>
      <c r="J2893" s="77">
        <f>+IF(ISNUMBER(DATA!AI884),DATA!AI884,"n/a")</f>
        <v>-1.54228417378976E-2</v>
      </c>
      <c r="K2893" s="87">
        <f>+IF(ISNUMBER(DATA!AR884),DATA!AR884,"n/a")</f>
        <v>2.4038903771404598</v>
      </c>
      <c r="L2893" s="77">
        <f>+IF(ISNUMBER(DATA!AS884),DATA!AS884,"n/a")</f>
        <v>-3.0955781559868899E-2</v>
      </c>
      <c r="M2893" s="66"/>
      <c r="N2893" s="66"/>
      <c r="O2893" s="66"/>
      <c r="P2893" s="66"/>
      <c r="Q2893" s="66"/>
      <c r="S2893" s="70"/>
      <c r="U2893" s="70"/>
      <c r="W2893" s="70"/>
      <c r="Y2893" s="70"/>
    </row>
    <row r="2894" spans="1:25" s="69" customFormat="1" x14ac:dyDescent="0.2">
      <c r="A2894" s="66" t="s">
        <v>27</v>
      </c>
      <c r="B2894" s="66" t="s">
        <v>23</v>
      </c>
      <c r="C2894" s="66" t="s">
        <v>26</v>
      </c>
      <c r="D2894" s="66" t="s">
        <v>302</v>
      </c>
      <c r="E2894" s="87">
        <f>+IF(ISNUMBER(DATA!N885),DATA!N885,"n/a")</f>
        <v>2.10135212270677</v>
      </c>
      <c r="F2894" s="77">
        <f>+IF(ISNUMBER(DATA!O885),DATA!O885,"n/a")</f>
        <v>-5.6328229539925299E-2</v>
      </c>
      <c r="G2894" s="87">
        <f>+IF(ISNUMBER(DATA!X885),DATA!X885,"n/a")</f>
        <v>2.1541954005446802</v>
      </c>
      <c r="H2894" s="77">
        <f>+IF(ISNUMBER(DATA!Y885),DATA!Y885,"n/a")</f>
        <v>-7.79579597215126E-3</v>
      </c>
      <c r="I2894" s="87">
        <f>+IF(ISNUMBER(DATA!AH885),DATA!AH885,"n/a")</f>
        <v>2.1441796360780301</v>
      </c>
      <c r="J2894" s="77">
        <f>+IF(ISNUMBER(DATA!AI885),DATA!AI885,"n/a")</f>
        <v>1.57252655525448E-2</v>
      </c>
      <c r="K2894" s="87">
        <f>+IF(ISNUMBER(DATA!AR885),DATA!AR885,"n/a")</f>
        <v>2.1531479814033001</v>
      </c>
      <c r="L2894" s="77">
        <f>+IF(ISNUMBER(DATA!AS885),DATA!AS885,"n/a")</f>
        <v>2.1974665897160399E-2</v>
      </c>
      <c r="M2894" s="66"/>
      <c r="N2894" s="66"/>
      <c r="O2894" s="66"/>
      <c r="P2894" s="66"/>
      <c r="Q2894" s="66"/>
      <c r="S2894" s="70"/>
      <c r="U2894" s="70"/>
      <c r="W2894" s="70"/>
      <c r="Y2894" s="70"/>
    </row>
    <row r="2895" spans="1:25" s="69" customFormat="1" x14ac:dyDescent="0.2">
      <c r="A2895" s="66" t="s">
        <v>27</v>
      </c>
      <c r="B2895" s="66" t="s">
        <v>23</v>
      </c>
      <c r="C2895" s="66" t="s">
        <v>26</v>
      </c>
      <c r="D2895" s="66" t="s">
        <v>303</v>
      </c>
      <c r="E2895" s="87">
        <f>+IF(ISNUMBER(DATA!N886),DATA!N886,"n/a")</f>
        <v>2.4489539372043998</v>
      </c>
      <c r="F2895" s="77">
        <f>+IF(ISNUMBER(DATA!O886),DATA!O886,"n/a")</f>
        <v>-4.3138683561439899E-2</v>
      </c>
      <c r="G2895" s="87">
        <f>+IF(ISNUMBER(DATA!X886),DATA!X886,"n/a")</f>
        <v>2.4294155647342399</v>
      </c>
      <c r="H2895" s="77">
        <f>+IF(ISNUMBER(DATA!Y886),DATA!Y886,"n/a")</f>
        <v>-9.6558612841658401E-3</v>
      </c>
      <c r="I2895" s="87">
        <f>+IF(ISNUMBER(DATA!AH886),DATA!AH886,"n/a")</f>
        <v>2.4480578284545902</v>
      </c>
      <c r="J2895" s="77">
        <f>+IF(ISNUMBER(DATA!AI886),DATA!AI886,"n/a")</f>
        <v>3.4375278290970597E-2</v>
      </c>
      <c r="K2895" s="87">
        <f>+IF(ISNUMBER(DATA!AR886),DATA!AR886,"n/a")</f>
        <v>2.4805186552160698</v>
      </c>
      <c r="L2895" s="77">
        <f>+IF(ISNUMBER(DATA!AS886),DATA!AS886,"n/a")</f>
        <v>5.2270067212103102E-2</v>
      </c>
      <c r="M2895" s="66"/>
      <c r="N2895" s="66"/>
      <c r="O2895" s="66"/>
      <c r="P2895" s="66"/>
      <c r="Q2895" s="66"/>
      <c r="S2895" s="70"/>
      <c r="U2895" s="70"/>
      <c r="W2895" s="70"/>
      <c r="Y2895" s="70"/>
    </row>
    <row r="2896" spans="1:25" s="69" customFormat="1" x14ac:dyDescent="0.2">
      <c r="A2896" s="66" t="s">
        <v>27</v>
      </c>
      <c r="B2896" s="66" t="s">
        <v>23</v>
      </c>
      <c r="C2896" s="66" t="s">
        <v>26</v>
      </c>
      <c r="D2896" s="66" t="s">
        <v>304</v>
      </c>
      <c r="E2896" s="87">
        <f>+IF(ISNUMBER(DATA!N887),DATA!N887,"n/a")</f>
        <v>2.1255293372177801</v>
      </c>
      <c r="F2896" s="77">
        <f>+IF(ISNUMBER(DATA!O887),DATA!O887,"n/a")</f>
        <v>1.7016938624685601E-2</v>
      </c>
      <c r="G2896" s="87">
        <f>+IF(ISNUMBER(DATA!X887),DATA!X887,"n/a")</f>
        <v>2.16560801312135</v>
      </c>
      <c r="H2896" s="77">
        <f>+IF(ISNUMBER(DATA!Y887),DATA!Y887,"n/a")</f>
        <v>2.49663501298658E-2</v>
      </c>
      <c r="I2896" s="87">
        <f>+IF(ISNUMBER(DATA!AH887),DATA!AH887,"n/a")</f>
        <v>2.1506759177117001</v>
      </c>
      <c r="J2896" s="77">
        <f>+IF(ISNUMBER(DATA!AI887),DATA!AI887,"n/a")</f>
        <v>1.20193832772572E-2</v>
      </c>
      <c r="K2896" s="87">
        <f>+IF(ISNUMBER(DATA!AR887),DATA!AR887,"n/a")</f>
        <v>2.1334514202102799</v>
      </c>
      <c r="L2896" s="77">
        <f>+IF(ISNUMBER(DATA!AS887),DATA!AS887,"n/a")</f>
        <v>-3.7180481214085502E-3</v>
      </c>
      <c r="M2896" s="66"/>
      <c r="N2896" s="66"/>
      <c r="O2896" s="66"/>
      <c r="P2896" s="66"/>
      <c r="Q2896" s="66"/>
      <c r="S2896" s="70"/>
      <c r="U2896" s="70"/>
      <c r="W2896" s="70"/>
      <c r="Y2896" s="70"/>
    </row>
    <row r="2897" spans="1:25" s="69" customFormat="1" x14ac:dyDescent="0.2">
      <c r="A2897" s="66" t="s">
        <v>27</v>
      </c>
      <c r="B2897" s="66" t="s">
        <v>23</v>
      </c>
      <c r="C2897" s="66" t="s">
        <v>26</v>
      </c>
      <c r="D2897" s="66" t="s">
        <v>305</v>
      </c>
      <c r="E2897" s="87">
        <f>+IF(ISNUMBER(DATA!N888),DATA!N888,"n/a")</f>
        <v>2.6572206715225302</v>
      </c>
      <c r="F2897" s="77">
        <f>+IF(ISNUMBER(DATA!O888),DATA!O888,"n/a")</f>
        <v>9.3758697487870496E-2</v>
      </c>
      <c r="G2897" s="87">
        <f>+IF(ISNUMBER(DATA!X888),DATA!X888,"n/a")</f>
        <v>2.6579811045166699</v>
      </c>
      <c r="H2897" s="77">
        <f>+IF(ISNUMBER(DATA!Y888),DATA!Y888,"n/a")</f>
        <v>6.3441921264916601E-2</v>
      </c>
      <c r="I2897" s="87">
        <f>+IF(ISNUMBER(DATA!AH888),DATA!AH888,"n/a")</f>
        <v>2.65576587732262</v>
      </c>
      <c r="J2897" s="77">
        <f>+IF(ISNUMBER(DATA!AI888),DATA!AI888,"n/a")</f>
        <v>-7.07523501694693E-3</v>
      </c>
      <c r="K2897" s="87">
        <f>+IF(ISNUMBER(DATA!AR888),DATA!AR888,"n/a")</f>
        <v>2.5908047606767601</v>
      </c>
      <c r="L2897" s="77">
        <f>+IF(ISNUMBER(DATA!AS888),DATA!AS888,"n/a")</f>
        <v>-4.2387879292323698E-3</v>
      </c>
      <c r="M2897" s="66"/>
      <c r="N2897" s="66"/>
      <c r="O2897" s="66"/>
      <c r="P2897" s="66"/>
      <c r="Q2897" s="66"/>
      <c r="S2897" s="70"/>
      <c r="U2897" s="70"/>
      <c r="W2897" s="70"/>
      <c r="Y2897" s="70"/>
    </row>
    <row r="2898" spans="1:25" s="69" customFormat="1" x14ac:dyDescent="0.2">
      <c r="A2898" s="66" t="s">
        <v>27</v>
      </c>
      <c r="B2898" s="66" t="s">
        <v>23</v>
      </c>
      <c r="C2898" s="66" t="s">
        <v>26</v>
      </c>
      <c r="D2898" s="66" t="s">
        <v>306</v>
      </c>
      <c r="E2898" s="87">
        <f>+IF(ISNUMBER(DATA!N889),DATA!N889,"n/a")</f>
        <v>2.6790974070095399</v>
      </c>
      <c r="F2898" s="77">
        <f>+IF(ISNUMBER(DATA!O889),DATA!O889,"n/a")</f>
        <v>1.6849812680342399E-2</v>
      </c>
      <c r="G2898" s="87">
        <f>+IF(ISNUMBER(DATA!X889),DATA!X889,"n/a")</f>
        <v>2.69647884927336</v>
      </c>
      <c r="H2898" s="77">
        <f>+IF(ISNUMBER(DATA!Y889),DATA!Y889,"n/a")</f>
        <v>1.09693418182521E-2</v>
      </c>
      <c r="I2898" s="87">
        <f>+IF(ISNUMBER(DATA!AH889),DATA!AH889,"n/a")</f>
        <v>2.6951630843570502</v>
      </c>
      <c r="J2898" s="77">
        <f>+IF(ISNUMBER(DATA!AI889),DATA!AI889,"n/a")</f>
        <v>-2.0495823584115901E-2</v>
      </c>
      <c r="K2898" s="87">
        <f>+IF(ISNUMBER(DATA!AR889),DATA!AR889,"n/a")</f>
        <v>2.7105664757177501</v>
      </c>
      <c r="L2898" s="77">
        <f>+IF(ISNUMBER(DATA!AS889),DATA!AS889,"n/a")</f>
        <v>-1.1135791574471299E-2</v>
      </c>
      <c r="M2898" s="66"/>
      <c r="N2898" s="66"/>
      <c r="O2898" s="66"/>
      <c r="P2898" s="66"/>
      <c r="Q2898" s="66"/>
      <c r="S2898" s="70"/>
      <c r="U2898" s="70"/>
      <c r="W2898" s="70"/>
      <c r="Y2898" s="70"/>
    </row>
    <row r="2899" spans="1:25" s="69" customFormat="1" x14ac:dyDescent="0.2">
      <c r="A2899" s="66" t="s">
        <v>27</v>
      </c>
      <c r="B2899" s="66" t="s">
        <v>23</v>
      </c>
      <c r="C2899" s="66" t="s">
        <v>26</v>
      </c>
      <c r="D2899" s="66" t="s">
        <v>307</v>
      </c>
      <c r="E2899" s="87">
        <f>+IF(ISNUMBER(DATA!N890),DATA!N890,"n/a")</f>
        <v>2.4829417171480399</v>
      </c>
      <c r="F2899" s="77">
        <f>+IF(ISNUMBER(DATA!O890),DATA!O890,"n/a")</f>
        <v>-5.3218222247234603E-2</v>
      </c>
      <c r="G2899" s="87">
        <f>+IF(ISNUMBER(DATA!X890),DATA!X890,"n/a")</f>
        <v>2.5142546506663699</v>
      </c>
      <c r="H2899" s="77">
        <f>+IF(ISNUMBER(DATA!Y890),DATA!Y890,"n/a")</f>
        <v>1.2052193287919399E-2</v>
      </c>
      <c r="I2899" s="87">
        <f>+IF(ISNUMBER(DATA!AH890),DATA!AH890,"n/a")</f>
        <v>2.5138027422101898</v>
      </c>
      <c r="J2899" s="77">
        <f>+IF(ISNUMBER(DATA!AI890),DATA!AI890,"n/a")</f>
        <v>0.115235356897297</v>
      </c>
      <c r="K2899" s="87">
        <f>+IF(ISNUMBER(DATA!AR890),DATA!AR890,"n/a")</f>
        <v>2.4870507482303599</v>
      </c>
      <c r="L2899" s="77">
        <f>+IF(ISNUMBER(DATA!AS890),DATA!AS890,"n/a")</f>
        <v>0.154632872538532</v>
      </c>
      <c r="M2899" s="66"/>
      <c r="N2899" s="66"/>
      <c r="O2899" s="66"/>
      <c r="P2899" s="66"/>
      <c r="Q2899" s="66"/>
      <c r="S2899" s="70"/>
      <c r="U2899" s="70"/>
      <c r="W2899" s="70"/>
      <c r="Y2899" s="70"/>
    </row>
    <row r="2900" spans="1:25" s="69" customFormat="1" x14ac:dyDescent="0.2">
      <c r="A2900" s="66" t="s">
        <v>27</v>
      </c>
      <c r="B2900" s="66" t="s">
        <v>23</v>
      </c>
      <c r="C2900" s="66" t="s">
        <v>26</v>
      </c>
      <c r="D2900" s="66" t="s">
        <v>308</v>
      </c>
      <c r="E2900" s="87">
        <f>+IF(ISNUMBER(DATA!N891),DATA!N891,"n/a")</f>
        <v>2.3250754154139499</v>
      </c>
      <c r="F2900" s="77">
        <f>+IF(ISNUMBER(DATA!O891),DATA!O891,"n/a")</f>
        <v>-7.26737424150838E-2</v>
      </c>
      <c r="G2900" s="87">
        <f>+IF(ISNUMBER(DATA!X891),DATA!X891,"n/a")</f>
        <v>2.36323792159427</v>
      </c>
      <c r="H2900" s="77">
        <f>+IF(ISNUMBER(DATA!Y891),DATA!Y891,"n/a")</f>
        <v>-7.0221882411717201E-2</v>
      </c>
      <c r="I2900" s="87">
        <f>+IF(ISNUMBER(DATA!AH891),DATA!AH891,"n/a")</f>
        <v>2.35469481500804</v>
      </c>
      <c r="J2900" s="77">
        <f>+IF(ISNUMBER(DATA!AI891),DATA!AI891,"n/a")</f>
        <v>-8.3150319816468005E-2</v>
      </c>
      <c r="K2900" s="87">
        <f>+IF(ISNUMBER(DATA!AR891),DATA!AR891,"n/a")</f>
        <v>2.3662137651730202</v>
      </c>
      <c r="L2900" s="77">
        <f>+IF(ISNUMBER(DATA!AS891),DATA!AS891,"n/a")</f>
        <v>-6.7260939629098696E-2</v>
      </c>
      <c r="M2900" s="66"/>
      <c r="N2900" s="66"/>
      <c r="O2900" s="66"/>
      <c r="P2900" s="66"/>
      <c r="Q2900" s="66"/>
      <c r="S2900" s="70"/>
      <c r="U2900" s="70"/>
      <c r="W2900" s="70"/>
      <c r="Y2900" s="70"/>
    </row>
    <row r="2901" spans="1:25" s="69" customFormat="1" x14ac:dyDescent="0.2">
      <c r="A2901" s="66" t="s">
        <v>27</v>
      </c>
      <c r="B2901" s="66" t="s">
        <v>23</v>
      </c>
      <c r="C2901" s="66" t="s">
        <v>26</v>
      </c>
      <c r="D2901" s="66" t="s">
        <v>309</v>
      </c>
      <c r="E2901" s="87">
        <f>+IF(ISNUMBER(DATA!N892),DATA!N892,"n/a")</f>
        <v>2.2224157791048098</v>
      </c>
      <c r="F2901" s="77">
        <f>+IF(ISNUMBER(DATA!O892),DATA!O892,"n/a")</f>
        <v>-5.3947864835492999E-2</v>
      </c>
      <c r="G2901" s="87">
        <f>+IF(ISNUMBER(DATA!X892),DATA!X892,"n/a")</f>
        <v>2.2686750352857201</v>
      </c>
      <c r="H2901" s="77">
        <f>+IF(ISNUMBER(DATA!Y892),DATA!Y892,"n/a")</f>
        <v>-3.50357953329999E-2</v>
      </c>
      <c r="I2901" s="87">
        <f>+IF(ISNUMBER(DATA!AH892),DATA!AH892,"n/a")</f>
        <v>2.2460271734917301</v>
      </c>
      <c r="J2901" s="77">
        <f>+IF(ISNUMBER(DATA!AI892),DATA!AI892,"n/a")</f>
        <v>-4.4267537734767597E-2</v>
      </c>
      <c r="K2901" s="87">
        <f>+IF(ISNUMBER(DATA!AR892),DATA!AR892,"n/a")</f>
        <v>2.2490045956859399</v>
      </c>
      <c r="L2901" s="77">
        <f>+IF(ISNUMBER(DATA!AS892),DATA!AS892,"n/a")</f>
        <v>-3.3173656487901798E-2</v>
      </c>
      <c r="M2901" s="66"/>
      <c r="N2901" s="66"/>
      <c r="O2901" s="66"/>
      <c r="P2901" s="66"/>
      <c r="Q2901" s="66"/>
      <c r="S2901" s="70"/>
      <c r="U2901" s="70"/>
      <c r="W2901" s="70"/>
      <c r="Y2901" s="70"/>
    </row>
    <row r="2902" spans="1:25" s="69" customFormat="1" x14ac:dyDescent="0.2">
      <c r="A2902" s="66" t="s">
        <v>27</v>
      </c>
      <c r="B2902" s="66" t="s">
        <v>23</v>
      </c>
      <c r="C2902" s="66" t="s">
        <v>26</v>
      </c>
      <c r="D2902" s="66" t="s">
        <v>310</v>
      </c>
      <c r="E2902" s="87">
        <f>+IF(ISNUMBER(DATA!N893),DATA!N893,"n/a")</f>
        <v>2.3147579435550298</v>
      </c>
      <c r="F2902" s="77">
        <f>+IF(ISNUMBER(DATA!O893),DATA!O893,"n/a")</f>
        <v>-0.12926745951993199</v>
      </c>
      <c r="G2902" s="87">
        <f>+IF(ISNUMBER(DATA!X893),DATA!X893,"n/a")</f>
        <v>2.3570995305173001</v>
      </c>
      <c r="H2902" s="77">
        <f>+IF(ISNUMBER(DATA!Y893),DATA!Y893,"n/a")</f>
        <v>-0.115265933881466</v>
      </c>
      <c r="I2902" s="87">
        <f>+IF(ISNUMBER(DATA!AH893),DATA!AH893,"n/a")</f>
        <v>2.3367945424536001</v>
      </c>
      <c r="J2902" s="77">
        <f>+IF(ISNUMBER(DATA!AI893),DATA!AI893,"n/a")</f>
        <v>-0.13310863793174699</v>
      </c>
      <c r="K2902" s="87">
        <f>+IF(ISNUMBER(DATA!AR893),DATA!AR893,"n/a")</f>
        <v>2.3835517068144201</v>
      </c>
      <c r="L2902" s="77">
        <f>+IF(ISNUMBER(DATA!AS893),DATA!AS893,"n/a")</f>
        <v>-0.113161982883778</v>
      </c>
      <c r="M2902" s="66"/>
      <c r="N2902" s="66"/>
      <c r="O2902" s="66"/>
      <c r="P2902" s="66"/>
      <c r="Q2902" s="66"/>
      <c r="S2902" s="70"/>
      <c r="U2902" s="70"/>
      <c r="W2902" s="70"/>
      <c r="Y2902" s="70"/>
    </row>
    <row r="2903" spans="1:25" s="69" customFormat="1" x14ac:dyDescent="0.2">
      <c r="A2903" s="66" t="s">
        <v>27</v>
      </c>
      <c r="B2903" s="66" t="s">
        <v>23</v>
      </c>
      <c r="C2903" s="66" t="s">
        <v>26</v>
      </c>
      <c r="D2903" s="66" t="s">
        <v>311</v>
      </c>
      <c r="E2903" s="87">
        <f>+IF(ISNUMBER(DATA!N894),DATA!N894,"n/a")</f>
        <v>2.9594101631919298</v>
      </c>
      <c r="F2903" s="77">
        <f>+IF(ISNUMBER(DATA!O894),DATA!O894,"n/a")</f>
        <v>5.12147904192371E-2</v>
      </c>
      <c r="G2903" s="87">
        <f>+IF(ISNUMBER(DATA!X894),DATA!X894,"n/a")</f>
        <v>2.9969409880671698</v>
      </c>
      <c r="H2903" s="77">
        <f>+IF(ISNUMBER(DATA!Y894),DATA!Y894,"n/a")</f>
        <v>3.9160294524976297E-2</v>
      </c>
      <c r="I2903" s="87">
        <f>+IF(ISNUMBER(DATA!AH894),DATA!AH894,"n/a")</f>
        <v>3.0324155889483202</v>
      </c>
      <c r="J2903" s="77">
        <f>+IF(ISNUMBER(DATA!AI894),DATA!AI894,"n/a")</f>
        <v>8.7647392699849794E-2</v>
      </c>
      <c r="K2903" s="87">
        <f>+IF(ISNUMBER(DATA!AR894),DATA!AR894,"n/a")</f>
        <v>2.9231173141970599</v>
      </c>
      <c r="L2903" s="77">
        <f>+IF(ISNUMBER(DATA!AS894),DATA!AS894,"n/a")</f>
        <v>5.43449059061306E-2</v>
      </c>
      <c r="M2903" s="66"/>
      <c r="N2903" s="66"/>
      <c r="O2903" s="66"/>
      <c r="P2903" s="66"/>
      <c r="Q2903" s="66"/>
      <c r="S2903" s="70"/>
      <c r="U2903" s="70"/>
      <c r="W2903" s="70"/>
      <c r="Y2903" s="70"/>
    </row>
    <row r="2904" spans="1:25" s="69" customFormat="1" x14ac:dyDescent="0.2">
      <c r="A2904" s="66" t="s">
        <v>27</v>
      </c>
      <c r="B2904" s="66" t="s">
        <v>23</v>
      </c>
      <c r="C2904" s="66" t="s">
        <v>26</v>
      </c>
      <c r="D2904" s="66" t="s">
        <v>312</v>
      </c>
      <c r="E2904" s="87">
        <f>+IF(ISNUMBER(DATA!N895),DATA!N895,"n/a")</f>
        <v>2.4787217235188499</v>
      </c>
      <c r="F2904" s="77">
        <f>+IF(ISNUMBER(DATA!O895),DATA!O895,"n/a")</f>
        <v>1.6986562387148001E-2</v>
      </c>
      <c r="G2904" s="87">
        <f>+IF(ISNUMBER(DATA!X895),DATA!X895,"n/a")</f>
        <v>2.4997306527127501</v>
      </c>
      <c r="H2904" s="77">
        <f>+IF(ISNUMBER(DATA!Y895),DATA!Y895,"n/a")</f>
        <v>3.3691181689953401E-2</v>
      </c>
      <c r="I2904" s="87">
        <f>+IF(ISNUMBER(DATA!AH895),DATA!AH895,"n/a")</f>
        <v>2.4921489877089602</v>
      </c>
      <c r="J2904" s="77">
        <f>+IF(ISNUMBER(DATA!AI895),DATA!AI895,"n/a")</f>
        <v>-5.0911152811324301E-2</v>
      </c>
      <c r="K2904" s="87">
        <f>+IF(ISNUMBER(DATA!AR895),DATA!AR895,"n/a")</f>
        <v>2.4590694979251602</v>
      </c>
      <c r="L2904" s="77">
        <f>+IF(ISNUMBER(DATA!AS895),DATA!AS895,"n/a")</f>
        <v>-9.4599504990572306E-2</v>
      </c>
      <c r="M2904" s="66"/>
      <c r="N2904" s="66"/>
      <c r="O2904" s="66"/>
      <c r="P2904" s="66"/>
      <c r="Q2904" s="66"/>
      <c r="S2904" s="70"/>
      <c r="U2904" s="70"/>
      <c r="W2904" s="70"/>
      <c r="Y2904" s="70"/>
    </row>
    <row r="2905" spans="1:25" s="69" customFormat="1" x14ac:dyDescent="0.2">
      <c r="A2905" s="66" t="s">
        <v>27</v>
      </c>
      <c r="B2905" s="66" t="s">
        <v>23</v>
      </c>
      <c r="C2905" s="66" t="s">
        <v>26</v>
      </c>
      <c r="D2905" s="66" t="s">
        <v>313</v>
      </c>
      <c r="E2905" s="87">
        <f>+IF(ISNUMBER(DATA!N896),DATA!N896,"n/a")</f>
        <v>2.7904573715524799</v>
      </c>
      <c r="F2905" s="77">
        <f>+IF(ISNUMBER(DATA!O896),DATA!O896,"n/a")</f>
        <v>0.154995421390836</v>
      </c>
      <c r="G2905" s="87">
        <f>+IF(ISNUMBER(DATA!X896),DATA!X896,"n/a")</f>
        <v>2.8061741808421199</v>
      </c>
      <c r="H2905" s="77">
        <f>+IF(ISNUMBER(DATA!Y896),DATA!Y896,"n/a")</f>
        <v>9.4176586922919303E-2</v>
      </c>
      <c r="I2905" s="87">
        <f>+IF(ISNUMBER(DATA!AH896),DATA!AH896,"n/a")</f>
        <v>2.79103511141648</v>
      </c>
      <c r="J2905" s="77">
        <f>+IF(ISNUMBER(DATA!AI896),DATA!AI896,"n/a")</f>
        <v>7.2547558236854395E-2</v>
      </c>
      <c r="K2905" s="87">
        <f>+IF(ISNUMBER(DATA!AR896),DATA!AR896,"n/a")</f>
        <v>2.70951937073611</v>
      </c>
      <c r="L2905" s="77">
        <f>+IF(ISNUMBER(DATA!AS896),DATA!AS896,"n/a")</f>
        <v>2.2441008976586501E-2</v>
      </c>
      <c r="M2905" s="66"/>
      <c r="N2905" s="66"/>
      <c r="O2905" s="66"/>
      <c r="P2905" s="66"/>
      <c r="Q2905" s="66"/>
      <c r="S2905" s="70"/>
      <c r="U2905" s="70"/>
      <c r="W2905" s="70"/>
      <c r="Y2905" s="70"/>
    </row>
    <row r="2906" spans="1:25" s="69" customFormat="1" x14ac:dyDescent="0.2">
      <c r="A2906" s="66" t="s">
        <v>27</v>
      </c>
      <c r="B2906" s="66" t="s">
        <v>23</v>
      </c>
      <c r="C2906" s="66" t="s">
        <v>26</v>
      </c>
      <c r="D2906" s="66" t="s">
        <v>314</v>
      </c>
      <c r="E2906" s="87">
        <f>+IF(ISNUMBER(DATA!N897),DATA!N897,"n/a")</f>
        <v>2.85350940092078</v>
      </c>
      <c r="F2906" s="77">
        <f>+IF(ISNUMBER(DATA!O897),DATA!O897,"n/a")</f>
        <v>-6.5726047841287702E-2</v>
      </c>
      <c r="G2906" s="87">
        <f>+IF(ISNUMBER(DATA!X897),DATA!X897,"n/a")</f>
        <v>2.9777521568819099</v>
      </c>
      <c r="H2906" s="77">
        <f>+IF(ISNUMBER(DATA!Y897),DATA!Y897,"n/a")</f>
        <v>-6.8011739061414694E-2</v>
      </c>
      <c r="I2906" s="87">
        <f>+IF(ISNUMBER(DATA!AH897),DATA!AH897,"n/a")</f>
        <v>3.0774284589863301</v>
      </c>
      <c r="J2906" s="77">
        <f>+IF(ISNUMBER(DATA!AI897),DATA!AI897,"n/a")</f>
        <v>-8.3054661615633192E-3</v>
      </c>
      <c r="K2906" s="87">
        <f>+IF(ISNUMBER(DATA!AR897),DATA!AR897,"n/a")</f>
        <v>3.0446030104486299</v>
      </c>
      <c r="L2906" s="77">
        <f>+IF(ISNUMBER(DATA!AS897),DATA!AS897,"n/a")</f>
        <v>6.9302109026945502E-3</v>
      </c>
      <c r="M2906" s="66"/>
      <c r="N2906" s="66"/>
      <c r="O2906" s="66"/>
      <c r="P2906" s="66"/>
      <c r="Q2906" s="66"/>
      <c r="S2906" s="70"/>
      <c r="U2906" s="70"/>
      <c r="W2906" s="70"/>
      <c r="Y2906" s="70"/>
    </row>
    <row r="2907" spans="1:25" s="69" customFormat="1" x14ac:dyDescent="0.2">
      <c r="A2907" s="66" t="s">
        <v>27</v>
      </c>
      <c r="B2907" s="66" t="s">
        <v>23</v>
      </c>
      <c r="C2907" s="66" t="s">
        <v>26</v>
      </c>
      <c r="D2907" s="66" t="s">
        <v>315</v>
      </c>
      <c r="E2907" s="87">
        <f>+IF(ISNUMBER(DATA!N898),DATA!N898,"n/a")</f>
        <v>2.7960803807010901</v>
      </c>
      <c r="F2907" s="77">
        <f>+IF(ISNUMBER(DATA!O898),DATA!O898,"n/a")</f>
        <v>-4.9331546671532701E-2</v>
      </c>
      <c r="G2907" s="87">
        <f>+IF(ISNUMBER(DATA!X898),DATA!X898,"n/a")</f>
        <v>2.8506270623259198</v>
      </c>
      <c r="H2907" s="77">
        <f>+IF(ISNUMBER(DATA!Y898),DATA!Y898,"n/a")</f>
        <v>6.0101182536499598E-2</v>
      </c>
      <c r="I2907" s="87">
        <f>+IF(ISNUMBER(DATA!AH898),DATA!AH898,"n/a")</f>
        <v>2.8425137563418299</v>
      </c>
      <c r="J2907" s="77">
        <f>+IF(ISNUMBER(DATA!AI898),DATA!AI898,"n/a")</f>
        <v>0.113726526357457</v>
      </c>
      <c r="K2907" s="87">
        <f>+IF(ISNUMBER(DATA!AR898),DATA!AR898,"n/a")</f>
        <v>2.8074396076267201</v>
      </c>
      <c r="L2907" s="77">
        <f>+IF(ISNUMBER(DATA!AS898),DATA!AS898,"n/a")</f>
        <v>0.106722562834128</v>
      </c>
      <c r="M2907" s="66"/>
      <c r="N2907" s="66"/>
      <c r="O2907" s="66"/>
      <c r="P2907" s="66"/>
      <c r="Q2907" s="66"/>
      <c r="S2907" s="70"/>
      <c r="U2907" s="70"/>
      <c r="W2907" s="70"/>
      <c r="Y2907" s="70"/>
    </row>
    <row r="2908" spans="1:25" s="69" customFormat="1" x14ac:dyDescent="0.2">
      <c r="A2908" s="66" t="s">
        <v>27</v>
      </c>
      <c r="B2908" s="66" t="s">
        <v>23</v>
      </c>
      <c r="C2908" s="66" t="s">
        <v>26</v>
      </c>
      <c r="D2908" s="66" t="s">
        <v>316</v>
      </c>
      <c r="E2908" s="87">
        <f>+IF(ISNUMBER(DATA!N899),DATA!N899,"n/a")</f>
        <v>2.0485856840610102</v>
      </c>
      <c r="F2908" s="77">
        <f>+IF(ISNUMBER(DATA!O899),DATA!O899,"n/a")</f>
        <v>-0.12534094638169599</v>
      </c>
      <c r="G2908" s="87">
        <f>+IF(ISNUMBER(DATA!X899),DATA!X899,"n/a")</f>
        <v>2.19096968921149</v>
      </c>
      <c r="H2908" s="77">
        <f>+IF(ISNUMBER(DATA!Y899),DATA!Y899,"n/a")</f>
        <v>-5.5059049522225803E-2</v>
      </c>
      <c r="I2908" s="87">
        <f>+IF(ISNUMBER(DATA!AH899),DATA!AH899,"n/a")</f>
        <v>2.2115084015847999</v>
      </c>
      <c r="J2908" s="77">
        <f>+IF(ISNUMBER(DATA!AI899),DATA!AI899,"n/a")</f>
        <v>-3.6631978841172898E-2</v>
      </c>
      <c r="K2908" s="87">
        <f>+IF(ISNUMBER(DATA!AR899),DATA!AR899,"n/a")</f>
        <v>2.2356325594387201</v>
      </c>
      <c r="L2908" s="77">
        <f>+IF(ISNUMBER(DATA!AS899),DATA!AS899,"n/a")</f>
        <v>-2.00798967126639E-2</v>
      </c>
      <c r="M2908" s="66"/>
      <c r="N2908" s="66"/>
      <c r="O2908" s="66"/>
      <c r="P2908" s="66"/>
      <c r="Q2908" s="66"/>
      <c r="S2908" s="70"/>
      <c r="U2908" s="70"/>
      <c r="W2908" s="70"/>
      <c r="Y2908" s="70"/>
    </row>
    <row r="2909" spans="1:25" s="69" customFormat="1" x14ac:dyDescent="0.2">
      <c r="A2909" s="66" t="s">
        <v>27</v>
      </c>
      <c r="B2909" s="66" t="s">
        <v>23</v>
      </c>
      <c r="C2909" s="66" t="s">
        <v>26</v>
      </c>
      <c r="D2909" s="66" t="s">
        <v>317</v>
      </c>
      <c r="E2909" s="87">
        <f>+IF(ISNUMBER(DATA!N900),DATA!N900,"n/a")</f>
        <v>2.90049508121069</v>
      </c>
      <c r="F2909" s="77">
        <f>+IF(ISNUMBER(DATA!O900),DATA!O900,"n/a")</f>
        <v>3.1258399918886702E-2</v>
      </c>
      <c r="G2909" s="87">
        <f>+IF(ISNUMBER(DATA!X900),DATA!X900,"n/a")</f>
        <v>2.7117340911596801</v>
      </c>
      <c r="H2909" s="77">
        <f>+IF(ISNUMBER(DATA!Y900),DATA!Y900,"n/a")</f>
        <v>-5.1484932514287901E-2</v>
      </c>
      <c r="I2909" s="87">
        <f>+IF(ISNUMBER(DATA!AH900),DATA!AH900,"n/a")</f>
        <v>2.6940140257810898</v>
      </c>
      <c r="J2909" s="77">
        <f>+IF(ISNUMBER(DATA!AI900),DATA!AI900,"n/a")</f>
        <v>-7.1559266984502504E-2</v>
      </c>
      <c r="K2909" s="87">
        <f>+IF(ISNUMBER(DATA!AR900),DATA!AR900,"n/a")</f>
        <v>2.71392651633218</v>
      </c>
      <c r="L2909" s="77">
        <f>+IF(ISNUMBER(DATA!AS900),DATA!AS900,"n/a")</f>
        <v>-1.54101326657749E-2</v>
      </c>
      <c r="M2909" s="66"/>
      <c r="N2909" s="66"/>
      <c r="O2909" s="66"/>
      <c r="P2909" s="66"/>
      <c r="Q2909" s="66"/>
      <c r="S2909" s="70"/>
      <c r="U2909" s="70"/>
      <c r="W2909" s="70"/>
      <c r="Y2909" s="70"/>
    </row>
    <row r="2910" spans="1:25" s="69" customFormat="1" x14ac:dyDescent="0.2">
      <c r="A2910" s="66" t="s">
        <v>27</v>
      </c>
      <c r="B2910" s="66" t="s">
        <v>23</v>
      </c>
      <c r="C2910" s="66" t="s">
        <v>26</v>
      </c>
      <c r="D2910" s="66" t="s">
        <v>318</v>
      </c>
      <c r="E2910" s="87">
        <f>+IF(ISNUMBER(DATA!N901),DATA!N901,"n/a")</f>
        <v>2.0825771583803299</v>
      </c>
      <c r="F2910" s="77">
        <f>+IF(ISNUMBER(DATA!O901),DATA!O901,"n/a")</f>
        <v>-5.8334091572341699E-2</v>
      </c>
      <c r="G2910" s="87">
        <f>+IF(ISNUMBER(DATA!X901),DATA!X901,"n/a")</f>
        <v>2.1348202563823802</v>
      </c>
      <c r="H2910" s="77">
        <f>+IF(ISNUMBER(DATA!Y901),DATA!Y901,"n/a")</f>
        <v>-1.15901972955303E-2</v>
      </c>
      <c r="I2910" s="87">
        <f>+IF(ISNUMBER(DATA!AH901),DATA!AH901,"n/a")</f>
        <v>2.1267087657830501</v>
      </c>
      <c r="J2910" s="77">
        <f>+IF(ISNUMBER(DATA!AI901),DATA!AI901,"n/a")</f>
        <v>1.2325639292107201E-2</v>
      </c>
      <c r="K2910" s="87">
        <f>+IF(ISNUMBER(DATA!AR901),DATA!AR901,"n/a")</f>
        <v>2.1377422628449798</v>
      </c>
      <c r="L2910" s="77">
        <f>+IF(ISNUMBER(DATA!AS901),DATA!AS901,"n/a")</f>
        <v>2.3009414804766499E-2</v>
      </c>
      <c r="M2910" s="66"/>
      <c r="N2910" s="66"/>
      <c r="O2910" s="66"/>
      <c r="P2910" s="66"/>
      <c r="Q2910" s="66"/>
      <c r="S2910" s="70"/>
      <c r="U2910" s="70"/>
      <c r="W2910" s="70"/>
      <c r="Y2910" s="70"/>
    </row>
    <row r="2911" spans="1:25" s="69" customFormat="1" x14ac:dyDescent="0.2">
      <c r="A2911" s="66" t="s">
        <v>27</v>
      </c>
      <c r="B2911" s="66" t="s">
        <v>23</v>
      </c>
      <c r="C2911" s="66" t="s">
        <v>26</v>
      </c>
      <c r="D2911" s="66" t="s">
        <v>344</v>
      </c>
      <c r="E2911" s="87">
        <f>+IF(ISNUMBER(DATA!N902),DATA!N902,"n/a")</f>
        <v>2.1916013342294698</v>
      </c>
      <c r="F2911" s="77">
        <f>+IF(ISNUMBER(DATA!O902),DATA!O902,"n/a")</f>
        <v>-0.118322039959754</v>
      </c>
      <c r="G2911" s="87">
        <f>+IF(ISNUMBER(DATA!X902),DATA!X902,"n/a")</f>
        <v>2.1895905083237199</v>
      </c>
      <c r="H2911" s="77">
        <f>+IF(ISNUMBER(DATA!Y902),DATA!Y902,"n/a")</f>
        <v>-8.2234198025906105E-2</v>
      </c>
      <c r="I2911" s="87">
        <f>+IF(ISNUMBER(DATA!AH902),DATA!AH902,"n/a")</f>
        <v>2.2165198472940801</v>
      </c>
      <c r="J2911" s="77">
        <f>+IF(ISNUMBER(DATA!AI902),DATA!AI902,"n/a")</f>
        <v>-4.2688169107040097E-2</v>
      </c>
      <c r="K2911" s="87">
        <f>+IF(ISNUMBER(DATA!AR902),DATA!AR902,"n/a")</f>
        <v>2.2703678954739401</v>
      </c>
      <c r="L2911" s="77">
        <f>+IF(ISNUMBER(DATA!AS902),DATA!AS902,"n/a")</f>
        <v>1.2939946130242399E-2</v>
      </c>
      <c r="M2911" s="66"/>
      <c r="N2911" s="66"/>
      <c r="O2911" s="66"/>
      <c r="P2911" s="66"/>
      <c r="Q2911" s="66"/>
      <c r="S2911" s="70"/>
      <c r="U2911" s="70"/>
      <c r="W2911" s="70"/>
      <c r="Y2911" s="70"/>
    </row>
    <row r="2912" spans="1:25" s="69" customFormat="1" x14ac:dyDescent="0.2">
      <c r="A2912" s="66" t="s">
        <v>27</v>
      </c>
      <c r="B2912" s="66" t="s">
        <v>23</v>
      </c>
      <c r="C2912" s="66" t="s">
        <v>26</v>
      </c>
      <c r="D2912" s="66" t="s">
        <v>345</v>
      </c>
      <c r="E2912" s="87">
        <f>+IF(ISNUMBER(DATA!N903),DATA!N903,"n/a")</f>
        <v>2.5591242809714201</v>
      </c>
      <c r="F2912" s="77">
        <f>+IF(ISNUMBER(DATA!O903),DATA!O903,"n/a")</f>
        <v>6.1945523433337001E-2</v>
      </c>
      <c r="G2912" s="87">
        <f>+IF(ISNUMBER(DATA!X903),DATA!X903,"n/a")</f>
        <v>2.5022642939096298</v>
      </c>
      <c r="H2912" s="77">
        <f>+IF(ISNUMBER(DATA!Y903),DATA!Y903,"n/a")</f>
        <v>4.4845907363712197E-2</v>
      </c>
      <c r="I2912" s="87">
        <f>+IF(ISNUMBER(DATA!AH903),DATA!AH903,"n/a")</f>
        <v>2.4988667494257402</v>
      </c>
      <c r="J2912" s="77">
        <f>+IF(ISNUMBER(DATA!AI903),DATA!AI903,"n/a")</f>
        <v>2.3426582955558401E-2</v>
      </c>
      <c r="K2912" s="87">
        <f>+IF(ISNUMBER(DATA!AR903),DATA!AR903,"n/a")</f>
        <v>2.4649442691361698</v>
      </c>
      <c r="L2912" s="77">
        <f>+IF(ISNUMBER(DATA!AS903),DATA!AS903,"n/a")</f>
        <v>-9.60405507432858E-3</v>
      </c>
      <c r="M2912" s="66"/>
      <c r="N2912" s="66"/>
      <c r="O2912" s="66"/>
      <c r="P2912" s="66"/>
      <c r="Q2912" s="66"/>
      <c r="S2912" s="70"/>
      <c r="U2912" s="70"/>
      <c r="W2912" s="70"/>
      <c r="Y2912" s="70"/>
    </row>
    <row r="2913" spans="1:25" x14ac:dyDescent="0.2">
      <c r="E2913" s="100"/>
      <c r="F2913" s="102"/>
      <c r="G2913" s="100"/>
      <c r="H2913" s="102"/>
      <c r="I2913" s="100"/>
      <c r="J2913" s="102"/>
      <c r="K2913" s="100"/>
      <c r="L2913" s="102"/>
    </row>
    <row r="2914" spans="1:25" s="69" customFormat="1" x14ac:dyDescent="0.2">
      <c r="A2914" s="66" t="s">
        <v>28</v>
      </c>
      <c r="B2914" s="66" t="s">
        <v>23</v>
      </c>
      <c r="C2914" s="66" t="s">
        <v>0</v>
      </c>
      <c r="D2914" s="66" t="s">
        <v>271</v>
      </c>
      <c r="E2914" s="76">
        <f>+IF(ISNUMBER(DATA!F972),DATA!F972,"n/a")</f>
        <v>47043.01</v>
      </c>
      <c r="F2914" s="77">
        <f>+IF(ISNUMBER(DATA!G972),DATA!G972,"n/a")</f>
        <v>0.188120414764886</v>
      </c>
      <c r="G2914" s="76">
        <f>+IF(ISNUMBER(DATA!P972),DATA!P972,"n/a")</f>
        <v>128742.91</v>
      </c>
      <c r="H2914" s="77">
        <f>+IF(ISNUMBER(DATA!Q972),DATA!Q972,"n/a")</f>
        <v>4.0810002544971198E-2</v>
      </c>
      <c r="I2914" s="76">
        <f>+IF(ISNUMBER(DATA!Z972),DATA!Z972,"n/a")</f>
        <v>239688.63</v>
      </c>
      <c r="J2914" s="77">
        <f>+IF(ISNUMBER(DATA!AA972),DATA!AA972,"n/a")</f>
        <v>1.7991917601685802E-2</v>
      </c>
      <c r="K2914" s="76">
        <f>+IF(ISNUMBER(DATA!AJ972),DATA!AJ972,"n/a")</f>
        <v>489535.44</v>
      </c>
      <c r="L2914" s="77">
        <f>+IF(ISNUMBER(DATA!AK972),DATA!AK972,"n/a")</f>
        <v>-0.133739611600148</v>
      </c>
      <c r="M2914" s="66"/>
      <c r="N2914" s="66"/>
      <c r="O2914" s="66"/>
      <c r="P2914" s="66"/>
      <c r="Q2914" s="66"/>
      <c r="S2914" s="70"/>
      <c r="U2914" s="70"/>
      <c r="W2914" s="70"/>
      <c r="Y2914" s="70"/>
    </row>
    <row r="2915" spans="1:25" s="69" customFormat="1" x14ac:dyDescent="0.2">
      <c r="A2915" s="66" t="s">
        <v>28</v>
      </c>
      <c r="B2915" s="66" t="s">
        <v>23</v>
      </c>
      <c r="C2915" s="66" t="s">
        <v>0</v>
      </c>
      <c r="D2915" s="66" t="s">
        <v>272</v>
      </c>
      <c r="E2915" s="76">
        <f>+IF(ISNUMBER(DATA!F973),DATA!F973,"n/a")</f>
        <v>129632.51</v>
      </c>
      <c r="F2915" s="77">
        <f>+IF(ISNUMBER(DATA!G973),DATA!G973,"n/a")</f>
        <v>6.0257669604817599E-2</v>
      </c>
      <c r="G2915" s="76">
        <f>+IF(ISNUMBER(DATA!P973),DATA!P973,"n/a")</f>
        <v>439586.41</v>
      </c>
      <c r="H2915" s="77">
        <f>+IF(ISNUMBER(DATA!Q973),DATA!Q973,"n/a")</f>
        <v>9.5614540121767497E-2</v>
      </c>
      <c r="I2915" s="76">
        <f>+IF(ISNUMBER(DATA!Z973),DATA!Z973,"n/a")</f>
        <v>794008.02</v>
      </c>
      <c r="J2915" s="77">
        <f>+IF(ISNUMBER(DATA!AA973),DATA!AA973,"n/a")</f>
        <v>0.11367504381684999</v>
      </c>
      <c r="K2915" s="76">
        <f>+IF(ISNUMBER(DATA!AJ973),DATA!AJ973,"n/a")</f>
        <v>1505505.25</v>
      </c>
      <c r="L2915" s="77">
        <f>+IF(ISNUMBER(DATA!AK973),DATA!AK973,"n/a")</f>
        <v>0.55901126493808195</v>
      </c>
      <c r="M2915" s="66"/>
      <c r="N2915" s="66"/>
      <c r="O2915" s="66"/>
      <c r="P2915" s="66"/>
      <c r="Q2915" s="66"/>
      <c r="S2915" s="70"/>
      <c r="U2915" s="70"/>
      <c r="W2915" s="70"/>
      <c r="Y2915" s="70"/>
    </row>
    <row r="2916" spans="1:25" s="69" customFormat="1" x14ac:dyDescent="0.2">
      <c r="A2916" s="66" t="s">
        <v>28</v>
      </c>
      <c r="B2916" s="66" t="s">
        <v>23</v>
      </c>
      <c r="C2916" s="66" t="s">
        <v>0</v>
      </c>
      <c r="D2916" s="66" t="s">
        <v>273</v>
      </c>
      <c r="E2916" s="76">
        <f>+IF(ISNUMBER(DATA!F974),DATA!F974,"n/a")</f>
        <v>115686.66</v>
      </c>
      <c r="F2916" s="77">
        <f>+IF(ISNUMBER(DATA!G974),DATA!G974,"n/a")</f>
        <v>0.62398149037206196</v>
      </c>
      <c r="G2916" s="76">
        <f>+IF(ISNUMBER(DATA!P974),DATA!P974,"n/a")</f>
        <v>357260.54</v>
      </c>
      <c r="H2916" s="77">
        <f>+IF(ISNUMBER(DATA!Q974),DATA!Q974,"n/a")</f>
        <v>0.58789872416268296</v>
      </c>
      <c r="I2916" s="76">
        <f>+IF(ISNUMBER(DATA!Z974),DATA!Z974,"n/a")</f>
        <v>687461.16</v>
      </c>
      <c r="J2916" s="77">
        <f>+IF(ISNUMBER(DATA!AA974),DATA!AA974,"n/a")</f>
        <v>0.6624727907354</v>
      </c>
      <c r="K2916" s="76">
        <f>+IF(ISNUMBER(DATA!AJ974),DATA!AJ974,"n/a")</f>
        <v>1154941.02</v>
      </c>
      <c r="L2916" s="77">
        <f>+IF(ISNUMBER(DATA!AK974),DATA!AK974,"n/a")</f>
        <v>0.34419613332886001</v>
      </c>
      <c r="M2916" s="66"/>
      <c r="N2916" s="66"/>
      <c r="O2916" s="66"/>
      <c r="P2916" s="66"/>
      <c r="Q2916" s="66"/>
      <c r="S2916" s="70"/>
      <c r="U2916" s="70"/>
      <c r="W2916" s="70"/>
      <c r="Y2916" s="70"/>
    </row>
    <row r="2917" spans="1:25" s="69" customFormat="1" x14ac:dyDescent="0.2">
      <c r="A2917" s="66" t="s">
        <v>28</v>
      </c>
      <c r="B2917" s="66" t="s">
        <v>23</v>
      </c>
      <c r="C2917" s="66" t="s">
        <v>0</v>
      </c>
      <c r="D2917" s="66" t="s">
        <v>274</v>
      </c>
      <c r="E2917" s="76">
        <f>+IF(ISNUMBER(DATA!F975),DATA!F975,"n/a")</f>
        <v>51879.44</v>
      </c>
      <c r="F2917" s="77">
        <f>+IF(ISNUMBER(DATA!G975),DATA!G975,"n/a")</f>
        <v>0.187552991805155</v>
      </c>
      <c r="G2917" s="76">
        <f>+IF(ISNUMBER(DATA!P975),DATA!P975,"n/a")</f>
        <v>168121.04</v>
      </c>
      <c r="H2917" s="77">
        <f>+IF(ISNUMBER(DATA!Q975),DATA!Q975,"n/a")</f>
        <v>0.18716452323550201</v>
      </c>
      <c r="I2917" s="76">
        <f>+IF(ISNUMBER(DATA!Z975),DATA!Z975,"n/a")</f>
        <v>287250.90999999997</v>
      </c>
      <c r="J2917" s="77">
        <f>+IF(ISNUMBER(DATA!AA975),DATA!AA975,"n/a")</f>
        <v>0.17208599840090799</v>
      </c>
      <c r="K2917" s="76">
        <f>+IF(ISNUMBER(DATA!AJ975),DATA!AJ975,"n/a")</f>
        <v>557718.27</v>
      </c>
      <c r="L2917" s="77">
        <f>+IF(ISNUMBER(DATA!AK975),DATA!AK975,"n/a")</f>
        <v>0.28137439616606602</v>
      </c>
      <c r="M2917" s="66"/>
      <c r="N2917" s="66"/>
      <c r="O2917" s="66"/>
      <c r="P2917" s="66"/>
      <c r="Q2917" s="66"/>
      <c r="S2917" s="70"/>
      <c r="U2917" s="70"/>
      <c r="W2917" s="70"/>
      <c r="Y2917" s="70"/>
    </row>
    <row r="2918" spans="1:25" s="69" customFormat="1" x14ac:dyDescent="0.2">
      <c r="A2918" s="66" t="s">
        <v>28</v>
      </c>
      <c r="B2918" s="66" t="s">
        <v>23</v>
      </c>
      <c r="C2918" s="66" t="s">
        <v>0</v>
      </c>
      <c r="D2918" s="66" t="s">
        <v>275</v>
      </c>
      <c r="E2918" s="76">
        <f>+IF(ISNUMBER(DATA!F976),DATA!F976,"n/a")</f>
        <v>183646.29</v>
      </c>
      <c r="F2918" s="77">
        <f>+IF(ISNUMBER(DATA!G976),DATA!G976,"n/a")</f>
        <v>2.87402161311064</v>
      </c>
      <c r="G2918" s="76">
        <f>+IF(ISNUMBER(DATA!P976),DATA!P976,"n/a")</f>
        <v>578072.39</v>
      </c>
      <c r="H2918" s="77">
        <f>+IF(ISNUMBER(DATA!Q976),DATA!Q976,"n/a")</f>
        <v>2.6421166868701098</v>
      </c>
      <c r="I2918" s="76">
        <f>+IF(ISNUMBER(DATA!Z976),DATA!Z976,"n/a")</f>
        <v>1118368.82</v>
      </c>
      <c r="J2918" s="77">
        <f>+IF(ISNUMBER(DATA!AA976),DATA!AA976,"n/a")</f>
        <v>2.6774516049298001</v>
      </c>
      <c r="K2918" s="76">
        <f>+IF(ISNUMBER(DATA!AJ976),DATA!AJ976,"n/a")</f>
        <v>1811011.73</v>
      </c>
      <c r="L2918" s="77">
        <f>+IF(ISNUMBER(DATA!AK976),DATA!AK976,"n/a")</f>
        <v>1.7382913928393</v>
      </c>
      <c r="M2918" s="66"/>
      <c r="N2918" s="66"/>
      <c r="O2918" s="66"/>
      <c r="P2918" s="66"/>
      <c r="Q2918" s="66"/>
      <c r="S2918" s="70"/>
      <c r="U2918" s="70"/>
      <c r="W2918" s="70"/>
      <c r="Y2918" s="70"/>
    </row>
    <row r="2919" spans="1:25" s="69" customFormat="1" x14ac:dyDescent="0.2">
      <c r="A2919" s="66" t="s">
        <v>28</v>
      </c>
      <c r="B2919" s="66" t="s">
        <v>23</v>
      </c>
      <c r="C2919" s="66" t="s">
        <v>0</v>
      </c>
      <c r="D2919" s="66" t="s">
        <v>276</v>
      </c>
      <c r="E2919" s="76">
        <f>+IF(ISNUMBER(DATA!F977),DATA!F977,"n/a")</f>
        <v>7764.13</v>
      </c>
      <c r="F2919" s="77">
        <f>+IF(ISNUMBER(DATA!G977),DATA!G977,"n/a")</f>
        <v>-0.233267761246502</v>
      </c>
      <c r="G2919" s="76">
        <f>+IF(ISNUMBER(DATA!P977),DATA!P977,"n/a")</f>
        <v>26629.42</v>
      </c>
      <c r="H2919" s="77">
        <f>+IF(ISNUMBER(DATA!Q977),DATA!Q977,"n/a")</f>
        <v>-0.22454678824919599</v>
      </c>
      <c r="I2919" s="76">
        <f>+IF(ISNUMBER(DATA!Z977),DATA!Z977,"n/a")</f>
        <v>56420.85</v>
      </c>
      <c r="J2919" s="77">
        <f>+IF(ISNUMBER(DATA!AA977),DATA!AA977,"n/a")</f>
        <v>-0.12787721215512499</v>
      </c>
      <c r="K2919" s="76">
        <f>+IF(ISNUMBER(DATA!AJ977),DATA!AJ977,"n/a")</f>
        <v>164818.17000000001</v>
      </c>
      <c r="L2919" s="77">
        <f>+IF(ISNUMBER(DATA!AK977),DATA!AK977,"n/a")</f>
        <v>-0.123873360500188</v>
      </c>
      <c r="M2919" s="66"/>
      <c r="N2919" s="66"/>
      <c r="O2919" s="66"/>
      <c r="P2919" s="66"/>
      <c r="Q2919" s="66"/>
      <c r="S2919" s="70"/>
      <c r="U2919" s="70"/>
      <c r="W2919" s="70"/>
      <c r="Y2919" s="70"/>
    </row>
    <row r="2920" spans="1:25" s="69" customFormat="1" x14ac:dyDescent="0.2">
      <c r="A2920" s="66" t="s">
        <v>28</v>
      </c>
      <c r="B2920" s="66" t="s">
        <v>23</v>
      </c>
      <c r="C2920" s="66" t="s">
        <v>0</v>
      </c>
      <c r="D2920" s="66" t="s">
        <v>277</v>
      </c>
      <c r="E2920" s="76">
        <f>+IF(ISNUMBER(DATA!F978),DATA!F978,"n/a")</f>
        <v>12364.27</v>
      </c>
      <c r="F2920" s="77">
        <f>+IF(ISNUMBER(DATA!G978),DATA!G978,"n/a")</f>
        <v>0.17371761525230001</v>
      </c>
      <c r="G2920" s="76">
        <f>+IF(ISNUMBER(DATA!P978),DATA!P978,"n/a")</f>
        <v>35810.160000000003</v>
      </c>
      <c r="H2920" s="77">
        <f>+IF(ISNUMBER(DATA!Q978),DATA!Q978,"n/a")</f>
        <v>0.16538499839560999</v>
      </c>
      <c r="I2920" s="76">
        <f>+IF(ISNUMBER(DATA!Z978),DATA!Z978,"n/a")</f>
        <v>62736.17</v>
      </c>
      <c r="J2920" s="77">
        <f>+IF(ISNUMBER(DATA!AA978),DATA!AA978,"n/a")</f>
        <v>0.109040308669321</v>
      </c>
      <c r="K2920" s="76">
        <f>+IF(ISNUMBER(DATA!AJ978),DATA!AJ978,"n/a")</f>
        <v>129930.11</v>
      </c>
      <c r="L2920" s="77">
        <f>+IF(ISNUMBER(DATA!AK978),DATA!AK978,"n/a")</f>
        <v>2.0469720785203601E-3</v>
      </c>
      <c r="M2920" s="66"/>
      <c r="N2920" s="66"/>
      <c r="O2920" s="66"/>
      <c r="P2920" s="66"/>
      <c r="Q2920" s="66"/>
      <c r="S2920" s="70"/>
      <c r="U2920" s="70"/>
      <c r="W2920" s="70"/>
      <c r="Y2920" s="70"/>
    </row>
    <row r="2921" spans="1:25" s="69" customFormat="1" x14ac:dyDescent="0.2">
      <c r="A2921" s="66" t="s">
        <v>28</v>
      </c>
      <c r="B2921" s="66" t="s">
        <v>23</v>
      </c>
      <c r="C2921" s="66" t="s">
        <v>0</v>
      </c>
      <c r="D2921" s="66" t="s">
        <v>278</v>
      </c>
      <c r="E2921" s="76">
        <f>+IF(ISNUMBER(DATA!F979),DATA!F979,"n/a")</f>
        <v>39861.120000000003</v>
      </c>
      <c r="F2921" s="77">
        <f>+IF(ISNUMBER(DATA!G979),DATA!G979,"n/a")</f>
        <v>-8.6522413373889301E-2</v>
      </c>
      <c r="G2921" s="76">
        <f>+IF(ISNUMBER(DATA!P979),DATA!P979,"n/a")</f>
        <v>135812.74</v>
      </c>
      <c r="H2921" s="77">
        <f>+IF(ISNUMBER(DATA!Q979),DATA!Q979,"n/a")</f>
        <v>-0.126141258304177</v>
      </c>
      <c r="I2921" s="76">
        <f>+IF(ISNUMBER(DATA!Z979),DATA!Z979,"n/a")</f>
        <v>262475.90999999997</v>
      </c>
      <c r="J2921" s="77">
        <f>+IF(ISNUMBER(DATA!AA979),DATA!AA979,"n/a")</f>
        <v>-0.111018298548266</v>
      </c>
      <c r="K2921" s="76">
        <f>+IF(ISNUMBER(DATA!AJ979),DATA!AJ979,"n/a")</f>
        <v>566879.01</v>
      </c>
      <c r="L2921" s="77">
        <f>+IF(ISNUMBER(DATA!AK979),DATA!AK979,"n/a")</f>
        <v>-3.60816527379625E-3</v>
      </c>
      <c r="M2921" s="66"/>
      <c r="N2921" s="66"/>
      <c r="O2921" s="66"/>
      <c r="P2921" s="66"/>
      <c r="Q2921" s="66"/>
      <c r="S2921" s="70"/>
      <c r="U2921" s="70"/>
      <c r="W2921" s="70"/>
      <c r="Y2921" s="70"/>
    </row>
    <row r="2922" spans="1:25" s="69" customFormat="1" x14ac:dyDescent="0.2">
      <c r="A2922" s="66" t="s">
        <v>28</v>
      </c>
      <c r="B2922" s="66" t="s">
        <v>23</v>
      </c>
      <c r="C2922" s="66" t="s">
        <v>0</v>
      </c>
      <c r="D2922" s="66" t="s">
        <v>279</v>
      </c>
      <c r="E2922" s="76">
        <f>+IF(ISNUMBER(DATA!F980),DATA!F980,"n/a")</f>
        <v>86457.09</v>
      </c>
      <c r="F2922" s="77">
        <f>+IF(ISNUMBER(DATA!G980),DATA!G980,"n/a")</f>
        <v>0.19524036116662499</v>
      </c>
      <c r="G2922" s="76">
        <f>+IF(ISNUMBER(DATA!P980),DATA!P980,"n/a")</f>
        <v>291337.95</v>
      </c>
      <c r="H2922" s="77">
        <f>+IF(ISNUMBER(DATA!Q980),DATA!Q980,"n/a")</f>
        <v>0.18371717192237599</v>
      </c>
      <c r="I2922" s="76">
        <f>+IF(ISNUMBER(DATA!Z980),DATA!Z980,"n/a")</f>
        <v>560209.30000000005</v>
      </c>
      <c r="J2922" s="77">
        <f>+IF(ISNUMBER(DATA!AA980),DATA!AA980,"n/a")</f>
        <v>0.27737838514188701</v>
      </c>
      <c r="K2922" s="76">
        <f>+IF(ISNUMBER(DATA!AJ980),DATA!AJ980,"n/a")</f>
        <v>1035130.68</v>
      </c>
      <c r="L2922" s="77">
        <f>+IF(ISNUMBER(DATA!AK980),DATA!AK980,"n/a")</f>
        <v>0.93143070066538303</v>
      </c>
      <c r="M2922" s="66"/>
      <c r="N2922" s="66"/>
      <c r="O2922" s="66"/>
      <c r="P2922" s="66"/>
      <c r="Q2922" s="66"/>
      <c r="S2922" s="70"/>
      <c r="U2922" s="70"/>
      <c r="W2922" s="70"/>
      <c r="Y2922" s="70"/>
    </row>
    <row r="2923" spans="1:25" s="69" customFormat="1" x14ac:dyDescent="0.2">
      <c r="A2923" s="66" t="s">
        <v>28</v>
      </c>
      <c r="B2923" s="66" t="s">
        <v>23</v>
      </c>
      <c r="C2923" s="66" t="s">
        <v>0</v>
      </c>
      <c r="D2923" s="66" t="s">
        <v>280</v>
      </c>
      <c r="E2923" s="76">
        <f>+IF(ISNUMBER(DATA!F981),DATA!F981,"n/a")</f>
        <v>10826.69</v>
      </c>
      <c r="F2923" s="77">
        <f>+IF(ISNUMBER(DATA!G981),DATA!G981,"n/a")</f>
        <v>5.0836024315413203E-2</v>
      </c>
      <c r="G2923" s="76">
        <f>+IF(ISNUMBER(DATA!P981),DATA!P981,"n/a")</f>
        <v>36262.54</v>
      </c>
      <c r="H2923" s="77">
        <f>+IF(ISNUMBER(DATA!Q981),DATA!Q981,"n/a")</f>
        <v>3.4857057895711599E-2</v>
      </c>
      <c r="I2923" s="76">
        <f>+IF(ISNUMBER(DATA!Z981),DATA!Z981,"n/a")</f>
        <v>71950.66</v>
      </c>
      <c r="J2923" s="77">
        <f>+IF(ISNUMBER(DATA!AA981),DATA!AA981,"n/a")</f>
        <v>3.3229326843267203E-2</v>
      </c>
      <c r="K2923" s="76">
        <f>+IF(ISNUMBER(DATA!AJ981),DATA!AJ981,"n/a")</f>
        <v>184213.56</v>
      </c>
      <c r="L2923" s="77">
        <f>+IF(ISNUMBER(DATA!AK981),DATA!AK981,"n/a")</f>
        <v>5.1583389904583499E-2</v>
      </c>
      <c r="M2923" s="66"/>
      <c r="N2923" s="66"/>
      <c r="O2923" s="66"/>
      <c r="P2923" s="66"/>
      <c r="Q2923" s="66"/>
      <c r="S2923" s="70"/>
      <c r="U2923" s="70"/>
      <c r="W2923" s="70"/>
      <c r="Y2923" s="70"/>
    </row>
    <row r="2924" spans="1:25" s="69" customFormat="1" x14ac:dyDescent="0.2">
      <c r="A2924" s="66" t="s">
        <v>28</v>
      </c>
      <c r="B2924" s="66" t="s">
        <v>23</v>
      </c>
      <c r="C2924" s="66" t="s">
        <v>0</v>
      </c>
      <c r="D2924" s="66" t="s">
        <v>281</v>
      </c>
      <c r="E2924" s="76">
        <f>+IF(ISNUMBER(DATA!F982),DATA!F982,"n/a")</f>
        <v>45547.43</v>
      </c>
      <c r="F2924" s="77">
        <f>+IF(ISNUMBER(DATA!G982),DATA!G982,"n/a")</f>
        <v>4.3898010453609002</v>
      </c>
      <c r="G2924" s="76">
        <f>+IF(ISNUMBER(DATA!P982),DATA!P982,"n/a")</f>
        <v>148996.44</v>
      </c>
      <c r="H2924" s="77">
        <f>+IF(ISNUMBER(DATA!Q982),DATA!Q982,"n/a")</f>
        <v>4.2594391538948697</v>
      </c>
      <c r="I2924" s="76">
        <f>+IF(ISNUMBER(DATA!Z982),DATA!Z982,"n/a")</f>
        <v>274909.15999999997</v>
      </c>
      <c r="J2924" s="77">
        <f>+IF(ISNUMBER(DATA!AA982),DATA!AA982,"n/a")</f>
        <v>4.0378062944641702</v>
      </c>
      <c r="K2924" s="76">
        <f>+IF(ISNUMBER(DATA!AJ982),DATA!AJ982,"n/a")</f>
        <v>515054.11</v>
      </c>
      <c r="L2924" s="77">
        <f>+IF(ISNUMBER(DATA!AK982),DATA!AK982,"n/a")</f>
        <v>2.8225526655310502</v>
      </c>
      <c r="M2924" s="66"/>
      <c r="N2924" s="66"/>
      <c r="O2924" s="66"/>
      <c r="P2924" s="66"/>
      <c r="Q2924" s="66"/>
      <c r="S2924" s="70"/>
      <c r="U2924" s="70"/>
      <c r="W2924" s="70"/>
      <c r="Y2924" s="70"/>
    </row>
    <row r="2925" spans="1:25" s="69" customFormat="1" x14ac:dyDescent="0.2">
      <c r="A2925" s="66" t="s">
        <v>28</v>
      </c>
      <c r="B2925" s="66" t="s">
        <v>23</v>
      </c>
      <c r="C2925" s="66" t="s">
        <v>0</v>
      </c>
      <c r="D2925" s="66" t="s">
        <v>282</v>
      </c>
      <c r="E2925" s="76">
        <f>+IF(ISNUMBER(DATA!F983),DATA!F983,"n/a")</f>
        <v>88340.04</v>
      </c>
      <c r="F2925" s="77">
        <f>+IF(ISNUMBER(DATA!G983),DATA!G983,"n/a")</f>
        <v>0.26080118926866602</v>
      </c>
      <c r="G2925" s="76">
        <f>+IF(ISNUMBER(DATA!P983),DATA!P983,"n/a")</f>
        <v>298736.14</v>
      </c>
      <c r="H2925" s="77">
        <f>+IF(ISNUMBER(DATA!Q983),DATA!Q983,"n/a")</f>
        <v>0.31464428981798997</v>
      </c>
      <c r="I2925" s="76">
        <f>+IF(ISNUMBER(DATA!Z983),DATA!Z983,"n/a")</f>
        <v>550201.46</v>
      </c>
      <c r="J2925" s="77">
        <f>+IF(ISNUMBER(DATA!AA983),DATA!AA983,"n/a")</f>
        <v>0.438903576168023</v>
      </c>
      <c r="K2925" s="76">
        <f>+IF(ISNUMBER(DATA!AJ983),DATA!AJ983,"n/a")</f>
        <v>962690.8</v>
      </c>
      <c r="L2925" s="77">
        <f>+IF(ISNUMBER(DATA!AK983),DATA!AK983,"n/a")</f>
        <v>0.67872531444140505</v>
      </c>
      <c r="M2925" s="66"/>
      <c r="N2925" s="66"/>
      <c r="O2925" s="66"/>
      <c r="P2925" s="66"/>
      <c r="Q2925" s="66"/>
      <c r="S2925" s="70"/>
      <c r="U2925" s="70"/>
      <c r="W2925" s="70"/>
      <c r="Y2925" s="70"/>
    </row>
    <row r="2926" spans="1:25" s="69" customFormat="1" x14ac:dyDescent="0.2">
      <c r="A2926" s="66" t="s">
        <v>28</v>
      </c>
      <c r="B2926" s="66" t="s">
        <v>23</v>
      </c>
      <c r="C2926" s="66" t="s">
        <v>0</v>
      </c>
      <c r="D2926" s="66" t="s">
        <v>283</v>
      </c>
      <c r="E2926" s="76">
        <f>+IF(ISNUMBER(DATA!F984),DATA!F984,"n/a")</f>
        <v>79133.19</v>
      </c>
      <c r="F2926" s="77">
        <f>+IF(ISNUMBER(DATA!G984),DATA!G984,"n/a")</f>
        <v>0.86528595969843602</v>
      </c>
      <c r="G2926" s="76">
        <f>+IF(ISNUMBER(DATA!P984),DATA!P984,"n/a")</f>
        <v>251540.61</v>
      </c>
      <c r="H2926" s="77">
        <f>+IF(ISNUMBER(DATA!Q984),DATA!Q984,"n/a")</f>
        <v>0.788621425903405</v>
      </c>
      <c r="I2926" s="76">
        <f>+IF(ISNUMBER(DATA!Z984),DATA!Z984,"n/a")</f>
        <v>470115.2</v>
      </c>
      <c r="J2926" s="77">
        <f>+IF(ISNUMBER(DATA!AA984),DATA!AA984,"n/a")</f>
        <v>0.95972166432474804</v>
      </c>
      <c r="K2926" s="76">
        <f>+IF(ISNUMBER(DATA!AJ984),DATA!AJ984,"n/a")</f>
        <v>807147.09</v>
      </c>
      <c r="L2926" s="77">
        <f>+IF(ISNUMBER(DATA!AK984),DATA!AK984,"n/a")</f>
        <v>1.1235831447692199</v>
      </c>
      <c r="M2926" s="66"/>
      <c r="N2926" s="66"/>
      <c r="O2926" s="66"/>
      <c r="P2926" s="66"/>
      <c r="Q2926" s="66"/>
      <c r="S2926" s="70"/>
      <c r="U2926" s="70"/>
      <c r="W2926" s="70"/>
      <c r="Y2926" s="70"/>
    </row>
    <row r="2927" spans="1:25" s="69" customFormat="1" x14ac:dyDescent="0.2">
      <c r="A2927" s="66" t="s">
        <v>28</v>
      </c>
      <c r="B2927" s="66" t="s">
        <v>23</v>
      </c>
      <c r="C2927" s="66" t="s">
        <v>0</v>
      </c>
      <c r="D2927" s="66" t="s">
        <v>284</v>
      </c>
      <c r="E2927" s="76">
        <f>+IF(ISNUMBER(DATA!F985),DATA!F985,"n/a")</f>
        <v>69984.38</v>
      </c>
      <c r="F2927" s="77">
        <f>+IF(ISNUMBER(DATA!G985),DATA!G985,"n/a")</f>
        <v>3.7399059799132099</v>
      </c>
      <c r="G2927" s="76">
        <f>+IF(ISNUMBER(DATA!P985),DATA!P985,"n/a")</f>
        <v>237672.48</v>
      </c>
      <c r="H2927" s="77">
        <f>+IF(ISNUMBER(DATA!Q985),DATA!Q985,"n/a")</f>
        <v>3.8126383135631898</v>
      </c>
      <c r="I2927" s="76">
        <f>+IF(ISNUMBER(DATA!Z985),DATA!Z985,"n/a")</f>
        <v>446873.75</v>
      </c>
      <c r="J2927" s="77">
        <f>+IF(ISNUMBER(DATA!AA985),DATA!AA985,"n/a")</f>
        <v>3.45427713470988</v>
      </c>
      <c r="K2927" s="76">
        <f>+IF(ISNUMBER(DATA!AJ985),DATA!AJ985,"n/a")</f>
        <v>793658.77</v>
      </c>
      <c r="L2927" s="77">
        <f>+IF(ISNUMBER(DATA!AK985),DATA!AK985,"n/a")</f>
        <v>2.4258434068663899</v>
      </c>
      <c r="M2927" s="66"/>
      <c r="N2927" s="66"/>
      <c r="O2927" s="66"/>
      <c r="P2927" s="66"/>
      <c r="Q2927" s="66"/>
      <c r="S2927" s="70"/>
      <c r="U2927" s="70"/>
      <c r="W2927" s="70"/>
      <c r="Y2927" s="70"/>
    </row>
    <row r="2928" spans="1:25" s="69" customFormat="1" x14ac:dyDescent="0.2">
      <c r="A2928" s="66" t="s">
        <v>28</v>
      </c>
      <c r="B2928" s="66" t="s">
        <v>23</v>
      </c>
      <c r="C2928" s="66" t="s">
        <v>0</v>
      </c>
      <c r="D2928" s="66" t="s">
        <v>285</v>
      </c>
      <c r="E2928" s="76">
        <f>+IF(ISNUMBER(DATA!F986),DATA!F986,"n/a")</f>
        <v>845.08</v>
      </c>
      <c r="F2928" s="77">
        <f>+IF(ISNUMBER(DATA!G986),DATA!G986,"n/a")</f>
        <v>0.50896364545389605</v>
      </c>
      <c r="G2928" s="76">
        <f>+IF(ISNUMBER(DATA!P986),DATA!P986,"n/a")</f>
        <v>5139.4799999999996</v>
      </c>
      <c r="H2928" s="77">
        <f>+IF(ISNUMBER(DATA!Q986),DATA!Q986,"n/a")</f>
        <v>2.1206047542426898</v>
      </c>
      <c r="I2928" s="76">
        <f>+IF(ISNUMBER(DATA!Z986),DATA!Z986,"n/a")</f>
        <v>6683.24</v>
      </c>
      <c r="J2928" s="77">
        <f>+IF(ISNUMBER(DATA!AA986),DATA!AA986,"n/a")</f>
        <v>0.99253459903283703</v>
      </c>
      <c r="K2928" s="76">
        <f>+IF(ISNUMBER(DATA!AJ986),DATA!AJ986,"n/a")</f>
        <v>10099.799999999999</v>
      </c>
      <c r="L2928" s="77">
        <f>+IF(ISNUMBER(DATA!AK986),DATA!AK986,"n/a")</f>
        <v>-6.5883349642161498E-2</v>
      </c>
      <c r="M2928" s="66"/>
      <c r="N2928" s="66"/>
      <c r="O2928" s="66"/>
      <c r="P2928" s="66"/>
      <c r="Q2928" s="66"/>
      <c r="S2928" s="70"/>
      <c r="U2928" s="70"/>
      <c r="W2928" s="70"/>
      <c r="Y2928" s="70"/>
    </row>
    <row r="2929" spans="1:25" s="69" customFormat="1" x14ac:dyDescent="0.2">
      <c r="A2929" s="66" t="s">
        <v>28</v>
      </c>
      <c r="B2929" s="66" t="s">
        <v>23</v>
      </c>
      <c r="C2929" s="66" t="s">
        <v>0</v>
      </c>
      <c r="D2929" s="66" t="s">
        <v>286</v>
      </c>
      <c r="E2929" s="76">
        <f>+IF(ISNUMBER(DATA!F987),DATA!F987,"n/a")</f>
        <v>49865.05</v>
      </c>
      <c r="F2929" s="77">
        <f>+IF(ISNUMBER(DATA!G987),DATA!G987,"n/a")</f>
        <v>1.2921348572847</v>
      </c>
      <c r="G2929" s="76">
        <f>+IF(ISNUMBER(DATA!P987),DATA!P987,"n/a")</f>
        <v>159903.49</v>
      </c>
      <c r="H2929" s="77">
        <f>+IF(ISNUMBER(DATA!Q987),DATA!Q987,"n/a")</f>
        <v>1.2849067981280999</v>
      </c>
      <c r="I2929" s="76">
        <f>+IF(ISNUMBER(DATA!Z987),DATA!Z987,"n/a")</f>
        <v>305523.68</v>
      </c>
      <c r="J2929" s="77">
        <f>+IF(ISNUMBER(DATA!AA987),DATA!AA987,"n/a")</f>
        <v>1.1951036529513399</v>
      </c>
      <c r="K2929" s="76">
        <f>+IF(ISNUMBER(DATA!AJ987),DATA!AJ987,"n/a")</f>
        <v>475742.97</v>
      </c>
      <c r="L2929" s="77">
        <f>+IF(ISNUMBER(DATA!AK987),DATA!AK987,"n/a")</f>
        <v>0.318426245536303</v>
      </c>
      <c r="M2929" s="66"/>
      <c r="N2929" s="66"/>
      <c r="O2929" s="66"/>
      <c r="P2929" s="66"/>
      <c r="Q2929" s="66"/>
      <c r="S2929" s="70"/>
      <c r="U2929" s="70"/>
      <c r="W2929" s="70"/>
      <c r="Y2929" s="70"/>
    </row>
    <row r="2930" spans="1:25" s="69" customFormat="1" x14ac:dyDescent="0.2">
      <c r="A2930" s="66" t="s">
        <v>28</v>
      </c>
      <c r="B2930" s="66" t="s">
        <v>23</v>
      </c>
      <c r="C2930" s="66" t="s">
        <v>0</v>
      </c>
      <c r="D2930" s="66" t="s">
        <v>287</v>
      </c>
      <c r="E2930" s="76">
        <f>+IF(ISNUMBER(DATA!F988),DATA!F988,"n/a")</f>
        <v>72475.539999999994</v>
      </c>
      <c r="F2930" s="77">
        <f>+IF(ISNUMBER(DATA!G988),DATA!G988,"n/a")</f>
        <v>1.32547485377452</v>
      </c>
      <c r="G2930" s="76">
        <f>+IF(ISNUMBER(DATA!P988),DATA!P988,"n/a")</f>
        <v>222777.87</v>
      </c>
      <c r="H2930" s="77">
        <f>+IF(ISNUMBER(DATA!Q988),DATA!Q988,"n/a")</f>
        <v>1.2635021970751199</v>
      </c>
      <c r="I2930" s="76">
        <f>+IF(ISNUMBER(DATA!Z988),DATA!Z988,"n/a")</f>
        <v>428028.67</v>
      </c>
      <c r="J2930" s="77">
        <f>+IF(ISNUMBER(DATA!AA988),DATA!AA988,"n/a")</f>
        <v>1.2582083540937401</v>
      </c>
      <c r="K2930" s="76">
        <f>+IF(ISNUMBER(DATA!AJ988),DATA!AJ988,"n/a")</f>
        <v>658297.66</v>
      </c>
      <c r="L2930" s="77">
        <f>+IF(ISNUMBER(DATA!AK988),DATA!AK988,"n/a")</f>
        <v>0.42544198440245201</v>
      </c>
      <c r="M2930" s="66"/>
      <c r="N2930" s="66"/>
      <c r="O2930" s="66"/>
      <c r="P2930" s="66"/>
      <c r="Q2930" s="66"/>
      <c r="S2930" s="70"/>
      <c r="U2930" s="70"/>
      <c r="W2930" s="70"/>
      <c r="Y2930" s="70"/>
    </row>
    <row r="2931" spans="1:25" s="69" customFormat="1" x14ac:dyDescent="0.2">
      <c r="A2931" s="66" t="s">
        <v>28</v>
      </c>
      <c r="B2931" s="66" t="s">
        <v>23</v>
      </c>
      <c r="C2931" s="66" t="s">
        <v>0</v>
      </c>
      <c r="D2931" s="66" t="s">
        <v>288</v>
      </c>
      <c r="E2931" s="76">
        <f>+IF(ISNUMBER(DATA!F989),DATA!F989,"n/a")</f>
        <v>95646.84</v>
      </c>
      <c r="F2931" s="77">
        <f>+IF(ISNUMBER(DATA!G989),DATA!G989,"n/a")</f>
        <v>0.28676260281996602</v>
      </c>
      <c r="G2931" s="76">
        <f>+IF(ISNUMBER(DATA!P989),DATA!P989,"n/a")</f>
        <v>333187.15000000002</v>
      </c>
      <c r="H2931" s="77">
        <f>+IF(ISNUMBER(DATA!Q989),DATA!Q989,"n/a")</f>
        <v>0.33291462784604497</v>
      </c>
      <c r="I2931" s="76">
        <f>+IF(ISNUMBER(DATA!Z989),DATA!Z989,"n/a")</f>
        <v>609333.93999999994</v>
      </c>
      <c r="J2931" s="77">
        <f>+IF(ISNUMBER(DATA!AA989),DATA!AA989,"n/a")</f>
        <v>0.43891860368296298</v>
      </c>
      <c r="K2931" s="76">
        <f>+IF(ISNUMBER(DATA!AJ989),DATA!AJ989,"n/a")</f>
        <v>1011341.12</v>
      </c>
      <c r="L2931" s="77">
        <f>+IF(ISNUMBER(DATA!AK989),DATA!AK989,"n/a")</f>
        <v>0.74137153889144303</v>
      </c>
      <c r="M2931" s="66"/>
      <c r="N2931" s="66"/>
      <c r="O2931" s="66"/>
      <c r="P2931" s="66"/>
      <c r="Q2931" s="66"/>
      <c r="S2931" s="70"/>
      <c r="U2931" s="70"/>
      <c r="W2931" s="70"/>
      <c r="Y2931" s="70"/>
    </row>
    <row r="2932" spans="1:25" s="69" customFormat="1" x14ac:dyDescent="0.2">
      <c r="A2932" s="66" t="s">
        <v>28</v>
      </c>
      <c r="B2932" s="66" t="s">
        <v>23</v>
      </c>
      <c r="C2932" s="66" t="s">
        <v>0</v>
      </c>
      <c r="D2932" s="66" t="s">
        <v>289</v>
      </c>
      <c r="E2932" s="76">
        <f>+IF(ISNUMBER(DATA!F990),DATA!F990,"n/a")</f>
        <v>38865.949999999997</v>
      </c>
      <c r="F2932" s="77">
        <f>+IF(ISNUMBER(DATA!G990),DATA!G990,"n/a")</f>
        <v>0.31344575329586899</v>
      </c>
      <c r="G2932" s="76">
        <f>+IF(ISNUMBER(DATA!P990),DATA!P990,"n/a")</f>
        <v>127747.19</v>
      </c>
      <c r="H2932" s="77">
        <f>+IF(ISNUMBER(DATA!Q990),DATA!Q990,"n/a")</f>
        <v>0.29243506698805399</v>
      </c>
      <c r="I2932" s="76">
        <f>+IF(ISNUMBER(DATA!Z990),DATA!Z990,"n/a")</f>
        <v>236933.17</v>
      </c>
      <c r="J2932" s="77">
        <f>+IF(ISNUMBER(DATA!AA990),DATA!AA990,"n/a")</f>
        <v>0.29483040970699398</v>
      </c>
      <c r="K2932" s="76">
        <f>+IF(ISNUMBER(DATA!AJ990),DATA!AJ990,"n/a")</f>
        <v>438979.13</v>
      </c>
      <c r="L2932" s="77">
        <f>+IF(ISNUMBER(DATA!AK990),DATA!AK990,"n/a")</f>
        <v>0.47598870811594701</v>
      </c>
      <c r="M2932" s="66"/>
      <c r="N2932" s="66"/>
      <c r="O2932" s="66"/>
      <c r="P2932" s="66"/>
      <c r="Q2932" s="66"/>
      <c r="S2932" s="70"/>
      <c r="U2932" s="70"/>
      <c r="W2932" s="70"/>
      <c r="Y2932" s="70"/>
    </row>
    <row r="2933" spans="1:25" s="69" customFormat="1" x14ac:dyDescent="0.2">
      <c r="A2933" s="66" t="s">
        <v>28</v>
      </c>
      <c r="B2933" s="66" t="s">
        <v>23</v>
      </c>
      <c r="C2933" s="66" t="s">
        <v>0</v>
      </c>
      <c r="D2933" s="66" t="s">
        <v>290</v>
      </c>
      <c r="E2933" s="76">
        <f>+IF(ISNUMBER(DATA!F991),DATA!F991,"n/a")</f>
        <v>16032.52</v>
      </c>
      <c r="F2933" s="77">
        <f>+IF(ISNUMBER(DATA!G991),DATA!G991,"n/a")</f>
        <v>5.3696990447667896E-3</v>
      </c>
      <c r="G2933" s="76">
        <f>+IF(ISNUMBER(DATA!P991),DATA!P991,"n/a")</f>
        <v>58361.26</v>
      </c>
      <c r="H2933" s="77">
        <f>+IF(ISNUMBER(DATA!Q991),DATA!Q991,"n/a")</f>
        <v>4.63948477462027E-2</v>
      </c>
      <c r="I2933" s="76">
        <f>+IF(ISNUMBER(DATA!Z991),DATA!Z991,"n/a")</f>
        <v>104007.25</v>
      </c>
      <c r="J2933" s="77">
        <f>+IF(ISNUMBER(DATA!AA991),DATA!AA991,"n/a")</f>
        <v>4.2657874465524798E-2</v>
      </c>
      <c r="K2933" s="76">
        <f>+IF(ISNUMBER(DATA!AJ991),DATA!AJ991,"n/a")</f>
        <v>211721.01</v>
      </c>
      <c r="L2933" s="77">
        <f>+IF(ISNUMBER(DATA!AK991),DATA!AK991,"n/a")</f>
        <v>6.0102816263958601E-2</v>
      </c>
      <c r="M2933" s="66"/>
      <c r="N2933" s="66"/>
      <c r="O2933" s="66"/>
      <c r="P2933" s="66"/>
      <c r="Q2933" s="66"/>
      <c r="S2933" s="70"/>
      <c r="U2933" s="70"/>
      <c r="W2933" s="70"/>
      <c r="Y2933" s="70"/>
    </row>
    <row r="2934" spans="1:25" s="69" customFormat="1" x14ac:dyDescent="0.2">
      <c r="A2934" s="66" t="s">
        <v>28</v>
      </c>
      <c r="B2934" s="66" t="s">
        <v>23</v>
      </c>
      <c r="C2934" s="66" t="s">
        <v>0</v>
      </c>
      <c r="D2934" s="66" t="s">
        <v>291</v>
      </c>
      <c r="E2934" s="76">
        <f>+IF(ISNUMBER(DATA!F992),DATA!F992,"n/a")</f>
        <v>9765.25</v>
      </c>
      <c r="F2934" s="77">
        <f>+IF(ISNUMBER(DATA!G992),DATA!G992,"n/a")</f>
        <v>0.86613655603903805</v>
      </c>
      <c r="G2934" s="76">
        <f>+IF(ISNUMBER(DATA!P992),DATA!P992,"n/a")</f>
        <v>27689.68</v>
      </c>
      <c r="H2934" s="77">
        <f>+IF(ISNUMBER(DATA!Q992),DATA!Q992,"n/a")</f>
        <v>0.50766883608689795</v>
      </c>
      <c r="I2934" s="76">
        <f>+IF(ISNUMBER(DATA!Z992),DATA!Z992,"n/a")</f>
        <v>51105.5</v>
      </c>
      <c r="J2934" s="77">
        <f>+IF(ISNUMBER(DATA!AA992),DATA!AA992,"n/a")</f>
        <v>0.33950171705114901</v>
      </c>
      <c r="K2934" s="76">
        <f>+IF(ISNUMBER(DATA!AJ992),DATA!AJ992,"n/a")</f>
        <v>102433.84</v>
      </c>
      <c r="L2934" s="77">
        <f>+IF(ISNUMBER(DATA!AK992),DATA!AK992,"n/a")</f>
        <v>0.26917446536032003</v>
      </c>
      <c r="M2934" s="66"/>
      <c r="N2934" s="66"/>
      <c r="O2934" s="66"/>
      <c r="P2934" s="66"/>
      <c r="Q2934" s="66"/>
      <c r="S2934" s="70"/>
      <c r="U2934" s="70"/>
      <c r="W2934" s="70"/>
      <c r="Y2934" s="70"/>
    </row>
    <row r="2935" spans="1:25" s="69" customFormat="1" x14ac:dyDescent="0.2">
      <c r="A2935" s="66" t="s">
        <v>28</v>
      </c>
      <c r="B2935" s="66" t="s">
        <v>23</v>
      </c>
      <c r="C2935" s="66" t="s">
        <v>0</v>
      </c>
      <c r="D2935" s="66" t="s">
        <v>292</v>
      </c>
      <c r="E2935" s="76">
        <f>+IF(ISNUMBER(DATA!F993),DATA!F993,"n/a")</f>
        <v>181756.47</v>
      </c>
      <c r="F2935" s="77">
        <f>+IF(ISNUMBER(DATA!G993),DATA!G993,"n/a")</f>
        <v>0.15928773600791099</v>
      </c>
      <c r="G2935" s="76">
        <f>+IF(ISNUMBER(DATA!P993),DATA!P993,"n/a")</f>
        <v>631244.15</v>
      </c>
      <c r="H2935" s="77">
        <f>+IF(ISNUMBER(DATA!Q993),DATA!Q993,"n/a")</f>
        <v>1.1754050236762099</v>
      </c>
      <c r="I2935" s="76">
        <f>+IF(ISNUMBER(DATA!Z993),DATA!Z993,"n/a")</f>
        <v>1205897.75</v>
      </c>
      <c r="J2935" s="77">
        <f>+IF(ISNUMBER(DATA!AA993),DATA!AA993,"n/a")</f>
        <v>1.62405801983934</v>
      </c>
      <c r="K2935" s="76">
        <f>+IF(ISNUMBER(DATA!AJ993),DATA!AJ993,"n/a")</f>
        <v>2263177.04</v>
      </c>
      <c r="L2935" s="77">
        <f>+IF(ISNUMBER(DATA!AK993),DATA!AK993,"n/a")</f>
        <v>1.6916774147931599</v>
      </c>
      <c r="M2935" s="66"/>
      <c r="N2935" s="66"/>
      <c r="O2935" s="66"/>
      <c r="P2935" s="66"/>
      <c r="Q2935" s="66"/>
      <c r="S2935" s="70"/>
      <c r="U2935" s="70"/>
      <c r="W2935" s="70"/>
      <c r="Y2935" s="70"/>
    </row>
    <row r="2936" spans="1:25" s="69" customFormat="1" x14ac:dyDescent="0.2">
      <c r="A2936" s="66" t="s">
        <v>28</v>
      </c>
      <c r="B2936" s="66" t="s">
        <v>23</v>
      </c>
      <c r="C2936" s="66" t="s">
        <v>0</v>
      </c>
      <c r="D2936" s="66" t="s">
        <v>293</v>
      </c>
      <c r="E2936" s="76">
        <f>+IF(ISNUMBER(DATA!F994),DATA!F994,"n/a")</f>
        <v>37206.31</v>
      </c>
      <c r="F2936" s="77">
        <f>+IF(ISNUMBER(DATA!G994),DATA!G994,"n/a")</f>
        <v>0.12905659346745199</v>
      </c>
      <c r="G2936" s="76">
        <f>+IF(ISNUMBER(DATA!P994),DATA!P994,"n/a")</f>
        <v>119844.87</v>
      </c>
      <c r="H2936" s="77">
        <f>+IF(ISNUMBER(DATA!Q994),DATA!Q994,"n/a")</f>
        <v>0.114894078203144</v>
      </c>
      <c r="I2936" s="76">
        <f>+IF(ISNUMBER(DATA!Z994),DATA!Z994,"n/a")</f>
        <v>212826.04</v>
      </c>
      <c r="J2936" s="77">
        <f>+IF(ISNUMBER(DATA!AA994),DATA!AA994,"n/a")</f>
        <v>0.119384001773123</v>
      </c>
      <c r="K2936" s="76">
        <f>+IF(ISNUMBER(DATA!AJ994),DATA!AJ994,"n/a")</f>
        <v>377029.04</v>
      </c>
      <c r="L2936" s="77">
        <f>+IF(ISNUMBER(DATA!AK994),DATA!AK994,"n/a")</f>
        <v>0.55747471415620997</v>
      </c>
      <c r="M2936" s="66"/>
      <c r="N2936" s="66"/>
      <c r="O2936" s="66"/>
      <c r="P2936" s="66"/>
      <c r="Q2936" s="66"/>
      <c r="S2936" s="70"/>
      <c r="U2936" s="70"/>
      <c r="W2936" s="70"/>
      <c r="Y2936" s="70"/>
    </row>
    <row r="2937" spans="1:25" s="69" customFormat="1" x14ac:dyDescent="0.2">
      <c r="A2937" s="66" t="s">
        <v>28</v>
      </c>
      <c r="B2937" s="66" t="s">
        <v>23</v>
      </c>
      <c r="C2937" s="66" t="s">
        <v>0</v>
      </c>
      <c r="D2937" s="66" t="s">
        <v>294</v>
      </c>
      <c r="E2937" s="76">
        <f>+IF(ISNUMBER(DATA!F995),DATA!F995,"n/a")</f>
        <v>66130.14</v>
      </c>
      <c r="F2937" s="77">
        <f>+IF(ISNUMBER(DATA!G995),DATA!G995,"n/a")</f>
        <v>0.107129308344486</v>
      </c>
      <c r="G2937" s="76">
        <f>+IF(ISNUMBER(DATA!P995),DATA!P995,"n/a")</f>
        <v>219307.93</v>
      </c>
      <c r="H2937" s="77">
        <f>+IF(ISNUMBER(DATA!Q995),DATA!Q995,"n/a")</f>
        <v>3.4598057384762702E-2</v>
      </c>
      <c r="I2937" s="76">
        <f>+IF(ISNUMBER(DATA!Z995),DATA!Z995,"n/a")</f>
        <v>398811.21</v>
      </c>
      <c r="J2937" s="77">
        <f>+IF(ISNUMBER(DATA!AA995),DATA!AA995,"n/a")</f>
        <v>7.7288711436787902E-3</v>
      </c>
      <c r="K2937" s="76">
        <f>+IF(ISNUMBER(DATA!AJ995),DATA!AJ995,"n/a")</f>
        <v>794608.16</v>
      </c>
      <c r="L2937" s="77">
        <f>+IF(ISNUMBER(DATA!AK995),DATA!AK995,"n/a")</f>
        <v>2.70066367522067E-2</v>
      </c>
      <c r="M2937" s="66"/>
      <c r="N2937" s="66"/>
      <c r="O2937" s="66"/>
      <c r="P2937" s="66"/>
      <c r="Q2937" s="66"/>
      <c r="S2937" s="70"/>
      <c r="U2937" s="70"/>
      <c r="W2937" s="70"/>
      <c r="Y2937" s="70"/>
    </row>
    <row r="2938" spans="1:25" s="69" customFormat="1" x14ac:dyDescent="0.2">
      <c r="A2938" s="66" t="s">
        <v>28</v>
      </c>
      <c r="B2938" s="66" t="s">
        <v>23</v>
      </c>
      <c r="C2938" s="66" t="s">
        <v>0</v>
      </c>
      <c r="D2938" s="66" t="s">
        <v>295</v>
      </c>
      <c r="E2938" s="76">
        <f>+IF(ISNUMBER(DATA!F996),DATA!F996,"n/a")</f>
        <v>9668.7000000000007</v>
      </c>
      <c r="F2938" s="77">
        <f>+IF(ISNUMBER(DATA!G996),DATA!G996,"n/a")</f>
        <v>0.32415657551994198</v>
      </c>
      <c r="G2938" s="76">
        <f>+IF(ISNUMBER(DATA!P996),DATA!P996,"n/a")</f>
        <v>32735.69</v>
      </c>
      <c r="H2938" s="77">
        <f>+IF(ISNUMBER(DATA!Q996),DATA!Q996,"n/a")</f>
        <v>0.27447933740151098</v>
      </c>
      <c r="I2938" s="76">
        <f>+IF(ISNUMBER(DATA!Z996),DATA!Z996,"n/a")</f>
        <v>58304.99</v>
      </c>
      <c r="J2938" s="77">
        <f>+IF(ISNUMBER(DATA!AA996),DATA!AA996,"n/a")</f>
        <v>0.26078091665416098</v>
      </c>
      <c r="K2938" s="76">
        <f>+IF(ISNUMBER(DATA!AJ996),DATA!AJ996,"n/a")</f>
        <v>101976.95</v>
      </c>
      <c r="L2938" s="77">
        <f>+IF(ISNUMBER(DATA!AK996),DATA!AK996,"n/a")</f>
        <v>-0.19146003074256401</v>
      </c>
      <c r="M2938" s="66"/>
      <c r="N2938" s="66"/>
      <c r="O2938" s="66"/>
      <c r="P2938" s="66"/>
      <c r="Q2938" s="66"/>
      <c r="S2938" s="70"/>
      <c r="U2938" s="70"/>
      <c r="W2938" s="70"/>
      <c r="Y2938" s="70"/>
    </row>
    <row r="2939" spans="1:25" s="69" customFormat="1" x14ac:dyDescent="0.2">
      <c r="A2939" s="66" t="s">
        <v>28</v>
      </c>
      <c r="B2939" s="66" t="s">
        <v>23</v>
      </c>
      <c r="C2939" s="66" t="s">
        <v>0</v>
      </c>
      <c r="D2939" s="66" t="s">
        <v>296</v>
      </c>
      <c r="E2939" s="76">
        <f>+IF(ISNUMBER(DATA!F997),DATA!F997,"n/a")</f>
        <v>9105.24</v>
      </c>
      <c r="F2939" s="77">
        <f>+IF(ISNUMBER(DATA!G997),DATA!G997,"n/a")</f>
        <v>-8.2747956259160899E-2</v>
      </c>
      <c r="G2939" s="76">
        <f>+IF(ISNUMBER(DATA!P997),DATA!P997,"n/a")</f>
        <v>34079.410000000003</v>
      </c>
      <c r="H2939" s="77">
        <f>+IF(ISNUMBER(DATA!Q997),DATA!Q997,"n/a")</f>
        <v>6.7418604781693398E-3</v>
      </c>
      <c r="I2939" s="76">
        <f>+IF(ISNUMBER(DATA!Z997),DATA!Z997,"n/a")</f>
        <v>65617.740000000005</v>
      </c>
      <c r="J2939" s="77">
        <f>+IF(ISNUMBER(DATA!AA997),DATA!AA997,"n/a")</f>
        <v>2.8633747998939099E-2</v>
      </c>
      <c r="K2939" s="76">
        <f>+IF(ISNUMBER(DATA!AJ997),DATA!AJ997,"n/a")</f>
        <v>130976.98</v>
      </c>
      <c r="L2939" s="77">
        <f>+IF(ISNUMBER(DATA!AK997),DATA!AK997,"n/a")</f>
        <v>-3.8554289388765497E-2</v>
      </c>
      <c r="M2939" s="66"/>
      <c r="N2939" s="66"/>
      <c r="O2939" s="66"/>
      <c r="P2939" s="66"/>
      <c r="Q2939" s="66"/>
      <c r="S2939" s="70"/>
      <c r="U2939" s="70"/>
      <c r="W2939" s="70"/>
      <c r="Y2939" s="70"/>
    </row>
    <row r="2940" spans="1:25" s="69" customFormat="1" x14ac:dyDescent="0.2">
      <c r="A2940" s="66" t="s">
        <v>28</v>
      </c>
      <c r="B2940" s="66" t="s">
        <v>23</v>
      </c>
      <c r="C2940" s="66" t="s">
        <v>0</v>
      </c>
      <c r="D2940" s="66" t="s">
        <v>297</v>
      </c>
      <c r="E2940" s="76">
        <f>+IF(ISNUMBER(DATA!F998),DATA!F998,"n/a")</f>
        <v>47945.62</v>
      </c>
      <c r="F2940" s="77">
        <f>+IF(ISNUMBER(DATA!G998),DATA!G998,"n/a")</f>
        <v>0.153357105004055</v>
      </c>
      <c r="G2940" s="76">
        <f>+IF(ISNUMBER(DATA!P998),DATA!P998,"n/a")</f>
        <v>152160.18</v>
      </c>
      <c r="H2940" s="77">
        <f>+IF(ISNUMBER(DATA!Q998),DATA!Q998,"n/a")</f>
        <v>0.122088976771989</v>
      </c>
      <c r="I2940" s="76">
        <f>+IF(ISNUMBER(DATA!Z998),DATA!Z998,"n/a")</f>
        <v>270030.37</v>
      </c>
      <c r="J2940" s="77">
        <f>+IF(ISNUMBER(DATA!AA998),DATA!AA998,"n/a")</f>
        <v>0.12479931879817301</v>
      </c>
      <c r="K2940" s="76">
        <f>+IF(ISNUMBER(DATA!AJ998),DATA!AJ998,"n/a")</f>
        <v>488053.89</v>
      </c>
      <c r="L2940" s="77">
        <f>+IF(ISNUMBER(DATA!AK998),DATA!AK998,"n/a")</f>
        <v>0.53169366057116796</v>
      </c>
      <c r="M2940" s="66"/>
      <c r="N2940" s="66"/>
      <c r="O2940" s="66"/>
      <c r="P2940" s="66"/>
      <c r="Q2940" s="66"/>
      <c r="S2940" s="70"/>
      <c r="U2940" s="70"/>
      <c r="W2940" s="70"/>
      <c r="Y2940" s="70"/>
    </row>
    <row r="2941" spans="1:25" s="69" customFormat="1" x14ac:dyDescent="0.2">
      <c r="A2941" s="66" t="s">
        <v>28</v>
      </c>
      <c r="B2941" s="66" t="s">
        <v>23</v>
      </c>
      <c r="C2941" s="66" t="s">
        <v>0</v>
      </c>
      <c r="D2941" s="66" t="s">
        <v>298</v>
      </c>
      <c r="E2941" s="76">
        <f>+IF(ISNUMBER(DATA!F999),DATA!F999,"n/a")</f>
        <v>36275.46</v>
      </c>
      <c r="F2941" s="77">
        <f>+IF(ISNUMBER(DATA!G999),DATA!G999,"n/a")</f>
        <v>6.8535325432998104E-2</v>
      </c>
      <c r="G2941" s="76">
        <f>+IF(ISNUMBER(DATA!P999),DATA!P999,"n/a")</f>
        <v>119159.23</v>
      </c>
      <c r="H2941" s="77">
        <f>+IF(ISNUMBER(DATA!Q999),DATA!Q999,"n/a")</f>
        <v>0.17551559605369099</v>
      </c>
      <c r="I2941" s="76">
        <f>+IF(ISNUMBER(DATA!Z999),DATA!Z999,"n/a")</f>
        <v>208367.37</v>
      </c>
      <c r="J2941" s="77">
        <f>+IF(ISNUMBER(DATA!AA999),DATA!AA999,"n/a")</f>
        <v>0.15728891832304101</v>
      </c>
      <c r="K2941" s="76">
        <f>+IF(ISNUMBER(DATA!AJ999),DATA!AJ999,"n/a")</f>
        <v>393803.6</v>
      </c>
      <c r="L2941" s="77">
        <f>+IF(ISNUMBER(DATA!AK999),DATA!AK999,"n/a")</f>
        <v>0.102367706307294</v>
      </c>
      <c r="M2941" s="66"/>
      <c r="N2941" s="66"/>
      <c r="O2941" s="66"/>
      <c r="P2941" s="66"/>
      <c r="Q2941" s="66"/>
      <c r="S2941" s="70"/>
      <c r="U2941" s="70"/>
      <c r="W2941" s="70"/>
      <c r="Y2941" s="70"/>
    </row>
    <row r="2942" spans="1:25" s="69" customFormat="1" x14ac:dyDescent="0.2">
      <c r="A2942" s="66" t="s">
        <v>28</v>
      </c>
      <c r="B2942" s="66" t="s">
        <v>23</v>
      </c>
      <c r="C2942" s="66" t="s">
        <v>0</v>
      </c>
      <c r="D2942" s="66" t="s">
        <v>299</v>
      </c>
      <c r="E2942" s="76">
        <f>+IF(ISNUMBER(DATA!F1000),DATA!F1000,"n/a")</f>
        <v>157862.65</v>
      </c>
      <c r="F2942" s="77">
        <f>+IF(ISNUMBER(DATA!G1000),DATA!G1000,"n/a")</f>
        <v>0.31278558178809601</v>
      </c>
      <c r="G2942" s="76">
        <f>+IF(ISNUMBER(DATA!P1000),DATA!P1000,"n/a")</f>
        <v>519881.58</v>
      </c>
      <c r="H2942" s="77">
        <f>+IF(ISNUMBER(DATA!Q1000),DATA!Q1000,"n/a")</f>
        <v>0.38391338413044201</v>
      </c>
      <c r="I2942" s="76">
        <f>+IF(ISNUMBER(DATA!Z1000),DATA!Z1000,"n/a")</f>
        <v>1007204.73</v>
      </c>
      <c r="J2942" s="77">
        <f>+IF(ISNUMBER(DATA!AA1000),DATA!AA1000,"n/a")</f>
        <v>0.36119263430122001</v>
      </c>
      <c r="K2942" s="76">
        <f>+IF(ISNUMBER(DATA!AJ1000),DATA!AJ1000,"n/a")</f>
        <v>1898566.13</v>
      </c>
      <c r="L2942" s="77">
        <f>+IF(ISNUMBER(DATA!AK1000),DATA!AK1000,"n/a")</f>
        <v>1.1442993382553701E-2</v>
      </c>
      <c r="M2942" s="66"/>
      <c r="N2942" s="66"/>
      <c r="O2942" s="66"/>
      <c r="P2942" s="66"/>
      <c r="Q2942" s="66"/>
      <c r="S2942" s="70"/>
      <c r="U2942" s="70"/>
      <c r="W2942" s="70"/>
      <c r="Y2942" s="70"/>
    </row>
    <row r="2943" spans="1:25" s="69" customFormat="1" x14ac:dyDescent="0.2">
      <c r="A2943" s="66" t="s">
        <v>28</v>
      </c>
      <c r="B2943" s="66" t="s">
        <v>23</v>
      </c>
      <c r="C2943" s="66" t="s">
        <v>0</v>
      </c>
      <c r="D2943" s="66" t="s">
        <v>300</v>
      </c>
      <c r="E2943" s="76">
        <f>+IF(ISNUMBER(DATA!F1001),DATA!F1001,"n/a")</f>
        <v>90125.83</v>
      </c>
      <c r="F2943" s="77">
        <f>+IF(ISNUMBER(DATA!G1001),DATA!G1001,"n/a")</f>
        <v>2.0460418719170201</v>
      </c>
      <c r="G2943" s="76">
        <f>+IF(ISNUMBER(DATA!P1001),DATA!P1001,"n/a")</f>
        <v>278518.65000000002</v>
      </c>
      <c r="H2943" s="77">
        <f>+IF(ISNUMBER(DATA!Q1001),DATA!Q1001,"n/a")</f>
        <v>1.8166815059266701</v>
      </c>
      <c r="I2943" s="76">
        <f>+IF(ISNUMBER(DATA!Z1001),DATA!Z1001,"n/a")</f>
        <v>518274.28</v>
      </c>
      <c r="J2943" s="77">
        <f>+IF(ISNUMBER(DATA!AA1001),DATA!AA1001,"n/a")</f>
        <v>1.7702393855760601</v>
      </c>
      <c r="K2943" s="76">
        <f>+IF(ISNUMBER(DATA!AJ1001),DATA!AJ1001,"n/a")</f>
        <v>944381.48</v>
      </c>
      <c r="L2943" s="77">
        <f>+IF(ISNUMBER(DATA!AK1001),DATA!AK1001,"n/a")</f>
        <v>1.1223799897443301</v>
      </c>
      <c r="M2943" s="66"/>
      <c r="N2943" s="66"/>
      <c r="O2943" s="66"/>
      <c r="P2943" s="66"/>
      <c r="Q2943" s="66"/>
      <c r="S2943" s="70"/>
      <c r="U2943" s="70"/>
      <c r="W2943" s="70"/>
      <c r="Y2943" s="70"/>
    </row>
    <row r="2944" spans="1:25" s="69" customFormat="1" x14ac:dyDescent="0.2">
      <c r="A2944" s="66" t="s">
        <v>28</v>
      </c>
      <c r="B2944" s="66" t="s">
        <v>23</v>
      </c>
      <c r="C2944" s="66" t="s">
        <v>0</v>
      </c>
      <c r="D2944" s="66" t="s">
        <v>301</v>
      </c>
      <c r="E2944" s="76">
        <f>+IF(ISNUMBER(DATA!F1002),DATA!F1002,"n/a")</f>
        <v>32149.94</v>
      </c>
      <c r="F2944" s="77">
        <f>+IF(ISNUMBER(DATA!G1002),DATA!G1002,"n/a")</f>
        <v>0.197046955976515</v>
      </c>
      <c r="G2944" s="76">
        <f>+IF(ISNUMBER(DATA!P1002),DATA!P1002,"n/a")</f>
        <v>109668.87</v>
      </c>
      <c r="H2944" s="77">
        <f>+IF(ISNUMBER(DATA!Q1002),DATA!Q1002,"n/a")</f>
        <v>0.10506063940412599</v>
      </c>
      <c r="I2944" s="76">
        <f>+IF(ISNUMBER(DATA!Z1002),DATA!Z1002,"n/a")</f>
        <v>204238.55</v>
      </c>
      <c r="J2944" s="77">
        <f>+IF(ISNUMBER(DATA!AA1002),DATA!AA1002,"n/a")</f>
        <v>0.39744045714636</v>
      </c>
      <c r="K2944" s="76">
        <f>+IF(ISNUMBER(DATA!AJ1002),DATA!AJ1002,"n/a")</f>
        <v>373252.52</v>
      </c>
      <c r="L2944" s="77">
        <f>+IF(ISNUMBER(DATA!AK1002),DATA!AK1002,"n/a")</f>
        <v>1.1594260668997001</v>
      </c>
      <c r="M2944" s="66"/>
      <c r="N2944" s="66"/>
      <c r="O2944" s="66"/>
      <c r="P2944" s="66"/>
      <c r="Q2944" s="66"/>
      <c r="S2944" s="70"/>
      <c r="U2944" s="70"/>
      <c r="W2944" s="70"/>
      <c r="Y2944" s="70"/>
    </row>
    <row r="2945" spans="1:25" s="69" customFormat="1" x14ac:dyDescent="0.2">
      <c r="A2945" s="66" t="s">
        <v>28</v>
      </c>
      <c r="B2945" s="66" t="s">
        <v>23</v>
      </c>
      <c r="C2945" s="66" t="s">
        <v>0</v>
      </c>
      <c r="D2945" s="66" t="s">
        <v>302</v>
      </c>
      <c r="E2945" s="76">
        <f>+IF(ISNUMBER(DATA!F1003),DATA!F1003,"n/a")</f>
        <v>35790.300000000003</v>
      </c>
      <c r="F2945" s="77">
        <f>+IF(ISNUMBER(DATA!G1003),DATA!G1003,"n/a")</f>
        <v>7.7425579536611694E-2</v>
      </c>
      <c r="G2945" s="76">
        <f>+IF(ISNUMBER(DATA!P1003),DATA!P1003,"n/a")</f>
        <v>121969.62</v>
      </c>
      <c r="H2945" s="77">
        <f>+IF(ISNUMBER(DATA!Q1003),DATA!Q1003,"n/a")</f>
        <v>4.5549478809491097E-2</v>
      </c>
      <c r="I2945" s="76">
        <f>+IF(ISNUMBER(DATA!Z1003),DATA!Z1003,"n/a")</f>
        <v>216267.89</v>
      </c>
      <c r="J2945" s="77">
        <f>+IF(ISNUMBER(DATA!AA1003),DATA!AA1003,"n/a")</f>
        <v>1.7296413381964501E-3</v>
      </c>
      <c r="K2945" s="76">
        <f>+IF(ISNUMBER(DATA!AJ1003),DATA!AJ1003,"n/a")</f>
        <v>444711.27</v>
      </c>
      <c r="L2945" s="77">
        <f>+IF(ISNUMBER(DATA!AK1003),DATA!AK1003,"n/a")</f>
        <v>2.9734872797738499E-2</v>
      </c>
      <c r="M2945" s="66"/>
      <c r="N2945" s="66"/>
      <c r="O2945" s="66"/>
      <c r="P2945" s="66"/>
      <c r="Q2945" s="66"/>
      <c r="S2945" s="70"/>
      <c r="U2945" s="70"/>
      <c r="W2945" s="70"/>
      <c r="Y2945" s="70"/>
    </row>
    <row r="2946" spans="1:25" s="69" customFormat="1" x14ac:dyDescent="0.2">
      <c r="A2946" s="66" t="s">
        <v>28</v>
      </c>
      <c r="B2946" s="66" t="s">
        <v>23</v>
      </c>
      <c r="C2946" s="66" t="s">
        <v>0</v>
      </c>
      <c r="D2946" s="66" t="s">
        <v>303</v>
      </c>
      <c r="E2946" s="76">
        <f>+IF(ISNUMBER(DATA!F1004),DATA!F1004,"n/a")</f>
        <v>31612.85</v>
      </c>
      <c r="F2946" s="77">
        <f>+IF(ISNUMBER(DATA!G1004),DATA!G1004,"n/a")</f>
        <v>0.24689635206243901</v>
      </c>
      <c r="G2946" s="76">
        <f>+IF(ISNUMBER(DATA!P1004),DATA!P1004,"n/a")</f>
        <v>105266.46</v>
      </c>
      <c r="H2946" s="77">
        <f>+IF(ISNUMBER(DATA!Q1004),DATA!Q1004,"n/a")</f>
        <v>0.27622734171708901</v>
      </c>
      <c r="I2946" s="76">
        <f>+IF(ISNUMBER(DATA!Z1004),DATA!Z1004,"n/a")</f>
        <v>191380.26</v>
      </c>
      <c r="J2946" s="77">
        <f>+IF(ISNUMBER(DATA!AA1004),DATA!AA1004,"n/a")</f>
        <v>0.30908270829130902</v>
      </c>
      <c r="K2946" s="76">
        <f>+IF(ISNUMBER(DATA!AJ1004),DATA!AJ1004,"n/a")</f>
        <v>358743.08</v>
      </c>
      <c r="L2946" s="77">
        <f>+IF(ISNUMBER(DATA!AK1004),DATA!AK1004,"n/a")</f>
        <v>0.51112007855027397</v>
      </c>
      <c r="M2946" s="66"/>
      <c r="N2946" s="66"/>
      <c r="O2946" s="66"/>
      <c r="P2946" s="66"/>
      <c r="Q2946" s="66"/>
      <c r="S2946" s="70"/>
      <c r="U2946" s="70"/>
      <c r="W2946" s="70"/>
      <c r="Y2946" s="70"/>
    </row>
    <row r="2947" spans="1:25" s="69" customFormat="1" x14ac:dyDescent="0.2">
      <c r="A2947" s="66" t="s">
        <v>28</v>
      </c>
      <c r="B2947" s="66" t="s">
        <v>23</v>
      </c>
      <c r="C2947" s="66" t="s">
        <v>0</v>
      </c>
      <c r="D2947" s="66" t="s">
        <v>304</v>
      </c>
      <c r="E2947" s="76">
        <f>+IF(ISNUMBER(DATA!F1005),DATA!F1005,"n/a")</f>
        <v>50286.93</v>
      </c>
      <c r="F2947" s="77">
        <f>+IF(ISNUMBER(DATA!G1005),DATA!G1005,"n/a")</f>
        <v>0.53767048727774402</v>
      </c>
      <c r="G2947" s="76">
        <f>+IF(ISNUMBER(DATA!P1005),DATA!P1005,"n/a")</f>
        <v>163259.74</v>
      </c>
      <c r="H2947" s="77">
        <f>+IF(ISNUMBER(DATA!Q1005),DATA!Q1005,"n/a")</f>
        <v>0.53417169444017398</v>
      </c>
      <c r="I2947" s="76">
        <f>+IF(ISNUMBER(DATA!Z1005),DATA!Z1005,"n/a")</f>
        <v>318518.01</v>
      </c>
      <c r="J2947" s="77">
        <f>+IF(ISNUMBER(DATA!AA1005),DATA!AA1005,"n/a")</f>
        <v>0.45234209408592801</v>
      </c>
      <c r="K2947" s="76">
        <f>+IF(ISNUMBER(DATA!AJ1005),DATA!AJ1005,"n/a")</f>
        <v>568801.46</v>
      </c>
      <c r="L2947" s="77">
        <f>+IF(ISNUMBER(DATA!AK1005),DATA!AK1005,"n/a")</f>
        <v>-7.1576168426880707E-2</v>
      </c>
      <c r="M2947" s="66"/>
      <c r="N2947" s="66"/>
      <c r="O2947" s="66"/>
      <c r="P2947" s="66"/>
      <c r="Q2947" s="66"/>
      <c r="S2947" s="70"/>
      <c r="U2947" s="70"/>
      <c r="W2947" s="70"/>
      <c r="Y2947" s="70"/>
    </row>
    <row r="2948" spans="1:25" s="69" customFormat="1" x14ac:dyDescent="0.2">
      <c r="A2948" s="66" t="s">
        <v>28</v>
      </c>
      <c r="B2948" s="66" t="s">
        <v>23</v>
      </c>
      <c r="C2948" s="66" t="s">
        <v>0</v>
      </c>
      <c r="D2948" s="66" t="s">
        <v>305</v>
      </c>
      <c r="E2948" s="76">
        <f>+IF(ISNUMBER(DATA!F1006),DATA!F1006,"n/a")</f>
        <v>66393.61</v>
      </c>
      <c r="F2948" s="77">
        <f>+IF(ISNUMBER(DATA!G1006),DATA!G1006,"n/a")</f>
        <v>0.69645526816665804</v>
      </c>
      <c r="G2948" s="76">
        <f>+IF(ISNUMBER(DATA!P1006),DATA!P1006,"n/a")</f>
        <v>244392.1</v>
      </c>
      <c r="H2948" s="77">
        <f>+IF(ISNUMBER(DATA!Q1006),DATA!Q1006,"n/a")</f>
        <v>0.89928254691764198</v>
      </c>
      <c r="I2948" s="76">
        <f>+IF(ISNUMBER(DATA!Z1006),DATA!Z1006,"n/a")</f>
        <v>489314.23</v>
      </c>
      <c r="J2948" s="77">
        <f>+IF(ISNUMBER(DATA!AA1006),DATA!AA1006,"n/a")</f>
        <v>0.88230409786804198</v>
      </c>
      <c r="K2948" s="76">
        <f>+IF(ISNUMBER(DATA!AJ1006),DATA!AJ1006,"n/a")</f>
        <v>738500.57</v>
      </c>
      <c r="L2948" s="77">
        <f>+IF(ISNUMBER(DATA!AK1006),DATA!AK1006,"n/a")</f>
        <v>0.64030869941767199</v>
      </c>
      <c r="M2948" s="66"/>
      <c r="N2948" s="66"/>
      <c r="O2948" s="66"/>
      <c r="P2948" s="66"/>
      <c r="Q2948" s="66"/>
      <c r="S2948" s="70"/>
      <c r="U2948" s="70"/>
      <c r="W2948" s="70"/>
      <c r="Y2948" s="70"/>
    </row>
    <row r="2949" spans="1:25" s="69" customFormat="1" x14ac:dyDescent="0.2">
      <c r="A2949" s="66" t="s">
        <v>28</v>
      </c>
      <c r="B2949" s="66" t="s">
        <v>23</v>
      </c>
      <c r="C2949" s="66" t="s">
        <v>0</v>
      </c>
      <c r="D2949" s="66" t="s">
        <v>306</v>
      </c>
      <c r="E2949" s="76">
        <f>+IF(ISNUMBER(DATA!F1007),DATA!F1007,"n/a")</f>
        <v>18647.12</v>
      </c>
      <c r="F2949" s="77">
        <f>+IF(ISNUMBER(DATA!G1007),DATA!G1007,"n/a")</f>
        <v>0.15186095971940899</v>
      </c>
      <c r="G2949" s="76">
        <f>+IF(ISNUMBER(DATA!P1007),DATA!P1007,"n/a")</f>
        <v>59648.46</v>
      </c>
      <c r="H2949" s="77">
        <f>+IF(ISNUMBER(DATA!Q1007),DATA!Q1007,"n/a")</f>
        <v>0.13656597683365301</v>
      </c>
      <c r="I2949" s="76">
        <f>+IF(ISNUMBER(DATA!Z1007),DATA!Z1007,"n/a")</f>
        <v>117590.69</v>
      </c>
      <c r="J2949" s="77">
        <f>+IF(ISNUMBER(DATA!AA1007),DATA!AA1007,"n/a")</f>
        <v>0.13308490214420499</v>
      </c>
      <c r="K2949" s="76">
        <f>+IF(ISNUMBER(DATA!AJ1007),DATA!AJ1007,"n/a")</f>
        <v>312565.38</v>
      </c>
      <c r="L2949" s="77">
        <f>+IF(ISNUMBER(DATA!AK1007),DATA!AK1007,"n/a")</f>
        <v>0.16189926667337301</v>
      </c>
      <c r="M2949" s="66"/>
      <c r="N2949" s="66"/>
      <c r="O2949" s="66"/>
      <c r="P2949" s="66"/>
      <c r="Q2949" s="66"/>
      <c r="S2949" s="70"/>
      <c r="U2949" s="70"/>
      <c r="W2949" s="70"/>
      <c r="Y2949" s="70"/>
    </row>
    <row r="2950" spans="1:25" s="69" customFormat="1" x14ac:dyDescent="0.2">
      <c r="A2950" s="66" t="s">
        <v>28</v>
      </c>
      <c r="B2950" s="66" t="s">
        <v>23</v>
      </c>
      <c r="C2950" s="66" t="s">
        <v>0</v>
      </c>
      <c r="D2950" s="66" t="s">
        <v>307</v>
      </c>
      <c r="E2950" s="76">
        <f>+IF(ISNUMBER(DATA!F1008),DATA!F1008,"n/a")</f>
        <v>65100.95</v>
      </c>
      <c r="F2950" s="77">
        <f>+IF(ISNUMBER(DATA!G1008),DATA!G1008,"n/a")</f>
        <v>-5.0219598862964697E-2</v>
      </c>
      <c r="G2950" s="76">
        <f>+IF(ISNUMBER(DATA!P1008),DATA!P1008,"n/a")</f>
        <v>220224.88</v>
      </c>
      <c r="H2950" s="77">
        <f>+IF(ISNUMBER(DATA!Q1008),DATA!Q1008,"n/a")</f>
        <v>5.8638790469250898E-2</v>
      </c>
      <c r="I2950" s="76">
        <f>+IF(ISNUMBER(DATA!Z1008),DATA!Z1008,"n/a")</f>
        <v>439680.86</v>
      </c>
      <c r="J2950" s="77">
        <f>+IF(ISNUMBER(DATA!AA1008),DATA!AA1008,"n/a")</f>
        <v>0.82447284361221795</v>
      </c>
      <c r="K2950" s="76">
        <f>+IF(ISNUMBER(DATA!AJ1008),DATA!AJ1008,"n/a")</f>
        <v>846580.56</v>
      </c>
      <c r="L2950" s="77">
        <f>+IF(ISNUMBER(DATA!AK1008),DATA!AK1008,"n/a")</f>
        <v>1.67376773697632</v>
      </c>
      <c r="M2950" s="66"/>
      <c r="N2950" s="66"/>
      <c r="O2950" s="66"/>
      <c r="P2950" s="66"/>
      <c r="Q2950" s="66"/>
      <c r="S2950" s="70"/>
      <c r="U2950" s="70"/>
      <c r="W2950" s="70"/>
      <c r="Y2950" s="70"/>
    </row>
    <row r="2951" spans="1:25" s="69" customFormat="1" x14ac:dyDescent="0.2">
      <c r="A2951" s="66" t="s">
        <v>28</v>
      </c>
      <c r="B2951" s="66" t="s">
        <v>23</v>
      </c>
      <c r="C2951" s="66" t="s">
        <v>0</v>
      </c>
      <c r="D2951" s="66" t="s">
        <v>308</v>
      </c>
      <c r="E2951" s="76">
        <f>+IF(ISNUMBER(DATA!F1009),DATA!F1009,"n/a")</f>
        <v>20354.73</v>
      </c>
      <c r="F2951" s="77">
        <f>+IF(ISNUMBER(DATA!G1009),DATA!G1009,"n/a")</f>
        <v>0.58339848262439198</v>
      </c>
      <c r="G2951" s="76">
        <f>+IF(ISNUMBER(DATA!P1009),DATA!P1009,"n/a")</f>
        <v>65687.75</v>
      </c>
      <c r="H2951" s="77">
        <f>+IF(ISNUMBER(DATA!Q1009),DATA!Q1009,"n/a")</f>
        <v>0.80923897535560796</v>
      </c>
      <c r="I2951" s="76">
        <f>+IF(ISNUMBER(DATA!Z1009),DATA!Z1009,"n/a")</f>
        <v>120264.37</v>
      </c>
      <c r="J2951" s="77">
        <f>+IF(ISNUMBER(DATA!AA1009),DATA!AA1009,"n/a")</f>
        <v>0.83508053324348996</v>
      </c>
      <c r="K2951" s="76">
        <f>+IF(ISNUMBER(DATA!AJ1009),DATA!AJ1009,"n/a")</f>
        <v>231431.26</v>
      </c>
      <c r="L2951" s="77">
        <f>+IF(ISNUMBER(DATA!AK1009),DATA!AK1009,"n/a")</f>
        <v>0.55162436614247101</v>
      </c>
      <c r="M2951" s="66"/>
      <c r="N2951" s="66"/>
      <c r="O2951" s="66"/>
      <c r="P2951" s="66"/>
      <c r="Q2951" s="66"/>
      <c r="S2951" s="70"/>
      <c r="U2951" s="70"/>
      <c r="W2951" s="70"/>
      <c r="Y2951" s="70"/>
    </row>
    <row r="2952" spans="1:25" s="69" customFormat="1" x14ac:dyDescent="0.2">
      <c r="A2952" s="66" t="s">
        <v>28</v>
      </c>
      <c r="B2952" s="66" t="s">
        <v>23</v>
      </c>
      <c r="C2952" s="66" t="s">
        <v>0</v>
      </c>
      <c r="D2952" s="66" t="s">
        <v>309</v>
      </c>
      <c r="E2952" s="76">
        <f>+IF(ISNUMBER(DATA!F1010),DATA!F1010,"n/a")</f>
        <v>43868.61</v>
      </c>
      <c r="F2952" s="77">
        <f>+IF(ISNUMBER(DATA!G1010),DATA!G1010,"n/a")</f>
        <v>2.10913648740785</v>
      </c>
      <c r="G2952" s="76">
        <f>+IF(ISNUMBER(DATA!P1010),DATA!P1010,"n/a")</f>
        <v>141972.47</v>
      </c>
      <c r="H2952" s="77">
        <f>+IF(ISNUMBER(DATA!Q1010),DATA!Q1010,"n/a")</f>
        <v>2.15099872737111</v>
      </c>
      <c r="I2952" s="76">
        <f>+IF(ISNUMBER(DATA!Z1010),DATA!Z1010,"n/a")</f>
        <v>261451.44</v>
      </c>
      <c r="J2952" s="77">
        <f>+IF(ISNUMBER(DATA!AA1010),DATA!AA1010,"n/a")</f>
        <v>2.2000287872490101</v>
      </c>
      <c r="K2952" s="76">
        <f>+IF(ISNUMBER(DATA!AJ1010),DATA!AJ1010,"n/a")</f>
        <v>438457.97</v>
      </c>
      <c r="L2952" s="77">
        <f>+IF(ISNUMBER(DATA!AK1010),DATA!AK1010,"n/a")</f>
        <v>1.5125078441023101</v>
      </c>
      <c r="M2952" s="66"/>
      <c r="N2952" s="66"/>
      <c r="O2952" s="66"/>
      <c r="P2952" s="66"/>
      <c r="Q2952" s="66"/>
      <c r="S2952" s="70"/>
      <c r="U2952" s="70"/>
      <c r="W2952" s="70"/>
      <c r="Y2952" s="70"/>
    </row>
    <row r="2953" spans="1:25" s="69" customFormat="1" x14ac:dyDescent="0.2">
      <c r="A2953" s="66" t="s">
        <v>28</v>
      </c>
      <c r="B2953" s="66" t="s">
        <v>23</v>
      </c>
      <c r="C2953" s="66" t="s">
        <v>0</v>
      </c>
      <c r="D2953" s="66" t="s">
        <v>310</v>
      </c>
      <c r="E2953" s="76">
        <f>+IF(ISNUMBER(DATA!F1011),DATA!F1011,"n/a")</f>
        <v>48331.7</v>
      </c>
      <c r="F2953" s="77">
        <f>+IF(ISNUMBER(DATA!G1011),DATA!G1011,"n/a")</f>
        <v>3.3026605584626698</v>
      </c>
      <c r="G2953" s="76">
        <f>+IF(ISNUMBER(DATA!P1011),DATA!P1011,"n/a")</f>
        <v>151649.01999999999</v>
      </c>
      <c r="H2953" s="77">
        <f>+IF(ISNUMBER(DATA!Q1011),DATA!Q1011,"n/a")</f>
        <v>3.5256989138849302</v>
      </c>
      <c r="I2953" s="76">
        <f>+IF(ISNUMBER(DATA!Z1011),DATA!Z1011,"n/a")</f>
        <v>273393.89</v>
      </c>
      <c r="J2953" s="77">
        <f>+IF(ISNUMBER(DATA!AA1011),DATA!AA1011,"n/a")</f>
        <v>3.38365731540366</v>
      </c>
      <c r="K2953" s="76">
        <f>+IF(ISNUMBER(DATA!AJ1011),DATA!AJ1011,"n/a")</f>
        <v>468268.22</v>
      </c>
      <c r="L2953" s="77">
        <f>+IF(ISNUMBER(DATA!AK1011),DATA!AK1011,"n/a")</f>
        <v>2.1774097501462299</v>
      </c>
      <c r="M2953" s="66"/>
      <c r="N2953" s="66"/>
      <c r="O2953" s="66"/>
      <c r="P2953" s="66"/>
      <c r="Q2953" s="66"/>
      <c r="S2953" s="70"/>
      <c r="U2953" s="70"/>
      <c r="W2953" s="70"/>
      <c r="Y2953" s="70"/>
    </row>
    <row r="2954" spans="1:25" s="69" customFormat="1" x14ac:dyDescent="0.2">
      <c r="A2954" s="66" t="s">
        <v>28</v>
      </c>
      <c r="B2954" s="66" t="s">
        <v>23</v>
      </c>
      <c r="C2954" s="66" t="s">
        <v>0</v>
      </c>
      <c r="D2954" s="66" t="s">
        <v>311</v>
      </c>
      <c r="E2954" s="76">
        <f>+IF(ISNUMBER(DATA!F1012),DATA!F1012,"n/a")</f>
        <v>16897.59</v>
      </c>
      <c r="F2954" s="77">
        <f>+IF(ISNUMBER(DATA!G1012),DATA!G1012,"n/a")</f>
        <v>0.59894681560756802</v>
      </c>
      <c r="G2954" s="76">
        <f>+IF(ISNUMBER(DATA!P1012),DATA!P1012,"n/a")</f>
        <v>63144.59</v>
      </c>
      <c r="H2954" s="77">
        <f>+IF(ISNUMBER(DATA!Q1012),DATA!Q1012,"n/a")</f>
        <v>0.80245228729811702</v>
      </c>
      <c r="I2954" s="76">
        <f>+IF(ISNUMBER(DATA!Z1012),DATA!Z1012,"n/a")</f>
        <v>123564.29</v>
      </c>
      <c r="J2954" s="77">
        <f>+IF(ISNUMBER(DATA!AA1012),DATA!AA1012,"n/a")</f>
        <v>0.94250336224087605</v>
      </c>
      <c r="K2954" s="76">
        <f>+IF(ISNUMBER(DATA!AJ1012),DATA!AJ1012,"n/a")</f>
        <v>223626.75</v>
      </c>
      <c r="L2954" s="77">
        <f>+IF(ISNUMBER(DATA!AK1012),DATA!AK1012,"n/a")</f>
        <v>0.40044119893236002</v>
      </c>
      <c r="M2954" s="66"/>
      <c r="N2954" s="66"/>
      <c r="O2954" s="66"/>
      <c r="P2954" s="66"/>
      <c r="Q2954" s="66"/>
      <c r="S2954" s="70"/>
      <c r="U2954" s="70"/>
      <c r="W2954" s="70"/>
      <c r="Y2954" s="70"/>
    </row>
    <row r="2955" spans="1:25" s="69" customFormat="1" x14ac:dyDescent="0.2">
      <c r="A2955" s="66" t="s">
        <v>28</v>
      </c>
      <c r="B2955" s="66" t="s">
        <v>23</v>
      </c>
      <c r="C2955" s="66" t="s">
        <v>0</v>
      </c>
      <c r="D2955" s="66" t="s">
        <v>312</v>
      </c>
      <c r="E2955" s="76">
        <f>+IF(ISNUMBER(DATA!F1013),DATA!F1013,"n/a")</f>
        <v>27814.25</v>
      </c>
      <c r="F2955" s="77">
        <f>+IF(ISNUMBER(DATA!G1013),DATA!G1013,"n/a")</f>
        <v>1.09317323726406E-2</v>
      </c>
      <c r="G2955" s="76">
        <f>+IF(ISNUMBER(DATA!P1013),DATA!P1013,"n/a")</f>
        <v>112200.13</v>
      </c>
      <c r="H2955" s="77">
        <f>+IF(ISNUMBER(DATA!Q1013),DATA!Q1013,"n/a")</f>
        <v>0.213479185719638</v>
      </c>
      <c r="I2955" s="76">
        <f>+IF(ISNUMBER(DATA!Z1013),DATA!Z1013,"n/a")</f>
        <v>204021.26</v>
      </c>
      <c r="J2955" s="77">
        <f>+IF(ISNUMBER(DATA!AA1013),DATA!AA1013,"n/a")</f>
        <v>0.52650412139351399</v>
      </c>
      <c r="K2955" s="76">
        <f>+IF(ISNUMBER(DATA!AJ1013),DATA!AJ1013,"n/a")</f>
        <v>365237.42</v>
      </c>
      <c r="L2955" s="77">
        <f>+IF(ISNUMBER(DATA!AK1013),DATA!AK1013,"n/a")</f>
        <v>0.94881117090101896</v>
      </c>
      <c r="M2955" s="66"/>
      <c r="N2955" s="66"/>
      <c r="O2955" s="66"/>
      <c r="P2955" s="66"/>
      <c r="Q2955" s="66"/>
      <c r="S2955" s="70"/>
      <c r="U2955" s="70"/>
      <c r="W2955" s="70"/>
      <c r="Y2955" s="70"/>
    </row>
    <row r="2956" spans="1:25" s="69" customFormat="1" x14ac:dyDescent="0.2">
      <c r="A2956" s="66" t="s">
        <v>28</v>
      </c>
      <c r="B2956" s="66" t="s">
        <v>23</v>
      </c>
      <c r="C2956" s="66" t="s">
        <v>0</v>
      </c>
      <c r="D2956" s="66" t="s">
        <v>313</v>
      </c>
      <c r="E2956" s="76">
        <f>+IF(ISNUMBER(DATA!F1014),DATA!F1014,"n/a")</f>
        <v>34934.120000000003</v>
      </c>
      <c r="F2956" s="77">
        <f>+IF(ISNUMBER(DATA!G1014),DATA!G1014,"n/a")</f>
        <v>0.21569181514476601</v>
      </c>
      <c r="G2956" s="76">
        <f>+IF(ISNUMBER(DATA!P1014),DATA!P1014,"n/a")</f>
        <v>120483</v>
      </c>
      <c r="H2956" s="77">
        <f>+IF(ISNUMBER(DATA!Q1014),DATA!Q1014,"n/a")</f>
        <v>0.84103330005253396</v>
      </c>
      <c r="I2956" s="76">
        <f>+IF(ISNUMBER(DATA!Z1014),DATA!Z1014,"n/a")</f>
        <v>232234.42</v>
      </c>
      <c r="J2956" s="77">
        <f>+IF(ISNUMBER(DATA!AA1014),DATA!AA1014,"n/a")</f>
        <v>1.0569222446287001</v>
      </c>
      <c r="K2956" s="76">
        <f>+IF(ISNUMBER(DATA!AJ1014),DATA!AJ1014,"n/a")</f>
        <v>434918.91</v>
      </c>
      <c r="L2956" s="77">
        <f>+IF(ISNUMBER(DATA!AK1014),DATA!AK1014,"n/a")</f>
        <v>0.92161278557010595</v>
      </c>
      <c r="M2956" s="66"/>
      <c r="N2956" s="66"/>
      <c r="O2956" s="66"/>
      <c r="P2956" s="66"/>
      <c r="Q2956" s="66"/>
      <c r="S2956" s="70"/>
      <c r="U2956" s="70"/>
      <c r="W2956" s="70"/>
      <c r="Y2956" s="70"/>
    </row>
    <row r="2957" spans="1:25" s="69" customFormat="1" x14ac:dyDescent="0.2">
      <c r="A2957" s="66" t="s">
        <v>28</v>
      </c>
      <c r="B2957" s="66" t="s">
        <v>23</v>
      </c>
      <c r="C2957" s="66" t="s">
        <v>0</v>
      </c>
      <c r="D2957" s="66" t="s">
        <v>314</v>
      </c>
      <c r="E2957" s="76">
        <f>+IF(ISNUMBER(DATA!F1015),DATA!F1015,"n/a")</f>
        <v>40619.589999999997</v>
      </c>
      <c r="F2957" s="77">
        <f>+IF(ISNUMBER(DATA!G1015),DATA!G1015,"n/a")</f>
        <v>9.8215881356880697E-2</v>
      </c>
      <c r="G2957" s="76">
        <f>+IF(ISNUMBER(DATA!P1015),DATA!P1015,"n/a")</f>
        <v>133119.70000000001</v>
      </c>
      <c r="H2957" s="77">
        <f>+IF(ISNUMBER(DATA!Q1015),DATA!Q1015,"n/a")</f>
        <v>8.8850641615193196E-2</v>
      </c>
      <c r="I2957" s="76">
        <f>+IF(ISNUMBER(DATA!Z1015),DATA!Z1015,"n/a")</f>
        <v>257946.67</v>
      </c>
      <c r="J2957" s="77">
        <f>+IF(ISNUMBER(DATA!AA1015),DATA!AA1015,"n/a")</f>
        <v>0.17742087955913</v>
      </c>
      <c r="K2957" s="76">
        <f>+IF(ISNUMBER(DATA!AJ1015),DATA!AJ1015,"n/a")</f>
        <v>525607.74</v>
      </c>
      <c r="L2957" s="77">
        <f>+IF(ISNUMBER(DATA!AK1015),DATA!AK1015,"n/a")</f>
        <v>0.182805954269111</v>
      </c>
      <c r="M2957" s="66"/>
      <c r="N2957" s="66"/>
      <c r="O2957" s="66"/>
      <c r="P2957" s="66"/>
      <c r="Q2957" s="66"/>
      <c r="S2957" s="70"/>
      <c r="U2957" s="70"/>
      <c r="W2957" s="70"/>
      <c r="Y2957" s="70"/>
    </row>
    <row r="2958" spans="1:25" s="69" customFormat="1" x14ac:dyDescent="0.2">
      <c r="A2958" s="66" t="s">
        <v>28</v>
      </c>
      <c r="B2958" s="66" t="s">
        <v>23</v>
      </c>
      <c r="C2958" s="66" t="s">
        <v>0</v>
      </c>
      <c r="D2958" s="66" t="s">
        <v>315</v>
      </c>
      <c r="E2958" s="76">
        <f>+IF(ISNUMBER(DATA!F1016),DATA!F1016,"n/a")</f>
        <v>111162.33</v>
      </c>
      <c r="F2958" s="77">
        <f>+IF(ISNUMBER(DATA!G1016),DATA!G1016,"n/a")</f>
        <v>0.131340413866914</v>
      </c>
      <c r="G2958" s="76">
        <f>+IF(ISNUMBER(DATA!P1016),DATA!P1016,"n/a")</f>
        <v>364189.53</v>
      </c>
      <c r="H2958" s="77">
        <f>+IF(ISNUMBER(DATA!Q1016),DATA!Q1016,"n/a")</f>
        <v>0.265780455850467</v>
      </c>
      <c r="I2958" s="76">
        <f>+IF(ISNUMBER(DATA!Z1016),DATA!Z1016,"n/a")</f>
        <v>699475.22</v>
      </c>
      <c r="J2958" s="77">
        <f>+IF(ISNUMBER(DATA!AA1016),DATA!AA1016,"n/a")</f>
        <v>1.05880139194621</v>
      </c>
      <c r="K2958" s="76">
        <f>+IF(ISNUMBER(DATA!AJ1016),DATA!AJ1016,"n/a")</f>
        <v>1281437.82</v>
      </c>
      <c r="L2958" s="77">
        <f>+IF(ISNUMBER(DATA!AK1016),DATA!AK1016,"n/a")</f>
        <v>1.8055701995497599</v>
      </c>
      <c r="M2958" s="66"/>
      <c r="N2958" s="66"/>
      <c r="O2958" s="66"/>
      <c r="P2958" s="66"/>
      <c r="Q2958" s="66"/>
      <c r="S2958" s="70"/>
      <c r="U2958" s="70"/>
      <c r="W2958" s="70"/>
      <c r="Y2958" s="70"/>
    </row>
    <row r="2959" spans="1:25" s="69" customFormat="1" x14ac:dyDescent="0.2">
      <c r="A2959" s="66" t="s">
        <v>28</v>
      </c>
      <c r="B2959" s="66" t="s">
        <v>23</v>
      </c>
      <c r="C2959" s="66" t="s">
        <v>0</v>
      </c>
      <c r="D2959" s="66" t="s">
        <v>316</v>
      </c>
      <c r="E2959" s="76">
        <f>+IF(ISNUMBER(DATA!F1017),DATA!F1017,"n/a")</f>
        <v>56078.53</v>
      </c>
      <c r="F2959" s="77">
        <f>+IF(ISNUMBER(DATA!G1017),DATA!G1017,"n/a")</f>
        <v>-1.1949069643206999E-2</v>
      </c>
      <c r="G2959" s="76">
        <f>+IF(ISNUMBER(DATA!P1017),DATA!P1017,"n/a")</f>
        <v>183662.81</v>
      </c>
      <c r="H2959" s="77">
        <f>+IF(ISNUMBER(DATA!Q1017),DATA!Q1017,"n/a")</f>
        <v>5.6960530500205303E-2</v>
      </c>
      <c r="I2959" s="76">
        <f>+IF(ISNUMBER(DATA!Z1017),DATA!Z1017,"n/a")</f>
        <v>326120.84999999998</v>
      </c>
      <c r="J2959" s="77">
        <f>+IF(ISNUMBER(DATA!AA1017),DATA!AA1017,"n/a")</f>
        <v>8.3085802111254506E-2</v>
      </c>
      <c r="K2959" s="76">
        <f>+IF(ISNUMBER(DATA!AJ1017),DATA!AJ1017,"n/a")</f>
        <v>654221.26</v>
      </c>
      <c r="L2959" s="77">
        <f>+IF(ISNUMBER(DATA!AK1017),DATA!AK1017,"n/a")</f>
        <v>0.21837289073952701</v>
      </c>
      <c r="M2959" s="66"/>
      <c r="N2959" s="66"/>
      <c r="O2959" s="66"/>
      <c r="P2959" s="66"/>
      <c r="Q2959" s="66"/>
      <c r="S2959" s="70"/>
      <c r="U2959" s="70"/>
      <c r="W2959" s="70"/>
      <c r="Y2959" s="70"/>
    </row>
    <row r="2960" spans="1:25" s="69" customFormat="1" x14ac:dyDescent="0.2">
      <c r="A2960" s="66" t="s">
        <v>28</v>
      </c>
      <c r="B2960" s="66" t="s">
        <v>23</v>
      </c>
      <c r="C2960" s="66" t="s">
        <v>0</v>
      </c>
      <c r="D2960" s="66" t="s">
        <v>317</v>
      </c>
      <c r="E2960" s="76">
        <f>+IF(ISNUMBER(DATA!F1018),DATA!F1018,"n/a")</f>
        <v>27969.73</v>
      </c>
      <c r="F2960" s="77">
        <f>+IF(ISNUMBER(DATA!G1018),DATA!G1018,"n/a")</f>
        <v>0.17242826195578201</v>
      </c>
      <c r="G2960" s="76">
        <f>+IF(ISNUMBER(DATA!P1018),DATA!P1018,"n/a")</f>
        <v>99088.99</v>
      </c>
      <c r="H2960" s="77">
        <f>+IF(ISNUMBER(DATA!Q1018),DATA!Q1018,"n/a")</f>
        <v>0.27484867370128502</v>
      </c>
      <c r="I2960" s="76">
        <f>+IF(ISNUMBER(DATA!Z1018),DATA!Z1018,"n/a")</f>
        <v>192662.61</v>
      </c>
      <c r="J2960" s="77">
        <f>+IF(ISNUMBER(DATA!AA1018),DATA!AA1018,"n/a")</f>
        <v>0.373996376139</v>
      </c>
      <c r="K2960" s="76">
        <f>+IF(ISNUMBER(DATA!AJ1018),DATA!AJ1018,"n/a")</f>
        <v>392716.06</v>
      </c>
      <c r="L2960" s="77">
        <f>+IF(ISNUMBER(DATA!AK1018),DATA!AK1018,"n/a")</f>
        <v>0.352448372127878</v>
      </c>
      <c r="M2960" s="66"/>
      <c r="N2960" s="66"/>
      <c r="O2960" s="66"/>
      <c r="P2960" s="66"/>
      <c r="Q2960" s="66"/>
      <c r="S2960" s="70"/>
      <c r="U2960" s="70"/>
      <c r="W2960" s="70"/>
      <c r="Y2960" s="70"/>
    </row>
    <row r="2961" spans="1:25" s="69" customFormat="1" x14ac:dyDescent="0.2">
      <c r="A2961" s="66" t="s">
        <v>28</v>
      </c>
      <c r="B2961" s="66" t="s">
        <v>23</v>
      </c>
      <c r="C2961" s="66" t="s">
        <v>0</v>
      </c>
      <c r="D2961" s="66" t="s">
        <v>318</v>
      </c>
      <c r="E2961" s="76">
        <f>+IF(ISNUMBER(DATA!F1019),DATA!F1019,"n/a")</f>
        <v>45819.43</v>
      </c>
      <c r="F2961" s="77">
        <f>+IF(ISNUMBER(DATA!G1019),DATA!G1019,"n/a")</f>
        <v>9.8991012002944495E-2</v>
      </c>
      <c r="G2961" s="76">
        <f>+IF(ISNUMBER(DATA!P1019),DATA!P1019,"n/a")</f>
        <v>150488.53</v>
      </c>
      <c r="H2961" s="77">
        <f>+IF(ISNUMBER(DATA!Q1019),DATA!Q1019,"n/a")</f>
        <v>4.98736358102147E-2</v>
      </c>
      <c r="I2961" s="76">
        <f>+IF(ISNUMBER(DATA!Z1019),DATA!Z1019,"n/a")</f>
        <v>269978.83</v>
      </c>
      <c r="J2961" s="77">
        <f>+IF(ISNUMBER(DATA!AA1019),DATA!AA1019,"n/a")</f>
        <v>2.0904893664039699E-2</v>
      </c>
      <c r="K2961" s="76">
        <f>+IF(ISNUMBER(DATA!AJ1019),DATA!AJ1019,"n/a")</f>
        <v>539750.71</v>
      </c>
      <c r="L2961" s="77">
        <f>+IF(ISNUMBER(DATA!AK1019),DATA!AK1019,"n/a")</f>
        <v>1.31132057870377E-2</v>
      </c>
      <c r="M2961" s="66"/>
      <c r="N2961" s="66"/>
      <c r="O2961" s="66"/>
      <c r="P2961" s="66"/>
      <c r="Q2961" s="66"/>
      <c r="S2961" s="70"/>
      <c r="U2961" s="70"/>
      <c r="W2961" s="70"/>
      <c r="Y2961" s="70"/>
    </row>
    <row r="2962" spans="1:25" s="69" customFormat="1" x14ac:dyDescent="0.2">
      <c r="A2962" s="66" t="s">
        <v>28</v>
      </c>
      <c r="B2962" s="66" t="s">
        <v>23</v>
      </c>
      <c r="C2962" s="66" t="s">
        <v>0</v>
      </c>
      <c r="D2962" s="66" t="s">
        <v>344</v>
      </c>
      <c r="E2962" s="76">
        <f>+IF(ISNUMBER(DATA!F1020),DATA!F1020,"n/a")</f>
        <v>28211.5</v>
      </c>
      <c r="F2962" s="77">
        <f>+IF(ISNUMBER(DATA!G1020),DATA!G1020,"n/a")</f>
        <v>3.9391869770666501</v>
      </c>
      <c r="G2962" s="76">
        <f>+IF(ISNUMBER(DATA!P1020),DATA!P1020,"n/a")</f>
        <v>91272.8</v>
      </c>
      <c r="H2962" s="77">
        <f>+IF(ISNUMBER(DATA!Q1020),DATA!Q1020,"n/a")</f>
        <v>3.76142979362728</v>
      </c>
      <c r="I2962" s="76">
        <f>+IF(ISNUMBER(DATA!Z1020),DATA!Z1020,"n/a")</f>
        <v>165498.51999999999</v>
      </c>
      <c r="J2962" s="77">
        <f>+IF(ISNUMBER(DATA!AA1020),DATA!AA1020,"n/a")</f>
        <v>3.4045962572573401</v>
      </c>
      <c r="K2962" s="76">
        <f>+IF(ISNUMBER(DATA!AJ1020),DATA!AJ1020,"n/a")</f>
        <v>309846.21999999997</v>
      </c>
      <c r="L2962" s="77">
        <f>+IF(ISNUMBER(DATA!AK1020),DATA!AK1020,"n/a")</f>
        <v>2.33555225351411</v>
      </c>
      <c r="M2962" s="66"/>
      <c r="N2962" s="66"/>
      <c r="O2962" s="66"/>
      <c r="P2962" s="66"/>
      <c r="Q2962" s="66"/>
      <c r="S2962" s="70"/>
      <c r="U2962" s="70"/>
      <c r="W2962" s="70"/>
      <c r="Y2962" s="70"/>
    </row>
    <row r="2963" spans="1:25" s="69" customFormat="1" x14ac:dyDescent="0.2">
      <c r="A2963" s="66" t="s">
        <v>28</v>
      </c>
      <c r="B2963" s="66" t="s">
        <v>23</v>
      </c>
      <c r="C2963" s="66" t="s">
        <v>0</v>
      </c>
      <c r="D2963" s="66" t="s">
        <v>345</v>
      </c>
      <c r="E2963" s="76">
        <f>+IF(ISNUMBER(DATA!F1021),DATA!F1021,"n/a")</f>
        <v>22876.33</v>
      </c>
      <c r="F2963" s="77">
        <f>+IF(ISNUMBER(DATA!G1021),DATA!G1021,"n/a")</f>
        <v>-3.76791390221453E-2</v>
      </c>
      <c r="G2963" s="76">
        <f>+IF(ISNUMBER(DATA!P1021),DATA!P1021,"n/a")</f>
        <v>108980.58</v>
      </c>
      <c r="H2963" s="77">
        <f>+IF(ISNUMBER(DATA!Q1021),DATA!Q1021,"n/a")</f>
        <v>0.36983931058408298</v>
      </c>
      <c r="I2963" s="76">
        <f>+IF(ISNUMBER(DATA!Z1021),DATA!Z1021,"n/a")</f>
        <v>218256.02</v>
      </c>
      <c r="J2963" s="77">
        <f>+IF(ISNUMBER(DATA!AA1021),DATA!AA1021,"n/a")</f>
        <v>0.50131610028198503</v>
      </c>
      <c r="K2963" s="76">
        <f>+IF(ISNUMBER(DATA!AJ1021),DATA!AJ1021,"n/a")</f>
        <v>362838.7</v>
      </c>
      <c r="L2963" s="77">
        <f>+IF(ISNUMBER(DATA!AK1021),DATA!AK1021,"n/a")</f>
        <v>0.51561657921054804</v>
      </c>
      <c r="M2963" s="66"/>
      <c r="N2963" s="66"/>
      <c r="O2963" s="66"/>
      <c r="P2963" s="66"/>
      <c r="Q2963" s="66"/>
      <c r="S2963" s="70"/>
      <c r="U2963" s="70"/>
      <c r="W2963" s="70"/>
      <c r="Y2963" s="70"/>
    </row>
    <row r="2964" spans="1:25" x14ac:dyDescent="0.2">
      <c r="E2964" s="100"/>
      <c r="F2964" s="102"/>
      <c r="G2964" s="100"/>
      <c r="H2964" s="102"/>
      <c r="I2964" s="100"/>
      <c r="J2964" s="102"/>
      <c r="K2964" s="100"/>
      <c r="L2964" s="102"/>
    </row>
    <row r="2965" spans="1:25" s="69" customFormat="1" x14ac:dyDescent="0.2">
      <c r="A2965" s="66" t="s">
        <v>28</v>
      </c>
      <c r="B2965" s="66" t="s">
        <v>23</v>
      </c>
      <c r="C2965" s="66" t="s">
        <v>9</v>
      </c>
      <c r="D2965" s="66" t="s">
        <v>271</v>
      </c>
      <c r="E2965" s="86">
        <f>+IF(ISNUMBER(DATA!H972),DATA!H972,"n/a")</f>
        <v>7922.5</v>
      </c>
      <c r="F2965" s="77">
        <f>+IF(ISNUMBER(DATA!I972),DATA!I972,"n/a")</f>
        <v>5.5418637181109703E-2</v>
      </c>
      <c r="G2965" s="86">
        <f>+IF(ISNUMBER(DATA!R972),DATA!R972,"n/a")</f>
        <v>24258.35</v>
      </c>
      <c r="H2965" s="77">
        <f>+IF(ISNUMBER(DATA!S972),DATA!S972,"n/a")</f>
        <v>-3.1365759365465498E-2</v>
      </c>
      <c r="I2965" s="86">
        <f>+IF(ISNUMBER(DATA!AB972),DATA!AB972,"n/a")</f>
        <v>47638.3</v>
      </c>
      <c r="J2965" s="77">
        <f>+IF(ISNUMBER(DATA!AC972),DATA!AC972,"n/a")</f>
        <v>6.1534426562660498E-2</v>
      </c>
      <c r="K2965" s="86">
        <f>+IF(ISNUMBER(DATA!AL972),DATA!AL972,"n/a")</f>
        <v>96501.83</v>
      </c>
      <c r="L2965" s="77">
        <f>+IF(ISNUMBER(DATA!AM972),DATA!AM972,"n/a")</f>
        <v>-0.106931165503062</v>
      </c>
      <c r="M2965" s="66"/>
      <c r="N2965" s="66"/>
      <c r="O2965" s="66"/>
      <c r="P2965" s="66"/>
      <c r="Q2965" s="66"/>
      <c r="S2965" s="70"/>
      <c r="U2965" s="70"/>
      <c r="W2965" s="70"/>
      <c r="Y2965" s="70"/>
    </row>
    <row r="2966" spans="1:25" s="69" customFormat="1" x14ac:dyDescent="0.2">
      <c r="A2966" s="66" t="s">
        <v>28</v>
      </c>
      <c r="B2966" s="66" t="s">
        <v>23</v>
      </c>
      <c r="C2966" s="66" t="s">
        <v>9</v>
      </c>
      <c r="D2966" s="66" t="s">
        <v>272</v>
      </c>
      <c r="E2966" s="86">
        <f>+IF(ISNUMBER(DATA!H973),DATA!H973,"n/a")</f>
        <v>26357.29</v>
      </c>
      <c r="F2966" s="77">
        <f>+IF(ISNUMBER(DATA!I973),DATA!I973,"n/a")</f>
        <v>4.19260219712453E-2</v>
      </c>
      <c r="G2966" s="86">
        <f>+IF(ISNUMBER(DATA!R973),DATA!R973,"n/a")</f>
        <v>89907.15</v>
      </c>
      <c r="H2966" s="77">
        <f>+IF(ISNUMBER(DATA!S973),DATA!S973,"n/a")</f>
        <v>9.1059713354443295E-2</v>
      </c>
      <c r="I2966" s="86">
        <f>+IF(ISNUMBER(DATA!AB973),DATA!AB973,"n/a")</f>
        <v>162235.1</v>
      </c>
      <c r="J2966" s="77">
        <f>+IF(ISNUMBER(DATA!AC973),DATA!AC973,"n/a")</f>
        <v>0.118704365512938</v>
      </c>
      <c r="K2966" s="86">
        <f>+IF(ISNUMBER(DATA!AL973),DATA!AL973,"n/a")</f>
        <v>304032.12</v>
      </c>
      <c r="L2966" s="77">
        <f>+IF(ISNUMBER(DATA!AM973),DATA!AM973,"n/a")</f>
        <v>0.67863582403505096</v>
      </c>
      <c r="M2966" s="66"/>
      <c r="N2966" s="66"/>
      <c r="O2966" s="66"/>
      <c r="P2966" s="66"/>
      <c r="Q2966" s="66"/>
      <c r="S2966" s="70"/>
      <c r="U2966" s="70"/>
      <c r="W2966" s="70"/>
      <c r="Y2966" s="70"/>
    </row>
    <row r="2967" spans="1:25" s="69" customFormat="1" x14ac:dyDescent="0.2">
      <c r="A2967" s="66" t="s">
        <v>28</v>
      </c>
      <c r="B2967" s="66" t="s">
        <v>23</v>
      </c>
      <c r="C2967" s="66" t="s">
        <v>9</v>
      </c>
      <c r="D2967" s="66" t="s">
        <v>273</v>
      </c>
      <c r="E2967" s="86">
        <f>+IF(ISNUMBER(DATA!H974),DATA!H974,"n/a")</f>
        <v>25373.54</v>
      </c>
      <c r="F2967" s="77">
        <f>+IF(ISNUMBER(DATA!I974),DATA!I974,"n/a")</f>
        <v>1.7053797238914501</v>
      </c>
      <c r="G2967" s="86">
        <f>+IF(ISNUMBER(DATA!R974),DATA!R974,"n/a")</f>
        <v>75501.58</v>
      </c>
      <c r="H2967" s="77">
        <f>+IF(ISNUMBER(DATA!S974),DATA!S974,"n/a")</f>
        <v>1.5572292543614199</v>
      </c>
      <c r="I2967" s="86">
        <f>+IF(ISNUMBER(DATA!AB974),DATA!AB974,"n/a")</f>
        <v>149401.48000000001</v>
      </c>
      <c r="J2967" s="77">
        <f>+IF(ISNUMBER(DATA!AC974),DATA!AC974,"n/a")</f>
        <v>1.74827756077515</v>
      </c>
      <c r="K2967" s="86">
        <f>+IF(ISNUMBER(DATA!AL974),DATA!AL974,"n/a")</f>
        <v>214741.1</v>
      </c>
      <c r="L2967" s="77">
        <f>+IF(ISNUMBER(DATA!AM974),DATA!AM974,"n/a")</f>
        <v>0.93481750873835001</v>
      </c>
      <c r="M2967" s="66"/>
      <c r="N2967" s="66"/>
      <c r="O2967" s="66"/>
      <c r="P2967" s="66"/>
      <c r="Q2967" s="66"/>
      <c r="S2967" s="70"/>
      <c r="U2967" s="70"/>
      <c r="W2967" s="70"/>
      <c r="Y2967" s="70"/>
    </row>
    <row r="2968" spans="1:25" s="69" customFormat="1" x14ac:dyDescent="0.2">
      <c r="A2968" s="66" t="s">
        <v>28</v>
      </c>
      <c r="B2968" s="66" t="s">
        <v>23</v>
      </c>
      <c r="C2968" s="66" t="s">
        <v>9</v>
      </c>
      <c r="D2968" s="66" t="s">
        <v>274</v>
      </c>
      <c r="E2968" s="86">
        <f>+IF(ISNUMBER(DATA!H975),DATA!H975,"n/a")</f>
        <v>10427.969999999999</v>
      </c>
      <c r="F2968" s="77">
        <f>+IF(ISNUMBER(DATA!I975),DATA!I975,"n/a")</f>
        <v>0.14506127764521701</v>
      </c>
      <c r="G2968" s="86">
        <f>+IF(ISNUMBER(DATA!R975),DATA!R975,"n/a")</f>
        <v>33931.230000000003</v>
      </c>
      <c r="H2968" s="77">
        <f>+IF(ISNUMBER(DATA!S975),DATA!S975,"n/a")</f>
        <v>0.16428961863948799</v>
      </c>
      <c r="I2968" s="86">
        <f>+IF(ISNUMBER(DATA!AB975),DATA!AB975,"n/a")</f>
        <v>57758.71</v>
      </c>
      <c r="J2968" s="77">
        <f>+IF(ISNUMBER(DATA!AC975),DATA!AC975,"n/a")</f>
        <v>0.16257140936349801</v>
      </c>
      <c r="K2968" s="86">
        <f>+IF(ISNUMBER(DATA!AL975),DATA!AL975,"n/a")</f>
        <v>110502.62</v>
      </c>
      <c r="L2968" s="77">
        <f>+IF(ISNUMBER(DATA!AM975),DATA!AM975,"n/a")</f>
        <v>0.34654951516836802</v>
      </c>
      <c r="M2968" s="66"/>
      <c r="N2968" s="66"/>
      <c r="O2968" s="66"/>
      <c r="P2968" s="66"/>
      <c r="Q2968" s="66"/>
      <c r="S2968" s="70"/>
      <c r="U2968" s="70"/>
      <c r="W2968" s="70"/>
      <c r="Y2968" s="70"/>
    </row>
    <row r="2969" spans="1:25" s="69" customFormat="1" x14ac:dyDescent="0.2">
      <c r="A2969" s="66" t="s">
        <v>28</v>
      </c>
      <c r="B2969" s="66" t="s">
        <v>23</v>
      </c>
      <c r="C2969" s="66" t="s">
        <v>9</v>
      </c>
      <c r="D2969" s="66" t="s">
        <v>275</v>
      </c>
      <c r="E2969" s="86">
        <f>+IF(ISNUMBER(DATA!H976),DATA!H976,"n/a")</f>
        <v>52364.37</v>
      </c>
      <c r="F2969" s="77">
        <f>+IF(ISNUMBER(DATA!I976),DATA!I976,"n/a")</f>
        <v>7.1928138934522403</v>
      </c>
      <c r="G2969" s="86">
        <f>+IF(ISNUMBER(DATA!R976),DATA!R976,"n/a")</f>
        <v>163570.63</v>
      </c>
      <c r="H2969" s="77">
        <f>+IF(ISNUMBER(DATA!S976),DATA!S976,"n/a")</f>
        <v>6.6013284265910199</v>
      </c>
      <c r="I2969" s="86">
        <f>+IF(ISNUMBER(DATA!AB976),DATA!AB976,"n/a")</f>
        <v>321782.87</v>
      </c>
      <c r="J2969" s="77">
        <f>+IF(ISNUMBER(DATA!AC976),DATA!AC976,"n/a")</f>
        <v>6.9812900961501496</v>
      </c>
      <c r="K2969" s="86">
        <f>+IF(ISNUMBER(DATA!AL976),DATA!AL976,"n/a")</f>
        <v>488922.78</v>
      </c>
      <c r="L2969" s="77">
        <f>+IF(ISNUMBER(DATA!AM976),DATA!AM976,"n/a")</f>
        <v>4.61666512921117</v>
      </c>
      <c r="M2969" s="66"/>
      <c r="N2969" s="66"/>
      <c r="O2969" s="66"/>
      <c r="P2969" s="66"/>
      <c r="Q2969" s="66"/>
      <c r="S2969" s="70"/>
      <c r="U2969" s="70"/>
      <c r="W2969" s="70"/>
      <c r="Y2969" s="70"/>
    </row>
    <row r="2970" spans="1:25" s="69" customFormat="1" x14ac:dyDescent="0.2">
      <c r="A2970" s="66" t="s">
        <v>28</v>
      </c>
      <c r="B2970" s="66" t="s">
        <v>23</v>
      </c>
      <c r="C2970" s="66" t="s">
        <v>9</v>
      </c>
      <c r="D2970" s="66" t="s">
        <v>276</v>
      </c>
      <c r="E2970" s="86">
        <f>+IF(ISNUMBER(DATA!H977),DATA!H977,"n/a")</f>
        <v>944.35</v>
      </c>
      <c r="F2970" s="77">
        <f>+IF(ISNUMBER(DATA!I977),DATA!I977,"n/a")</f>
        <v>-0.29477174456899202</v>
      </c>
      <c r="G2970" s="86">
        <f>+IF(ISNUMBER(DATA!R977),DATA!R977,"n/a")</f>
        <v>3359.82</v>
      </c>
      <c r="H2970" s="77">
        <f>+IF(ISNUMBER(DATA!S977),DATA!S977,"n/a")</f>
        <v>-0.25575491759702301</v>
      </c>
      <c r="I2970" s="86">
        <f>+IF(ISNUMBER(DATA!AB977),DATA!AB977,"n/a")</f>
        <v>7329.21</v>
      </c>
      <c r="J2970" s="77">
        <f>+IF(ISNUMBER(DATA!AC977),DATA!AC977,"n/a")</f>
        <v>-0.13981456487295299</v>
      </c>
      <c r="K2970" s="86">
        <f>+IF(ISNUMBER(DATA!AL977),DATA!AL977,"n/a")</f>
        <v>22394.39</v>
      </c>
      <c r="L2970" s="77">
        <f>+IF(ISNUMBER(DATA!AM977),DATA!AM977,"n/a")</f>
        <v>-0.14278829720084699</v>
      </c>
      <c r="M2970" s="66"/>
      <c r="N2970" s="66"/>
      <c r="O2970" s="66"/>
      <c r="P2970" s="66"/>
      <c r="Q2970" s="66"/>
      <c r="S2970" s="70"/>
      <c r="U2970" s="70"/>
      <c r="W2970" s="70"/>
      <c r="Y2970" s="70"/>
    </row>
    <row r="2971" spans="1:25" s="69" customFormat="1" x14ac:dyDescent="0.2">
      <c r="A2971" s="66" t="s">
        <v>28</v>
      </c>
      <c r="B2971" s="66" t="s">
        <v>23</v>
      </c>
      <c r="C2971" s="66" t="s">
        <v>9</v>
      </c>
      <c r="D2971" s="66" t="s">
        <v>277</v>
      </c>
      <c r="E2971" s="86">
        <f>+IF(ISNUMBER(DATA!H978),DATA!H978,"n/a")</f>
        <v>1858.52</v>
      </c>
      <c r="F2971" s="77">
        <f>+IF(ISNUMBER(DATA!I978),DATA!I978,"n/a")</f>
        <v>0.35408333515478702</v>
      </c>
      <c r="G2971" s="86">
        <f>+IF(ISNUMBER(DATA!R978),DATA!R978,"n/a")</f>
        <v>5160.46</v>
      </c>
      <c r="H2971" s="77">
        <f>+IF(ISNUMBER(DATA!S978),DATA!S978,"n/a")</f>
        <v>0.304790632640625</v>
      </c>
      <c r="I2971" s="86">
        <f>+IF(ISNUMBER(DATA!AB978),DATA!AB978,"n/a")</f>
        <v>8843.92</v>
      </c>
      <c r="J2971" s="77">
        <f>+IF(ISNUMBER(DATA!AC978),DATA!AC978,"n/a")</f>
        <v>0.19975472906243599</v>
      </c>
      <c r="K2971" s="86">
        <f>+IF(ISNUMBER(DATA!AL978),DATA!AL978,"n/a")</f>
        <v>17816.23</v>
      </c>
      <c r="L2971" s="77">
        <f>+IF(ISNUMBER(DATA!AM978),DATA!AM978,"n/a")</f>
        <v>4.1669760569894097E-2</v>
      </c>
      <c r="M2971" s="66"/>
      <c r="N2971" s="66"/>
      <c r="O2971" s="66"/>
      <c r="P2971" s="66"/>
      <c r="Q2971" s="66"/>
      <c r="S2971" s="70"/>
      <c r="U2971" s="70"/>
      <c r="W2971" s="70"/>
      <c r="Y2971" s="70"/>
    </row>
    <row r="2972" spans="1:25" s="69" customFormat="1" x14ac:dyDescent="0.2">
      <c r="A2972" s="66" t="s">
        <v>28</v>
      </c>
      <c r="B2972" s="66" t="s">
        <v>23</v>
      </c>
      <c r="C2972" s="66" t="s">
        <v>9</v>
      </c>
      <c r="D2972" s="66" t="s">
        <v>278</v>
      </c>
      <c r="E2972" s="86">
        <f>+IF(ISNUMBER(DATA!H979),DATA!H979,"n/a")</f>
        <v>5574.3</v>
      </c>
      <c r="F2972" s="77">
        <f>+IF(ISNUMBER(DATA!I979),DATA!I979,"n/a")</f>
        <v>-0.148458707663917</v>
      </c>
      <c r="G2972" s="86">
        <f>+IF(ISNUMBER(DATA!R979),DATA!R979,"n/a")</f>
        <v>19197.75</v>
      </c>
      <c r="H2972" s="77">
        <f>+IF(ISNUMBER(DATA!S979),DATA!S979,"n/a")</f>
        <v>-0.18639467026051099</v>
      </c>
      <c r="I2972" s="86">
        <f>+IF(ISNUMBER(DATA!AB979),DATA!AB979,"n/a")</f>
        <v>38114.89</v>
      </c>
      <c r="J2972" s="77">
        <f>+IF(ISNUMBER(DATA!AC979),DATA!AC979,"n/a")</f>
        <v>-0.15728605307156501</v>
      </c>
      <c r="K2972" s="86">
        <f>+IF(ISNUMBER(DATA!AL979),DATA!AL979,"n/a")</f>
        <v>81850.25</v>
      </c>
      <c r="L2972" s="77">
        <f>+IF(ISNUMBER(DATA!AM979),DATA!AM979,"n/a")</f>
        <v>-3.3829669117477798E-2</v>
      </c>
      <c r="M2972" s="66"/>
      <c r="N2972" s="66"/>
      <c r="O2972" s="66"/>
      <c r="P2972" s="66"/>
      <c r="Q2972" s="66"/>
      <c r="S2972" s="70"/>
      <c r="U2972" s="70"/>
      <c r="W2972" s="70"/>
      <c r="Y2972" s="70"/>
    </row>
    <row r="2973" spans="1:25" s="69" customFormat="1" x14ac:dyDescent="0.2">
      <c r="A2973" s="66" t="s">
        <v>28</v>
      </c>
      <c r="B2973" s="66" t="s">
        <v>23</v>
      </c>
      <c r="C2973" s="66" t="s">
        <v>9</v>
      </c>
      <c r="D2973" s="66" t="s">
        <v>279</v>
      </c>
      <c r="E2973" s="86">
        <f>+IF(ISNUMBER(DATA!H980),DATA!H980,"n/a")</f>
        <v>18201.39</v>
      </c>
      <c r="F2973" s="77">
        <f>+IF(ISNUMBER(DATA!I980),DATA!I980,"n/a")</f>
        <v>-5.8127711233660097E-2</v>
      </c>
      <c r="G2973" s="86">
        <f>+IF(ISNUMBER(DATA!R980),DATA!R980,"n/a")</f>
        <v>62626.239999999998</v>
      </c>
      <c r="H2973" s="77">
        <f>+IF(ISNUMBER(DATA!S980),DATA!S980,"n/a")</f>
        <v>3.7034093197257201E-2</v>
      </c>
      <c r="I2973" s="86">
        <f>+IF(ISNUMBER(DATA!AB980),DATA!AB980,"n/a")</f>
        <v>121079.69</v>
      </c>
      <c r="J2973" s="77">
        <f>+IF(ISNUMBER(DATA!AC980),DATA!AC980,"n/a")</f>
        <v>0.21389256882902799</v>
      </c>
      <c r="K2973" s="86">
        <f>+IF(ISNUMBER(DATA!AL980),DATA!AL980,"n/a")</f>
        <v>224117.23</v>
      </c>
      <c r="L2973" s="77">
        <f>+IF(ISNUMBER(DATA!AM980),DATA!AM980,"n/a")</f>
        <v>1.00754720597965</v>
      </c>
      <c r="M2973" s="66"/>
      <c r="N2973" s="66"/>
      <c r="O2973" s="66"/>
      <c r="P2973" s="66"/>
      <c r="Q2973" s="66"/>
      <c r="S2973" s="70"/>
      <c r="U2973" s="70"/>
      <c r="W2973" s="70"/>
      <c r="Y2973" s="70"/>
    </row>
    <row r="2974" spans="1:25" s="69" customFormat="1" x14ac:dyDescent="0.2">
      <c r="A2974" s="66" t="s">
        <v>28</v>
      </c>
      <c r="B2974" s="66" t="s">
        <v>23</v>
      </c>
      <c r="C2974" s="66" t="s">
        <v>9</v>
      </c>
      <c r="D2974" s="66" t="s">
        <v>280</v>
      </c>
      <c r="E2974" s="86">
        <f>+IF(ISNUMBER(DATA!H981),DATA!H981,"n/a")</f>
        <v>1458.5</v>
      </c>
      <c r="F2974" s="77">
        <f>+IF(ISNUMBER(DATA!I981),DATA!I981,"n/a")</f>
        <v>0.169513270788229</v>
      </c>
      <c r="G2974" s="86">
        <f>+IF(ISNUMBER(DATA!R981),DATA!R981,"n/a")</f>
        <v>4825.29</v>
      </c>
      <c r="H2974" s="77">
        <f>+IF(ISNUMBER(DATA!S981),DATA!S981,"n/a")</f>
        <v>0.145156811790253</v>
      </c>
      <c r="I2974" s="86">
        <f>+IF(ISNUMBER(DATA!AB981),DATA!AB981,"n/a")</f>
        <v>9457.42</v>
      </c>
      <c r="J2974" s="77">
        <f>+IF(ISNUMBER(DATA!AC981),DATA!AC981,"n/a")</f>
        <v>0.13892401328545201</v>
      </c>
      <c r="K2974" s="86">
        <f>+IF(ISNUMBER(DATA!AL981),DATA!AL981,"n/a")</f>
        <v>24368.89</v>
      </c>
      <c r="L2974" s="77">
        <f>+IF(ISNUMBER(DATA!AM981),DATA!AM981,"n/a")</f>
        <v>0.14840554275825901</v>
      </c>
      <c r="M2974" s="66"/>
      <c r="N2974" s="66"/>
      <c r="O2974" s="66"/>
      <c r="P2974" s="66"/>
      <c r="Q2974" s="66"/>
      <c r="S2974" s="70"/>
      <c r="U2974" s="70"/>
      <c r="W2974" s="70"/>
      <c r="Y2974" s="70"/>
    </row>
    <row r="2975" spans="1:25" s="69" customFormat="1" x14ac:dyDescent="0.2">
      <c r="A2975" s="66" t="s">
        <v>28</v>
      </c>
      <c r="B2975" s="66" t="s">
        <v>23</v>
      </c>
      <c r="C2975" s="66" t="s">
        <v>9</v>
      </c>
      <c r="D2975" s="66" t="s">
        <v>281</v>
      </c>
      <c r="E2975" s="86">
        <f>+IF(ISNUMBER(DATA!H982),DATA!H982,"n/a")</f>
        <v>7628.62</v>
      </c>
      <c r="F2975" s="77">
        <f>+IF(ISNUMBER(DATA!I982),DATA!I982,"n/a")</f>
        <v>6.6511142759713602</v>
      </c>
      <c r="G2975" s="86">
        <f>+IF(ISNUMBER(DATA!R982),DATA!R982,"n/a")</f>
        <v>24627.96</v>
      </c>
      <c r="H2975" s="77">
        <f>+IF(ISNUMBER(DATA!S982),DATA!S982,"n/a")</f>
        <v>6.3763792545735498</v>
      </c>
      <c r="I2975" s="86">
        <f>+IF(ISNUMBER(DATA!AB982),DATA!AB982,"n/a")</f>
        <v>45369.91</v>
      </c>
      <c r="J2975" s="77">
        <f>+IF(ISNUMBER(DATA!AC982),DATA!AC982,"n/a")</f>
        <v>6.0537576064751004</v>
      </c>
      <c r="K2975" s="86">
        <f>+IF(ISNUMBER(DATA!AL982),DATA!AL982,"n/a")</f>
        <v>85870.58</v>
      </c>
      <c r="L2975" s="77">
        <f>+IF(ISNUMBER(DATA!AM982),DATA!AM982,"n/a")</f>
        <v>4.2246759773613096</v>
      </c>
      <c r="M2975" s="66"/>
      <c r="N2975" s="66"/>
      <c r="O2975" s="66"/>
      <c r="P2975" s="66"/>
      <c r="Q2975" s="66"/>
      <c r="S2975" s="70"/>
      <c r="U2975" s="70"/>
      <c r="W2975" s="70"/>
      <c r="Y2975" s="70"/>
    </row>
    <row r="2976" spans="1:25" s="69" customFormat="1" x14ac:dyDescent="0.2">
      <c r="A2976" s="66" t="s">
        <v>28</v>
      </c>
      <c r="B2976" s="66" t="s">
        <v>23</v>
      </c>
      <c r="C2976" s="66" t="s">
        <v>9</v>
      </c>
      <c r="D2976" s="66" t="s">
        <v>282</v>
      </c>
      <c r="E2976" s="86">
        <f>+IF(ISNUMBER(DATA!H983),DATA!H983,"n/a")</f>
        <v>15903.81</v>
      </c>
      <c r="F2976" s="77">
        <f>+IF(ISNUMBER(DATA!I983),DATA!I983,"n/a")</f>
        <v>0.26118718274665198</v>
      </c>
      <c r="G2976" s="86">
        <f>+IF(ISNUMBER(DATA!R983),DATA!R983,"n/a")</f>
        <v>52760.83</v>
      </c>
      <c r="H2976" s="77">
        <f>+IF(ISNUMBER(DATA!S983),DATA!S983,"n/a")</f>
        <v>0.264819442433401</v>
      </c>
      <c r="I2976" s="86">
        <f>+IF(ISNUMBER(DATA!AB983),DATA!AB983,"n/a")</f>
        <v>97823.03</v>
      </c>
      <c r="J2976" s="77">
        <f>+IF(ISNUMBER(DATA!AC983),DATA!AC983,"n/a")</f>
        <v>0.43318246461363502</v>
      </c>
      <c r="K2976" s="86">
        <f>+IF(ISNUMBER(DATA!AL983),DATA!AL983,"n/a")</f>
        <v>170430.09</v>
      </c>
      <c r="L2976" s="77">
        <f>+IF(ISNUMBER(DATA!AM983),DATA!AM983,"n/a")</f>
        <v>0.842818967649964</v>
      </c>
      <c r="M2976" s="66"/>
      <c r="N2976" s="66"/>
      <c r="O2976" s="66"/>
      <c r="P2976" s="66"/>
      <c r="Q2976" s="66"/>
      <c r="S2976" s="70"/>
      <c r="U2976" s="70"/>
      <c r="W2976" s="70"/>
      <c r="Y2976" s="70"/>
    </row>
    <row r="2977" spans="1:25" s="69" customFormat="1" x14ac:dyDescent="0.2">
      <c r="A2977" s="66" t="s">
        <v>28</v>
      </c>
      <c r="B2977" s="66" t="s">
        <v>23</v>
      </c>
      <c r="C2977" s="66" t="s">
        <v>9</v>
      </c>
      <c r="D2977" s="66" t="s">
        <v>283</v>
      </c>
      <c r="E2977" s="86">
        <f>+IF(ISNUMBER(DATA!H984),DATA!H984,"n/a")</f>
        <v>13973.09</v>
      </c>
      <c r="F2977" s="77">
        <f>+IF(ISNUMBER(DATA!I984),DATA!I984,"n/a")</f>
        <v>0.94255236919518004</v>
      </c>
      <c r="G2977" s="86">
        <f>+IF(ISNUMBER(DATA!R984),DATA!R984,"n/a")</f>
        <v>44479.46</v>
      </c>
      <c r="H2977" s="77">
        <f>+IF(ISNUMBER(DATA!S984),DATA!S984,"n/a")</f>
        <v>0.93695163310346297</v>
      </c>
      <c r="I2977" s="86">
        <f>+IF(ISNUMBER(DATA!AB984),DATA!AB984,"n/a")</f>
        <v>82737.42</v>
      </c>
      <c r="J2977" s="77">
        <f>+IF(ISNUMBER(DATA!AC984),DATA!AC984,"n/a")</f>
        <v>1.2034919272020701</v>
      </c>
      <c r="K2977" s="86">
        <f>+IF(ISNUMBER(DATA!AL984),DATA!AL984,"n/a")</f>
        <v>139637.97</v>
      </c>
      <c r="L2977" s="77">
        <f>+IF(ISNUMBER(DATA!AM984),DATA!AM984,"n/a")</f>
        <v>1.5165585435466999</v>
      </c>
      <c r="M2977" s="66"/>
      <c r="N2977" s="66"/>
      <c r="O2977" s="66"/>
      <c r="P2977" s="66"/>
      <c r="Q2977" s="66"/>
      <c r="S2977" s="70"/>
      <c r="U2977" s="70"/>
      <c r="W2977" s="70"/>
      <c r="Y2977" s="70"/>
    </row>
    <row r="2978" spans="1:25" s="69" customFormat="1" x14ac:dyDescent="0.2">
      <c r="A2978" s="66" t="s">
        <v>28</v>
      </c>
      <c r="B2978" s="66" t="s">
        <v>23</v>
      </c>
      <c r="C2978" s="66" t="s">
        <v>9</v>
      </c>
      <c r="D2978" s="66" t="s">
        <v>284</v>
      </c>
      <c r="E2978" s="86">
        <f>+IF(ISNUMBER(DATA!H985),DATA!H985,"n/a")</f>
        <v>11739.48</v>
      </c>
      <c r="F2978" s="77">
        <f>+IF(ISNUMBER(DATA!I985),DATA!I985,"n/a")</f>
        <v>5.9573473197617597</v>
      </c>
      <c r="G2978" s="86">
        <f>+IF(ISNUMBER(DATA!R985),DATA!R985,"n/a")</f>
        <v>39161.32</v>
      </c>
      <c r="H2978" s="77">
        <f>+IF(ISNUMBER(DATA!S985),DATA!S985,"n/a")</f>
        <v>5.9994423512757997</v>
      </c>
      <c r="I2978" s="86">
        <f>+IF(ISNUMBER(DATA!AB985),DATA!AB985,"n/a")</f>
        <v>73331.81</v>
      </c>
      <c r="J2978" s="77">
        <f>+IF(ISNUMBER(DATA!AC985),DATA!AC985,"n/a")</f>
        <v>5.4613964660126397</v>
      </c>
      <c r="K2978" s="86">
        <f>+IF(ISNUMBER(DATA!AL985),DATA!AL985,"n/a")</f>
        <v>130794.31</v>
      </c>
      <c r="L2978" s="77">
        <f>+IF(ISNUMBER(DATA!AM985),DATA!AM985,"n/a")</f>
        <v>3.7631802530640601</v>
      </c>
      <c r="M2978" s="66"/>
      <c r="N2978" s="66"/>
      <c r="O2978" s="66"/>
      <c r="P2978" s="66"/>
      <c r="Q2978" s="66"/>
      <c r="S2978" s="70"/>
      <c r="U2978" s="70"/>
      <c r="W2978" s="70"/>
      <c r="Y2978" s="70"/>
    </row>
    <row r="2979" spans="1:25" s="69" customFormat="1" x14ac:dyDescent="0.2">
      <c r="A2979" s="66" t="s">
        <v>28</v>
      </c>
      <c r="B2979" s="66" t="s">
        <v>23</v>
      </c>
      <c r="C2979" s="66" t="s">
        <v>9</v>
      </c>
      <c r="D2979" s="66" t="s">
        <v>285</v>
      </c>
      <c r="E2979" s="86">
        <f>+IF(ISNUMBER(DATA!H986),DATA!H986,"n/a")</f>
        <v>151.61000000000001</v>
      </c>
      <c r="F2979" s="77">
        <f>+IF(ISNUMBER(DATA!I986),DATA!I986,"n/a")</f>
        <v>0.59690330735201202</v>
      </c>
      <c r="G2979" s="86">
        <f>+IF(ISNUMBER(DATA!R986),DATA!R986,"n/a")</f>
        <v>821.8</v>
      </c>
      <c r="H2979" s="77">
        <f>+IF(ISNUMBER(DATA!S986),DATA!S986,"n/a")</f>
        <v>1.73322912162836</v>
      </c>
      <c r="I2979" s="86">
        <f>+IF(ISNUMBER(DATA!AB986),DATA!AB986,"n/a")</f>
        <v>1104.3</v>
      </c>
      <c r="J2979" s="77">
        <f>+IF(ISNUMBER(DATA!AC986),DATA!AC986,"n/a")</f>
        <v>0.96306040459345099</v>
      </c>
      <c r="K2979" s="86">
        <f>+IF(ISNUMBER(DATA!AL986),DATA!AL986,"n/a")</f>
        <v>1706.98</v>
      </c>
      <c r="L2979" s="77">
        <f>+IF(ISNUMBER(DATA!AM986),DATA!AM986,"n/a")</f>
        <v>0.12570151084497899</v>
      </c>
      <c r="M2979" s="66"/>
      <c r="N2979" s="66"/>
      <c r="O2979" s="66"/>
      <c r="P2979" s="66"/>
      <c r="Q2979" s="66"/>
      <c r="S2979" s="70"/>
      <c r="U2979" s="70"/>
      <c r="W2979" s="70"/>
      <c r="Y2979" s="70"/>
    </row>
    <row r="2980" spans="1:25" s="69" customFormat="1" x14ac:dyDescent="0.2">
      <c r="A2980" s="66" t="s">
        <v>28</v>
      </c>
      <c r="B2980" s="66" t="s">
        <v>23</v>
      </c>
      <c r="C2980" s="66" t="s">
        <v>9</v>
      </c>
      <c r="D2980" s="66" t="s">
        <v>286</v>
      </c>
      <c r="E2980" s="86">
        <f>+IF(ISNUMBER(DATA!H987),DATA!H987,"n/a")</f>
        <v>12818.94</v>
      </c>
      <c r="F2980" s="77">
        <f>+IF(ISNUMBER(DATA!I987),DATA!I987,"n/a")</f>
        <v>2.8415484938206501</v>
      </c>
      <c r="G2980" s="86">
        <f>+IF(ISNUMBER(DATA!R987),DATA!R987,"n/a")</f>
        <v>41385.68</v>
      </c>
      <c r="H2980" s="77">
        <f>+IF(ISNUMBER(DATA!S987),DATA!S987,"n/a")</f>
        <v>2.7550599701850298</v>
      </c>
      <c r="I2980" s="86">
        <f>+IF(ISNUMBER(DATA!AB987),DATA!AB987,"n/a")</f>
        <v>81583.08</v>
      </c>
      <c r="J2980" s="77">
        <f>+IF(ISNUMBER(DATA!AC987),DATA!AC987,"n/a")</f>
        <v>2.8334472798729098</v>
      </c>
      <c r="K2980" s="86">
        <f>+IF(ISNUMBER(DATA!AL987),DATA!AL987,"n/a")</f>
        <v>108572.14</v>
      </c>
      <c r="L2980" s="77">
        <f>+IF(ISNUMBER(DATA!AM987),DATA!AM987,"n/a")</f>
        <v>0.979565496034839</v>
      </c>
      <c r="M2980" s="66"/>
      <c r="N2980" s="66"/>
      <c r="O2980" s="66"/>
      <c r="P2980" s="66"/>
      <c r="Q2980" s="66"/>
      <c r="S2980" s="70"/>
      <c r="U2980" s="70"/>
      <c r="W2980" s="70"/>
      <c r="Y2980" s="70"/>
    </row>
    <row r="2981" spans="1:25" s="69" customFormat="1" x14ac:dyDescent="0.2">
      <c r="A2981" s="66" t="s">
        <v>28</v>
      </c>
      <c r="B2981" s="66" t="s">
        <v>23</v>
      </c>
      <c r="C2981" s="66" t="s">
        <v>9</v>
      </c>
      <c r="D2981" s="66" t="s">
        <v>287</v>
      </c>
      <c r="E2981" s="86">
        <f>+IF(ISNUMBER(DATA!H988),DATA!H988,"n/a")</f>
        <v>19066.34</v>
      </c>
      <c r="F2981" s="77">
        <f>+IF(ISNUMBER(DATA!I988),DATA!I988,"n/a")</f>
        <v>3.5222479436069198</v>
      </c>
      <c r="G2981" s="86">
        <f>+IF(ISNUMBER(DATA!R988),DATA!R988,"n/a")</f>
        <v>57406.84</v>
      </c>
      <c r="H2981" s="77">
        <f>+IF(ISNUMBER(DATA!S988),DATA!S988,"n/a")</f>
        <v>3.2549871550276199</v>
      </c>
      <c r="I2981" s="86">
        <f>+IF(ISNUMBER(DATA!AB988),DATA!AB988,"n/a")</f>
        <v>113063.19</v>
      </c>
      <c r="J2981" s="77">
        <f>+IF(ISNUMBER(DATA!AC988),DATA!AC988,"n/a")</f>
        <v>3.3937485864311401</v>
      </c>
      <c r="K2981" s="86">
        <f>+IF(ISNUMBER(DATA!AL988),DATA!AL988,"n/a")</f>
        <v>148083.01999999999</v>
      </c>
      <c r="L2981" s="77">
        <f>+IF(ISNUMBER(DATA!AM988),DATA!AM988,"n/a")</f>
        <v>1.3123454681108</v>
      </c>
      <c r="M2981" s="66"/>
      <c r="N2981" s="66"/>
      <c r="O2981" s="66"/>
      <c r="P2981" s="66"/>
      <c r="Q2981" s="66"/>
      <c r="S2981" s="70"/>
      <c r="U2981" s="70"/>
      <c r="W2981" s="70"/>
      <c r="Y2981" s="70"/>
    </row>
    <row r="2982" spans="1:25" s="69" customFormat="1" x14ac:dyDescent="0.2">
      <c r="A2982" s="66" t="s">
        <v>28</v>
      </c>
      <c r="B2982" s="66" t="s">
        <v>23</v>
      </c>
      <c r="C2982" s="66" t="s">
        <v>9</v>
      </c>
      <c r="D2982" s="66" t="s">
        <v>288</v>
      </c>
      <c r="E2982" s="86">
        <f>+IF(ISNUMBER(DATA!H989),DATA!H989,"n/a")</f>
        <v>18091.939999999999</v>
      </c>
      <c r="F2982" s="77">
        <f>+IF(ISNUMBER(DATA!I989),DATA!I989,"n/a")</f>
        <v>0.30536491463006399</v>
      </c>
      <c r="G2982" s="86">
        <f>+IF(ISNUMBER(DATA!R989),DATA!R989,"n/a")</f>
        <v>61413.26</v>
      </c>
      <c r="H2982" s="77">
        <f>+IF(ISNUMBER(DATA!S989),DATA!S989,"n/a")</f>
        <v>0.28374640905585802</v>
      </c>
      <c r="I2982" s="86">
        <f>+IF(ISNUMBER(DATA!AB989),DATA!AB989,"n/a")</f>
        <v>113353.3</v>
      </c>
      <c r="J2982" s="77">
        <f>+IF(ISNUMBER(DATA!AC989),DATA!AC989,"n/a")</f>
        <v>0.42621786463592198</v>
      </c>
      <c r="K2982" s="86">
        <f>+IF(ISNUMBER(DATA!AL989),DATA!AL989,"n/a")</f>
        <v>187809.28</v>
      </c>
      <c r="L2982" s="77">
        <f>+IF(ISNUMBER(DATA!AM989),DATA!AM989,"n/a")</f>
        <v>0.86110666557397297</v>
      </c>
      <c r="M2982" s="66"/>
      <c r="N2982" s="66"/>
      <c r="O2982" s="66"/>
      <c r="P2982" s="66"/>
      <c r="Q2982" s="66"/>
      <c r="S2982" s="70"/>
      <c r="U2982" s="70"/>
      <c r="W2982" s="70"/>
      <c r="Y2982" s="70"/>
    </row>
    <row r="2983" spans="1:25" s="69" customFormat="1" x14ac:dyDescent="0.2">
      <c r="A2983" s="66" t="s">
        <v>28</v>
      </c>
      <c r="B2983" s="66" t="s">
        <v>23</v>
      </c>
      <c r="C2983" s="66" t="s">
        <v>9</v>
      </c>
      <c r="D2983" s="66" t="s">
        <v>289</v>
      </c>
      <c r="E2983" s="86">
        <f>+IF(ISNUMBER(DATA!H990),DATA!H990,"n/a")</f>
        <v>7133.18</v>
      </c>
      <c r="F2983" s="77">
        <f>+IF(ISNUMBER(DATA!I990),DATA!I990,"n/a")</f>
        <v>0.419690872252939</v>
      </c>
      <c r="G2983" s="86">
        <f>+IF(ISNUMBER(DATA!R990),DATA!R990,"n/a")</f>
        <v>23385.66</v>
      </c>
      <c r="H2983" s="77">
        <f>+IF(ISNUMBER(DATA!S990),DATA!S990,"n/a")</f>
        <v>0.35373712944047703</v>
      </c>
      <c r="I2983" s="86">
        <f>+IF(ISNUMBER(DATA!AB990),DATA!AB990,"n/a")</f>
        <v>43254.18</v>
      </c>
      <c r="J2983" s="77">
        <f>+IF(ISNUMBER(DATA!AC990),DATA!AC990,"n/a")</f>
        <v>0.40354398736056402</v>
      </c>
      <c r="K2983" s="86">
        <f>+IF(ISNUMBER(DATA!AL990),DATA!AL990,"n/a")</f>
        <v>79117.13</v>
      </c>
      <c r="L2983" s="77">
        <f>+IF(ISNUMBER(DATA!AM990),DATA!AM990,"n/a")</f>
        <v>0.78249464578843297</v>
      </c>
      <c r="M2983" s="66"/>
      <c r="N2983" s="66"/>
      <c r="O2983" s="66"/>
      <c r="P2983" s="66"/>
      <c r="Q2983" s="66"/>
      <c r="S2983" s="70"/>
      <c r="U2983" s="70"/>
      <c r="W2983" s="70"/>
      <c r="Y2983" s="70"/>
    </row>
    <row r="2984" spans="1:25" s="69" customFormat="1" x14ac:dyDescent="0.2">
      <c r="A2984" s="66" t="s">
        <v>28</v>
      </c>
      <c r="B2984" s="66" t="s">
        <v>23</v>
      </c>
      <c r="C2984" s="66" t="s">
        <v>9</v>
      </c>
      <c r="D2984" s="66" t="s">
        <v>290</v>
      </c>
      <c r="E2984" s="86">
        <f>+IF(ISNUMBER(DATA!H991),DATA!H991,"n/a")</f>
        <v>2624.35</v>
      </c>
      <c r="F2984" s="77">
        <f>+IF(ISNUMBER(DATA!I991),DATA!I991,"n/a")</f>
        <v>-6.4916231373862501E-2</v>
      </c>
      <c r="G2984" s="86">
        <f>+IF(ISNUMBER(DATA!R991),DATA!R991,"n/a")</f>
        <v>9996.7099999999991</v>
      </c>
      <c r="H2984" s="77">
        <f>+IF(ISNUMBER(DATA!S991),DATA!S991,"n/a")</f>
        <v>1.4875870288664699E-2</v>
      </c>
      <c r="I2984" s="86">
        <f>+IF(ISNUMBER(DATA!AB991),DATA!AB991,"n/a")</f>
        <v>17852.77</v>
      </c>
      <c r="J2984" s="77">
        <f>+IF(ISNUMBER(DATA!AC991),DATA!AC991,"n/a")</f>
        <v>2.7207866558495698E-2</v>
      </c>
      <c r="K2984" s="86">
        <f>+IF(ISNUMBER(DATA!AL991),DATA!AL991,"n/a")</f>
        <v>36060.36</v>
      </c>
      <c r="L2984" s="77">
        <f>+IF(ISNUMBER(DATA!AM991),DATA!AM991,"n/a")</f>
        <v>0.11241340398496701</v>
      </c>
      <c r="M2984" s="66"/>
      <c r="N2984" s="66"/>
      <c r="O2984" s="66"/>
      <c r="P2984" s="66"/>
      <c r="Q2984" s="66"/>
      <c r="S2984" s="70"/>
      <c r="U2984" s="70"/>
      <c r="W2984" s="70"/>
      <c r="Y2984" s="70"/>
    </row>
    <row r="2985" spans="1:25" s="69" customFormat="1" x14ac:dyDescent="0.2">
      <c r="A2985" s="66" t="s">
        <v>28</v>
      </c>
      <c r="B2985" s="66" t="s">
        <v>23</v>
      </c>
      <c r="C2985" s="66" t="s">
        <v>9</v>
      </c>
      <c r="D2985" s="66" t="s">
        <v>291</v>
      </c>
      <c r="E2985" s="86">
        <f>+IF(ISNUMBER(DATA!H992),DATA!H992,"n/a")</f>
        <v>1763.86</v>
      </c>
      <c r="F2985" s="77">
        <f>+IF(ISNUMBER(DATA!I992),DATA!I992,"n/a")</f>
        <v>1.69773488521481</v>
      </c>
      <c r="G2985" s="86">
        <f>+IF(ISNUMBER(DATA!R992),DATA!R992,"n/a")</f>
        <v>4123.55</v>
      </c>
      <c r="H2985" s="77">
        <f>+IF(ISNUMBER(DATA!S992),DATA!S992,"n/a")</f>
        <v>0.87234941017281598</v>
      </c>
      <c r="I2985" s="86">
        <f>+IF(ISNUMBER(DATA!AB992),DATA!AB992,"n/a")</f>
        <v>7142.14</v>
      </c>
      <c r="J2985" s="77">
        <f>+IF(ISNUMBER(DATA!AC992),DATA!AC992,"n/a")</f>
        <v>0.61116650499672898</v>
      </c>
      <c r="K2985" s="86">
        <f>+IF(ISNUMBER(DATA!AL992),DATA!AL992,"n/a")</f>
        <v>13409.04</v>
      </c>
      <c r="L2985" s="77">
        <f>+IF(ISNUMBER(DATA!AM992),DATA!AM992,"n/a")</f>
        <v>0.50356575795904102</v>
      </c>
      <c r="M2985" s="66"/>
      <c r="N2985" s="66"/>
      <c r="O2985" s="66"/>
      <c r="P2985" s="66"/>
      <c r="Q2985" s="66"/>
      <c r="S2985" s="70"/>
      <c r="U2985" s="70"/>
      <c r="W2985" s="70"/>
      <c r="Y2985" s="70"/>
    </row>
    <row r="2986" spans="1:25" s="69" customFormat="1" x14ac:dyDescent="0.2">
      <c r="A2986" s="66" t="s">
        <v>28</v>
      </c>
      <c r="B2986" s="66" t="s">
        <v>23</v>
      </c>
      <c r="C2986" s="66" t="s">
        <v>9</v>
      </c>
      <c r="D2986" s="66" t="s">
        <v>292</v>
      </c>
      <c r="E2986" s="86">
        <f>+IF(ISNUMBER(DATA!H993),DATA!H993,"n/a")</f>
        <v>30309.09</v>
      </c>
      <c r="F2986" s="77">
        <f>+IF(ISNUMBER(DATA!I993),DATA!I993,"n/a")</f>
        <v>9.8309834860842799E-2</v>
      </c>
      <c r="G2986" s="86">
        <f>+IF(ISNUMBER(DATA!R993),DATA!R993,"n/a")</f>
        <v>105642.17</v>
      </c>
      <c r="H2986" s="77">
        <f>+IF(ISNUMBER(DATA!S993),DATA!S993,"n/a")</f>
        <v>1.4547092899915499</v>
      </c>
      <c r="I2986" s="86">
        <f>+IF(ISNUMBER(DATA!AB993),DATA!AB993,"n/a")</f>
        <v>201483.7</v>
      </c>
      <c r="J2986" s="77">
        <f>+IF(ISNUMBER(DATA!AC993),DATA!AC993,"n/a")</f>
        <v>2.2859128776129198</v>
      </c>
      <c r="K2986" s="86">
        <f>+IF(ISNUMBER(DATA!AL993),DATA!AL993,"n/a")</f>
        <v>382792.21</v>
      </c>
      <c r="L2986" s="77">
        <f>+IF(ISNUMBER(DATA!AM993),DATA!AM993,"n/a")</f>
        <v>2.6705677950791902</v>
      </c>
      <c r="M2986" s="66"/>
      <c r="N2986" s="66"/>
      <c r="O2986" s="66"/>
      <c r="P2986" s="66"/>
      <c r="Q2986" s="66"/>
      <c r="S2986" s="70"/>
      <c r="U2986" s="70"/>
      <c r="W2986" s="70"/>
      <c r="Y2986" s="70"/>
    </row>
    <row r="2987" spans="1:25" s="69" customFormat="1" x14ac:dyDescent="0.2">
      <c r="A2987" s="66" t="s">
        <v>28</v>
      </c>
      <c r="B2987" s="66" t="s">
        <v>23</v>
      </c>
      <c r="C2987" s="66" t="s">
        <v>9</v>
      </c>
      <c r="D2987" s="66" t="s">
        <v>293</v>
      </c>
      <c r="E2987" s="86">
        <f>+IF(ISNUMBER(DATA!H994),DATA!H994,"n/a")</f>
        <v>7043.31</v>
      </c>
      <c r="F2987" s="77">
        <f>+IF(ISNUMBER(DATA!I994),DATA!I994,"n/a")</f>
        <v>0.50836815155402404</v>
      </c>
      <c r="G2987" s="86">
        <f>+IF(ISNUMBER(DATA!R994),DATA!R994,"n/a")</f>
        <v>23056.92</v>
      </c>
      <c r="H2987" s="77">
        <f>+IF(ISNUMBER(DATA!S994),DATA!S994,"n/a")</f>
        <v>0.52238321113904795</v>
      </c>
      <c r="I2987" s="86">
        <f>+IF(ISNUMBER(DATA!AB994),DATA!AB994,"n/a")</f>
        <v>41098.15</v>
      </c>
      <c r="J2987" s="77">
        <f>+IF(ISNUMBER(DATA!AC994),DATA!AC994,"n/a")</f>
        <v>0.54165333445367703</v>
      </c>
      <c r="K2987" s="86">
        <f>+IF(ISNUMBER(DATA!AL994),DATA!AL994,"n/a")</f>
        <v>71954.7</v>
      </c>
      <c r="L2987" s="77">
        <f>+IF(ISNUMBER(DATA!AM994),DATA!AM994,"n/a")</f>
        <v>1.0656936674476301</v>
      </c>
      <c r="M2987" s="66"/>
      <c r="N2987" s="66"/>
      <c r="O2987" s="66"/>
      <c r="P2987" s="66"/>
      <c r="Q2987" s="66"/>
      <c r="S2987" s="70"/>
      <c r="U2987" s="70"/>
      <c r="W2987" s="70"/>
      <c r="Y2987" s="70"/>
    </row>
    <row r="2988" spans="1:25" s="69" customFormat="1" x14ac:dyDescent="0.2">
      <c r="A2988" s="66" t="s">
        <v>28</v>
      </c>
      <c r="B2988" s="66" t="s">
        <v>23</v>
      </c>
      <c r="C2988" s="66" t="s">
        <v>9</v>
      </c>
      <c r="D2988" s="66" t="s">
        <v>294</v>
      </c>
      <c r="E2988" s="86">
        <f>+IF(ISNUMBER(DATA!H995),DATA!H995,"n/a")</f>
        <v>9854.14</v>
      </c>
      <c r="F2988" s="77">
        <f>+IF(ISNUMBER(DATA!I995),DATA!I995,"n/a")</f>
        <v>0.120039372450423</v>
      </c>
      <c r="G2988" s="86">
        <f>+IF(ISNUMBER(DATA!R995),DATA!R995,"n/a")</f>
        <v>32440.46</v>
      </c>
      <c r="H2988" s="77">
        <f>+IF(ISNUMBER(DATA!S995),DATA!S995,"n/a")</f>
        <v>3.8499485559491599E-2</v>
      </c>
      <c r="I2988" s="86">
        <f>+IF(ISNUMBER(DATA!AB995),DATA!AB995,"n/a")</f>
        <v>58276.84</v>
      </c>
      <c r="J2988" s="77">
        <f>+IF(ISNUMBER(DATA!AC995),DATA!AC995,"n/a")</f>
        <v>9.4139623781578404E-4</v>
      </c>
      <c r="K2988" s="86">
        <f>+IF(ISNUMBER(DATA!AL995),DATA!AL995,"n/a")</f>
        <v>115751.5</v>
      </c>
      <c r="L2988" s="77">
        <f>+IF(ISNUMBER(DATA!AM995),DATA!AM995,"n/a")</f>
        <v>5.87756961302821E-2</v>
      </c>
      <c r="M2988" s="66"/>
      <c r="N2988" s="66"/>
      <c r="O2988" s="66"/>
      <c r="P2988" s="66"/>
      <c r="Q2988" s="66"/>
      <c r="S2988" s="70"/>
      <c r="U2988" s="70"/>
      <c r="W2988" s="70"/>
      <c r="Y2988" s="70"/>
    </row>
    <row r="2989" spans="1:25" s="69" customFormat="1" x14ac:dyDescent="0.2">
      <c r="A2989" s="66" t="s">
        <v>28</v>
      </c>
      <c r="B2989" s="66" t="s">
        <v>23</v>
      </c>
      <c r="C2989" s="66" t="s">
        <v>9</v>
      </c>
      <c r="D2989" s="66" t="s">
        <v>295</v>
      </c>
      <c r="E2989" s="86">
        <f>+IF(ISNUMBER(DATA!H996),DATA!H996,"n/a")</f>
        <v>2105.4899999999998</v>
      </c>
      <c r="F2989" s="77">
        <f>+IF(ISNUMBER(DATA!I996),DATA!I996,"n/a")</f>
        <v>0.136345973252161</v>
      </c>
      <c r="G2989" s="86">
        <f>+IF(ISNUMBER(DATA!R996),DATA!R996,"n/a")</f>
        <v>7484.61</v>
      </c>
      <c r="H2989" s="77">
        <f>+IF(ISNUMBER(DATA!S996),DATA!S996,"n/a")</f>
        <v>0.14394776540283299</v>
      </c>
      <c r="I2989" s="86">
        <f>+IF(ISNUMBER(DATA!AB996),DATA!AB996,"n/a")</f>
        <v>13494.19</v>
      </c>
      <c r="J2989" s="77">
        <f>+IF(ISNUMBER(DATA!AC996),DATA!AC996,"n/a")</f>
        <v>0.16011791872927</v>
      </c>
      <c r="K2989" s="86">
        <f>+IF(ISNUMBER(DATA!AL996),DATA!AL996,"n/a")</f>
        <v>23781.01</v>
      </c>
      <c r="L2989" s="77">
        <f>+IF(ISNUMBER(DATA!AM996),DATA!AM996,"n/a")</f>
        <v>-2.4440061402695501E-2</v>
      </c>
      <c r="M2989" s="66"/>
      <c r="N2989" s="66"/>
      <c r="O2989" s="66"/>
      <c r="P2989" s="66"/>
      <c r="Q2989" s="66"/>
      <c r="S2989" s="70"/>
      <c r="U2989" s="70"/>
      <c r="W2989" s="70"/>
      <c r="Y2989" s="70"/>
    </row>
    <row r="2990" spans="1:25" s="69" customFormat="1" x14ac:dyDescent="0.2">
      <c r="A2990" s="66" t="s">
        <v>28</v>
      </c>
      <c r="B2990" s="66" t="s">
        <v>23</v>
      </c>
      <c r="C2990" s="66" t="s">
        <v>9</v>
      </c>
      <c r="D2990" s="66" t="s">
        <v>296</v>
      </c>
      <c r="E2990" s="86">
        <f>+IF(ISNUMBER(DATA!H997),DATA!H997,"n/a")</f>
        <v>1595.92</v>
      </c>
      <c r="F2990" s="77">
        <f>+IF(ISNUMBER(DATA!I997),DATA!I997,"n/a")</f>
        <v>-0.17535873176629899</v>
      </c>
      <c r="G2990" s="86">
        <f>+IF(ISNUMBER(DATA!R997),DATA!R997,"n/a")</f>
        <v>6245.09</v>
      </c>
      <c r="H2990" s="77">
        <f>+IF(ISNUMBER(DATA!S997),DATA!S997,"n/a")</f>
        <v>-4.53458030215248E-2</v>
      </c>
      <c r="I2990" s="86">
        <f>+IF(ISNUMBER(DATA!AB997),DATA!AB997,"n/a")</f>
        <v>12119.6</v>
      </c>
      <c r="J2990" s="77">
        <f>+IF(ISNUMBER(DATA!AC997),DATA!AC997,"n/a")</f>
        <v>-3.0682164038528998E-3</v>
      </c>
      <c r="K2990" s="86">
        <f>+IF(ISNUMBER(DATA!AL997),DATA!AL997,"n/a")</f>
        <v>23584.91</v>
      </c>
      <c r="L2990" s="77">
        <f>+IF(ISNUMBER(DATA!AM997),DATA!AM997,"n/a")</f>
        <v>4.7536159789292702E-2</v>
      </c>
      <c r="M2990" s="66"/>
      <c r="N2990" s="66"/>
      <c r="O2990" s="66"/>
      <c r="P2990" s="66"/>
      <c r="Q2990" s="66"/>
      <c r="S2990" s="70"/>
      <c r="U2990" s="70"/>
      <c r="W2990" s="70"/>
      <c r="Y2990" s="70"/>
    </row>
    <row r="2991" spans="1:25" s="69" customFormat="1" x14ac:dyDescent="0.2">
      <c r="A2991" s="66" t="s">
        <v>28</v>
      </c>
      <c r="B2991" s="66" t="s">
        <v>23</v>
      </c>
      <c r="C2991" s="66" t="s">
        <v>9</v>
      </c>
      <c r="D2991" s="66" t="s">
        <v>297</v>
      </c>
      <c r="E2991" s="86">
        <f>+IF(ISNUMBER(DATA!H998),DATA!H998,"n/a")</f>
        <v>9021.2800000000007</v>
      </c>
      <c r="F2991" s="77">
        <f>+IF(ISNUMBER(DATA!I998),DATA!I998,"n/a")</f>
        <v>0.46133360979181398</v>
      </c>
      <c r="G2991" s="86">
        <f>+IF(ISNUMBER(DATA!R998),DATA!R998,"n/a")</f>
        <v>29011.54</v>
      </c>
      <c r="H2991" s="77">
        <f>+IF(ISNUMBER(DATA!S998),DATA!S998,"n/a")</f>
        <v>0.45100432077246799</v>
      </c>
      <c r="I2991" s="86">
        <f>+IF(ISNUMBER(DATA!AB998),DATA!AB998,"n/a")</f>
        <v>51781.79</v>
      </c>
      <c r="J2991" s="77">
        <f>+IF(ISNUMBER(DATA!AC998),DATA!AC998,"n/a")</f>
        <v>0.47205006730316801</v>
      </c>
      <c r="K2991" s="86">
        <f>+IF(ISNUMBER(DATA!AL998),DATA!AL998,"n/a")</f>
        <v>92599.02</v>
      </c>
      <c r="L2991" s="77">
        <f>+IF(ISNUMBER(DATA!AM998),DATA!AM998,"n/a")</f>
        <v>0.93855794884162602</v>
      </c>
      <c r="M2991" s="66"/>
      <c r="N2991" s="66"/>
      <c r="O2991" s="66"/>
      <c r="P2991" s="66"/>
      <c r="Q2991" s="66"/>
      <c r="S2991" s="70"/>
      <c r="U2991" s="70"/>
      <c r="W2991" s="70"/>
      <c r="Y2991" s="70"/>
    </row>
    <row r="2992" spans="1:25" s="69" customFormat="1" x14ac:dyDescent="0.2">
      <c r="A2992" s="66" t="s">
        <v>28</v>
      </c>
      <c r="B2992" s="66" t="s">
        <v>23</v>
      </c>
      <c r="C2992" s="66" t="s">
        <v>9</v>
      </c>
      <c r="D2992" s="66" t="s">
        <v>298</v>
      </c>
      <c r="E2992" s="86">
        <f>+IF(ISNUMBER(DATA!H999),DATA!H999,"n/a")</f>
        <v>7252.41</v>
      </c>
      <c r="F2992" s="77">
        <f>+IF(ISNUMBER(DATA!I999),DATA!I999,"n/a")</f>
        <v>5.0932265651151297E-2</v>
      </c>
      <c r="G2992" s="86">
        <f>+IF(ISNUMBER(DATA!R999),DATA!R999,"n/a")</f>
        <v>23684.45</v>
      </c>
      <c r="H2992" s="77">
        <f>+IF(ISNUMBER(DATA!S999),DATA!S999,"n/a")</f>
        <v>0.14682233016854301</v>
      </c>
      <c r="I2992" s="86">
        <f>+IF(ISNUMBER(DATA!AB999),DATA!AB999,"n/a")</f>
        <v>41083.75</v>
      </c>
      <c r="J2992" s="77">
        <f>+IF(ISNUMBER(DATA!AC999),DATA!AC999,"n/a")</f>
        <v>0.13231340720811</v>
      </c>
      <c r="K2992" s="86">
        <f>+IF(ISNUMBER(DATA!AL999),DATA!AL999,"n/a")</f>
        <v>75846.509999999995</v>
      </c>
      <c r="L2992" s="77">
        <f>+IF(ISNUMBER(DATA!AM999),DATA!AM999,"n/a")</f>
        <v>0.123593073785464</v>
      </c>
      <c r="M2992" s="66"/>
      <c r="N2992" s="66"/>
      <c r="O2992" s="66"/>
      <c r="P2992" s="66"/>
      <c r="Q2992" s="66"/>
      <c r="S2992" s="70"/>
      <c r="U2992" s="70"/>
      <c r="W2992" s="70"/>
      <c r="Y2992" s="70"/>
    </row>
    <row r="2993" spans="1:25" s="69" customFormat="1" x14ac:dyDescent="0.2">
      <c r="A2993" s="66" t="s">
        <v>28</v>
      </c>
      <c r="B2993" s="66" t="s">
        <v>23</v>
      </c>
      <c r="C2993" s="66" t="s">
        <v>9</v>
      </c>
      <c r="D2993" s="66" t="s">
        <v>299</v>
      </c>
      <c r="E2993" s="86">
        <f>+IF(ISNUMBER(DATA!H1000),DATA!H1000,"n/a")</f>
        <v>36575.629999999997</v>
      </c>
      <c r="F2993" s="77">
        <f>+IF(ISNUMBER(DATA!I1000),DATA!I1000,"n/a")</f>
        <v>0.74980911502087799</v>
      </c>
      <c r="G2993" s="86">
        <f>+IF(ISNUMBER(DATA!R1000),DATA!R1000,"n/a")</f>
        <v>119113.47</v>
      </c>
      <c r="H2993" s="77">
        <f>+IF(ISNUMBER(DATA!S1000),DATA!S1000,"n/a")</f>
        <v>1.20114102673557</v>
      </c>
      <c r="I2993" s="86">
        <f>+IF(ISNUMBER(DATA!AB1000),DATA!AB1000,"n/a")</f>
        <v>235604.63</v>
      </c>
      <c r="J2993" s="77">
        <f>+IF(ISNUMBER(DATA!AC1000),DATA!AC1000,"n/a")</f>
        <v>1.48889347829761</v>
      </c>
      <c r="K2993" s="86">
        <f>+IF(ISNUMBER(DATA!AL1000),DATA!AL1000,"n/a")</f>
        <v>394052.08</v>
      </c>
      <c r="L2993" s="77">
        <f>+IF(ISNUMBER(DATA!AM1000),DATA!AM1000,"n/a")</f>
        <v>0.56522942515688801</v>
      </c>
      <c r="M2993" s="66"/>
      <c r="N2993" s="66"/>
      <c r="O2993" s="66"/>
      <c r="P2993" s="66"/>
      <c r="Q2993" s="66"/>
      <c r="S2993" s="70"/>
      <c r="U2993" s="70"/>
      <c r="W2993" s="70"/>
      <c r="Y2993" s="70"/>
    </row>
    <row r="2994" spans="1:25" s="69" customFormat="1" x14ac:dyDescent="0.2">
      <c r="A2994" s="66" t="s">
        <v>28</v>
      </c>
      <c r="B2994" s="66" t="s">
        <v>23</v>
      </c>
      <c r="C2994" s="66" t="s">
        <v>9</v>
      </c>
      <c r="D2994" s="66" t="s">
        <v>300</v>
      </c>
      <c r="E2994" s="86">
        <f>+IF(ISNUMBER(DATA!H1001),DATA!H1001,"n/a")</f>
        <v>25043.16</v>
      </c>
      <c r="F2994" s="77">
        <f>+IF(ISNUMBER(DATA!I1001),DATA!I1001,"n/a")</f>
        <v>4.0680600724090699</v>
      </c>
      <c r="G2994" s="86">
        <f>+IF(ISNUMBER(DATA!R1001),DATA!R1001,"n/a")</f>
        <v>78227.399999999994</v>
      </c>
      <c r="H2994" s="77">
        <f>+IF(ISNUMBER(DATA!S1001),DATA!S1001,"n/a")</f>
        <v>3.5451899160015401</v>
      </c>
      <c r="I2994" s="86">
        <f>+IF(ISNUMBER(DATA!AB1001),DATA!AB1001,"n/a")</f>
        <v>148207.49</v>
      </c>
      <c r="J2994" s="77">
        <f>+IF(ISNUMBER(DATA!AC1001),DATA!AC1001,"n/a")</f>
        <v>3.7985050271674901</v>
      </c>
      <c r="K2994" s="86">
        <f>+IF(ISNUMBER(DATA!AL1001),DATA!AL1001,"n/a")</f>
        <v>257960.43</v>
      </c>
      <c r="L2994" s="77">
        <f>+IF(ISNUMBER(DATA!AM1001),DATA!AM1001,"n/a")</f>
        <v>2.5407258283686902</v>
      </c>
      <c r="M2994" s="66"/>
      <c r="N2994" s="66"/>
      <c r="O2994" s="66"/>
      <c r="P2994" s="66"/>
      <c r="Q2994" s="66"/>
      <c r="S2994" s="70"/>
      <c r="U2994" s="70"/>
      <c r="W2994" s="70"/>
      <c r="Y2994" s="70"/>
    </row>
    <row r="2995" spans="1:25" s="69" customFormat="1" x14ac:dyDescent="0.2">
      <c r="A2995" s="66" t="s">
        <v>28</v>
      </c>
      <c r="B2995" s="66" t="s">
        <v>23</v>
      </c>
      <c r="C2995" s="66" t="s">
        <v>9</v>
      </c>
      <c r="D2995" s="66" t="s">
        <v>301</v>
      </c>
      <c r="E2995" s="86">
        <f>+IF(ISNUMBER(DATA!H1002),DATA!H1002,"n/a")</f>
        <v>5907.66</v>
      </c>
      <c r="F2995" s="77">
        <f>+IF(ISNUMBER(DATA!I1002),DATA!I1002,"n/a")</f>
        <v>0.216491533695336</v>
      </c>
      <c r="G2995" s="86">
        <f>+IF(ISNUMBER(DATA!R1002),DATA!R1002,"n/a")</f>
        <v>20256.080000000002</v>
      </c>
      <c r="H2995" s="77">
        <f>+IF(ISNUMBER(DATA!S1002),DATA!S1002,"n/a")</f>
        <v>0.126143596084309</v>
      </c>
      <c r="I2995" s="86">
        <f>+IF(ISNUMBER(DATA!AB1002),DATA!AB1002,"n/a")</f>
        <v>37516.83</v>
      </c>
      <c r="J2995" s="77">
        <f>+IF(ISNUMBER(DATA!AC1002),DATA!AC1002,"n/a")</f>
        <v>0.42134616492039501</v>
      </c>
      <c r="K2995" s="86">
        <f>+IF(ISNUMBER(DATA!AL1002),DATA!AL1002,"n/a")</f>
        <v>67930.720000000001</v>
      </c>
      <c r="L2995" s="77">
        <f>+IF(ISNUMBER(DATA!AM1002),DATA!AM1002,"n/a")</f>
        <v>1.23536686051926</v>
      </c>
      <c r="M2995" s="66"/>
      <c r="N2995" s="66"/>
      <c r="O2995" s="66"/>
      <c r="P2995" s="66"/>
      <c r="Q2995" s="66"/>
      <c r="S2995" s="70"/>
      <c r="U2995" s="70"/>
      <c r="W2995" s="70"/>
      <c r="Y2995" s="70"/>
    </row>
    <row r="2996" spans="1:25" s="69" customFormat="1" x14ac:dyDescent="0.2">
      <c r="A2996" s="66" t="s">
        <v>28</v>
      </c>
      <c r="B2996" s="66" t="s">
        <v>23</v>
      </c>
      <c r="C2996" s="66" t="s">
        <v>9</v>
      </c>
      <c r="D2996" s="66" t="s">
        <v>302</v>
      </c>
      <c r="E2996" s="86">
        <f>+IF(ISNUMBER(DATA!H1003),DATA!H1003,"n/a")</f>
        <v>6184.25</v>
      </c>
      <c r="F2996" s="77">
        <f>+IF(ISNUMBER(DATA!I1003),DATA!I1003,"n/a")</f>
        <v>3.6964686944565499E-2</v>
      </c>
      <c r="G2996" s="86">
        <f>+IF(ISNUMBER(DATA!R1003),DATA!R1003,"n/a")</f>
        <v>21271.34</v>
      </c>
      <c r="H2996" s="77">
        <f>+IF(ISNUMBER(DATA!S1003),DATA!S1003,"n/a")</f>
        <v>2.9672191361823099E-3</v>
      </c>
      <c r="I2996" s="86">
        <f>+IF(ISNUMBER(DATA!AB1003),DATA!AB1003,"n/a")</f>
        <v>37530.17</v>
      </c>
      <c r="J2996" s="77">
        <f>+IF(ISNUMBER(DATA!AC1003),DATA!AC1003,"n/a")</f>
        <v>-3.6772141307684303E-2</v>
      </c>
      <c r="K2996" s="86">
        <f>+IF(ISNUMBER(DATA!AL1003),DATA!AL1003,"n/a")</f>
        <v>76860.03</v>
      </c>
      <c r="L2996" s="77">
        <f>+IF(ISNUMBER(DATA!AM1003),DATA!AM1003,"n/a")</f>
        <v>5.9952816534595499E-2</v>
      </c>
      <c r="M2996" s="66"/>
      <c r="N2996" s="66"/>
      <c r="O2996" s="66"/>
      <c r="P2996" s="66"/>
      <c r="Q2996" s="66"/>
      <c r="S2996" s="70"/>
      <c r="U2996" s="70"/>
      <c r="W2996" s="70"/>
      <c r="Y2996" s="70"/>
    </row>
    <row r="2997" spans="1:25" s="69" customFormat="1" x14ac:dyDescent="0.2">
      <c r="A2997" s="66" t="s">
        <v>28</v>
      </c>
      <c r="B2997" s="66" t="s">
        <v>23</v>
      </c>
      <c r="C2997" s="66" t="s">
        <v>9</v>
      </c>
      <c r="D2997" s="66" t="s">
        <v>303</v>
      </c>
      <c r="E2997" s="86">
        <f>+IF(ISNUMBER(DATA!H1004),DATA!H1004,"n/a")</f>
        <v>6039.13</v>
      </c>
      <c r="F2997" s="77">
        <f>+IF(ISNUMBER(DATA!I1004),DATA!I1004,"n/a")</f>
        <v>0.27695254930402402</v>
      </c>
      <c r="G2997" s="86">
        <f>+IF(ISNUMBER(DATA!R1004),DATA!R1004,"n/a")</f>
        <v>20289.36</v>
      </c>
      <c r="H2997" s="77">
        <f>+IF(ISNUMBER(DATA!S1004),DATA!S1004,"n/a")</f>
        <v>0.27962643063783399</v>
      </c>
      <c r="I2997" s="86">
        <f>+IF(ISNUMBER(DATA!AB1004),DATA!AB1004,"n/a")</f>
        <v>36883.11</v>
      </c>
      <c r="J2997" s="77">
        <f>+IF(ISNUMBER(DATA!AC1004),DATA!AC1004,"n/a")</f>
        <v>0.33078036037726299</v>
      </c>
      <c r="K2997" s="86">
        <f>+IF(ISNUMBER(DATA!AL1004),DATA!AL1004,"n/a")</f>
        <v>68249.91</v>
      </c>
      <c r="L2997" s="77">
        <f>+IF(ISNUMBER(DATA!AM1004),DATA!AM1004,"n/a")</f>
        <v>0.62230290301087998</v>
      </c>
      <c r="M2997" s="66"/>
      <c r="N2997" s="66"/>
      <c r="O2997" s="66"/>
      <c r="P2997" s="66"/>
      <c r="Q2997" s="66"/>
      <c r="S2997" s="70"/>
      <c r="U2997" s="70"/>
      <c r="W2997" s="70"/>
      <c r="Y2997" s="70"/>
    </row>
    <row r="2998" spans="1:25" s="69" customFormat="1" x14ac:dyDescent="0.2">
      <c r="A2998" s="66" t="s">
        <v>28</v>
      </c>
      <c r="B2998" s="66" t="s">
        <v>23</v>
      </c>
      <c r="C2998" s="66" t="s">
        <v>9</v>
      </c>
      <c r="D2998" s="66" t="s">
        <v>304</v>
      </c>
      <c r="E2998" s="86">
        <f>+IF(ISNUMBER(DATA!H1005),DATA!H1005,"n/a")</f>
        <v>11217.23</v>
      </c>
      <c r="F2998" s="77">
        <f>+IF(ISNUMBER(DATA!I1005),DATA!I1005,"n/a")</f>
        <v>1.4782393527591</v>
      </c>
      <c r="G2998" s="86">
        <f>+IF(ISNUMBER(DATA!R1005),DATA!R1005,"n/a")</f>
        <v>35353.49</v>
      </c>
      <c r="H2998" s="77">
        <f>+IF(ISNUMBER(DATA!S1005),DATA!S1005,"n/a")</f>
        <v>1.6689453007042001</v>
      </c>
      <c r="I2998" s="86">
        <f>+IF(ISNUMBER(DATA!AB1005),DATA!AB1005,"n/a")</f>
        <v>70849.39</v>
      </c>
      <c r="J2998" s="77">
        <f>+IF(ISNUMBER(DATA!AC1005),DATA!AC1005,"n/a")</f>
        <v>1.68438349770035</v>
      </c>
      <c r="K2998" s="86">
        <f>+IF(ISNUMBER(DATA!AL1005),DATA!AL1005,"n/a")</f>
        <v>105641.65</v>
      </c>
      <c r="L2998" s="77">
        <f>+IF(ISNUMBER(DATA!AM1005),DATA!AM1005,"n/a")</f>
        <v>0.33822924532472598</v>
      </c>
      <c r="M2998" s="66"/>
      <c r="N2998" s="66"/>
      <c r="O2998" s="66"/>
      <c r="P2998" s="66"/>
      <c r="Q2998" s="66"/>
      <c r="S2998" s="70"/>
      <c r="U2998" s="70"/>
      <c r="W2998" s="70"/>
      <c r="Y2998" s="70"/>
    </row>
    <row r="2999" spans="1:25" s="69" customFormat="1" x14ac:dyDescent="0.2">
      <c r="A2999" s="66" t="s">
        <v>28</v>
      </c>
      <c r="B2999" s="66" t="s">
        <v>23</v>
      </c>
      <c r="C2999" s="66" t="s">
        <v>9</v>
      </c>
      <c r="D2999" s="66" t="s">
        <v>305</v>
      </c>
      <c r="E2999" s="86">
        <f>+IF(ISNUMBER(DATA!H1006),DATA!H1006,"n/a")</f>
        <v>10628.29</v>
      </c>
      <c r="F2999" s="77">
        <f>+IF(ISNUMBER(DATA!I1006),DATA!I1006,"n/a")</f>
        <v>0.38813767630421703</v>
      </c>
      <c r="G2999" s="86">
        <f>+IF(ISNUMBER(DATA!R1006),DATA!R1006,"n/a")</f>
        <v>37401.97</v>
      </c>
      <c r="H2999" s="77">
        <f>+IF(ISNUMBER(DATA!S1006),DATA!S1006,"n/a")</f>
        <v>0.49913343428570101</v>
      </c>
      <c r="I2999" s="86">
        <f>+IF(ISNUMBER(DATA!AB1006),DATA!AB1006,"n/a")</f>
        <v>74131.88</v>
      </c>
      <c r="J2999" s="77">
        <f>+IF(ISNUMBER(DATA!AC1006),DATA!AC1006,"n/a")</f>
        <v>0.52033990107069195</v>
      </c>
      <c r="K2999" s="86">
        <f>+IF(ISNUMBER(DATA!AL1006),DATA!AL1006,"n/a")</f>
        <v>116934.36</v>
      </c>
      <c r="L2999" s="77">
        <f>+IF(ISNUMBER(DATA!AM1006),DATA!AM1006,"n/a")</f>
        <v>0.49103575751177098</v>
      </c>
      <c r="M2999" s="66"/>
      <c r="N2999" s="66"/>
      <c r="O2999" s="66"/>
      <c r="P2999" s="66"/>
      <c r="Q2999" s="66"/>
      <c r="S2999" s="70"/>
      <c r="U2999" s="70"/>
      <c r="W2999" s="70"/>
      <c r="Y2999" s="70"/>
    </row>
    <row r="3000" spans="1:25" s="69" customFormat="1" x14ac:dyDescent="0.2">
      <c r="A3000" s="66" t="s">
        <v>28</v>
      </c>
      <c r="B3000" s="66" t="s">
        <v>23</v>
      </c>
      <c r="C3000" s="66" t="s">
        <v>9</v>
      </c>
      <c r="D3000" s="66" t="s">
        <v>306</v>
      </c>
      <c r="E3000" s="86">
        <f>+IF(ISNUMBER(DATA!H1007),DATA!H1007,"n/a")</f>
        <v>2653.74</v>
      </c>
      <c r="F3000" s="77">
        <f>+IF(ISNUMBER(DATA!I1007),DATA!I1007,"n/a")</f>
        <v>0.434399779467804</v>
      </c>
      <c r="G3000" s="86">
        <f>+IF(ISNUMBER(DATA!R1007),DATA!R1007,"n/a")</f>
        <v>8372.67</v>
      </c>
      <c r="H3000" s="77">
        <f>+IF(ISNUMBER(DATA!S1007),DATA!S1007,"n/a")</f>
        <v>0.40345404441345301</v>
      </c>
      <c r="I3000" s="86">
        <f>+IF(ISNUMBER(DATA!AB1007),DATA!AB1007,"n/a")</f>
        <v>16448.87</v>
      </c>
      <c r="J3000" s="77">
        <f>+IF(ISNUMBER(DATA!AC1007),DATA!AC1007,"n/a")</f>
        <v>0.40032094666496398</v>
      </c>
      <c r="K3000" s="86">
        <f>+IF(ISNUMBER(DATA!AL1007),DATA!AL1007,"n/a")</f>
        <v>42919.64</v>
      </c>
      <c r="L3000" s="77">
        <f>+IF(ISNUMBER(DATA!AM1007),DATA!AM1007,"n/a")</f>
        <v>0.37977056781957103</v>
      </c>
      <c r="M3000" s="66"/>
      <c r="N3000" s="66"/>
      <c r="O3000" s="66"/>
      <c r="P3000" s="66"/>
      <c r="Q3000" s="66"/>
      <c r="S3000" s="70"/>
      <c r="U3000" s="70"/>
      <c r="W3000" s="70"/>
      <c r="Y3000" s="70"/>
    </row>
    <row r="3001" spans="1:25" s="69" customFormat="1" x14ac:dyDescent="0.2">
      <c r="A3001" s="66" t="s">
        <v>28</v>
      </c>
      <c r="B3001" s="66" t="s">
        <v>23</v>
      </c>
      <c r="C3001" s="66" t="s">
        <v>9</v>
      </c>
      <c r="D3001" s="66" t="s">
        <v>307</v>
      </c>
      <c r="E3001" s="86">
        <f>+IF(ISNUMBER(DATA!H1008),DATA!H1008,"n/a")</f>
        <v>15136.5</v>
      </c>
      <c r="F3001" s="77">
        <f>+IF(ISNUMBER(DATA!I1008),DATA!I1008,"n/a")</f>
        <v>-0.14905829455237599</v>
      </c>
      <c r="G3001" s="86">
        <f>+IF(ISNUMBER(DATA!R1008),DATA!R1008,"n/a")</f>
        <v>51095.26</v>
      </c>
      <c r="H3001" s="77">
        <f>+IF(ISNUMBER(DATA!S1008),DATA!S1008,"n/a")</f>
        <v>4.9473169941145296E-3</v>
      </c>
      <c r="I3001" s="86">
        <f>+IF(ISNUMBER(DATA!AB1008),DATA!AB1008,"n/a")</f>
        <v>102322.9</v>
      </c>
      <c r="J3001" s="77">
        <f>+IF(ISNUMBER(DATA!AC1008),DATA!AC1008,"n/a")</f>
        <v>0.88050390636414599</v>
      </c>
      <c r="K3001" s="86">
        <f>+IF(ISNUMBER(DATA!AL1008),DATA!AL1008,"n/a")</f>
        <v>201614.97</v>
      </c>
      <c r="L3001" s="77">
        <f>+IF(ISNUMBER(DATA!AM1008),DATA!AM1008,"n/a")</f>
        <v>2.2171059780592399</v>
      </c>
      <c r="M3001" s="66"/>
      <c r="N3001" s="66"/>
      <c r="O3001" s="66"/>
      <c r="P3001" s="66"/>
      <c r="Q3001" s="66"/>
      <c r="S3001" s="70"/>
      <c r="U3001" s="70"/>
      <c r="W3001" s="70"/>
      <c r="Y3001" s="70"/>
    </row>
    <row r="3002" spans="1:25" s="69" customFormat="1" x14ac:dyDescent="0.2">
      <c r="A3002" s="66" t="s">
        <v>28</v>
      </c>
      <c r="B3002" s="66" t="s">
        <v>23</v>
      </c>
      <c r="C3002" s="66" t="s">
        <v>9</v>
      </c>
      <c r="D3002" s="66" t="s">
        <v>308</v>
      </c>
      <c r="E3002" s="86">
        <f>+IF(ISNUMBER(DATA!H1009),DATA!H1009,"n/a")</f>
        <v>3169.32</v>
      </c>
      <c r="F3002" s="77">
        <f>+IF(ISNUMBER(DATA!I1009),DATA!I1009,"n/a")</f>
        <v>0.97594688113719297</v>
      </c>
      <c r="G3002" s="86">
        <f>+IF(ISNUMBER(DATA!R1009),DATA!R1009,"n/a")</f>
        <v>10251.56</v>
      </c>
      <c r="H3002" s="77">
        <f>+IF(ISNUMBER(DATA!S1009),DATA!S1009,"n/a")</f>
        <v>1.2405626562691201</v>
      </c>
      <c r="I3002" s="86">
        <f>+IF(ISNUMBER(DATA!AB1009),DATA!AB1009,"n/a")</f>
        <v>18711.38</v>
      </c>
      <c r="J3002" s="77">
        <f>+IF(ISNUMBER(DATA!AC1009),DATA!AC1009,"n/a")</f>
        <v>1.3062202961998901</v>
      </c>
      <c r="K3002" s="86">
        <f>+IF(ISNUMBER(DATA!AL1009),DATA!AL1009,"n/a")</f>
        <v>33980.769999999997</v>
      </c>
      <c r="L3002" s="77">
        <f>+IF(ISNUMBER(DATA!AM1009),DATA!AM1009,"n/a")</f>
        <v>0.89715667434519397</v>
      </c>
      <c r="M3002" s="66"/>
      <c r="N3002" s="66"/>
      <c r="O3002" s="66"/>
      <c r="P3002" s="66"/>
      <c r="Q3002" s="66"/>
      <c r="S3002" s="70"/>
      <c r="U3002" s="70"/>
      <c r="W3002" s="70"/>
      <c r="Y3002" s="70"/>
    </row>
    <row r="3003" spans="1:25" s="69" customFormat="1" x14ac:dyDescent="0.2">
      <c r="A3003" s="66" t="s">
        <v>28</v>
      </c>
      <c r="B3003" s="66" t="s">
        <v>23</v>
      </c>
      <c r="C3003" s="66" t="s">
        <v>9</v>
      </c>
      <c r="D3003" s="66" t="s">
        <v>309</v>
      </c>
      <c r="E3003" s="86">
        <f>+IF(ISNUMBER(DATA!H1010),DATA!H1010,"n/a")</f>
        <v>8003.76</v>
      </c>
      <c r="F3003" s="77">
        <f>+IF(ISNUMBER(DATA!I1010),DATA!I1010,"n/a")</f>
        <v>3.5346311394140599</v>
      </c>
      <c r="G3003" s="86">
        <f>+IF(ISNUMBER(DATA!R1010),DATA!R1010,"n/a")</f>
        <v>26283.43</v>
      </c>
      <c r="H3003" s="77">
        <f>+IF(ISNUMBER(DATA!S1010),DATA!S1010,"n/a")</f>
        <v>3.4147788447487302</v>
      </c>
      <c r="I3003" s="86">
        <f>+IF(ISNUMBER(DATA!AB1010),DATA!AB1010,"n/a")</f>
        <v>48481.2</v>
      </c>
      <c r="J3003" s="77">
        <f>+IF(ISNUMBER(DATA!AC1010),DATA!AC1010,"n/a")</f>
        <v>3.40341874131463</v>
      </c>
      <c r="K3003" s="86">
        <f>+IF(ISNUMBER(DATA!AL1010),DATA!AL1010,"n/a")</f>
        <v>73654.39</v>
      </c>
      <c r="L3003" s="77">
        <f>+IF(ISNUMBER(DATA!AM1010),DATA!AM1010,"n/a")</f>
        <v>2.26914198238009</v>
      </c>
      <c r="M3003" s="66"/>
      <c r="N3003" s="66"/>
      <c r="O3003" s="66"/>
      <c r="P3003" s="66"/>
      <c r="Q3003" s="66"/>
      <c r="S3003" s="70"/>
      <c r="U3003" s="70"/>
      <c r="W3003" s="70"/>
      <c r="Y3003" s="70"/>
    </row>
    <row r="3004" spans="1:25" s="69" customFormat="1" x14ac:dyDescent="0.2">
      <c r="A3004" s="66" t="s">
        <v>28</v>
      </c>
      <c r="B3004" s="66" t="s">
        <v>23</v>
      </c>
      <c r="C3004" s="66" t="s">
        <v>9</v>
      </c>
      <c r="D3004" s="66" t="s">
        <v>310</v>
      </c>
      <c r="E3004" s="86">
        <f>+IF(ISNUMBER(DATA!H1011),DATA!H1011,"n/a")</f>
        <v>8428.44</v>
      </c>
      <c r="F3004" s="77">
        <f>+IF(ISNUMBER(DATA!I1011),DATA!I1011,"n/a")</f>
        <v>3.9598606509624399</v>
      </c>
      <c r="G3004" s="86">
        <f>+IF(ISNUMBER(DATA!R1011),DATA!R1011,"n/a")</f>
        <v>27277.599999999999</v>
      </c>
      <c r="H3004" s="77">
        <f>+IF(ISNUMBER(DATA!S1011),DATA!S1011,"n/a")</f>
        <v>4.5888818998953003</v>
      </c>
      <c r="I3004" s="86">
        <f>+IF(ISNUMBER(DATA!AB1011),DATA!AB1011,"n/a")</f>
        <v>49313.32</v>
      </c>
      <c r="J3004" s="77">
        <f>+IF(ISNUMBER(DATA!AC1011),DATA!AC1011,"n/a")</f>
        <v>4.6215261113764701</v>
      </c>
      <c r="K3004" s="86">
        <f>+IF(ISNUMBER(DATA!AL1011),DATA!AL1011,"n/a")</f>
        <v>78952.160000000003</v>
      </c>
      <c r="L3004" s="77">
        <f>+IF(ISNUMBER(DATA!AM1011),DATA!AM1011,"n/a")</f>
        <v>2.9772504475858601</v>
      </c>
      <c r="M3004" s="66"/>
      <c r="N3004" s="66"/>
      <c r="O3004" s="66"/>
      <c r="P3004" s="66"/>
      <c r="Q3004" s="66"/>
      <c r="S3004" s="70"/>
      <c r="U3004" s="70"/>
      <c r="W3004" s="70"/>
      <c r="Y3004" s="70"/>
    </row>
    <row r="3005" spans="1:25" s="69" customFormat="1" x14ac:dyDescent="0.2">
      <c r="A3005" s="66" t="s">
        <v>28</v>
      </c>
      <c r="B3005" s="66" t="s">
        <v>23</v>
      </c>
      <c r="C3005" s="66" t="s">
        <v>9</v>
      </c>
      <c r="D3005" s="66" t="s">
        <v>311</v>
      </c>
      <c r="E3005" s="86">
        <f>+IF(ISNUMBER(DATA!H1012),DATA!H1012,"n/a")</f>
        <v>2754.65</v>
      </c>
      <c r="F3005" s="77">
        <f>+IF(ISNUMBER(DATA!I1012),DATA!I1012,"n/a")</f>
        <v>1.06890983514214</v>
      </c>
      <c r="G3005" s="86">
        <f>+IF(ISNUMBER(DATA!R1012),DATA!R1012,"n/a")</f>
        <v>10829.36</v>
      </c>
      <c r="H3005" s="77">
        <f>+IF(ISNUMBER(DATA!S1012),DATA!S1012,"n/a")</f>
        <v>1.46669536675755</v>
      </c>
      <c r="I3005" s="86">
        <f>+IF(ISNUMBER(DATA!AB1012),DATA!AB1012,"n/a")</f>
        <v>21426.880000000001</v>
      </c>
      <c r="J3005" s="77">
        <f>+IF(ISNUMBER(DATA!AC1012),DATA!AC1012,"n/a")</f>
        <v>1.659484310109</v>
      </c>
      <c r="K3005" s="86">
        <f>+IF(ISNUMBER(DATA!AL1012),DATA!AL1012,"n/a")</f>
        <v>36296.04</v>
      </c>
      <c r="L3005" s="77">
        <f>+IF(ISNUMBER(DATA!AM1012),DATA!AM1012,"n/a")</f>
        <v>0.59967386010802304</v>
      </c>
      <c r="M3005" s="66"/>
      <c r="N3005" s="66"/>
      <c r="O3005" s="66"/>
      <c r="P3005" s="66"/>
      <c r="Q3005" s="66"/>
      <c r="S3005" s="70"/>
      <c r="U3005" s="70"/>
      <c r="W3005" s="70"/>
      <c r="Y3005" s="70"/>
    </row>
    <row r="3006" spans="1:25" s="69" customFormat="1" x14ac:dyDescent="0.2">
      <c r="A3006" s="66" t="s">
        <v>28</v>
      </c>
      <c r="B3006" s="66" t="s">
        <v>23</v>
      </c>
      <c r="C3006" s="66" t="s">
        <v>9</v>
      </c>
      <c r="D3006" s="66" t="s">
        <v>312</v>
      </c>
      <c r="E3006" s="86">
        <f>+IF(ISNUMBER(DATA!H1013),DATA!H1013,"n/a")</f>
        <v>5797.04</v>
      </c>
      <c r="F3006" s="77">
        <f>+IF(ISNUMBER(DATA!I1013),DATA!I1013,"n/a")</f>
        <v>-2.6644928497430099E-2</v>
      </c>
      <c r="G3006" s="86">
        <f>+IF(ISNUMBER(DATA!R1013),DATA!R1013,"n/a")</f>
        <v>21761.24</v>
      </c>
      <c r="H3006" s="77">
        <f>+IF(ISNUMBER(DATA!S1013),DATA!S1013,"n/a")</f>
        <v>0.10634940244776001</v>
      </c>
      <c r="I3006" s="86">
        <f>+IF(ISNUMBER(DATA!AB1013),DATA!AB1013,"n/a")</f>
        <v>40076.480000000003</v>
      </c>
      <c r="J3006" s="77">
        <f>+IF(ISNUMBER(DATA!AC1013),DATA!AC1013,"n/a")</f>
        <v>0.39949972569770698</v>
      </c>
      <c r="K3006" s="86">
        <f>+IF(ISNUMBER(DATA!AL1013),DATA!AL1013,"n/a")</f>
        <v>73236.570000000007</v>
      </c>
      <c r="L3006" s="77">
        <f>+IF(ISNUMBER(DATA!AM1013),DATA!AM1013,"n/a")</f>
        <v>0.90229155827677199</v>
      </c>
      <c r="M3006" s="66"/>
      <c r="N3006" s="66"/>
      <c r="O3006" s="66"/>
      <c r="P3006" s="66"/>
      <c r="Q3006" s="66"/>
      <c r="S3006" s="70"/>
      <c r="U3006" s="70"/>
      <c r="W3006" s="70"/>
      <c r="Y3006" s="70"/>
    </row>
    <row r="3007" spans="1:25" s="69" customFormat="1" x14ac:dyDescent="0.2">
      <c r="A3007" s="66" t="s">
        <v>28</v>
      </c>
      <c r="B3007" s="66" t="s">
        <v>23</v>
      </c>
      <c r="C3007" s="66" t="s">
        <v>9</v>
      </c>
      <c r="D3007" s="66" t="s">
        <v>313</v>
      </c>
      <c r="E3007" s="86">
        <f>+IF(ISNUMBER(DATA!H1014),DATA!H1014,"n/a")</f>
        <v>5762.74</v>
      </c>
      <c r="F3007" s="77">
        <f>+IF(ISNUMBER(DATA!I1014),DATA!I1014,"n/a")</f>
        <v>0.242674188171313</v>
      </c>
      <c r="G3007" s="86">
        <f>+IF(ISNUMBER(DATA!R1014),DATA!R1014,"n/a")</f>
        <v>19795.560000000001</v>
      </c>
      <c r="H3007" s="77">
        <f>+IF(ISNUMBER(DATA!S1014),DATA!S1014,"n/a")</f>
        <v>1.18000290732249</v>
      </c>
      <c r="I3007" s="86">
        <f>+IF(ISNUMBER(DATA!AB1014),DATA!AB1014,"n/a")</f>
        <v>38093.74</v>
      </c>
      <c r="J3007" s="77">
        <f>+IF(ISNUMBER(DATA!AC1014),DATA!AC1014,"n/a")</f>
        <v>1.6008802114910901</v>
      </c>
      <c r="K3007" s="86">
        <f>+IF(ISNUMBER(DATA!AL1014),DATA!AL1014,"n/a")</f>
        <v>70943.56</v>
      </c>
      <c r="L3007" s="77">
        <f>+IF(ISNUMBER(DATA!AM1014),DATA!AM1014,"n/a")</f>
        <v>1.4762547670922499</v>
      </c>
      <c r="M3007" s="66"/>
      <c r="N3007" s="66"/>
      <c r="O3007" s="66"/>
      <c r="P3007" s="66"/>
      <c r="Q3007" s="66"/>
      <c r="S3007" s="70"/>
      <c r="U3007" s="70"/>
      <c r="W3007" s="70"/>
      <c r="Y3007" s="70"/>
    </row>
    <row r="3008" spans="1:25" s="69" customFormat="1" x14ac:dyDescent="0.2">
      <c r="A3008" s="66" t="s">
        <v>28</v>
      </c>
      <c r="B3008" s="66" t="s">
        <v>23</v>
      </c>
      <c r="C3008" s="66" t="s">
        <v>9</v>
      </c>
      <c r="D3008" s="66" t="s">
        <v>314</v>
      </c>
      <c r="E3008" s="86">
        <f>+IF(ISNUMBER(DATA!H1015),DATA!H1015,"n/a")</f>
        <v>5658.7</v>
      </c>
      <c r="F3008" s="77">
        <f>+IF(ISNUMBER(DATA!I1015),DATA!I1015,"n/a")</f>
        <v>0.21433675757686299</v>
      </c>
      <c r="G3008" s="86">
        <f>+IF(ISNUMBER(DATA!R1015),DATA!R1015,"n/a")</f>
        <v>18515.330000000002</v>
      </c>
      <c r="H3008" s="77">
        <f>+IF(ISNUMBER(DATA!S1015),DATA!S1015,"n/a")</f>
        <v>0.20413319563385099</v>
      </c>
      <c r="I3008" s="86">
        <f>+IF(ISNUMBER(DATA!AB1015),DATA!AB1015,"n/a")</f>
        <v>34987.68</v>
      </c>
      <c r="J3008" s="77">
        <f>+IF(ISNUMBER(DATA!AC1015),DATA!AC1015,"n/a")</f>
        <v>0.26995179743306802</v>
      </c>
      <c r="K3008" s="86">
        <f>+IF(ISNUMBER(DATA!AL1015),DATA!AL1015,"n/a")</f>
        <v>70277.149999999994</v>
      </c>
      <c r="L3008" s="77">
        <f>+IF(ISNUMBER(DATA!AM1015),DATA!AM1015,"n/a")</f>
        <v>0.220658414556091</v>
      </c>
      <c r="M3008" s="66"/>
      <c r="N3008" s="66"/>
      <c r="O3008" s="66"/>
      <c r="P3008" s="66"/>
      <c r="Q3008" s="66"/>
      <c r="S3008" s="70"/>
      <c r="U3008" s="70"/>
      <c r="W3008" s="70"/>
      <c r="Y3008" s="70"/>
    </row>
    <row r="3009" spans="1:25" s="69" customFormat="1" x14ac:dyDescent="0.2">
      <c r="A3009" s="66" t="s">
        <v>28</v>
      </c>
      <c r="B3009" s="66" t="s">
        <v>23</v>
      </c>
      <c r="C3009" s="66" t="s">
        <v>9</v>
      </c>
      <c r="D3009" s="66" t="s">
        <v>315</v>
      </c>
      <c r="E3009" s="86">
        <f>+IF(ISNUMBER(DATA!H1016),DATA!H1016,"n/a")</f>
        <v>22425.23</v>
      </c>
      <c r="F3009" s="77">
        <f>+IF(ISNUMBER(DATA!I1016),DATA!I1016,"n/a")</f>
        <v>0.117964622328753</v>
      </c>
      <c r="G3009" s="86">
        <f>+IF(ISNUMBER(DATA!R1016),DATA!R1016,"n/a")</f>
        <v>72312.570000000007</v>
      </c>
      <c r="H3009" s="77">
        <f>+IF(ISNUMBER(DATA!S1016),DATA!S1016,"n/a")</f>
        <v>0.289362539777409</v>
      </c>
      <c r="I3009" s="86">
        <f>+IF(ISNUMBER(DATA!AB1016),DATA!AB1016,"n/a")</f>
        <v>138229.63</v>
      </c>
      <c r="J3009" s="77">
        <f>+IF(ISNUMBER(DATA!AC1016),DATA!AC1016,"n/a")</f>
        <v>1.2399795366148401</v>
      </c>
      <c r="K3009" s="86">
        <f>+IF(ISNUMBER(DATA!AL1016),DATA!AL1016,"n/a")</f>
        <v>255955.27</v>
      </c>
      <c r="L3009" s="77">
        <f>+IF(ISNUMBER(DATA!AM1016),DATA!AM1016,"n/a")</f>
        <v>2.42755723380467</v>
      </c>
      <c r="M3009" s="66"/>
      <c r="N3009" s="66"/>
      <c r="O3009" s="66"/>
      <c r="P3009" s="66"/>
      <c r="Q3009" s="66"/>
      <c r="S3009" s="70"/>
      <c r="U3009" s="70"/>
      <c r="W3009" s="70"/>
      <c r="Y3009" s="70"/>
    </row>
    <row r="3010" spans="1:25" s="69" customFormat="1" x14ac:dyDescent="0.2">
      <c r="A3010" s="66" t="s">
        <v>28</v>
      </c>
      <c r="B3010" s="66" t="s">
        <v>23</v>
      </c>
      <c r="C3010" s="66" t="s">
        <v>9</v>
      </c>
      <c r="D3010" s="66" t="s">
        <v>316</v>
      </c>
      <c r="E3010" s="86">
        <f>+IF(ISNUMBER(DATA!H1017),DATA!H1017,"n/a")</f>
        <v>10222.64</v>
      </c>
      <c r="F3010" s="77">
        <f>+IF(ISNUMBER(DATA!I1017),DATA!I1017,"n/a")</f>
        <v>-1.5878578071119601E-2</v>
      </c>
      <c r="G3010" s="86">
        <f>+IF(ISNUMBER(DATA!R1017),DATA!R1017,"n/a")</f>
        <v>34007.21</v>
      </c>
      <c r="H3010" s="77">
        <f>+IF(ISNUMBER(DATA!S1017),DATA!S1017,"n/a")</f>
        <v>5.9699539159593397E-2</v>
      </c>
      <c r="I3010" s="86">
        <f>+IF(ISNUMBER(DATA!AB1017),DATA!AB1017,"n/a")</f>
        <v>60279.34</v>
      </c>
      <c r="J3010" s="77">
        <f>+IF(ISNUMBER(DATA!AC1017),DATA!AC1017,"n/a")</f>
        <v>9.7275003827216197E-2</v>
      </c>
      <c r="K3010" s="86">
        <f>+IF(ISNUMBER(DATA!AL1017),DATA!AL1017,"n/a")</f>
        <v>118397.83</v>
      </c>
      <c r="L3010" s="77">
        <f>+IF(ISNUMBER(DATA!AM1017),DATA!AM1017,"n/a")</f>
        <v>0.31511805900123202</v>
      </c>
      <c r="M3010" s="66"/>
      <c r="N3010" s="66"/>
      <c r="O3010" s="66"/>
      <c r="P3010" s="66"/>
      <c r="Q3010" s="66"/>
      <c r="S3010" s="70"/>
      <c r="U3010" s="70"/>
      <c r="W3010" s="70"/>
      <c r="Y3010" s="70"/>
    </row>
    <row r="3011" spans="1:25" s="69" customFormat="1" x14ac:dyDescent="0.2">
      <c r="A3011" s="66" t="s">
        <v>28</v>
      </c>
      <c r="B3011" s="66" t="s">
        <v>23</v>
      </c>
      <c r="C3011" s="66" t="s">
        <v>9</v>
      </c>
      <c r="D3011" s="66" t="s">
        <v>317</v>
      </c>
      <c r="E3011" s="86">
        <f>+IF(ISNUMBER(DATA!H1018),DATA!H1018,"n/a")</f>
        <v>4795.58</v>
      </c>
      <c r="F3011" s="77">
        <f>+IF(ISNUMBER(DATA!I1018),DATA!I1018,"n/a")</f>
        <v>0.14927780400652799</v>
      </c>
      <c r="G3011" s="86">
        <f>+IF(ISNUMBER(DATA!R1018),DATA!R1018,"n/a")</f>
        <v>17374.150000000001</v>
      </c>
      <c r="H3011" s="77">
        <f>+IF(ISNUMBER(DATA!S1018),DATA!S1018,"n/a")</f>
        <v>0.27399723263264297</v>
      </c>
      <c r="I3011" s="86">
        <f>+IF(ISNUMBER(DATA!AB1018),DATA!AB1018,"n/a")</f>
        <v>34350.54</v>
      </c>
      <c r="J3011" s="77">
        <f>+IF(ISNUMBER(DATA!AC1018),DATA!AC1018,"n/a")</f>
        <v>0.43804027705388499</v>
      </c>
      <c r="K3011" s="86">
        <f>+IF(ISNUMBER(DATA!AL1018),DATA!AL1018,"n/a")</f>
        <v>69700.899999999994</v>
      </c>
      <c r="L3011" s="77">
        <f>+IF(ISNUMBER(DATA!AM1018),DATA!AM1018,"n/a")</f>
        <v>0.49219359474001001</v>
      </c>
      <c r="M3011" s="66"/>
      <c r="N3011" s="66"/>
      <c r="O3011" s="66"/>
      <c r="P3011" s="66"/>
      <c r="Q3011" s="66"/>
      <c r="S3011" s="70"/>
      <c r="U3011" s="70"/>
      <c r="W3011" s="70"/>
      <c r="Y3011" s="70"/>
    </row>
    <row r="3012" spans="1:25" s="69" customFormat="1" x14ac:dyDescent="0.2">
      <c r="A3012" s="66" t="s">
        <v>28</v>
      </c>
      <c r="B3012" s="66" t="s">
        <v>23</v>
      </c>
      <c r="C3012" s="66" t="s">
        <v>9</v>
      </c>
      <c r="D3012" s="66" t="s">
        <v>318</v>
      </c>
      <c r="E3012" s="86">
        <f>+IF(ISNUMBER(DATA!H1019),DATA!H1019,"n/a")</f>
        <v>7656.16</v>
      </c>
      <c r="F3012" s="77">
        <f>+IF(ISNUMBER(DATA!I1019),DATA!I1019,"n/a")</f>
        <v>0.102390911512516</v>
      </c>
      <c r="G3012" s="86">
        <f>+IF(ISNUMBER(DATA!R1019),DATA!R1019,"n/a")</f>
        <v>25138.11</v>
      </c>
      <c r="H3012" s="77">
        <f>+IF(ISNUMBER(DATA!S1019),DATA!S1019,"n/a")</f>
        <v>4.15982816065356E-2</v>
      </c>
      <c r="I3012" s="86">
        <f>+IF(ISNUMBER(DATA!AB1019),DATA!AB1019,"n/a")</f>
        <v>44605.120000000003</v>
      </c>
      <c r="J3012" s="77">
        <f>+IF(ISNUMBER(DATA!AC1019),DATA!AC1019,"n/a")</f>
        <v>1.3041526074081201E-2</v>
      </c>
      <c r="K3012" s="86">
        <f>+IF(ISNUMBER(DATA!AL1019),DATA!AL1019,"n/a")</f>
        <v>87779.53</v>
      </c>
      <c r="L3012" s="77">
        <f>+IF(ISNUMBER(DATA!AM1019),DATA!AM1019,"n/a")</f>
        <v>5.4891801507188601E-2</v>
      </c>
      <c r="M3012" s="66"/>
      <c r="N3012" s="66"/>
      <c r="O3012" s="66"/>
      <c r="P3012" s="66"/>
      <c r="Q3012" s="66"/>
      <c r="S3012" s="70"/>
      <c r="U3012" s="70"/>
      <c r="W3012" s="70"/>
      <c r="Y3012" s="70"/>
    </row>
    <row r="3013" spans="1:25" s="69" customFormat="1" x14ac:dyDescent="0.2">
      <c r="A3013" s="66" t="s">
        <v>28</v>
      </c>
      <c r="B3013" s="66" t="s">
        <v>23</v>
      </c>
      <c r="C3013" s="66" t="s">
        <v>9</v>
      </c>
      <c r="D3013" s="66" t="s">
        <v>344</v>
      </c>
      <c r="E3013" s="86">
        <f>+IF(ISNUMBER(DATA!H1020),DATA!H1020,"n/a")</f>
        <v>4943.7299999999996</v>
      </c>
      <c r="F3013" s="77">
        <f>+IF(ISNUMBER(DATA!I1020),DATA!I1020,"n/a")</f>
        <v>4.6936392219189402</v>
      </c>
      <c r="G3013" s="86">
        <f>+IF(ISNUMBER(DATA!R1020),DATA!R1020,"n/a")</f>
        <v>15730.35</v>
      </c>
      <c r="H3013" s="77">
        <f>+IF(ISNUMBER(DATA!S1020),DATA!S1020,"n/a")</f>
        <v>4.3513692804898803</v>
      </c>
      <c r="I3013" s="86">
        <f>+IF(ISNUMBER(DATA!AB1020),DATA!AB1020,"n/a")</f>
        <v>28585.43</v>
      </c>
      <c r="J3013" s="77">
        <f>+IF(ISNUMBER(DATA!AC1020),DATA!AC1020,"n/a")</f>
        <v>4.2827098960845502</v>
      </c>
      <c r="K3013" s="86">
        <f>+IF(ISNUMBER(DATA!AL1020),DATA!AL1020,"n/a")</f>
        <v>54334.43</v>
      </c>
      <c r="L3013" s="77">
        <f>+IF(ISNUMBER(DATA!AM1020),DATA!AM1020,"n/a")</f>
        <v>3.4493164841391901</v>
      </c>
      <c r="M3013" s="66"/>
      <c r="N3013" s="66"/>
      <c r="O3013" s="66"/>
      <c r="P3013" s="66"/>
      <c r="Q3013" s="66"/>
      <c r="S3013" s="70"/>
      <c r="U3013" s="70"/>
      <c r="W3013" s="70"/>
      <c r="Y3013" s="70"/>
    </row>
    <row r="3014" spans="1:25" s="69" customFormat="1" x14ac:dyDescent="0.2">
      <c r="A3014" s="66" t="s">
        <v>28</v>
      </c>
      <c r="B3014" s="66" t="s">
        <v>23</v>
      </c>
      <c r="C3014" s="66" t="s">
        <v>9</v>
      </c>
      <c r="D3014" s="66" t="s">
        <v>345</v>
      </c>
      <c r="E3014" s="86">
        <f>+IF(ISNUMBER(DATA!H1021),DATA!H1021,"n/a")</f>
        <v>4193</v>
      </c>
      <c r="F3014" s="77">
        <f>+IF(ISNUMBER(DATA!I1021),DATA!I1021,"n/a")</f>
        <v>-0.21977633464207999</v>
      </c>
      <c r="G3014" s="86">
        <f>+IF(ISNUMBER(DATA!R1021),DATA!R1021,"n/a")</f>
        <v>21657.05</v>
      </c>
      <c r="H3014" s="77">
        <f>+IF(ISNUMBER(DATA!S1021),DATA!S1021,"n/a")</f>
        <v>0.20879099411764401</v>
      </c>
      <c r="I3014" s="86">
        <f>+IF(ISNUMBER(DATA!AB1021),DATA!AB1021,"n/a")</f>
        <v>42575.86</v>
      </c>
      <c r="J3014" s="77">
        <f>+IF(ISNUMBER(DATA!AC1021),DATA!AC1021,"n/a")</f>
        <v>0.30967143983431</v>
      </c>
      <c r="K3014" s="86">
        <f>+IF(ISNUMBER(DATA!AL1021),DATA!AL1021,"n/a")</f>
        <v>70245.850000000006</v>
      </c>
      <c r="L3014" s="77">
        <f>+IF(ISNUMBER(DATA!AM1021),DATA!AM1021,"n/a")</f>
        <v>0.46895122814714502</v>
      </c>
      <c r="M3014" s="66"/>
      <c r="N3014" s="66"/>
      <c r="O3014" s="66"/>
      <c r="P3014" s="66"/>
      <c r="Q3014" s="66"/>
      <c r="S3014" s="70"/>
      <c r="U3014" s="70"/>
      <c r="W3014" s="70"/>
      <c r="Y3014" s="70"/>
    </row>
    <row r="3015" spans="1:25" x14ac:dyDescent="0.2">
      <c r="E3015" s="100"/>
      <c r="F3015" s="102"/>
      <c r="G3015" s="100"/>
      <c r="H3015" s="102"/>
      <c r="I3015" s="100"/>
      <c r="J3015" s="102"/>
      <c r="K3015" s="100"/>
      <c r="L3015" s="102"/>
    </row>
    <row r="3016" spans="1:25" s="69" customFormat="1" x14ac:dyDescent="0.2">
      <c r="A3016" s="66" t="s">
        <v>28</v>
      </c>
      <c r="B3016" s="66" t="s">
        <v>23</v>
      </c>
      <c r="C3016" s="66" t="s">
        <v>25</v>
      </c>
      <c r="D3016" s="66" t="s">
        <v>271</v>
      </c>
      <c r="E3016" s="86">
        <f>+IF(ISNUMBER(DATA!J972),DATA!J972,"n/a")</f>
        <v>15124.37</v>
      </c>
      <c r="F3016" s="77">
        <f>+IF(ISNUMBER(DATA!K972),DATA!K972,"n/a")</f>
        <v>5.55121313928316E-2</v>
      </c>
      <c r="G3016" s="86">
        <f>+IF(ISNUMBER(DATA!T972),DATA!T972,"n/a")</f>
        <v>46202.69</v>
      </c>
      <c r="H3016" s="77">
        <f>+IF(ISNUMBER(DATA!U972),DATA!U972,"n/a")</f>
        <v>-3.5020250863418603E-2</v>
      </c>
      <c r="I3016" s="86">
        <f>+IF(ISNUMBER(DATA!AD972),DATA!AD972,"n/a")</f>
        <v>91337.39</v>
      </c>
      <c r="J3016" s="77">
        <f>+IF(ISNUMBER(DATA!AE972),DATA!AE972,"n/a")</f>
        <v>6.5577593625111202E-2</v>
      </c>
      <c r="K3016" s="86">
        <f>+IF(ISNUMBER(DATA!AN972),DATA!AN972,"n/a")</f>
        <v>175769.26</v>
      </c>
      <c r="L3016" s="77">
        <f>+IF(ISNUMBER(DATA!AO972),DATA!AO972,"n/a")</f>
        <v>-8.9248999553146094E-2</v>
      </c>
      <c r="M3016" s="66"/>
      <c r="N3016" s="66"/>
      <c r="O3016" s="66"/>
      <c r="P3016" s="66"/>
      <c r="Q3016" s="66"/>
      <c r="S3016" s="70"/>
      <c r="U3016" s="70"/>
      <c r="W3016" s="70"/>
      <c r="Y3016" s="70"/>
    </row>
    <row r="3017" spans="1:25" s="69" customFormat="1" x14ac:dyDescent="0.2">
      <c r="A3017" s="66" t="s">
        <v>28</v>
      </c>
      <c r="B3017" s="66" t="s">
        <v>23</v>
      </c>
      <c r="C3017" s="66" t="s">
        <v>25</v>
      </c>
      <c r="D3017" s="66" t="s">
        <v>272</v>
      </c>
      <c r="E3017" s="86">
        <f>+IF(ISNUMBER(DATA!J973),DATA!J973,"n/a")</f>
        <v>50116.55</v>
      </c>
      <c r="F3017" s="77">
        <f>+IF(ISNUMBER(DATA!K973),DATA!K973,"n/a")</f>
        <v>6.6652491896863106E-2</v>
      </c>
      <c r="G3017" s="86">
        <f>+IF(ISNUMBER(DATA!T973),DATA!T973,"n/a")</f>
        <v>171227.92</v>
      </c>
      <c r="H3017" s="77">
        <f>+IF(ISNUMBER(DATA!U973),DATA!U973,"n/a")</f>
        <v>0.10792840688403101</v>
      </c>
      <c r="I3017" s="86">
        <f>+IF(ISNUMBER(DATA!AD973),DATA!AD973,"n/a")</f>
        <v>309525.53999999998</v>
      </c>
      <c r="J3017" s="77">
        <f>+IF(ISNUMBER(DATA!AE973),DATA!AE973,"n/a")</f>
        <v>0.12936837941895099</v>
      </c>
      <c r="K3017" s="86">
        <f>+IF(ISNUMBER(DATA!AN973),DATA!AN973,"n/a")</f>
        <v>581105.74</v>
      </c>
      <c r="L3017" s="77">
        <f>+IF(ISNUMBER(DATA!AO973),DATA!AO973,"n/a")</f>
        <v>0.66821943606587098</v>
      </c>
      <c r="M3017" s="66"/>
      <c r="N3017" s="66"/>
      <c r="O3017" s="66"/>
      <c r="P3017" s="66"/>
      <c r="Q3017" s="66"/>
      <c r="S3017" s="70"/>
      <c r="U3017" s="70"/>
      <c r="W3017" s="70"/>
      <c r="Y3017" s="70"/>
    </row>
    <row r="3018" spans="1:25" s="69" customFormat="1" x14ac:dyDescent="0.2">
      <c r="A3018" s="66" t="s">
        <v>28</v>
      </c>
      <c r="B3018" s="66" t="s">
        <v>23</v>
      </c>
      <c r="C3018" s="66" t="s">
        <v>25</v>
      </c>
      <c r="D3018" s="66" t="s">
        <v>273</v>
      </c>
      <c r="E3018" s="86">
        <f>+IF(ISNUMBER(DATA!J974),DATA!J974,"n/a")</f>
        <v>35368.14</v>
      </c>
      <c r="F3018" s="77">
        <f>+IF(ISNUMBER(DATA!K974),DATA!K974,"n/a")</f>
        <v>0.61495701440524297</v>
      </c>
      <c r="G3018" s="86">
        <f>+IF(ISNUMBER(DATA!T974),DATA!T974,"n/a")</f>
        <v>107686.38</v>
      </c>
      <c r="H3018" s="77">
        <f>+IF(ISNUMBER(DATA!U974),DATA!U974,"n/a")</f>
        <v>0.56654398944914897</v>
      </c>
      <c r="I3018" s="86">
        <f>+IF(ISNUMBER(DATA!AD974),DATA!AD974,"n/a")</f>
        <v>211796.77</v>
      </c>
      <c r="J3018" s="77">
        <f>+IF(ISNUMBER(DATA!AE974),DATA!AE974,"n/a")</f>
        <v>0.67596230625742504</v>
      </c>
      <c r="K3018" s="86">
        <f>+IF(ISNUMBER(DATA!AN974),DATA!AN974,"n/a")</f>
        <v>354127.8</v>
      </c>
      <c r="L3018" s="77">
        <f>+IF(ISNUMBER(DATA!AO974),DATA!AO974,"n/a")</f>
        <v>0.33764251328018702</v>
      </c>
      <c r="M3018" s="66"/>
      <c r="N3018" s="66"/>
      <c r="O3018" s="66"/>
      <c r="P3018" s="66"/>
      <c r="Q3018" s="66"/>
      <c r="S3018" s="70"/>
      <c r="U3018" s="70"/>
      <c r="W3018" s="70"/>
      <c r="Y3018" s="70"/>
    </row>
    <row r="3019" spans="1:25" s="69" customFormat="1" x14ac:dyDescent="0.2">
      <c r="A3019" s="66" t="s">
        <v>28</v>
      </c>
      <c r="B3019" s="66" t="s">
        <v>23</v>
      </c>
      <c r="C3019" s="66" t="s">
        <v>25</v>
      </c>
      <c r="D3019" s="66" t="s">
        <v>274</v>
      </c>
      <c r="E3019" s="86">
        <f>+IF(ISNUMBER(DATA!J975),DATA!J975,"n/a")</f>
        <v>16366.24</v>
      </c>
      <c r="F3019" s="77">
        <f>+IF(ISNUMBER(DATA!K975),DATA!K975,"n/a")</f>
        <v>0.215255893525958</v>
      </c>
      <c r="G3019" s="86">
        <f>+IF(ISNUMBER(DATA!T975),DATA!T975,"n/a")</f>
        <v>53351.37</v>
      </c>
      <c r="H3019" s="77">
        <f>+IF(ISNUMBER(DATA!U975),DATA!U975,"n/a")</f>
        <v>0.20825118115692901</v>
      </c>
      <c r="I3019" s="86">
        <f>+IF(ISNUMBER(DATA!AD975),DATA!AD975,"n/a")</f>
        <v>90928.51</v>
      </c>
      <c r="J3019" s="77">
        <f>+IF(ISNUMBER(DATA!AE975),DATA!AE975,"n/a")</f>
        <v>0.19257824611399099</v>
      </c>
      <c r="K3019" s="86">
        <f>+IF(ISNUMBER(DATA!AN975),DATA!AN975,"n/a")</f>
        <v>175424.51</v>
      </c>
      <c r="L3019" s="77">
        <f>+IF(ISNUMBER(DATA!AO975),DATA!AO975,"n/a")</f>
        <v>0.3343461233153</v>
      </c>
      <c r="M3019" s="66"/>
      <c r="N3019" s="66"/>
      <c r="O3019" s="66"/>
      <c r="P3019" s="66"/>
      <c r="Q3019" s="66"/>
      <c r="S3019" s="70"/>
      <c r="U3019" s="70"/>
      <c r="W3019" s="70"/>
      <c r="Y3019" s="70"/>
    </row>
    <row r="3020" spans="1:25" s="69" customFormat="1" x14ac:dyDescent="0.2">
      <c r="A3020" s="66" t="s">
        <v>28</v>
      </c>
      <c r="B3020" s="66" t="s">
        <v>23</v>
      </c>
      <c r="C3020" s="66" t="s">
        <v>25</v>
      </c>
      <c r="D3020" s="66" t="s">
        <v>275</v>
      </c>
      <c r="E3020" s="86">
        <f>+IF(ISNUMBER(DATA!J976),DATA!J976,"n/a")</f>
        <v>60279.95</v>
      </c>
      <c r="F3020" s="77">
        <f>+IF(ISNUMBER(DATA!K976),DATA!K976,"n/a")</f>
        <v>3.0059111827349598</v>
      </c>
      <c r="G3020" s="86">
        <f>+IF(ISNUMBER(DATA!T976),DATA!T976,"n/a")</f>
        <v>189728.4</v>
      </c>
      <c r="H3020" s="77">
        <f>+IF(ISNUMBER(DATA!U976),DATA!U976,"n/a")</f>
        <v>2.7318710732214502</v>
      </c>
      <c r="I3020" s="86">
        <f>+IF(ISNUMBER(DATA!AD976),DATA!AD976,"n/a")</f>
        <v>372444.58</v>
      </c>
      <c r="J3020" s="77">
        <f>+IF(ISNUMBER(DATA!AE976),DATA!AE976,"n/a")</f>
        <v>2.8974293021464699</v>
      </c>
      <c r="K3020" s="86">
        <f>+IF(ISNUMBER(DATA!AN976),DATA!AN976,"n/a")</f>
        <v>598707.52</v>
      </c>
      <c r="L3020" s="77">
        <f>+IF(ISNUMBER(DATA!AO976),DATA!AO976,"n/a")</f>
        <v>1.9275799554976301</v>
      </c>
      <c r="M3020" s="66"/>
      <c r="N3020" s="66"/>
      <c r="O3020" s="66"/>
      <c r="P3020" s="66"/>
      <c r="Q3020" s="66"/>
      <c r="S3020" s="70"/>
      <c r="U3020" s="70"/>
      <c r="W3020" s="70"/>
      <c r="Y3020" s="70"/>
    </row>
    <row r="3021" spans="1:25" s="69" customFormat="1" x14ac:dyDescent="0.2">
      <c r="A3021" s="66" t="s">
        <v>28</v>
      </c>
      <c r="B3021" s="66" t="s">
        <v>23</v>
      </c>
      <c r="C3021" s="66" t="s">
        <v>25</v>
      </c>
      <c r="D3021" s="66" t="s">
        <v>276</v>
      </c>
      <c r="E3021" s="86">
        <f>+IF(ISNUMBER(DATA!J977),DATA!J977,"n/a")</f>
        <v>2383.54</v>
      </c>
      <c r="F3021" s="77">
        <f>+IF(ISNUMBER(DATA!K977),DATA!K977,"n/a")</f>
        <v>-0.30500730408007998</v>
      </c>
      <c r="G3021" s="86">
        <f>+IF(ISNUMBER(DATA!T977),DATA!T977,"n/a")</f>
        <v>8508.85</v>
      </c>
      <c r="H3021" s="77">
        <f>+IF(ISNUMBER(DATA!U977),DATA!U977,"n/a")</f>
        <v>-0.245682031951589</v>
      </c>
      <c r="I3021" s="86">
        <f>+IF(ISNUMBER(DATA!AD977),DATA!AD977,"n/a")</f>
        <v>18674.59</v>
      </c>
      <c r="J3021" s="77">
        <f>+IF(ISNUMBER(DATA!AE977),DATA!AE977,"n/a")</f>
        <v>-0.12797336092749201</v>
      </c>
      <c r="K3021" s="86">
        <f>+IF(ISNUMBER(DATA!AN977),DATA!AN977,"n/a")</f>
        <v>54706.13</v>
      </c>
      <c r="L3021" s="77">
        <f>+IF(ISNUMBER(DATA!AO977),DATA!AO977,"n/a")</f>
        <v>-0.130934993278607</v>
      </c>
      <c r="M3021" s="66"/>
      <c r="N3021" s="66"/>
      <c r="O3021" s="66"/>
      <c r="P3021" s="66"/>
      <c r="Q3021" s="66"/>
      <c r="S3021" s="70"/>
      <c r="U3021" s="70"/>
      <c r="W3021" s="70"/>
      <c r="Y3021" s="70"/>
    </row>
    <row r="3022" spans="1:25" s="69" customFormat="1" x14ac:dyDescent="0.2">
      <c r="A3022" s="66" t="s">
        <v>28</v>
      </c>
      <c r="B3022" s="66" t="s">
        <v>23</v>
      </c>
      <c r="C3022" s="66" t="s">
        <v>25</v>
      </c>
      <c r="D3022" s="66" t="s">
        <v>277</v>
      </c>
      <c r="E3022" s="86">
        <f>+IF(ISNUMBER(DATA!J978),DATA!J978,"n/a")</f>
        <v>3950.35</v>
      </c>
      <c r="F3022" s="77">
        <f>+IF(ISNUMBER(DATA!K978),DATA!K978,"n/a")</f>
        <v>0.122236205530004</v>
      </c>
      <c r="G3022" s="86">
        <f>+IF(ISNUMBER(DATA!T978),DATA!T978,"n/a")</f>
        <v>11396.31</v>
      </c>
      <c r="H3022" s="77">
        <f>+IF(ISNUMBER(DATA!U978),DATA!U978,"n/a")</f>
        <v>0.12723368394398399</v>
      </c>
      <c r="I3022" s="86">
        <f>+IF(ISNUMBER(DATA!AD978),DATA!AD978,"n/a")</f>
        <v>19815.59</v>
      </c>
      <c r="J3022" s="77">
        <f>+IF(ISNUMBER(DATA!AE978),DATA!AE978,"n/a")</f>
        <v>4.4023112713731299E-2</v>
      </c>
      <c r="K3022" s="86">
        <f>+IF(ISNUMBER(DATA!AN978),DATA!AN978,"n/a")</f>
        <v>41716.480000000003</v>
      </c>
      <c r="L3022" s="77">
        <f>+IF(ISNUMBER(DATA!AO978),DATA!AO978,"n/a")</f>
        <v>-6.3689732846255301E-2</v>
      </c>
      <c r="M3022" s="66"/>
      <c r="N3022" s="66"/>
      <c r="O3022" s="66"/>
      <c r="P3022" s="66"/>
      <c r="Q3022" s="66"/>
      <c r="S3022" s="70"/>
      <c r="U3022" s="70"/>
      <c r="W3022" s="70"/>
      <c r="Y3022" s="70"/>
    </row>
    <row r="3023" spans="1:25" s="69" customFormat="1" x14ac:dyDescent="0.2">
      <c r="A3023" s="66" t="s">
        <v>28</v>
      </c>
      <c r="B3023" s="66" t="s">
        <v>23</v>
      </c>
      <c r="C3023" s="66" t="s">
        <v>25</v>
      </c>
      <c r="D3023" s="66" t="s">
        <v>278</v>
      </c>
      <c r="E3023" s="86">
        <f>+IF(ISNUMBER(DATA!J979),DATA!J979,"n/a")</f>
        <v>11007.1</v>
      </c>
      <c r="F3023" s="77">
        <f>+IF(ISNUMBER(DATA!K979),DATA!K979,"n/a")</f>
        <v>-0.13151711306823299</v>
      </c>
      <c r="G3023" s="86">
        <f>+IF(ISNUMBER(DATA!T979),DATA!T979,"n/a")</f>
        <v>37466.07</v>
      </c>
      <c r="H3023" s="77">
        <f>+IF(ISNUMBER(DATA!U979),DATA!U979,"n/a")</f>
        <v>-0.17437008539455801</v>
      </c>
      <c r="I3023" s="86">
        <f>+IF(ISNUMBER(DATA!AD979),DATA!AD979,"n/a")</f>
        <v>73655.02</v>
      </c>
      <c r="J3023" s="77">
        <f>+IF(ISNUMBER(DATA!AE979),DATA!AE979,"n/a")</f>
        <v>-0.16279336750206999</v>
      </c>
      <c r="K3023" s="86">
        <f>+IF(ISNUMBER(DATA!AN979),DATA!AN979,"n/a")</f>
        <v>162907.51999999999</v>
      </c>
      <c r="L3023" s="77">
        <f>+IF(ISNUMBER(DATA!AO979),DATA!AO979,"n/a")</f>
        <v>-9.0523970788911598E-2</v>
      </c>
      <c r="M3023" s="66"/>
      <c r="N3023" s="66"/>
      <c r="O3023" s="66"/>
      <c r="P3023" s="66"/>
      <c r="Q3023" s="66"/>
      <c r="S3023" s="70"/>
      <c r="U3023" s="70"/>
      <c r="W3023" s="70"/>
      <c r="Y3023" s="70"/>
    </row>
    <row r="3024" spans="1:25" s="69" customFormat="1" x14ac:dyDescent="0.2">
      <c r="A3024" s="66" t="s">
        <v>28</v>
      </c>
      <c r="B3024" s="66" t="s">
        <v>23</v>
      </c>
      <c r="C3024" s="66" t="s">
        <v>25</v>
      </c>
      <c r="D3024" s="66" t="s">
        <v>279</v>
      </c>
      <c r="E3024" s="86">
        <f>+IF(ISNUMBER(DATA!J980),DATA!J980,"n/a")</f>
        <v>36407.449999999997</v>
      </c>
      <c r="F3024" s="77">
        <f>+IF(ISNUMBER(DATA!K980),DATA!K980,"n/a")</f>
        <v>-5.81974379934398E-2</v>
      </c>
      <c r="G3024" s="86">
        <f>+IF(ISNUMBER(DATA!T980),DATA!T980,"n/a")</f>
        <v>125317.95</v>
      </c>
      <c r="H3024" s="77">
        <f>+IF(ISNUMBER(DATA!U980),DATA!U980,"n/a")</f>
        <v>3.72480098740475E-2</v>
      </c>
      <c r="I3024" s="86">
        <f>+IF(ISNUMBER(DATA!AD980),DATA!AD980,"n/a")</f>
        <v>242180.99</v>
      </c>
      <c r="J3024" s="77">
        <f>+IF(ISNUMBER(DATA!AE980),DATA!AE980,"n/a")</f>
        <v>0.21126530142717501</v>
      </c>
      <c r="K3024" s="86">
        <f>+IF(ISNUMBER(DATA!AN980),DATA!AN980,"n/a")</f>
        <v>448153.03</v>
      </c>
      <c r="L3024" s="77">
        <f>+IF(ISNUMBER(DATA!AO980),DATA!AO980,"n/a")</f>
        <v>0.94166790723452398</v>
      </c>
      <c r="M3024" s="66"/>
      <c r="N3024" s="66"/>
      <c r="O3024" s="66"/>
      <c r="P3024" s="66"/>
      <c r="Q3024" s="66"/>
      <c r="S3024" s="70"/>
      <c r="U3024" s="70"/>
      <c r="W3024" s="70"/>
      <c r="Y3024" s="70"/>
    </row>
    <row r="3025" spans="1:25" s="69" customFormat="1" x14ac:dyDescent="0.2">
      <c r="A3025" s="66" t="s">
        <v>28</v>
      </c>
      <c r="B3025" s="66" t="s">
        <v>23</v>
      </c>
      <c r="C3025" s="66" t="s">
        <v>25</v>
      </c>
      <c r="D3025" s="66" t="s">
        <v>280</v>
      </c>
      <c r="E3025" s="86">
        <f>+IF(ISNUMBER(DATA!J981),DATA!J981,"n/a")</f>
        <v>3409.21</v>
      </c>
      <c r="F3025" s="77">
        <f>+IF(ISNUMBER(DATA!K981),DATA!K981,"n/a")</f>
        <v>6.9921949780474002E-2</v>
      </c>
      <c r="G3025" s="86">
        <f>+IF(ISNUMBER(DATA!T981),DATA!T981,"n/a")</f>
        <v>11332.47</v>
      </c>
      <c r="H3025" s="77">
        <f>+IF(ISNUMBER(DATA!U981),DATA!U981,"n/a")</f>
        <v>5.6140308366759602E-2</v>
      </c>
      <c r="I3025" s="86">
        <f>+IF(ISNUMBER(DATA!AD981),DATA!AD981,"n/a")</f>
        <v>22341.73</v>
      </c>
      <c r="J3025" s="77">
        <f>+IF(ISNUMBER(DATA!AE981),DATA!AE981,"n/a")</f>
        <v>5.7073278745766599E-2</v>
      </c>
      <c r="K3025" s="86">
        <f>+IF(ISNUMBER(DATA!AN981),DATA!AN981,"n/a")</f>
        <v>58598.239999999998</v>
      </c>
      <c r="L3025" s="77">
        <f>+IF(ISNUMBER(DATA!AO981),DATA!AO981,"n/a")</f>
        <v>8.2594661982918496E-2</v>
      </c>
      <c r="M3025" s="66"/>
      <c r="N3025" s="66"/>
      <c r="O3025" s="66"/>
      <c r="P3025" s="66"/>
      <c r="Q3025" s="66"/>
      <c r="S3025" s="70"/>
      <c r="U3025" s="70"/>
      <c r="W3025" s="70"/>
      <c r="Y3025" s="70"/>
    </row>
    <row r="3026" spans="1:25" s="69" customFormat="1" x14ac:dyDescent="0.2">
      <c r="A3026" s="66" t="s">
        <v>28</v>
      </c>
      <c r="B3026" s="66" t="s">
        <v>23</v>
      </c>
      <c r="C3026" s="66" t="s">
        <v>25</v>
      </c>
      <c r="D3026" s="66" t="s">
        <v>281</v>
      </c>
      <c r="E3026" s="86">
        <f>+IF(ISNUMBER(DATA!J982),DATA!J982,"n/a")</f>
        <v>15523.62</v>
      </c>
      <c r="F3026" s="77">
        <f>+IF(ISNUMBER(DATA!K982),DATA!K982,"n/a")</f>
        <v>4.8966428880734796</v>
      </c>
      <c r="G3026" s="86">
        <f>+IF(ISNUMBER(DATA!T982),DATA!T982,"n/a")</f>
        <v>50176.27</v>
      </c>
      <c r="H3026" s="77">
        <f>+IF(ISNUMBER(DATA!U982),DATA!U982,"n/a")</f>
        <v>4.7039424697928904</v>
      </c>
      <c r="I3026" s="86">
        <f>+IF(ISNUMBER(DATA!AD982),DATA!AD982,"n/a")</f>
        <v>92452.32</v>
      </c>
      <c r="J3026" s="77">
        <f>+IF(ISNUMBER(DATA!AE982),DATA!AE982,"n/a")</f>
        <v>4.4567707115993498</v>
      </c>
      <c r="K3026" s="86">
        <f>+IF(ISNUMBER(DATA!AN982),DATA!AN982,"n/a")</f>
        <v>176483</v>
      </c>
      <c r="L3026" s="77">
        <f>+IF(ISNUMBER(DATA!AO982),DATA!AO982,"n/a")</f>
        <v>3.0737829699469001</v>
      </c>
      <c r="M3026" s="66"/>
      <c r="N3026" s="66"/>
      <c r="O3026" s="66"/>
      <c r="P3026" s="66"/>
      <c r="Q3026" s="66"/>
      <c r="S3026" s="70"/>
      <c r="U3026" s="70"/>
      <c r="W3026" s="70"/>
      <c r="Y3026" s="70"/>
    </row>
    <row r="3027" spans="1:25" s="69" customFormat="1" x14ac:dyDescent="0.2">
      <c r="A3027" s="66" t="s">
        <v>28</v>
      </c>
      <c r="B3027" s="66" t="s">
        <v>23</v>
      </c>
      <c r="C3027" s="66" t="s">
        <v>25</v>
      </c>
      <c r="D3027" s="66" t="s">
        <v>282</v>
      </c>
      <c r="E3027" s="86">
        <f>+IF(ISNUMBER(DATA!J983),DATA!J983,"n/a")</f>
        <v>31904.32</v>
      </c>
      <c r="F3027" s="77">
        <f>+IF(ISNUMBER(DATA!K983),DATA!K983,"n/a")</f>
        <v>0.26926596233933398</v>
      </c>
      <c r="G3027" s="86">
        <f>+IF(ISNUMBER(DATA!T983),DATA!T983,"n/a")</f>
        <v>105837.17</v>
      </c>
      <c r="H3027" s="77">
        <f>+IF(ISNUMBER(DATA!U983),DATA!U983,"n/a")</f>
        <v>0.27777993080921598</v>
      </c>
      <c r="I3027" s="86">
        <f>+IF(ISNUMBER(DATA!AD983),DATA!AD983,"n/a")</f>
        <v>196484.59</v>
      </c>
      <c r="J3027" s="77">
        <f>+IF(ISNUMBER(DATA!AE983),DATA!AE983,"n/a")</f>
        <v>0.44070312119631899</v>
      </c>
      <c r="K3027" s="86">
        <f>+IF(ISNUMBER(DATA!AN983),DATA!AN983,"n/a")</f>
        <v>344483.62</v>
      </c>
      <c r="L3027" s="77">
        <f>+IF(ISNUMBER(DATA!AO983),DATA!AO983,"n/a")</f>
        <v>0.78952027874830899</v>
      </c>
      <c r="M3027" s="66"/>
      <c r="N3027" s="66"/>
      <c r="O3027" s="66"/>
      <c r="P3027" s="66"/>
      <c r="Q3027" s="66"/>
      <c r="S3027" s="70"/>
      <c r="U3027" s="70"/>
      <c r="W3027" s="70"/>
      <c r="Y3027" s="70"/>
    </row>
    <row r="3028" spans="1:25" s="69" customFormat="1" x14ac:dyDescent="0.2">
      <c r="A3028" s="66" t="s">
        <v>28</v>
      </c>
      <c r="B3028" s="66" t="s">
        <v>23</v>
      </c>
      <c r="C3028" s="66" t="s">
        <v>25</v>
      </c>
      <c r="D3028" s="66" t="s">
        <v>283</v>
      </c>
      <c r="E3028" s="86">
        <f>+IF(ISNUMBER(DATA!J984),DATA!J984,"n/a")</f>
        <v>28344.05</v>
      </c>
      <c r="F3028" s="77">
        <f>+IF(ISNUMBER(DATA!K984),DATA!K984,"n/a")</f>
        <v>0.97020713413358395</v>
      </c>
      <c r="G3028" s="86">
        <f>+IF(ISNUMBER(DATA!T984),DATA!T984,"n/a")</f>
        <v>90236.69</v>
      </c>
      <c r="H3028" s="77">
        <f>+IF(ISNUMBER(DATA!U984),DATA!U984,"n/a")</f>
        <v>0.96474969533722799</v>
      </c>
      <c r="I3028" s="86">
        <f>+IF(ISNUMBER(DATA!AD984),DATA!AD984,"n/a")</f>
        <v>167790.55</v>
      </c>
      <c r="J3028" s="77">
        <f>+IF(ISNUMBER(DATA!AE984),DATA!AE984,"n/a")</f>
        <v>1.2031301967028101</v>
      </c>
      <c r="K3028" s="86">
        <f>+IF(ISNUMBER(DATA!AN984),DATA!AN984,"n/a")</f>
        <v>283398.73</v>
      </c>
      <c r="L3028" s="77">
        <f>+IF(ISNUMBER(DATA!AO984),DATA!AO984,"n/a")</f>
        <v>1.4708796719801001</v>
      </c>
      <c r="M3028" s="66"/>
      <c r="N3028" s="66"/>
      <c r="O3028" s="66"/>
      <c r="P3028" s="66"/>
      <c r="Q3028" s="66"/>
      <c r="S3028" s="70"/>
      <c r="U3028" s="70"/>
      <c r="W3028" s="70"/>
      <c r="Y3028" s="70"/>
    </row>
    <row r="3029" spans="1:25" s="69" customFormat="1" x14ac:dyDescent="0.2">
      <c r="A3029" s="66" t="s">
        <v>28</v>
      </c>
      <c r="B3029" s="66" t="s">
        <v>23</v>
      </c>
      <c r="C3029" s="66" t="s">
        <v>25</v>
      </c>
      <c r="D3029" s="66" t="s">
        <v>284</v>
      </c>
      <c r="E3029" s="86">
        <f>+IF(ISNUMBER(DATA!J985),DATA!J985,"n/a")</f>
        <v>23783.64</v>
      </c>
      <c r="F3029" s="77">
        <f>+IF(ISNUMBER(DATA!K985),DATA!K985,"n/a")</f>
        <v>4.28572317539337</v>
      </c>
      <c r="G3029" s="86">
        <f>+IF(ISNUMBER(DATA!T985),DATA!T985,"n/a")</f>
        <v>79648.17</v>
      </c>
      <c r="H3029" s="77">
        <f>+IF(ISNUMBER(DATA!U985),DATA!U985,"n/a")</f>
        <v>4.3384386467601699</v>
      </c>
      <c r="I3029" s="86">
        <f>+IF(ISNUMBER(DATA!AD985),DATA!AD985,"n/a")</f>
        <v>148688.99</v>
      </c>
      <c r="J3029" s="77">
        <f>+IF(ISNUMBER(DATA!AE985),DATA!AE985,"n/a")</f>
        <v>3.9130679441368899</v>
      </c>
      <c r="K3029" s="86">
        <f>+IF(ISNUMBER(DATA!AN985),DATA!AN985,"n/a")</f>
        <v>265984.03000000003</v>
      </c>
      <c r="L3029" s="77">
        <f>+IF(ISNUMBER(DATA!AO985),DATA!AO985,"n/a")</f>
        <v>2.6345240667081802</v>
      </c>
      <c r="M3029" s="66"/>
      <c r="N3029" s="66"/>
      <c r="O3029" s="66"/>
      <c r="P3029" s="66"/>
      <c r="Q3029" s="66"/>
      <c r="S3029" s="70"/>
      <c r="U3029" s="70"/>
      <c r="W3029" s="70"/>
      <c r="Y3029" s="70"/>
    </row>
    <row r="3030" spans="1:25" s="69" customFormat="1" x14ac:dyDescent="0.2">
      <c r="A3030" s="66" t="s">
        <v>28</v>
      </c>
      <c r="B3030" s="66" t="s">
        <v>23</v>
      </c>
      <c r="C3030" s="66" t="s">
        <v>25</v>
      </c>
      <c r="D3030" s="66" t="s">
        <v>285</v>
      </c>
      <c r="E3030" s="86">
        <f>+IF(ISNUMBER(DATA!J986),DATA!J986,"n/a")</f>
        <v>318.36</v>
      </c>
      <c r="F3030" s="77">
        <f>+IF(ISNUMBER(DATA!K986),DATA!K986,"n/a")</f>
        <v>0.64944821511838802</v>
      </c>
      <c r="G3030" s="86">
        <f>+IF(ISNUMBER(DATA!T986),DATA!T986,"n/a")</f>
        <v>1953.93</v>
      </c>
      <c r="H3030" s="77">
        <f>+IF(ISNUMBER(DATA!U986),DATA!U986,"n/a")</f>
        <v>2.21719300556525</v>
      </c>
      <c r="I3030" s="86">
        <f>+IF(ISNUMBER(DATA!AD986),DATA!AD986,"n/a")</f>
        <v>2524.46</v>
      </c>
      <c r="J3030" s="77">
        <f>+IF(ISNUMBER(DATA!AE986),DATA!AE986,"n/a")</f>
        <v>1.11137038430979</v>
      </c>
      <c r="K3030" s="86">
        <f>+IF(ISNUMBER(DATA!AN986),DATA!AN986,"n/a")</f>
        <v>3746.17</v>
      </c>
      <c r="L3030" s="77">
        <f>+IF(ISNUMBER(DATA!AO986),DATA!AO986,"n/a")</f>
        <v>1.91762503343142E-3</v>
      </c>
      <c r="M3030" s="66"/>
      <c r="N3030" s="66"/>
      <c r="O3030" s="66"/>
      <c r="P3030" s="66"/>
      <c r="Q3030" s="66"/>
      <c r="S3030" s="70"/>
      <c r="U3030" s="70"/>
      <c r="W3030" s="70"/>
      <c r="Y3030" s="70"/>
    </row>
    <row r="3031" spans="1:25" s="69" customFormat="1" x14ac:dyDescent="0.2">
      <c r="A3031" s="66" t="s">
        <v>28</v>
      </c>
      <c r="B3031" s="66" t="s">
        <v>23</v>
      </c>
      <c r="C3031" s="66" t="s">
        <v>25</v>
      </c>
      <c r="D3031" s="66" t="s">
        <v>286</v>
      </c>
      <c r="E3031" s="86">
        <f>+IF(ISNUMBER(DATA!J987),DATA!J987,"n/a")</f>
        <v>16173.65</v>
      </c>
      <c r="F3031" s="77">
        <f>+IF(ISNUMBER(DATA!K987),DATA!K987,"n/a")</f>
        <v>1.24985880696756</v>
      </c>
      <c r="G3031" s="86">
        <f>+IF(ISNUMBER(DATA!T987),DATA!T987,"n/a")</f>
        <v>52171.92</v>
      </c>
      <c r="H3031" s="77">
        <f>+IF(ISNUMBER(DATA!U987),DATA!U987,"n/a")</f>
        <v>1.2081819505439599</v>
      </c>
      <c r="I3031" s="86">
        <f>+IF(ISNUMBER(DATA!AD987),DATA!AD987,"n/a")</f>
        <v>102465.84</v>
      </c>
      <c r="J3031" s="77">
        <f>+IF(ISNUMBER(DATA!AE987),DATA!AE987,"n/a")</f>
        <v>1.23464873350225</v>
      </c>
      <c r="K3031" s="86">
        <f>+IF(ISNUMBER(DATA!AN987),DATA!AN987,"n/a")</f>
        <v>155921.85999999999</v>
      </c>
      <c r="L3031" s="77">
        <f>+IF(ISNUMBER(DATA!AO987),DATA!AO987,"n/a")</f>
        <v>0.33358963630522798</v>
      </c>
      <c r="M3031" s="66"/>
      <c r="N3031" s="66"/>
      <c r="O3031" s="66"/>
      <c r="P3031" s="66"/>
      <c r="Q3031" s="66"/>
      <c r="S3031" s="70"/>
      <c r="U3031" s="70"/>
      <c r="W3031" s="70"/>
      <c r="Y3031" s="70"/>
    </row>
    <row r="3032" spans="1:25" s="69" customFormat="1" x14ac:dyDescent="0.2">
      <c r="A3032" s="66" t="s">
        <v>28</v>
      </c>
      <c r="B3032" s="66" t="s">
        <v>23</v>
      </c>
      <c r="C3032" s="66" t="s">
        <v>25</v>
      </c>
      <c r="D3032" s="66" t="s">
        <v>287</v>
      </c>
      <c r="E3032" s="86">
        <f>+IF(ISNUMBER(DATA!J988),DATA!J988,"n/a")</f>
        <v>23180.07</v>
      </c>
      <c r="F3032" s="77">
        <f>+IF(ISNUMBER(DATA!K988),DATA!K988,"n/a")</f>
        <v>1.36952521727397</v>
      </c>
      <c r="G3032" s="86">
        <f>+IF(ISNUMBER(DATA!T988),DATA!T988,"n/a")</f>
        <v>71194.16</v>
      </c>
      <c r="H3032" s="77">
        <f>+IF(ISNUMBER(DATA!U988),DATA!U988,"n/a")</f>
        <v>1.28262351384852</v>
      </c>
      <c r="I3032" s="86">
        <f>+IF(ISNUMBER(DATA!AD988),DATA!AD988,"n/a")</f>
        <v>140667.6</v>
      </c>
      <c r="J3032" s="77">
        <f>+IF(ISNUMBER(DATA!AE988),DATA!AE988,"n/a")</f>
        <v>1.3705334979438899</v>
      </c>
      <c r="K3032" s="86">
        <f>+IF(ISNUMBER(DATA!AN988),DATA!AN988,"n/a")</f>
        <v>214404.74</v>
      </c>
      <c r="L3032" s="77">
        <f>+IF(ISNUMBER(DATA!AO988),DATA!AO988,"n/a")</f>
        <v>0.49338370420066202</v>
      </c>
      <c r="M3032" s="66"/>
      <c r="N3032" s="66"/>
      <c r="O3032" s="66"/>
      <c r="P3032" s="66"/>
      <c r="Q3032" s="66"/>
      <c r="S3032" s="70"/>
      <c r="U3032" s="70"/>
      <c r="W3032" s="70"/>
      <c r="Y3032" s="70"/>
    </row>
    <row r="3033" spans="1:25" s="69" customFormat="1" x14ac:dyDescent="0.2">
      <c r="A3033" s="66" t="s">
        <v>28</v>
      </c>
      <c r="B3033" s="66" t="s">
        <v>23</v>
      </c>
      <c r="C3033" s="66" t="s">
        <v>25</v>
      </c>
      <c r="D3033" s="66" t="s">
        <v>288</v>
      </c>
      <c r="E3033" s="86">
        <f>+IF(ISNUMBER(DATA!J989),DATA!J989,"n/a")</f>
        <v>35420.54</v>
      </c>
      <c r="F3033" s="77">
        <f>+IF(ISNUMBER(DATA!K989),DATA!K989,"n/a")</f>
        <v>0.30918269362265499</v>
      </c>
      <c r="G3033" s="86">
        <f>+IF(ISNUMBER(DATA!T989),DATA!T989,"n/a")</f>
        <v>120472.97</v>
      </c>
      <c r="H3033" s="77">
        <f>+IF(ISNUMBER(DATA!U989),DATA!U989,"n/a")</f>
        <v>0.29841081968690197</v>
      </c>
      <c r="I3033" s="86">
        <f>+IF(ISNUMBER(DATA!AD989),DATA!AD989,"n/a")</f>
        <v>222321.86</v>
      </c>
      <c r="J3033" s="77">
        <f>+IF(ISNUMBER(DATA!AE989),DATA!AE989,"n/a")</f>
        <v>0.43964147062626902</v>
      </c>
      <c r="K3033" s="86">
        <f>+IF(ISNUMBER(DATA!AN989),DATA!AN989,"n/a")</f>
        <v>370092.15</v>
      </c>
      <c r="L3033" s="77">
        <f>+IF(ISNUMBER(DATA!AO989),DATA!AO989,"n/a")</f>
        <v>0.84802320738945403</v>
      </c>
      <c r="M3033" s="66"/>
      <c r="N3033" s="66"/>
      <c r="O3033" s="66"/>
      <c r="P3033" s="66"/>
      <c r="Q3033" s="66"/>
      <c r="S3033" s="70"/>
      <c r="U3033" s="70"/>
      <c r="W3033" s="70"/>
      <c r="Y3033" s="70"/>
    </row>
    <row r="3034" spans="1:25" s="69" customFormat="1" x14ac:dyDescent="0.2">
      <c r="A3034" s="66" t="s">
        <v>28</v>
      </c>
      <c r="B3034" s="66" t="s">
        <v>23</v>
      </c>
      <c r="C3034" s="66" t="s">
        <v>25</v>
      </c>
      <c r="D3034" s="66" t="s">
        <v>289</v>
      </c>
      <c r="E3034" s="86">
        <f>+IF(ISNUMBER(DATA!J990),DATA!J990,"n/a")</f>
        <v>14233.31</v>
      </c>
      <c r="F3034" s="77">
        <f>+IF(ISNUMBER(DATA!K990),DATA!K990,"n/a")</f>
        <v>0.378682371402142</v>
      </c>
      <c r="G3034" s="86">
        <f>+IF(ISNUMBER(DATA!T990),DATA!T990,"n/a")</f>
        <v>46914.95</v>
      </c>
      <c r="H3034" s="77">
        <f>+IF(ISNUMBER(DATA!U990),DATA!U990,"n/a")</f>
        <v>0.32249896897684399</v>
      </c>
      <c r="I3034" s="86">
        <f>+IF(ISNUMBER(DATA!AD990),DATA!AD990,"n/a")</f>
        <v>86770.58</v>
      </c>
      <c r="J3034" s="77">
        <f>+IF(ISNUMBER(DATA!AE990),DATA!AE990,"n/a")</f>
        <v>0.35065928450248302</v>
      </c>
      <c r="K3034" s="86">
        <f>+IF(ISNUMBER(DATA!AN990),DATA!AN990,"n/a")</f>
        <v>159060.99</v>
      </c>
      <c r="L3034" s="77">
        <f>+IF(ISNUMBER(DATA!AO990),DATA!AO990,"n/a")</f>
        <v>0.58981578701438597</v>
      </c>
      <c r="M3034" s="66"/>
      <c r="N3034" s="66"/>
      <c r="O3034" s="66"/>
      <c r="P3034" s="66"/>
      <c r="Q3034" s="66"/>
      <c r="S3034" s="70"/>
      <c r="U3034" s="70"/>
      <c r="W3034" s="70"/>
      <c r="Y3034" s="70"/>
    </row>
    <row r="3035" spans="1:25" s="69" customFormat="1" x14ac:dyDescent="0.2">
      <c r="A3035" s="66" t="s">
        <v>28</v>
      </c>
      <c r="B3035" s="66" t="s">
        <v>23</v>
      </c>
      <c r="C3035" s="66" t="s">
        <v>25</v>
      </c>
      <c r="D3035" s="66" t="s">
        <v>290</v>
      </c>
      <c r="E3035" s="86">
        <f>+IF(ISNUMBER(DATA!J991),DATA!J991,"n/a")</f>
        <v>4736.63</v>
      </c>
      <c r="F3035" s="77">
        <f>+IF(ISNUMBER(DATA!K991),DATA!K991,"n/a")</f>
        <v>5.9108553131735998E-2</v>
      </c>
      <c r="G3035" s="86">
        <f>+IF(ISNUMBER(DATA!T991),DATA!T991,"n/a")</f>
        <v>17029.330000000002</v>
      </c>
      <c r="H3035" s="77">
        <f>+IF(ISNUMBER(DATA!U991),DATA!U991,"n/a")</f>
        <v>5.8922691871220602E-2</v>
      </c>
      <c r="I3035" s="86">
        <f>+IF(ISNUMBER(DATA!AD991),DATA!AD991,"n/a")</f>
        <v>29701.3</v>
      </c>
      <c r="J3035" s="77">
        <f>+IF(ISNUMBER(DATA!AE991),DATA!AE991,"n/a")</f>
        <v>4.3919313138186297E-2</v>
      </c>
      <c r="K3035" s="86">
        <f>+IF(ISNUMBER(DATA!AN991),DATA!AN991,"n/a")</f>
        <v>60578.5</v>
      </c>
      <c r="L3035" s="77">
        <f>+IF(ISNUMBER(DATA!AO991),DATA!AO991,"n/a")</f>
        <v>4.1902618391223299E-2</v>
      </c>
      <c r="M3035" s="66"/>
      <c r="N3035" s="66"/>
      <c r="O3035" s="66"/>
      <c r="P3035" s="66"/>
      <c r="Q3035" s="66"/>
      <c r="S3035" s="70"/>
      <c r="U3035" s="70"/>
      <c r="W3035" s="70"/>
      <c r="Y3035" s="70"/>
    </row>
    <row r="3036" spans="1:25" s="69" customFormat="1" x14ac:dyDescent="0.2">
      <c r="A3036" s="66" t="s">
        <v>28</v>
      </c>
      <c r="B3036" s="66" t="s">
        <v>23</v>
      </c>
      <c r="C3036" s="66" t="s">
        <v>25</v>
      </c>
      <c r="D3036" s="66" t="s">
        <v>291</v>
      </c>
      <c r="E3036" s="86">
        <f>+IF(ISNUMBER(DATA!J992),DATA!J992,"n/a")</f>
        <v>3358.94</v>
      </c>
      <c r="F3036" s="77">
        <f>+IF(ISNUMBER(DATA!K992),DATA!K992,"n/a")</f>
        <v>1.22434573002755</v>
      </c>
      <c r="G3036" s="86">
        <f>+IF(ISNUMBER(DATA!T992),DATA!T992,"n/a")</f>
        <v>8911.39</v>
      </c>
      <c r="H3036" s="77">
        <f>+IF(ISNUMBER(DATA!U992),DATA!U992,"n/a")</f>
        <v>0.723676448116921</v>
      </c>
      <c r="I3036" s="86">
        <f>+IF(ISNUMBER(DATA!AD992),DATA!AD992,"n/a")</f>
        <v>16060.27</v>
      </c>
      <c r="J3036" s="77">
        <f>+IF(ISNUMBER(DATA!AE992),DATA!AE992,"n/a")</f>
        <v>0.50094859103857203</v>
      </c>
      <c r="K3036" s="86">
        <f>+IF(ISNUMBER(DATA!AN992),DATA!AN992,"n/a")</f>
        <v>31245.21</v>
      </c>
      <c r="L3036" s="77">
        <f>+IF(ISNUMBER(DATA!AO992),DATA!AO992,"n/a")</f>
        <v>0.378837230340835</v>
      </c>
      <c r="M3036" s="66"/>
      <c r="N3036" s="66"/>
      <c r="O3036" s="66"/>
      <c r="P3036" s="66"/>
      <c r="Q3036" s="66"/>
      <c r="S3036" s="70"/>
      <c r="U3036" s="70"/>
      <c r="W3036" s="70"/>
      <c r="Y3036" s="70"/>
    </row>
    <row r="3037" spans="1:25" s="69" customFormat="1" x14ac:dyDescent="0.2">
      <c r="A3037" s="66" t="s">
        <v>28</v>
      </c>
      <c r="B3037" s="66" t="s">
        <v>23</v>
      </c>
      <c r="C3037" s="66" t="s">
        <v>25</v>
      </c>
      <c r="D3037" s="66" t="s">
        <v>292</v>
      </c>
      <c r="E3037" s="86">
        <f>+IF(ISNUMBER(DATA!J993),DATA!J993,"n/a")</f>
        <v>59375.77</v>
      </c>
      <c r="F3037" s="77">
        <f>+IF(ISNUMBER(DATA!K993),DATA!K993,"n/a")</f>
        <v>4.3723309594465798E-2</v>
      </c>
      <c r="G3037" s="86">
        <f>+IF(ISNUMBER(DATA!T993),DATA!T993,"n/a")</f>
        <v>206275.7</v>
      </c>
      <c r="H3037" s="77">
        <f>+IF(ISNUMBER(DATA!U993),DATA!U993,"n/a")</f>
        <v>1.2305016538258</v>
      </c>
      <c r="I3037" s="86">
        <f>+IF(ISNUMBER(DATA!AD993),DATA!AD993,"n/a")</f>
        <v>392168.59</v>
      </c>
      <c r="J3037" s="77">
        <f>+IF(ISNUMBER(DATA!AE993),DATA!AE993,"n/a")</f>
        <v>1.8920729394671301</v>
      </c>
      <c r="K3037" s="86">
        <f>+IF(ISNUMBER(DATA!AN993),DATA!AN993,"n/a")</f>
        <v>765445.69</v>
      </c>
      <c r="L3037" s="77">
        <f>+IF(ISNUMBER(DATA!AO993),DATA!AO993,"n/a")</f>
        <v>2.2419204593544899</v>
      </c>
      <c r="M3037" s="66"/>
      <c r="N3037" s="66"/>
      <c r="O3037" s="66"/>
      <c r="P3037" s="66"/>
      <c r="Q3037" s="66"/>
      <c r="S3037" s="70"/>
      <c r="U3037" s="70"/>
      <c r="W3037" s="70"/>
      <c r="Y3037" s="70"/>
    </row>
    <row r="3038" spans="1:25" s="69" customFormat="1" x14ac:dyDescent="0.2">
      <c r="A3038" s="66" t="s">
        <v>28</v>
      </c>
      <c r="B3038" s="66" t="s">
        <v>23</v>
      </c>
      <c r="C3038" s="66" t="s">
        <v>25</v>
      </c>
      <c r="D3038" s="66" t="s">
        <v>293</v>
      </c>
      <c r="E3038" s="86">
        <f>+IF(ISNUMBER(DATA!J994),DATA!J994,"n/a")</f>
        <v>13090.38</v>
      </c>
      <c r="F3038" s="77">
        <f>+IF(ISNUMBER(DATA!K994),DATA!K994,"n/a")</f>
        <v>0.56809328267025705</v>
      </c>
      <c r="G3038" s="86">
        <f>+IF(ISNUMBER(DATA!T994),DATA!T994,"n/a")</f>
        <v>43001.72</v>
      </c>
      <c r="H3038" s="77">
        <f>+IF(ISNUMBER(DATA!U994),DATA!U994,"n/a")</f>
        <v>0.582794897862282</v>
      </c>
      <c r="I3038" s="86">
        <f>+IF(ISNUMBER(DATA!AD994),DATA!AD994,"n/a")</f>
        <v>76781.64</v>
      </c>
      <c r="J3038" s="77">
        <f>+IF(ISNUMBER(DATA!AE994),DATA!AE994,"n/a")</f>
        <v>0.59208065650878094</v>
      </c>
      <c r="K3038" s="86">
        <f>+IF(ISNUMBER(DATA!AN994),DATA!AN994,"n/a")</f>
        <v>133508.57999999999</v>
      </c>
      <c r="L3038" s="77">
        <f>+IF(ISNUMBER(DATA!AO994),DATA!AO994,"n/a")</f>
        <v>1.1023993212284899</v>
      </c>
      <c r="M3038" s="66"/>
      <c r="N3038" s="66"/>
      <c r="O3038" s="66"/>
      <c r="P3038" s="66"/>
      <c r="Q3038" s="66"/>
      <c r="S3038" s="70"/>
      <c r="U3038" s="70"/>
      <c r="W3038" s="70"/>
      <c r="Y3038" s="70"/>
    </row>
    <row r="3039" spans="1:25" s="69" customFormat="1" x14ac:dyDescent="0.2">
      <c r="A3039" s="66" t="s">
        <v>28</v>
      </c>
      <c r="B3039" s="66" t="s">
        <v>23</v>
      </c>
      <c r="C3039" s="66" t="s">
        <v>25</v>
      </c>
      <c r="D3039" s="66" t="s">
        <v>294</v>
      </c>
      <c r="E3039" s="86">
        <f>+IF(ISNUMBER(DATA!J995),DATA!J995,"n/a")</f>
        <v>18883.41</v>
      </c>
      <c r="F3039" s="77">
        <f>+IF(ISNUMBER(DATA!K995),DATA!K995,"n/a")</f>
        <v>0.13223264378346899</v>
      </c>
      <c r="G3039" s="86">
        <f>+IF(ISNUMBER(DATA!T995),DATA!T995,"n/a")</f>
        <v>62743.67</v>
      </c>
      <c r="H3039" s="77">
        <f>+IF(ISNUMBER(DATA!U995),DATA!U995,"n/a")</f>
        <v>1.5968753906409301E-2</v>
      </c>
      <c r="I3039" s="86">
        <f>+IF(ISNUMBER(DATA!AD995),DATA!AD995,"n/a")</f>
        <v>113027.81</v>
      </c>
      <c r="J3039" s="77">
        <f>+IF(ISNUMBER(DATA!AE995),DATA!AE995,"n/a")</f>
        <v>-6.4948700722734197E-3</v>
      </c>
      <c r="K3039" s="86">
        <f>+IF(ISNUMBER(DATA!AN995),DATA!AN995,"n/a")</f>
        <v>226339.6</v>
      </c>
      <c r="L3039" s="77">
        <f>+IF(ISNUMBER(DATA!AO995),DATA!AO995,"n/a")</f>
        <v>1.08720367773037E-3</v>
      </c>
      <c r="M3039" s="66"/>
      <c r="N3039" s="66"/>
      <c r="O3039" s="66"/>
      <c r="P3039" s="66"/>
      <c r="Q3039" s="66"/>
      <c r="S3039" s="70"/>
      <c r="U3039" s="70"/>
      <c r="W3039" s="70"/>
      <c r="Y3039" s="70"/>
    </row>
    <row r="3040" spans="1:25" s="69" customFormat="1" x14ac:dyDescent="0.2">
      <c r="A3040" s="66" t="s">
        <v>28</v>
      </c>
      <c r="B3040" s="66" t="s">
        <v>23</v>
      </c>
      <c r="C3040" s="66" t="s">
        <v>25</v>
      </c>
      <c r="D3040" s="66" t="s">
        <v>295</v>
      </c>
      <c r="E3040" s="86">
        <f>+IF(ISNUMBER(DATA!J996),DATA!J996,"n/a")</f>
        <v>2571.44</v>
      </c>
      <c r="F3040" s="77">
        <f>+IF(ISNUMBER(DATA!K996),DATA!K996,"n/a")</f>
        <v>0.36257610521463102</v>
      </c>
      <c r="G3040" s="86">
        <f>+IF(ISNUMBER(DATA!T996),DATA!T996,"n/a")</f>
        <v>8635.11</v>
      </c>
      <c r="H3040" s="77">
        <f>+IF(ISNUMBER(DATA!U996),DATA!U996,"n/a")</f>
        <v>0.30173089562768701</v>
      </c>
      <c r="I3040" s="86">
        <f>+IF(ISNUMBER(DATA!AD996),DATA!AD996,"n/a")</f>
        <v>15406.75</v>
      </c>
      <c r="J3040" s="77">
        <f>+IF(ISNUMBER(DATA!AE996),DATA!AE996,"n/a")</f>
        <v>0.28038544324310899</v>
      </c>
      <c r="K3040" s="86">
        <f>+IF(ISNUMBER(DATA!AN996),DATA!AN996,"n/a")</f>
        <v>27201.3</v>
      </c>
      <c r="L3040" s="77">
        <f>+IF(ISNUMBER(DATA!AO996),DATA!AO996,"n/a")</f>
        <v>-0.27746184476956498</v>
      </c>
      <c r="M3040" s="66"/>
      <c r="N3040" s="66"/>
      <c r="O3040" s="66"/>
      <c r="P3040" s="66"/>
      <c r="Q3040" s="66"/>
      <c r="S3040" s="70"/>
      <c r="U3040" s="70"/>
      <c r="W3040" s="70"/>
      <c r="Y3040" s="70"/>
    </row>
    <row r="3041" spans="1:25" s="69" customFormat="1" x14ac:dyDescent="0.2">
      <c r="A3041" s="66" t="s">
        <v>28</v>
      </c>
      <c r="B3041" s="66" t="s">
        <v>23</v>
      </c>
      <c r="C3041" s="66" t="s">
        <v>25</v>
      </c>
      <c r="D3041" s="66" t="s">
        <v>296</v>
      </c>
      <c r="E3041" s="86">
        <f>+IF(ISNUMBER(DATA!J997),DATA!J997,"n/a")</f>
        <v>2507.4299999999998</v>
      </c>
      <c r="F3041" s="77">
        <f>+IF(ISNUMBER(DATA!K997),DATA!K997,"n/a")</f>
        <v>-6.8129703614233997E-2</v>
      </c>
      <c r="G3041" s="86">
        <f>+IF(ISNUMBER(DATA!T997),DATA!T997,"n/a")</f>
        <v>9306.82</v>
      </c>
      <c r="H3041" s="77">
        <f>+IF(ISNUMBER(DATA!U997),DATA!U997,"n/a")</f>
        <v>1.4600632952101299E-2</v>
      </c>
      <c r="I3041" s="86">
        <f>+IF(ISNUMBER(DATA!AD997),DATA!AD997,"n/a")</f>
        <v>17908.72</v>
      </c>
      <c r="J3041" s="77">
        <f>+IF(ISNUMBER(DATA!AE997),DATA!AE997,"n/a")</f>
        <v>3.1808594179860997E-2</v>
      </c>
      <c r="K3041" s="86">
        <f>+IF(ISNUMBER(DATA!AN997),DATA!AN997,"n/a")</f>
        <v>36067.730000000003</v>
      </c>
      <c r="L3041" s="77">
        <f>+IF(ISNUMBER(DATA!AO997),DATA!AO997,"n/a")</f>
        <v>-7.0191191240737402E-2</v>
      </c>
      <c r="M3041" s="66"/>
      <c r="N3041" s="66"/>
      <c r="O3041" s="66"/>
      <c r="P3041" s="66"/>
      <c r="Q3041" s="66"/>
      <c r="S3041" s="70"/>
      <c r="U3041" s="70"/>
      <c r="W3041" s="70"/>
      <c r="Y3041" s="70"/>
    </row>
    <row r="3042" spans="1:25" s="69" customFormat="1" x14ac:dyDescent="0.2">
      <c r="A3042" s="66" t="s">
        <v>28</v>
      </c>
      <c r="B3042" s="66" t="s">
        <v>23</v>
      </c>
      <c r="C3042" s="66" t="s">
        <v>25</v>
      </c>
      <c r="D3042" s="66" t="s">
        <v>297</v>
      </c>
      <c r="E3042" s="86">
        <f>+IF(ISNUMBER(DATA!J998),DATA!J998,"n/a")</f>
        <v>16499.830000000002</v>
      </c>
      <c r="F3042" s="77">
        <f>+IF(ISNUMBER(DATA!K998),DATA!K998,"n/a")</f>
        <v>0.55218597072829301</v>
      </c>
      <c r="G3042" s="86">
        <f>+IF(ISNUMBER(DATA!T998),DATA!T998,"n/a")</f>
        <v>53043.42</v>
      </c>
      <c r="H3042" s="77">
        <f>+IF(ISNUMBER(DATA!U998),DATA!U998,"n/a")</f>
        <v>0.52556713270542899</v>
      </c>
      <c r="I3042" s="86">
        <f>+IF(ISNUMBER(DATA!AD998),DATA!AD998,"n/a")</f>
        <v>94580.66</v>
      </c>
      <c r="J3042" s="77">
        <f>+IF(ISNUMBER(DATA!AE998),DATA!AE998,"n/a")</f>
        <v>0.53313397435544196</v>
      </c>
      <c r="K3042" s="86">
        <f>+IF(ISNUMBER(DATA!AN998),DATA!AN998,"n/a")</f>
        <v>168161</v>
      </c>
      <c r="L3042" s="77">
        <f>+IF(ISNUMBER(DATA!AO998),DATA!AO998,"n/a")</f>
        <v>0.98548793583568295</v>
      </c>
      <c r="M3042" s="66"/>
      <c r="N3042" s="66"/>
      <c r="O3042" s="66"/>
      <c r="P3042" s="66"/>
      <c r="Q3042" s="66"/>
      <c r="S3042" s="70"/>
      <c r="U3042" s="70"/>
      <c r="W3042" s="70"/>
      <c r="Y3042" s="70"/>
    </row>
    <row r="3043" spans="1:25" s="69" customFormat="1" x14ac:dyDescent="0.2">
      <c r="A3043" s="66" t="s">
        <v>28</v>
      </c>
      <c r="B3043" s="66" t="s">
        <v>23</v>
      </c>
      <c r="C3043" s="66" t="s">
        <v>25</v>
      </c>
      <c r="D3043" s="66" t="s">
        <v>298</v>
      </c>
      <c r="E3043" s="86">
        <f>+IF(ISNUMBER(DATA!J999),DATA!J999,"n/a")</f>
        <v>10623.59</v>
      </c>
      <c r="F3043" s="77">
        <f>+IF(ISNUMBER(DATA!K999),DATA!K999,"n/a")</f>
        <v>0.132309696095704</v>
      </c>
      <c r="G3043" s="86">
        <f>+IF(ISNUMBER(DATA!T999),DATA!T999,"n/a")</f>
        <v>34996.06</v>
      </c>
      <c r="H3043" s="77">
        <f>+IF(ISNUMBER(DATA!U999),DATA!U999,"n/a")</f>
        <v>0.254511732080688</v>
      </c>
      <c r="I3043" s="86">
        <f>+IF(ISNUMBER(DATA!AD999),DATA!AD999,"n/a")</f>
        <v>59521.7</v>
      </c>
      <c r="J3043" s="77">
        <f>+IF(ISNUMBER(DATA!AE999),DATA!AE999,"n/a")</f>
        <v>0.20521572988388001</v>
      </c>
      <c r="K3043" s="86">
        <f>+IF(ISNUMBER(DATA!AN999),DATA!AN999,"n/a")</f>
        <v>112160.12</v>
      </c>
      <c r="L3043" s="77">
        <f>+IF(ISNUMBER(DATA!AO999),DATA!AO999,"n/a")</f>
        <v>0.118675527891904</v>
      </c>
      <c r="M3043" s="66"/>
      <c r="N3043" s="66"/>
      <c r="O3043" s="66"/>
      <c r="P3043" s="66"/>
      <c r="Q3043" s="66"/>
      <c r="S3043" s="70"/>
      <c r="U3043" s="70"/>
      <c r="W3043" s="70"/>
      <c r="Y3043" s="70"/>
    </row>
    <row r="3044" spans="1:25" s="69" customFormat="1" x14ac:dyDescent="0.2">
      <c r="A3044" s="66" t="s">
        <v>28</v>
      </c>
      <c r="B3044" s="66" t="s">
        <v>23</v>
      </c>
      <c r="C3044" s="66" t="s">
        <v>25</v>
      </c>
      <c r="D3044" s="66" t="s">
        <v>299</v>
      </c>
      <c r="E3044" s="86">
        <f>+IF(ISNUMBER(DATA!J1000),DATA!J1000,"n/a")</f>
        <v>46285.43</v>
      </c>
      <c r="F3044" s="77">
        <f>+IF(ISNUMBER(DATA!K1000),DATA!K1000,"n/a")</f>
        <v>0.32686234156848898</v>
      </c>
      <c r="G3044" s="86">
        <f>+IF(ISNUMBER(DATA!T1000),DATA!T1000,"n/a")</f>
        <v>151208.64000000001</v>
      </c>
      <c r="H3044" s="77">
        <f>+IF(ISNUMBER(DATA!U1000),DATA!U1000,"n/a")</f>
        <v>0.44223464923366601</v>
      </c>
      <c r="I3044" s="86">
        <f>+IF(ISNUMBER(DATA!AD1000),DATA!AD1000,"n/a")</f>
        <v>298779.81</v>
      </c>
      <c r="J3044" s="77">
        <f>+IF(ISNUMBER(DATA!AE1000),DATA!AE1000,"n/a")</f>
        <v>0.44971612416949303</v>
      </c>
      <c r="K3044" s="86">
        <f>+IF(ISNUMBER(DATA!AN1000),DATA!AN1000,"n/a")</f>
        <v>560282.81000000006</v>
      </c>
      <c r="L3044" s="77">
        <f>+IF(ISNUMBER(DATA!AO1000),DATA!AO1000,"n/a")</f>
        <v>2.4166351361328501E-2</v>
      </c>
      <c r="M3044" s="66"/>
      <c r="N3044" s="66"/>
      <c r="O3044" s="66"/>
      <c r="P3044" s="66"/>
      <c r="Q3044" s="66"/>
      <c r="S3044" s="70"/>
      <c r="U3044" s="70"/>
      <c r="W3044" s="70"/>
      <c r="Y3044" s="70"/>
    </row>
    <row r="3045" spans="1:25" s="69" customFormat="1" x14ac:dyDescent="0.2">
      <c r="A3045" s="66" t="s">
        <v>28</v>
      </c>
      <c r="B3045" s="66" t="s">
        <v>23</v>
      </c>
      <c r="C3045" s="66" t="s">
        <v>25</v>
      </c>
      <c r="D3045" s="66" t="s">
        <v>300</v>
      </c>
      <c r="E3045" s="86">
        <f>+IF(ISNUMBER(DATA!J1001),DATA!J1001,"n/a")</f>
        <v>30038.39</v>
      </c>
      <c r="F3045" s="77">
        <f>+IF(ISNUMBER(DATA!K1001),DATA!K1001,"n/a")</f>
        <v>1.9712797168626199</v>
      </c>
      <c r="G3045" s="86">
        <f>+IF(ISNUMBER(DATA!T1001),DATA!T1001,"n/a")</f>
        <v>94764.3</v>
      </c>
      <c r="H3045" s="77">
        <f>+IF(ISNUMBER(DATA!U1001),DATA!U1001,"n/a")</f>
        <v>1.6879722387841201</v>
      </c>
      <c r="I3045" s="86">
        <f>+IF(ISNUMBER(DATA!AD1001),DATA!AD1001,"n/a")</f>
        <v>179249.6</v>
      </c>
      <c r="J3045" s="77">
        <f>+IF(ISNUMBER(DATA!AE1001),DATA!AE1001,"n/a")</f>
        <v>1.8163392347490399</v>
      </c>
      <c r="K3045" s="86">
        <f>+IF(ISNUMBER(DATA!AN1001),DATA!AN1001,"n/a")</f>
        <v>321668.03000000003</v>
      </c>
      <c r="L3045" s="77">
        <f>+IF(ISNUMBER(DATA!AO1001),DATA!AO1001,"n/a")</f>
        <v>1.2221961777328501</v>
      </c>
      <c r="M3045" s="66"/>
      <c r="N3045" s="66"/>
      <c r="O3045" s="66"/>
      <c r="P3045" s="66"/>
      <c r="Q3045" s="66"/>
      <c r="S3045" s="70"/>
      <c r="U3045" s="70"/>
      <c r="W3045" s="70"/>
      <c r="Y3045" s="70"/>
    </row>
    <row r="3046" spans="1:25" s="69" customFormat="1" x14ac:dyDescent="0.2">
      <c r="A3046" s="66" t="s">
        <v>28</v>
      </c>
      <c r="B3046" s="66" t="s">
        <v>23</v>
      </c>
      <c r="C3046" s="66" t="s">
        <v>25</v>
      </c>
      <c r="D3046" s="66" t="s">
        <v>301</v>
      </c>
      <c r="E3046" s="86">
        <f>+IF(ISNUMBER(DATA!J1002),DATA!J1002,"n/a")</f>
        <v>10845.82</v>
      </c>
      <c r="F3046" s="77">
        <f>+IF(ISNUMBER(DATA!K1002),DATA!K1002,"n/a")</f>
        <v>0.20890183835044501</v>
      </c>
      <c r="G3046" s="86">
        <f>+IF(ISNUMBER(DATA!T1002),DATA!T1002,"n/a")</f>
        <v>37341.64</v>
      </c>
      <c r="H3046" s="77">
        <f>+IF(ISNUMBER(DATA!U1002),DATA!U1002,"n/a")</f>
        <v>0.12749016735277299</v>
      </c>
      <c r="I3046" s="86">
        <f>+IF(ISNUMBER(DATA!AD1002),DATA!AD1002,"n/a")</f>
        <v>69255.289999999994</v>
      </c>
      <c r="J3046" s="77">
        <f>+IF(ISNUMBER(DATA!AE1002),DATA!AE1002,"n/a")</f>
        <v>0.43692564970532299</v>
      </c>
      <c r="K3046" s="86">
        <f>+IF(ISNUMBER(DATA!AN1002),DATA!AN1002,"n/a")</f>
        <v>125864.67</v>
      </c>
      <c r="L3046" s="77">
        <f>+IF(ISNUMBER(DATA!AO1002),DATA!AO1002,"n/a")</f>
        <v>1.2698698669454</v>
      </c>
      <c r="M3046" s="66"/>
      <c r="N3046" s="66"/>
      <c r="O3046" s="66"/>
      <c r="P3046" s="66"/>
      <c r="Q3046" s="66"/>
      <c r="S3046" s="70"/>
      <c r="U3046" s="70"/>
      <c r="W3046" s="70"/>
      <c r="Y3046" s="70"/>
    </row>
    <row r="3047" spans="1:25" s="69" customFormat="1" x14ac:dyDescent="0.2">
      <c r="A3047" s="66" t="s">
        <v>28</v>
      </c>
      <c r="B3047" s="66" t="s">
        <v>23</v>
      </c>
      <c r="C3047" s="66" t="s">
        <v>25</v>
      </c>
      <c r="D3047" s="66" t="s">
        <v>302</v>
      </c>
      <c r="E3047" s="86">
        <f>+IF(ISNUMBER(DATA!J1003),DATA!J1003,"n/a")</f>
        <v>10228</v>
      </c>
      <c r="F3047" s="77">
        <f>+IF(ISNUMBER(DATA!K1003),DATA!K1003,"n/a")</f>
        <v>0.114851018931103</v>
      </c>
      <c r="G3047" s="86">
        <f>+IF(ISNUMBER(DATA!T1003),DATA!T1003,"n/a")</f>
        <v>34811.42</v>
      </c>
      <c r="H3047" s="77">
        <f>+IF(ISNUMBER(DATA!U1003),DATA!U1003,"n/a")</f>
        <v>4.90603292064744E-2</v>
      </c>
      <c r="I3047" s="86">
        <f>+IF(ISNUMBER(DATA!AD1003),DATA!AD1003,"n/a")</f>
        <v>61094.33</v>
      </c>
      <c r="J3047" s="77">
        <f>+IF(ISNUMBER(DATA!AE1003),DATA!AE1003,"n/a")</f>
        <v>3.5612482963747502E-3</v>
      </c>
      <c r="K3047" s="86">
        <f>+IF(ISNUMBER(DATA!AN1003),DATA!AN1003,"n/a")</f>
        <v>125990.64</v>
      </c>
      <c r="L3047" s="77">
        <f>+IF(ISNUMBER(DATA!AO1003),DATA!AO1003,"n/a")</f>
        <v>9.8017355453374703E-3</v>
      </c>
      <c r="M3047" s="66"/>
      <c r="N3047" s="66"/>
      <c r="O3047" s="66"/>
      <c r="P3047" s="66"/>
      <c r="Q3047" s="66"/>
      <c r="S3047" s="70"/>
      <c r="U3047" s="70"/>
      <c r="W3047" s="70"/>
      <c r="Y3047" s="70"/>
    </row>
    <row r="3048" spans="1:25" s="69" customFormat="1" x14ac:dyDescent="0.2">
      <c r="A3048" s="66" t="s">
        <v>28</v>
      </c>
      <c r="B3048" s="66" t="s">
        <v>23</v>
      </c>
      <c r="C3048" s="66" t="s">
        <v>25</v>
      </c>
      <c r="D3048" s="66" t="s">
        <v>303</v>
      </c>
      <c r="E3048" s="86">
        <f>+IF(ISNUMBER(DATA!J1004),DATA!J1004,"n/a")</f>
        <v>10536.56</v>
      </c>
      <c r="F3048" s="77">
        <f>+IF(ISNUMBER(DATA!K1004),DATA!K1004,"n/a")</f>
        <v>0.25370165009590201</v>
      </c>
      <c r="G3048" s="86">
        <f>+IF(ISNUMBER(DATA!T1004),DATA!T1004,"n/a")</f>
        <v>35023.480000000003</v>
      </c>
      <c r="H3048" s="77">
        <f>+IF(ISNUMBER(DATA!U1004),DATA!U1004,"n/a")</f>
        <v>0.25638010510645198</v>
      </c>
      <c r="I3048" s="86">
        <f>+IF(ISNUMBER(DATA!AD1004),DATA!AD1004,"n/a")</f>
        <v>63316.51</v>
      </c>
      <c r="J3048" s="77">
        <f>+IF(ISNUMBER(DATA!AE1004),DATA!AE1004,"n/a")</f>
        <v>0.295277051547995</v>
      </c>
      <c r="K3048" s="86">
        <f>+IF(ISNUMBER(DATA!AN1004),DATA!AN1004,"n/a")</f>
        <v>119361.67</v>
      </c>
      <c r="L3048" s="77">
        <f>+IF(ISNUMBER(DATA!AO1004),DATA!AO1004,"n/a")</f>
        <v>0.54964279260004001</v>
      </c>
      <c r="M3048" s="66"/>
      <c r="N3048" s="66"/>
      <c r="O3048" s="66"/>
      <c r="P3048" s="66"/>
      <c r="Q3048" s="66"/>
      <c r="S3048" s="70"/>
      <c r="U3048" s="70"/>
      <c r="W3048" s="70"/>
      <c r="Y3048" s="70"/>
    </row>
    <row r="3049" spans="1:25" s="69" customFormat="1" x14ac:dyDescent="0.2">
      <c r="A3049" s="66" t="s">
        <v>28</v>
      </c>
      <c r="B3049" s="66" t="s">
        <v>23</v>
      </c>
      <c r="C3049" s="66" t="s">
        <v>25</v>
      </c>
      <c r="D3049" s="66" t="s">
        <v>304</v>
      </c>
      <c r="E3049" s="86">
        <f>+IF(ISNUMBER(DATA!J1005),DATA!J1005,"n/a")</f>
        <v>15309.22</v>
      </c>
      <c r="F3049" s="77">
        <f>+IF(ISNUMBER(DATA!K1005),DATA!K1005,"n/a")</f>
        <v>0.59810806099217195</v>
      </c>
      <c r="G3049" s="86">
        <f>+IF(ISNUMBER(DATA!T1005),DATA!T1005,"n/a")</f>
        <v>49251.47</v>
      </c>
      <c r="H3049" s="77">
        <f>+IF(ISNUMBER(DATA!U1005),DATA!U1005,"n/a")</f>
        <v>0.60402482598071405</v>
      </c>
      <c r="I3049" s="86">
        <f>+IF(ISNUMBER(DATA!AD1005),DATA!AD1005,"n/a")</f>
        <v>98299.08</v>
      </c>
      <c r="J3049" s="77">
        <f>+IF(ISNUMBER(DATA!AE1005),DATA!AE1005,"n/a")</f>
        <v>0.547432395225804</v>
      </c>
      <c r="K3049" s="86">
        <f>+IF(ISNUMBER(DATA!AN1005),DATA!AN1005,"n/a")</f>
        <v>171363.35</v>
      </c>
      <c r="L3049" s="77">
        <f>+IF(ISNUMBER(DATA!AO1005),DATA!AO1005,"n/a")</f>
        <v>-6.7471189226890702E-2</v>
      </c>
      <c r="M3049" s="66"/>
      <c r="N3049" s="66"/>
      <c r="O3049" s="66"/>
      <c r="P3049" s="66"/>
      <c r="Q3049" s="66"/>
      <c r="S3049" s="70"/>
      <c r="U3049" s="70"/>
      <c r="W3049" s="70"/>
      <c r="Y3049" s="70"/>
    </row>
    <row r="3050" spans="1:25" s="69" customFormat="1" x14ac:dyDescent="0.2">
      <c r="A3050" s="66" t="s">
        <v>28</v>
      </c>
      <c r="B3050" s="66" t="s">
        <v>23</v>
      </c>
      <c r="C3050" s="66" t="s">
        <v>25</v>
      </c>
      <c r="D3050" s="66" t="s">
        <v>305</v>
      </c>
      <c r="E3050" s="86">
        <f>+IF(ISNUMBER(DATA!J1006),DATA!J1006,"n/a")</f>
        <v>19793.25</v>
      </c>
      <c r="F3050" s="77">
        <f>+IF(ISNUMBER(DATA!K1006),DATA!K1006,"n/a")</f>
        <v>0.78714281070773295</v>
      </c>
      <c r="G3050" s="86">
        <f>+IF(ISNUMBER(DATA!T1006),DATA!T1006,"n/a")</f>
        <v>65167.97</v>
      </c>
      <c r="H3050" s="77">
        <f>+IF(ISNUMBER(DATA!U1006),DATA!U1006,"n/a")</f>
        <v>0.766749056073325</v>
      </c>
      <c r="I3050" s="86">
        <f>+IF(ISNUMBER(DATA!AD1006),DATA!AD1006,"n/a")</f>
        <v>129166.26</v>
      </c>
      <c r="J3050" s="77">
        <f>+IF(ISNUMBER(DATA!AE1006),DATA!AE1006,"n/a")</f>
        <v>0.68405125859651095</v>
      </c>
      <c r="K3050" s="86">
        <f>+IF(ISNUMBER(DATA!AN1006),DATA!AN1006,"n/a")</f>
        <v>200853.55</v>
      </c>
      <c r="L3050" s="77">
        <f>+IF(ISNUMBER(DATA!AO1006),DATA!AO1006,"n/a")</f>
        <v>0.43927151862782798</v>
      </c>
      <c r="M3050" s="66"/>
      <c r="N3050" s="66"/>
      <c r="O3050" s="66"/>
      <c r="P3050" s="66"/>
      <c r="Q3050" s="66"/>
      <c r="S3050" s="70"/>
      <c r="U3050" s="70"/>
      <c r="W3050" s="70"/>
      <c r="Y3050" s="70"/>
    </row>
    <row r="3051" spans="1:25" s="69" customFormat="1" x14ac:dyDescent="0.2">
      <c r="A3051" s="66" t="s">
        <v>28</v>
      </c>
      <c r="B3051" s="66" t="s">
        <v>23</v>
      </c>
      <c r="C3051" s="66" t="s">
        <v>25</v>
      </c>
      <c r="D3051" s="66" t="s">
        <v>306</v>
      </c>
      <c r="E3051" s="86">
        <f>+IF(ISNUMBER(DATA!J1007),DATA!J1007,"n/a")</f>
        <v>5618.39</v>
      </c>
      <c r="F3051" s="77">
        <f>+IF(ISNUMBER(DATA!K1007),DATA!K1007,"n/a")</f>
        <v>0.17062229528554099</v>
      </c>
      <c r="G3051" s="86">
        <f>+IF(ISNUMBER(DATA!T1007),DATA!T1007,"n/a")</f>
        <v>17962.099999999999</v>
      </c>
      <c r="H3051" s="77">
        <f>+IF(ISNUMBER(DATA!U1007),DATA!U1007,"n/a")</f>
        <v>0.160025393577853</v>
      </c>
      <c r="I3051" s="86">
        <f>+IF(ISNUMBER(DATA!AD1007),DATA!AD1007,"n/a")</f>
        <v>35416.69</v>
      </c>
      <c r="J3051" s="77">
        <f>+IF(ISNUMBER(DATA!AE1007),DATA!AE1007,"n/a")</f>
        <v>0.16274845318991199</v>
      </c>
      <c r="K3051" s="86">
        <f>+IF(ISNUMBER(DATA!AN1007),DATA!AN1007,"n/a")</f>
        <v>97887.54</v>
      </c>
      <c r="L3051" s="77">
        <f>+IF(ISNUMBER(DATA!AO1007),DATA!AO1007,"n/a")</f>
        <v>0.21071451762221999</v>
      </c>
      <c r="M3051" s="66"/>
      <c r="N3051" s="66"/>
      <c r="O3051" s="66"/>
      <c r="P3051" s="66"/>
      <c r="Q3051" s="66"/>
      <c r="S3051" s="70"/>
      <c r="U3051" s="70"/>
      <c r="W3051" s="70"/>
      <c r="Y3051" s="70"/>
    </row>
    <row r="3052" spans="1:25" s="69" customFormat="1" x14ac:dyDescent="0.2">
      <c r="A3052" s="66" t="s">
        <v>28</v>
      </c>
      <c r="B3052" s="66" t="s">
        <v>23</v>
      </c>
      <c r="C3052" s="66" t="s">
        <v>25</v>
      </c>
      <c r="D3052" s="66" t="s">
        <v>307</v>
      </c>
      <c r="E3052" s="86">
        <f>+IF(ISNUMBER(DATA!J1008),DATA!J1008,"n/a")</f>
        <v>30308.67</v>
      </c>
      <c r="F3052" s="77">
        <f>+IF(ISNUMBER(DATA!K1008),DATA!K1008,"n/a")</f>
        <v>-0.148219895376241</v>
      </c>
      <c r="G3052" s="86">
        <f>+IF(ISNUMBER(DATA!T1008),DATA!T1008,"n/a")</f>
        <v>102250.98</v>
      </c>
      <c r="H3052" s="77">
        <f>+IF(ISNUMBER(DATA!U1008),DATA!U1008,"n/a")</f>
        <v>3.2387867922646601E-3</v>
      </c>
      <c r="I3052" s="86">
        <f>+IF(ISNUMBER(DATA!AD1008),DATA!AD1008,"n/a")</f>
        <v>204729.92</v>
      </c>
      <c r="J3052" s="77">
        <f>+IF(ISNUMBER(DATA!AE1008),DATA!AE1008,"n/a")</f>
        <v>0.85853048851782998</v>
      </c>
      <c r="K3052" s="86">
        <f>+IF(ISNUMBER(DATA!AN1008),DATA!AN1008,"n/a")</f>
        <v>403413.63</v>
      </c>
      <c r="L3052" s="77">
        <f>+IF(ISNUMBER(DATA!AO1008),DATA!AO1008,"n/a")</f>
        <v>2.0834632588797199</v>
      </c>
      <c r="M3052" s="66"/>
      <c r="N3052" s="66"/>
      <c r="O3052" s="66"/>
      <c r="P3052" s="66"/>
      <c r="Q3052" s="66"/>
      <c r="S3052" s="70"/>
      <c r="U3052" s="70"/>
      <c r="W3052" s="70"/>
      <c r="Y3052" s="70"/>
    </row>
    <row r="3053" spans="1:25" s="69" customFormat="1" x14ac:dyDescent="0.2">
      <c r="A3053" s="66" t="s">
        <v>28</v>
      </c>
      <c r="B3053" s="66" t="s">
        <v>23</v>
      </c>
      <c r="C3053" s="66" t="s">
        <v>25</v>
      </c>
      <c r="D3053" s="66" t="s">
        <v>308</v>
      </c>
      <c r="E3053" s="86">
        <f>+IF(ISNUMBER(DATA!J1009),DATA!J1009,"n/a")</f>
        <v>6784.23</v>
      </c>
      <c r="F3053" s="77">
        <f>+IF(ISNUMBER(DATA!K1009),DATA!K1009,"n/a")</f>
        <v>0.586149252893853</v>
      </c>
      <c r="G3053" s="86">
        <f>+IF(ISNUMBER(DATA!T1009),DATA!T1009,"n/a")</f>
        <v>22119.66</v>
      </c>
      <c r="H3053" s="77">
        <f>+IF(ISNUMBER(DATA!U1009),DATA!U1009,"n/a")</f>
        <v>0.81292639667963795</v>
      </c>
      <c r="I3053" s="86">
        <f>+IF(ISNUMBER(DATA!AD1009),DATA!AD1009,"n/a")</f>
        <v>40288.730000000003</v>
      </c>
      <c r="J3053" s="77">
        <f>+IF(ISNUMBER(DATA!AE1009),DATA!AE1009,"n/a")</f>
        <v>0.86215074328918195</v>
      </c>
      <c r="K3053" s="86">
        <f>+IF(ISNUMBER(DATA!AN1009),DATA!AN1009,"n/a")</f>
        <v>75725.22</v>
      </c>
      <c r="L3053" s="77">
        <f>+IF(ISNUMBER(DATA!AO1009),DATA!AO1009,"n/a")</f>
        <v>0.585413941008327</v>
      </c>
      <c r="M3053" s="66"/>
      <c r="N3053" s="66"/>
      <c r="O3053" s="66"/>
      <c r="P3053" s="66"/>
      <c r="Q3053" s="66"/>
      <c r="S3053" s="70"/>
      <c r="U3053" s="70"/>
      <c r="W3053" s="70"/>
      <c r="Y3053" s="70"/>
    </row>
    <row r="3054" spans="1:25" s="69" customFormat="1" x14ac:dyDescent="0.2">
      <c r="A3054" s="66" t="s">
        <v>28</v>
      </c>
      <c r="B3054" s="66" t="s">
        <v>23</v>
      </c>
      <c r="C3054" s="66" t="s">
        <v>25</v>
      </c>
      <c r="D3054" s="66" t="s">
        <v>309</v>
      </c>
      <c r="E3054" s="86">
        <f>+IF(ISNUMBER(DATA!J1010),DATA!J1010,"n/a")</f>
        <v>14601.16</v>
      </c>
      <c r="F3054" s="77">
        <f>+IF(ISNUMBER(DATA!K1010),DATA!K1010,"n/a")</f>
        <v>2.1021481731710998</v>
      </c>
      <c r="G3054" s="86">
        <f>+IF(ISNUMBER(DATA!T1010),DATA!T1010,"n/a")</f>
        <v>48131.24</v>
      </c>
      <c r="H3054" s="77">
        <f>+IF(ISNUMBER(DATA!U1010),DATA!U1010,"n/a")</f>
        <v>2.0318031929803602</v>
      </c>
      <c r="I3054" s="86">
        <f>+IF(ISNUMBER(DATA!AD1010),DATA!AD1010,"n/a")</f>
        <v>88741.5</v>
      </c>
      <c r="J3054" s="77">
        <f>+IF(ISNUMBER(DATA!AE1010),DATA!AE1010,"n/a")</f>
        <v>2.0228838042046502</v>
      </c>
      <c r="K3054" s="86">
        <f>+IF(ISNUMBER(DATA!AN1010),DATA!AN1010,"n/a")</f>
        <v>143309.66</v>
      </c>
      <c r="L3054" s="77">
        <f>+IF(ISNUMBER(DATA!AO1010),DATA!AO1010,"n/a")</f>
        <v>1.3890625320388701</v>
      </c>
      <c r="M3054" s="66"/>
      <c r="N3054" s="66"/>
      <c r="O3054" s="66"/>
      <c r="P3054" s="66"/>
      <c r="Q3054" s="66"/>
      <c r="S3054" s="70"/>
      <c r="U3054" s="70"/>
      <c r="W3054" s="70"/>
      <c r="Y3054" s="70"/>
    </row>
    <row r="3055" spans="1:25" s="69" customFormat="1" x14ac:dyDescent="0.2">
      <c r="A3055" s="66" t="s">
        <v>28</v>
      </c>
      <c r="B3055" s="66" t="s">
        <v>23</v>
      </c>
      <c r="C3055" s="66" t="s">
        <v>25</v>
      </c>
      <c r="D3055" s="66" t="s">
        <v>310</v>
      </c>
      <c r="E3055" s="86">
        <f>+IF(ISNUMBER(DATA!J1011),DATA!J1011,"n/a")</f>
        <v>15945.94</v>
      </c>
      <c r="F3055" s="77">
        <f>+IF(ISNUMBER(DATA!K1011),DATA!K1011,"n/a")</f>
        <v>3.6228959743023301</v>
      </c>
      <c r="G3055" s="86">
        <f>+IF(ISNUMBER(DATA!T1011),DATA!T1011,"n/a")</f>
        <v>51489.1</v>
      </c>
      <c r="H3055" s="77">
        <f>+IF(ISNUMBER(DATA!U1011),DATA!U1011,"n/a")</f>
        <v>4.2266246824026501</v>
      </c>
      <c r="I3055" s="86">
        <f>+IF(ISNUMBER(DATA!AD1011),DATA!AD1011,"n/a")</f>
        <v>92856.89</v>
      </c>
      <c r="J3055" s="77">
        <f>+IF(ISNUMBER(DATA!AE1011),DATA!AE1011,"n/a")</f>
        <v>4.0740554951741297</v>
      </c>
      <c r="K3055" s="86">
        <f>+IF(ISNUMBER(DATA!AN1011),DATA!AN1011,"n/a")</f>
        <v>151561.87</v>
      </c>
      <c r="L3055" s="77">
        <f>+IF(ISNUMBER(DATA!AO1011),DATA!AO1011,"n/a")</f>
        <v>2.3760172086544902</v>
      </c>
      <c r="M3055" s="66"/>
      <c r="N3055" s="66"/>
      <c r="O3055" s="66"/>
      <c r="P3055" s="66"/>
      <c r="Q3055" s="66"/>
      <c r="S3055" s="70"/>
      <c r="U3055" s="70"/>
      <c r="W3055" s="70"/>
      <c r="Y3055" s="70"/>
    </row>
    <row r="3056" spans="1:25" s="69" customFormat="1" x14ac:dyDescent="0.2">
      <c r="A3056" s="66" t="s">
        <v>28</v>
      </c>
      <c r="B3056" s="66" t="s">
        <v>23</v>
      </c>
      <c r="C3056" s="66" t="s">
        <v>25</v>
      </c>
      <c r="D3056" s="66" t="s">
        <v>311</v>
      </c>
      <c r="E3056" s="86">
        <f>+IF(ISNUMBER(DATA!J1012),DATA!J1012,"n/a")</f>
        <v>4581.75</v>
      </c>
      <c r="F3056" s="77">
        <f>+IF(ISNUMBER(DATA!K1012),DATA!K1012,"n/a")</f>
        <v>0.68763743650755704</v>
      </c>
      <c r="G3056" s="86">
        <f>+IF(ISNUMBER(DATA!T1012),DATA!T1012,"n/a")</f>
        <v>16792.759999999998</v>
      </c>
      <c r="H3056" s="77">
        <f>+IF(ISNUMBER(DATA!U1012),DATA!U1012,"n/a")</f>
        <v>0.89306557452819202</v>
      </c>
      <c r="I3056" s="86">
        <f>+IF(ISNUMBER(DATA!AD1012),DATA!AD1012,"n/a")</f>
        <v>32309.23</v>
      </c>
      <c r="J3056" s="77">
        <f>+IF(ISNUMBER(DATA!AE1012),DATA!AE1012,"n/a")</f>
        <v>0.98325761663348898</v>
      </c>
      <c r="K3056" s="86">
        <f>+IF(ISNUMBER(DATA!AN1012),DATA!AN1012,"n/a")</f>
        <v>58633.24</v>
      </c>
      <c r="L3056" s="77">
        <f>+IF(ISNUMBER(DATA!AO1012),DATA!AO1012,"n/a")</f>
        <v>0.37510758924571902</v>
      </c>
      <c r="M3056" s="66"/>
      <c r="N3056" s="66"/>
      <c r="O3056" s="66"/>
      <c r="P3056" s="66"/>
      <c r="Q3056" s="66"/>
      <c r="S3056" s="70"/>
      <c r="U3056" s="70"/>
      <c r="W3056" s="70"/>
      <c r="Y3056" s="70"/>
    </row>
    <row r="3057" spans="1:25" s="69" customFormat="1" x14ac:dyDescent="0.2">
      <c r="A3057" s="66" t="s">
        <v>28</v>
      </c>
      <c r="B3057" s="66" t="s">
        <v>23</v>
      </c>
      <c r="C3057" s="66" t="s">
        <v>25</v>
      </c>
      <c r="D3057" s="66" t="s">
        <v>312</v>
      </c>
      <c r="E3057" s="86">
        <f>+IF(ISNUMBER(DATA!J1013),DATA!J1013,"n/a")</f>
        <v>10055.299999999999</v>
      </c>
      <c r="F3057" s="77">
        <f>+IF(ISNUMBER(DATA!K1013),DATA!K1013,"n/a")</f>
        <v>4.1845612515450999E-2</v>
      </c>
      <c r="G3057" s="86">
        <f>+IF(ISNUMBER(DATA!T1013),DATA!T1013,"n/a")</f>
        <v>37867.82</v>
      </c>
      <c r="H3057" s="77">
        <f>+IF(ISNUMBER(DATA!U1013),DATA!U1013,"n/a")</f>
        <v>0.195920561290746</v>
      </c>
      <c r="I3057" s="86">
        <f>+IF(ISNUMBER(DATA!AD1013),DATA!AD1013,"n/a")</f>
        <v>68992.25</v>
      </c>
      <c r="J3057" s="77">
        <f>+IF(ISNUMBER(DATA!AE1013),DATA!AE1013,"n/a")</f>
        <v>0.58415360760332202</v>
      </c>
      <c r="K3057" s="86">
        <f>+IF(ISNUMBER(DATA!AN1013),DATA!AN1013,"n/a")</f>
        <v>125171.17</v>
      </c>
      <c r="L3057" s="77">
        <f>+IF(ISNUMBER(DATA!AO1013),DATA!AO1013,"n/a")</f>
        <v>1.1270536020314299</v>
      </c>
      <c r="M3057" s="66"/>
      <c r="N3057" s="66"/>
      <c r="O3057" s="66"/>
      <c r="P3057" s="66"/>
      <c r="Q3057" s="66"/>
      <c r="S3057" s="70"/>
      <c r="U3057" s="70"/>
      <c r="W3057" s="70"/>
      <c r="Y3057" s="70"/>
    </row>
    <row r="3058" spans="1:25" s="69" customFormat="1" x14ac:dyDescent="0.2">
      <c r="A3058" s="66" t="s">
        <v>28</v>
      </c>
      <c r="B3058" s="66" t="s">
        <v>23</v>
      </c>
      <c r="C3058" s="66" t="s">
        <v>25</v>
      </c>
      <c r="D3058" s="66" t="s">
        <v>313</v>
      </c>
      <c r="E3058" s="86">
        <f>+IF(ISNUMBER(DATA!J1014),DATA!J1014,"n/a")</f>
        <v>10906.54</v>
      </c>
      <c r="F3058" s="77">
        <f>+IF(ISNUMBER(DATA!K1014),DATA!K1014,"n/a")</f>
        <v>0.146883399300926</v>
      </c>
      <c r="G3058" s="86">
        <f>+IF(ISNUMBER(DATA!T1014),DATA!T1014,"n/a")</f>
        <v>37662.67</v>
      </c>
      <c r="H3058" s="77">
        <f>+IF(ISNUMBER(DATA!U1014),DATA!U1014,"n/a")</f>
        <v>0.96726866252451704</v>
      </c>
      <c r="I3058" s="86">
        <f>+IF(ISNUMBER(DATA!AD1014),DATA!AD1014,"n/a")</f>
        <v>72027.53</v>
      </c>
      <c r="J3058" s="77">
        <f>+IF(ISNUMBER(DATA!AE1014),DATA!AE1014,"n/a")</f>
        <v>1.3038819967662001</v>
      </c>
      <c r="K3058" s="86">
        <f>+IF(ISNUMBER(DATA!AN1014),DATA!AN1014,"n/a")</f>
        <v>139137.94</v>
      </c>
      <c r="L3058" s="77">
        <f>+IF(ISNUMBER(DATA!AO1014),DATA!AO1014,"n/a")</f>
        <v>1.2521449027592799</v>
      </c>
      <c r="M3058" s="66"/>
      <c r="N3058" s="66"/>
      <c r="O3058" s="66"/>
      <c r="P3058" s="66"/>
      <c r="Q3058" s="66"/>
      <c r="S3058" s="70"/>
      <c r="U3058" s="70"/>
      <c r="W3058" s="70"/>
      <c r="Y3058" s="70"/>
    </row>
    <row r="3059" spans="1:25" s="69" customFormat="1" x14ac:dyDescent="0.2">
      <c r="A3059" s="66" t="s">
        <v>28</v>
      </c>
      <c r="B3059" s="66" t="s">
        <v>23</v>
      </c>
      <c r="C3059" s="66" t="s">
        <v>25</v>
      </c>
      <c r="D3059" s="66" t="s">
        <v>314</v>
      </c>
      <c r="E3059" s="86">
        <f>+IF(ISNUMBER(DATA!J1015),DATA!J1015,"n/a")</f>
        <v>10995.44</v>
      </c>
      <c r="F3059" s="77">
        <f>+IF(ISNUMBER(DATA!K1015),DATA!K1015,"n/a")</f>
        <v>0.17495119258918099</v>
      </c>
      <c r="G3059" s="86">
        <f>+IF(ISNUMBER(DATA!T1015),DATA!T1015,"n/a")</f>
        <v>35662.26</v>
      </c>
      <c r="H3059" s="77">
        <f>+IF(ISNUMBER(DATA!U1015),DATA!U1015,"n/a")</f>
        <v>0.15596387371813999</v>
      </c>
      <c r="I3059" s="86">
        <f>+IF(ISNUMBER(DATA!AD1015),DATA!AD1015,"n/a")</f>
        <v>66942.880000000005</v>
      </c>
      <c r="J3059" s="77">
        <f>+IF(ISNUMBER(DATA!AE1015),DATA!AE1015,"n/a")</f>
        <v>0.21091805309974601</v>
      </c>
      <c r="K3059" s="86">
        <f>+IF(ISNUMBER(DATA!AN1015),DATA!AN1015,"n/a")</f>
        <v>136635.66</v>
      </c>
      <c r="L3059" s="77">
        <f>+IF(ISNUMBER(DATA!AO1015),DATA!AO1015,"n/a")</f>
        <v>0.19200043200919401</v>
      </c>
      <c r="M3059" s="66"/>
      <c r="N3059" s="66"/>
      <c r="O3059" s="66"/>
      <c r="P3059" s="66"/>
      <c r="Q3059" s="66"/>
      <c r="S3059" s="70"/>
      <c r="U3059" s="70"/>
      <c r="W3059" s="70"/>
      <c r="Y3059" s="70"/>
    </row>
    <row r="3060" spans="1:25" s="69" customFormat="1" x14ac:dyDescent="0.2">
      <c r="A3060" s="66" t="s">
        <v>28</v>
      </c>
      <c r="B3060" s="66" t="s">
        <v>23</v>
      </c>
      <c r="C3060" s="66" t="s">
        <v>25</v>
      </c>
      <c r="D3060" s="66" t="s">
        <v>315</v>
      </c>
      <c r="E3060" s="86">
        <f>+IF(ISNUMBER(DATA!J1016),DATA!J1016,"n/a")</f>
        <v>44877.53</v>
      </c>
      <c r="F3060" s="77">
        <f>+IF(ISNUMBER(DATA!K1016),DATA!K1016,"n/a")</f>
        <v>0.11921771154765499</v>
      </c>
      <c r="G3060" s="86">
        <f>+IF(ISNUMBER(DATA!T1016),DATA!T1016,"n/a")</f>
        <v>144660.82</v>
      </c>
      <c r="H3060" s="77">
        <f>+IF(ISNUMBER(DATA!U1016),DATA!U1016,"n/a")</f>
        <v>0.28655817578361897</v>
      </c>
      <c r="I3060" s="86">
        <f>+IF(ISNUMBER(DATA!AD1016),DATA!AD1016,"n/a")</f>
        <v>276517.92</v>
      </c>
      <c r="J3060" s="77">
        <f>+IF(ISNUMBER(DATA!AE1016),DATA!AE1016,"n/a")</f>
        <v>1.2092930185192301</v>
      </c>
      <c r="K3060" s="86">
        <f>+IF(ISNUMBER(DATA!AN1016),DATA!AN1016,"n/a")</f>
        <v>512008.98</v>
      </c>
      <c r="L3060" s="77">
        <f>+IF(ISNUMBER(DATA!AO1016),DATA!AO1016,"n/a")</f>
        <v>2.2698623731401901</v>
      </c>
      <c r="M3060" s="66"/>
      <c r="N3060" s="66"/>
      <c r="O3060" s="66"/>
      <c r="P3060" s="66"/>
      <c r="Q3060" s="66"/>
      <c r="S3060" s="70"/>
      <c r="U3060" s="70"/>
      <c r="W3060" s="70"/>
      <c r="Y3060" s="70"/>
    </row>
    <row r="3061" spans="1:25" s="69" customFormat="1" x14ac:dyDescent="0.2">
      <c r="A3061" s="66" t="s">
        <v>28</v>
      </c>
      <c r="B3061" s="66" t="s">
        <v>23</v>
      </c>
      <c r="C3061" s="66" t="s">
        <v>25</v>
      </c>
      <c r="D3061" s="66" t="s">
        <v>316</v>
      </c>
      <c r="E3061" s="86">
        <f>+IF(ISNUMBER(DATA!J1017),DATA!J1017,"n/a")</f>
        <v>19907.21</v>
      </c>
      <c r="F3061" s="77">
        <f>+IF(ISNUMBER(DATA!K1017),DATA!K1017,"n/a")</f>
        <v>-1.30936608119786E-3</v>
      </c>
      <c r="G3061" s="86">
        <f>+IF(ISNUMBER(DATA!T1017),DATA!T1017,"n/a")</f>
        <v>64993.53</v>
      </c>
      <c r="H3061" s="77">
        <f>+IF(ISNUMBER(DATA!U1017),DATA!U1017,"n/a")</f>
        <v>5.36242771417937E-2</v>
      </c>
      <c r="I3061" s="86">
        <f>+IF(ISNUMBER(DATA!AD1017),DATA!AD1017,"n/a")</f>
        <v>114497.91</v>
      </c>
      <c r="J3061" s="77">
        <f>+IF(ISNUMBER(DATA!AE1017),DATA!AE1017,"n/a")</f>
        <v>7.4858249894178594E-2</v>
      </c>
      <c r="K3061" s="86">
        <f>+IF(ISNUMBER(DATA!AN1017),DATA!AN1017,"n/a")</f>
        <v>227994.55</v>
      </c>
      <c r="L3061" s="77">
        <f>+IF(ISNUMBER(DATA!AO1017),DATA!AO1017,"n/a")</f>
        <v>0.223500124714134</v>
      </c>
      <c r="M3061" s="66"/>
      <c r="N3061" s="66"/>
      <c r="O3061" s="66"/>
      <c r="P3061" s="66"/>
      <c r="Q3061" s="66"/>
      <c r="S3061" s="70"/>
      <c r="U3061" s="70"/>
      <c r="W3061" s="70"/>
      <c r="Y3061" s="70"/>
    </row>
    <row r="3062" spans="1:25" s="69" customFormat="1" x14ac:dyDescent="0.2">
      <c r="A3062" s="66" t="s">
        <v>28</v>
      </c>
      <c r="B3062" s="66" t="s">
        <v>23</v>
      </c>
      <c r="C3062" s="66" t="s">
        <v>25</v>
      </c>
      <c r="D3062" s="66" t="s">
        <v>317</v>
      </c>
      <c r="E3062" s="86">
        <f>+IF(ISNUMBER(DATA!J1018),DATA!J1018,"n/a")</f>
        <v>6962.79</v>
      </c>
      <c r="F3062" s="77">
        <f>+IF(ISNUMBER(DATA!K1018),DATA!K1018,"n/a")</f>
        <v>9.02646747036248E-2</v>
      </c>
      <c r="G3062" s="86">
        <f>+IF(ISNUMBER(DATA!T1018),DATA!T1018,"n/a")</f>
        <v>24334.51</v>
      </c>
      <c r="H3062" s="77">
        <f>+IF(ISNUMBER(DATA!U1018),DATA!U1018,"n/a")</f>
        <v>0.116785996364349</v>
      </c>
      <c r="I3062" s="86">
        <f>+IF(ISNUMBER(DATA!AD1018),DATA!AD1018,"n/a")</f>
        <v>47092.07</v>
      </c>
      <c r="J3062" s="77">
        <f>+IF(ISNUMBER(DATA!AE1018),DATA!AE1018,"n/a")</f>
        <v>0.219454638488637</v>
      </c>
      <c r="K3062" s="86">
        <f>+IF(ISNUMBER(DATA!AN1018),DATA!AN1018,"n/a")</f>
        <v>101093.89</v>
      </c>
      <c r="L3062" s="77">
        <f>+IF(ISNUMBER(DATA!AO1018),DATA!AO1018,"n/a")</f>
        <v>0.21720939506455</v>
      </c>
      <c r="M3062" s="66"/>
      <c r="N3062" s="66"/>
      <c r="O3062" s="66"/>
      <c r="P3062" s="66"/>
      <c r="Q3062" s="66"/>
      <c r="S3062" s="70"/>
      <c r="U3062" s="70"/>
      <c r="W3062" s="70"/>
      <c r="Y3062" s="70"/>
    </row>
    <row r="3063" spans="1:25" s="69" customFormat="1" x14ac:dyDescent="0.2">
      <c r="A3063" s="66" t="s">
        <v>28</v>
      </c>
      <c r="B3063" s="66" t="s">
        <v>23</v>
      </c>
      <c r="C3063" s="66" t="s">
        <v>25</v>
      </c>
      <c r="D3063" s="66" t="s">
        <v>318</v>
      </c>
      <c r="E3063" s="86">
        <f>+IF(ISNUMBER(DATA!J1019),DATA!J1019,"n/a")</f>
        <v>13030.94</v>
      </c>
      <c r="F3063" s="77">
        <f>+IF(ISNUMBER(DATA!K1019),DATA!K1019,"n/a")</f>
        <v>0.115410557887601</v>
      </c>
      <c r="G3063" s="86">
        <f>+IF(ISNUMBER(DATA!T1019),DATA!T1019,"n/a")</f>
        <v>42646.41</v>
      </c>
      <c r="H3063" s="77">
        <f>+IF(ISNUMBER(DATA!U1019),DATA!U1019,"n/a")</f>
        <v>2.6194094784522198E-2</v>
      </c>
      <c r="I3063" s="86">
        <f>+IF(ISNUMBER(DATA!AD1019),DATA!AD1019,"n/a")</f>
        <v>76089.45</v>
      </c>
      <c r="J3063" s="77">
        <f>+IF(ISNUMBER(DATA!AE1019),DATA!AE1019,"n/a")</f>
        <v>1.35510948789839E-3</v>
      </c>
      <c r="K3063" s="86">
        <f>+IF(ISNUMBER(DATA!AN1019),DATA!AN1019,"n/a")</f>
        <v>153305.04999999999</v>
      </c>
      <c r="L3063" s="77">
        <f>+IF(ISNUMBER(DATA!AO1019),DATA!AO1019,"n/a")</f>
        <v>-2.2305558414776501E-2</v>
      </c>
      <c r="M3063" s="66"/>
      <c r="N3063" s="66"/>
      <c r="O3063" s="66"/>
      <c r="P3063" s="66"/>
      <c r="Q3063" s="66"/>
      <c r="S3063" s="70"/>
      <c r="U3063" s="70"/>
      <c r="W3063" s="70"/>
      <c r="Y3063" s="70"/>
    </row>
    <row r="3064" spans="1:25" s="69" customFormat="1" x14ac:dyDescent="0.2">
      <c r="A3064" s="66" t="s">
        <v>28</v>
      </c>
      <c r="B3064" s="66" t="s">
        <v>23</v>
      </c>
      <c r="C3064" s="66" t="s">
        <v>25</v>
      </c>
      <c r="D3064" s="66" t="s">
        <v>344</v>
      </c>
      <c r="E3064" s="86">
        <f>+IF(ISNUMBER(DATA!J1020),DATA!J1020,"n/a")</f>
        <v>9860.42</v>
      </c>
      <c r="F3064" s="77">
        <f>+IF(ISNUMBER(DATA!K1020),DATA!K1020,"n/a")</f>
        <v>3.80096794297511</v>
      </c>
      <c r="G3064" s="86">
        <f>+IF(ISNUMBER(DATA!T1020),DATA!T1020,"n/a")</f>
        <v>31439.43</v>
      </c>
      <c r="H3064" s="77">
        <f>+IF(ISNUMBER(DATA!U1020),DATA!U1020,"n/a")</f>
        <v>3.5711130658563399</v>
      </c>
      <c r="I3064" s="86">
        <f>+IF(ISNUMBER(DATA!AD1020),DATA!AD1020,"n/a")</f>
        <v>56961.65</v>
      </c>
      <c r="J3064" s="77">
        <f>+IF(ISNUMBER(DATA!AE1020),DATA!AE1020,"n/a")</f>
        <v>3.4142938070708801</v>
      </c>
      <c r="K3064" s="86">
        <f>+IF(ISNUMBER(DATA!AN1020),DATA!AN1020,"n/a")</f>
        <v>108239.77</v>
      </c>
      <c r="L3064" s="77">
        <f>+IF(ISNUMBER(DATA!AO1020),DATA!AO1020,"n/a")</f>
        <v>2.4872059798106299</v>
      </c>
      <c r="M3064" s="66"/>
      <c r="N3064" s="66"/>
      <c r="O3064" s="66"/>
      <c r="P3064" s="66"/>
      <c r="Q3064" s="66"/>
      <c r="S3064" s="70"/>
      <c r="U3064" s="70"/>
      <c r="W3064" s="70"/>
      <c r="Y3064" s="70"/>
    </row>
    <row r="3065" spans="1:25" s="69" customFormat="1" x14ac:dyDescent="0.2">
      <c r="A3065" s="66" t="s">
        <v>28</v>
      </c>
      <c r="B3065" s="66" t="s">
        <v>23</v>
      </c>
      <c r="C3065" s="66" t="s">
        <v>25</v>
      </c>
      <c r="D3065" s="66" t="s">
        <v>345</v>
      </c>
      <c r="E3065" s="86">
        <f>+IF(ISNUMBER(DATA!J1021),DATA!J1021,"n/a")</f>
        <v>7054.08</v>
      </c>
      <c r="F3065" s="77">
        <f>+IF(ISNUMBER(DATA!K1021),DATA!K1021,"n/a")</f>
        <v>0.12789305124068401</v>
      </c>
      <c r="G3065" s="86">
        <f>+IF(ISNUMBER(DATA!T1021),DATA!T1021,"n/a")</f>
        <v>31749.82</v>
      </c>
      <c r="H3065" s="77">
        <f>+IF(ISNUMBER(DATA!U1021),DATA!U1021,"n/a")</f>
        <v>0.50274874419190196</v>
      </c>
      <c r="I3065" s="86">
        <f>+IF(ISNUMBER(DATA!AD1021),DATA!AD1021,"n/a")</f>
        <v>60795.88</v>
      </c>
      <c r="J3065" s="77">
        <f>+IF(ISNUMBER(DATA!AE1021),DATA!AE1021,"n/a")</f>
        <v>0.56535571257091599</v>
      </c>
      <c r="K3065" s="86">
        <f>+IF(ISNUMBER(DATA!AN1021),DATA!AN1021,"n/a")</f>
        <v>100452.55</v>
      </c>
      <c r="L3065" s="77">
        <f>+IF(ISNUMBER(DATA!AO1021),DATA!AO1021,"n/a")</f>
        <v>0.49484562929840897</v>
      </c>
      <c r="M3065" s="66"/>
      <c r="N3065" s="66"/>
      <c r="O3065" s="66"/>
      <c r="P3065" s="66"/>
      <c r="Q3065" s="66"/>
      <c r="S3065" s="70"/>
      <c r="U3065" s="70"/>
      <c r="W3065" s="70"/>
      <c r="Y3065" s="70"/>
    </row>
    <row r="3066" spans="1:25" x14ac:dyDescent="0.2">
      <c r="E3066" s="100"/>
      <c r="F3066" s="102"/>
      <c r="G3066" s="100"/>
      <c r="H3066" s="102"/>
      <c r="I3066" s="100"/>
      <c r="J3066" s="102"/>
      <c r="K3066" s="100"/>
      <c r="L3066" s="102"/>
    </row>
    <row r="3067" spans="1:25" s="69" customFormat="1" x14ac:dyDescent="0.2">
      <c r="A3067" s="66" t="s">
        <v>28</v>
      </c>
      <c r="B3067" s="66" t="s">
        <v>23</v>
      </c>
      <c r="C3067" s="66" t="s">
        <v>10</v>
      </c>
      <c r="D3067" s="66" t="s">
        <v>271</v>
      </c>
      <c r="E3067" s="87">
        <f>+IF(ISNUMBER(DATA!L972),DATA!L972,"n/a")</f>
        <v>5.9378996528873502</v>
      </c>
      <c r="F3067" s="77">
        <f>+IF(ISNUMBER(DATA!M972),DATA!M972,"n/a")</f>
        <v>0.12573378269897401</v>
      </c>
      <c r="G3067" s="87">
        <f>+IF(ISNUMBER(DATA!V972),DATA!V972,"n/a")</f>
        <v>5.3071585660195399</v>
      </c>
      <c r="H3067" s="77">
        <f>+IF(ISNUMBER(DATA!W972),DATA!W972,"n/a")</f>
        <v>7.4512916106657306E-2</v>
      </c>
      <c r="I3067" s="87">
        <f>+IF(ISNUMBER(DATA!AF972),DATA!AF972,"n/a")</f>
        <v>5.0314270240541701</v>
      </c>
      <c r="J3067" s="77">
        <f>+IF(ISNUMBER(DATA!AG972),DATA!AG972,"n/a")</f>
        <v>-4.1018461456751101E-2</v>
      </c>
      <c r="K3067" s="87">
        <f>+IF(ISNUMBER(DATA!AP972),DATA!AP972,"n/a")</f>
        <v>5.0728099145891798</v>
      </c>
      <c r="L3067" s="77">
        <f>+IF(ISNUMBER(DATA!AQ972),DATA!AQ972,"n/a")</f>
        <v>-3.0018342440744802E-2</v>
      </c>
      <c r="M3067" s="66"/>
      <c r="N3067" s="66"/>
      <c r="O3067" s="66"/>
      <c r="P3067" s="66"/>
      <c r="Q3067" s="66"/>
      <c r="S3067" s="70"/>
      <c r="U3067" s="70"/>
      <c r="W3067" s="70"/>
      <c r="Y3067" s="70"/>
    </row>
    <row r="3068" spans="1:25" s="69" customFormat="1" x14ac:dyDescent="0.2">
      <c r="A3068" s="66" t="s">
        <v>28</v>
      </c>
      <c r="B3068" s="66" t="s">
        <v>23</v>
      </c>
      <c r="C3068" s="66" t="s">
        <v>10</v>
      </c>
      <c r="D3068" s="66" t="s">
        <v>272</v>
      </c>
      <c r="E3068" s="87">
        <f>+IF(ISNUMBER(DATA!L973),DATA!L973,"n/a")</f>
        <v>4.9182791554063403</v>
      </c>
      <c r="F3068" s="77">
        <f>+IF(ISNUMBER(DATA!M973),DATA!M973,"n/a")</f>
        <v>1.7594001154602301E-2</v>
      </c>
      <c r="G3068" s="87">
        <f>+IF(ISNUMBER(DATA!V973),DATA!V973,"n/a")</f>
        <v>4.8893376110798803</v>
      </c>
      <c r="H3068" s="77">
        <f>+IF(ISNUMBER(DATA!W973),DATA!W973,"n/a")</f>
        <v>4.1746814693766499E-3</v>
      </c>
      <c r="I3068" s="87">
        <f>+IF(ISNUMBER(DATA!AF973),DATA!AF973,"n/a")</f>
        <v>4.8941814687450496</v>
      </c>
      <c r="J3068" s="77">
        <f>+IF(ISNUMBER(DATA!AG973),DATA!AG973,"n/a")</f>
        <v>-4.4956664612482797E-3</v>
      </c>
      <c r="K3068" s="87">
        <f>+IF(ISNUMBER(DATA!AP973),DATA!AP973,"n/a")</f>
        <v>4.9517967049007803</v>
      </c>
      <c r="L3068" s="77">
        <f>+IF(ISNUMBER(DATA!AQ973),DATA!AQ973,"n/a")</f>
        <v>-7.1262960902037098E-2</v>
      </c>
      <c r="M3068" s="66"/>
      <c r="N3068" s="66"/>
      <c r="O3068" s="66"/>
      <c r="P3068" s="66"/>
      <c r="Q3068" s="66"/>
      <c r="S3068" s="70"/>
      <c r="U3068" s="70"/>
      <c r="W3068" s="70"/>
      <c r="Y3068" s="70"/>
    </row>
    <row r="3069" spans="1:25" s="69" customFormat="1" x14ac:dyDescent="0.2">
      <c r="A3069" s="66" t="s">
        <v>28</v>
      </c>
      <c r="B3069" s="66" t="s">
        <v>23</v>
      </c>
      <c r="C3069" s="66" t="s">
        <v>10</v>
      </c>
      <c r="D3069" s="66" t="s">
        <v>273</v>
      </c>
      <c r="E3069" s="87">
        <f>+IF(ISNUMBER(DATA!L974),DATA!L974,"n/a")</f>
        <v>4.5593425276882904</v>
      </c>
      <c r="F3069" s="77">
        <f>+IF(ISNUMBER(DATA!M974),DATA!M974,"n/a")</f>
        <v>-0.39972142319596199</v>
      </c>
      <c r="G3069" s="87">
        <f>+IF(ISNUMBER(DATA!V974),DATA!V974,"n/a")</f>
        <v>4.7318286584201301</v>
      </c>
      <c r="H3069" s="77">
        <f>+IF(ISNUMBER(DATA!W974),DATA!W974,"n/a")</f>
        <v>-0.37905499811779603</v>
      </c>
      <c r="I3069" s="87">
        <f>+IF(ISNUMBER(DATA!AF974),DATA!AF974,"n/a")</f>
        <v>4.60143473812977</v>
      </c>
      <c r="J3069" s="77">
        <f>+IF(ISNUMBER(DATA!AG974),DATA!AG974,"n/a")</f>
        <v>-0.39508555669082301</v>
      </c>
      <c r="K3069" s="87">
        <f>+IF(ISNUMBER(DATA!AP974),DATA!AP974,"n/a")</f>
        <v>5.3782951656669402</v>
      </c>
      <c r="L3069" s="77">
        <f>+IF(ISNUMBER(DATA!AQ974),DATA!AQ974,"n/a")</f>
        <v>-0.305259474209855</v>
      </c>
      <c r="M3069" s="66"/>
      <c r="N3069" s="66"/>
      <c r="O3069" s="66"/>
      <c r="P3069" s="66"/>
      <c r="Q3069" s="66"/>
      <c r="S3069" s="70"/>
      <c r="U3069" s="70"/>
      <c r="W3069" s="70"/>
      <c r="Y3069" s="70"/>
    </row>
    <row r="3070" spans="1:25" s="69" customFormat="1" x14ac:dyDescent="0.2">
      <c r="A3070" s="66" t="s">
        <v>28</v>
      </c>
      <c r="B3070" s="66" t="s">
        <v>23</v>
      </c>
      <c r="C3070" s="66" t="s">
        <v>10</v>
      </c>
      <c r="D3070" s="66" t="s">
        <v>274</v>
      </c>
      <c r="E3070" s="87">
        <f>+IF(ISNUMBER(DATA!L975),DATA!L975,"n/a")</f>
        <v>4.9750277379010504</v>
      </c>
      <c r="F3070" s="77">
        <f>+IF(ISNUMBER(DATA!M975),DATA!M975,"n/a")</f>
        <v>3.71086814212436E-2</v>
      </c>
      <c r="G3070" s="87">
        <f>+IF(ISNUMBER(DATA!V975),DATA!V975,"n/a")</f>
        <v>4.9547581976839599</v>
      </c>
      <c r="H3070" s="77">
        <f>+IF(ISNUMBER(DATA!W975),DATA!W975,"n/a")</f>
        <v>1.9647091436531299E-2</v>
      </c>
      <c r="I3070" s="87">
        <f>+IF(ISNUMBER(DATA!AF975),DATA!AF975,"n/a")</f>
        <v>4.9732916472684403</v>
      </c>
      <c r="J3070" s="77">
        <f>+IF(ISNUMBER(DATA!AG975),DATA!AG975,"n/a")</f>
        <v>8.1840899929059401E-3</v>
      </c>
      <c r="K3070" s="87">
        <f>+IF(ISNUMBER(DATA!AP975),DATA!AP975,"n/a")</f>
        <v>5.0471044939929897</v>
      </c>
      <c r="L3070" s="77">
        <f>+IF(ISNUMBER(DATA!AQ975),DATA!AQ975,"n/a")</f>
        <v>-4.8401576227334799E-2</v>
      </c>
      <c r="M3070" s="66"/>
      <c r="N3070" s="66"/>
      <c r="O3070" s="66"/>
      <c r="P3070" s="66"/>
      <c r="Q3070" s="66"/>
      <c r="S3070" s="70"/>
      <c r="U3070" s="70"/>
      <c r="W3070" s="70"/>
      <c r="Y3070" s="70"/>
    </row>
    <row r="3071" spans="1:25" s="69" customFormat="1" x14ac:dyDescent="0.2">
      <c r="A3071" s="66" t="s">
        <v>28</v>
      </c>
      <c r="B3071" s="66" t="s">
        <v>23</v>
      </c>
      <c r="C3071" s="66" t="s">
        <v>10</v>
      </c>
      <c r="D3071" s="66" t="s">
        <v>275</v>
      </c>
      <c r="E3071" s="87">
        <f>+IF(ISNUMBER(DATA!L976),DATA!L976,"n/a")</f>
        <v>3.5070848746962899</v>
      </c>
      <c r="F3071" s="77">
        <f>+IF(ISNUMBER(DATA!M976),DATA!M976,"n/a")</f>
        <v>-0.52714395035791195</v>
      </c>
      <c r="G3071" s="87">
        <f>+IF(ISNUMBER(DATA!V976),DATA!V976,"n/a")</f>
        <v>3.5340842668393502</v>
      </c>
      <c r="H3071" s="77">
        <f>+IF(ISNUMBER(DATA!W976),DATA!W976,"n/a")</f>
        <v>-0.52085787082567903</v>
      </c>
      <c r="I3071" s="87">
        <f>+IF(ISNUMBER(DATA!AF976),DATA!AF976,"n/a")</f>
        <v>3.4755387072034001</v>
      </c>
      <c r="J3071" s="77">
        <f>+IF(ISNUMBER(DATA!AG976),DATA!AG976,"n/a")</f>
        <v>-0.53924095470434596</v>
      </c>
      <c r="K3071" s="87">
        <f>+IF(ISNUMBER(DATA!AP976),DATA!AP976,"n/a")</f>
        <v>3.7040853976981798</v>
      </c>
      <c r="L3071" s="77">
        <f>+IF(ISNUMBER(DATA!AQ976),DATA!AQ976,"n/a")</f>
        <v>-0.51247024171015898</v>
      </c>
      <c r="M3071" s="66"/>
      <c r="N3071" s="66"/>
      <c r="O3071" s="66"/>
      <c r="P3071" s="66"/>
      <c r="Q3071" s="66"/>
      <c r="S3071" s="70"/>
      <c r="U3071" s="70"/>
      <c r="W3071" s="70"/>
      <c r="Y3071" s="70"/>
    </row>
    <row r="3072" spans="1:25" s="69" customFormat="1" x14ac:dyDescent="0.2">
      <c r="A3072" s="66" t="s">
        <v>28</v>
      </c>
      <c r="B3072" s="66" t="s">
        <v>23</v>
      </c>
      <c r="C3072" s="66" t="s">
        <v>10</v>
      </c>
      <c r="D3072" s="66" t="s">
        <v>276</v>
      </c>
      <c r="E3072" s="87">
        <f>+IF(ISNUMBER(DATA!L977),DATA!L977,"n/a")</f>
        <v>8.2216656959813594</v>
      </c>
      <c r="F3072" s="77">
        <f>+IF(ISNUMBER(DATA!M977),DATA!M977,"n/a")</f>
        <v>8.7211456501982296E-2</v>
      </c>
      <c r="G3072" s="87">
        <f>+IF(ISNUMBER(DATA!V977),DATA!V977,"n/a")</f>
        <v>7.92584721800573</v>
      </c>
      <c r="H3072" s="77">
        <f>+IF(ISNUMBER(DATA!W977),DATA!W977,"n/a")</f>
        <v>4.1932597320043098E-2</v>
      </c>
      <c r="I3072" s="87">
        <f>+IF(ISNUMBER(DATA!AF977),DATA!AF977,"n/a")</f>
        <v>7.6980806935536004</v>
      </c>
      <c r="J3072" s="77">
        <f>+IF(ISNUMBER(DATA!AG977),DATA!AG977,"n/a")</f>
        <v>1.38776503650815E-2</v>
      </c>
      <c r="K3072" s="87">
        <f>+IF(ISNUMBER(DATA!AP977),DATA!AP977,"n/a")</f>
        <v>7.3597972527941202</v>
      </c>
      <c r="L3072" s="77">
        <f>+IF(ISNUMBER(DATA!AQ977),DATA!AQ977,"n/a")</f>
        <v>2.2065653838946001E-2</v>
      </c>
      <c r="M3072" s="66"/>
      <c r="N3072" s="66"/>
      <c r="O3072" s="66"/>
      <c r="P3072" s="66"/>
      <c r="Q3072" s="66"/>
      <c r="S3072" s="70"/>
      <c r="U3072" s="70"/>
      <c r="W3072" s="70"/>
      <c r="Y3072" s="70"/>
    </row>
    <row r="3073" spans="1:25" s="69" customFormat="1" x14ac:dyDescent="0.2">
      <c r="A3073" s="66" t="s">
        <v>28</v>
      </c>
      <c r="B3073" s="66" t="s">
        <v>23</v>
      </c>
      <c r="C3073" s="66" t="s">
        <v>10</v>
      </c>
      <c r="D3073" s="66" t="s">
        <v>277</v>
      </c>
      <c r="E3073" s="87">
        <f>+IF(ISNUMBER(DATA!L978),DATA!L978,"n/a")</f>
        <v>6.6527505757269196</v>
      </c>
      <c r="F3073" s="77">
        <f>+IF(ISNUMBER(DATA!M978),DATA!M978,"n/a")</f>
        <v>-0.13320134383152199</v>
      </c>
      <c r="G3073" s="87">
        <f>+IF(ISNUMBER(DATA!V978),DATA!V978,"n/a")</f>
        <v>6.9393348654964901</v>
      </c>
      <c r="H3073" s="77">
        <f>+IF(ISNUMBER(DATA!W978),DATA!W978,"n/a")</f>
        <v>-0.106841381872038</v>
      </c>
      <c r="I3073" s="87">
        <f>+IF(ISNUMBER(DATA!AF978),DATA!AF978,"n/a")</f>
        <v>7.0937061845878304</v>
      </c>
      <c r="J3073" s="77">
        <f>+IF(ISNUMBER(DATA!AG978),DATA!AG978,"n/a")</f>
        <v>-7.5610804605041507E-2</v>
      </c>
      <c r="K3073" s="87">
        <f>+IF(ISNUMBER(DATA!AP978),DATA!AP978,"n/a")</f>
        <v>7.2927948280865298</v>
      </c>
      <c r="L3073" s="77">
        <f>+IF(ISNUMBER(DATA!AQ978),DATA!AQ978,"n/a")</f>
        <v>-3.8037763973964397E-2</v>
      </c>
      <c r="M3073" s="66"/>
      <c r="N3073" s="66"/>
      <c r="O3073" s="66"/>
      <c r="P3073" s="66"/>
      <c r="Q3073" s="66"/>
      <c r="S3073" s="70"/>
      <c r="U3073" s="70"/>
      <c r="W3073" s="70"/>
      <c r="Y3073" s="70"/>
    </row>
    <row r="3074" spans="1:25" s="69" customFormat="1" x14ac:dyDescent="0.2">
      <c r="A3074" s="66" t="s">
        <v>28</v>
      </c>
      <c r="B3074" s="66" t="s">
        <v>23</v>
      </c>
      <c r="C3074" s="66" t="s">
        <v>10</v>
      </c>
      <c r="D3074" s="66" t="s">
        <v>278</v>
      </c>
      <c r="E3074" s="87">
        <f>+IF(ISNUMBER(DATA!L979),DATA!L979,"n/a")</f>
        <v>7.1508745492707604</v>
      </c>
      <c r="F3074" s="77">
        <f>+IF(ISNUMBER(DATA!M979),DATA!M979,"n/a")</f>
        <v>7.2734340480559295E-2</v>
      </c>
      <c r="G3074" s="87">
        <f>+IF(ISNUMBER(DATA!V979),DATA!V979,"n/a")</f>
        <v>7.0744092406662196</v>
      </c>
      <c r="H3074" s="77">
        <f>+IF(ISNUMBER(DATA!W979),DATA!W979,"n/a")</f>
        <v>7.4057297505201097E-2</v>
      </c>
      <c r="I3074" s="87">
        <f>+IF(ISNUMBER(DATA!AF979),DATA!AF979,"n/a")</f>
        <v>6.8864401812520004</v>
      </c>
      <c r="J3074" s="77">
        <f>+IF(ISNUMBER(DATA!AG979),DATA!AG979,"n/a")</f>
        <v>5.4903273752543502E-2</v>
      </c>
      <c r="K3074" s="87">
        <f>+IF(ISNUMBER(DATA!AP979),DATA!AP979,"n/a")</f>
        <v>6.9258067018732401</v>
      </c>
      <c r="L3074" s="77">
        <f>+IF(ISNUMBER(DATA!AQ979),DATA!AQ979,"n/a")</f>
        <v>3.1279685245640398E-2</v>
      </c>
      <c r="M3074" s="66"/>
      <c r="N3074" s="66"/>
      <c r="O3074" s="66"/>
      <c r="P3074" s="66"/>
      <c r="Q3074" s="66"/>
      <c r="S3074" s="70"/>
      <c r="U3074" s="70"/>
      <c r="W3074" s="70"/>
      <c r="Y3074" s="70"/>
    </row>
    <row r="3075" spans="1:25" s="69" customFormat="1" x14ac:dyDescent="0.2">
      <c r="A3075" s="66" t="s">
        <v>28</v>
      </c>
      <c r="B3075" s="66" t="s">
        <v>23</v>
      </c>
      <c r="C3075" s="66" t="s">
        <v>10</v>
      </c>
      <c r="D3075" s="66" t="s">
        <v>279</v>
      </c>
      <c r="E3075" s="87">
        <f>+IF(ISNUMBER(DATA!L980),DATA!L980,"n/a")</f>
        <v>4.7500267836687202</v>
      </c>
      <c r="F3075" s="77">
        <f>+IF(ISNUMBER(DATA!M980),DATA!M980,"n/a")</f>
        <v>0.26900469991759202</v>
      </c>
      <c r="G3075" s="87">
        <f>+IF(ISNUMBER(DATA!V980),DATA!V980,"n/a")</f>
        <v>4.65201088233942</v>
      </c>
      <c r="H3075" s="77">
        <f>+IF(ISNUMBER(DATA!W980),DATA!W980,"n/a")</f>
        <v>0.141444798861803</v>
      </c>
      <c r="I3075" s="87">
        <f>+IF(ISNUMBER(DATA!AF980),DATA!AF980,"n/a")</f>
        <v>4.6267817501019399</v>
      </c>
      <c r="J3075" s="77">
        <f>+IF(ISNUMBER(DATA!AG980),DATA!AG980,"n/a")</f>
        <v>5.2299369765563597E-2</v>
      </c>
      <c r="K3075" s="87">
        <f>+IF(ISNUMBER(DATA!AP980),DATA!AP980,"n/a")</f>
        <v>4.6187019177418902</v>
      </c>
      <c r="L3075" s="77">
        <f>+IF(ISNUMBER(DATA!AQ980),DATA!AQ980,"n/a")</f>
        <v>-3.7915175836237297E-2</v>
      </c>
      <c r="M3075" s="66"/>
      <c r="N3075" s="66"/>
      <c r="O3075" s="66"/>
      <c r="P3075" s="66"/>
      <c r="Q3075" s="66"/>
      <c r="S3075" s="70"/>
      <c r="U3075" s="70"/>
      <c r="W3075" s="70"/>
      <c r="Y3075" s="70"/>
    </row>
    <row r="3076" spans="1:25" s="69" customFormat="1" x14ac:dyDescent="0.2">
      <c r="A3076" s="66" t="s">
        <v>28</v>
      </c>
      <c r="B3076" s="66" t="s">
        <v>23</v>
      </c>
      <c r="C3076" s="66" t="s">
        <v>10</v>
      </c>
      <c r="D3076" s="66" t="s">
        <v>280</v>
      </c>
      <c r="E3076" s="87">
        <f>+IF(ISNUMBER(DATA!L981),DATA!L981,"n/a")</f>
        <v>7.4231676379842302</v>
      </c>
      <c r="F3076" s="77">
        <f>+IF(ISNUMBER(DATA!M981),DATA!M981,"n/a")</f>
        <v>-0.10147575870843201</v>
      </c>
      <c r="G3076" s="87">
        <f>+IF(ISNUMBER(DATA!V981),DATA!V981,"n/a")</f>
        <v>7.5151006468004997</v>
      </c>
      <c r="H3076" s="77">
        <f>+IF(ISNUMBER(DATA!W981),DATA!W981,"n/a")</f>
        <v>-9.6318471635432307E-2</v>
      </c>
      <c r="I3076" s="87">
        <f>+IF(ISNUMBER(DATA!AF981),DATA!AF981,"n/a")</f>
        <v>7.6078528816527102</v>
      </c>
      <c r="J3076" s="77">
        <f>+IF(ISNUMBER(DATA!AG981),DATA!AG981,"n/a")</f>
        <v>-9.28022284272393E-2</v>
      </c>
      <c r="K3076" s="87">
        <f>+IF(ISNUMBER(DATA!AP981),DATA!AP981,"n/a")</f>
        <v>7.5593742677651701</v>
      </c>
      <c r="L3076" s="77">
        <f>+IF(ISNUMBER(DATA!AQ981),DATA!AQ981,"n/a")</f>
        <v>-8.4310071006037504E-2</v>
      </c>
      <c r="M3076" s="66"/>
      <c r="N3076" s="66"/>
      <c r="O3076" s="66"/>
      <c r="P3076" s="66"/>
      <c r="Q3076" s="66"/>
      <c r="S3076" s="70"/>
      <c r="U3076" s="70"/>
      <c r="W3076" s="70"/>
      <c r="Y3076" s="70"/>
    </row>
    <row r="3077" spans="1:25" s="69" customFormat="1" x14ac:dyDescent="0.2">
      <c r="A3077" s="66" t="s">
        <v>28</v>
      </c>
      <c r="B3077" s="66" t="s">
        <v>23</v>
      </c>
      <c r="C3077" s="66" t="s">
        <v>10</v>
      </c>
      <c r="D3077" s="66" t="s">
        <v>281</v>
      </c>
      <c r="E3077" s="87">
        <f>+IF(ISNUMBER(DATA!L982),DATA!L982,"n/a")</f>
        <v>5.9705988763367399</v>
      </c>
      <c r="F3077" s="77">
        <f>+IF(ISNUMBER(DATA!M982),DATA!M982,"n/a")</f>
        <v>-0.29555345130737398</v>
      </c>
      <c r="G3077" s="87">
        <f>+IF(ISNUMBER(DATA!V982),DATA!V982,"n/a")</f>
        <v>6.04988963763138</v>
      </c>
      <c r="H3077" s="77">
        <f>+IF(ISNUMBER(DATA!W982),DATA!W982,"n/a")</f>
        <v>-0.28698905352054999</v>
      </c>
      <c r="I3077" s="87">
        <f>+IF(ISNUMBER(DATA!AF982),DATA!AF982,"n/a")</f>
        <v>6.0592837852224104</v>
      </c>
      <c r="J3077" s="77">
        <f>+IF(ISNUMBER(DATA!AG982),DATA!AG982,"n/a")</f>
        <v>-0.28579821202820499</v>
      </c>
      <c r="K3077" s="87">
        <f>+IF(ISNUMBER(DATA!AP982),DATA!AP982,"n/a")</f>
        <v>5.9980276131825399</v>
      </c>
      <c r="L3077" s="77">
        <f>+IF(ISNUMBER(DATA!AQ982),DATA!AQ982,"n/a")</f>
        <v>-0.26836560160011902</v>
      </c>
      <c r="M3077" s="66"/>
      <c r="N3077" s="66"/>
      <c r="O3077" s="66"/>
      <c r="P3077" s="66"/>
      <c r="Q3077" s="66"/>
      <c r="S3077" s="70"/>
      <c r="U3077" s="70"/>
      <c r="W3077" s="70"/>
      <c r="Y3077" s="70"/>
    </row>
    <row r="3078" spans="1:25" s="69" customFormat="1" x14ac:dyDescent="0.2">
      <c r="A3078" s="66" t="s">
        <v>28</v>
      </c>
      <c r="B3078" s="66" t="s">
        <v>23</v>
      </c>
      <c r="C3078" s="66" t="s">
        <v>10</v>
      </c>
      <c r="D3078" s="66" t="s">
        <v>282</v>
      </c>
      <c r="E3078" s="87">
        <f>+IF(ISNUMBER(DATA!L983),DATA!L983,"n/a")</f>
        <v>5.5546463394620504</v>
      </c>
      <c r="F3078" s="77">
        <f>+IF(ISNUMBER(DATA!M983),DATA!M983,"n/a")</f>
        <v>-3.0605566189262801E-4</v>
      </c>
      <c r="G3078" s="87">
        <f>+IF(ISNUMBER(DATA!V983),DATA!V983,"n/a")</f>
        <v>5.6620818891590599</v>
      </c>
      <c r="H3078" s="77">
        <f>+IF(ISNUMBER(DATA!W983),DATA!W983,"n/a")</f>
        <v>3.9392853804278503E-2</v>
      </c>
      <c r="I3078" s="87">
        <f>+IF(ISNUMBER(DATA!AF983),DATA!AF983,"n/a")</f>
        <v>5.6244573491538796</v>
      </c>
      <c r="J3078" s="77">
        <f>+IF(ISNUMBER(DATA!AG983),DATA!AG983,"n/a")</f>
        <v>3.9918933531815602E-3</v>
      </c>
      <c r="K3078" s="87">
        <f>+IF(ISNUMBER(DATA!AP983),DATA!AP983,"n/a")</f>
        <v>5.6485964420954096</v>
      </c>
      <c r="L3078" s="77">
        <f>+IF(ISNUMBER(DATA!AQ983),DATA!AQ983,"n/a")</f>
        <v>-8.9044912218273001E-2</v>
      </c>
      <c r="M3078" s="66"/>
      <c r="N3078" s="66"/>
      <c r="O3078" s="66"/>
      <c r="P3078" s="66"/>
      <c r="Q3078" s="66"/>
      <c r="S3078" s="70"/>
      <c r="U3078" s="70"/>
      <c r="W3078" s="70"/>
      <c r="Y3078" s="70"/>
    </row>
    <row r="3079" spans="1:25" s="69" customFormat="1" x14ac:dyDescent="0.2">
      <c r="A3079" s="66" t="s">
        <v>28</v>
      </c>
      <c r="B3079" s="66" t="s">
        <v>23</v>
      </c>
      <c r="C3079" s="66" t="s">
        <v>10</v>
      </c>
      <c r="D3079" s="66" t="s">
        <v>283</v>
      </c>
      <c r="E3079" s="87">
        <f>+IF(ISNUMBER(DATA!L984),DATA!L984,"n/a")</f>
        <v>5.6632563019346502</v>
      </c>
      <c r="F3079" s="77">
        <f>+IF(ISNUMBER(DATA!M984),DATA!M984,"n/a")</f>
        <v>-3.9775715044818201E-2</v>
      </c>
      <c r="G3079" s="87">
        <f>+IF(ISNUMBER(DATA!V984),DATA!V984,"n/a")</f>
        <v>5.65520826916514</v>
      </c>
      <c r="H3079" s="77">
        <f>+IF(ISNUMBER(DATA!W984),DATA!W984,"n/a")</f>
        <v>-7.6579200360515604E-2</v>
      </c>
      <c r="I3079" s="87">
        <f>+IF(ISNUMBER(DATA!AF984),DATA!AF984,"n/a")</f>
        <v>5.6820142566688698</v>
      </c>
      <c r="J3079" s="77">
        <f>+IF(ISNUMBER(DATA!AG984),DATA!AG984,"n/a")</f>
        <v>-0.110629070099138</v>
      </c>
      <c r="K3079" s="87">
        <f>+IF(ISNUMBER(DATA!AP984),DATA!AP984,"n/a")</f>
        <v>5.7802837580638</v>
      </c>
      <c r="L3079" s="77">
        <f>+IF(ISNUMBER(DATA!AQ984),DATA!AQ984,"n/a")</f>
        <v>-0.156155873975275</v>
      </c>
      <c r="M3079" s="66"/>
      <c r="N3079" s="66"/>
      <c r="O3079" s="66"/>
      <c r="P3079" s="66"/>
      <c r="Q3079" s="66"/>
      <c r="S3079" s="70"/>
      <c r="U3079" s="70"/>
      <c r="W3079" s="70"/>
      <c r="Y3079" s="70"/>
    </row>
    <row r="3080" spans="1:25" s="69" customFormat="1" x14ac:dyDescent="0.2">
      <c r="A3080" s="66" t="s">
        <v>28</v>
      </c>
      <c r="B3080" s="66" t="s">
        <v>23</v>
      </c>
      <c r="C3080" s="66" t="s">
        <v>10</v>
      </c>
      <c r="D3080" s="66" t="s">
        <v>284</v>
      </c>
      <c r="E3080" s="87">
        <f>+IF(ISNUMBER(DATA!L985),DATA!L985,"n/a")</f>
        <v>5.9614548514925696</v>
      </c>
      <c r="F3080" s="77">
        <f>+IF(ISNUMBER(DATA!M985),DATA!M985,"n/a")</f>
        <v>-0.31871936787604199</v>
      </c>
      <c r="G3080" s="87">
        <f>+IF(ISNUMBER(DATA!V985),DATA!V985,"n/a")</f>
        <v>6.0690620234455803</v>
      </c>
      <c r="H3080" s="77">
        <f>+IF(ISNUMBER(DATA!W985),DATA!W985,"n/a")</f>
        <v>-0.31242546591072601</v>
      </c>
      <c r="I3080" s="87">
        <f>+IF(ISNUMBER(DATA!AF985),DATA!AF985,"n/a")</f>
        <v>6.0938595406277303</v>
      </c>
      <c r="J3080" s="77">
        <f>+IF(ISNUMBER(DATA!AG985),DATA!AG985,"n/a")</f>
        <v>-0.31063243709937</v>
      </c>
      <c r="K3080" s="87">
        <f>+IF(ISNUMBER(DATA!AP985),DATA!AP985,"n/a")</f>
        <v>6.0679915662997903</v>
      </c>
      <c r="L3080" s="77">
        <f>+IF(ISNUMBER(DATA!AQ985),DATA!AQ985,"n/a")</f>
        <v>-0.280765533770718</v>
      </c>
      <c r="M3080" s="66"/>
      <c r="N3080" s="66"/>
      <c r="O3080" s="66"/>
      <c r="P3080" s="66"/>
      <c r="Q3080" s="66"/>
      <c r="S3080" s="70"/>
      <c r="U3080" s="70"/>
      <c r="W3080" s="70"/>
      <c r="Y3080" s="70"/>
    </row>
    <row r="3081" spans="1:25" s="69" customFormat="1" x14ac:dyDescent="0.2">
      <c r="A3081" s="66" t="s">
        <v>28</v>
      </c>
      <c r="B3081" s="66" t="s">
        <v>23</v>
      </c>
      <c r="C3081" s="66" t="s">
        <v>10</v>
      </c>
      <c r="D3081" s="66" t="s">
        <v>285</v>
      </c>
      <c r="E3081" s="87">
        <f>+IF(ISNUMBER(DATA!L986),DATA!L986,"n/a")</f>
        <v>5.5740386518039697</v>
      </c>
      <c r="F3081" s="77">
        <f>+IF(ISNUMBER(DATA!M986),DATA!M986,"n/a")</f>
        <v>-5.5068870790891698E-2</v>
      </c>
      <c r="G3081" s="87">
        <f>+IF(ISNUMBER(DATA!V986),DATA!V986,"n/a")</f>
        <v>6.2539303966901896</v>
      </c>
      <c r="H3081" s="77">
        <f>+IF(ISNUMBER(DATA!W986),DATA!W986,"n/a")</f>
        <v>0.14172819598217301</v>
      </c>
      <c r="I3081" s="87">
        <f>+IF(ISNUMBER(DATA!AF986),DATA!AF986,"n/a")</f>
        <v>6.0520148510368603</v>
      </c>
      <c r="J3081" s="77">
        <f>+IF(ISNUMBER(DATA!AG986),DATA!AG986,"n/a")</f>
        <v>1.5014410341331301E-2</v>
      </c>
      <c r="K3081" s="87">
        <f>+IF(ISNUMBER(DATA!AP986),DATA!AP986,"n/a")</f>
        <v>5.9167652813741203</v>
      </c>
      <c r="L3081" s="77">
        <f>+IF(ISNUMBER(DATA!AQ986),DATA!AQ986,"n/a")</f>
        <v>-0.17019152825275299</v>
      </c>
      <c r="M3081" s="66"/>
      <c r="N3081" s="66"/>
      <c r="O3081" s="66"/>
      <c r="P3081" s="66"/>
      <c r="Q3081" s="66"/>
      <c r="S3081" s="70"/>
      <c r="U3081" s="70"/>
      <c r="W3081" s="70"/>
      <c r="Y3081" s="70"/>
    </row>
    <row r="3082" spans="1:25" s="69" customFormat="1" x14ac:dyDescent="0.2">
      <c r="A3082" s="66" t="s">
        <v>28</v>
      </c>
      <c r="B3082" s="66" t="s">
        <v>23</v>
      </c>
      <c r="C3082" s="66" t="s">
        <v>10</v>
      </c>
      <c r="D3082" s="66" t="s">
        <v>286</v>
      </c>
      <c r="E3082" s="87">
        <f>+IF(ISNUMBER(DATA!L987),DATA!L987,"n/a")</f>
        <v>3.8899511192033001</v>
      </c>
      <c r="F3082" s="77">
        <f>+IF(ISNUMBER(DATA!M987),DATA!M987,"n/a")</f>
        <v>-0.40333049004282301</v>
      </c>
      <c r="G3082" s="87">
        <f>+IF(ISNUMBER(DATA!V987),DATA!V987,"n/a")</f>
        <v>3.8637395833534698</v>
      </c>
      <c r="H3082" s="77">
        <f>+IF(ISNUMBER(DATA!W987),DATA!W987,"n/a")</f>
        <v>-0.39151256803616002</v>
      </c>
      <c r="I3082" s="87">
        <f>+IF(ISNUMBER(DATA!AF987),DATA!AF987,"n/a")</f>
        <v>3.7449392692700498</v>
      </c>
      <c r="J3082" s="77">
        <f>+IF(ISNUMBER(DATA!AG987),DATA!AG987,"n/a")</f>
        <v>-0.42738128564425898</v>
      </c>
      <c r="K3082" s="87">
        <f>+IF(ISNUMBER(DATA!AP987),DATA!AP987,"n/a")</f>
        <v>4.38181443232122</v>
      </c>
      <c r="L3082" s="77">
        <f>+IF(ISNUMBER(DATA!AQ987),DATA!AQ987,"n/a")</f>
        <v>-0.33398200353705398</v>
      </c>
      <c r="M3082" s="66"/>
      <c r="N3082" s="66"/>
      <c r="O3082" s="66"/>
      <c r="P3082" s="66"/>
      <c r="Q3082" s="66"/>
      <c r="S3082" s="70"/>
      <c r="U3082" s="70"/>
      <c r="W3082" s="70"/>
      <c r="Y3082" s="70"/>
    </row>
    <row r="3083" spans="1:25" s="69" customFormat="1" x14ac:dyDescent="0.2">
      <c r="A3083" s="66" t="s">
        <v>28</v>
      </c>
      <c r="B3083" s="66" t="s">
        <v>23</v>
      </c>
      <c r="C3083" s="66" t="s">
        <v>10</v>
      </c>
      <c r="D3083" s="66" t="s">
        <v>287</v>
      </c>
      <c r="E3083" s="87">
        <f>+IF(ISNUMBER(DATA!L988),DATA!L988,"n/a")</f>
        <v>3.8012298112799798</v>
      </c>
      <c r="F3083" s="77">
        <f>+IF(ISNUMBER(DATA!M988),DATA!M988,"n/a")</f>
        <v>-0.48577015617597002</v>
      </c>
      <c r="G3083" s="87">
        <f>+IF(ISNUMBER(DATA!V988),DATA!V988,"n/a")</f>
        <v>3.8806851239329698</v>
      </c>
      <c r="H3083" s="77">
        <f>+IF(ISNUMBER(DATA!W988),DATA!W988,"n/a")</f>
        <v>-0.46803548057704503</v>
      </c>
      <c r="I3083" s="87">
        <f>+IF(ISNUMBER(DATA!AF988),DATA!AF988,"n/a")</f>
        <v>3.7857473329737101</v>
      </c>
      <c r="J3083" s="77">
        <f>+IF(ISNUMBER(DATA!AG988),DATA!AG988,"n/a")</f>
        <v>-0.486040607542365</v>
      </c>
      <c r="K3083" s="87">
        <f>+IF(ISNUMBER(DATA!AP988),DATA!AP988,"n/a")</f>
        <v>4.4454634974354299</v>
      </c>
      <c r="L3083" s="77">
        <f>+IF(ISNUMBER(DATA!AQ988),DATA!AQ988,"n/a")</f>
        <v>-0.383551461466073</v>
      </c>
      <c r="M3083" s="66"/>
      <c r="N3083" s="66"/>
      <c r="O3083" s="66"/>
      <c r="P3083" s="66"/>
      <c r="Q3083" s="66"/>
      <c r="S3083" s="70"/>
      <c r="U3083" s="70"/>
      <c r="W3083" s="70"/>
      <c r="Y3083" s="70"/>
    </row>
    <row r="3084" spans="1:25" s="69" customFormat="1" x14ac:dyDescent="0.2">
      <c r="A3084" s="66" t="s">
        <v>28</v>
      </c>
      <c r="B3084" s="66" t="s">
        <v>23</v>
      </c>
      <c r="C3084" s="66" t="s">
        <v>10</v>
      </c>
      <c r="D3084" s="66" t="s">
        <v>288</v>
      </c>
      <c r="E3084" s="87">
        <f>+IF(ISNUMBER(DATA!L989),DATA!L989,"n/a")</f>
        <v>5.2867099935109199</v>
      </c>
      <c r="F3084" s="77">
        <f>+IF(ISNUMBER(DATA!M989),DATA!M989,"n/a")</f>
        <v>-1.4250660180620101E-2</v>
      </c>
      <c r="G3084" s="87">
        <f>+IF(ISNUMBER(DATA!V989),DATA!V989,"n/a")</f>
        <v>5.4253291552996901</v>
      </c>
      <c r="H3084" s="77">
        <f>+IF(ISNUMBER(DATA!W989),DATA!W989,"n/a")</f>
        <v>3.8300569678982002E-2</v>
      </c>
      <c r="I3084" s="87">
        <f>+IF(ISNUMBER(DATA!AF989),DATA!AF989,"n/a")</f>
        <v>5.3755288994674197</v>
      </c>
      <c r="J3084" s="77">
        <f>+IF(ISNUMBER(DATA!AG989),DATA!AG989,"n/a")</f>
        <v>8.9051885844125701E-3</v>
      </c>
      <c r="K3084" s="87">
        <f>+IF(ISNUMBER(DATA!AP989),DATA!AP989,"n/a")</f>
        <v>5.3849368891675597</v>
      </c>
      <c r="L3084" s="77">
        <f>+IF(ISNUMBER(DATA!AQ989),DATA!AQ989,"n/a")</f>
        <v>-6.4335445623479495E-2</v>
      </c>
      <c r="M3084" s="66"/>
      <c r="N3084" s="66"/>
      <c r="O3084" s="66"/>
      <c r="P3084" s="66"/>
      <c r="Q3084" s="66"/>
      <c r="S3084" s="70"/>
      <c r="U3084" s="70"/>
      <c r="W3084" s="70"/>
      <c r="Y3084" s="70"/>
    </row>
    <row r="3085" spans="1:25" s="69" customFormat="1" x14ac:dyDescent="0.2">
      <c r="A3085" s="66" t="s">
        <v>28</v>
      </c>
      <c r="B3085" s="66" t="s">
        <v>23</v>
      </c>
      <c r="C3085" s="66" t="s">
        <v>10</v>
      </c>
      <c r="D3085" s="66" t="s">
        <v>289</v>
      </c>
      <c r="E3085" s="87">
        <f>+IF(ISNUMBER(DATA!L990),DATA!L990,"n/a")</f>
        <v>5.4486147833084297</v>
      </c>
      <c r="F3085" s="77">
        <f>+IF(ISNUMBER(DATA!M990),DATA!M990,"n/a")</f>
        <v>-7.4836797949167103E-2</v>
      </c>
      <c r="G3085" s="87">
        <f>+IF(ISNUMBER(DATA!V990),DATA!V990,"n/a")</f>
        <v>5.4626292351808798</v>
      </c>
      <c r="H3085" s="77">
        <f>+IF(ISNUMBER(DATA!W990),DATA!W990,"n/a")</f>
        <v>-4.5283579152297998E-2</v>
      </c>
      <c r="I3085" s="87">
        <f>+IF(ISNUMBER(DATA!AF990),DATA!AF990,"n/a")</f>
        <v>5.4776941789209701</v>
      </c>
      <c r="J3085" s="77">
        <f>+IF(ISNUMBER(DATA!AG990),DATA!AG990,"n/a")</f>
        <v>-7.7456480618046802E-2</v>
      </c>
      <c r="K3085" s="87">
        <f>+IF(ISNUMBER(DATA!AP990),DATA!AP990,"n/a")</f>
        <v>5.5484713613853298</v>
      </c>
      <c r="L3085" s="77">
        <f>+IF(ISNUMBER(DATA!AQ990),DATA!AQ990,"n/a")</f>
        <v>-0.17195335671648701</v>
      </c>
      <c r="M3085" s="66"/>
      <c r="N3085" s="66"/>
      <c r="O3085" s="66"/>
      <c r="P3085" s="66"/>
      <c r="Q3085" s="66"/>
      <c r="S3085" s="70"/>
      <c r="U3085" s="70"/>
      <c r="W3085" s="70"/>
      <c r="Y3085" s="70"/>
    </row>
    <row r="3086" spans="1:25" s="69" customFormat="1" x14ac:dyDescent="0.2">
      <c r="A3086" s="66" t="s">
        <v>28</v>
      </c>
      <c r="B3086" s="66" t="s">
        <v>23</v>
      </c>
      <c r="C3086" s="66" t="s">
        <v>10</v>
      </c>
      <c r="D3086" s="66" t="s">
        <v>290</v>
      </c>
      <c r="E3086" s="87">
        <f>+IF(ISNUMBER(DATA!L991),DATA!L991,"n/a")</f>
        <v>6.1091394059481399</v>
      </c>
      <c r="F3086" s="77">
        <f>+IF(ISNUMBER(DATA!M991),DATA!M991,"n/a")</f>
        <v>7.5165383869186503E-2</v>
      </c>
      <c r="G3086" s="87">
        <f>+IF(ISNUMBER(DATA!V991),DATA!V991,"n/a")</f>
        <v>5.8380467173700197</v>
      </c>
      <c r="H3086" s="77">
        <f>+IF(ISNUMBER(DATA!W991),DATA!W991,"n/a")</f>
        <v>3.1056977882992699E-2</v>
      </c>
      <c r="I3086" s="87">
        <f>+IF(ISNUMBER(DATA!AF991),DATA!AF991,"n/a")</f>
        <v>5.8258326298944096</v>
      </c>
      <c r="J3086" s="77">
        <f>+IF(ISNUMBER(DATA!AG991),DATA!AG991,"n/a")</f>
        <v>1.5040780362004199E-2</v>
      </c>
      <c r="K3086" s="87">
        <f>+IF(ISNUMBER(DATA!AP991),DATA!AP991,"n/a")</f>
        <v>5.8712949621135202</v>
      </c>
      <c r="L3086" s="77">
        <f>+IF(ISNUMBER(DATA!AQ991),DATA!AQ991,"n/a")</f>
        <v>-4.7024413346348999E-2</v>
      </c>
      <c r="M3086" s="66"/>
      <c r="N3086" s="66"/>
      <c r="O3086" s="66"/>
      <c r="P3086" s="66"/>
      <c r="Q3086" s="66"/>
      <c r="S3086" s="70"/>
      <c r="U3086" s="70"/>
      <c r="W3086" s="70"/>
      <c r="Y3086" s="70"/>
    </row>
    <row r="3087" spans="1:25" s="69" customFormat="1" x14ac:dyDescent="0.2">
      <c r="A3087" s="66" t="s">
        <v>28</v>
      </c>
      <c r="B3087" s="66" t="s">
        <v>23</v>
      </c>
      <c r="C3087" s="66" t="s">
        <v>10</v>
      </c>
      <c r="D3087" s="66" t="s">
        <v>291</v>
      </c>
      <c r="E3087" s="87">
        <f>+IF(ISNUMBER(DATA!L992),DATA!L992,"n/a")</f>
        <v>5.5362953975939098</v>
      </c>
      <c r="F3087" s="77">
        <f>+IF(ISNUMBER(DATA!M992),DATA!M992,"n/a")</f>
        <v>-0.30825798848264402</v>
      </c>
      <c r="G3087" s="87">
        <f>+IF(ISNUMBER(DATA!V992),DATA!V992,"n/a")</f>
        <v>6.7150101247711298</v>
      </c>
      <c r="H3087" s="77">
        <f>+IF(ISNUMBER(DATA!W992),DATA!W992,"n/a")</f>
        <v>-0.19477164470720201</v>
      </c>
      <c r="I3087" s="87">
        <f>+IF(ISNUMBER(DATA!AF992),DATA!AF992,"n/a")</f>
        <v>7.1554884110364698</v>
      </c>
      <c r="J3087" s="77">
        <f>+IF(ISNUMBER(DATA!AG992),DATA!AG992,"n/a")</f>
        <v>-0.16861372620586601</v>
      </c>
      <c r="K3087" s="87">
        <f>+IF(ISNUMBER(DATA!AP992),DATA!AP992,"n/a")</f>
        <v>7.6391628334317696</v>
      </c>
      <c r="L3087" s="77">
        <f>+IF(ISNUMBER(DATA!AQ992),DATA!AQ992,"n/a")</f>
        <v>-0.15589028371920799</v>
      </c>
      <c r="M3087" s="66"/>
      <c r="N3087" s="66"/>
      <c r="O3087" s="66"/>
      <c r="P3087" s="66"/>
      <c r="Q3087" s="66"/>
      <c r="S3087" s="70"/>
      <c r="U3087" s="70"/>
      <c r="W3087" s="70"/>
      <c r="Y3087" s="70"/>
    </row>
    <row r="3088" spans="1:25" s="69" customFormat="1" x14ac:dyDescent="0.2">
      <c r="A3088" s="66" t="s">
        <v>28</v>
      </c>
      <c r="B3088" s="66" t="s">
        <v>23</v>
      </c>
      <c r="C3088" s="66" t="s">
        <v>10</v>
      </c>
      <c r="D3088" s="66" t="s">
        <v>292</v>
      </c>
      <c r="E3088" s="87">
        <f>+IF(ISNUMBER(DATA!L993),DATA!L993,"n/a")</f>
        <v>5.9967643370355201</v>
      </c>
      <c r="F3088" s="77">
        <f>+IF(ISNUMBER(DATA!M993),DATA!M993,"n/a")</f>
        <v>5.5519762467386199E-2</v>
      </c>
      <c r="G3088" s="87">
        <f>+IF(ISNUMBER(DATA!V993),DATA!V993,"n/a")</f>
        <v>5.9753046534352698</v>
      </c>
      <c r="H3088" s="77">
        <f>+IF(ISNUMBER(DATA!W993),DATA!W993,"n/a")</f>
        <v>-0.11378303225320099</v>
      </c>
      <c r="I3088" s="87">
        <f>+IF(ISNUMBER(DATA!AF993),DATA!AF993,"n/a")</f>
        <v>5.9850883719129602</v>
      </c>
      <c r="J3088" s="77">
        <f>+IF(ISNUMBER(DATA!AG993),DATA!AG993,"n/a")</f>
        <v>-0.20142191300409301</v>
      </c>
      <c r="K3088" s="87">
        <f>+IF(ISNUMBER(DATA!AP993),DATA!AP993,"n/a")</f>
        <v>5.9122860415576399</v>
      </c>
      <c r="L3088" s="77">
        <f>+IF(ISNUMBER(DATA!AQ993),DATA!AQ993,"n/a")</f>
        <v>-0.26668636432715997</v>
      </c>
      <c r="M3088" s="66"/>
      <c r="N3088" s="66"/>
      <c r="O3088" s="66"/>
      <c r="P3088" s="66"/>
      <c r="Q3088" s="66"/>
      <c r="S3088" s="70"/>
      <c r="U3088" s="70"/>
      <c r="W3088" s="70"/>
      <c r="Y3088" s="70"/>
    </row>
    <row r="3089" spans="1:25" s="69" customFormat="1" x14ac:dyDescent="0.2">
      <c r="A3089" s="66" t="s">
        <v>28</v>
      </c>
      <c r="B3089" s="66" t="s">
        <v>23</v>
      </c>
      <c r="C3089" s="66" t="s">
        <v>10</v>
      </c>
      <c r="D3089" s="66" t="s">
        <v>293</v>
      </c>
      <c r="E3089" s="87">
        <f>+IF(ISNUMBER(DATA!L994),DATA!L994,"n/a")</f>
        <v>5.2825035388191104</v>
      </c>
      <c r="F3089" s="77">
        <f>+IF(ISNUMBER(DATA!M994),DATA!M994,"n/a")</f>
        <v>-0.25147147113639301</v>
      </c>
      <c r="G3089" s="87">
        <f>+IF(ISNUMBER(DATA!V994),DATA!V994,"n/a")</f>
        <v>5.1977831384243904</v>
      </c>
      <c r="H3089" s="77">
        <f>+IF(ISNUMBER(DATA!W994),DATA!W994,"n/a")</f>
        <v>-0.26766528292900699</v>
      </c>
      <c r="I3089" s="87">
        <f>+IF(ISNUMBER(DATA!AF994),DATA!AF994,"n/a")</f>
        <v>5.1784822431180002</v>
      </c>
      <c r="J3089" s="77">
        <f>+IF(ISNUMBER(DATA!AG994),DATA!AG994,"n/a")</f>
        <v>-0.27390680073363899</v>
      </c>
      <c r="K3089" s="87">
        <f>+IF(ISNUMBER(DATA!AP994),DATA!AP994,"n/a")</f>
        <v>5.2398111589652903</v>
      </c>
      <c r="L3089" s="77">
        <f>+IF(ISNUMBER(DATA!AQ994),DATA!AQ994,"n/a")</f>
        <v>-0.24602822833812199</v>
      </c>
      <c r="M3089" s="66"/>
      <c r="N3089" s="66"/>
      <c r="O3089" s="66"/>
      <c r="P3089" s="66"/>
      <c r="Q3089" s="66"/>
      <c r="S3089" s="70"/>
      <c r="U3089" s="70"/>
      <c r="W3089" s="70"/>
      <c r="Y3089" s="70"/>
    </row>
    <row r="3090" spans="1:25" s="69" customFormat="1" x14ac:dyDescent="0.2">
      <c r="A3090" s="66" t="s">
        <v>28</v>
      </c>
      <c r="B3090" s="66" t="s">
        <v>23</v>
      </c>
      <c r="C3090" s="66" t="s">
        <v>10</v>
      </c>
      <c r="D3090" s="66" t="s">
        <v>294</v>
      </c>
      <c r="E3090" s="87">
        <f>+IF(ISNUMBER(DATA!L995),DATA!L995,"n/a")</f>
        <v>6.7108991753719804</v>
      </c>
      <c r="F3090" s="77">
        <f>+IF(ISNUMBER(DATA!M995),DATA!M995,"n/a")</f>
        <v>-1.1526437751641401E-2</v>
      </c>
      <c r="G3090" s="87">
        <f>+IF(ISNUMBER(DATA!V995),DATA!V995,"n/a")</f>
        <v>6.7603212161603103</v>
      </c>
      <c r="H3090" s="77">
        <f>+IF(ISNUMBER(DATA!W995),DATA!W995,"n/a")</f>
        <v>-3.7567935554894401E-3</v>
      </c>
      <c r="I3090" s="87">
        <f>+IF(ISNUMBER(DATA!AF995),DATA!AF995,"n/a")</f>
        <v>6.8433911310221998</v>
      </c>
      <c r="J3090" s="77">
        <f>+IF(ISNUMBER(DATA!AG995),DATA!AG995,"n/a")</f>
        <v>6.7810912121076703E-3</v>
      </c>
      <c r="K3090" s="87">
        <f>+IF(ISNUMBER(DATA!AP995),DATA!AP995,"n/a")</f>
        <v>6.8647763527902503</v>
      </c>
      <c r="L3090" s="77">
        <f>+IF(ISNUMBER(DATA!AQ995),DATA!AQ995,"n/a")</f>
        <v>-3.00054671581414E-2</v>
      </c>
      <c r="M3090" s="66"/>
      <c r="N3090" s="66"/>
      <c r="O3090" s="66"/>
      <c r="P3090" s="66"/>
      <c r="Q3090" s="66"/>
      <c r="S3090" s="70"/>
      <c r="U3090" s="70"/>
      <c r="W3090" s="70"/>
      <c r="Y3090" s="70"/>
    </row>
    <row r="3091" spans="1:25" s="69" customFormat="1" x14ac:dyDescent="0.2">
      <c r="A3091" s="66" t="s">
        <v>28</v>
      </c>
      <c r="B3091" s="66" t="s">
        <v>23</v>
      </c>
      <c r="C3091" s="66" t="s">
        <v>10</v>
      </c>
      <c r="D3091" s="66" t="s">
        <v>295</v>
      </c>
      <c r="E3091" s="87">
        <f>+IF(ISNUMBER(DATA!L996),DATA!L996,"n/a")</f>
        <v>4.59213769716313</v>
      </c>
      <c r="F3091" s="77">
        <f>+IF(ISNUMBER(DATA!M996),DATA!M996,"n/a")</f>
        <v>0.165275898967879</v>
      </c>
      <c r="G3091" s="87">
        <f>+IF(ISNUMBER(DATA!V996),DATA!V996,"n/a")</f>
        <v>4.3737335679480998</v>
      </c>
      <c r="H3091" s="77">
        <f>+IF(ISNUMBER(DATA!W996),DATA!W996,"n/a")</f>
        <v>0.114106234520868</v>
      </c>
      <c r="I3091" s="87">
        <f>+IF(ISNUMBER(DATA!AF996),DATA!AF996,"n/a")</f>
        <v>4.3207476699231302</v>
      </c>
      <c r="J3091" s="77">
        <f>+IF(ISNUMBER(DATA!AG996),DATA!AG996,"n/a")</f>
        <v>8.6769626000735595E-2</v>
      </c>
      <c r="K3091" s="87">
        <f>+IF(ISNUMBER(DATA!AP996),DATA!AP996,"n/a")</f>
        <v>4.2881673234231901</v>
      </c>
      <c r="L3091" s="77">
        <f>+IF(ISNUMBER(DATA!AQ996),DATA!AQ996,"n/a")</f>
        <v>-0.17120421076332401</v>
      </c>
      <c r="M3091" s="66"/>
      <c r="N3091" s="66"/>
      <c r="O3091" s="66"/>
      <c r="P3091" s="66"/>
      <c r="Q3091" s="66"/>
      <c r="S3091" s="70"/>
      <c r="U3091" s="70"/>
      <c r="W3091" s="70"/>
      <c r="Y3091" s="70"/>
    </row>
    <row r="3092" spans="1:25" s="69" customFormat="1" x14ac:dyDescent="0.2">
      <c r="A3092" s="66" t="s">
        <v>28</v>
      </c>
      <c r="B3092" s="66" t="s">
        <v>23</v>
      </c>
      <c r="C3092" s="66" t="s">
        <v>10</v>
      </c>
      <c r="D3092" s="66" t="s">
        <v>296</v>
      </c>
      <c r="E3092" s="87">
        <f>+IF(ISNUMBER(DATA!L997),DATA!L997,"n/a")</f>
        <v>5.7053235751165499</v>
      </c>
      <c r="F3092" s="77">
        <f>+IF(ISNUMBER(DATA!M997),DATA!M997,"n/a")</f>
        <v>0.112304318343782</v>
      </c>
      <c r="G3092" s="87">
        <f>+IF(ISNUMBER(DATA!V997),DATA!V997,"n/a")</f>
        <v>5.4569926133970803</v>
      </c>
      <c r="H3092" s="77">
        <f>+IF(ISNUMBER(DATA!W997),DATA!W997,"n/a")</f>
        <v>5.4561812711402702E-2</v>
      </c>
      <c r="I3092" s="87">
        <f>+IF(ISNUMBER(DATA!AF997),DATA!AF997,"n/a")</f>
        <v>5.4141836364236404</v>
      </c>
      <c r="J3092" s="77">
        <f>+IF(ISNUMBER(DATA!AG997),DATA!AG997,"n/a")</f>
        <v>3.1799532249274003E-2</v>
      </c>
      <c r="K3092" s="87">
        <f>+IF(ISNUMBER(DATA!AP997),DATA!AP997,"n/a")</f>
        <v>5.5534229301701803</v>
      </c>
      <c r="L3092" s="77">
        <f>+IF(ISNUMBER(DATA!AQ997),DATA!AQ997,"n/a")</f>
        <v>-8.2183749337469206E-2</v>
      </c>
      <c r="M3092" s="66"/>
      <c r="N3092" s="66"/>
      <c r="O3092" s="66"/>
      <c r="P3092" s="66"/>
      <c r="Q3092" s="66"/>
      <c r="S3092" s="70"/>
      <c r="U3092" s="70"/>
      <c r="W3092" s="70"/>
      <c r="Y3092" s="70"/>
    </row>
    <row r="3093" spans="1:25" s="69" customFormat="1" x14ac:dyDescent="0.2">
      <c r="A3093" s="66" t="s">
        <v>28</v>
      </c>
      <c r="B3093" s="66" t="s">
        <v>23</v>
      </c>
      <c r="C3093" s="66" t="s">
        <v>10</v>
      </c>
      <c r="D3093" s="66" t="s">
        <v>297</v>
      </c>
      <c r="E3093" s="87">
        <f>+IF(ISNUMBER(DATA!L998),DATA!L998,"n/a")</f>
        <v>5.3147247397265103</v>
      </c>
      <c r="F3093" s="77">
        <f>+IF(ISNUMBER(DATA!M998),DATA!M998,"n/a")</f>
        <v>-0.21075030555934099</v>
      </c>
      <c r="G3093" s="87">
        <f>+IF(ISNUMBER(DATA!V998),DATA!V998,"n/a")</f>
        <v>5.2448156836900104</v>
      </c>
      <c r="H3093" s="77">
        <f>+IF(ISNUMBER(DATA!W998),DATA!W998,"n/a")</f>
        <v>-0.226681160966753</v>
      </c>
      <c r="I3093" s="87">
        <f>+IF(ISNUMBER(DATA!AF998),DATA!AF998,"n/a")</f>
        <v>5.2147747306533798</v>
      </c>
      <c r="J3093" s="77">
        <f>+IF(ISNUMBER(DATA!AG998),DATA!AG998,"n/a")</f>
        <v>-0.235896017545903</v>
      </c>
      <c r="K3093" s="87">
        <f>+IF(ISNUMBER(DATA!AP998),DATA!AP998,"n/a")</f>
        <v>5.2706161469095498</v>
      </c>
      <c r="L3093" s="77">
        <f>+IF(ISNUMBER(DATA!AQ998),DATA!AQ998,"n/a")</f>
        <v>-0.209879868958046</v>
      </c>
      <c r="M3093" s="66"/>
      <c r="N3093" s="66"/>
      <c r="O3093" s="66"/>
      <c r="P3093" s="66"/>
      <c r="Q3093" s="66"/>
      <c r="S3093" s="70"/>
      <c r="U3093" s="70"/>
      <c r="W3093" s="70"/>
      <c r="Y3093" s="70"/>
    </row>
    <row r="3094" spans="1:25" s="69" customFormat="1" x14ac:dyDescent="0.2">
      <c r="A3094" s="66" t="s">
        <v>28</v>
      </c>
      <c r="B3094" s="66" t="s">
        <v>23</v>
      </c>
      <c r="C3094" s="66" t="s">
        <v>10</v>
      </c>
      <c r="D3094" s="66" t="s">
        <v>298</v>
      </c>
      <c r="E3094" s="87">
        <f>+IF(ISNUMBER(DATA!L999),DATA!L999,"n/a")</f>
        <v>5.0018490405258396</v>
      </c>
      <c r="F3094" s="77">
        <f>+IF(ISNUMBER(DATA!M999),DATA!M999,"n/a")</f>
        <v>1.6749947030068501E-2</v>
      </c>
      <c r="G3094" s="87">
        <f>+IF(ISNUMBER(DATA!V999),DATA!V999,"n/a")</f>
        <v>5.0311166187097403</v>
      </c>
      <c r="H3094" s="77">
        <f>+IF(ISNUMBER(DATA!W999),DATA!W999,"n/a")</f>
        <v>2.5019800478536601E-2</v>
      </c>
      <c r="I3094" s="87">
        <f>+IF(ISNUMBER(DATA!AF999),DATA!AF999,"n/a")</f>
        <v>5.0717709556698196</v>
      </c>
      <c r="J3094" s="77">
        <f>+IF(ISNUMBER(DATA!AG999),DATA!AG999,"n/a")</f>
        <v>2.20570656109354E-2</v>
      </c>
      <c r="K3094" s="87">
        <f>+IF(ISNUMBER(DATA!AP999),DATA!AP999,"n/a")</f>
        <v>5.1921123331844798</v>
      </c>
      <c r="L3094" s="77">
        <f>+IF(ISNUMBER(DATA!AQ999),DATA!AQ999,"n/a")</f>
        <v>-1.88906179411201E-2</v>
      </c>
      <c r="M3094" s="66"/>
      <c r="N3094" s="66"/>
      <c r="O3094" s="66"/>
      <c r="P3094" s="66"/>
      <c r="Q3094" s="66"/>
      <c r="S3094" s="70"/>
      <c r="U3094" s="70"/>
      <c r="W3094" s="70"/>
      <c r="Y3094" s="70"/>
    </row>
    <row r="3095" spans="1:25" s="69" customFormat="1" x14ac:dyDescent="0.2">
      <c r="A3095" s="66" t="s">
        <v>28</v>
      </c>
      <c r="B3095" s="66" t="s">
        <v>23</v>
      </c>
      <c r="C3095" s="66" t="s">
        <v>10</v>
      </c>
      <c r="D3095" s="66" t="s">
        <v>299</v>
      </c>
      <c r="E3095" s="87">
        <f>+IF(ISNUMBER(DATA!L1000),DATA!L1000,"n/a")</f>
        <v>4.3160609947115098</v>
      </c>
      <c r="F3095" s="77">
        <f>+IF(ISNUMBER(DATA!M1000),DATA!M1000,"n/a")</f>
        <v>-0.24975497583207401</v>
      </c>
      <c r="G3095" s="87">
        <f>+IF(ISNUMBER(DATA!V1000),DATA!V1000,"n/a")</f>
        <v>4.3645910072135399</v>
      </c>
      <c r="H3095" s="77">
        <f>+IF(ISNUMBER(DATA!W1000),DATA!W1000,"n/a")</f>
        <v>-0.37127454928098302</v>
      </c>
      <c r="I3095" s="87">
        <f>+IF(ISNUMBER(DATA!AF1000),DATA!AF1000,"n/a")</f>
        <v>4.27497850954797</v>
      </c>
      <c r="J3095" s="77">
        <f>+IF(ISNUMBER(DATA!AG1000),DATA!AG1000,"n/a")</f>
        <v>-0.453093253620373</v>
      </c>
      <c r="K3095" s="87">
        <f>+IF(ISNUMBER(DATA!AP1000),DATA!AP1000,"n/a")</f>
        <v>4.81805889718943</v>
      </c>
      <c r="L3095" s="77">
        <f>+IF(ISNUMBER(DATA!AQ1000),DATA!AQ1000,"n/a")</f>
        <v>-0.353805277918811</v>
      </c>
      <c r="M3095" s="66"/>
      <c r="N3095" s="66"/>
      <c r="O3095" s="66"/>
      <c r="P3095" s="66"/>
      <c r="Q3095" s="66"/>
      <c r="S3095" s="70"/>
      <c r="U3095" s="70"/>
      <c r="W3095" s="70"/>
      <c r="Y3095" s="70"/>
    </row>
    <row r="3096" spans="1:25" s="69" customFormat="1" x14ac:dyDescent="0.2">
      <c r="A3096" s="66" t="s">
        <v>28</v>
      </c>
      <c r="B3096" s="66" t="s">
        <v>23</v>
      </c>
      <c r="C3096" s="66" t="s">
        <v>10</v>
      </c>
      <c r="D3096" s="66" t="s">
        <v>300</v>
      </c>
      <c r="E3096" s="87">
        <f>+IF(ISNUMBER(DATA!L1001),DATA!L1001,"n/a")</f>
        <v>3.5988201968122202</v>
      </c>
      <c r="F3096" s="77">
        <f>+IF(ISNUMBER(DATA!M1001),DATA!M1001,"n/a")</f>
        <v>-0.39897281634447901</v>
      </c>
      <c r="G3096" s="87">
        <f>+IF(ISNUMBER(DATA!V1001),DATA!V1001,"n/a")</f>
        <v>3.5603720691215601</v>
      </c>
      <c r="H3096" s="77">
        <f>+IF(ISNUMBER(DATA!W1001),DATA!W1001,"n/a")</f>
        <v>-0.38029399035441402</v>
      </c>
      <c r="I3096" s="87">
        <f>+IF(ISNUMBER(DATA!AF1001),DATA!AF1001,"n/a")</f>
        <v>3.4969506601859299</v>
      </c>
      <c r="J3096" s="77">
        <f>+IF(ISNUMBER(DATA!AG1001),DATA!AG1001,"n/a")</f>
        <v>-0.42268698899096402</v>
      </c>
      <c r="K3096" s="87">
        <f>+IF(ISNUMBER(DATA!AP1001),DATA!AP1001,"n/a")</f>
        <v>3.66095482163679</v>
      </c>
      <c r="L3096" s="77">
        <f>+IF(ISNUMBER(DATA!AQ1001),DATA!AQ1001,"n/a")</f>
        <v>-0.40058053274286898</v>
      </c>
      <c r="M3096" s="66"/>
      <c r="N3096" s="66"/>
      <c r="O3096" s="66"/>
      <c r="P3096" s="66"/>
      <c r="Q3096" s="66"/>
      <c r="S3096" s="70"/>
      <c r="U3096" s="70"/>
      <c r="W3096" s="70"/>
      <c r="Y3096" s="70"/>
    </row>
    <row r="3097" spans="1:25" s="69" customFormat="1" x14ac:dyDescent="0.2">
      <c r="A3097" s="66" t="s">
        <v>28</v>
      </c>
      <c r="B3097" s="66" t="s">
        <v>23</v>
      </c>
      <c r="C3097" s="66" t="s">
        <v>10</v>
      </c>
      <c r="D3097" s="66" t="s">
        <v>301</v>
      </c>
      <c r="E3097" s="87">
        <f>+IF(ISNUMBER(DATA!L1002),DATA!L1002,"n/a")</f>
        <v>5.4420768967747</v>
      </c>
      <c r="F3097" s="77">
        <f>+IF(ISNUMBER(DATA!M1002),DATA!M1002,"n/a")</f>
        <v>-1.5984145536759399E-2</v>
      </c>
      <c r="G3097" s="87">
        <f>+IF(ISNUMBER(DATA!V1002),DATA!V1002,"n/a")</f>
        <v>5.4141210935185899</v>
      </c>
      <c r="H3097" s="77">
        <f>+IF(ISNUMBER(DATA!W1002),DATA!W1002,"n/a")</f>
        <v>-1.8721375101266601E-2</v>
      </c>
      <c r="I3097" s="87">
        <f>+IF(ISNUMBER(DATA!AF1002),DATA!AF1002,"n/a")</f>
        <v>5.4439181028887598</v>
      </c>
      <c r="J3097" s="77">
        <f>+IF(ISNUMBER(DATA!AG1002),DATA!AG1002,"n/a")</f>
        <v>-1.68190609466158E-2</v>
      </c>
      <c r="K3097" s="87">
        <f>+IF(ISNUMBER(DATA!AP1002),DATA!AP1002,"n/a")</f>
        <v>5.4946056806110697</v>
      </c>
      <c r="L3097" s="77">
        <f>+IF(ISNUMBER(DATA!AQ1002),DATA!AQ1002,"n/a")</f>
        <v>-3.3972407375638801E-2</v>
      </c>
      <c r="M3097" s="66"/>
      <c r="N3097" s="66"/>
      <c r="O3097" s="66"/>
      <c r="P3097" s="66"/>
      <c r="Q3097" s="66"/>
      <c r="S3097" s="70"/>
      <c r="U3097" s="70"/>
      <c r="W3097" s="70"/>
      <c r="Y3097" s="70"/>
    </row>
    <row r="3098" spans="1:25" s="69" customFormat="1" x14ac:dyDescent="0.2">
      <c r="A3098" s="66" t="s">
        <v>28</v>
      </c>
      <c r="B3098" s="66" t="s">
        <v>23</v>
      </c>
      <c r="C3098" s="66" t="s">
        <v>10</v>
      </c>
      <c r="D3098" s="66" t="s">
        <v>302</v>
      </c>
      <c r="E3098" s="87">
        <f>+IF(ISNUMBER(DATA!L1003),DATA!L1003,"n/a")</f>
        <v>5.7873307191656203</v>
      </c>
      <c r="F3098" s="77">
        <f>+IF(ISNUMBER(DATA!M1003),DATA!M1003,"n/a")</f>
        <v>3.9018582890479103E-2</v>
      </c>
      <c r="G3098" s="87">
        <f>+IF(ISNUMBER(DATA!V1003),DATA!V1003,"n/a")</f>
        <v>5.7339885498515804</v>
      </c>
      <c r="H3098" s="77">
        <f>+IF(ISNUMBER(DATA!W1003),DATA!W1003,"n/a")</f>
        <v>4.2456282579188598E-2</v>
      </c>
      <c r="I3098" s="87">
        <f>+IF(ISNUMBER(DATA!AF1003),DATA!AF1003,"n/a")</f>
        <v>5.7625076038824199</v>
      </c>
      <c r="J3098" s="77">
        <f>+IF(ISNUMBER(DATA!AG1003),DATA!AG1003,"n/a")</f>
        <v>3.9971624884428798E-2</v>
      </c>
      <c r="K3098" s="87">
        <f>+IF(ISNUMBER(DATA!AP1003),DATA!AP1003,"n/a")</f>
        <v>5.7859887642510701</v>
      </c>
      <c r="L3098" s="77">
        <f>+IF(ISNUMBER(DATA!AQ1003),DATA!AQ1003,"n/a")</f>
        <v>-2.8508763093485E-2</v>
      </c>
      <c r="M3098" s="66"/>
      <c r="N3098" s="66"/>
      <c r="O3098" s="66"/>
      <c r="P3098" s="66"/>
      <c r="Q3098" s="66"/>
      <c r="S3098" s="70"/>
      <c r="U3098" s="70"/>
      <c r="W3098" s="70"/>
      <c r="Y3098" s="70"/>
    </row>
    <row r="3099" spans="1:25" s="69" customFormat="1" x14ac:dyDescent="0.2">
      <c r="A3099" s="66" t="s">
        <v>28</v>
      </c>
      <c r="B3099" s="66" t="s">
        <v>23</v>
      </c>
      <c r="C3099" s="66" t="s">
        <v>10</v>
      </c>
      <c r="D3099" s="66" t="s">
        <v>303</v>
      </c>
      <c r="E3099" s="87">
        <f>+IF(ISNUMBER(DATA!L1004),DATA!L1004,"n/a")</f>
        <v>5.2346695633311402</v>
      </c>
      <c r="F3099" s="77">
        <f>+IF(ISNUMBER(DATA!M1004),DATA!M1004,"n/a")</f>
        <v>-2.3537442529063601E-2</v>
      </c>
      <c r="G3099" s="87">
        <f>+IF(ISNUMBER(DATA!V1004),DATA!V1004,"n/a")</f>
        <v>5.18825926495464</v>
      </c>
      <c r="H3099" s="77">
        <f>+IF(ISNUMBER(DATA!W1004),DATA!W1004,"n/a")</f>
        <v>-2.6563134672447E-3</v>
      </c>
      <c r="I3099" s="87">
        <f>+IF(ISNUMBER(DATA!AF1004),DATA!AF1004,"n/a")</f>
        <v>5.1888319612961098</v>
      </c>
      <c r="J3099" s="77">
        <f>+IF(ISNUMBER(DATA!AG1004),DATA!AG1004,"n/a")</f>
        <v>-1.6304457694133301E-2</v>
      </c>
      <c r="K3099" s="87">
        <f>+IF(ISNUMBER(DATA!AP1004),DATA!AP1004,"n/a")</f>
        <v>5.2563157958743103</v>
      </c>
      <c r="L3099" s="77">
        <f>+IF(ISNUMBER(DATA!AQ1004),DATA!AQ1004,"n/a")</f>
        <v>-6.8533949026570798E-2</v>
      </c>
      <c r="M3099" s="66"/>
      <c r="N3099" s="66"/>
      <c r="O3099" s="66"/>
      <c r="P3099" s="66"/>
      <c r="Q3099" s="66"/>
      <c r="S3099" s="70"/>
      <c r="U3099" s="70"/>
      <c r="W3099" s="70"/>
      <c r="Y3099" s="70"/>
    </row>
    <row r="3100" spans="1:25" s="69" customFormat="1" x14ac:dyDescent="0.2">
      <c r="A3100" s="66" t="s">
        <v>28</v>
      </c>
      <c r="B3100" s="66" t="s">
        <v>23</v>
      </c>
      <c r="C3100" s="66" t="s">
        <v>10</v>
      </c>
      <c r="D3100" s="66" t="s">
        <v>304</v>
      </c>
      <c r="E3100" s="87">
        <f>+IF(ISNUMBER(DATA!L1005),DATA!L1005,"n/a")</f>
        <v>4.4830078370506801</v>
      </c>
      <c r="F3100" s="77">
        <f>+IF(ISNUMBER(DATA!M1005),DATA!M1005,"n/a")</f>
        <v>-0.37953108299817501</v>
      </c>
      <c r="G3100" s="87">
        <f>+IF(ISNUMBER(DATA!V1005),DATA!V1005,"n/a")</f>
        <v>4.6179242841371497</v>
      </c>
      <c r="H3100" s="77">
        <f>+IF(ISNUMBER(DATA!W1005),DATA!W1005,"n/a")</f>
        <v>-0.42517679398098401</v>
      </c>
      <c r="I3100" s="87">
        <f>+IF(ISNUMBER(DATA!AF1005),DATA!AF1005,"n/a")</f>
        <v>4.4957057499013002</v>
      </c>
      <c r="J3100" s="77">
        <f>+IF(ISNUMBER(DATA!AG1005),DATA!AG1005,"n/a")</f>
        <v>-0.45896624110149897</v>
      </c>
      <c r="K3100" s="87">
        <f>+IF(ISNUMBER(DATA!AP1005),DATA!AP1005,"n/a")</f>
        <v>5.3842538430628402</v>
      </c>
      <c r="L3100" s="77">
        <f>+IF(ISNUMBER(DATA!AQ1005),DATA!AQ1005,"n/a")</f>
        <v>-0.30622960541575001</v>
      </c>
      <c r="M3100" s="66"/>
      <c r="N3100" s="66"/>
      <c r="O3100" s="66"/>
      <c r="P3100" s="66"/>
      <c r="Q3100" s="66"/>
      <c r="S3100" s="70"/>
      <c r="U3100" s="70"/>
      <c r="W3100" s="70"/>
      <c r="Y3100" s="70"/>
    </row>
    <row r="3101" spans="1:25" s="69" customFormat="1" x14ac:dyDescent="0.2">
      <c r="A3101" s="66" t="s">
        <v>28</v>
      </c>
      <c r="B3101" s="66" t="s">
        <v>23</v>
      </c>
      <c r="C3101" s="66" t="s">
        <v>10</v>
      </c>
      <c r="D3101" s="66" t="s">
        <v>305</v>
      </c>
      <c r="E3101" s="87">
        <f>+IF(ISNUMBER(DATA!L1006),DATA!L1006,"n/a")</f>
        <v>6.2468760261528402</v>
      </c>
      <c r="F3101" s="77">
        <f>+IF(ISNUMBER(DATA!M1006),DATA!M1006,"n/a")</f>
        <v>0.22210879880683501</v>
      </c>
      <c r="G3101" s="87">
        <f>+IF(ISNUMBER(DATA!V1006),DATA!V1006,"n/a")</f>
        <v>6.53420394701135</v>
      </c>
      <c r="H3101" s="77">
        <f>+IF(ISNUMBER(DATA!W1006),DATA!W1006,"n/a")</f>
        <v>0.26692027772871502</v>
      </c>
      <c r="I3101" s="87">
        <f>+IF(ISNUMBER(DATA!AF1006),DATA!AF1006,"n/a")</f>
        <v>6.6005911356895304</v>
      </c>
      <c r="J3101" s="77">
        <f>+IF(ISNUMBER(DATA!AG1006),DATA!AG1006,"n/a")</f>
        <v>0.238081100510773</v>
      </c>
      <c r="K3101" s="87">
        <f>+IF(ISNUMBER(DATA!AP1006),DATA!AP1006,"n/a")</f>
        <v>6.3155138489662104</v>
      </c>
      <c r="L3101" s="77">
        <f>+IF(ISNUMBER(DATA!AQ1006),DATA!AQ1006,"n/a")</f>
        <v>0.100113589599626</v>
      </c>
      <c r="M3101" s="66"/>
      <c r="N3101" s="66"/>
      <c r="O3101" s="66"/>
      <c r="P3101" s="66"/>
      <c r="Q3101" s="66"/>
      <c r="S3101" s="70"/>
      <c r="U3101" s="70"/>
      <c r="W3101" s="70"/>
      <c r="Y3101" s="70"/>
    </row>
    <row r="3102" spans="1:25" s="69" customFormat="1" x14ac:dyDescent="0.2">
      <c r="A3102" s="66" t="s">
        <v>28</v>
      </c>
      <c r="B3102" s="66" t="s">
        <v>23</v>
      </c>
      <c r="C3102" s="66" t="s">
        <v>10</v>
      </c>
      <c r="D3102" s="66" t="s">
        <v>306</v>
      </c>
      <c r="E3102" s="87">
        <f>+IF(ISNUMBER(DATA!L1007),DATA!L1007,"n/a")</f>
        <v>7.0267320837761096</v>
      </c>
      <c r="F3102" s="77">
        <f>+IF(ISNUMBER(DATA!M1007),DATA!M1007,"n/a")</f>
        <v>-0.19697355213845799</v>
      </c>
      <c r="G3102" s="87">
        <f>+IF(ISNUMBER(DATA!V1007),DATA!V1007,"n/a")</f>
        <v>7.1241861915016402</v>
      </c>
      <c r="H3102" s="77">
        <f>+IF(ISNUMBER(DATA!W1007),DATA!W1007,"n/a")</f>
        <v>-0.19016516332840799</v>
      </c>
      <c r="I3102" s="87">
        <f>+IF(ISNUMBER(DATA!AF1007),DATA!AF1007,"n/a")</f>
        <v>7.1488612895597097</v>
      </c>
      <c r="J3102" s="77">
        <f>+IF(ISNUMBER(DATA!AG1007),DATA!AG1007,"n/a")</f>
        <v>-0.19083913952527401</v>
      </c>
      <c r="K3102" s="87">
        <f>+IF(ISNUMBER(DATA!AP1007),DATA!AP1007,"n/a")</f>
        <v>7.2825722676145501</v>
      </c>
      <c r="L3102" s="77">
        <f>+IF(ISNUMBER(DATA!AQ1007),DATA!AQ1007,"n/a")</f>
        <v>-0.15790400681650801</v>
      </c>
      <c r="M3102" s="66"/>
      <c r="N3102" s="66"/>
      <c r="O3102" s="66"/>
      <c r="P3102" s="66"/>
      <c r="Q3102" s="66"/>
      <c r="S3102" s="70"/>
      <c r="U3102" s="70"/>
      <c r="W3102" s="70"/>
      <c r="Y3102" s="70"/>
    </row>
    <row r="3103" spans="1:25" s="69" customFormat="1" x14ac:dyDescent="0.2">
      <c r="A3103" s="66" t="s">
        <v>28</v>
      </c>
      <c r="B3103" s="66" t="s">
        <v>23</v>
      </c>
      <c r="C3103" s="66" t="s">
        <v>10</v>
      </c>
      <c r="D3103" s="66" t="s">
        <v>307</v>
      </c>
      <c r="E3103" s="87">
        <f>+IF(ISNUMBER(DATA!L1008),DATA!L1008,"n/a")</f>
        <v>4.30092491659234</v>
      </c>
      <c r="F3103" s="77">
        <f>+IF(ISNUMBER(DATA!M1008),DATA!M1008,"n/a")</f>
        <v>0.1161521348133</v>
      </c>
      <c r="G3103" s="87">
        <f>+IF(ISNUMBER(DATA!V1008),DATA!V1008,"n/a")</f>
        <v>4.3100843405043801</v>
      </c>
      <c r="H3103" s="77">
        <f>+IF(ISNUMBER(DATA!W1008),DATA!W1008,"n/a")</f>
        <v>5.3427152416041603E-2</v>
      </c>
      <c r="I3103" s="87">
        <f>+IF(ISNUMBER(DATA!AF1008),DATA!AF1008,"n/a")</f>
        <v>4.2969937325857703</v>
      </c>
      <c r="J3103" s="77">
        <f>+IF(ISNUMBER(DATA!AG1008),DATA!AG1008,"n/a")</f>
        <v>-2.9795770464662499E-2</v>
      </c>
      <c r="K3103" s="87">
        <f>+IF(ISNUMBER(DATA!AP1008),DATA!AP1008,"n/a")</f>
        <v>4.1989965328467402</v>
      </c>
      <c r="L3103" s="77">
        <f>+IF(ISNUMBER(DATA!AQ1008),DATA!AQ1008,"n/a")</f>
        <v>-0.168890376875523</v>
      </c>
      <c r="M3103" s="66"/>
      <c r="N3103" s="66"/>
      <c r="O3103" s="66"/>
      <c r="P3103" s="66"/>
      <c r="Q3103" s="66"/>
      <c r="S3103" s="70"/>
      <c r="U3103" s="70"/>
      <c r="W3103" s="70"/>
      <c r="Y3103" s="70"/>
    </row>
    <row r="3104" spans="1:25" s="69" customFormat="1" x14ac:dyDescent="0.2">
      <c r="A3104" s="66" t="s">
        <v>28</v>
      </c>
      <c r="B3104" s="66" t="s">
        <v>23</v>
      </c>
      <c r="C3104" s="66" t="s">
        <v>10</v>
      </c>
      <c r="D3104" s="66" t="s">
        <v>308</v>
      </c>
      <c r="E3104" s="87">
        <f>+IF(ISNUMBER(DATA!L1009),DATA!L1009,"n/a")</f>
        <v>6.4224281549354396</v>
      </c>
      <c r="F3104" s="77">
        <f>+IF(ISNUMBER(DATA!M1009),DATA!M1009,"n/a")</f>
        <v>-0.198663436886968</v>
      </c>
      <c r="G3104" s="87">
        <f>+IF(ISNUMBER(DATA!V1009),DATA!V1009,"n/a")</f>
        <v>6.4075857723117302</v>
      </c>
      <c r="H3104" s="77">
        <f>+IF(ISNUMBER(DATA!W1009),DATA!W1009,"n/a")</f>
        <v>-0.19250685969734699</v>
      </c>
      <c r="I3104" s="87">
        <f>+IF(ISNUMBER(DATA!AF1009),DATA!AF1009,"n/a")</f>
        <v>6.4273383363493197</v>
      </c>
      <c r="J3104" s="77">
        <f>+IF(ISNUMBER(DATA!AG1009),DATA!AG1009,"n/a")</f>
        <v>-0.20429087530481099</v>
      </c>
      <c r="K3104" s="87">
        <f>+IF(ISNUMBER(DATA!AP1009),DATA!AP1009,"n/a")</f>
        <v>6.8106537903643698</v>
      </c>
      <c r="L3104" s="77">
        <f>+IF(ISNUMBER(DATA!AQ1009),DATA!AQ1009,"n/a")</f>
        <v>-0.18213166728677499</v>
      </c>
      <c r="M3104" s="66"/>
      <c r="N3104" s="66"/>
      <c r="O3104" s="66"/>
      <c r="P3104" s="66"/>
      <c r="Q3104" s="66"/>
      <c r="S3104" s="70"/>
      <c r="U3104" s="70"/>
      <c r="W3104" s="70"/>
      <c r="Y3104" s="70"/>
    </row>
    <row r="3105" spans="1:25" s="69" customFormat="1" x14ac:dyDescent="0.2">
      <c r="A3105" s="66" t="s">
        <v>28</v>
      </c>
      <c r="B3105" s="66" t="s">
        <v>23</v>
      </c>
      <c r="C3105" s="66" t="s">
        <v>10</v>
      </c>
      <c r="D3105" s="66" t="s">
        <v>309</v>
      </c>
      <c r="E3105" s="87">
        <f>+IF(ISNUMBER(DATA!L1010),DATA!L1010,"n/a")</f>
        <v>5.4810001799154398</v>
      </c>
      <c r="F3105" s="77">
        <f>+IF(ISNUMBER(DATA!M1010),DATA!M1010,"n/a")</f>
        <v>-0.31435735524684999</v>
      </c>
      <c r="G3105" s="87">
        <f>+IF(ISNUMBER(DATA!V1010),DATA!V1010,"n/a")</f>
        <v>5.4015959865207899</v>
      </c>
      <c r="H3105" s="77">
        <f>+IF(ISNUMBER(DATA!W1010),DATA!W1010,"n/a")</f>
        <v>-0.28626125154170601</v>
      </c>
      <c r="I3105" s="87">
        <f>+IF(ISNUMBER(DATA!AF1010),DATA!AF1010,"n/a")</f>
        <v>5.3928417613425399</v>
      </c>
      <c r="J3105" s="77">
        <f>+IF(ISNUMBER(DATA!AG1010),DATA!AG1010,"n/a")</f>
        <v>-0.27328537773955902</v>
      </c>
      <c r="K3105" s="87">
        <f>+IF(ISNUMBER(DATA!AP1010),DATA!AP1010,"n/a")</f>
        <v>5.9529102067100101</v>
      </c>
      <c r="L3105" s="77">
        <f>+IF(ISNUMBER(DATA!AQ1010),DATA!AQ1010,"n/a")</f>
        <v>-0.231447316254803</v>
      </c>
      <c r="M3105" s="66"/>
      <c r="N3105" s="66"/>
      <c r="O3105" s="66"/>
      <c r="P3105" s="66"/>
      <c r="Q3105" s="66"/>
      <c r="S3105" s="70"/>
      <c r="U3105" s="70"/>
      <c r="W3105" s="70"/>
      <c r="Y3105" s="70"/>
    </row>
    <row r="3106" spans="1:25" s="69" customFormat="1" x14ac:dyDescent="0.2">
      <c r="A3106" s="66" t="s">
        <v>28</v>
      </c>
      <c r="B3106" s="66" t="s">
        <v>23</v>
      </c>
      <c r="C3106" s="66" t="s">
        <v>10</v>
      </c>
      <c r="D3106" s="66" t="s">
        <v>310</v>
      </c>
      <c r="E3106" s="87">
        <f>+IF(ISNUMBER(DATA!L1011),DATA!L1011,"n/a")</f>
        <v>5.7343589086473896</v>
      </c>
      <c r="F3106" s="77">
        <f>+IF(ISNUMBER(DATA!M1011),DATA!M1011,"n/a")</f>
        <v>-0.13250374128399001</v>
      </c>
      <c r="G3106" s="87">
        <f>+IF(ISNUMBER(DATA!V1011),DATA!V1011,"n/a")</f>
        <v>5.5594707745549501</v>
      </c>
      <c r="H3106" s="77">
        <f>+IF(ISNUMBER(DATA!W1011),DATA!W1011,"n/a")</f>
        <v>-0.19023178608055599</v>
      </c>
      <c r="I3106" s="87">
        <f>+IF(ISNUMBER(DATA!AF1011),DATA!AF1011,"n/a")</f>
        <v>5.54401711342899</v>
      </c>
      <c r="J3106" s="77">
        <f>+IF(ISNUMBER(DATA!AG1011),DATA!AG1011,"n/a")</f>
        <v>-0.22020155584934401</v>
      </c>
      <c r="K3106" s="87">
        <f>+IF(ISNUMBER(DATA!AP1011),DATA!AP1011,"n/a")</f>
        <v>5.9310374788986104</v>
      </c>
      <c r="L3106" s="77">
        <f>+IF(ISNUMBER(DATA!AQ1011),DATA!AQ1011,"n/a")</f>
        <v>-0.201103930461589</v>
      </c>
      <c r="M3106" s="66"/>
      <c r="N3106" s="66"/>
      <c r="O3106" s="66"/>
      <c r="P3106" s="66"/>
      <c r="Q3106" s="66"/>
      <c r="S3106" s="70"/>
      <c r="U3106" s="70"/>
      <c r="W3106" s="70"/>
      <c r="Y3106" s="70"/>
    </row>
    <row r="3107" spans="1:25" s="69" customFormat="1" x14ac:dyDescent="0.2">
      <c r="A3107" s="66" t="s">
        <v>28</v>
      </c>
      <c r="B3107" s="66" t="s">
        <v>23</v>
      </c>
      <c r="C3107" s="66" t="s">
        <v>10</v>
      </c>
      <c r="D3107" s="66" t="s">
        <v>311</v>
      </c>
      <c r="E3107" s="87">
        <f>+IF(ISNUMBER(DATA!L1012),DATA!L1012,"n/a")</f>
        <v>6.1342057974697299</v>
      </c>
      <c r="F3107" s="77">
        <f>+IF(ISNUMBER(DATA!M1012),DATA!M1012,"n/a")</f>
        <v>-0.22715490619835699</v>
      </c>
      <c r="G3107" s="87">
        <f>+IF(ISNUMBER(DATA!V1012),DATA!V1012,"n/a")</f>
        <v>5.83086996830838</v>
      </c>
      <c r="H3107" s="77">
        <f>+IF(ISNUMBER(DATA!W1012),DATA!W1012,"n/a")</f>
        <v>-0.26928460174333402</v>
      </c>
      <c r="I3107" s="87">
        <f>+IF(ISNUMBER(DATA!AF1012),DATA!AF1012,"n/a")</f>
        <v>5.7667887251900396</v>
      </c>
      <c r="J3107" s="77">
        <f>+IF(ISNUMBER(DATA!AG1012),DATA!AG1012,"n/a")</f>
        <v>-0.26959397547216202</v>
      </c>
      <c r="K3107" s="87">
        <f>+IF(ISNUMBER(DATA!AP1012),DATA!AP1012,"n/a")</f>
        <v>6.16118865859747</v>
      </c>
      <c r="L3107" s="77">
        <f>+IF(ISNUMBER(DATA!AQ1012),DATA!AQ1012,"n/a")</f>
        <v>-0.124545800330955</v>
      </c>
      <c r="M3107" s="66"/>
      <c r="N3107" s="66"/>
      <c r="O3107" s="66"/>
      <c r="P3107" s="66"/>
      <c r="Q3107" s="66"/>
      <c r="S3107" s="70"/>
      <c r="U3107" s="70"/>
      <c r="W3107" s="70"/>
      <c r="Y3107" s="70"/>
    </row>
    <row r="3108" spans="1:25" s="69" customFormat="1" x14ac:dyDescent="0.2">
      <c r="A3108" s="66" t="s">
        <v>28</v>
      </c>
      <c r="B3108" s="66" t="s">
        <v>23</v>
      </c>
      <c r="C3108" s="66" t="s">
        <v>10</v>
      </c>
      <c r="D3108" s="66" t="s">
        <v>312</v>
      </c>
      <c r="E3108" s="87">
        <f>+IF(ISNUMBER(DATA!L1013),DATA!L1013,"n/a")</f>
        <v>4.7980089838952296</v>
      </c>
      <c r="F3108" s="77">
        <f>+IF(ISNUMBER(DATA!M1013),DATA!M1013,"n/a")</f>
        <v>3.86052962276794E-2</v>
      </c>
      <c r="G3108" s="87">
        <f>+IF(ISNUMBER(DATA!V1013),DATA!V1013,"n/a")</f>
        <v>5.15596216024454</v>
      </c>
      <c r="H3108" s="77">
        <f>+IF(ISNUMBER(DATA!W1013),DATA!W1013,"n/a")</f>
        <v>9.6831781202987494E-2</v>
      </c>
      <c r="I3108" s="87">
        <f>+IF(ISNUMBER(DATA!AF1013),DATA!AF1013,"n/a")</f>
        <v>5.0907978944258598</v>
      </c>
      <c r="J3108" s="77">
        <f>+IF(ISNUMBER(DATA!AG1013),DATA!AG1013,"n/a")</f>
        <v>9.0749853939764105E-2</v>
      </c>
      <c r="K3108" s="87">
        <f>+IF(ISNUMBER(DATA!AP1013),DATA!AP1013,"n/a")</f>
        <v>4.9870907389573302</v>
      </c>
      <c r="L3108" s="77">
        <f>+IF(ISNUMBER(DATA!AQ1013),DATA!AQ1013,"n/a")</f>
        <v>2.4454512465159801E-2</v>
      </c>
      <c r="M3108" s="66"/>
      <c r="N3108" s="66"/>
      <c r="O3108" s="66"/>
      <c r="P3108" s="66"/>
      <c r="Q3108" s="66"/>
      <c r="S3108" s="70"/>
      <c r="U3108" s="70"/>
      <c r="W3108" s="70"/>
      <c r="Y3108" s="70"/>
    </row>
    <row r="3109" spans="1:25" s="69" customFormat="1" x14ac:dyDescent="0.2">
      <c r="A3109" s="66" t="s">
        <v>28</v>
      </c>
      <c r="B3109" s="66" t="s">
        <v>23</v>
      </c>
      <c r="C3109" s="66" t="s">
        <v>10</v>
      </c>
      <c r="D3109" s="66" t="s">
        <v>313</v>
      </c>
      <c r="E3109" s="87">
        <f>+IF(ISNUMBER(DATA!L1014),DATA!L1014,"n/a")</f>
        <v>6.0620676969635996</v>
      </c>
      <c r="F3109" s="77">
        <f>+IF(ISNUMBER(DATA!M1014),DATA!M1014,"n/a")</f>
        <v>-2.17131515914505E-2</v>
      </c>
      <c r="G3109" s="87">
        <f>+IF(ISNUMBER(DATA!V1014),DATA!V1014,"n/a")</f>
        <v>6.0863648212023298</v>
      </c>
      <c r="H3109" s="77">
        <f>+IF(ISNUMBER(DATA!W1014),DATA!W1014,"n/a")</f>
        <v>-0.15549043816931499</v>
      </c>
      <c r="I3109" s="87">
        <f>+IF(ISNUMBER(DATA!AF1014),DATA!AF1014,"n/a")</f>
        <v>6.0963932656651698</v>
      </c>
      <c r="J3109" s="77">
        <f>+IF(ISNUMBER(DATA!AG1014),DATA!AG1014,"n/a")</f>
        <v>-0.209143798495254</v>
      </c>
      <c r="K3109" s="87">
        <f>+IF(ISNUMBER(DATA!AP1014),DATA!AP1014,"n/a")</f>
        <v>6.1304917599286002</v>
      </c>
      <c r="L3109" s="77">
        <f>+IF(ISNUMBER(DATA!AQ1014),DATA!AQ1014,"n/a")</f>
        <v>-0.22398421555526399</v>
      </c>
      <c r="M3109" s="66"/>
      <c r="N3109" s="66"/>
      <c r="O3109" s="66"/>
      <c r="P3109" s="66"/>
      <c r="Q3109" s="66"/>
      <c r="S3109" s="70"/>
      <c r="U3109" s="70"/>
      <c r="W3109" s="70"/>
      <c r="Y3109" s="70"/>
    </row>
    <row r="3110" spans="1:25" s="69" customFormat="1" x14ac:dyDescent="0.2">
      <c r="A3110" s="66" t="s">
        <v>28</v>
      </c>
      <c r="B3110" s="66" t="s">
        <v>23</v>
      </c>
      <c r="C3110" s="66" t="s">
        <v>10</v>
      </c>
      <c r="D3110" s="66" t="s">
        <v>314</v>
      </c>
      <c r="E3110" s="87">
        <f>+IF(ISNUMBER(DATA!L1015),DATA!L1015,"n/a")</f>
        <v>7.1782547228161899</v>
      </c>
      <c r="F3110" s="77">
        <f>+IF(ISNUMBER(DATA!M1015),DATA!M1015,"n/a")</f>
        <v>-9.56249372305049E-2</v>
      </c>
      <c r="G3110" s="87">
        <f>+IF(ISNUMBER(DATA!V1015),DATA!V1015,"n/a")</f>
        <v>7.1897017228426403</v>
      </c>
      <c r="H3110" s="77">
        <f>+IF(ISNUMBER(DATA!W1015),DATA!W1015,"n/a")</f>
        <v>-9.5739038203305801E-2</v>
      </c>
      <c r="I3110" s="87">
        <f>+IF(ISNUMBER(DATA!AF1015),DATA!AF1015,"n/a")</f>
        <v>7.3724999771348099</v>
      </c>
      <c r="J3110" s="77">
        <f>+IF(ISNUMBER(DATA!AG1015),DATA!AG1015,"n/a")</f>
        <v>-7.2861755903624995E-2</v>
      </c>
      <c r="K3110" s="87">
        <f>+IF(ISNUMBER(DATA!AP1015),DATA!AP1015,"n/a")</f>
        <v>7.47907022410556</v>
      </c>
      <c r="L3110" s="77">
        <f>+IF(ISNUMBER(DATA!AQ1015),DATA!AQ1015,"n/a")</f>
        <v>-3.1009871259311799E-2</v>
      </c>
      <c r="M3110" s="66"/>
      <c r="N3110" s="66"/>
      <c r="O3110" s="66"/>
      <c r="P3110" s="66"/>
      <c r="Q3110" s="66"/>
      <c r="S3110" s="70"/>
      <c r="U3110" s="70"/>
      <c r="W3110" s="70"/>
      <c r="Y3110" s="70"/>
    </row>
    <row r="3111" spans="1:25" s="69" customFormat="1" x14ac:dyDescent="0.2">
      <c r="A3111" s="66" t="s">
        <v>28</v>
      </c>
      <c r="B3111" s="66" t="s">
        <v>23</v>
      </c>
      <c r="C3111" s="66" t="s">
        <v>10</v>
      </c>
      <c r="D3111" s="66" t="s">
        <v>315</v>
      </c>
      <c r="E3111" s="87">
        <f>+IF(ISNUMBER(DATA!L1016),DATA!L1016,"n/a")</f>
        <v>4.9570207306680896</v>
      </c>
      <c r="F3111" s="77">
        <f>+IF(ISNUMBER(DATA!M1016),DATA!M1016,"n/a")</f>
        <v>1.19644139635646E-2</v>
      </c>
      <c r="G3111" s="87">
        <f>+IF(ISNUMBER(DATA!V1016),DATA!V1016,"n/a")</f>
        <v>5.0363239752092896</v>
      </c>
      <c r="H3111" s="77">
        <f>+IF(ISNUMBER(DATA!W1016),DATA!W1016,"n/a")</f>
        <v>-1.82897231767047E-2</v>
      </c>
      <c r="I3111" s="87">
        <f>+IF(ISNUMBER(DATA!AF1016),DATA!AF1016,"n/a")</f>
        <v>5.0602408470600704</v>
      </c>
      <c r="J3111" s="77">
        <f>+IF(ISNUMBER(DATA!AG1016),DATA!AG1016,"n/a")</f>
        <v>-8.0883839207939401E-2</v>
      </c>
      <c r="K3111" s="87">
        <f>+IF(ISNUMBER(DATA!AP1016),DATA!AP1016,"n/a")</f>
        <v>5.0064912513815401</v>
      </c>
      <c r="L3111" s="77">
        <f>+IF(ISNUMBER(DATA!AQ1016),DATA!AQ1016,"n/a")</f>
        <v>-0.18146656403589601</v>
      </c>
      <c r="M3111" s="66"/>
      <c r="N3111" s="66"/>
      <c r="O3111" s="66"/>
      <c r="P3111" s="66"/>
      <c r="Q3111" s="66"/>
      <c r="S3111" s="70"/>
      <c r="U3111" s="70"/>
      <c r="W3111" s="70"/>
      <c r="Y3111" s="70"/>
    </row>
    <row r="3112" spans="1:25" s="69" customFormat="1" x14ac:dyDescent="0.2">
      <c r="A3112" s="66" t="s">
        <v>28</v>
      </c>
      <c r="B3112" s="66" t="s">
        <v>23</v>
      </c>
      <c r="C3112" s="66" t="s">
        <v>10</v>
      </c>
      <c r="D3112" s="66" t="s">
        <v>316</v>
      </c>
      <c r="E3112" s="87">
        <f>+IF(ISNUMBER(DATA!L1017),DATA!L1017,"n/a")</f>
        <v>5.4857189532253896</v>
      </c>
      <c r="F3112" s="77">
        <f>+IF(ISNUMBER(DATA!M1017),DATA!M1017,"n/a")</f>
        <v>3.9929101636775799E-3</v>
      </c>
      <c r="G3112" s="87">
        <f>+IF(ISNUMBER(DATA!V1017),DATA!V1017,"n/a")</f>
        <v>5.4007020864105</v>
      </c>
      <c r="H3112" s="77">
        <f>+IF(ISNUMBER(DATA!W1017),DATA!W1017,"n/a")</f>
        <v>-2.58470307683671E-3</v>
      </c>
      <c r="I3112" s="87">
        <f>+IF(ISNUMBER(DATA!AF1017),DATA!AF1017,"n/a")</f>
        <v>5.4101596002875896</v>
      </c>
      <c r="J3112" s="77">
        <f>+IF(ISNUMBER(DATA!AG1017),DATA!AG1017,"n/a")</f>
        <v>-1.2931308620419499E-2</v>
      </c>
      <c r="K3112" s="87">
        <f>+IF(ISNUMBER(DATA!AP1017),DATA!AP1017,"n/a")</f>
        <v>5.5256186705448904</v>
      </c>
      <c r="L3112" s="77">
        <f>+IF(ISNUMBER(DATA!AQ1017),DATA!AQ1017,"n/a")</f>
        <v>-7.3563865692162805E-2</v>
      </c>
      <c r="M3112" s="66"/>
      <c r="N3112" s="66"/>
      <c r="O3112" s="66"/>
      <c r="P3112" s="66"/>
      <c r="Q3112" s="66"/>
      <c r="S3112" s="70"/>
      <c r="U3112" s="70"/>
      <c r="W3112" s="70"/>
      <c r="Y3112" s="70"/>
    </row>
    <row r="3113" spans="1:25" s="69" customFormat="1" x14ac:dyDescent="0.2">
      <c r="A3113" s="66" t="s">
        <v>28</v>
      </c>
      <c r="B3113" s="66" t="s">
        <v>23</v>
      </c>
      <c r="C3113" s="66" t="s">
        <v>10</v>
      </c>
      <c r="D3113" s="66" t="s">
        <v>317</v>
      </c>
      <c r="E3113" s="87">
        <f>+IF(ISNUMBER(DATA!L1018),DATA!L1018,"n/a")</f>
        <v>5.8323977495944197</v>
      </c>
      <c r="F3113" s="77">
        <f>+IF(ISNUMBER(DATA!M1018),DATA!M1018,"n/a")</f>
        <v>2.0143483036519E-2</v>
      </c>
      <c r="G3113" s="87">
        <f>+IF(ISNUMBER(DATA!V1018),DATA!V1018,"n/a")</f>
        <v>5.7032424607822501</v>
      </c>
      <c r="H3113" s="77">
        <f>+IF(ISNUMBER(DATA!W1018),DATA!W1018,"n/a")</f>
        <v>6.68322541707938E-4</v>
      </c>
      <c r="I3113" s="87">
        <f>+IF(ISNUMBER(DATA!AF1018),DATA!AF1018,"n/a")</f>
        <v>5.6087214349468697</v>
      </c>
      <c r="J3113" s="77">
        <f>+IF(ISNUMBER(DATA!AG1018),DATA!AG1018,"n/a")</f>
        <v>-4.4535540441253803E-2</v>
      </c>
      <c r="K3113" s="87">
        <f>+IF(ISNUMBER(DATA!AP1018),DATA!AP1018,"n/a")</f>
        <v>5.6343040046828703</v>
      </c>
      <c r="L3113" s="77">
        <f>+IF(ISNUMBER(DATA!AQ1018),DATA!AQ1018,"n/a")</f>
        <v>-9.3650866150836495E-2</v>
      </c>
      <c r="M3113" s="66"/>
      <c r="N3113" s="66"/>
      <c r="O3113" s="66"/>
      <c r="P3113" s="66"/>
      <c r="Q3113" s="66"/>
      <c r="S3113" s="70"/>
      <c r="U3113" s="70"/>
      <c r="W3113" s="70"/>
      <c r="Y3113" s="70"/>
    </row>
    <row r="3114" spans="1:25" s="69" customFormat="1" x14ac:dyDescent="0.2">
      <c r="A3114" s="66" t="s">
        <v>28</v>
      </c>
      <c r="B3114" s="66" t="s">
        <v>23</v>
      </c>
      <c r="C3114" s="66" t="s">
        <v>10</v>
      </c>
      <c r="D3114" s="66" t="s">
        <v>318</v>
      </c>
      <c r="E3114" s="87">
        <f>+IF(ISNUMBER(DATA!L1019),DATA!L1019,"n/a")</f>
        <v>5.9846489624041297</v>
      </c>
      <c r="F3114" s="77">
        <f>+IF(ISNUMBER(DATA!M1019),DATA!M1019,"n/a")</f>
        <v>-3.0841142412057899E-3</v>
      </c>
      <c r="G3114" s="87">
        <f>+IF(ISNUMBER(DATA!V1019),DATA!V1019,"n/a")</f>
        <v>5.9864695476310699</v>
      </c>
      <c r="H3114" s="77">
        <f>+IF(ISNUMBER(DATA!W1019),DATA!W1019,"n/a")</f>
        <v>7.9448616129773695E-3</v>
      </c>
      <c r="I3114" s="87">
        <f>+IF(ISNUMBER(DATA!AF1019),DATA!AF1019,"n/a")</f>
        <v>6.0526421630521297</v>
      </c>
      <c r="J3114" s="77">
        <f>+IF(ISNUMBER(DATA!AG1019),DATA!AG1019,"n/a")</f>
        <v>7.7621374717302804E-3</v>
      </c>
      <c r="K3114" s="87">
        <f>+IF(ISNUMBER(DATA!AP1019),DATA!AP1019,"n/a")</f>
        <v>6.1489359763033598</v>
      </c>
      <c r="L3114" s="77">
        <f>+IF(ISNUMBER(DATA!AQ1019),DATA!AQ1019,"n/a")</f>
        <v>-3.9604626427524797E-2</v>
      </c>
      <c r="M3114" s="66"/>
      <c r="N3114" s="66"/>
      <c r="O3114" s="66"/>
      <c r="P3114" s="66"/>
      <c r="Q3114" s="66"/>
      <c r="S3114" s="70"/>
      <c r="U3114" s="70"/>
      <c r="W3114" s="70"/>
      <c r="Y3114" s="70"/>
    </row>
    <row r="3115" spans="1:25" s="69" customFormat="1" x14ac:dyDescent="0.2">
      <c r="A3115" s="66" t="s">
        <v>28</v>
      </c>
      <c r="B3115" s="66" t="s">
        <v>23</v>
      </c>
      <c r="C3115" s="66" t="s">
        <v>10</v>
      </c>
      <c r="D3115" s="66" t="s">
        <v>344</v>
      </c>
      <c r="E3115" s="87">
        <f>+IF(ISNUMBER(DATA!L1020),DATA!L1020,"n/a")</f>
        <v>5.7065211894662502</v>
      </c>
      <c r="F3115" s="77">
        <f>+IF(ISNUMBER(DATA!M1020),DATA!M1020,"n/a")</f>
        <v>-0.132507911977959</v>
      </c>
      <c r="G3115" s="87">
        <f>+IF(ISNUMBER(DATA!V1020),DATA!V1020,"n/a")</f>
        <v>5.8023375195084697</v>
      </c>
      <c r="H3115" s="77">
        <f>+IF(ISNUMBER(DATA!W1020),DATA!W1020,"n/a")</f>
        <v>-0.110240847891663</v>
      </c>
      <c r="I3115" s="87">
        <f>+IF(ISNUMBER(DATA!AF1020),DATA!AF1020,"n/a")</f>
        <v>5.7896110011289004</v>
      </c>
      <c r="J3115" s="77">
        <f>+IF(ISNUMBER(DATA!AG1020),DATA!AG1020,"n/a")</f>
        <v>-0.166224088791637</v>
      </c>
      <c r="K3115" s="87">
        <f>+IF(ISNUMBER(DATA!AP1020),DATA!AP1020,"n/a")</f>
        <v>5.7025760645689996</v>
      </c>
      <c r="L3115" s="77">
        <f>+IF(ISNUMBER(DATA!AQ1020),DATA!AQ1020,"n/a")</f>
        <v>-0.25032254607992099</v>
      </c>
      <c r="M3115" s="66"/>
      <c r="N3115" s="66"/>
      <c r="O3115" s="66"/>
      <c r="P3115" s="66"/>
      <c r="Q3115" s="66"/>
      <c r="S3115" s="70"/>
      <c r="U3115" s="70"/>
      <c r="W3115" s="70"/>
      <c r="Y3115" s="70"/>
    </row>
    <row r="3116" spans="1:25" s="69" customFormat="1" x14ac:dyDescent="0.2">
      <c r="A3116" s="66" t="s">
        <v>28</v>
      </c>
      <c r="B3116" s="66" t="s">
        <v>23</v>
      </c>
      <c r="C3116" s="66" t="s">
        <v>10</v>
      </c>
      <c r="D3116" s="66" t="s">
        <v>345</v>
      </c>
      <c r="E3116" s="87">
        <f>+IF(ISNUMBER(DATA!L1021),DATA!L1021,"n/a")</f>
        <v>5.4558383019317898</v>
      </c>
      <c r="F3116" s="77">
        <f>+IF(ISNUMBER(DATA!M1021),DATA!M1021,"n/a")</f>
        <v>0.23339101812093699</v>
      </c>
      <c r="G3116" s="87">
        <f>+IF(ISNUMBER(DATA!V1021),DATA!V1021,"n/a")</f>
        <v>5.0321064041501504</v>
      </c>
      <c r="H3116" s="77">
        <f>+IF(ISNUMBER(DATA!W1021),DATA!W1021,"n/a")</f>
        <v>0.13323090364682599</v>
      </c>
      <c r="I3116" s="87">
        <f>+IF(ISNUMBER(DATA!AF1021),DATA!AF1021,"n/a")</f>
        <v>5.1262856463733204</v>
      </c>
      <c r="J3116" s="77">
        <f>+IF(ISNUMBER(DATA!AG1021),DATA!AG1021,"n/a")</f>
        <v>0.146330334936464</v>
      </c>
      <c r="K3116" s="87">
        <f>+IF(ISNUMBER(DATA!AP1021),DATA!AP1021,"n/a")</f>
        <v>5.1652688379455904</v>
      </c>
      <c r="L3116" s="77">
        <f>+IF(ISNUMBER(DATA!AQ1021),DATA!AQ1021,"n/a")</f>
        <v>3.1767801523447999E-2</v>
      </c>
      <c r="M3116" s="66"/>
      <c r="N3116" s="66"/>
      <c r="O3116" s="66"/>
      <c r="P3116" s="66"/>
      <c r="Q3116" s="66"/>
      <c r="S3116" s="70"/>
      <c r="U3116" s="70"/>
      <c r="W3116" s="70"/>
      <c r="Y3116" s="70"/>
    </row>
    <row r="3117" spans="1:25" x14ac:dyDescent="0.2">
      <c r="E3117" s="100"/>
      <c r="F3117" s="102"/>
      <c r="G3117" s="100"/>
      <c r="H3117" s="102"/>
      <c r="I3117" s="100"/>
      <c r="J3117" s="102"/>
      <c r="K3117" s="100"/>
      <c r="L3117" s="102"/>
    </row>
    <row r="3118" spans="1:25" s="69" customFormat="1" x14ac:dyDescent="0.2">
      <c r="A3118" s="66" t="s">
        <v>28</v>
      </c>
      <c r="B3118" s="66" t="s">
        <v>23</v>
      </c>
      <c r="C3118" s="66" t="s">
        <v>26</v>
      </c>
      <c r="D3118" s="66" t="s">
        <v>271</v>
      </c>
      <c r="E3118" s="87">
        <f>+IF(ISNUMBER(DATA!N972),DATA!N972,"n/a")</f>
        <v>3.1104112105165398</v>
      </c>
      <c r="F3118" s="77">
        <f>+IF(ISNUMBER(DATA!O972),DATA!O972,"n/a")</f>
        <v>0.12563406845648301</v>
      </c>
      <c r="G3118" s="87">
        <f>+IF(ISNUMBER(DATA!X972),DATA!X972,"n/a")</f>
        <v>2.78648083044515</v>
      </c>
      <c r="H3118" s="77">
        <f>+IF(ISNUMBER(DATA!Y972),DATA!Y972,"n/a")</f>
        <v>7.8582222555695205E-2</v>
      </c>
      <c r="I3118" s="87">
        <f>+IF(ISNUMBER(DATA!AH972),DATA!AH972,"n/a")</f>
        <v>2.6242115085618298</v>
      </c>
      <c r="J3118" s="77">
        <f>+IF(ISNUMBER(DATA!AI972),DATA!AI972,"n/a")</f>
        <v>-4.4657166505855501E-2</v>
      </c>
      <c r="K3118" s="87">
        <f>+IF(ISNUMBER(DATA!AR972),DATA!AR972,"n/a")</f>
        <v>2.7851026965693499</v>
      </c>
      <c r="L3118" s="77">
        <f>+IF(ISNUMBER(DATA!AS972),DATA!AS972,"n/a")</f>
        <v>-4.8850467389190202E-2</v>
      </c>
      <c r="M3118" s="66"/>
      <c r="N3118" s="66"/>
      <c r="O3118" s="66"/>
      <c r="P3118" s="66"/>
      <c r="Q3118" s="66"/>
      <c r="S3118" s="70"/>
      <c r="U3118" s="70"/>
      <c r="W3118" s="70"/>
      <c r="Y3118" s="70"/>
    </row>
    <row r="3119" spans="1:25" s="69" customFormat="1" x14ac:dyDescent="0.2">
      <c r="A3119" s="66" t="s">
        <v>28</v>
      </c>
      <c r="B3119" s="66" t="s">
        <v>23</v>
      </c>
      <c r="C3119" s="66" t="s">
        <v>26</v>
      </c>
      <c r="D3119" s="66" t="s">
        <v>272</v>
      </c>
      <c r="E3119" s="87">
        <f>+IF(ISNUMBER(DATA!N973),DATA!N973,"n/a")</f>
        <v>2.5866207869456299</v>
      </c>
      <c r="F3119" s="77">
        <f>+IF(ISNUMBER(DATA!O973),DATA!O973,"n/a")</f>
        <v>-5.99522556842605E-3</v>
      </c>
      <c r="G3119" s="87">
        <f>+IF(ISNUMBER(DATA!X973),DATA!X973,"n/a")</f>
        <v>2.5672589493582598</v>
      </c>
      <c r="H3119" s="77">
        <f>+IF(ISNUMBER(DATA!Y973),DATA!Y973,"n/a")</f>
        <v>-1.11143163093863E-2</v>
      </c>
      <c r="I3119" s="87">
        <f>+IF(ISNUMBER(DATA!AH973),DATA!AH973,"n/a")</f>
        <v>2.5652423383220699</v>
      </c>
      <c r="J3119" s="77">
        <f>+IF(ISNUMBER(DATA!AI973),DATA!AI973,"n/a")</f>
        <v>-1.38956746869211E-2</v>
      </c>
      <c r="K3119" s="87">
        <f>+IF(ISNUMBER(DATA!AR973),DATA!AR973,"n/a")</f>
        <v>2.5907595578043998</v>
      </c>
      <c r="L3119" s="77">
        <f>+IF(ISNUMBER(DATA!AS973),DATA!AS973,"n/a")</f>
        <v>-6.5463912460660398E-2</v>
      </c>
      <c r="M3119" s="66"/>
      <c r="N3119" s="66"/>
      <c r="O3119" s="66"/>
      <c r="P3119" s="66"/>
      <c r="Q3119" s="66"/>
      <c r="S3119" s="70"/>
      <c r="U3119" s="70"/>
      <c r="W3119" s="70"/>
      <c r="Y3119" s="70"/>
    </row>
    <row r="3120" spans="1:25" s="69" customFormat="1" x14ac:dyDescent="0.2">
      <c r="A3120" s="66" t="s">
        <v>28</v>
      </c>
      <c r="B3120" s="66" t="s">
        <v>23</v>
      </c>
      <c r="C3120" s="66" t="s">
        <v>26</v>
      </c>
      <c r="D3120" s="66" t="s">
        <v>273</v>
      </c>
      <c r="E3120" s="87">
        <f>+IF(ISNUMBER(DATA!N974),DATA!N974,"n/a")</f>
        <v>3.27092858148605</v>
      </c>
      <c r="F3120" s="77">
        <f>+IF(ISNUMBER(DATA!O974),DATA!O974,"n/a")</f>
        <v>5.5880595497728898E-3</v>
      </c>
      <c r="G3120" s="87">
        <f>+IF(ISNUMBER(DATA!X974),DATA!X974,"n/a")</f>
        <v>3.3176019102879999</v>
      </c>
      <c r="H3120" s="77">
        <f>+IF(ISNUMBER(DATA!Y974),DATA!Y974,"n/a")</f>
        <v>1.36317491608031E-2</v>
      </c>
      <c r="I3120" s="87">
        <f>+IF(ISNUMBER(DATA!AH974),DATA!AH974,"n/a")</f>
        <v>3.2458528994564002</v>
      </c>
      <c r="J3120" s="77">
        <f>+IF(ISNUMBER(DATA!AI974),DATA!AI974,"n/a")</f>
        <v>-8.0488179666453902E-3</v>
      </c>
      <c r="K3120" s="87">
        <f>+IF(ISNUMBER(DATA!AR974),DATA!AR974,"n/a")</f>
        <v>3.2613678451677601</v>
      </c>
      <c r="L3120" s="77">
        <f>+IF(ISNUMBER(DATA!AS974),DATA!AS974,"n/a")</f>
        <v>4.8993808013779797E-3</v>
      </c>
      <c r="M3120" s="66"/>
      <c r="N3120" s="66"/>
      <c r="O3120" s="66"/>
      <c r="P3120" s="66"/>
      <c r="Q3120" s="66"/>
      <c r="S3120" s="70"/>
      <c r="U3120" s="70"/>
      <c r="W3120" s="70"/>
      <c r="Y3120" s="70"/>
    </row>
    <row r="3121" spans="1:25" s="69" customFormat="1" x14ac:dyDescent="0.2">
      <c r="A3121" s="66" t="s">
        <v>28</v>
      </c>
      <c r="B3121" s="66" t="s">
        <v>23</v>
      </c>
      <c r="C3121" s="66" t="s">
        <v>26</v>
      </c>
      <c r="D3121" s="66" t="s">
        <v>274</v>
      </c>
      <c r="E3121" s="87">
        <f>+IF(ISNUMBER(DATA!N975),DATA!N975,"n/a")</f>
        <v>3.16990585497952</v>
      </c>
      <c r="F3121" s="77">
        <f>+IF(ISNUMBER(DATA!O975),DATA!O975,"n/a")</f>
        <v>-2.27959410593148E-2</v>
      </c>
      <c r="G3121" s="87">
        <f>+IF(ISNUMBER(DATA!X975),DATA!X975,"n/a")</f>
        <v>3.1512038022641198</v>
      </c>
      <c r="H3121" s="77">
        <f>+IF(ISNUMBER(DATA!Y975),DATA!Y975,"n/a")</f>
        <v>-1.7452213786570501E-2</v>
      </c>
      <c r="I3121" s="87">
        <f>+IF(ISNUMBER(DATA!AH975),DATA!AH975,"n/a")</f>
        <v>3.1590851978108998</v>
      </c>
      <c r="J3121" s="77">
        <f>+IF(ISNUMBER(DATA!AI975),DATA!AI975,"n/a")</f>
        <v>-1.71831473363331E-2</v>
      </c>
      <c r="K3121" s="87">
        <f>+IF(ISNUMBER(DATA!AR975),DATA!AR975,"n/a")</f>
        <v>3.1792494104729201</v>
      </c>
      <c r="L3121" s="77">
        <f>+IF(ISNUMBER(DATA!AS975),DATA!AS975,"n/a")</f>
        <v>-3.9698640572823303E-2</v>
      </c>
      <c r="M3121" s="66"/>
      <c r="N3121" s="66"/>
      <c r="O3121" s="66"/>
      <c r="P3121" s="66"/>
      <c r="Q3121" s="66"/>
      <c r="S3121" s="70"/>
      <c r="U3121" s="70"/>
      <c r="W3121" s="70"/>
      <c r="Y3121" s="70"/>
    </row>
    <row r="3122" spans="1:25" s="69" customFormat="1" x14ac:dyDescent="0.2">
      <c r="A3122" s="66" t="s">
        <v>28</v>
      </c>
      <c r="B3122" s="66" t="s">
        <v>23</v>
      </c>
      <c r="C3122" s="66" t="s">
        <v>26</v>
      </c>
      <c r="D3122" s="66" t="s">
        <v>275</v>
      </c>
      <c r="E3122" s="87">
        <f>+IF(ISNUMBER(DATA!N976),DATA!N976,"n/a")</f>
        <v>3.0465567738526702</v>
      </c>
      <c r="F3122" s="77">
        <f>+IF(ISNUMBER(DATA!O976),DATA!O976,"n/a")</f>
        <v>-3.2923737848395501E-2</v>
      </c>
      <c r="G3122" s="87">
        <f>+IF(ISNUMBER(DATA!X976),DATA!X976,"n/a")</f>
        <v>3.0468416431066698</v>
      </c>
      <c r="H3122" s="77">
        <f>+IF(ISNUMBER(DATA!Y976),DATA!Y976,"n/a")</f>
        <v>-2.4050773617390699E-2</v>
      </c>
      <c r="I3122" s="87">
        <f>+IF(ISNUMBER(DATA!AH976),DATA!AH976,"n/a")</f>
        <v>3.0027791517331299</v>
      </c>
      <c r="J3122" s="77">
        <f>+IF(ISNUMBER(DATA!AI976),DATA!AI976,"n/a")</f>
        <v>-5.6441741507797002E-2</v>
      </c>
      <c r="K3122" s="87">
        <f>+IF(ISNUMBER(DATA!AR976),DATA!AR976,"n/a")</f>
        <v>3.0248688541610398</v>
      </c>
      <c r="L3122" s="77">
        <f>+IF(ISNUMBER(DATA!AS976),DATA!AS976,"n/a")</f>
        <v>-6.4657008701971094E-2</v>
      </c>
      <c r="M3122" s="66"/>
      <c r="N3122" s="66"/>
      <c r="O3122" s="66"/>
      <c r="P3122" s="66"/>
      <c r="Q3122" s="66"/>
      <c r="S3122" s="70"/>
      <c r="U3122" s="70"/>
      <c r="W3122" s="70"/>
      <c r="Y3122" s="70"/>
    </row>
    <row r="3123" spans="1:25" s="69" customFormat="1" x14ac:dyDescent="0.2">
      <c r="A3123" s="66" t="s">
        <v>28</v>
      </c>
      <c r="B3123" s="66" t="s">
        <v>23</v>
      </c>
      <c r="C3123" s="66" t="s">
        <v>26</v>
      </c>
      <c r="D3123" s="66" t="s">
        <v>276</v>
      </c>
      <c r="E3123" s="87">
        <f>+IF(ISNUMBER(DATA!N977),DATA!N977,"n/a")</f>
        <v>3.2573944636968499</v>
      </c>
      <c r="F3123" s="77">
        <f>+IF(ISNUMBER(DATA!O977),DATA!O977,"n/a")</f>
        <v>0.103223448612824</v>
      </c>
      <c r="G3123" s="87">
        <f>+IF(ISNUMBER(DATA!X977),DATA!X977,"n/a")</f>
        <v>3.1296144602384599</v>
      </c>
      <c r="H3123" s="77">
        <f>+IF(ISNUMBER(DATA!Y977),DATA!Y977,"n/a")</f>
        <v>2.8019011342225699E-2</v>
      </c>
      <c r="I3123" s="87">
        <f>+IF(ISNUMBER(DATA!AH977),DATA!AH977,"n/a")</f>
        <v>3.0212631174231901</v>
      </c>
      <c r="J3123" s="77">
        <f>+IF(ISNUMBER(DATA!AI977),DATA!AI977,"n/a")</f>
        <v>1.10258985287388E-4</v>
      </c>
      <c r="K3123" s="87">
        <f>+IF(ISNUMBER(DATA!AR977),DATA!AR977,"n/a")</f>
        <v>3.0127916195132101</v>
      </c>
      <c r="L3123" s="77">
        <f>+IF(ISNUMBER(DATA!AS977),DATA!AS977,"n/a")</f>
        <v>8.1255518560801598E-3</v>
      </c>
      <c r="M3123" s="66"/>
      <c r="N3123" s="66"/>
      <c r="O3123" s="66"/>
      <c r="P3123" s="66"/>
      <c r="Q3123" s="66"/>
      <c r="S3123" s="70"/>
      <c r="U3123" s="70"/>
      <c r="W3123" s="70"/>
      <c r="Y3123" s="70"/>
    </row>
    <row r="3124" spans="1:25" s="69" customFormat="1" x14ac:dyDescent="0.2">
      <c r="A3124" s="66" t="s">
        <v>28</v>
      </c>
      <c r="B3124" s="66" t="s">
        <v>23</v>
      </c>
      <c r="C3124" s="66" t="s">
        <v>26</v>
      </c>
      <c r="D3124" s="66" t="s">
        <v>277</v>
      </c>
      <c r="E3124" s="87">
        <f>+IF(ISNUMBER(DATA!N978),DATA!N978,"n/a")</f>
        <v>3.1299176022377799</v>
      </c>
      <c r="F3124" s="77">
        <f>+IF(ISNUMBER(DATA!O978),DATA!O978,"n/a")</f>
        <v>4.58739519083535E-2</v>
      </c>
      <c r="G3124" s="87">
        <f>+IF(ISNUMBER(DATA!X978),DATA!X978,"n/a")</f>
        <v>3.1422592049531799</v>
      </c>
      <c r="H3124" s="77">
        <f>+IF(ISNUMBER(DATA!Y978),DATA!Y978,"n/a")</f>
        <v>3.3845080212774603E-2</v>
      </c>
      <c r="I3124" s="87">
        <f>+IF(ISNUMBER(DATA!AH978),DATA!AH978,"n/a")</f>
        <v>3.1660006086117001</v>
      </c>
      <c r="J3124" s="77">
        <f>+IF(ISNUMBER(DATA!AI978),DATA!AI978,"n/a")</f>
        <v>6.22756289241439E-2</v>
      </c>
      <c r="K3124" s="87">
        <f>+IF(ISNUMBER(DATA!AR978),DATA!AR978,"n/a")</f>
        <v>3.1145990745144401</v>
      </c>
      <c r="L3124" s="77">
        <f>+IF(ISNUMBER(DATA!AS978),DATA!AS978,"n/a")</f>
        <v>7.0208249584409896E-2</v>
      </c>
      <c r="M3124" s="66"/>
      <c r="N3124" s="66"/>
      <c r="O3124" s="66"/>
      <c r="P3124" s="66"/>
      <c r="Q3124" s="66"/>
      <c r="S3124" s="70"/>
      <c r="U3124" s="70"/>
      <c r="W3124" s="70"/>
      <c r="Y3124" s="70"/>
    </row>
    <row r="3125" spans="1:25" s="69" customFormat="1" x14ac:dyDescent="0.2">
      <c r="A3125" s="66" t="s">
        <v>28</v>
      </c>
      <c r="B3125" s="66" t="s">
        <v>23</v>
      </c>
      <c r="C3125" s="66" t="s">
        <v>26</v>
      </c>
      <c r="D3125" s="66" t="s">
        <v>278</v>
      </c>
      <c r="E3125" s="87">
        <f>+IF(ISNUMBER(DATA!N979),DATA!N979,"n/a")</f>
        <v>3.62140073225464</v>
      </c>
      <c r="F3125" s="77">
        <f>+IF(ISNUMBER(DATA!O979),DATA!O979,"n/a")</f>
        <v>5.1808389516232997E-2</v>
      </c>
      <c r="G3125" s="87">
        <f>+IF(ISNUMBER(DATA!X979),DATA!X979,"n/a")</f>
        <v>3.6249529240723701</v>
      </c>
      <c r="H3125" s="77">
        <f>+IF(ISNUMBER(DATA!Y979),DATA!Y979,"n/a")</f>
        <v>5.8414582898717898E-2</v>
      </c>
      <c r="I3125" s="87">
        <f>+IF(ISNUMBER(DATA!AH979),DATA!AH979,"n/a")</f>
        <v>3.56358480385994</v>
      </c>
      <c r="J3125" s="77">
        <f>+IF(ISNUMBER(DATA!AI979),DATA!AI979,"n/a")</f>
        <v>6.1842640686355498E-2</v>
      </c>
      <c r="K3125" s="87">
        <f>+IF(ISNUMBER(DATA!AR979),DATA!AR979,"n/a")</f>
        <v>3.4797596206731298</v>
      </c>
      <c r="L3125" s="77">
        <f>+IF(ISNUMBER(DATA!AS979),DATA!AS979,"n/a")</f>
        <v>9.5566900856649303E-2</v>
      </c>
      <c r="M3125" s="66"/>
      <c r="N3125" s="66"/>
      <c r="O3125" s="66"/>
      <c r="P3125" s="66"/>
      <c r="Q3125" s="66"/>
      <c r="S3125" s="70"/>
      <c r="U3125" s="70"/>
      <c r="W3125" s="70"/>
      <c r="Y3125" s="70"/>
    </row>
    <row r="3126" spans="1:25" s="69" customFormat="1" x14ac:dyDescent="0.2">
      <c r="A3126" s="66" t="s">
        <v>28</v>
      </c>
      <c r="B3126" s="66" t="s">
        <v>23</v>
      </c>
      <c r="C3126" s="66" t="s">
        <v>26</v>
      </c>
      <c r="D3126" s="66" t="s">
        <v>279</v>
      </c>
      <c r="E3126" s="87">
        <f>+IF(ISNUMBER(DATA!N980),DATA!N980,"n/a")</f>
        <v>2.3747087477975</v>
      </c>
      <c r="F3126" s="77">
        <f>+IF(ISNUMBER(DATA!O980),DATA!O980,"n/a")</f>
        <v>0.26909865122908799</v>
      </c>
      <c r="G3126" s="87">
        <f>+IF(ISNUMBER(DATA!X980),DATA!X980,"n/a")</f>
        <v>2.3247902634858</v>
      </c>
      <c r="H3126" s="77">
        <f>+IF(ISNUMBER(DATA!Y980),DATA!Y980,"n/a")</f>
        <v>0.14120939317696399</v>
      </c>
      <c r="I3126" s="87">
        <f>+IF(ISNUMBER(DATA!AH980),DATA!AH980,"n/a")</f>
        <v>2.3131844493657399</v>
      </c>
      <c r="J3126" s="77">
        <f>+IF(ISNUMBER(DATA!AI980),DATA!AI980,"n/a")</f>
        <v>5.4581835735585602E-2</v>
      </c>
      <c r="K3126" s="87">
        <f>+IF(ISNUMBER(DATA!AR980),DATA!AR980,"n/a")</f>
        <v>2.3097705710033898</v>
      </c>
      <c r="L3126" s="77">
        <f>+IF(ISNUMBER(DATA!AS980),DATA!AS980,"n/a")</f>
        <v>-5.27237769702935E-3</v>
      </c>
      <c r="M3126" s="66"/>
      <c r="N3126" s="66"/>
      <c r="O3126" s="66"/>
      <c r="P3126" s="66"/>
      <c r="Q3126" s="66"/>
      <c r="S3126" s="70"/>
      <c r="U3126" s="70"/>
      <c r="W3126" s="70"/>
      <c r="Y3126" s="70"/>
    </row>
    <row r="3127" spans="1:25" s="69" customFormat="1" x14ac:dyDescent="0.2">
      <c r="A3127" s="66" t="s">
        <v>28</v>
      </c>
      <c r="B3127" s="66" t="s">
        <v>23</v>
      </c>
      <c r="C3127" s="66" t="s">
        <v>26</v>
      </c>
      <c r="D3127" s="66" t="s">
        <v>280</v>
      </c>
      <c r="E3127" s="87">
        <f>+IF(ISNUMBER(DATA!N981),DATA!N981,"n/a")</f>
        <v>3.1757181282467202</v>
      </c>
      <c r="F3127" s="77">
        <f>+IF(ISNUMBER(DATA!O981),DATA!O981,"n/a")</f>
        <v>-1.7838614740988201E-2</v>
      </c>
      <c r="G3127" s="87">
        <f>+IF(ISNUMBER(DATA!X981),DATA!X981,"n/a")</f>
        <v>3.19987963789006</v>
      </c>
      <c r="H3127" s="77">
        <f>+IF(ISNUMBER(DATA!Y981),DATA!Y981,"n/a")</f>
        <v>-2.0151915708965601E-2</v>
      </c>
      <c r="I3127" s="87">
        <f>+IF(ISNUMBER(DATA!AH981),DATA!AH981,"n/a")</f>
        <v>3.2204605462513398</v>
      </c>
      <c r="J3127" s="77">
        <f>+IF(ISNUMBER(DATA!AI981),DATA!AI981,"n/a")</f>
        <v>-2.2556574252629399E-2</v>
      </c>
      <c r="K3127" s="87">
        <f>+IF(ISNUMBER(DATA!AR981),DATA!AR981,"n/a")</f>
        <v>3.14367052662333</v>
      </c>
      <c r="L3127" s="77">
        <f>+IF(ISNUMBER(DATA!AS981),DATA!AS981,"n/a")</f>
        <v>-2.8645321436865202E-2</v>
      </c>
      <c r="M3127" s="66"/>
      <c r="N3127" s="66"/>
      <c r="O3127" s="66"/>
      <c r="P3127" s="66"/>
      <c r="Q3127" s="66"/>
      <c r="S3127" s="70"/>
      <c r="U3127" s="70"/>
      <c r="W3127" s="70"/>
      <c r="Y3127" s="70"/>
    </row>
    <row r="3128" spans="1:25" s="69" customFormat="1" x14ac:dyDescent="0.2">
      <c r="A3128" s="66" t="s">
        <v>28</v>
      </c>
      <c r="B3128" s="66" t="s">
        <v>23</v>
      </c>
      <c r="C3128" s="66" t="s">
        <v>26</v>
      </c>
      <c r="D3128" s="66" t="s">
        <v>281</v>
      </c>
      <c r="E3128" s="87">
        <f>+IF(ISNUMBER(DATA!N982),DATA!N982,"n/a")</f>
        <v>2.9340727227283301</v>
      </c>
      <c r="F3128" s="77">
        <f>+IF(ISNUMBER(DATA!O982),DATA!O982,"n/a")</f>
        <v>-8.5954305243363796E-2</v>
      </c>
      <c r="G3128" s="87">
        <f>+IF(ISNUMBER(DATA!X982),DATA!X982,"n/a")</f>
        <v>2.9694602647825401</v>
      </c>
      <c r="H3128" s="77">
        <f>+IF(ISNUMBER(DATA!Y982),DATA!Y982,"n/a")</f>
        <v>-7.7929137303196297E-2</v>
      </c>
      <c r="I3128" s="87">
        <f>+IF(ISNUMBER(DATA!AH982),DATA!AH982,"n/a")</f>
        <v>2.9735236498121398</v>
      </c>
      <c r="J3128" s="77">
        <f>+IF(ISNUMBER(DATA!AI982),DATA!AI982,"n/a")</f>
        <v>-7.6778820162737196E-2</v>
      </c>
      <c r="K3128" s="87">
        <f>+IF(ISNUMBER(DATA!AR982),DATA!AR982,"n/a")</f>
        <v>2.9184346934265601</v>
      </c>
      <c r="L3128" s="77">
        <f>+IF(ISNUMBER(DATA!AS982),DATA!AS982,"n/a")</f>
        <v>-6.1670026672804502E-2</v>
      </c>
      <c r="M3128" s="66"/>
      <c r="N3128" s="66"/>
      <c r="O3128" s="66"/>
      <c r="P3128" s="66"/>
      <c r="Q3128" s="66"/>
      <c r="S3128" s="70"/>
      <c r="U3128" s="70"/>
      <c r="W3128" s="70"/>
      <c r="Y3128" s="70"/>
    </row>
    <row r="3129" spans="1:25" s="69" customFormat="1" x14ac:dyDescent="0.2">
      <c r="A3129" s="66" t="s">
        <v>28</v>
      </c>
      <c r="B3129" s="66" t="s">
        <v>23</v>
      </c>
      <c r="C3129" s="66" t="s">
        <v>26</v>
      </c>
      <c r="D3129" s="66" t="s">
        <v>282</v>
      </c>
      <c r="E3129" s="87">
        <f>+IF(ISNUMBER(DATA!N983),DATA!N983,"n/a")</f>
        <v>2.7689052767775602</v>
      </c>
      <c r="F3129" s="77">
        <f>+IF(ISNUMBER(DATA!O983),DATA!O983,"n/a")</f>
        <v>-6.6690302283592701E-3</v>
      </c>
      <c r="G3129" s="87">
        <f>+IF(ISNUMBER(DATA!X983),DATA!X983,"n/a")</f>
        <v>2.8226013601837598</v>
      </c>
      <c r="H3129" s="77">
        <f>+IF(ISNUMBER(DATA!Y983),DATA!Y983,"n/a")</f>
        <v>2.8850319307666201E-2</v>
      </c>
      <c r="I3129" s="87">
        <f>+IF(ISNUMBER(DATA!AH983),DATA!AH983,"n/a")</f>
        <v>2.8002270305269201</v>
      </c>
      <c r="J3129" s="77">
        <f>+IF(ISNUMBER(DATA!AI983),DATA!AI983,"n/a")</f>
        <v>-1.24907415123928E-3</v>
      </c>
      <c r="K3129" s="87">
        <f>+IF(ISNUMBER(DATA!AR983),DATA!AR983,"n/a")</f>
        <v>2.7945909300418998</v>
      </c>
      <c r="L3129" s="77">
        <f>+IF(ISNUMBER(DATA!AS983),DATA!AS983,"n/a")</f>
        <v>-6.1913220890908602E-2</v>
      </c>
      <c r="M3129" s="66"/>
      <c r="N3129" s="66"/>
      <c r="O3129" s="66"/>
      <c r="P3129" s="66"/>
      <c r="Q3129" s="66"/>
      <c r="S3129" s="70"/>
      <c r="U3129" s="70"/>
      <c r="W3129" s="70"/>
      <c r="Y3129" s="70"/>
    </row>
    <row r="3130" spans="1:25" s="69" customFormat="1" x14ac:dyDescent="0.2">
      <c r="A3130" s="66" t="s">
        <v>28</v>
      </c>
      <c r="B3130" s="66" t="s">
        <v>23</v>
      </c>
      <c r="C3130" s="66" t="s">
        <v>26</v>
      </c>
      <c r="D3130" s="66" t="s">
        <v>283</v>
      </c>
      <c r="E3130" s="87">
        <f>+IF(ISNUMBER(DATA!N984),DATA!N984,"n/a")</f>
        <v>2.7918801300449299</v>
      </c>
      <c r="F3130" s="77">
        <f>+IF(ISNUMBER(DATA!O984),DATA!O984,"n/a")</f>
        <v>-5.3253880070476899E-2</v>
      </c>
      <c r="G3130" s="87">
        <f>+IF(ISNUMBER(DATA!X984),DATA!X984,"n/a")</f>
        <v>2.7875646812842998</v>
      </c>
      <c r="H3130" s="77">
        <f>+IF(ISNUMBER(DATA!Y984),DATA!Y984,"n/a")</f>
        <v>-8.9644126094949095E-2</v>
      </c>
      <c r="I3130" s="87">
        <f>+IF(ISNUMBER(DATA!AH984),DATA!AH984,"n/a")</f>
        <v>2.80179783664813</v>
      </c>
      <c r="J3130" s="77">
        <f>+IF(ISNUMBER(DATA!AI984),DATA!AI984,"n/a")</f>
        <v>-0.11048304487058801</v>
      </c>
      <c r="K3130" s="87">
        <f>+IF(ISNUMBER(DATA!AR984),DATA!AR984,"n/a")</f>
        <v>2.8480970609854199</v>
      </c>
      <c r="L3130" s="77">
        <f>+IF(ISNUMBER(DATA!AS984),DATA!AS984,"n/a")</f>
        <v>-0.14055582355921101</v>
      </c>
      <c r="M3130" s="66"/>
      <c r="N3130" s="66"/>
      <c r="O3130" s="66"/>
      <c r="P3130" s="66"/>
      <c r="Q3130" s="66"/>
      <c r="S3130" s="70"/>
      <c r="U3130" s="70"/>
      <c r="W3130" s="70"/>
      <c r="Y3130" s="70"/>
    </row>
    <row r="3131" spans="1:25" s="69" customFormat="1" x14ac:dyDescent="0.2">
      <c r="A3131" s="66" t="s">
        <v>28</v>
      </c>
      <c r="B3131" s="66" t="s">
        <v>23</v>
      </c>
      <c r="C3131" s="66" t="s">
        <v>26</v>
      </c>
      <c r="D3131" s="66" t="s">
        <v>284</v>
      </c>
      <c r="E3131" s="87">
        <f>+IF(ISNUMBER(DATA!N985),DATA!N985,"n/a")</f>
        <v>2.9425428571909098</v>
      </c>
      <c r="F3131" s="77">
        <f>+IF(ISNUMBER(DATA!O985),DATA!O985,"n/a")</f>
        <v>-0.10326253898825</v>
      </c>
      <c r="G3131" s="87">
        <f>+IF(ISNUMBER(DATA!X985),DATA!X985,"n/a")</f>
        <v>2.9840293882458302</v>
      </c>
      <c r="H3131" s="77">
        <f>+IF(ISNUMBER(DATA!Y985),DATA!Y985,"n/a")</f>
        <v>-9.8493280149633294E-2</v>
      </c>
      <c r="I3131" s="87">
        <f>+IF(ISNUMBER(DATA!AH985),DATA!AH985,"n/a")</f>
        <v>3.00542595655536</v>
      </c>
      <c r="J3131" s="77">
        <f>+IF(ISNUMBER(DATA!AI985),DATA!AI985,"n/a")</f>
        <v>-9.3381735128357096E-2</v>
      </c>
      <c r="K3131" s="87">
        <f>+IF(ISNUMBER(DATA!AR985),DATA!AR985,"n/a")</f>
        <v>2.98385873016512</v>
      </c>
      <c r="L3131" s="77">
        <f>+IF(ISNUMBER(DATA!AS985),DATA!AS985,"n/a")</f>
        <v>-5.7416227272582797E-2</v>
      </c>
      <c r="M3131" s="66"/>
      <c r="N3131" s="66"/>
      <c r="O3131" s="66"/>
      <c r="P3131" s="66"/>
      <c r="Q3131" s="66"/>
      <c r="S3131" s="70"/>
      <c r="U3131" s="70"/>
      <c r="W3131" s="70"/>
      <c r="Y3131" s="70"/>
    </row>
    <row r="3132" spans="1:25" s="69" customFormat="1" x14ac:dyDescent="0.2">
      <c r="A3132" s="66" t="s">
        <v>28</v>
      </c>
      <c r="B3132" s="66" t="s">
        <v>23</v>
      </c>
      <c r="C3132" s="66" t="s">
        <v>26</v>
      </c>
      <c r="D3132" s="66" t="s">
        <v>285</v>
      </c>
      <c r="E3132" s="87">
        <f>+IF(ISNUMBER(DATA!N986),DATA!N986,"n/a")</f>
        <v>2.6544792059303899</v>
      </c>
      <c r="F3132" s="77">
        <f>+IF(ISNUMBER(DATA!O986),DATA!O986,"n/a")</f>
        <v>-8.51706457813277E-2</v>
      </c>
      <c r="G3132" s="87">
        <f>+IF(ISNUMBER(DATA!X986),DATA!X986,"n/a")</f>
        <v>2.6303296433341998</v>
      </c>
      <c r="H3132" s="77">
        <f>+IF(ISNUMBER(DATA!Y986),DATA!Y986,"n/a")</f>
        <v>-3.00225230987008E-2</v>
      </c>
      <c r="I3132" s="87">
        <f>+IF(ISNUMBER(DATA!AH986),DATA!AH986,"n/a")</f>
        <v>2.6473938981009799</v>
      </c>
      <c r="J3132" s="77">
        <f>+IF(ISNUMBER(DATA!AI986),DATA!AI986,"n/a")</f>
        <v>-5.62837227234292E-2</v>
      </c>
      <c r="K3132" s="87">
        <f>+IF(ISNUMBER(DATA!AR986),DATA!AR986,"n/a")</f>
        <v>2.6960335489313101</v>
      </c>
      <c r="L3132" s="77">
        <f>+IF(ISNUMBER(DATA!AS986),DATA!AS986,"n/a")</f>
        <v>-6.76712066756293E-2</v>
      </c>
      <c r="M3132" s="66"/>
      <c r="N3132" s="66"/>
      <c r="O3132" s="66"/>
      <c r="P3132" s="66"/>
      <c r="Q3132" s="66"/>
      <c r="S3132" s="70"/>
      <c r="U3132" s="70"/>
      <c r="W3132" s="70"/>
      <c r="Y3132" s="70"/>
    </row>
    <row r="3133" spans="1:25" s="69" customFormat="1" x14ac:dyDescent="0.2">
      <c r="A3133" s="66" t="s">
        <v>28</v>
      </c>
      <c r="B3133" s="66" t="s">
        <v>23</v>
      </c>
      <c r="C3133" s="66" t="s">
        <v>26</v>
      </c>
      <c r="D3133" s="66" t="s">
        <v>286</v>
      </c>
      <c r="E3133" s="87">
        <f>+IF(ISNUMBER(DATA!N987),DATA!N987,"n/a")</f>
        <v>3.08310430855125</v>
      </c>
      <c r="F3133" s="77">
        <f>+IF(ISNUMBER(DATA!O987),DATA!O987,"n/a")</f>
        <v>1.8790534848769299E-2</v>
      </c>
      <c r="G3133" s="87">
        <f>+IF(ISNUMBER(DATA!X987),DATA!X987,"n/a")</f>
        <v>3.0649339721444</v>
      </c>
      <c r="H3133" s="77">
        <f>+IF(ISNUMBER(DATA!Y987),DATA!Y987,"n/a")</f>
        <v>3.4745709050488703E-2</v>
      </c>
      <c r="I3133" s="87">
        <f>+IF(ISNUMBER(DATA!AH987),DATA!AH987,"n/a")</f>
        <v>2.9817125395156099</v>
      </c>
      <c r="J3133" s="77">
        <f>+IF(ISNUMBER(DATA!AI987),DATA!AI987,"n/a")</f>
        <v>-1.7696329610128202E-2</v>
      </c>
      <c r="K3133" s="87">
        <f>+IF(ISNUMBER(DATA!AR987),DATA!AR987,"n/a")</f>
        <v>3.05116274267123</v>
      </c>
      <c r="L3133" s="77">
        <f>+IF(ISNUMBER(DATA!AS987),DATA!AS987,"n/a")</f>
        <v>-1.13703573844019E-2</v>
      </c>
      <c r="M3133" s="66"/>
      <c r="N3133" s="66"/>
      <c r="O3133" s="66"/>
      <c r="P3133" s="66"/>
      <c r="Q3133" s="66"/>
      <c r="S3133" s="70"/>
      <c r="U3133" s="70"/>
      <c r="W3133" s="70"/>
      <c r="Y3133" s="70"/>
    </row>
    <row r="3134" spans="1:25" s="69" customFormat="1" x14ac:dyDescent="0.2">
      <c r="A3134" s="66" t="s">
        <v>28</v>
      </c>
      <c r="B3134" s="66" t="s">
        <v>23</v>
      </c>
      <c r="C3134" s="66" t="s">
        <v>26</v>
      </c>
      <c r="D3134" s="66" t="s">
        <v>287</v>
      </c>
      <c r="E3134" s="87">
        <f>+IF(ISNUMBER(DATA!N988),DATA!N988,"n/a")</f>
        <v>3.1266316279458999</v>
      </c>
      <c r="F3134" s="77">
        <f>+IF(ISNUMBER(DATA!O988),DATA!O988,"n/a")</f>
        <v>-1.85903754804197E-2</v>
      </c>
      <c r="G3134" s="87">
        <f>+IF(ISNUMBER(DATA!X988),DATA!X988,"n/a")</f>
        <v>3.1291593299225702</v>
      </c>
      <c r="H3134" s="77">
        <f>+IF(ISNUMBER(DATA!Y988),DATA!Y988,"n/a")</f>
        <v>-8.3769034435121001E-3</v>
      </c>
      <c r="I3134" s="87">
        <f>+IF(ISNUMBER(DATA!AH988),DATA!AH988,"n/a")</f>
        <v>3.04283765415774</v>
      </c>
      <c r="J3134" s="77">
        <f>+IF(ISNUMBER(DATA!AI988),DATA!AI988,"n/a")</f>
        <v>-4.73839091274477E-2</v>
      </c>
      <c r="K3134" s="87">
        <f>+IF(ISNUMBER(DATA!AR988),DATA!AR988,"n/a")</f>
        <v>3.0703503103522798</v>
      </c>
      <c r="L3134" s="77">
        <f>+IF(ISNUMBER(DATA!AS988),DATA!AS988,"n/a")</f>
        <v>-4.5495152791007298E-2</v>
      </c>
      <c r="M3134" s="66"/>
      <c r="N3134" s="66"/>
      <c r="O3134" s="66"/>
      <c r="P3134" s="66"/>
      <c r="Q3134" s="66"/>
      <c r="S3134" s="70"/>
      <c r="U3134" s="70"/>
      <c r="W3134" s="70"/>
      <c r="Y3134" s="70"/>
    </row>
    <row r="3135" spans="1:25" s="69" customFormat="1" x14ac:dyDescent="0.2">
      <c r="A3135" s="66" t="s">
        <v>28</v>
      </c>
      <c r="B3135" s="66" t="s">
        <v>23</v>
      </c>
      <c r="C3135" s="66" t="s">
        <v>26</v>
      </c>
      <c r="D3135" s="66" t="s">
        <v>288</v>
      </c>
      <c r="E3135" s="87">
        <f>+IF(ISNUMBER(DATA!N989),DATA!N989,"n/a")</f>
        <v>2.7003213389745002</v>
      </c>
      <c r="F3135" s="77">
        <f>+IF(ISNUMBER(DATA!O989),DATA!O989,"n/a")</f>
        <v>-1.7125257545721001E-2</v>
      </c>
      <c r="G3135" s="87">
        <f>+IF(ISNUMBER(DATA!X989),DATA!X989,"n/a")</f>
        <v>2.7656589689786801</v>
      </c>
      <c r="H3135" s="77">
        <f>+IF(ISNUMBER(DATA!Y989),DATA!Y989,"n/a")</f>
        <v>2.6573876030594901E-2</v>
      </c>
      <c r="I3135" s="87">
        <f>+IF(ISNUMBER(DATA!AH989),DATA!AH989,"n/a")</f>
        <v>2.7407738492292202</v>
      </c>
      <c r="J3135" s="77">
        <f>+IF(ISNUMBER(DATA!AI989),DATA!AI989,"n/a")</f>
        <v>-5.0211594904331401E-4</v>
      </c>
      <c r="K3135" s="87">
        <f>+IF(ISNUMBER(DATA!AR989),DATA!AR989,"n/a")</f>
        <v>2.7326737948913502</v>
      </c>
      <c r="L3135" s="77">
        <f>+IF(ISNUMBER(DATA!AS989),DATA!AS989,"n/a")</f>
        <v>-5.7711217084047403E-2</v>
      </c>
      <c r="M3135" s="66"/>
      <c r="N3135" s="66"/>
      <c r="O3135" s="66"/>
      <c r="P3135" s="66"/>
      <c r="Q3135" s="66"/>
      <c r="S3135" s="70"/>
      <c r="U3135" s="70"/>
      <c r="W3135" s="70"/>
      <c r="Y3135" s="70"/>
    </row>
    <row r="3136" spans="1:25" s="69" customFormat="1" x14ac:dyDescent="0.2">
      <c r="A3136" s="66" t="s">
        <v>28</v>
      </c>
      <c r="B3136" s="66" t="s">
        <v>23</v>
      </c>
      <c r="C3136" s="66" t="s">
        <v>26</v>
      </c>
      <c r="D3136" s="66" t="s">
        <v>289</v>
      </c>
      <c r="E3136" s="87">
        <f>+IF(ISNUMBER(DATA!N990),DATA!N990,"n/a")</f>
        <v>2.7306332820686099</v>
      </c>
      <c r="F3136" s="77">
        <f>+IF(ISNUMBER(DATA!O990),DATA!O990,"n/a")</f>
        <v>-4.7318091142288299E-2</v>
      </c>
      <c r="G3136" s="87">
        <f>+IF(ISNUMBER(DATA!X990),DATA!X990,"n/a")</f>
        <v>2.7229527048414202</v>
      </c>
      <c r="H3136" s="77">
        <f>+IF(ISNUMBER(DATA!Y990),DATA!Y990,"n/a")</f>
        <v>-2.2732646825463498E-2</v>
      </c>
      <c r="I3136" s="87">
        <f>+IF(ISNUMBER(DATA!AH990),DATA!AH990,"n/a")</f>
        <v>2.7305703154225802</v>
      </c>
      <c r="J3136" s="77">
        <f>+IF(ISNUMBER(DATA!AI990),DATA!AI990,"n/a")</f>
        <v>-4.1334535982591403E-2</v>
      </c>
      <c r="K3136" s="87">
        <f>+IF(ISNUMBER(DATA!AR990),DATA!AR990,"n/a")</f>
        <v>2.7598164075302201</v>
      </c>
      <c r="L3136" s="77">
        <f>+IF(ISNUMBER(DATA!AS990),DATA!AS990,"n/a")</f>
        <v>-7.1597652903046302E-2</v>
      </c>
      <c r="M3136" s="66"/>
      <c r="N3136" s="66"/>
      <c r="O3136" s="66"/>
      <c r="P3136" s="66"/>
      <c r="Q3136" s="66"/>
      <c r="S3136" s="70"/>
      <c r="U3136" s="70"/>
      <c r="W3136" s="70"/>
      <c r="Y3136" s="70"/>
    </row>
    <row r="3137" spans="1:25" s="69" customFormat="1" x14ac:dyDescent="0.2">
      <c r="A3137" s="66" t="s">
        <v>28</v>
      </c>
      <c r="B3137" s="66" t="s">
        <v>23</v>
      </c>
      <c r="C3137" s="66" t="s">
        <v>26</v>
      </c>
      <c r="D3137" s="66" t="s">
        <v>290</v>
      </c>
      <c r="E3137" s="87">
        <f>+IF(ISNUMBER(DATA!N991),DATA!N991,"n/a")</f>
        <v>3.3847946746948798</v>
      </c>
      <c r="F3137" s="77">
        <f>+IF(ISNUMBER(DATA!O991),DATA!O991,"n/a")</f>
        <v>-5.0739703619677001E-2</v>
      </c>
      <c r="G3137" s="87">
        <f>+IF(ISNUMBER(DATA!X991),DATA!X991,"n/a")</f>
        <v>3.4271025342746899</v>
      </c>
      <c r="H3137" s="77">
        <f>+IF(ISNUMBER(DATA!Y991),DATA!Y991,"n/a")</f>
        <v>-1.1830744794863001E-2</v>
      </c>
      <c r="I3137" s="87">
        <f>+IF(ISNUMBER(DATA!AH991),DATA!AH991,"n/a")</f>
        <v>3.5017743331100002</v>
      </c>
      <c r="J3137" s="77">
        <f>+IF(ISNUMBER(DATA!AI991),DATA!AI991,"n/a")</f>
        <v>-1.2083679809213801E-3</v>
      </c>
      <c r="K3137" s="87">
        <f>+IF(ISNUMBER(DATA!AR991),DATA!AR991,"n/a")</f>
        <v>3.4949860098880001</v>
      </c>
      <c r="L3137" s="77">
        <f>+IF(ISNUMBER(DATA!AS991),DATA!AS991,"n/a")</f>
        <v>1.7468233164475402E-2</v>
      </c>
      <c r="M3137" s="66"/>
      <c r="N3137" s="66"/>
      <c r="O3137" s="66"/>
      <c r="P3137" s="66"/>
      <c r="Q3137" s="66"/>
      <c r="S3137" s="70"/>
      <c r="U3137" s="70"/>
      <c r="W3137" s="70"/>
      <c r="Y3137" s="70"/>
    </row>
    <row r="3138" spans="1:25" s="69" customFormat="1" x14ac:dyDescent="0.2">
      <c r="A3138" s="66" t="s">
        <v>28</v>
      </c>
      <c r="B3138" s="66" t="s">
        <v>23</v>
      </c>
      <c r="C3138" s="66" t="s">
        <v>26</v>
      </c>
      <c r="D3138" s="66" t="s">
        <v>291</v>
      </c>
      <c r="E3138" s="87">
        <f>+IF(ISNUMBER(DATA!N992),DATA!N992,"n/a")</f>
        <v>2.90724157025728</v>
      </c>
      <c r="F3138" s="77">
        <f>+IF(ISNUMBER(DATA!O992),DATA!O992,"n/a")</f>
        <v>-0.16104024170023001</v>
      </c>
      <c r="G3138" s="87">
        <f>+IF(ISNUMBER(DATA!X992),DATA!X992,"n/a")</f>
        <v>3.1072234522336002</v>
      </c>
      <c r="H3138" s="77">
        <f>+IF(ISNUMBER(DATA!Y992),DATA!Y992,"n/a")</f>
        <v>-0.12531795759349501</v>
      </c>
      <c r="I3138" s="87">
        <f>+IF(ISNUMBER(DATA!AH992),DATA!AH992,"n/a")</f>
        <v>3.1821071501288598</v>
      </c>
      <c r="J3138" s="77">
        <f>+IF(ISNUMBER(DATA!AI992),DATA!AI992,"n/a")</f>
        <v>-0.10756322698281801</v>
      </c>
      <c r="K3138" s="87">
        <f>+IF(ISNUMBER(DATA!AR992),DATA!AR992,"n/a")</f>
        <v>3.2783853909127201</v>
      </c>
      <c r="L3138" s="77">
        <f>+IF(ISNUMBER(DATA!AS992),DATA!AS992,"n/a")</f>
        <v>-7.9532784992618302E-2</v>
      </c>
      <c r="M3138" s="66"/>
      <c r="N3138" s="66"/>
      <c r="O3138" s="66"/>
      <c r="P3138" s="66"/>
      <c r="Q3138" s="66"/>
      <c r="S3138" s="70"/>
      <c r="U3138" s="70"/>
      <c r="W3138" s="70"/>
      <c r="Y3138" s="70"/>
    </row>
    <row r="3139" spans="1:25" s="69" customFormat="1" x14ac:dyDescent="0.2">
      <c r="A3139" s="66" t="s">
        <v>28</v>
      </c>
      <c r="B3139" s="66" t="s">
        <v>23</v>
      </c>
      <c r="C3139" s="66" t="s">
        <v>26</v>
      </c>
      <c r="D3139" s="66" t="s">
        <v>292</v>
      </c>
      <c r="E3139" s="87">
        <f>+IF(ISNUMBER(DATA!N993),DATA!N993,"n/a")</f>
        <v>3.06112190208228</v>
      </c>
      <c r="F3139" s="77">
        <f>+IF(ISNUMBER(DATA!O993),DATA!O993,"n/a")</f>
        <v>0.110723239915325</v>
      </c>
      <c r="G3139" s="87">
        <f>+IF(ISNUMBER(DATA!X993),DATA!X993,"n/a")</f>
        <v>3.0601963779543602</v>
      </c>
      <c r="H3139" s="77">
        <f>+IF(ISNUMBER(DATA!Y993),DATA!Y993,"n/a")</f>
        <v>-2.4701452274242201E-2</v>
      </c>
      <c r="I3139" s="87">
        <f>+IF(ISNUMBER(DATA!AH993),DATA!AH993,"n/a")</f>
        <v>3.0749473077382401</v>
      </c>
      <c r="J3139" s="77">
        <f>+IF(ISNUMBER(DATA!AI993),DATA!AI993,"n/a")</f>
        <v>-9.2672254551495595E-2</v>
      </c>
      <c r="K3139" s="87">
        <f>+IF(ISNUMBER(DATA!AR993),DATA!AR993,"n/a")</f>
        <v>2.9566787945464799</v>
      </c>
      <c r="L3139" s="77">
        <f>+IF(ISNUMBER(DATA!AS993),DATA!AS993,"n/a")</f>
        <v>-0.169727496852556</v>
      </c>
      <c r="M3139" s="66"/>
      <c r="N3139" s="66"/>
      <c r="O3139" s="66"/>
      <c r="P3139" s="66"/>
      <c r="Q3139" s="66"/>
      <c r="S3139" s="70"/>
      <c r="U3139" s="70"/>
      <c r="W3139" s="70"/>
      <c r="Y3139" s="70"/>
    </row>
    <row r="3140" spans="1:25" s="69" customFormat="1" x14ac:dyDescent="0.2">
      <c r="A3140" s="66" t="s">
        <v>28</v>
      </c>
      <c r="B3140" s="66" t="s">
        <v>23</v>
      </c>
      <c r="C3140" s="66" t="s">
        <v>26</v>
      </c>
      <c r="D3140" s="66" t="s">
        <v>293</v>
      </c>
      <c r="E3140" s="87">
        <f>+IF(ISNUMBER(DATA!N994),DATA!N994,"n/a")</f>
        <v>2.8422635553742501</v>
      </c>
      <c r="F3140" s="77">
        <f>+IF(ISNUMBER(DATA!O994),DATA!O994,"n/a")</f>
        <v>-0.27998123201904401</v>
      </c>
      <c r="G3140" s="87">
        <f>+IF(ISNUMBER(DATA!X994),DATA!X994,"n/a")</f>
        <v>2.78697852085917</v>
      </c>
      <c r="H3140" s="77">
        <f>+IF(ISNUMBER(DATA!Y994),DATA!Y994,"n/a")</f>
        <v>-0.29561683594702198</v>
      </c>
      <c r="I3140" s="87">
        <f>+IF(ISNUMBER(DATA!AH994),DATA!AH994,"n/a")</f>
        <v>2.77183503764702</v>
      </c>
      <c r="J3140" s="77">
        <f>+IF(ISNUMBER(DATA!AI994),DATA!AI994,"n/a")</f>
        <v>-0.29690496697084301</v>
      </c>
      <c r="K3140" s="87">
        <f>+IF(ISNUMBER(DATA!AR994),DATA!AR994,"n/a")</f>
        <v>2.82400606762502</v>
      </c>
      <c r="L3140" s="77">
        <f>+IF(ISNUMBER(DATA!AS994),DATA!AS994,"n/a")</f>
        <v>-0.25919177273795202</v>
      </c>
      <c r="M3140" s="66"/>
      <c r="N3140" s="66"/>
      <c r="O3140" s="66"/>
      <c r="P3140" s="66"/>
      <c r="Q3140" s="66"/>
      <c r="S3140" s="70"/>
      <c r="U3140" s="70"/>
      <c r="W3140" s="70"/>
      <c r="Y3140" s="70"/>
    </row>
    <row r="3141" spans="1:25" s="69" customFormat="1" x14ac:dyDescent="0.2">
      <c r="A3141" s="66" t="s">
        <v>28</v>
      </c>
      <c r="B3141" s="66" t="s">
        <v>23</v>
      </c>
      <c r="C3141" s="66" t="s">
        <v>26</v>
      </c>
      <c r="D3141" s="66" t="s">
        <v>294</v>
      </c>
      <c r="E3141" s="87">
        <f>+IF(ISNUMBER(DATA!N995),DATA!N995,"n/a")</f>
        <v>3.5020232044953699</v>
      </c>
      <c r="F3141" s="77">
        <f>+IF(ISNUMBER(DATA!O995),DATA!O995,"n/a")</f>
        <v>-2.2171534778486199E-2</v>
      </c>
      <c r="G3141" s="87">
        <f>+IF(ISNUMBER(DATA!X995),DATA!X995,"n/a")</f>
        <v>3.4952996852112701</v>
      </c>
      <c r="H3141" s="77">
        <f>+IF(ISNUMBER(DATA!Y995),DATA!Y995,"n/a")</f>
        <v>1.8336492541452198E-2</v>
      </c>
      <c r="I3141" s="87">
        <f>+IF(ISNUMBER(DATA!AH995),DATA!AH995,"n/a")</f>
        <v>3.5284343738058799</v>
      </c>
      <c r="J3141" s="77">
        <f>+IF(ISNUMBER(DATA!AI995),DATA!AI995,"n/a")</f>
        <v>1.43167264943935E-2</v>
      </c>
      <c r="K3141" s="87">
        <f>+IF(ISNUMBER(DATA!AR995),DATA!AR995,"n/a")</f>
        <v>3.5106899543871202</v>
      </c>
      <c r="L3141" s="77">
        <f>+IF(ISNUMBER(DATA!AS995),DATA!AS995,"n/a")</f>
        <v>2.58912839753173E-2</v>
      </c>
      <c r="M3141" s="66"/>
      <c r="N3141" s="66"/>
      <c r="O3141" s="66"/>
      <c r="P3141" s="66"/>
      <c r="Q3141" s="66"/>
      <c r="S3141" s="70"/>
      <c r="U3141" s="70"/>
      <c r="W3141" s="70"/>
      <c r="Y3141" s="70"/>
    </row>
    <row r="3142" spans="1:25" s="69" customFormat="1" x14ac:dyDescent="0.2">
      <c r="A3142" s="66" t="s">
        <v>28</v>
      </c>
      <c r="B3142" s="66" t="s">
        <v>23</v>
      </c>
      <c r="C3142" s="66" t="s">
        <v>26</v>
      </c>
      <c r="D3142" s="66" t="s">
        <v>295</v>
      </c>
      <c r="E3142" s="87">
        <f>+IF(ISNUMBER(DATA!N996),DATA!N996,"n/a")</f>
        <v>3.76003328874094</v>
      </c>
      <c r="F3142" s="77">
        <f>+IF(ISNUMBER(DATA!O996),DATA!O996,"n/a")</f>
        <v>-2.81962450006693E-2</v>
      </c>
      <c r="G3142" s="87">
        <f>+IF(ISNUMBER(DATA!X996),DATA!X996,"n/a")</f>
        <v>3.7909986091665302</v>
      </c>
      <c r="H3142" s="77">
        <f>+IF(ISNUMBER(DATA!Y996),DATA!Y996,"n/a")</f>
        <v>-2.0934863202302499E-2</v>
      </c>
      <c r="I3142" s="87">
        <f>+IF(ISNUMBER(DATA!AH996),DATA!AH996,"n/a")</f>
        <v>3.7843795738880699</v>
      </c>
      <c r="J3142" s="77">
        <f>+IF(ISNUMBER(DATA!AI996),DATA!AI996,"n/a")</f>
        <v>-1.5311425705755499E-2</v>
      </c>
      <c r="K3142" s="87">
        <f>+IF(ISNUMBER(DATA!AR996),DATA!AR996,"n/a")</f>
        <v>3.7489733946539299</v>
      </c>
      <c r="L3142" s="77">
        <f>+IF(ISNUMBER(DATA!AS996),DATA!AS996,"n/a")</f>
        <v>0.119027366796392</v>
      </c>
      <c r="M3142" s="66"/>
      <c r="N3142" s="66"/>
      <c r="O3142" s="66"/>
      <c r="P3142" s="66"/>
      <c r="Q3142" s="66"/>
      <c r="S3142" s="70"/>
      <c r="U3142" s="70"/>
      <c r="W3142" s="70"/>
      <c r="Y3142" s="70"/>
    </row>
    <row r="3143" spans="1:25" s="69" customFormat="1" x14ac:dyDescent="0.2">
      <c r="A3143" s="66" t="s">
        <v>28</v>
      </c>
      <c r="B3143" s="66" t="s">
        <v>23</v>
      </c>
      <c r="C3143" s="66" t="s">
        <v>26</v>
      </c>
      <c r="D3143" s="66" t="s">
        <v>296</v>
      </c>
      <c r="E3143" s="87">
        <f>+IF(ISNUMBER(DATA!N997),DATA!N997,"n/a")</f>
        <v>3.6313037652097999</v>
      </c>
      <c r="F3143" s="77">
        <f>+IF(ISNUMBER(DATA!O997),DATA!O997,"n/a")</f>
        <v>-1.5687003547192501E-2</v>
      </c>
      <c r="G3143" s="87">
        <f>+IF(ISNUMBER(DATA!X997),DATA!X997,"n/a")</f>
        <v>3.66176739208451</v>
      </c>
      <c r="H3143" s="77">
        <f>+IF(ISNUMBER(DATA!Y997),DATA!Y997,"n/a")</f>
        <v>-7.7456806340303001E-3</v>
      </c>
      <c r="I3143" s="87">
        <f>+IF(ISNUMBER(DATA!AH997),DATA!AH997,"n/a")</f>
        <v>3.6640106048896901</v>
      </c>
      <c r="J3143" s="77">
        <f>+IF(ISNUMBER(DATA!AI997),DATA!AI997,"n/a")</f>
        <v>-3.0769720264303899E-3</v>
      </c>
      <c r="K3143" s="87">
        <f>+IF(ISNUMBER(DATA!AR997),DATA!AR997,"n/a")</f>
        <v>3.63141733621717</v>
      </c>
      <c r="L3143" s="77">
        <f>+IF(ISNUMBER(DATA!AS997),DATA!AS997,"n/a")</f>
        <v>3.40251689959662E-2</v>
      </c>
      <c r="M3143" s="66"/>
      <c r="N3143" s="66"/>
      <c r="O3143" s="66"/>
      <c r="P3143" s="66"/>
      <c r="Q3143" s="66"/>
      <c r="S3143" s="70"/>
      <c r="U3143" s="70"/>
      <c r="W3143" s="70"/>
      <c r="Y3143" s="70"/>
    </row>
    <row r="3144" spans="1:25" s="69" customFormat="1" x14ac:dyDescent="0.2">
      <c r="A3144" s="66" t="s">
        <v>28</v>
      </c>
      <c r="B3144" s="66" t="s">
        <v>23</v>
      </c>
      <c r="C3144" s="66" t="s">
        <v>26</v>
      </c>
      <c r="D3144" s="66" t="s">
        <v>297</v>
      </c>
      <c r="E3144" s="87">
        <f>+IF(ISNUMBER(DATA!N998),DATA!N998,"n/a")</f>
        <v>2.9058250903191101</v>
      </c>
      <c r="F3144" s="77">
        <f>+IF(ISNUMBER(DATA!O998),DATA!O998,"n/a")</f>
        <v>-0.25694657292715101</v>
      </c>
      <c r="G3144" s="87">
        <f>+IF(ISNUMBER(DATA!X998),DATA!X998,"n/a")</f>
        <v>2.8685967081308101</v>
      </c>
      <c r="H3144" s="77">
        <f>+IF(ISNUMBER(DATA!Y998),DATA!Y998,"n/a")</f>
        <v>-0.264477483346088</v>
      </c>
      <c r="I3144" s="87">
        <f>+IF(ISNUMBER(DATA!AH998),DATA!AH998,"n/a")</f>
        <v>2.8550273385700602</v>
      </c>
      <c r="J3144" s="77">
        <f>+IF(ISNUMBER(DATA!AI998),DATA!AI998,"n/a")</f>
        <v>-0.26633983877954298</v>
      </c>
      <c r="K3144" s="87">
        <f>+IF(ISNUMBER(DATA!AR998),DATA!AR998,"n/a")</f>
        <v>2.9023013064860499</v>
      </c>
      <c r="L3144" s="77">
        <f>+IF(ISNUMBER(DATA!AS998),DATA!AS998,"n/a")</f>
        <v>-0.22855554399201899</v>
      </c>
      <c r="M3144" s="66"/>
      <c r="N3144" s="66"/>
      <c r="O3144" s="66"/>
      <c r="P3144" s="66"/>
      <c r="Q3144" s="66"/>
      <c r="S3144" s="70"/>
      <c r="U3144" s="70"/>
      <c r="W3144" s="70"/>
      <c r="Y3144" s="70"/>
    </row>
    <row r="3145" spans="1:25" s="69" customFormat="1" x14ac:dyDescent="0.2">
      <c r="A3145" s="66" t="s">
        <v>28</v>
      </c>
      <c r="B3145" s="66" t="s">
        <v>23</v>
      </c>
      <c r="C3145" s="66" t="s">
        <v>26</v>
      </c>
      <c r="D3145" s="66" t="s">
        <v>298</v>
      </c>
      <c r="E3145" s="87">
        <f>+IF(ISNUMBER(DATA!N999),DATA!N999,"n/a")</f>
        <v>3.41461408055092</v>
      </c>
      <c r="F3145" s="77">
        <f>+IF(ISNUMBER(DATA!O999),DATA!O999,"n/a")</f>
        <v>-5.6322374419829999E-2</v>
      </c>
      <c r="G3145" s="87">
        <f>+IF(ISNUMBER(DATA!X999),DATA!X999,"n/a")</f>
        <v>3.4049327267126599</v>
      </c>
      <c r="H3145" s="77">
        <f>+IF(ISNUMBER(DATA!Y999),DATA!Y999,"n/a")</f>
        <v>-6.2969627152052801E-2</v>
      </c>
      <c r="I3145" s="87">
        <f>+IF(ISNUMBER(DATA!AH999),DATA!AH999,"n/a")</f>
        <v>3.5006958806620099</v>
      </c>
      <c r="J3145" s="77">
        <f>+IF(ISNUMBER(DATA!AI999),DATA!AI999,"n/a")</f>
        <v>-3.97661683070267E-2</v>
      </c>
      <c r="K3145" s="87">
        <f>+IF(ISNUMBER(DATA!AR999),DATA!AR999,"n/a")</f>
        <v>3.5110839753024501</v>
      </c>
      <c r="L3145" s="77">
        <f>+IF(ISNUMBER(DATA!AS999),DATA!AS999,"n/a")</f>
        <v>-1.4577794166412E-2</v>
      </c>
      <c r="M3145" s="66"/>
      <c r="N3145" s="66"/>
      <c r="O3145" s="66"/>
      <c r="P3145" s="66"/>
      <c r="Q3145" s="66"/>
      <c r="S3145" s="70"/>
      <c r="U3145" s="70"/>
      <c r="W3145" s="70"/>
      <c r="Y3145" s="70"/>
    </row>
    <row r="3146" spans="1:25" s="69" customFormat="1" x14ac:dyDescent="0.2">
      <c r="A3146" s="66" t="s">
        <v>28</v>
      </c>
      <c r="B3146" s="66" t="s">
        <v>23</v>
      </c>
      <c r="C3146" s="66" t="s">
        <v>26</v>
      </c>
      <c r="D3146" s="66" t="s">
        <v>299</v>
      </c>
      <c r="E3146" s="87">
        <f>+IF(ISNUMBER(DATA!N1000),DATA!N1000,"n/a")</f>
        <v>3.4106337566703</v>
      </c>
      <c r="F3146" s="77">
        <f>+IF(ISNUMBER(DATA!O1000),DATA!O1000,"n/a")</f>
        <v>-1.06090581813884E-2</v>
      </c>
      <c r="G3146" s="87">
        <f>+IF(ISNUMBER(DATA!X1000),DATA!X1000,"n/a")</f>
        <v>3.4381737710226101</v>
      </c>
      <c r="H3146" s="77">
        <f>+IF(ISNUMBER(DATA!Y1000),DATA!Y1000,"n/a")</f>
        <v>-4.04381250542089E-2</v>
      </c>
      <c r="I3146" s="87">
        <f>+IF(ISNUMBER(DATA!AH1000),DATA!AH1000,"n/a")</f>
        <v>3.3710602132051699</v>
      </c>
      <c r="J3146" s="77">
        <f>+IF(ISNUMBER(DATA!AI1000),DATA!AI1000,"n/a")</f>
        <v>-6.10626372932047E-2</v>
      </c>
      <c r="K3146" s="87">
        <f>+IF(ISNUMBER(DATA!AR1000),DATA!AR1000,"n/a")</f>
        <v>3.3885853645947099</v>
      </c>
      <c r="L3146" s="77">
        <f>+IF(ISNUMBER(DATA!AS1000),DATA!AS1000,"n/a")</f>
        <v>-1.24231361066129E-2</v>
      </c>
      <c r="M3146" s="66"/>
      <c r="N3146" s="66"/>
      <c r="O3146" s="66"/>
      <c r="P3146" s="66"/>
      <c r="Q3146" s="66"/>
      <c r="S3146" s="70"/>
      <c r="U3146" s="70"/>
      <c r="W3146" s="70"/>
      <c r="Y3146" s="70"/>
    </row>
    <row r="3147" spans="1:25" s="69" customFormat="1" x14ac:dyDescent="0.2">
      <c r="A3147" s="66" t="s">
        <v>28</v>
      </c>
      <c r="B3147" s="66" t="s">
        <v>23</v>
      </c>
      <c r="C3147" s="66" t="s">
        <v>26</v>
      </c>
      <c r="D3147" s="66" t="s">
        <v>300</v>
      </c>
      <c r="E3147" s="87">
        <f>+IF(ISNUMBER(DATA!N1001),DATA!N1001,"n/a")</f>
        <v>3.00035487920624</v>
      </c>
      <c r="F3147" s="77">
        <f>+IF(ISNUMBER(DATA!O1001),DATA!O1001,"n/a")</f>
        <v>2.5161601120927999E-2</v>
      </c>
      <c r="G3147" s="87">
        <f>+IF(ISNUMBER(DATA!X1001),DATA!X1001,"n/a")</f>
        <v>2.9390672436772101</v>
      </c>
      <c r="H3147" s="77">
        <f>+IF(ISNUMBER(DATA!Y1001),DATA!Y1001,"n/a")</f>
        <v>4.78834064152261E-2</v>
      </c>
      <c r="I3147" s="87">
        <f>+IF(ISNUMBER(DATA!AH1001),DATA!AH1001,"n/a")</f>
        <v>2.8913552945166998</v>
      </c>
      <c r="J3147" s="77">
        <f>+IF(ISNUMBER(DATA!AI1001),DATA!AI1001,"n/a")</f>
        <v>-1.63687131877371E-2</v>
      </c>
      <c r="K3147" s="87">
        <f>+IF(ISNUMBER(DATA!AR1001),DATA!AR1001,"n/a")</f>
        <v>2.9358885307936902</v>
      </c>
      <c r="L3147" s="77">
        <f>+IF(ISNUMBER(DATA!AS1001),DATA!AS1001,"n/a")</f>
        <v>-4.4917811032487702E-2</v>
      </c>
      <c r="M3147" s="66"/>
      <c r="N3147" s="66"/>
      <c r="O3147" s="66"/>
      <c r="P3147" s="66"/>
      <c r="Q3147" s="66"/>
      <c r="S3147" s="70"/>
      <c r="U3147" s="70"/>
      <c r="W3147" s="70"/>
      <c r="Y3147" s="70"/>
    </row>
    <row r="3148" spans="1:25" s="69" customFormat="1" x14ac:dyDescent="0.2">
      <c r="A3148" s="66" t="s">
        <v>28</v>
      </c>
      <c r="B3148" s="66" t="s">
        <v>23</v>
      </c>
      <c r="C3148" s="66" t="s">
        <v>26</v>
      </c>
      <c r="D3148" s="66" t="s">
        <v>301</v>
      </c>
      <c r="E3148" s="87">
        <f>+IF(ISNUMBER(DATA!N1002),DATA!N1002,"n/a")</f>
        <v>2.9642701059025498</v>
      </c>
      <c r="F3148" s="77">
        <f>+IF(ISNUMBER(DATA!O1002),DATA!O1002,"n/a")</f>
        <v>-9.8063233902482509E-3</v>
      </c>
      <c r="G3148" s="87">
        <f>+IF(ISNUMBER(DATA!X1002),DATA!X1002,"n/a")</f>
        <v>2.9369055563708502</v>
      </c>
      <c r="H3148" s="77">
        <f>+IF(ISNUMBER(DATA!Y1002),DATA!Y1002,"n/a")</f>
        <v>-1.9893324658705799E-2</v>
      </c>
      <c r="I3148" s="87">
        <f>+IF(ISNUMBER(DATA!AH1002),DATA!AH1002,"n/a")</f>
        <v>2.9490678618196502</v>
      </c>
      <c r="J3148" s="77">
        <f>+IF(ISNUMBER(DATA!AI1002),DATA!AI1002,"n/a")</f>
        <v>-2.7478939197069899E-2</v>
      </c>
      <c r="K3148" s="87">
        <f>+IF(ISNUMBER(DATA!AR1002),DATA!AR1002,"n/a")</f>
        <v>2.9655066826934</v>
      </c>
      <c r="L3148" s="77">
        <f>+IF(ISNUMBER(DATA!AS1002),DATA!AS1002,"n/a")</f>
        <v>-4.8656445752255001E-2</v>
      </c>
      <c r="M3148" s="66"/>
      <c r="N3148" s="66"/>
      <c r="O3148" s="66"/>
      <c r="P3148" s="66"/>
      <c r="Q3148" s="66"/>
      <c r="S3148" s="70"/>
      <c r="U3148" s="70"/>
      <c r="W3148" s="70"/>
      <c r="Y3148" s="70"/>
    </row>
    <row r="3149" spans="1:25" s="69" customFormat="1" x14ac:dyDescent="0.2">
      <c r="A3149" s="66" t="s">
        <v>28</v>
      </c>
      <c r="B3149" s="66" t="s">
        <v>23</v>
      </c>
      <c r="C3149" s="66" t="s">
        <v>26</v>
      </c>
      <c r="D3149" s="66" t="s">
        <v>302</v>
      </c>
      <c r="E3149" s="87">
        <f>+IF(ISNUMBER(DATA!N1003),DATA!N1003,"n/a")</f>
        <v>3.4992471646460701</v>
      </c>
      <c r="F3149" s="77">
        <f>+IF(ISNUMBER(DATA!O1003),DATA!O1003,"n/a")</f>
        <v>-3.35699019501048E-2</v>
      </c>
      <c r="G3149" s="87">
        <f>+IF(ISNUMBER(DATA!X1003),DATA!X1003,"n/a")</f>
        <v>3.50372435252569</v>
      </c>
      <c r="H3149" s="77">
        <f>+IF(ISNUMBER(DATA!Y1003),DATA!Y1003,"n/a")</f>
        <v>-3.3466620548304798E-3</v>
      </c>
      <c r="I3149" s="87">
        <f>+IF(ISNUMBER(DATA!AH1003),DATA!AH1003,"n/a")</f>
        <v>3.53990116595108</v>
      </c>
      <c r="J3149" s="77">
        <f>+IF(ISNUMBER(DATA!AI1003),DATA!AI1003,"n/a")</f>
        <v>-1.8251072979228601E-3</v>
      </c>
      <c r="K3149" s="87">
        <f>+IF(ISNUMBER(DATA!AR1003),DATA!AR1003,"n/a")</f>
        <v>3.5297167313381399</v>
      </c>
      <c r="L3149" s="77">
        <f>+IF(ISNUMBER(DATA!AS1003),DATA!AS1003,"n/a")</f>
        <v>1.9739654380407898E-2</v>
      </c>
      <c r="M3149" s="66"/>
      <c r="N3149" s="66"/>
      <c r="O3149" s="66"/>
      <c r="P3149" s="66"/>
      <c r="Q3149" s="66"/>
      <c r="S3149" s="70"/>
      <c r="U3149" s="70"/>
      <c r="W3149" s="70"/>
      <c r="Y3149" s="70"/>
    </row>
    <row r="3150" spans="1:25" s="69" customFormat="1" x14ac:dyDescent="0.2">
      <c r="A3150" s="66" t="s">
        <v>28</v>
      </c>
      <c r="B3150" s="66" t="s">
        <v>23</v>
      </c>
      <c r="C3150" s="66" t="s">
        <v>26</v>
      </c>
      <c r="D3150" s="66" t="s">
        <v>303</v>
      </c>
      <c r="E3150" s="87">
        <f>+IF(ISNUMBER(DATA!N1004),DATA!N1004,"n/a")</f>
        <v>3.0003008572057701</v>
      </c>
      <c r="F3150" s="77">
        <f>+IF(ISNUMBER(DATA!O1004),DATA!O1004,"n/a")</f>
        <v>-5.4281638960453297E-3</v>
      </c>
      <c r="G3150" s="87">
        <f>+IF(ISNUMBER(DATA!X1004),DATA!X1004,"n/a")</f>
        <v>3.0055968167640699</v>
      </c>
      <c r="H3150" s="77">
        <f>+IF(ISNUMBER(DATA!Y1004),DATA!Y1004,"n/a")</f>
        <v>1.5797159259343101E-2</v>
      </c>
      <c r="I3150" s="87">
        <f>+IF(ISNUMBER(DATA!AH1004),DATA!AH1004,"n/a")</f>
        <v>3.02259647602181</v>
      </c>
      <c r="J3150" s="77">
        <f>+IF(ISNUMBER(DATA!AI1004),DATA!AI1004,"n/a")</f>
        <v>1.0658458533496701E-2</v>
      </c>
      <c r="K3150" s="87">
        <f>+IF(ISNUMBER(DATA!AR1004),DATA!AR1004,"n/a")</f>
        <v>3.0055132439082</v>
      </c>
      <c r="L3150" s="77">
        <f>+IF(ISNUMBER(DATA!AS1004),DATA!AS1004,"n/a")</f>
        <v>-2.4859092839796499E-2</v>
      </c>
      <c r="M3150" s="66"/>
      <c r="N3150" s="66"/>
      <c r="O3150" s="66"/>
      <c r="P3150" s="66"/>
      <c r="Q3150" s="66"/>
      <c r="S3150" s="70"/>
      <c r="U3150" s="70"/>
      <c r="W3150" s="70"/>
      <c r="Y3150" s="70"/>
    </row>
    <row r="3151" spans="1:25" s="69" customFormat="1" x14ac:dyDescent="0.2">
      <c r="A3151" s="66" t="s">
        <v>28</v>
      </c>
      <c r="B3151" s="66" t="s">
        <v>23</v>
      </c>
      <c r="C3151" s="66" t="s">
        <v>26</v>
      </c>
      <c r="D3151" s="66" t="s">
        <v>304</v>
      </c>
      <c r="E3151" s="87">
        <f>+IF(ISNUMBER(DATA!N1005),DATA!N1005,"n/a")</f>
        <v>3.28474801459513</v>
      </c>
      <c r="F3151" s="77">
        <f>+IF(ISNUMBER(DATA!O1005),DATA!O1005,"n/a")</f>
        <v>-3.7818202153930398E-2</v>
      </c>
      <c r="G3151" s="87">
        <f>+IF(ISNUMBER(DATA!X1005),DATA!X1005,"n/a")</f>
        <v>3.3148196388859099</v>
      </c>
      <c r="H3151" s="77">
        <f>+IF(ISNUMBER(DATA!Y1005),DATA!Y1005,"n/a")</f>
        <v>-4.3548659851839401E-2</v>
      </c>
      <c r="I3151" s="87">
        <f>+IF(ISNUMBER(DATA!AH1005),DATA!AH1005,"n/a")</f>
        <v>3.2402949244285901</v>
      </c>
      <c r="J3151" s="77">
        <f>+IF(ISNUMBER(DATA!AI1005),DATA!AI1005,"n/a")</f>
        <v>-6.1450375107340402E-2</v>
      </c>
      <c r="K3151" s="87">
        <f>+IF(ISNUMBER(DATA!AR1005),DATA!AR1005,"n/a")</f>
        <v>3.3192713611165998</v>
      </c>
      <c r="L3151" s="77">
        <f>+IF(ISNUMBER(DATA!AS1005),DATA!AS1005,"n/a")</f>
        <v>-4.4019864615086899E-3</v>
      </c>
      <c r="M3151" s="66"/>
      <c r="N3151" s="66"/>
      <c r="O3151" s="66"/>
      <c r="P3151" s="66"/>
      <c r="Q3151" s="66"/>
      <c r="S3151" s="70"/>
      <c r="U3151" s="70"/>
      <c r="W3151" s="70"/>
      <c r="Y3151" s="70"/>
    </row>
    <row r="3152" spans="1:25" s="69" customFormat="1" x14ac:dyDescent="0.2">
      <c r="A3152" s="66" t="s">
        <v>28</v>
      </c>
      <c r="B3152" s="66" t="s">
        <v>23</v>
      </c>
      <c r="C3152" s="66" t="s">
        <v>26</v>
      </c>
      <c r="D3152" s="66" t="s">
        <v>305</v>
      </c>
      <c r="E3152" s="87">
        <f>+IF(ISNUMBER(DATA!N1006),DATA!N1006,"n/a")</f>
        <v>3.3543561567706202</v>
      </c>
      <c r="F3152" s="77">
        <f>+IF(ISNUMBER(DATA!O1006),DATA!O1006,"n/a")</f>
        <v>-5.0744429598864299E-2</v>
      </c>
      <c r="G3152" s="87">
        <f>+IF(ISNUMBER(DATA!X1006),DATA!X1006,"n/a")</f>
        <v>3.7501874003440698</v>
      </c>
      <c r="H3152" s="77">
        <f>+IF(ISNUMBER(DATA!Y1006),DATA!Y1006,"n/a")</f>
        <v>7.5015458697274703E-2</v>
      </c>
      <c r="I3152" s="87">
        <f>+IF(ISNUMBER(DATA!AH1006),DATA!AH1006,"n/a")</f>
        <v>3.78825112688097</v>
      </c>
      <c r="J3152" s="77">
        <f>+IF(ISNUMBER(DATA!AI1006),DATA!AI1006,"n/a")</f>
        <v>0.11772375588897201</v>
      </c>
      <c r="K3152" s="87">
        <f>+IF(ISNUMBER(DATA!AR1006),DATA!AR1006,"n/a")</f>
        <v>3.6768111392604199</v>
      </c>
      <c r="L3152" s="77">
        <f>+IF(ISNUMBER(DATA!AS1006),DATA!AS1006,"n/a")</f>
        <v>0.13967981592626</v>
      </c>
      <c r="M3152" s="66"/>
      <c r="N3152" s="66"/>
      <c r="O3152" s="66"/>
      <c r="P3152" s="66"/>
      <c r="Q3152" s="66"/>
      <c r="S3152" s="70"/>
      <c r="U3152" s="70"/>
      <c r="W3152" s="70"/>
      <c r="Y3152" s="70"/>
    </row>
    <row r="3153" spans="1:25" s="69" customFormat="1" x14ac:dyDescent="0.2">
      <c r="A3153" s="66" t="s">
        <v>28</v>
      </c>
      <c r="B3153" s="66" t="s">
        <v>23</v>
      </c>
      <c r="C3153" s="66" t="s">
        <v>26</v>
      </c>
      <c r="D3153" s="66" t="s">
        <v>306</v>
      </c>
      <c r="E3153" s="87">
        <f>+IF(ISNUMBER(DATA!N1007),DATA!N1007,"n/a")</f>
        <v>3.3189436831547798</v>
      </c>
      <c r="F3153" s="77">
        <f>+IF(ISNUMBER(DATA!O1007),DATA!O1007,"n/a")</f>
        <v>-1.60268052656178E-2</v>
      </c>
      <c r="G3153" s="87">
        <f>+IF(ISNUMBER(DATA!X1007),DATA!X1007,"n/a")</f>
        <v>3.3207954526475199</v>
      </c>
      <c r="H3153" s="77">
        <f>+IF(ISNUMBER(DATA!Y1007),DATA!Y1007,"n/a")</f>
        <v>-2.0223192418093901E-2</v>
      </c>
      <c r="I3153" s="87">
        <f>+IF(ISNUMBER(DATA!AH1007),DATA!AH1007,"n/a")</f>
        <v>3.32020553021753</v>
      </c>
      <c r="J3153" s="77">
        <f>+IF(ISNUMBER(DATA!AI1007),DATA!AI1007,"n/a")</f>
        <v>-2.5511580741584401E-2</v>
      </c>
      <c r="K3153" s="87">
        <f>+IF(ISNUMBER(DATA!AR1007),DATA!AR1007,"n/a")</f>
        <v>3.1931069061496502</v>
      </c>
      <c r="L3153" s="77">
        <f>+IF(ISNUMBER(DATA!AS1007),DATA!AS1007,"n/a")</f>
        <v>-4.0319373591652198E-2</v>
      </c>
      <c r="M3153" s="66"/>
      <c r="N3153" s="66"/>
      <c r="O3153" s="66"/>
      <c r="P3153" s="66"/>
      <c r="Q3153" s="66"/>
      <c r="S3153" s="70"/>
      <c r="U3153" s="70"/>
      <c r="W3153" s="70"/>
      <c r="Y3153" s="70"/>
    </row>
    <row r="3154" spans="1:25" s="69" customFormat="1" x14ac:dyDescent="0.2">
      <c r="A3154" s="66" t="s">
        <v>28</v>
      </c>
      <c r="B3154" s="66" t="s">
        <v>23</v>
      </c>
      <c r="C3154" s="66" t="s">
        <v>26</v>
      </c>
      <c r="D3154" s="66" t="s">
        <v>307</v>
      </c>
      <c r="E3154" s="87">
        <f>+IF(ISNUMBER(DATA!N1008),DATA!N1008,"n/a")</f>
        <v>2.1479315984502101</v>
      </c>
      <c r="F3154" s="77">
        <f>+IF(ISNUMBER(DATA!O1008),DATA!O1008,"n/a")</f>
        <v>0.115053516724912</v>
      </c>
      <c r="G3154" s="87">
        <f>+IF(ISNUMBER(DATA!X1008),DATA!X1008,"n/a")</f>
        <v>2.15376791498722</v>
      </c>
      <c r="H3154" s="77">
        <f>+IF(ISNUMBER(DATA!Y1008),DATA!Y1008,"n/a")</f>
        <v>5.5221154132329003E-2</v>
      </c>
      <c r="I3154" s="87">
        <f>+IF(ISNUMBER(DATA!AH1008),DATA!AH1008,"n/a")</f>
        <v>2.1476140859137698</v>
      </c>
      <c r="J3154" s="77">
        <f>+IF(ISNUMBER(DATA!AI1008),DATA!AI1008,"n/a")</f>
        <v>-1.8325039656881099E-2</v>
      </c>
      <c r="K3154" s="87">
        <f>+IF(ISNUMBER(DATA!AR1008),DATA!AR1008,"n/a")</f>
        <v>2.0985422827681899</v>
      </c>
      <c r="L3154" s="77">
        <f>+IF(ISNUMBER(DATA!AS1008),DATA!AS1008,"n/a")</f>
        <v>-0.13286862449992301</v>
      </c>
      <c r="M3154" s="66"/>
      <c r="N3154" s="66"/>
      <c r="O3154" s="66"/>
      <c r="P3154" s="66"/>
      <c r="Q3154" s="66"/>
      <c r="S3154" s="70"/>
      <c r="U3154" s="70"/>
      <c r="W3154" s="70"/>
      <c r="Y3154" s="70"/>
    </row>
    <row r="3155" spans="1:25" s="69" customFormat="1" x14ac:dyDescent="0.2">
      <c r="A3155" s="66" t="s">
        <v>28</v>
      </c>
      <c r="B3155" s="66" t="s">
        <v>23</v>
      </c>
      <c r="C3155" s="66" t="s">
        <v>26</v>
      </c>
      <c r="D3155" s="66" t="s">
        <v>308</v>
      </c>
      <c r="E3155" s="87">
        <f>+IF(ISNUMBER(DATA!N1009),DATA!N1009,"n/a")</f>
        <v>3.0003006973525399</v>
      </c>
      <c r="F3155" s="77">
        <f>+IF(ISNUMBER(DATA!O1009),DATA!O1009,"n/a")</f>
        <v>-1.7342442802540099E-3</v>
      </c>
      <c r="G3155" s="87">
        <f>+IF(ISNUMBER(DATA!X1009),DATA!X1009,"n/a")</f>
        <v>2.9696545968608898</v>
      </c>
      <c r="H3155" s="77">
        <f>+IF(ISNUMBER(DATA!Y1009),DATA!Y1009,"n/a")</f>
        <v>-2.0339608551034698E-3</v>
      </c>
      <c r="I3155" s="87">
        <f>+IF(ISNUMBER(DATA!AH1009),DATA!AH1009,"n/a")</f>
        <v>2.98506232388065</v>
      </c>
      <c r="J3155" s="77">
        <f>+IF(ISNUMBER(DATA!AI1009),DATA!AI1009,"n/a")</f>
        <v>-1.45370669604746E-2</v>
      </c>
      <c r="K3155" s="87">
        <f>+IF(ISNUMBER(DATA!AR1009),DATA!AR1009,"n/a")</f>
        <v>3.05619792190766</v>
      </c>
      <c r="L3155" s="77">
        <f>+IF(ISNUMBER(DATA!AS1009),DATA!AS1009,"n/a")</f>
        <v>-2.1312777686542401E-2</v>
      </c>
      <c r="M3155" s="66"/>
      <c r="N3155" s="66"/>
      <c r="O3155" s="66"/>
      <c r="P3155" s="66"/>
      <c r="Q3155" s="66"/>
      <c r="S3155" s="70"/>
      <c r="U3155" s="70"/>
      <c r="W3155" s="70"/>
      <c r="Y3155" s="70"/>
    </row>
    <row r="3156" spans="1:25" s="69" customFormat="1" x14ac:dyDescent="0.2">
      <c r="A3156" s="66" t="s">
        <v>28</v>
      </c>
      <c r="B3156" s="66" t="s">
        <v>23</v>
      </c>
      <c r="C3156" s="66" t="s">
        <v>26</v>
      </c>
      <c r="D3156" s="66" t="s">
        <v>309</v>
      </c>
      <c r="E3156" s="87">
        <f>+IF(ISNUMBER(DATA!N1010),DATA!N1010,"n/a")</f>
        <v>3.0044606044999198</v>
      </c>
      <c r="F3156" s="77">
        <f>+IF(ISNUMBER(DATA!O1010),DATA!O1010,"n/a")</f>
        <v>2.25273386267783E-3</v>
      </c>
      <c r="G3156" s="87">
        <f>+IF(ISNUMBER(DATA!X1010),DATA!X1010,"n/a")</f>
        <v>2.94969483437368</v>
      </c>
      <c r="H3156" s="77">
        <f>+IF(ISNUMBER(DATA!Y1010),DATA!Y1010,"n/a")</f>
        <v>3.93150632820531E-2</v>
      </c>
      <c r="I3156" s="87">
        <f>+IF(ISNUMBER(DATA!AH1010),DATA!AH1010,"n/a")</f>
        <v>2.9462138909078601</v>
      </c>
      <c r="J3156" s="77">
        <f>+IF(ISNUMBER(DATA!AI1010),DATA!AI1010,"n/a")</f>
        <v>5.8601320632293903E-2</v>
      </c>
      <c r="K3156" s="87">
        <f>+IF(ISNUMBER(DATA!AR1010),DATA!AR1010,"n/a")</f>
        <v>3.0595144109615502</v>
      </c>
      <c r="L3156" s="77">
        <f>+IF(ISNUMBER(DATA!AS1010),DATA!AS1010,"n/a")</f>
        <v>5.1671025939237003E-2</v>
      </c>
      <c r="M3156" s="66"/>
      <c r="N3156" s="66"/>
      <c r="O3156" s="66"/>
      <c r="P3156" s="66"/>
      <c r="Q3156" s="66"/>
      <c r="S3156" s="70"/>
      <c r="U3156" s="70"/>
      <c r="W3156" s="70"/>
      <c r="Y3156" s="70"/>
    </row>
    <row r="3157" spans="1:25" s="69" customFormat="1" x14ac:dyDescent="0.2">
      <c r="A3157" s="66" t="s">
        <v>28</v>
      </c>
      <c r="B3157" s="66" t="s">
        <v>23</v>
      </c>
      <c r="C3157" s="66" t="s">
        <v>26</v>
      </c>
      <c r="D3157" s="66" t="s">
        <v>310</v>
      </c>
      <c r="E3157" s="87">
        <f>+IF(ISNUMBER(DATA!N1011),DATA!N1011,"n/a")</f>
        <v>3.03097214714216</v>
      </c>
      <c r="F3157" s="77">
        <f>+IF(ISNUMBER(DATA!O1011),DATA!O1011,"n/a")</f>
        <v>-6.9271603259034906E-2</v>
      </c>
      <c r="G3157" s="87">
        <f>+IF(ISNUMBER(DATA!X1011),DATA!X1011,"n/a")</f>
        <v>2.9452645317164201</v>
      </c>
      <c r="H3157" s="77">
        <f>+IF(ISNUMBER(DATA!Y1011),DATA!Y1011,"n/a")</f>
        <v>-0.13410677274716901</v>
      </c>
      <c r="I3157" s="87">
        <f>+IF(ISNUMBER(DATA!AH1011),DATA!AH1011,"n/a")</f>
        <v>2.9442499097266799</v>
      </c>
      <c r="J3157" s="77">
        <f>+IF(ISNUMBER(DATA!AI1011),DATA!AI1011,"n/a")</f>
        <v>-0.136064373049743</v>
      </c>
      <c r="K3157" s="87">
        <f>+IF(ISNUMBER(DATA!AR1011),DATA!AR1011,"n/a")</f>
        <v>3.0896175931320999</v>
      </c>
      <c r="L3157" s="77">
        <f>+IF(ISNUMBER(DATA!AS1011),DATA!AS1011,"n/a")</f>
        <v>-5.8828923620155099E-2</v>
      </c>
      <c r="M3157" s="66"/>
      <c r="N3157" s="66"/>
      <c r="O3157" s="66"/>
      <c r="P3157" s="66"/>
      <c r="Q3157" s="66"/>
      <c r="S3157" s="70"/>
      <c r="U3157" s="70"/>
      <c r="W3157" s="70"/>
      <c r="Y3157" s="70"/>
    </row>
    <row r="3158" spans="1:25" s="69" customFormat="1" x14ac:dyDescent="0.2">
      <c r="A3158" s="66" t="s">
        <v>28</v>
      </c>
      <c r="B3158" s="66" t="s">
        <v>23</v>
      </c>
      <c r="C3158" s="66" t="s">
        <v>26</v>
      </c>
      <c r="D3158" s="66" t="s">
        <v>311</v>
      </c>
      <c r="E3158" s="87">
        <f>+IF(ISNUMBER(DATA!N1012),DATA!N1012,"n/a")</f>
        <v>3.6880209526927499</v>
      </c>
      <c r="F3158" s="77">
        <f>+IF(ISNUMBER(DATA!O1012),DATA!O1012,"n/a")</f>
        <v>-5.2553124848621097E-2</v>
      </c>
      <c r="G3158" s="87">
        <f>+IF(ISNUMBER(DATA!X1012),DATA!X1012,"n/a")</f>
        <v>3.7602270264089999</v>
      </c>
      <c r="H3158" s="77">
        <f>+IF(ISNUMBER(DATA!Y1012),DATA!Y1012,"n/a")</f>
        <v>-4.7865899865966899E-2</v>
      </c>
      <c r="I3158" s="87">
        <f>+IF(ISNUMBER(DATA!AH1012),DATA!AH1012,"n/a")</f>
        <v>3.82442695167913</v>
      </c>
      <c r="J3158" s="77">
        <f>+IF(ISNUMBER(DATA!AI1012),DATA!AI1012,"n/a")</f>
        <v>-2.0549148053590802E-2</v>
      </c>
      <c r="K3158" s="87">
        <f>+IF(ISNUMBER(DATA!AR1012),DATA!AR1012,"n/a")</f>
        <v>3.8139927113016401</v>
      </c>
      <c r="L3158" s="77">
        <f>+IF(ISNUMBER(DATA!AS1012),DATA!AS1012,"n/a")</f>
        <v>1.8423001868920701E-2</v>
      </c>
      <c r="M3158" s="66"/>
      <c r="N3158" s="66"/>
      <c r="O3158" s="66"/>
      <c r="P3158" s="66"/>
      <c r="Q3158" s="66"/>
      <c r="S3158" s="70"/>
      <c r="U3158" s="70"/>
      <c r="W3158" s="70"/>
      <c r="Y3158" s="70"/>
    </row>
    <row r="3159" spans="1:25" s="69" customFormat="1" x14ac:dyDescent="0.2">
      <c r="A3159" s="66" t="s">
        <v>28</v>
      </c>
      <c r="B3159" s="66" t="s">
        <v>23</v>
      </c>
      <c r="C3159" s="66" t="s">
        <v>26</v>
      </c>
      <c r="D3159" s="66" t="s">
        <v>312</v>
      </c>
      <c r="E3159" s="87">
        <f>+IF(ISNUMBER(DATA!N1013),DATA!N1013,"n/a")</f>
        <v>2.7661283104432499</v>
      </c>
      <c r="F3159" s="77">
        <f>+IF(ISNUMBER(DATA!O1013),DATA!O1013,"n/a")</f>
        <v>-2.9672227604022199E-2</v>
      </c>
      <c r="G3159" s="87">
        <f>+IF(ISNUMBER(DATA!X1013),DATA!X1013,"n/a")</f>
        <v>2.96294135759597</v>
      </c>
      <c r="H3159" s="77">
        <f>+IF(ISNUMBER(DATA!Y1013),DATA!Y1013,"n/a")</f>
        <v>1.46820992942379E-2</v>
      </c>
      <c r="I3159" s="87">
        <f>+IF(ISNUMBER(DATA!AH1013),DATA!AH1013,"n/a")</f>
        <v>2.9571620000797201</v>
      </c>
      <c r="J3159" s="77">
        <f>+IF(ISNUMBER(DATA!AI1013),DATA!AI1013,"n/a")</f>
        <v>-3.6391348624977102E-2</v>
      </c>
      <c r="K3159" s="87">
        <f>+IF(ISNUMBER(DATA!AR1013),DATA!AR1013,"n/a")</f>
        <v>2.9179036993901999</v>
      </c>
      <c r="L3159" s="77">
        <f>+IF(ISNUMBER(DATA!AS1013),DATA!AS1013,"n/a")</f>
        <v>-8.3797808837624693E-2</v>
      </c>
      <c r="M3159" s="66"/>
      <c r="N3159" s="66"/>
      <c r="O3159" s="66"/>
      <c r="P3159" s="66"/>
      <c r="Q3159" s="66"/>
      <c r="S3159" s="70"/>
      <c r="U3159" s="70"/>
      <c r="W3159" s="70"/>
      <c r="Y3159" s="70"/>
    </row>
    <row r="3160" spans="1:25" s="69" customFormat="1" x14ac:dyDescent="0.2">
      <c r="A3160" s="66" t="s">
        <v>28</v>
      </c>
      <c r="B3160" s="66" t="s">
        <v>23</v>
      </c>
      <c r="C3160" s="66" t="s">
        <v>26</v>
      </c>
      <c r="D3160" s="66" t="s">
        <v>313</v>
      </c>
      <c r="E3160" s="87">
        <f>+IF(ISNUMBER(DATA!N1014),DATA!N1014,"n/a")</f>
        <v>3.2030433116277002</v>
      </c>
      <c r="F3160" s="77">
        <f>+IF(ISNUMBER(DATA!O1014),DATA!O1014,"n/a")</f>
        <v>5.9995999493742798E-2</v>
      </c>
      <c r="G3160" s="87">
        <f>+IF(ISNUMBER(DATA!X1014),DATA!X1014,"n/a")</f>
        <v>3.1990031508653001</v>
      </c>
      <c r="H3160" s="77">
        <f>+IF(ISNUMBER(DATA!Y1014),DATA!Y1014,"n/a")</f>
        <v>-6.4167830696794603E-2</v>
      </c>
      <c r="I3160" s="87">
        <f>+IF(ISNUMBER(DATA!AH1014),DATA!AH1014,"n/a")</f>
        <v>3.2242452295670798</v>
      </c>
      <c r="J3160" s="77">
        <f>+IF(ISNUMBER(DATA!AI1014),DATA!AI1014,"n/a")</f>
        <v>-0.107192882484493</v>
      </c>
      <c r="K3160" s="87">
        <f>+IF(ISNUMBER(DATA!AR1014),DATA!AR1014,"n/a")</f>
        <v>3.1258110476552998</v>
      </c>
      <c r="L3160" s="77">
        <f>+IF(ISNUMBER(DATA!AS1014),DATA!AS1014,"n/a")</f>
        <v>-0.146763255234694</v>
      </c>
      <c r="M3160" s="66"/>
      <c r="N3160" s="66"/>
      <c r="O3160" s="66"/>
      <c r="P3160" s="66"/>
      <c r="Q3160" s="66"/>
      <c r="S3160" s="70"/>
      <c r="U3160" s="70"/>
      <c r="W3160" s="70"/>
      <c r="Y3160" s="70"/>
    </row>
    <row r="3161" spans="1:25" s="69" customFormat="1" x14ac:dyDescent="0.2">
      <c r="A3161" s="66" t="s">
        <v>28</v>
      </c>
      <c r="B3161" s="66" t="s">
        <v>23</v>
      </c>
      <c r="C3161" s="66" t="s">
        <v>26</v>
      </c>
      <c r="D3161" s="66" t="s">
        <v>314</v>
      </c>
      <c r="E3161" s="87">
        <f>+IF(ISNUMBER(DATA!N1015),DATA!N1015,"n/a")</f>
        <v>3.6942214226988601</v>
      </c>
      <c r="F3161" s="77">
        <f>+IF(ISNUMBER(DATA!O1015),DATA!O1015,"n/a")</f>
        <v>-6.53093606919984E-2</v>
      </c>
      <c r="G3161" s="87">
        <f>+IF(ISNUMBER(DATA!X1015),DATA!X1015,"n/a")</f>
        <v>3.7327892287252702</v>
      </c>
      <c r="H3161" s="77">
        <f>+IF(ISNUMBER(DATA!Y1015),DATA!Y1015,"n/a")</f>
        <v>-5.8058243539287999E-2</v>
      </c>
      <c r="I3161" s="87">
        <f>+IF(ISNUMBER(DATA!AH1015),DATA!AH1015,"n/a")</f>
        <v>3.8532353253998002</v>
      </c>
      <c r="J3161" s="77">
        <f>+IF(ISNUMBER(DATA!AI1015),DATA!AI1015,"n/a")</f>
        <v>-2.7662626265145901E-2</v>
      </c>
      <c r="K3161" s="87">
        <f>+IF(ISNUMBER(DATA!AR1015),DATA!AR1015,"n/a")</f>
        <v>3.8467830433138799</v>
      </c>
      <c r="L3161" s="77">
        <f>+IF(ISNUMBER(DATA!AS1015),DATA!AS1015,"n/a")</f>
        <v>-7.7134852414323203E-3</v>
      </c>
      <c r="M3161" s="66"/>
      <c r="N3161" s="66"/>
      <c r="O3161" s="66"/>
      <c r="P3161" s="66"/>
      <c r="Q3161" s="66"/>
      <c r="S3161" s="70"/>
      <c r="U3161" s="70"/>
      <c r="W3161" s="70"/>
      <c r="Y3161" s="70"/>
    </row>
    <row r="3162" spans="1:25" s="69" customFormat="1" x14ac:dyDescent="0.2">
      <c r="A3162" s="66" t="s">
        <v>28</v>
      </c>
      <c r="B3162" s="66" t="s">
        <v>23</v>
      </c>
      <c r="C3162" s="66" t="s">
        <v>26</v>
      </c>
      <c r="D3162" s="66" t="s">
        <v>315</v>
      </c>
      <c r="E3162" s="87">
        <f>+IF(ISNUMBER(DATA!N1016),DATA!N1016,"n/a")</f>
        <v>2.47701533484575</v>
      </c>
      <c r="F3162" s="77">
        <f>+IF(ISNUMBER(DATA!O1016),DATA!O1016,"n/a")</f>
        <v>1.0831406789028801E-2</v>
      </c>
      <c r="G3162" s="87">
        <f>+IF(ISNUMBER(DATA!X1016),DATA!X1016,"n/a")</f>
        <v>2.51754089324255</v>
      </c>
      <c r="H3162" s="77">
        <f>+IF(ISNUMBER(DATA!Y1016),DATA!Y1016,"n/a")</f>
        <v>-1.6149848739250901E-2</v>
      </c>
      <c r="I3162" s="87">
        <f>+IF(ISNUMBER(DATA!AH1016),DATA!AH1016,"n/a")</f>
        <v>2.5295836884640202</v>
      </c>
      <c r="J3162" s="77">
        <f>+IF(ISNUMBER(DATA!AI1016),DATA!AI1016,"n/a")</f>
        <v>-6.8117549510875106E-2</v>
      </c>
      <c r="K3162" s="87">
        <f>+IF(ISNUMBER(DATA!AR1016),DATA!AR1016,"n/a")</f>
        <v>2.50276434604721</v>
      </c>
      <c r="L3162" s="77">
        <f>+IF(ISNUMBER(DATA!AS1016),DATA!AS1016,"n/a")</f>
        <v>-0.14199135027953699</v>
      </c>
      <c r="M3162" s="66"/>
      <c r="N3162" s="66"/>
      <c r="O3162" s="66"/>
      <c r="P3162" s="66"/>
      <c r="Q3162" s="66"/>
      <c r="S3162" s="70"/>
      <c r="U3162" s="70"/>
      <c r="W3162" s="70"/>
      <c r="Y3162" s="70"/>
    </row>
    <row r="3163" spans="1:25" s="69" customFormat="1" x14ac:dyDescent="0.2">
      <c r="A3163" s="66" t="s">
        <v>28</v>
      </c>
      <c r="B3163" s="66" t="s">
        <v>23</v>
      </c>
      <c r="C3163" s="66" t="s">
        <v>26</v>
      </c>
      <c r="D3163" s="66" t="s">
        <v>316</v>
      </c>
      <c r="E3163" s="87">
        <f>+IF(ISNUMBER(DATA!N1017),DATA!N1017,"n/a")</f>
        <v>2.8169959527226598</v>
      </c>
      <c r="F3163" s="77">
        <f>+IF(ISNUMBER(DATA!O1017),DATA!O1017,"n/a")</f>
        <v>-1.06536530940113E-2</v>
      </c>
      <c r="G3163" s="87">
        <f>+IF(ISNUMBER(DATA!X1017),DATA!X1017,"n/a")</f>
        <v>2.82586297436068</v>
      </c>
      <c r="H3163" s="77">
        <f>+IF(ISNUMBER(DATA!Y1017),DATA!Y1017,"n/a")</f>
        <v>3.1664545234872401E-3</v>
      </c>
      <c r="I3163" s="87">
        <f>+IF(ISNUMBER(DATA!AH1017),DATA!AH1017,"n/a")</f>
        <v>2.8482690208057102</v>
      </c>
      <c r="J3163" s="77">
        <f>+IF(ISNUMBER(DATA!AI1017),DATA!AI1017,"n/a")</f>
        <v>7.6545462789032598E-3</v>
      </c>
      <c r="K3163" s="87">
        <f>+IF(ISNUMBER(DATA!AR1017),DATA!AR1017,"n/a")</f>
        <v>2.8694600813923001</v>
      </c>
      <c r="L3163" s="77">
        <f>+IF(ISNUMBER(DATA!AS1017),DATA!AS1017,"n/a")</f>
        <v>-4.1906280768093402E-3</v>
      </c>
      <c r="M3163" s="66"/>
      <c r="N3163" s="66"/>
      <c r="O3163" s="66"/>
      <c r="P3163" s="66"/>
      <c r="Q3163" s="66"/>
      <c r="S3163" s="70"/>
      <c r="U3163" s="70"/>
      <c r="W3163" s="70"/>
      <c r="Y3163" s="70"/>
    </row>
    <row r="3164" spans="1:25" s="69" customFormat="1" x14ac:dyDescent="0.2">
      <c r="A3164" s="66" t="s">
        <v>28</v>
      </c>
      <c r="B3164" s="66" t="s">
        <v>23</v>
      </c>
      <c r="C3164" s="66" t="s">
        <v>26</v>
      </c>
      <c r="D3164" s="66" t="s">
        <v>317</v>
      </c>
      <c r="E3164" s="87">
        <f>+IF(ISNUMBER(DATA!N1018),DATA!N1018,"n/a")</f>
        <v>4.01702909322269</v>
      </c>
      <c r="F3164" s="77">
        <f>+IF(ISNUMBER(DATA!O1018),DATA!O1018,"n/a")</f>
        <v>7.5361138591867299E-2</v>
      </c>
      <c r="G3164" s="87">
        <f>+IF(ISNUMBER(DATA!X1018),DATA!X1018,"n/a")</f>
        <v>4.0719533699260904</v>
      </c>
      <c r="H3164" s="77">
        <f>+IF(ISNUMBER(DATA!Y1018),DATA!Y1018,"n/a")</f>
        <v>0.14153354165570101</v>
      </c>
      <c r="I3164" s="87">
        <f>+IF(ISNUMBER(DATA!AH1018),DATA!AH1018,"n/a")</f>
        <v>4.0911900878428096</v>
      </c>
      <c r="J3164" s="77">
        <f>+IF(ISNUMBER(DATA!AI1018),DATA!AI1018,"n/a")</f>
        <v>0.12673020608777899</v>
      </c>
      <c r="K3164" s="87">
        <f>+IF(ISNUMBER(DATA!AR1018),DATA!AR1018,"n/a")</f>
        <v>3.8846666203071201</v>
      </c>
      <c r="L3164" s="77">
        <f>+IF(ISNUMBER(DATA!AS1018),DATA!AS1018,"n/a")</f>
        <v>0.11110576176267201</v>
      </c>
      <c r="M3164" s="66"/>
      <c r="N3164" s="66"/>
      <c r="O3164" s="66"/>
      <c r="P3164" s="66"/>
      <c r="Q3164" s="66"/>
      <c r="S3164" s="70"/>
      <c r="U3164" s="70"/>
      <c r="W3164" s="70"/>
      <c r="Y3164" s="70"/>
    </row>
    <row r="3165" spans="1:25" s="69" customFormat="1" x14ac:dyDescent="0.2">
      <c r="A3165" s="66" t="s">
        <v>28</v>
      </c>
      <c r="B3165" s="66" t="s">
        <v>23</v>
      </c>
      <c r="C3165" s="66" t="s">
        <v>26</v>
      </c>
      <c r="D3165" s="66" t="s">
        <v>318</v>
      </c>
      <c r="E3165" s="87">
        <f>+IF(ISNUMBER(DATA!N1019),DATA!N1019,"n/a")</f>
        <v>3.5162029753801298</v>
      </c>
      <c r="F3165" s="77">
        <f>+IF(ISNUMBER(DATA!O1019),DATA!O1019,"n/a")</f>
        <v>-1.47206297883284E-2</v>
      </c>
      <c r="G3165" s="87">
        <f>+IF(ISNUMBER(DATA!X1019),DATA!X1019,"n/a")</f>
        <v>3.5287502511934798</v>
      </c>
      <c r="H3165" s="77">
        <f>+IF(ISNUMBER(DATA!Y1019),DATA!Y1019,"n/a")</f>
        <v>2.3075109422321001E-2</v>
      </c>
      <c r="I3165" s="87">
        <f>+IF(ISNUMBER(DATA!AH1019),DATA!AH1019,"n/a")</f>
        <v>3.5481769154593699</v>
      </c>
      <c r="J3165" s="77">
        <f>+IF(ISNUMBER(DATA!AI1019),DATA!AI1019,"n/a")</f>
        <v>1.9523327929228999E-2</v>
      </c>
      <c r="K3165" s="87">
        <f>+IF(ISNUMBER(DATA!AR1019),DATA!AR1019,"n/a")</f>
        <v>3.5207627537383801</v>
      </c>
      <c r="L3165" s="77">
        <f>+IF(ISNUMBER(DATA!AS1019),DATA!AS1019,"n/a")</f>
        <v>3.6226823734812799E-2</v>
      </c>
      <c r="M3165" s="66"/>
      <c r="N3165" s="66"/>
      <c r="O3165" s="66"/>
      <c r="P3165" s="66"/>
      <c r="Q3165" s="66"/>
      <c r="S3165" s="70"/>
      <c r="U3165" s="70"/>
      <c r="W3165" s="70"/>
      <c r="Y3165" s="70"/>
    </row>
    <row r="3166" spans="1:25" s="69" customFormat="1" x14ac:dyDescent="0.2">
      <c r="A3166" s="66" t="s">
        <v>28</v>
      </c>
      <c r="B3166" s="66" t="s">
        <v>23</v>
      </c>
      <c r="C3166" s="66" t="s">
        <v>26</v>
      </c>
      <c r="D3166" s="66" t="s">
        <v>344</v>
      </c>
      <c r="E3166" s="87">
        <f>+IF(ISNUMBER(DATA!N1020),DATA!N1020,"n/a")</f>
        <v>2.8610850247758202</v>
      </c>
      <c r="F3166" s="77">
        <f>+IF(ISNUMBER(DATA!O1020),DATA!O1020,"n/a")</f>
        <v>2.8789826496090101E-2</v>
      </c>
      <c r="G3166" s="87">
        <f>+IF(ISNUMBER(DATA!X1020),DATA!X1020,"n/a")</f>
        <v>2.9031315135166298</v>
      </c>
      <c r="H3166" s="77">
        <f>+IF(ISNUMBER(DATA!Y1020),DATA!Y1020,"n/a")</f>
        <v>4.1634657692565302E-2</v>
      </c>
      <c r="I3166" s="87">
        <f>+IF(ISNUMBER(DATA!AH1020),DATA!AH1020,"n/a")</f>
        <v>2.90543760582778</v>
      </c>
      <c r="J3166" s="77">
        <f>+IF(ISNUMBER(DATA!AI1020),DATA!AI1020,"n/a")</f>
        <v>-2.1968519172899902E-3</v>
      </c>
      <c r="K3166" s="87">
        <f>+IF(ISNUMBER(DATA!AR1020),DATA!AR1020,"n/a")</f>
        <v>2.86259126382105</v>
      </c>
      <c r="L3166" s="77">
        <f>+IF(ISNUMBER(DATA!AS1020),DATA!AS1020,"n/a")</f>
        <v>-4.3488605827855797E-2</v>
      </c>
      <c r="M3166" s="66"/>
      <c r="N3166" s="66"/>
      <c r="O3166" s="66"/>
      <c r="P3166" s="66"/>
      <c r="Q3166" s="66"/>
      <c r="S3166" s="70"/>
      <c r="U3166" s="70"/>
      <c r="W3166" s="70"/>
      <c r="Y3166" s="70"/>
    </row>
    <row r="3167" spans="1:25" s="69" customFormat="1" x14ac:dyDescent="0.2">
      <c r="A3167" s="66" t="s">
        <v>28</v>
      </c>
      <c r="B3167" s="66" t="s">
        <v>23</v>
      </c>
      <c r="C3167" s="66" t="s">
        <v>26</v>
      </c>
      <c r="D3167" s="66" t="s">
        <v>345</v>
      </c>
      <c r="E3167" s="87">
        <f>+IF(ISNUMBER(DATA!N1021),DATA!N1021,"n/a")</f>
        <v>3.2429927077662901</v>
      </c>
      <c r="F3167" s="77">
        <f>+IF(ISNUMBER(DATA!O1021),DATA!O1021,"n/a")</f>
        <v>-0.146797774913765</v>
      </c>
      <c r="G3167" s="87">
        <f>+IF(ISNUMBER(DATA!X1021),DATA!X1021,"n/a")</f>
        <v>3.43247867232003</v>
      </c>
      <c r="H3167" s="77">
        <f>+IF(ISNUMBER(DATA!Y1021),DATA!Y1021,"n/a")</f>
        <v>-8.8444215389639799E-2</v>
      </c>
      <c r="I3167" s="87">
        <f>+IF(ISNUMBER(DATA!AH1021),DATA!AH1021,"n/a")</f>
        <v>3.5899804394639898</v>
      </c>
      <c r="J3167" s="77">
        <f>+IF(ISNUMBER(DATA!AI1021),DATA!AI1021,"n/a")</f>
        <v>-4.0910581393511503E-2</v>
      </c>
      <c r="K3167" s="87">
        <f>+IF(ISNUMBER(DATA!AR1021),DATA!AR1021,"n/a")</f>
        <v>3.6120407097679501</v>
      </c>
      <c r="L3167" s="77">
        <f>+IF(ISNUMBER(DATA!AS1021),DATA!AS1021,"n/a")</f>
        <v>1.38950467560237E-2</v>
      </c>
      <c r="M3167" s="66"/>
      <c r="N3167" s="66"/>
      <c r="O3167" s="66"/>
      <c r="P3167" s="66"/>
      <c r="Q3167" s="66"/>
      <c r="S3167" s="70"/>
      <c r="U3167" s="70"/>
      <c r="W3167" s="70"/>
      <c r="Y3167" s="70"/>
    </row>
    <row r="3168" spans="1:25" x14ac:dyDescent="0.2">
      <c r="E3168" s="100"/>
      <c r="F3168" s="102"/>
      <c r="G3168" s="100"/>
      <c r="H3168" s="102"/>
      <c r="I3168" s="100"/>
      <c r="J3168" s="102"/>
      <c r="K3168" s="100"/>
      <c r="L3168" s="102"/>
    </row>
    <row r="3169" spans="1:25" s="69" customFormat="1" x14ac:dyDescent="0.2">
      <c r="A3169" s="66" t="s">
        <v>11</v>
      </c>
      <c r="B3169" s="66" t="s">
        <v>24</v>
      </c>
      <c r="C3169" s="66" t="s">
        <v>0</v>
      </c>
      <c r="D3169" s="66" t="s">
        <v>271</v>
      </c>
      <c r="E3169" s="76">
        <f>+IF(ISNUMBER(DATA!F432),DATA!F432,"n/a")</f>
        <v>89331.25</v>
      </c>
      <c r="F3169" s="77">
        <f>+IF(ISNUMBER(DATA!G432),DATA!G432,"n/a")</f>
        <v>7.05004498603444E-2</v>
      </c>
      <c r="G3169" s="76">
        <f>+IF(ISNUMBER(DATA!P432),DATA!P432,"n/a")</f>
        <v>279500.73</v>
      </c>
      <c r="H3169" s="77">
        <f>+IF(ISNUMBER(DATA!Q432),DATA!Q432,"n/a")</f>
        <v>0.14215609493969</v>
      </c>
      <c r="I3169" s="76">
        <f>+IF(ISNUMBER(DATA!Z432),DATA!Z432,"n/a")</f>
        <v>516760.66</v>
      </c>
      <c r="J3169" s="77">
        <f>+IF(ISNUMBER(DATA!AA432),DATA!AA432,"n/a")</f>
        <v>9.3169640435734197E-2</v>
      </c>
      <c r="K3169" s="76">
        <f>+IF(ISNUMBER(DATA!AJ432),DATA!AJ432,"n/a")</f>
        <v>1018042.7</v>
      </c>
      <c r="L3169" s="77">
        <f>+IF(ISNUMBER(DATA!AK432),DATA!AK432,"n/a")</f>
        <v>0.14359232666007399</v>
      </c>
      <c r="M3169" s="66"/>
      <c r="N3169" s="66"/>
      <c r="O3169" s="66"/>
      <c r="P3169" s="66"/>
      <c r="Q3169" s="66"/>
      <c r="S3169" s="70"/>
      <c r="U3169" s="70"/>
      <c r="W3169" s="70"/>
      <c r="Y3169" s="70"/>
    </row>
    <row r="3170" spans="1:25" s="69" customFormat="1" x14ac:dyDescent="0.2">
      <c r="A3170" s="66" t="s">
        <v>11</v>
      </c>
      <c r="B3170" s="66" t="s">
        <v>24</v>
      </c>
      <c r="C3170" s="66" t="s">
        <v>0</v>
      </c>
      <c r="D3170" s="66" t="s">
        <v>272</v>
      </c>
      <c r="E3170" s="76">
        <f>+IF(ISNUMBER(DATA!F433),DATA!F433,"n/a")</f>
        <v>223013.61</v>
      </c>
      <c r="F3170" s="77">
        <f>+IF(ISNUMBER(DATA!G433),DATA!G433,"n/a")</f>
        <v>0.26878691347219302</v>
      </c>
      <c r="G3170" s="76">
        <f>+IF(ISNUMBER(DATA!P433),DATA!P433,"n/a")</f>
        <v>731413.1</v>
      </c>
      <c r="H3170" s="77">
        <f>+IF(ISNUMBER(DATA!Q433),DATA!Q433,"n/a")</f>
        <v>0.24411852396366801</v>
      </c>
      <c r="I3170" s="76">
        <f>+IF(ISNUMBER(DATA!Z433),DATA!Z433,"n/a")</f>
        <v>1318626.9099999999</v>
      </c>
      <c r="J3170" s="77">
        <f>+IF(ISNUMBER(DATA!AA433),DATA!AA433,"n/a")</f>
        <v>0.187420880558262</v>
      </c>
      <c r="K3170" s="76">
        <f>+IF(ISNUMBER(DATA!AJ433),DATA!AJ433,"n/a")</f>
        <v>2482621.34</v>
      </c>
      <c r="L3170" s="77">
        <f>+IF(ISNUMBER(DATA!AK433),DATA!AK433,"n/a")</f>
        <v>0.179176662006031</v>
      </c>
      <c r="M3170" s="66"/>
      <c r="N3170" s="66"/>
      <c r="O3170" s="66"/>
      <c r="P3170" s="66"/>
      <c r="Q3170" s="66"/>
      <c r="S3170" s="70"/>
      <c r="U3170" s="70"/>
      <c r="W3170" s="70"/>
      <c r="Y3170" s="70"/>
    </row>
    <row r="3171" spans="1:25" s="69" customFormat="1" x14ac:dyDescent="0.2">
      <c r="A3171" s="66" t="s">
        <v>11</v>
      </c>
      <c r="B3171" s="66" t="s">
        <v>24</v>
      </c>
      <c r="C3171" s="66" t="s">
        <v>0</v>
      </c>
      <c r="D3171" s="66" t="s">
        <v>273</v>
      </c>
      <c r="E3171" s="76">
        <f>+IF(ISNUMBER(DATA!F434),DATA!F434,"n/a")</f>
        <v>371026.69</v>
      </c>
      <c r="F3171" s="77">
        <f>+IF(ISNUMBER(DATA!G434),DATA!G434,"n/a")</f>
        <v>0.14566043004936999</v>
      </c>
      <c r="G3171" s="76">
        <f>+IF(ISNUMBER(DATA!P434),DATA!P434,"n/a")</f>
        <v>1240645.3799999999</v>
      </c>
      <c r="H3171" s="77">
        <f>+IF(ISNUMBER(DATA!Q434),DATA!Q434,"n/a")</f>
        <v>8.5086832546229493E-2</v>
      </c>
      <c r="I3171" s="76">
        <f>+IF(ISNUMBER(DATA!Z434),DATA!Z434,"n/a")</f>
        <v>2331182.6800000002</v>
      </c>
      <c r="J3171" s="77">
        <f>+IF(ISNUMBER(DATA!AA434),DATA!AA434,"n/a")</f>
        <v>1.77214331325115E-2</v>
      </c>
      <c r="K3171" s="76">
        <f>+IF(ISNUMBER(DATA!AJ434),DATA!AJ434,"n/a")</f>
        <v>4448878.83</v>
      </c>
      <c r="L3171" s="77">
        <f>+IF(ISNUMBER(DATA!AK434),DATA!AK434,"n/a")</f>
        <v>-1.0514364121886499E-2</v>
      </c>
      <c r="M3171" s="66"/>
      <c r="N3171" s="66"/>
      <c r="O3171" s="66"/>
      <c r="P3171" s="66"/>
      <c r="Q3171" s="66"/>
      <c r="S3171" s="70"/>
      <c r="U3171" s="70"/>
      <c r="W3171" s="70"/>
      <c r="Y3171" s="70"/>
    </row>
    <row r="3172" spans="1:25" s="69" customFormat="1" x14ac:dyDescent="0.2">
      <c r="A3172" s="66" t="s">
        <v>11</v>
      </c>
      <c r="B3172" s="66" t="s">
        <v>24</v>
      </c>
      <c r="C3172" s="66" t="s">
        <v>0</v>
      </c>
      <c r="D3172" s="66" t="s">
        <v>274</v>
      </c>
      <c r="E3172" s="76">
        <f>+IF(ISNUMBER(DATA!F435),DATA!F435,"n/a")</f>
        <v>152261.03</v>
      </c>
      <c r="F3172" s="77">
        <f>+IF(ISNUMBER(DATA!G435),DATA!G435,"n/a")</f>
        <v>0.202714660128375</v>
      </c>
      <c r="G3172" s="76">
        <f>+IF(ISNUMBER(DATA!P435),DATA!P435,"n/a")</f>
        <v>473956.41</v>
      </c>
      <c r="H3172" s="77">
        <f>+IF(ISNUMBER(DATA!Q435),DATA!Q435,"n/a")</f>
        <v>0.110491482660752</v>
      </c>
      <c r="I3172" s="76">
        <f>+IF(ISNUMBER(DATA!Z435),DATA!Z435,"n/a")</f>
        <v>847463.55</v>
      </c>
      <c r="J3172" s="77">
        <f>+IF(ISNUMBER(DATA!AA435),DATA!AA435,"n/a")</f>
        <v>9.7683386906256497E-2</v>
      </c>
      <c r="K3172" s="76">
        <f>+IF(ISNUMBER(DATA!AJ435),DATA!AJ435,"n/a")</f>
        <v>1665957.45</v>
      </c>
      <c r="L3172" s="77">
        <f>+IF(ISNUMBER(DATA!AK435),DATA!AK435,"n/a")</f>
        <v>0.121099217001886</v>
      </c>
      <c r="M3172" s="66"/>
      <c r="N3172" s="66"/>
      <c r="O3172" s="66"/>
      <c r="P3172" s="66"/>
      <c r="Q3172" s="66"/>
      <c r="S3172" s="70"/>
      <c r="U3172" s="70"/>
      <c r="W3172" s="70"/>
      <c r="Y3172" s="70"/>
    </row>
    <row r="3173" spans="1:25" s="69" customFormat="1" x14ac:dyDescent="0.2">
      <c r="A3173" s="66" t="s">
        <v>11</v>
      </c>
      <c r="B3173" s="66" t="s">
        <v>24</v>
      </c>
      <c r="C3173" s="66" t="s">
        <v>0</v>
      </c>
      <c r="D3173" s="66" t="s">
        <v>275</v>
      </c>
      <c r="E3173" s="76">
        <f>+IF(ISNUMBER(DATA!F436),DATA!F436,"n/a")</f>
        <v>297968.88</v>
      </c>
      <c r="F3173" s="77">
        <f>+IF(ISNUMBER(DATA!G436),DATA!G436,"n/a")</f>
        <v>3.56156213560683E-2</v>
      </c>
      <c r="G3173" s="76">
        <f>+IF(ISNUMBER(DATA!P436),DATA!P436,"n/a")</f>
        <v>988785.83</v>
      </c>
      <c r="H3173" s="77">
        <f>+IF(ISNUMBER(DATA!Q436),DATA!Q436,"n/a")</f>
        <v>-5.7251933142720299E-2</v>
      </c>
      <c r="I3173" s="76">
        <f>+IF(ISNUMBER(DATA!Z436),DATA!Z436,"n/a")</f>
        <v>1886927.61</v>
      </c>
      <c r="J3173" s="77">
        <f>+IF(ISNUMBER(DATA!AA436),DATA!AA436,"n/a")</f>
        <v>-0.126379142367161</v>
      </c>
      <c r="K3173" s="76">
        <f>+IF(ISNUMBER(DATA!AJ436),DATA!AJ436,"n/a")</f>
        <v>3920491.34</v>
      </c>
      <c r="L3173" s="77">
        <f>+IF(ISNUMBER(DATA!AK436),DATA!AK436,"n/a")</f>
        <v>-0.10484372879621701</v>
      </c>
      <c r="M3173" s="66"/>
      <c r="N3173" s="66"/>
      <c r="O3173" s="66"/>
      <c r="P3173" s="66"/>
      <c r="Q3173" s="66"/>
      <c r="S3173" s="70"/>
      <c r="U3173" s="70"/>
      <c r="W3173" s="70"/>
      <c r="Y3173" s="70"/>
    </row>
    <row r="3174" spans="1:25" s="69" customFormat="1" x14ac:dyDescent="0.2">
      <c r="A3174" s="66" t="s">
        <v>11</v>
      </c>
      <c r="B3174" s="66" t="s">
        <v>24</v>
      </c>
      <c r="C3174" s="66" t="s">
        <v>0</v>
      </c>
      <c r="D3174" s="66" t="s">
        <v>276</v>
      </c>
      <c r="E3174" s="76">
        <f>+IF(ISNUMBER(DATA!F437),DATA!F437,"n/a")</f>
        <v>141752.76</v>
      </c>
      <c r="F3174" s="77">
        <f>+IF(ISNUMBER(DATA!G437),DATA!G437,"n/a")</f>
        <v>-6.4918215414504904E-2</v>
      </c>
      <c r="G3174" s="76">
        <f>+IF(ISNUMBER(DATA!P437),DATA!P437,"n/a")</f>
        <v>496658.76</v>
      </c>
      <c r="H3174" s="77">
        <f>+IF(ISNUMBER(DATA!Q437),DATA!Q437,"n/a")</f>
        <v>-5.9830861889043602E-2</v>
      </c>
      <c r="I3174" s="76">
        <f>+IF(ISNUMBER(DATA!Z437),DATA!Z437,"n/a")</f>
        <v>958569.33</v>
      </c>
      <c r="J3174" s="77">
        <f>+IF(ISNUMBER(DATA!AA437),DATA!AA437,"n/a")</f>
        <v>-3.36917780164359E-2</v>
      </c>
      <c r="K3174" s="76">
        <f>+IF(ISNUMBER(DATA!AJ437),DATA!AJ437,"n/a")</f>
        <v>2089047.33</v>
      </c>
      <c r="L3174" s="77">
        <f>+IF(ISNUMBER(DATA!AK437),DATA!AK437,"n/a")</f>
        <v>-1.5142433672453499E-2</v>
      </c>
      <c r="M3174" s="66"/>
      <c r="N3174" s="66"/>
      <c r="O3174" s="66"/>
      <c r="P3174" s="66"/>
      <c r="Q3174" s="66"/>
      <c r="S3174" s="70"/>
      <c r="U3174" s="70"/>
      <c r="W3174" s="70"/>
      <c r="Y3174" s="70"/>
    </row>
    <row r="3175" spans="1:25" s="69" customFormat="1" x14ac:dyDescent="0.2">
      <c r="A3175" s="66" t="s">
        <v>11</v>
      </c>
      <c r="B3175" s="66" t="s">
        <v>24</v>
      </c>
      <c r="C3175" s="66" t="s">
        <v>0</v>
      </c>
      <c r="D3175" s="66" t="s">
        <v>277</v>
      </c>
      <c r="E3175" s="76">
        <f>+IF(ISNUMBER(DATA!F438),DATA!F438,"n/a")</f>
        <v>85751.95</v>
      </c>
      <c r="F3175" s="77">
        <f>+IF(ISNUMBER(DATA!G438),DATA!G438,"n/a")</f>
        <v>1.2243559975513E-2</v>
      </c>
      <c r="G3175" s="76">
        <f>+IF(ISNUMBER(DATA!P438),DATA!P438,"n/a")</f>
        <v>277672.62</v>
      </c>
      <c r="H3175" s="77">
        <f>+IF(ISNUMBER(DATA!Q438),DATA!Q438,"n/a")</f>
        <v>-4.7116156983601802E-3</v>
      </c>
      <c r="I3175" s="76">
        <f>+IF(ISNUMBER(DATA!Z438),DATA!Z438,"n/a")</f>
        <v>526123.54</v>
      </c>
      <c r="J3175" s="77">
        <f>+IF(ISNUMBER(DATA!AA438),DATA!AA438,"n/a")</f>
        <v>2.5537749240476301E-2</v>
      </c>
      <c r="K3175" s="76">
        <f>+IF(ISNUMBER(DATA!AJ438),DATA!AJ438,"n/a")</f>
        <v>1083399</v>
      </c>
      <c r="L3175" s="77">
        <f>+IF(ISNUMBER(DATA!AK438),DATA!AK438,"n/a")</f>
        <v>9.9969847761961397E-2</v>
      </c>
      <c r="M3175" s="66"/>
      <c r="N3175" s="66"/>
      <c r="O3175" s="66"/>
      <c r="P3175" s="66"/>
      <c r="Q3175" s="66"/>
      <c r="S3175" s="70"/>
      <c r="U3175" s="70"/>
      <c r="W3175" s="70"/>
      <c r="Y3175" s="70"/>
    </row>
    <row r="3176" spans="1:25" s="69" customFormat="1" x14ac:dyDescent="0.2">
      <c r="A3176" s="66" t="s">
        <v>11</v>
      </c>
      <c r="B3176" s="66" t="s">
        <v>24</v>
      </c>
      <c r="C3176" s="66" t="s">
        <v>0</v>
      </c>
      <c r="D3176" s="66" t="s">
        <v>278</v>
      </c>
      <c r="E3176" s="76">
        <f>+IF(ISNUMBER(DATA!F439),DATA!F439,"n/a")</f>
        <v>361551.63</v>
      </c>
      <c r="F3176" s="77">
        <f>+IF(ISNUMBER(DATA!G439),DATA!G439,"n/a")</f>
        <v>0.16786994467703401</v>
      </c>
      <c r="G3176" s="76">
        <f>+IF(ISNUMBER(DATA!P439),DATA!P439,"n/a")</f>
        <v>1219036.58</v>
      </c>
      <c r="H3176" s="77">
        <f>+IF(ISNUMBER(DATA!Q439),DATA!Q439,"n/a")</f>
        <v>0.20727940500480199</v>
      </c>
      <c r="I3176" s="76">
        <f>+IF(ISNUMBER(DATA!Z439),DATA!Z439,"n/a")</f>
        <v>2232953.98</v>
      </c>
      <c r="J3176" s="77">
        <f>+IF(ISNUMBER(DATA!AA439),DATA!AA439,"n/a")</f>
        <v>0.17283325829952101</v>
      </c>
      <c r="K3176" s="76">
        <f>+IF(ISNUMBER(DATA!AJ439),DATA!AJ439,"n/a")</f>
        <v>4186687.91</v>
      </c>
      <c r="L3176" s="77">
        <f>+IF(ISNUMBER(DATA!AK439),DATA!AK439,"n/a")</f>
        <v>0.17575175453941699</v>
      </c>
      <c r="M3176" s="66"/>
      <c r="N3176" s="66"/>
      <c r="O3176" s="66"/>
      <c r="P3176" s="66"/>
      <c r="Q3176" s="66"/>
      <c r="S3176" s="70"/>
      <c r="U3176" s="70"/>
      <c r="W3176" s="70"/>
      <c r="Y3176" s="70"/>
    </row>
    <row r="3177" spans="1:25" s="69" customFormat="1" x14ac:dyDescent="0.2">
      <c r="A3177" s="66" t="s">
        <v>11</v>
      </c>
      <c r="B3177" s="66" t="s">
        <v>24</v>
      </c>
      <c r="C3177" s="66" t="s">
        <v>0</v>
      </c>
      <c r="D3177" s="66" t="s">
        <v>279</v>
      </c>
      <c r="E3177" s="76">
        <f>+IF(ISNUMBER(DATA!F440),DATA!F440,"n/a")</f>
        <v>163338.53</v>
      </c>
      <c r="F3177" s="77">
        <f>+IF(ISNUMBER(DATA!G440),DATA!G440,"n/a")</f>
        <v>0.12868609087449001</v>
      </c>
      <c r="G3177" s="76">
        <f>+IF(ISNUMBER(DATA!P440),DATA!P440,"n/a")</f>
        <v>566137.53</v>
      </c>
      <c r="H3177" s="77">
        <f>+IF(ISNUMBER(DATA!Q440),DATA!Q440,"n/a")</f>
        <v>0.194944749974862</v>
      </c>
      <c r="I3177" s="76">
        <f>+IF(ISNUMBER(DATA!Z440),DATA!Z440,"n/a")</f>
        <v>1051500.73</v>
      </c>
      <c r="J3177" s="77">
        <f>+IF(ISNUMBER(DATA!AA440),DATA!AA440,"n/a")</f>
        <v>0.21067198961293701</v>
      </c>
      <c r="K3177" s="76">
        <f>+IF(ISNUMBER(DATA!AJ440),DATA!AJ440,"n/a")</f>
        <v>2075385.61</v>
      </c>
      <c r="L3177" s="77">
        <f>+IF(ISNUMBER(DATA!AK440),DATA!AK440,"n/a")</f>
        <v>0.38356426652579101</v>
      </c>
      <c r="M3177" s="66"/>
      <c r="N3177" s="66"/>
      <c r="O3177" s="66"/>
      <c r="P3177" s="66"/>
      <c r="Q3177" s="66"/>
      <c r="S3177" s="70"/>
      <c r="U3177" s="70"/>
      <c r="W3177" s="70"/>
      <c r="Y3177" s="70"/>
    </row>
    <row r="3178" spans="1:25" s="69" customFormat="1" x14ac:dyDescent="0.2">
      <c r="A3178" s="66" t="s">
        <v>11</v>
      </c>
      <c r="B3178" s="66" t="s">
        <v>24</v>
      </c>
      <c r="C3178" s="66" t="s">
        <v>0</v>
      </c>
      <c r="D3178" s="66" t="s">
        <v>280</v>
      </c>
      <c r="E3178" s="76">
        <f>+IF(ISNUMBER(DATA!F441),DATA!F441,"n/a")</f>
        <v>61947.78</v>
      </c>
      <c r="F3178" s="77">
        <f>+IF(ISNUMBER(DATA!G441),DATA!G441,"n/a")</f>
        <v>1.28206930852033E-2</v>
      </c>
      <c r="G3178" s="76">
        <f>+IF(ISNUMBER(DATA!P441),DATA!P441,"n/a")</f>
        <v>247532.57</v>
      </c>
      <c r="H3178" s="77">
        <f>+IF(ISNUMBER(DATA!Q441),DATA!Q441,"n/a")</f>
        <v>0.100340224883505</v>
      </c>
      <c r="I3178" s="76">
        <f>+IF(ISNUMBER(DATA!Z441),DATA!Z441,"n/a")</f>
        <v>473785.34</v>
      </c>
      <c r="J3178" s="77">
        <f>+IF(ISNUMBER(DATA!AA441),DATA!AA441,"n/a")</f>
        <v>7.6998207190315096E-2</v>
      </c>
      <c r="K3178" s="76">
        <f>+IF(ISNUMBER(DATA!AJ441),DATA!AJ441,"n/a")</f>
        <v>1031983.93</v>
      </c>
      <c r="L3178" s="77">
        <f>+IF(ISNUMBER(DATA!AK441),DATA!AK441,"n/a")</f>
        <v>0.155592817036731</v>
      </c>
      <c r="M3178" s="66"/>
      <c r="N3178" s="66"/>
      <c r="O3178" s="66"/>
      <c r="P3178" s="66"/>
      <c r="Q3178" s="66"/>
      <c r="S3178" s="70"/>
      <c r="U3178" s="70"/>
      <c r="W3178" s="70"/>
      <c r="Y3178" s="70"/>
    </row>
    <row r="3179" spans="1:25" s="69" customFormat="1" x14ac:dyDescent="0.2">
      <c r="A3179" s="66" t="s">
        <v>11</v>
      </c>
      <c r="B3179" s="66" t="s">
        <v>24</v>
      </c>
      <c r="C3179" s="66" t="s">
        <v>0</v>
      </c>
      <c r="D3179" s="66" t="s">
        <v>281</v>
      </c>
      <c r="E3179" s="76">
        <f>+IF(ISNUMBER(DATA!F442),DATA!F442,"n/a")</f>
        <v>99723.11</v>
      </c>
      <c r="F3179" s="77">
        <f>+IF(ISNUMBER(DATA!G442),DATA!G442,"n/a")</f>
        <v>3.3682893558444997E-2</v>
      </c>
      <c r="G3179" s="76">
        <f>+IF(ISNUMBER(DATA!P442),DATA!P442,"n/a")</f>
        <v>335877.84</v>
      </c>
      <c r="H3179" s="77">
        <f>+IF(ISNUMBER(DATA!Q442),DATA!Q442,"n/a")</f>
        <v>8.4541643237751304E-2</v>
      </c>
      <c r="I3179" s="76">
        <f>+IF(ISNUMBER(DATA!Z442),DATA!Z442,"n/a")</f>
        <v>631938.23</v>
      </c>
      <c r="J3179" s="77">
        <f>+IF(ISNUMBER(DATA!AA442),DATA!AA442,"n/a")</f>
        <v>0.111342911677342</v>
      </c>
      <c r="K3179" s="76">
        <f>+IF(ISNUMBER(DATA!AJ442),DATA!AJ442,"n/a")</f>
        <v>1308503.6100000001</v>
      </c>
      <c r="L3179" s="77">
        <f>+IF(ISNUMBER(DATA!AK442),DATA!AK442,"n/a")</f>
        <v>0.22017512080329801</v>
      </c>
      <c r="M3179" s="66"/>
      <c r="N3179" s="66"/>
      <c r="O3179" s="66"/>
      <c r="P3179" s="66"/>
      <c r="Q3179" s="66"/>
      <c r="S3179" s="70"/>
      <c r="U3179" s="70"/>
      <c r="W3179" s="70"/>
      <c r="Y3179" s="70"/>
    </row>
    <row r="3180" spans="1:25" s="69" customFormat="1" x14ac:dyDescent="0.2">
      <c r="A3180" s="66" t="s">
        <v>11</v>
      </c>
      <c r="B3180" s="66" t="s">
        <v>24</v>
      </c>
      <c r="C3180" s="66" t="s">
        <v>0</v>
      </c>
      <c r="D3180" s="66" t="s">
        <v>282</v>
      </c>
      <c r="E3180" s="76">
        <f>+IF(ISNUMBER(DATA!F443),DATA!F443,"n/a")</f>
        <v>250945.6</v>
      </c>
      <c r="F3180" s="77">
        <f>+IF(ISNUMBER(DATA!G443),DATA!G443,"n/a")</f>
        <v>6.6967035519039098E-2</v>
      </c>
      <c r="G3180" s="76">
        <f>+IF(ISNUMBER(DATA!P443),DATA!P443,"n/a")</f>
        <v>841714.18</v>
      </c>
      <c r="H3180" s="77">
        <f>+IF(ISNUMBER(DATA!Q443),DATA!Q443,"n/a")</f>
        <v>9.6873286164363304E-2</v>
      </c>
      <c r="I3180" s="76">
        <f>+IF(ISNUMBER(DATA!Z443),DATA!Z443,"n/a")</f>
        <v>1591724.93</v>
      </c>
      <c r="J3180" s="77">
        <f>+IF(ISNUMBER(DATA!AA443),DATA!AA443,"n/a")</f>
        <v>0.142634831005721</v>
      </c>
      <c r="K3180" s="76">
        <f>+IF(ISNUMBER(DATA!AJ443),DATA!AJ443,"n/a")</f>
        <v>3098283.72</v>
      </c>
      <c r="L3180" s="77">
        <f>+IF(ISNUMBER(DATA!AK443),DATA!AK443,"n/a")</f>
        <v>0.21304463285771899</v>
      </c>
      <c r="M3180" s="66"/>
      <c r="N3180" s="66"/>
      <c r="O3180" s="66"/>
      <c r="P3180" s="66"/>
      <c r="Q3180" s="66"/>
      <c r="S3180" s="70"/>
      <c r="U3180" s="70"/>
      <c r="W3180" s="70"/>
      <c r="Y3180" s="70"/>
    </row>
    <row r="3181" spans="1:25" s="69" customFormat="1" x14ac:dyDescent="0.2">
      <c r="A3181" s="66" t="s">
        <v>11</v>
      </c>
      <c r="B3181" s="66" t="s">
        <v>24</v>
      </c>
      <c r="C3181" s="66" t="s">
        <v>0</v>
      </c>
      <c r="D3181" s="66" t="s">
        <v>283</v>
      </c>
      <c r="E3181" s="76">
        <f>+IF(ISNUMBER(DATA!F444),DATA!F444,"n/a")</f>
        <v>287834.89</v>
      </c>
      <c r="F3181" s="77">
        <f>+IF(ISNUMBER(DATA!G444),DATA!G444,"n/a")</f>
        <v>0.22002108625851399</v>
      </c>
      <c r="G3181" s="76">
        <f>+IF(ISNUMBER(DATA!P444),DATA!P444,"n/a")</f>
        <v>946332.61</v>
      </c>
      <c r="H3181" s="77">
        <f>+IF(ISNUMBER(DATA!Q444),DATA!Q444,"n/a")</f>
        <v>0.24415450933081101</v>
      </c>
      <c r="I3181" s="76">
        <f>+IF(ISNUMBER(DATA!Z444),DATA!Z444,"n/a")</f>
        <v>1787797.91</v>
      </c>
      <c r="J3181" s="77">
        <f>+IF(ISNUMBER(DATA!AA444),DATA!AA444,"n/a")</f>
        <v>0.27426517194146599</v>
      </c>
      <c r="K3181" s="76">
        <f>+IF(ISNUMBER(DATA!AJ444),DATA!AJ444,"n/a")</f>
        <v>3375951.02</v>
      </c>
      <c r="L3181" s="77">
        <f>+IF(ISNUMBER(DATA!AK444),DATA!AK444,"n/a")</f>
        <v>0.28060054087418901</v>
      </c>
      <c r="M3181" s="66"/>
      <c r="N3181" s="66"/>
      <c r="O3181" s="66"/>
      <c r="P3181" s="66"/>
      <c r="Q3181" s="66"/>
      <c r="S3181" s="70"/>
      <c r="U3181" s="70"/>
      <c r="W3181" s="70"/>
      <c r="Y3181" s="70"/>
    </row>
    <row r="3182" spans="1:25" s="69" customFormat="1" x14ac:dyDescent="0.2">
      <c r="A3182" s="66" t="s">
        <v>11</v>
      </c>
      <c r="B3182" s="66" t="s">
        <v>24</v>
      </c>
      <c r="C3182" s="66" t="s">
        <v>0</v>
      </c>
      <c r="D3182" s="66" t="s">
        <v>284</v>
      </c>
      <c r="E3182" s="76">
        <f>+IF(ISNUMBER(DATA!F445),DATA!F445,"n/a")</f>
        <v>205794.7</v>
      </c>
      <c r="F3182" s="77">
        <f>+IF(ISNUMBER(DATA!G445),DATA!G445,"n/a")</f>
        <v>-3.4760599295295901E-3</v>
      </c>
      <c r="G3182" s="76">
        <f>+IF(ISNUMBER(DATA!P445),DATA!P445,"n/a")</f>
        <v>714630.44</v>
      </c>
      <c r="H3182" s="77">
        <f>+IF(ISNUMBER(DATA!Q445),DATA!Q445,"n/a")</f>
        <v>0.18694650969212001</v>
      </c>
      <c r="I3182" s="76">
        <f>+IF(ISNUMBER(DATA!Z445),DATA!Z445,"n/a")</f>
        <v>1309535.95</v>
      </c>
      <c r="J3182" s="77">
        <f>+IF(ISNUMBER(DATA!AA445),DATA!AA445,"n/a")</f>
        <v>0.16719488770017199</v>
      </c>
      <c r="K3182" s="76">
        <f>+IF(ISNUMBER(DATA!AJ445),DATA!AJ445,"n/a")</f>
        <v>2550714.17</v>
      </c>
      <c r="L3182" s="77">
        <f>+IF(ISNUMBER(DATA!AK445),DATA!AK445,"n/a")</f>
        <v>0.242668721559441</v>
      </c>
      <c r="M3182" s="66"/>
      <c r="N3182" s="66"/>
      <c r="O3182" s="66"/>
      <c r="P3182" s="66"/>
      <c r="Q3182" s="66"/>
      <c r="S3182" s="70"/>
      <c r="U3182" s="70"/>
      <c r="W3182" s="70"/>
      <c r="Y3182" s="70"/>
    </row>
    <row r="3183" spans="1:25" s="69" customFormat="1" x14ac:dyDescent="0.2">
      <c r="A3183" s="66" t="s">
        <v>11</v>
      </c>
      <c r="B3183" s="66" t="s">
        <v>24</v>
      </c>
      <c r="C3183" s="66" t="s">
        <v>0</v>
      </c>
      <c r="D3183" s="66" t="s">
        <v>285</v>
      </c>
      <c r="E3183" s="76">
        <f>+IF(ISNUMBER(DATA!F446),DATA!F446,"n/a")</f>
        <v>103072.3</v>
      </c>
      <c r="F3183" s="77">
        <f>+IF(ISNUMBER(DATA!G446),DATA!G446,"n/a")</f>
        <v>-6.8628115399705605E-2</v>
      </c>
      <c r="G3183" s="76">
        <f>+IF(ISNUMBER(DATA!P446),DATA!P446,"n/a")</f>
        <v>378400.63</v>
      </c>
      <c r="H3183" s="77">
        <f>+IF(ISNUMBER(DATA!Q446),DATA!Q446,"n/a")</f>
        <v>0.29112165290319902</v>
      </c>
      <c r="I3183" s="76">
        <f>+IF(ISNUMBER(DATA!Z446),DATA!Z446,"n/a")</f>
        <v>693978.16</v>
      </c>
      <c r="J3183" s="77">
        <f>+IF(ISNUMBER(DATA!AA446),DATA!AA446,"n/a")</f>
        <v>0.231428703295465</v>
      </c>
      <c r="K3183" s="76">
        <f>+IF(ISNUMBER(DATA!AJ446),DATA!AJ446,"n/a")</f>
        <v>1355535.11</v>
      </c>
      <c r="L3183" s="77">
        <f>+IF(ISNUMBER(DATA!AK446),DATA!AK446,"n/a")</f>
        <v>0.18285475713885199</v>
      </c>
      <c r="M3183" s="66"/>
      <c r="N3183" s="66"/>
      <c r="O3183" s="66"/>
      <c r="P3183" s="66"/>
      <c r="Q3183" s="66"/>
      <c r="S3183" s="70"/>
      <c r="U3183" s="70"/>
      <c r="W3183" s="70"/>
      <c r="Y3183" s="70"/>
    </row>
    <row r="3184" spans="1:25" s="69" customFormat="1" x14ac:dyDescent="0.2">
      <c r="A3184" s="66" t="s">
        <v>11</v>
      </c>
      <c r="B3184" s="66" t="s">
        <v>24</v>
      </c>
      <c r="C3184" s="66" t="s">
        <v>0</v>
      </c>
      <c r="D3184" s="66" t="s">
        <v>286</v>
      </c>
      <c r="E3184" s="76">
        <f>+IF(ISNUMBER(DATA!F447),DATA!F447,"n/a")</f>
        <v>180449.84</v>
      </c>
      <c r="F3184" s="77">
        <f>+IF(ISNUMBER(DATA!G447),DATA!G447,"n/a")</f>
        <v>9.2769192226355796E-2</v>
      </c>
      <c r="G3184" s="76">
        <f>+IF(ISNUMBER(DATA!P447),DATA!P447,"n/a")</f>
        <v>596019.69999999995</v>
      </c>
      <c r="H3184" s="77">
        <f>+IF(ISNUMBER(DATA!Q447),DATA!Q447,"n/a")</f>
        <v>1.0237862982272399E-2</v>
      </c>
      <c r="I3184" s="76">
        <f>+IF(ISNUMBER(DATA!Z447),DATA!Z447,"n/a")</f>
        <v>1106747.3700000001</v>
      </c>
      <c r="J3184" s="77">
        <f>+IF(ISNUMBER(DATA!AA447),DATA!AA447,"n/a")</f>
        <v>-0.117435109057848</v>
      </c>
      <c r="K3184" s="76">
        <f>+IF(ISNUMBER(DATA!AJ447),DATA!AJ447,"n/a")</f>
        <v>2271483.4900000002</v>
      </c>
      <c r="L3184" s="77">
        <f>+IF(ISNUMBER(DATA!AK447),DATA!AK447,"n/a")</f>
        <v>-0.14383087384667301</v>
      </c>
      <c r="M3184" s="66"/>
      <c r="N3184" s="66"/>
      <c r="O3184" s="66"/>
      <c r="P3184" s="66"/>
      <c r="Q3184" s="66"/>
      <c r="S3184" s="70"/>
      <c r="U3184" s="70"/>
      <c r="W3184" s="70"/>
      <c r="Y3184" s="70"/>
    </row>
    <row r="3185" spans="1:25" s="69" customFormat="1" x14ac:dyDescent="0.2">
      <c r="A3185" s="66" t="s">
        <v>11</v>
      </c>
      <c r="B3185" s="66" t="s">
        <v>24</v>
      </c>
      <c r="C3185" s="66" t="s">
        <v>0</v>
      </c>
      <c r="D3185" s="66" t="s">
        <v>287</v>
      </c>
      <c r="E3185" s="76">
        <f>+IF(ISNUMBER(DATA!F448),DATA!F448,"n/a")</f>
        <v>194235.27</v>
      </c>
      <c r="F3185" s="77">
        <f>+IF(ISNUMBER(DATA!G448),DATA!G448,"n/a")</f>
        <v>-2.99807859204754E-2</v>
      </c>
      <c r="G3185" s="76">
        <f>+IF(ISNUMBER(DATA!P448),DATA!P448,"n/a")</f>
        <v>625652.73</v>
      </c>
      <c r="H3185" s="77">
        <f>+IF(ISNUMBER(DATA!Q448),DATA!Q448,"n/a")</f>
        <v>-1.9605485578360098E-2</v>
      </c>
      <c r="I3185" s="76">
        <f>+IF(ISNUMBER(DATA!Z448),DATA!Z448,"n/a")</f>
        <v>1145046.79</v>
      </c>
      <c r="J3185" s="77">
        <f>+IF(ISNUMBER(DATA!AA448),DATA!AA448,"n/a")</f>
        <v>-0.172491882206077</v>
      </c>
      <c r="K3185" s="76">
        <f>+IF(ISNUMBER(DATA!AJ448),DATA!AJ448,"n/a")</f>
        <v>2409064.84</v>
      </c>
      <c r="L3185" s="77">
        <f>+IF(ISNUMBER(DATA!AK448),DATA!AK448,"n/a")</f>
        <v>-0.193157873550557</v>
      </c>
      <c r="M3185" s="66"/>
      <c r="N3185" s="66"/>
      <c r="O3185" s="66"/>
      <c r="P3185" s="66"/>
      <c r="Q3185" s="66"/>
      <c r="S3185" s="70"/>
      <c r="U3185" s="70"/>
      <c r="W3185" s="70"/>
      <c r="Y3185" s="70"/>
    </row>
    <row r="3186" spans="1:25" s="69" customFormat="1" x14ac:dyDescent="0.2">
      <c r="A3186" s="66" t="s">
        <v>11</v>
      </c>
      <c r="B3186" s="66" t="s">
        <v>24</v>
      </c>
      <c r="C3186" s="66" t="s">
        <v>0</v>
      </c>
      <c r="D3186" s="66" t="s">
        <v>288</v>
      </c>
      <c r="E3186" s="76">
        <f>+IF(ISNUMBER(DATA!F449),DATA!F449,"n/a")</f>
        <v>218558.72</v>
      </c>
      <c r="F3186" s="77">
        <f>+IF(ISNUMBER(DATA!G449),DATA!G449,"n/a")</f>
        <v>8.60191752874334E-2</v>
      </c>
      <c r="G3186" s="76">
        <f>+IF(ISNUMBER(DATA!P449),DATA!P449,"n/a")</f>
        <v>737352.99</v>
      </c>
      <c r="H3186" s="77">
        <f>+IF(ISNUMBER(DATA!Q449),DATA!Q449,"n/a")</f>
        <v>0.162345337444815</v>
      </c>
      <c r="I3186" s="76">
        <f>+IF(ISNUMBER(DATA!Z449),DATA!Z449,"n/a")</f>
        <v>1369113.53</v>
      </c>
      <c r="J3186" s="77">
        <f>+IF(ISNUMBER(DATA!AA449),DATA!AA449,"n/a")</f>
        <v>0.20706960216698</v>
      </c>
      <c r="K3186" s="76">
        <f>+IF(ISNUMBER(DATA!AJ449),DATA!AJ449,"n/a")</f>
        <v>2637708.75</v>
      </c>
      <c r="L3186" s="77">
        <f>+IF(ISNUMBER(DATA!AK449),DATA!AK449,"n/a")</f>
        <v>0.34837123945188803</v>
      </c>
      <c r="M3186" s="66"/>
      <c r="N3186" s="66"/>
      <c r="O3186" s="66"/>
      <c r="P3186" s="66"/>
      <c r="Q3186" s="66"/>
      <c r="S3186" s="70"/>
      <c r="U3186" s="70"/>
      <c r="W3186" s="70"/>
      <c r="Y3186" s="70"/>
    </row>
    <row r="3187" spans="1:25" s="69" customFormat="1" x14ac:dyDescent="0.2">
      <c r="A3187" s="66" t="s">
        <v>11</v>
      </c>
      <c r="B3187" s="66" t="s">
        <v>24</v>
      </c>
      <c r="C3187" s="66" t="s">
        <v>0</v>
      </c>
      <c r="D3187" s="66" t="s">
        <v>289</v>
      </c>
      <c r="E3187" s="76">
        <f>+IF(ISNUMBER(DATA!F450),DATA!F450,"n/a")</f>
        <v>109260.85</v>
      </c>
      <c r="F3187" s="77">
        <f>+IF(ISNUMBER(DATA!G450),DATA!G450,"n/a")</f>
        <v>2.3126160793428899E-2</v>
      </c>
      <c r="G3187" s="76">
        <f>+IF(ISNUMBER(DATA!P450),DATA!P450,"n/a")</f>
        <v>371969.04</v>
      </c>
      <c r="H3187" s="77">
        <f>+IF(ISNUMBER(DATA!Q450),DATA!Q450,"n/a")</f>
        <v>0.13009005531856299</v>
      </c>
      <c r="I3187" s="76">
        <f>+IF(ISNUMBER(DATA!Z450),DATA!Z450,"n/a")</f>
        <v>684966.38</v>
      </c>
      <c r="J3187" s="77">
        <f>+IF(ISNUMBER(DATA!AA450),DATA!AA450,"n/a")</f>
        <v>0.16083868797164999</v>
      </c>
      <c r="K3187" s="76">
        <f>+IF(ISNUMBER(DATA!AJ450),DATA!AJ450,"n/a")</f>
        <v>1360253.99</v>
      </c>
      <c r="L3187" s="77">
        <f>+IF(ISNUMBER(DATA!AK450),DATA!AK450,"n/a")</f>
        <v>0.28300276415661901</v>
      </c>
      <c r="M3187" s="66"/>
      <c r="N3187" s="66"/>
      <c r="O3187" s="66"/>
      <c r="P3187" s="66"/>
      <c r="Q3187" s="66"/>
      <c r="S3187" s="70"/>
      <c r="U3187" s="70"/>
      <c r="W3187" s="70"/>
      <c r="Y3187" s="70"/>
    </row>
    <row r="3188" spans="1:25" s="69" customFormat="1" x14ac:dyDescent="0.2">
      <c r="A3188" s="66" t="s">
        <v>11</v>
      </c>
      <c r="B3188" s="66" t="s">
        <v>24</v>
      </c>
      <c r="C3188" s="66" t="s">
        <v>0</v>
      </c>
      <c r="D3188" s="66" t="s">
        <v>290</v>
      </c>
      <c r="E3188" s="76">
        <f>+IF(ISNUMBER(DATA!F451),DATA!F451,"n/a")</f>
        <v>108363.62</v>
      </c>
      <c r="F3188" s="77">
        <f>+IF(ISNUMBER(DATA!G451),DATA!G451,"n/a")</f>
        <v>0.23903667544955301</v>
      </c>
      <c r="G3188" s="76">
        <f>+IF(ISNUMBER(DATA!P451),DATA!P451,"n/a")</f>
        <v>327941.07</v>
      </c>
      <c r="H3188" s="77">
        <f>+IF(ISNUMBER(DATA!Q451),DATA!Q451,"n/a")</f>
        <v>8.4077087103561002E-2</v>
      </c>
      <c r="I3188" s="76">
        <f>+IF(ISNUMBER(DATA!Z451),DATA!Z451,"n/a")</f>
        <v>603152.53</v>
      </c>
      <c r="J3188" s="77">
        <f>+IF(ISNUMBER(DATA!AA451),DATA!AA451,"n/a")</f>
        <v>7.0367907589030304E-2</v>
      </c>
      <c r="K3188" s="76">
        <f>+IF(ISNUMBER(DATA!AJ451),DATA!AJ451,"n/a")</f>
        <v>1155779.07</v>
      </c>
      <c r="L3188" s="77">
        <f>+IF(ISNUMBER(DATA!AK451),DATA!AK451,"n/a")</f>
        <v>9.0657791041470301E-2</v>
      </c>
      <c r="M3188" s="66"/>
      <c r="N3188" s="66"/>
      <c r="O3188" s="66"/>
      <c r="P3188" s="66"/>
      <c r="Q3188" s="66"/>
      <c r="S3188" s="70"/>
      <c r="U3188" s="70"/>
      <c r="W3188" s="70"/>
      <c r="Y3188" s="70"/>
    </row>
    <row r="3189" spans="1:25" s="69" customFormat="1" x14ac:dyDescent="0.2">
      <c r="A3189" s="66" t="s">
        <v>11</v>
      </c>
      <c r="B3189" s="66" t="s">
        <v>24</v>
      </c>
      <c r="C3189" s="66" t="s">
        <v>0</v>
      </c>
      <c r="D3189" s="66" t="s">
        <v>291</v>
      </c>
      <c r="E3189" s="76">
        <f>+IF(ISNUMBER(DATA!F452),DATA!F452,"n/a")</f>
        <v>152020.62</v>
      </c>
      <c r="F3189" s="77">
        <f>+IF(ISNUMBER(DATA!G452),DATA!G452,"n/a")</f>
        <v>0.24284343956377499</v>
      </c>
      <c r="G3189" s="76">
        <f>+IF(ISNUMBER(DATA!P452),DATA!P452,"n/a")</f>
        <v>549447.92000000004</v>
      </c>
      <c r="H3189" s="77">
        <f>+IF(ISNUMBER(DATA!Q452),DATA!Q452,"n/a")</f>
        <v>0.256937592017354</v>
      </c>
      <c r="I3189" s="76">
        <f>+IF(ISNUMBER(DATA!Z452),DATA!Z452,"n/a")</f>
        <v>1071187.3400000001</v>
      </c>
      <c r="J3189" s="77">
        <f>+IF(ISNUMBER(DATA!AA452),DATA!AA452,"n/a")</f>
        <v>0.24206961298058799</v>
      </c>
      <c r="K3189" s="76">
        <f>+IF(ISNUMBER(DATA!AJ452),DATA!AJ452,"n/a")</f>
        <v>2028879.11</v>
      </c>
      <c r="L3189" s="77">
        <f>+IF(ISNUMBER(DATA!AK452),DATA!AK452,"n/a")</f>
        <v>0.50663833661375302</v>
      </c>
      <c r="M3189" s="66"/>
      <c r="N3189" s="66"/>
      <c r="O3189" s="66"/>
      <c r="P3189" s="66"/>
      <c r="Q3189" s="66"/>
      <c r="S3189" s="70"/>
      <c r="U3189" s="70"/>
      <c r="W3189" s="70"/>
      <c r="Y3189" s="70"/>
    </row>
    <row r="3190" spans="1:25" s="69" customFormat="1" x14ac:dyDescent="0.2">
      <c r="A3190" s="66" t="s">
        <v>11</v>
      </c>
      <c r="B3190" s="66" t="s">
        <v>24</v>
      </c>
      <c r="C3190" s="66" t="s">
        <v>0</v>
      </c>
      <c r="D3190" s="66" t="s">
        <v>292</v>
      </c>
      <c r="E3190" s="76">
        <f>+IF(ISNUMBER(DATA!F453),DATA!F453,"n/a")</f>
        <v>556058.06000000006</v>
      </c>
      <c r="F3190" s="77">
        <f>+IF(ISNUMBER(DATA!G453),DATA!G453,"n/a")</f>
        <v>4.3701036926960701E-2</v>
      </c>
      <c r="G3190" s="76">
        <f>+IF(ISNUMBER(DATA!P453),DATA!P453,"n/a")</f>
        <v>1861191.95</v>
      </c>
      <c r="H3190" s="77">
        <f>+IF(ISNUMBER(DATA!Q453),DATA!Q453,"n/a")</f>
        <v>2.8368023720506199E-2</v>
      </c>
      <c r="I3190" s="76">
        <f>+IF(ISNUMBER(DATA!Z453),DATA!Z453,"n/a")</f>
        <v>3512405.97</v>
      </c>
      <c r="J3190" s="77">
        <f>+IF(ISNUMBER(DATA!AA453),DATA!AA453,"n/a")</f>
        <v>2.9057039054599498E-2</v>
      </c>
      <c r="K3190" s="76">
        <f>+IF(ISNUMBER(DATA!AJ453),DATA!AJ453,"n/a")</f>
        <v>6761988.8499999996</v>
      </c>
      <c r="L3190" s="77">
        <f>+IF(ISNUMBER(DATA!AK453),DATA!AK453,"n/a")</f>
        <v>7.2557753931944705E-2</v>
      </c>
      <c r="M3190" s="66"/>
      <c r="N3190" s="66"/>
      <c r="O3190" s="66"/>
      <c r="P3190" s="66"/>
      <c r="Q3190" s="66"/>
      <c r="S3190" s="70"/>
      <c r="U3190" s="70"/>
      <c r="W3190" s="70"/>
      <c r="Y3190" s="70"/>
    </row>
    <row r="3191" spans="1:25" s="69" customFormat="1" x14ac:dyDescent="0.2">
      <c r="A3191" s="66" t="s">
        <v>11</v>
      </c>
      <c r="B3191" s="66" t="s">
        <v>24</v>
      </c>
      <c r="C3191" s="66" t="s">
        <v>0</v>
      </c>
      <c r="D3191" s="66" t="s">
        <v>293</v>
      </c>
      <c r="E3191" s="76">
        <f>+IF(ISNUMBER(DATA!F454),DATA!F454,"n/a")</f>
        <v>58670.89</v>
      </c>
      <c r="F3191" s="77">
        <f>+IF(ISNUMBER(DATA!G454),DATA!G454,"n/a")</f>
        <v>9.0087580993560595E-2</v>
      </c>
      <c r="G3191" s="76">
        <f>+IF(ISNUMBER(DATA!P454),DATA!P454,"n/a")</f>
        <v>204295.71</v>
      </c>
      <c r="H3191" s="77">
        <f>+IF(ISNUMBER(DATA!Q454),DATA!Q454,"n/a")</f>
        <v>0.29444856188687002</v>
      </c>
      <c r="I3191" s="76">
        <f>+IF(ISNUMBER(DATA!Z454),DATA!Z454,"n/a")</f>
        <v>361310.14</v>
      </c>
      <c r="J3191" s="77">
        <f>+IF(ISNUMBER(DATA!AA454),DATA!AA454,"n/a")</f>
        <v>0.294225466303907</v>
      </c>
      <c r="K3191" s="76">
        <f>+IF(ISNUMBER(DATA!AJ454),DATA!AJ454,"n/a")</f>
        <v>676481.01</v>
      </c>
      <c r="L3191" s="77">
        <f>+IF(ISNUMBER(DATA!AK454),DATA!AK454,"n/a")</f>
        <v>0.36992622745241199</v>
      </c>
      <c r="M3191" s="66"/>
      <c r="N3191" s="66"/>
      <c r="O3191" s="66"/>
      <c r="P3191" s="66"/>
      <c r="Q3191" s="66"/>
      <c r="S3191" s="70"/>
      <c r="U3191" s="70"/>
      <c r="W3191" s="70"/>
      <c r="Y3191" s="70"/>
    </row>
    <row r="3192" spans="1:25" s="69" customFormat="1" x14ac:dyDescent="0.2">
      <c r="A3192" s="66" t="s">
        <v>11</v>
      </c>
      <c r="B3192" s="66" t="s">
        <v>24</v>
      </c>
      <c r="C3192" s="66" t="s">
        <v>0</v>
      </c>
      <c r="D3192" s="66" t="s">
        <v>294</v>
      </c>
      <c r="E3192" s="76">
        <f>+IF(ISNUMBER(DATA!F455),DATA!F455,"n/a")</f>
        <v>335779.75</v>
      </c>
      <c r="F3192" s="77">
        <f>+IF(ISNUMBER(DATA!G455),DATA!G455,"n/a")</f>
        <v>0.19801465084026501</v>
      </c>
      <c r="G3192" s="76">
        <f>+IF(ISNUMBER(DATA!P455),DATA!P455,"n/a")</f>
        <v>1048007.19</v>
      </c>
      <c r="H3192" s="77">
        <f>+IF(ISNUMBER(DATA!Q455),DATA!Q455,"n/a")</f>
        <v>7.9929317462355806E-2</v>
      </c>
      <c r="I3192" s="76">
        <f>+IF(ISNUMBER(DATA!Z455),DATA!Z455,"n/a")</f>
        <v>1977405.46</v>
      </c>
      <c r="J3192" s="77">
        <f>+IF(ISNUMBER(DATA!AA455),DATA!AA455,"n/a")</f>
        <v>8.6209873152471195E-2</v>
      </c>
      <c r="K3192" s="76">
        <f>+IF(ISNUMBER(DATA!AJ455),DATA!AJ455,"n/a")</f>
        <v>3709764.82</v>
      </c>
      <c r="L3192" s="77">
        <f>+IF(ISNUMBER(DATA!AK455),DATA!AK455,"n/a")</f>
        <v>0.10181309284161</v>
      </c>
      <c r="M3192" s="66"/>
      <c r="N3192" s="66"/>
      <c r="O3192" s="66"/>
      <c r="P3192" s="66"/>
      <c r="Q3192" s="66"/>
      <c r="S3192" s="70"/>
      <c r="U3192" s="70"/>
      <c r="W3192" s="70"/>
      <c r="Y3192" s="70"/>
    </row>
    <row r="3193" spans="1:25" s="69" customFormat="1" x14ac:dyDescent="0.2">
      <c r="A3193" s="66" t="s">
        <v>11</v>
      </c>
      <c r="B3193" s="66" t="s">
        <v>24</v>
      </c>
      <c r="C3193" s="66" t="s">
        <v>0</v>
      </c>
      <c r="D3193" s="66" t="s">
        <v>295</v>
      </c>
      <c r="E3193" s="76">
        <f>+IF(ISNUMBER(DATA!F456),DATA!F456,"n/a")</f>
        <v>237483.63</v>
      </c>
      <c r="F3193" s="77">
        <f>+IF(ISNUMBER(DATA!G456),DATA!G456,"n/a")</f>
        <v>0.132875626392221</v>
      </c>
      <c r="G3193" s="76">
        <f>+IF(ISNUMBER(DATA!P456),DATA!P456,"n/a")</f>
        <v>784446.51</v>
      </c>
      <c r="H3193" s="77">
        <f>+IF(ISNUMBER(DATA!Q456),DATA!Q456,"n/a")</f>
        <v>0.154596330897462</v>
      </c>
      <c r="I3193" s="76">
        <f>+IF(ISNUMBER(DATA!Z456),DATA!Z456,"n/a")</f>
        <v>1509068.97</v>
      </c>
      <c r="J3193" s="77">
        <f>+IF(ISNUMBER(DATA!AA456),DATA!AA456,"n/a")</f>
        <v>0.15355471245694999</v>
      </c>
      <c r="K3193" s="76">
        <f>+IF(ISNUMBER(DATA!AJ456),DATA!AJ456,"n/a")</f>
        <v>2818018.94</v>
      </c>
      <c r="L3193" s="77">
        <f>+IF(ISNUMBER(DATA!AK456),DATA!AK456,"n/a")</f>
        <v>0.21090553098482301</v>
      </c>
      <c r="M3193" s="66"/>
      <c r="N3193" s="66"/>
      <c r="O3193" s="66"/>
      <c r="P3193" s="66"/>
      <c r="Q3193" s="66"/>
      <c r="S3193" s="70"/>
      <c r="U3193" s="70"/>
      <c r="W3193" s="70"/>
      <c r="Y3193" s="70"/>
    </row>
    <row r="3194" spans="1:25" s="69" customFormat="1" x14ac:dyDescent="0.2">
      <c r="A3194" s="66" t="s">
        <v>11</v>
      </c>
      <c r="B3194" s="66" t="s">
        <v>24</v>
      </c>
      <c r="C3194" s="66" t="s">
        <v>0</v>
      </c>
      <c r="D3194" s="66" t="s">
        <v>296</v>
      </c>
      <c r="E3194" s="76">
        <f>+IF(ISNUMBER(DATA!F457),DATA!F457,"n/a")</f>
        <v>238967.44</v>
      </c>
      <c r="F3194" s="77">
        <f>+IF(ISNUMBER(DATA!G457),DATA!G457,"n/a")</f>
        <v>0.33264056324282898</v>
      </c>
      <c r="G3194" s="76">
        <f>+IF(ISNUMBER(DATA!P457),DATA!P457,"n/a")</f>
        <v>827865.25</v>
      </c>
      <c r="H3194" s="77">
        <f>+IF(ISNUMBER(DATA!Q457),DATA!Q457,"n/a")</f>
        <v>0.40122708231524701</v>
      </c>
      <c r="I3194" s="76">
        <f>+IF(ISNUMBER(DATA!Z457),DATA!Z457,"n/a")</f>
        <v>1616749.9</v>
      </c>
      <c r="J3194" s="77">
        <f>+IF(ISNUMBER(DATA!AA457),DATA!AA457,"n/a")</f>
        <v>0.291345255398754</v>
      </c>
      <c r="K3194" s="76">
        <f>+IF(ISNUMBER(DATA!AJ457),DATA!AJ457,"n/a")</f>
        <v>3052408.36</v>
      </c>
      <c r="L3194" s="77">
        <f>+IF(ISNUMBER(DATA!AK457),DATA!AK457,"n/a")</f>
        <v>0.37536835745853703</v>
      </c>
      <c r="M3194" s="66"/>
      <c r="N3194" s="66"/>
      <c r="O3194" s="66"/>
      <c r="P3194" s="66"/>
      <c r="Q3194" s="66"/>
      <c r="S3194" s="70"/>
      <c r="U3194" s="70"/>
      <c r="W3194" s="70"/>
      <c r="Y3194" s="70"/>
    </row>
    <row r="3195" spans="1:25" s="69" customFormat="1" x14ac:dyDescent="0.2">
      <c r="A3195" s="66" t="s">
        <v>11</v>
      </c>
      <c r="B3195" s="66" t="s">
        <v>24</v>
      </c>
      <c r="C3195" s="66" t="s">
        <v>0</v>
      </c>
      <c r="D3195" s="66" t="s">
        <v>297</v>
      </c>
      <c r="E3195" s="76">
        <f>+IF(ISNUMBER(DATA!F458),DATA!F458,"n/a")</f>
        <v>82288.89</v>
      </c>
      <c r="F3195" s="77">
        <f>+IF(ISNUMBER(DATA!G458),DATA!G458,"n/a")</f>
        <v>0.24422374677429601</v>
      </c>
      <c r="G3195" s="76">
        <f>+IF(ISNUMBER(DATA!P458),DATA!P458,"n/a")</f>
        <v>268331.71000000002</v>
      </c>
      <c r="H3195" s="77">
        <f>+IF(ISNUMBER(DATA!Q458),DATA!Q458,"n/a")</f>
        <v>0.23221443452886001</v>
      </c>
      <c r="I3195" s="76">
        <f>+IF(ISNUMBER(DATA!Z458),DATA!Z458,"n/a")</f>
        <v>479284.7</v>
      </c>
      <c r="J3195" s="77">
        <f>+IF(ISNUMBER(DATA!AA458),DATA!AA458,"n/a")</f>
        <v>0.23890340856394199</v>
      </c>
      <c r="K3195" s="76">
        <f>+IF(ISNUMBER(DATA!AJ458),DATA!AJ458,"n/a")</f>
        <v>930840.27</v>
      </c>
      <c r="L3195" s="77">
        <f>+IF(ISNUMBER(DATA!AK458),DATA!AK458,"n/a")</f>
        <v>0.29140272649548299</v>
      </c>
      <c r="M3195" s="66"/>
      <c r="N3195" s="66"/>
      <c r="O3195" s="66"/>
      <c r="P3195" s="66"/>
      <c r="Q3195" s="66"/>
      <c r="S3195" s="70"/>
      <c r="U3195" s="70"/>
      <c r="W3195" s="70"/>
      <c r="Y3195" s="70"/>
    </row>
    <row r="3196" spans="1:25" s="69" customFormat="1" x14ac:dyDescent="0.2">
      <c r="A3196" s="66" t="s">
        <v>11</v>
      </c>
      <c r="B3196" s="66" t="s">
        <v>24</v>
      </c>
      <c r="C3196" s="66" t="s">
        <v>0</v>
      </c>
      <c r="D3196" s="66" t="s">
        <v>298</v>
      </c>
      <c r="E3196" s="76">
        <f>+IF(ISNUMBER(DATA!F459),DATA!F459,"n/a")</f>
        <v>149761.04</v>
      </c>
      <c r="F3196" s="77">
        <f>+IF(ISNUMBER(DATA!G459),DATA!G459,"n/a")</f>
        <v>0.13121188767331299</v>
      </c>
      <c r="G3196" s="76">
        <f>+IF(ISNUMBER(DATA!P459),DATA!P459,"n/a")</f>
        <v>457711.12</v>
      </c>
      <c r="H3196" s="77">
        <f>+IF(ISNUMBER(DATA!Q459),DATA!Q459,"n/a")</f>
        <v>9.9190780374073501E-2</v>
      </c>
      <c r="I3196" s="76">
        <f>+IF(ISNUMBER(DATA!Z459),DATA!Z459,"n/a")</f>
        <v>821740.2</v>
      </c>
      <c r="J3196" s="77">
        <f>+IF(ISNUMBER(DATA!AA459),DATA!AA459,"n/a")</f>
        <v>9.1869471576707606E-2</v>
      </c>
      <c r="K3196" s="76">
        <f>+IF(ISNUMBER(DATA!AJ459),DATA!AJ459,"n/a")</f>
        <v>1576455.17</v>
      </c>
      <c r="L3196" s="77">
        <f>+IF(ISNUMBER(DATA!AK459),DATA!AK459,"n/a")</f>
        <v>0.13002912024132801</v>
      </c>
      <c r="M3196" s="66"/>
      <c r="N3196" s="66"/>
      <c r="O3196" s="66"/>
      <c r="P3196" s="66"/>
      <c r="Q3196" s="66"/>
      <c r="S3196" s="70"/>
      <c r="U3196" s="70"/>
      <c r="W3196" s="70"/>
      <c r="Y3196" s="70"/>
    </row>
    <row r="3197" spans="1:25" s="69" customFormat="1" x14ac:dyDescent="0.2">
      <c r="A3197" s="66" t="s">
        <v>11</v>
      </c>
      <c r="B3197" s="66" t="s">
        <v>24</v>
      </c>
      <c r="C3197" s="66" t="s">
        <v>0</v>
      </c>
      <c r="D3197" s="66" t="s">
        <v>299</v>
      </c>
      <c r="E3197" s="76">
        <f>+IF(ISNUMBER(DATA!F460),DATA!F460,"n/a")</f>
        <v>823371.34</v>
      </c>
      <c r="F3197" s="77">
        <f>+IF(ISNUMBER(DATA!G460),DATA!G460,"n/a")</f>
        <v>2.8094002328587799E-2</v>
      </c>
      <c r="G3197" s="76">
        <f>+IF(ISNUMBER(DATA!P460),DATA!P460,"n/a")</f>
        <v>2704648.52</v>
      </c>
      <c r="H3197" s="77">
        <f>+IF(ISNUMBER(DATA!Q460),DATA!Q460,"n/a")</f>
        <v>8.7968069628722896E-3</v>
      </c>
      <c r="I3197" s="76">
        <f>+IF(ISNUMBER(DATA!Z460),DATA!Z460,"n/a")</f>
        <v>5101410.12</v>
      </c>
      <c r="J3197" s="77">
        <f>+IF(ISNUMBER(DATA!AA460),DATA!AA460,"n/a")</f>
        <v>-7.4273656852206105E-2</v>
      </c>
      <c r="K3197" s="76">
        <f>+IF(ISNUMBER(DATA!AJ460),DATA!AJ460,"n/a")</f>
        <v>10464259.539999999</v>
      </c>
      <c r="L3197" s="77">
        <f>+IF(ISNUMBER(DATA!AK460),DATA!AK460,"n/a")</f>
        <v>-6.2428718541105203E-2</v>
      </c>
      <c r="M3197" s="66"/>
      <c r="N3197" s="66"/>
      <c r="O3197" s="66"/>
      <c r="P3197" s="66"/>
      <c r="Q3197" s="66"/>
      <c r="S3197" s="70"/>
      <c r="U3197" s="70"/>
      <c r="W3197" s="70"/>
      <c r="Y3197" s="70"/>
    </row>
    <row r="3198" spans="1:25" s="69" customFormat="1" x14ac:dyDescent="0.2">
      <c r="A3198" s="66" t="s">
        <v>11</v>
      </c>
      <c r="B3198" s="66" t="s">
        <v>24</v>
      </c>
      <c r="C3198" s="66" t="s">
        <v>0</v>
      </c>
      <c r="D3198" s="66" t="s">
        <v>300</v>
      </c>
      <c r="E3198" s="76">
        <f>+IF(ISNUMBER(DATA!F461),DATA!F461,"n/a")</f>
        <v>252721.61</v>
      </c>
      <c r="F3198" s="77">
        <f>+IF(ISNUMBER(DATA!G461),DATA!G461,"n/a")</f>
        <v>6.3121646347298901E-2</v>
      </c>
      <c r="G3198" s="76">
        <f>+IF(ISNUMBER(DATA!P461),DATA!P461,"n/a")</f>
        <v>824960.7</v>
      </c>
      <c r="H3198" s="77">
        <f>+IF(ISNUMBER(DATA!Q461),DATA!Q461,"n/a")</f>
        <v>5.2354502794874101E-2</v>
      </c>
      <c r="I3198" s="76">
        <f>+IF(ISNUMBER(DATA!Z461),DATA!Z461,"n/a")</f>
        <v>1519143.49</v>
      </c>
      <c r="J3198" s="77">
        <f>+IF(ISNUMBER(DATA!AA461),DATA!AA461,"n/a")</f>
        <v>4.83686729715034E-2</v>
      </c>
      <c r="K3198" s="76">
        <f>+IF(ISNUMBER(DATA!AJ461),DATA!AJ461,"n/a")</f>
        <v>3165061.24</v>
      </c>
      <c r="L3198" s="77">
        <f>+IF(ISNUMBER(DATA!AK461),DATA!AK461,"n/a")</f>
        <v>7.5552349161374294E-2</v>
      </c>
      <c r="M3198" s="66"/>
      <c r="N3198" s="66"/>
      <c r="O3198" s="66"/>
      <c r="P3198" s="66"/>
      <c r="Q3198" s="66"/>
      <c r="S3198" s="70"/>
      <c r="U3198" s="70"/>
      <c r="W3198" s="70"/>
      <c r="Y3198" s="70"/>
    </row>
    <row r="3199" spans="1:25" s="69" customFormat="1" x14ac:dyDescent="0.2">
      <c r="A3199" s="66" t="s">
        <v>11</v>
      </c>
      <c r="B3199" s="66" t="s">
        <v>24</v>
      </c>
      <c r="C3199" s="66" t="s">
        <v>0</v>
      </c>
      <c r="D3199" s="66" t="s">
        <v>301</v>
      </c>
      <c r="E3199" s="76">
        <f>+IF(ISNUMBER(DATA!F462),DATA!F462,"n/a")</f>
        <v>50138.92</v>
      </c>
      <c r="F3199" s="77">
        <f>+IF(ISNUMBER(DATA!G462),DATA!G462,"n/a")</f>
        <v>0.36607404367989099</v>
      </c>
      <c r="G3199" s="76">
        <f>+IF(ISNUMBER(DATA!P462),DATA!P462,"n/a")</f>
        <v>165658.69</v>
      </c>
      <c r="H3199" s="77">
        <f>+IF(ISNUMBER(DATA!Q462),DATA!Q462,"n/a")</f>
        <v>0.30100566035394599</v>
      </c>
      <c r="I3199" s="76">
        <f>+IF(ISNUMBER(DATA!Z462),DATA!Z462,"n/a")</f>
        <v>297336.90999999997</v>
      </c>
      <c r="J3199" s="77">
        <f>+IF(ISNUMBER(DATA!AA462),DATA!AA462,"n/a")</f>
        <v>0.29044245006937502</v>
      </c>
      <c r="K3199" s="76">
        <f>+IF(ISNUMBER(DATA!AJ462),DATA!AJ462,"n/a")</f>
        <v>579333.54</v>
      </c>
      <c r="L3199" s="77">
        <f>+IF(ISNUMBER(DATA!AK462),DATA!AK462,"n/a")</f>
        <v>0.35562001482227201</v>
      </c>
      <c r="M3199" s="66"/>
      <c r="N3199" s="66"/>
      <c r="O3199" s="66"/>
      <c r="P3199" s="66"/>
      <c r="Q3199" s="66"/>
      <c r="S3199" s="70"/>
      <c r="U3199" s="70"/>
      <c r="W3199" s="70"/>
      <c r="Y3199" s="70"/>
    </row>
    <row r="3200" spans="1:25" s="69" customFormat="1" x14ac:dyDescent="0.2">
      <c r="A3200" s="66" t="s">
        <v>11</v>
      </c>
      <c r="B3200" s="66" t="s">
        <v>24</v>
      </c>
      <c r="C3200" s="66" t="s">
        <v>0</v>
      </c>
      <c r="D3200" s="66" t="s">
        <v>302</v>
      </c>
      <c r="E3200" s="76">
        <f>+IF(ISNUMBER(DATA!F463),DATA!F463,"n/a")</f>
        <v>205391.93</v>
      </c>
      <c r="F3200" s="77">
        <f>+IF(ISNUMBER(DATA!G463),DATA!G463,"n/a")</f>
        <v>0.241132368100485</v>
      </c>
      <c r="G3200" s="76">
        <f>+IF(ISNUMBER(DATA!P463),DATA!P463,"n/a")</f>
        <v>642495.31999999995</v>
      </c>
      <c r="H3200" s="77">
        <f>+IF(ISNUMBER(DATA!Q463),DATA!Q463,"n/a")</f>
        <v>0.10898676604089</v>
      </c>
      <c r="I3200" s="76">
        <f>+IF(ISNUMBER(DATA!Z463),DATA!Z463,"n/a")</f>
        <v>1195163.01</v>
      </c>
      <c r="J3200" s="77">
        <f>+IF(ISNUMBER(DATA!AA463),DATA!AA463,"n/a")</f>
        <v>0.10208382080827599</v>
      </c>
      <c r="K3200" s="76">
        <f>+IF(ISNUMBER(DATA!AJ463),DATA!AJ463,"n/a")</f>
        <v>2274483.27</v>
      </c>
      <c r="L3200" s="77">
        <f>+IF(ISNUMBER(DATA!AK463),DATA!AK463,"n/a")</f>
        <v>0.113463831993232</v>
      </c>
      <c r="M3200" s="66"/>
      <c r="N3200" s="66"/>
      <c r="O3200" s="66"/>
      <c r="P3200" s="66"/>
      <c r="Q3200" s="66"/>
      <c r="S3200" s="70"/>
      <c r="U3200" s="70"/>
      <c r="W3200" s="70"/>
      <c r="Y3200" s="70"/>
    </row>
    <row r="3201" spans="1:25" s="69" customFormat="1" x14ac:dyDescent="0.2">
      <c r="A3201" s="66" t="s">
        <v>11</v>
      </c>
      <c r="B3201" s="66" t="s">
        <v>24</v>
      </c>
      <c r="C3201" s="66" t="s">
        <v>0</v>
      </c>
      <c r="D3201" s="66" t="s">
        <v>303</v>
      </c>
      <c r="E3201" s="76">
        <f>+IF(ISNUMBER(DATA!F464),DATA!F464,"n/a")</f>
        <v>95429.66</v>
      </c>
      <c r="F3201" s="77">
        <f>+IF(ISNUMBER(DATA!G464),DATA!G464,"n/a")</f>
        <v>-2.22735545518589E-2</v>
      </c>
      <c r="G3201" s="76">
        <f>+IF(ISNUMBER(DATA!P464),DATA!P464,"n/a")</f>
        <v>331268.01</v>
      </c>
      <c r="H3201" s="77">
        <f>+IF(ISNUMBER(DATA!Q464),DATA!Q464,"n/a")</f>
        <v>9.9527867657565494E-2</v>
      </c>
      <c r="I3201" s="76">
        <f>+IF(ISNUMBER(DATA!Z464),DATA!Z464,"n/a")</f>
        <v>611245</v>
      </c>
      <c r="J3201" s="77">
        <f>+IF(ISNUMBER(DATA!AA464),DATA!AA464,"n/a")</f>
        <v>0.108732272677053</v>
      </c>
      <c r="K3201" s="76">
        <f>+IF(ISNUMBER(DATA!AJ464),DATA!AJ464,"n/a")</f>
        <v>1207230.6599999999</v>
      </c>
      <c r="L3201" s="77">
        <f>+IF(ISNUMBER(DATA!AK464),DATA!AK464,"n/a")</f>
        <v>0.21045877197604401</v>
      </c>
      <c r="M3201" s="66"/>
      <c r="N3201" s="66"/>
      <c r="O3201" s="66"/>
      <c r="P3201" s="66"/>
      <c r="Q3201" s="66"/>
      <c r="S3201" s="70"/>
      <c r="U3201" s="70"/>
      <c r="W3201" s="70"/>
      <c r="Y3201" s="70"/>
    </row>
    <row r="3202" spans="1:25" s="69" customFormat="1" x14ac:dyDescent="0.2">
      <c r="A3202" s="66" t="s">
        <v>11</v>
      </c>
      <c r="B3202" s="66" t="s">
        <v>24</v>
      </c>
      <c r="C3202" s="66" t="s">
        <v>0</v>
      </c>
      <c r="D3202" s="66" t="s">
        <v>304</v>
      </c>
      <c r="E3202" s="76">
        <f>+IF(ISNUMBER(DATA!F465),DATA!F465,"n/a")</f>
        <v>291982.28000000003</v>
      </c>
      <c r="F3202" s="77">
        <f>+IF(ISNUMBER(DATA!G465),DATA!G465,"n/a")</f>
        <v>7.8520543480276497E-2</v>
      </c>
      <c r="G3202" s="76">
        <f>+IF(ISNUMBER(DATA!P465),DATA!P465,"n/a")</f>
        <v>959290.44</v>
      </c>
      <c r="H3202" s="77">
        <f>+IF(ISNUMBER(DATA!Q465),DATA!Q465,"n/a")</f>
        <v>2.9234620870788E-2</v>
      </c>
      <c r="I3202" s="76">
        <f>+IF(ISNUMBER(DATA!Z465),DATA!Z465,"n/a")</f>
        <v>1795203.13</v>
      </c>
      <c r="J3202" s="77">
        <f>+IF(ISNUMBER(DATA!AA465),DATA!AA465,"n/a")</f>
        <v>-4.6096321254984703E-2</v>
      </c>
      <c r="K3202" s="76">
        <f>+IF(ISNUMBER(DATA!AJ465),DATA!AJ465,"n/a")</f>
        <v>3547073.78</v>
      </c>
      <c r="L3202" s="77">
        <f>+IF(ISNUMBER(DATA!AK465),DATA!AK465,"n/a")</f>
        <v>-5.2506077311171198E-2</v>
      </c>
      <c r="M3202" s="66"/>
      <c r="N3202" s="66"/>
      <c r="O3202" s="66"/>
      <c r="P3202" s="66"/>
      <c r="Q3202" s="66"/>
      <c r="S3202" s="70"/>
      <c r="U3202" s="70"/>
      <c r="W3202" s="70"/>
      <c r="Y3202" s="70"/>
    </row>
    <row r="3203" spans="1:25" s="69" customFormat="1" x14ac:dyDescent="0.2">
      <c r="A3203" s="66" t="s">
        <v>11</v>
      </c>
      <c r="B3203" s="66" t="s">
        <v>24</v>
      </c>
      <c r="C3203" s="66" t="s">
        <v>0</v>
      </c>
      <c r="D3203" s="66" t="s">
        <v>305</v>
      </c>
      <c r="E3203" s="76">
        <f>+IF(ISNUMBER(DATA!F466),DATA!F466,"n/a")</f>
        <v>198702.5</v>
      </c>
      <c r="F3203" s="77">
        <f>+IF(ISNUMBER(DATA!G466),DATA!G466,"n/a")</f>
        <v>7.35207103149184E-2</v>
      </c>
      <c r="G3203" s="76">
        <f>+IF(ISNUMBER(DATA!P466),DATA!P466,"n/a")</f>
        <v>694931.82</v>
      </c>
      <c r="H3203" s="77">
        <f>+IF(ISNUMBER(DATA!Q466),DATA!Q466,"n/a")</f>
        <v>0.15183901100924699</v>
      </c>
      <c r="I3203" s="76">
        <f>+IF(ISNUMBER(DATA!Z466),DATA!Z466,"n/a")</f>
        <v>1326524.69</v>
      </c>
      <c r="J3203" s="77">
        <f>+IF(ISNUMBER(DATA!AA466),DATA!AA466,"n/a")</f>
        <v>0.13420040321377799</v>
      </c>
      <c r="K3203" s="76">
        <f>+IF(ISNUMBER(DATA!AJ466),DATA!AJ466,"n/a")</f>
        <v>2351560.9500000002</v>
      </c>
      <c r="L3203" s="77">
        <f>+IF(ISNUMBER(DATA!AK466),DATA!AK466,"n/a")</f>
        <v>0.13188324693234399</v>
      </c>
      <c r="M3203" s="66"/>
      <c r="N3203" s="66"/>
      <c r="O3203" s="66"/>
      <c r="P3203" s="66"/>
      <c r="Q3203" s="66"/>
      <c r="S3203" s="70"/>
      <c r="U3203" s="70"/>
      <c r="W3203" s="70"/>
      <c r="Y3203" s="70"/>
    </row>
    <row r="3204" spans="1:25" s="69" customFormat="1" x14ac:dyDescent="0.2">
      <c r="A3204" s="66" t="s">
        <v>11</v>
      </c>
      <c r="B3204" s="66" t="s">
        <v>24</v>
      </c>
      <c r="C3204" s="66" t="s">
        <v>0</v>
      </c>
      <c r="D3204" s="66" t="s">
        <v>306</v>
      </c>
      <c r="E3204" s="76">
        <f>+IF(ISNUMBER(DATA!F467),DATA!F467,"n/a")</f>
        <v>128205.16</v>
      </c>
      <c r="F3204" s="77">
        <f>+IF(ISNUMBER(DATA!G467),DATA!G467,"n/a")</f>
        <v>2.39349947247906E-2</v>
      </c>
      <c r="G3204" s="76">
        <f>+IF(ISNUMBER(DATA!P467),DATA!P467,"n/a")</f>
        <v>482774.56</v>
      </c>
      <c r="H3204" s="77">
        <f>+IF(ISNUMBER(DATA!Q467),DATA!Q467,"n/a")</f>
        <v>8.0953051385860106E-2</v>
      </c>
      <c r="I3204" s="76">
        <f>+IF(ISNUMBER(DATA!Z467),DATA!Z467,"n/a")</f>
        <v>925898.97</v>
      </c>
      <c r="J3204" s="77">
        <f>+IF(ISNUMBER(DATA!AA467),DATA!AA467,"n/a")</f>
        <v>8.49210315111147E-2</v>
      </c>
      <c r="K3204" s="76">
        <f>+IF(ISNUMBER(DATA!AJ467),DATA!AJ467,"n/a")</f>
        <v>1968643.63</v>
      </c>
      <c r="L3204" s="77">
        <f>+IF(ISNUMBER(DATA!AK467),DATA!AK467,"n/a")</f>
        <v>0.132022475835153</v>
      </c>
      <c r="M3204" s="66"/>
      <c r="N3204" s="66"/>
      <c r="O3204" s="66"/>
      <c r="P3204" s="66"/>
      <c r="Q3204" s="66"/>
      <c r="S3204" s="70"/>
      <c r="U3204" s="70"/>
      <c r="W3204" s="70"/>
      <c r="Y3204" s="70"/>
    </row>
    <row r="3205" spans="1:25" s="69" customFormat="1" x14ac:dyDescent="0.2">
      <c r="A3205" s="66" t="s">
        <v>11</v>
      </c>
      <c r="B3205" s="66" t="s">
        <v>24</v>
      </c>
      <c r="C3205" s="66" t="s">
        <v>0</v>
      </c>
      <c r="D3205" s="66" t="s">
        <v>307</v>
      </c>
      <c r="E3205" s="76">
        <f>+IF(ISNUMBER(DATA!F468),DATA!F468,"n/a")</f>
        <v>266790.71999999997</v>
      </c>
      <c r="F3205" s="77">
        <f>+IF(ISNUMBER(DATA!G468),DATA!G468,"n/a")</f>
        <v>9.2369391088928193E-2</v>
      </c>
      <c r="G3205" s="76">
        <f>+IF(ISNUMBER(DATA!P468),DATA!P468,"n/a")</f>
        <v>918213</v>
      </c>
      <c r="H3205" s="77">
        <f>+IF(ISNUMBER(DATA!Q468),DATA!Q468,"n/a")</f>
        <v>0.14201980618872401</v>
      </c>
      <c r="I3205" s="76">
        <f>+IF(ISNUMBER(DATA!Z468),DATA!Z468,"n/a")</f>
        <v>1752628.45</v>
      </c>
      <c r="J3205" s="77">
        <f>+IF(ISNUMBER(DATA!AA468),DATA!AA468,"n/a")</f>
        <v>0.14568831197118401</v>
      </c>
      <c r="K3205" s="76">
        <f>+IF(ISNUMBER(DATA!AJ468),DATA!AJ468,"n/a")</f>
        <v>3412249.19</v>
      </c>
      <c r="L3205" s="77">
        <f>+IF(ISNUMBER(DATA!AK468),DATA!AK468,"n/a")</f>
        <v>0.15744401309097</v>
      </c>
      <c r="M3205" s="66"/>
      <c r="N3205" s="66"/>
      <c r="O3205" s="66"/>
      <c r="P3205" s="66"/>
      <c r="Q3205" s="66"/>
      <c r="S3205" s="70"/>
      <c r="U3205" s="70"/>
      <c r="W3205" s="70"/>
      <c r="Y3205" s="70"/>
    </row>
    <row r="3206" spans="1:25" s="69" customFormat="1" x14ac:dyDescent="0.2">
      <c r="A3206" s="66" t="s">
        <v>11</v>
      </c>
      <c r="B3206" s="66" t="s">
        <v>24</v>
      </c>
      <c r="C3206" s="66" t="s">
        <v>0</v>
      </c>
      <c r="D3206" s="66" t="s">
        <v>308</v>
      </c>
      <c r="E3206" s="76">
        <f>+IF(ISNUMBER(DATA!F469),DATA!F469,"n/a")</f>
        <v>121765.63</v>
      </c>
      <c r="F3206" s="77">
        <f>+IF(ISNUMBER(DATA!G469),DATA!G469,"n/a")</f>
        <v>-5.99399238304154E-4</v>
      </c>
      <c r="G3206" s="76">
        <f>+IF(ISNUMBER(DATA!P469),DATA!P469,"n/a")</f>
        <v>397271.69</v>
      </c>
      <c r="H3206" s="77">
        <f>+IF(ISNUMBER(DATA!Q469),DATA!Q469,"n/a")</f>
        <v>1.58766003242343E-2</v>
      </c>
      <c r="I3206" s="76">
        <f>+IF(ISNUMBER(DATA!Z469),DATA!Z469,"n/a")</f>
        <v>745733.95</v>
      </c>
      <c r="J3206" s="77">
        <f>+IF(ISNUMBER(DATA!AA469),DATA!AA469,"n/a")</f>
        <v>2.5402929460811401E-2</v>
      </c>
      <c r="K3206" s="76">
        <f>+IF(ISNUMBER(DATA!AJ469),DATA!AJ469,"n/a")</f>
        <v>1478570.59</v>
      </c>
      <c r="L3206" s="77">
        <f>+IF(ISNUMBER(DATA!AK469),DATA!AK469,"n/a")</f>
        <v>6.6158521629679695E-2</v>
      </c>
      <c r="M3206" s="66"/>
      <c r="N3206" s="66"/>
      <c r="O3206" s="66"/>
      <c r="P3206" s="66"/>
      <c r="Q3206" s="66"/>
      <c r="S3206" s="70"/>
      <c r="U3206" s="70"/>
      <c r="W3206" s="70"/>
      <c r="Y3206" s="70"/>
    </row>
    <row r="3207" spans="1:25" s="69" customFormat="1" x14ac:dyDescent="0.2">
      <c r="A3207" s="66" t="s">
        <v>11</v>
      </c>
      <c r="B3207" s="66" t="s">
        <v>24</v>
      </c>
      <c r="C3207" s="66" t="s">
        <v>0</v>
      </c>
      <c r="D3207" s="66" t="s">
        <v>309</v>
      </c>
      <c r="E3207" s="76">
        <f>+IF(ISNUMBER(DATA!F470),DATA!F470,"n/a")</f>
        <v>144937.07</v>
      </c>
      <c r="F3207" s="77">
        <f>+IF(ISNUMBER(DATA!G470),DATA!G470,"n/a")</f>
        <v>6.7959606230749994E-2</v>
      </c>
      <c r="G3207" s="76">
        <f>+IF(ISNUMBER(DATA!P470),DATA!P470,"n/a")</f>
        <v>467778.5</v>
      </c>
      <c r="H3207" s="77">
        <f>+IF(ISNUMBER(DATA!Q470),DATA!Q470,"n/a")</f>
        <v>4.1686801377494698E-2</v>
      </c>
      <c r="I3207" s="76">
        <f>+IF(ISNUMBER(DATA!Z470),DATA!Z470,"n/a")</f>
        <v>877277.21</v>
      </c>
      <c r="J3207" s="77">
        <f>+IF(ISNUMBER(DATA!AA470),DATA!AA470,"n/a")</f>
        <v>6.5270541121342798E-2</v>
      </c>
      <c r="K3207" s="76">
        <f>+IF(ISNUMBER(DATA!AJ470),DATA!AJ470,"n/a")</f>
        <v>1721701.52</v>
      </c>
      <c r="L3207" s="77">
        <f>+IF(ISNUMBER(DATA!AK470),DATA!AK470,"n/a")</f>
        <v>0.15160558036656099</v>
      </c>
      <c r="M3207" s="66"/>
      <c r="N3207" s="66"/>
      <c r="O3207" s="66"/>
      <c r="P3207" s="66"/>
      <c r="Q3207" s="66"/>
      <c r="S3207" s="70"/>
      <c r="U3207" s="70"/>
      <c r="W3207" s="70"/>
      <c r="Y3207" s="70"/>
    </row>
    <row r="3208" spans="1:25" s="69" customFormat="1" x14ac:dyDescent="0.2">
      <c r="A3208" s="66" t="s">
        <v>11</v>
      </c>
      <c r="B3208" s="66" t="s">
        <v>24</v>
      </c>
      <c r="C3208" s="66" t="s">
        <v>0</v>
      </c>
      <c r="D3208" s="66" t="s">
        <v>310</v>
      </c>
      <c r="E3208" s="76">
        <f>+IF(ISNUMBER(DATA!F471),DATA!F471,"n/a")</f>
        <v>87057.17</v>
      </c>
      <c r="F3208" s="77">
        <f>+IF(ISNUMBER(DATA!G471),DATA!G471,"n/a")</f>
        <v>6.1402535549484397E-2</v>
      </c>
      <c r="G3208" s="76">
        <f>+IF(ISNUMBER(DATA!P471),DATA!P471,"n/a")</f>
        <v>278038.7</v>
      </c>
      <c r="H3208" s="77">
        <f>+IF(ISNUMBER(DATA!Q471),DATA!Q471,"n/a")</f>
        <v>5.9076552082534699E-2</v>
      </c>
      <c r="I3208" s="76">
        <f>+IF(ISNUMBER(DATA!Z471),DATA!Z471,"n/a")</f>
        <v>503536.93</v>
      </c>
      <c r="J3208" s="77">
        <f>+IF(ISNUMBER(DATA!AA471),DATA!AA471,"n/a")</f>
        <v>3.2013519348854699E-2</v>
      </c>
      <c r="K3208" s="76">
        <f>+IF(ISNUMBER(DATA!AJ471),DATA!AJ471,"n/a")</f>
        <v>1013824.63</v>
      </c>
      <c r="L3208" s="77">
        <f>+IF(ISNUMBER(DATA!AK471),DATA!AK471,"n/a")</f>
        <v>8.5802441256842998E-2</v>
      </c>
      <c r="M3208" s="66"/>
      <c r="N3208" s="66"/>
      <c r="O3208" s="66"/>
      <c r="P3208" s="66"/>
      <c r="Q3208" s="66"/>
      <c r="S3208" s="70"/>
      <c r="U3208" s="70"/>
      <c r="W3208" s="70"/>
      <c r="Y3208" s="70"/>
    </row>
    <row r="3209" spans="1:25" s="69" customFormat="1" x14ac:dyDescent="0.2">
      <c r="A3209" s="66" t="s">
        <v>11</v>
      </c>
      <c r="B3209" s="66" t="s">
        <v>24</v>
      </c>
      <c r="C3209" s="66" t="s">
        <v>0</v>
      </c>
      <c r="D3209" s="66" t="s">
        <v>311</v>
      </c>
      <c r="E3209" s="76">
        <f>+IF(ISNUMBER(DATA!F472),DATA!F472,"n/a")</f>
        <v>123802.96</v>
      </c>
      <c r="F3209" s="77">
        <f>+IF(ISNUMBER(DATA!G472),DATA!G472,"n/a")</f>
        <v>-0.15144884589178401</v>
      </c>
      <c r="G3209" s="76">
        <f>+IF(ISNUMBER(DATA!P472),DATA!P472,"n/a")</f>
        <v>419740.29</v>
      </c>
      <c r="H3209" s="77">
        <f>+IF(ISNUMBER(DATA!Q472),DATA!Q472,"n/a")</f>
        <v>-0.14012410974667</v>
      </c>
      <c r="I3209" s="76">
        <f>+IF(ISNUMBER(DATA!Z472),DATA!Z472,"n/a")</f>
        <v>811671.1</v>
      </c>
      <c r="J3209" s="77">
        <f>+IF(ISNUMBER(DATA!AA472),DATA!AA472,"n/a")</f>
        <v>-0.161676681959081</v>
      </c>
      <c r="K3209" s="76">
        <f>+IF(ISNUMBER(DATA!AJ472),DATA!AJ472,"n/a")</f>
        <v>1687285.24</v>
      </c>
      <c r="L3209" s="77">
        <f>+IF(ISNUMBER(DATA!AK472),DATA!AK472,"n/a")</f>
        <v>-0.134045748301926</v>
      </c>
      <c r="M3209" s="66"/>
      <c r="N3209" s="66"/>
      <c r="O3209" s="66"/>
      <c r="P3209" s="66"/>
      <c r="Q3209" s="66"/>
      <c r="S3209" s="70"/>
      <c r="U3209" s="70"/>
      <c r="W3209" s="70"/>
      <c r="Y3209" s="70"/>
    </row>
    <row r="3210" spans="1:25" s="69" customFormat="1" x14ac:dyDescent="0.2">
      <c r="A3210" s="66" t="s">
        <v>11</v>
      </c>
      <c r="B3210" s="66" t="s">
        <v>24</v>
      </c>
      <c r="C3210" s="66" t="s">
        <v>0</v>
      </c>
      <c r="D3210" s="66" t="s">
        <v>312</v>
      </c>
      <c r="E3210" s="76">
        <f>+IF(ISNUMBER(DATA!F473),DATA!F473,"n/a")</f>
        <v>70889.899999999994</v>
      </c>
      <c r="F3210" s="77">
        <f>+IF(ISNUMBER(DATA!G473),DATA!G473,"n/a")</f>
        <v>7.8993747489536095E-2</v>
      </c>
      <c r="G3210" s="76">
        <f>+IF(ISNUMBER(DATA!P473),DATA!P473,"n/a")</f>
        <v>246270.68</v>
      </c>
      <c r="H3210" s="77">
        <f>+IF(ISNUMBER(DATA!Q473),DATA!Q473,"n/a")</f>
        <v>0.14676705899182199</v>
      </c>
      <c r="I3210" s="76">
        <f>+IF(ISNUMBER(DATA!Z473),DATA!Z473,"n/a")</f>
        <v>459169.2</v>
      </c>
      <c r="J3210" s="77">
        <f>+IF(ISNUMBER(DATA!AA473),DATA!AA473,"n/a")</f>
        <v>0.15549818612111799</v>
      </c>
      <c r="K3210" s="76">
        <f>+IF(ISNUMBER(DATA!AJ473),DATA!AJ473,"n/a")</f>
        <v>882251.7</v>
      </c>
      <c r="L3210" s="77">
        <f>+IF(ISNUMBER(DATA!AK473),DATA!AK473,"n/a")</f>
        <v>0.21367884753543301</v>
      </c>
      <c r="M3210" s="66"/>
      <c r="N3210" s="66"/>
      <c r="O3210" s="66"/>
      <c r="P3210" s="66"/>
      <c r="Q3210" s="66"/>
      <c r="S3210" s="70"/>
      <c r="U3210" s="70"/>
      <c r="W3210" s="70"/>
      <c r="Y3210" s="70"/>
    </row>
    <row r="3211" spans="1:25" s="69" customFormat="1" x14ac:dyDescent="0.2">
      <c r="A3211" s="66" t="s">
        <v>11</v>
      </c>
      <c r="B3211" s="66" t="s">
        <v>24</v>
      </c>
      <c r="C3211" s="66" t="s">
        <v>0</v>
      </c>
      <c r="D3211" s="66" t="s">
        <v>313</v>
      </c>
      <c r="E3211" s="76">
        <f>+IF(ISNUMBER(DATA!F474),DATA!F474,"n/a")</f>
        <v>149571.82999999999</v>
      </c>
      <c r="F3211" s="77">
        <f>+IF(ISNUMBER(DATA!G474),DATA!G474,"n/a")</f>
        <v>7.8195517700400501E-3</v>
      </c>
      <c r="G3211" s="76">
        <f>+IF(ISNUMBER(DATA!P474),DATA!P474,"n/a")</f>
        <v>496870.95</v>
      </c>
      <c r="H3211" s="77">
        <f>+IF(ISNUMBER(DATA!Q474),DATA!Q474,"n/a")</f>
        <v>-1.7684337429711601E-3</v>
      </c>
      <c r="I3211" s="76">
        <f>+IF(ISNUMBER(DATA!Z474),DATA!Z474,"n/a")</f>
        <v>943670.32</v>
      </c>
      <c r="J3211" s="77">
        <f>+IF(ISNUMBER(DATA!AA474),DATA!AA474,"n/a")</f>
        <v>5.2817997268448996E-3</v>
      </c>
      <c r="K3211" s="76">
        <f>+IF(ISNUMBER(DATA!AJ474),DATA!AJ474,"n/a")</f>
        <v>1852506.82</v>
      </c>
      <c r="L3211" s="77">
        <f>+IF(ISNUMBER(DATA!AK474),DATA!AK474,"n/a")</f>
        <v>2.1130448816075599E-2</v>
      </c>
      <c r="M3211" s="66"/>
      <c r="N3211" s="66"/>
      <c r="O3211" s="66"/>
      <c r="P3211" s="66"/>
      <c r="Q3211" s="66"/>
      <c r="S3211" s="70"/>
      <c r="U3211" s="70"/>
      <c r="W3211" s="70"/>
      <c r="Y3211" s="70"/>
    </row>
    <row r="3212" spans="1:25" s="69" customFormat="1" x14ac:dyDescent="0.2">
      <c r="A3212" s="66" t="s">
        <v>11</v>
      </c>
      <c r="B3212" s="66" t="s">
        <v>24</v>
      </c>
      <c r="C3212" s="66" t="s">
        <v>0</v>
      </c>
      <c r="D3212" s="66" t="s">
        <v>314</v>
      </c>
      <c r="E3212" s="76">
        <f>+IF(ISNUMBER(DATA!F475),DATA!F475,"n/a")</f>
        <v>277928.01</v>
      </c>
      <c r="F3212" s="77">
        <f>+IF(ISNUMBER(DATA!G475),DATA!G475,"n/a")</f>
        <v>-6.2302361929925297E-2</v>
      </c>
      <c r="G3212" s="76">
        <f>+IF(ISNUMBER(DATA!P475),DATA!P475,"n/a")</f>
        <v>942541</v>
      </c>
      <c r="H3212" s="77">
        <f>+IF(ISNUMBER(DATA!Q475),DATA!Q475,"n/a")</f>
        <v>-4.0687492928876599E-2</v>
      </c>
      <c r="I3212" s="76">
        <f>+IF(ISNUMBER(DATA!Z475),DATA!Z475,"n/a")</f>
        <v>1808144.41</v>
      </c>
      <c r="J3212" s="77">
        <f>+IF(ISNUMBER(DATA!AA475),DATA!AA475,"n/a")</f>
        <v>-0.119750784935327</v>
      </c>
      <c r="K3212" s="76">
        <f>+IF(ISNUMBER(DATA!AJ475),DATA!AJ475,"n/a")</f>
        <v>3652420.07</v>
      </c>
      <c r="L3212" s="77">
        <f>+IF(ISNUMBER(DATA!AK475),DATA!AK475,"n/a")</f>
        <v>-0.17202590455650199</v>
      </c>
      <c r="M3212" s="66"/>
      <c r="N3212" s="66"/>
      <c r="O3212" s="66"/>
      <c r="P3212" s="66"/>
      <c r="Q3212" s="66"/>
      <c r="S3212" s="70"/>
      <c r="U3212" s="70"/>
      <c r="W3212" s="70"/>
      <c r="Y3212" s="70"/>
    </row>
    <row r="3213" spans="1:25" s="69" customFormat="1" x14ac:dyDescent="0.2">
      <c r="A3213" s="66" t="s">
        <v>11</v>
      </c>
      <c r="B3213" s="66" t="s">
        <v>24</v>
      </c>
      <c r="C3213" s="66" t="s">
        <v>0</v>
      </c>
      <c r="D3213" s="66" t="s">
        <v>315</v>
      </c>
      <c r="E3213" s="76">
        <f>+IF(ISNUMBER(DATA!F476),DATA!F476,"n/a")</f>
        <v>316703.63</v>
      </c>
      <c r="F3213" s="77">
        <f>+IF(ISNUMBER(DATA!G476),DATA!G476,"n/a")</f>
        <v>4.6467619153858497E-2</v>
      </c>
      <c r="G3213" s="76">
        <f>+IF(ISNUMBER(DATA!P476),DATA!P476,"n/a")</f>
        <v>1096749.24</v>
      </c>
      <c r="H3213" s="77">
        <f>+IF(ISNUMBER(DATA!Q476),DATA!Q476,"n/a")</f>
        <v>0.11706678582054</v>
      </c>
      <c r="I3213" s="76">
        <f>+IF(ISNUMBER(DATA!Z476),DATA!Z476,"n/a")</f>
        <v>2122313.17</v>
      </c>
      <c r="J3213" s="77">
        <f>+IF(ISNUMBER(DATA!AA476),DATA!AA476,"n/a")</f>
        <v>0.139481219535321</v>
      </c>
      <c r="K3213" s="76">
        <f>+IF(ISNUMBER(DATA!AJ476),DATA!AJ476,"n/a")</f>
        <v>4034805.87</v>
      </c>
      <c r="L3213" s="77">
        <f>+IF(ISNUMBER(DATA!AK476),DATA!AK476,"n/a")</f>
        <v>0.15208151756954699</v>
      </c>
      <c r="M3213" s="66"/>
      <c r="N3213" s="66"/>
      <c r="O3213" s="66"/>
      <c r="P3213" s="66"/>
      <c r="Q3213" s="66"/>
      <c r="S3213" s="70"/>
      <c r="U3213" s="70"/>
      <c r="W3213" s="70"/>
      <c r="Y3213" s="70"/>
    </row>
    <row r="3214" spans="1:25" s="69" customFormat="1" x14ac:dyDescent="0.2">
      <c r="A3214" s="66" t="s">
        <v>11</v>
      </c>
      <c r="B3214" s="66" t="s">
        <v>24</v>
      </c>
      <c r="C3214" s="66" t="s">
        <v>0</v>
      </c>
      <c r="D3214" s="66" t="s">
        <v>316</v>
      </c>
      <c r="E3214" s="76">
        <f>+IF(ISNUMBER(DATA!F477),DATA!F477,"n/a")</f>
        <v>220249.46</v>
      </c>
      <c r="F3214" s="77">
        <f>+IF(ISNUMBER(DATA!G477),DATA!G477,"n/a")</f>
        <v>0.15426826654318099</v>
      </c>
      <c r="G3214" s="76">
        <f>+IF(ISNUMBER(DATA!P477),DATA!P477,"n/a")</f>
        <v>674775.29</v>
      </c>
      <c r="H3214" s="77">
        <f>+IF(ISNUMBER(DATA!Q477),DATA!Q477,"n/a")</f>
        <v>4.7526649026135598E-2</v>
      </c>
      <c r="I3214" s="76">
        <f>+IF(ISNUMBER(DATA!Z477),DATA!Z477,"n/a")</f>
        <v>1231359.9099999999</v>
      </c>
      <c r="J3214" s="77">
        <f>+IF(ISNUMBER(DATA!AA477),DATA!AA477,"n/a")</f>
        <v>5.4715566781819103E-2</v>
      </c>
      <c r="K3214" s="76">
        <f>+IF(ISNUMBER(DATA!AJ477),DATA!AJ477,"n/a")</f>
        <v>2426495.0499999998</v>
      </c>
      <c r="L3214" s="77">
        <f>+IF(ISNUMBER(DATA!AK477),DATA!AK477,"n/a")</f>
        <v>7.9491351712910996E-2</v>
      </c>
      <c r="M3214" s="66"/>
      <c r="N3214" s="66"/>
      <c r="O3214" s="66"/>
      <c r="P3214" s="66"/>
      <c r="Q3214" s="66"/>
      <c r="S3214" s="70"/>
      <c r="U3214" s="70"/>
      <c r="W3214" s="70"/>
      <c r="Y3214" s="70"/>
    </row>
    <row r="3215" spans="1:25" s="69" customFormat="1" x14ac:dyDescent="0.2">
      <c r="A3215" s="66" t="s">
        <v>11</v>
      </c>
      <c r="B3215" s="66" t="s">
        <v>24</v>
      </c>
      <c r="C3215" s="66" t="s">
        <v>0</v>
      </c>
      <c r="D3215" s="66" t="s">
        <v>317</v>
      </c>
      <c r="E3215" s="76">
        <f>+IF(ISNUMBER(DATA!F478),DATA!F478,"n/a")</f>
        <v>119887.98</v>
      </c>
      <c r="F3215" s="77">
        <f>+IF(ISNUMBER(DATA!G478),DATA!G478,"n/a")</f>
        <v>0.133267145408971</v>
      </c>
      <c r="G3215" s="76">
        <f>+IF(ISNUMBER(DATA!P478),DATA!P478,"n/a")</f>
        <v>408598.15</v>
      </c>
      <c r="H3215" s="77">
        <f>+IF(ISNUMBER(DATA!Q478),DATA!Q478,"n/a")</f>
        <v>0.12964845462921701</v>
      </c>
      <c r="I3215" s="76">
        <f>+IF(ISNUMBER(DATA!Z478),DATA!Z478,"n/a")</f>
        <v>777440.6</v>
      </c>
      <c r="J3215" s="77">
        <f>+IF(ISNUMBER(DATA!AA478),DATA!AA478,"n/a")</f>
        <v>0.108957137051001</v>
      </c>
      <c r="K3215" s="76">
        <f>+IF(ISNUMBER(DATA!AJ478),DATA!AJ478,"n/a")</f>
        <v>1509867.18</v>
      </c>
      <c r="L3215" s="77">
        <f>+IF(ISNUMBER(DATA!AK478),DATA!AK478,"n/a")</f>
        <v>8.3375830276126994E-2</v>
      </c>
      <c r="M3215" s="66"/>
      <c r="N3215" s="66"/>
      <c r="O3215" s="66"/>
      <c r="P3215" s="66"/>
      <c r="Q3215" s="66"/>
      <c r="S3215" s="70"/>
      <c r="U3215" s="70"/>
      <c r="W3215" s="70"/>
      <c r="Y3215" s="70"/>
    </row>
    <row r="3216" spans="1:25" s="69" customFormat="1" x14ac:dyDescent="0.2">
      <c r="A3216" s="66" t="s">
        <v>11</v>
      </c>
      <c r="B3216" s="66" t="s">
        <v>24</v>
      </c>
      <c r="C3216" s="66" t="s">
        <v>0</v>
      </c>
      <c r="D3216" s="66" t="s">
        <v>318</v>
      </c>
      <c r="E3216" s="76">
        <f>+IF(ISNUMBER(DATA!F479),DATA!F479,"n/a")</f>
        <v>264964.52</v>
      </c>
      <c r="F3216" s="77">
        <f>+IF(ISNUMBER(DATA!G479),DATA!G479,"n/a")</f>
        <v>0.231133809546998</v>
      </c>
      <c r="G3216" s="76">
        <f>+IF(ISNUMBER(DATA!P479),DATA!P479,"n/a")</f>
        <v>826537.7</v>
      </c>
      <c r="H3216" s="77">
        <f>+IF(ISNUMBER(DATA!Q479),DATA!Q479,"n/a")</f>
        <v>0.10051685050784299</v>
      </c>
      <c r="I3216" s="76">
        <f>+IF(ISNUMBER(DATA!Z479),DATA!Z479,"n/a")</f>
        <v>1533786.59</v>
      </c>
      <c r="J3216" s="77">
        <f>+IF(ISNUMBER(DATA!AA479),DATA!AA479,"n/a")</f>
        <v>9.8984921132991094E-2</v>
      </c>
      <c r="K3216" s="76">
        <f>+IF(ISNUMBER(DATA!AJ479),DATA!AJ479,"n/a")</f>
        <v>2843651.14</v>
      </c>
      <c r="L3216" s="77">
        <f>+IF(ISNUMBER(DATA!AK479),DATA!AK479,"n/a")</f>
        <v>9.3115770560356095E-2</v>
      </c>
      <c r="M3216" s="66"/>
      <c r="N3216" s="66"/>
      <c r="O3216" s="66"/>
      <c r="P3216" s="66"/>
      <c r="Q3216" s="66"/>
      <c r="S3216" s="70"/>
      <c r="U3216" s="70"/>
      <c r="W3216" s="70"/>
      <c r="Y3216" s="70"/>
    </row>
    <row r="3217" spans="1:25" s="69" customFormat="1" x14ac:dyDescent="0.2">
      <c r="A3217" s="66" t="s">
        <v>11</v>
      </c>
      <c r="B3217" s="66" t="s">
        <v>24</v>
      </c>
      <c r="C3217" s="66" t="s">
        <v>0</v>
      </c>
      <c r="D3217" s="66" t="s">
        <v>344</v>
      </c>
      <c r="E3217" s="76">
        <f>+IF(ISNUMBER(DATA!F480),DATA!F480,"n/a")</f>
        <v>78623.05</v>
      </c>
      <c r="F3217" s="77">
        <f>+IF(ISNUMBER(DATA!G480),DATA!G480,"n/a")</f>
        <v>-1.53151257609972E-2</v>
      </c>
      <c r="G3217" s="76">
        <f>+IF(ISNUMBER(DATA!P480),DATA!P480,"n/a")</f>
        <v>270552.95</v>
      </c>
      <c r="H3217" s="77">
        <f>+IF(ISNUMBER(DATA!Q480),DATA!Q480,"n/a")</f>
        <v>0.152012073278495</v>
      </c>
      <c r="I3217" s="76">
        <f>+IF(ISNUMBER(DATA!Z480),DATA!Z480,"n/a")</f>
        <v>495470.14</v>
      </c>
      <c r="J3217" s="77">
        <f>+IF(ISNUMBER(DATA!AA480),DATA!AA480,"n/a")</f>
        <v>0.16809937010777301</v>
      </c>
      <c r="K3217" s="76">
        <f>+IF(ISNUMBER(DATA!AJ480),DATA!AJ480,"n/a")</f>
        <v>1010623.13</v>
      </c>
      <c r="L3217" s="77">
        <f>+IF(ISNUMBER(DATA!AK480),DATA!AK480,"n/a")</f>
        <v>0.27065004873144499</v>
      </c>
      <c r="M3217" s="66"/>
      <c r="N3217" s="66"/>
      <c r="O3217" s="66"/>
      <c r="P3217" s="66"/>
      <c r="Q3217" s="66"/>
      <c r="S3217" s="70"/>
      <c r="U3217" s="70"/>
      <c r="W3217" s="70"/>
      <c r="Y3217" s="70"/>
    </row>
    <row r="3218" spans="1:25" s="69" customFormat="1" x14ac:dyDescent="0.2">
      <c r="A3218" s="66" t="s">
        <v>11</v>
      </c>
      <c r="B3218" s="66" t="s">
        <v>24</v>
      </c>
      <c r="C3218" s="66" t="s">
        <v>0</v>
      </c>
      <c r="D3218" s="66" t="s">
        <v>345</v>
      </c>
      <c r="E3218" s="76">
        <f>+IF(ISNUMBER(DATA!F481),DATA!F481,"n/a")</f>
        <v>199232.97</v>
      </c>
      <c r="F3218" s="77">
        <f>+IF(ISNUMBER(DATA!G481),DATA!G481,"n/a")</f>
        <v>0.14745686561247501</v>
      </c>
      <c r="G3218" s="76">
        <f>+IF(ISNUMBER(DATA!P481),DATA!P481,"n/a")</f>
        <v>660661.62</v>
      </c>
      <c r="H3218" s="77">
        <f>+IF(ISNUMBER(DATA!Q481),DATA!Q481,"n/a")</f>
        <v>0.15888149914055899</v>
      </c>
      <c r="I3218" s="76">
        <f>+IF(ISNUMBER(DATA!Z481),DATA!Z481,"n/a")</f>
        <v>1243633.51</v>
      </c>
      <c r="J3218" s="77">
        <f>+IF(ISNUMBER(DATA!AA481),DATA!AA481,"n/a")</f>
        <v>0.151895215779005</v>
      </c>
      <c r="K3218" s="76">
        <f>+IF(ISNUMBER(DATA!AJ481),DATA!AJ481,"n/a")</f>
        <v>2360993.33</v>
      </c>
      <c r="L3218" s="77">
        <f>+IF(ISNUMBER(DATA!AK481),DATA!AK481,"n/a")</f>
        <v>0.20732080392615501</v>
      </c>
      <c r="M3218" s="66"/>
      <c r="N3218" s="66"/>
      <c r="O3218" s="66"/>
      <c r="P3218" s="66"/>
      <c r="Q3218" s="66"/>
      <c r="S3218" s="70"/>
      <c r="U3218" s="70"/>
      <c r="W3218" s="70"/>
      <c r="Y3218" s="70"/>
    </row>
    <row r="3219" spans="1:25" x14ac:dyDescent="0.2">
      <c r="E3219" s="100"/>
      <c r="F3219" s="102"/>
      <c r="G3219" s="100"/>
      <c r="H3219" s="102"/>
      <c r="I3219" s="100"/>
      <c r="J3219" s="102"/>
      <c r="K3219" s="100"/>
      <c r="L3219" s="102"/>
    </row>
    <row r="3220" spans="1:25" s="69" customFormat="1" x14ac:dyDescent="0.2">
      <c r="A3220" s="66" t="s">
        <v>11</v>
      </c>
      <c r="B3220" s="66" t="s">
        <v>24</v>
      </c>
      <c r="C3220" s="66" t="s">
        <v>9</v>
      </c>
      <c r="D3220" s="66" t="s">
        <v>271</v>
      </c>
      <c r="E3220" s="86">
        <f>+IF(ISNUMBER(DATA!H432),DATA!H432,"n/a")</f>
        <v>19356.79</v>
      </c>
      <c r="F3220" s="77">
        <f>+IF(ISNUMBER(DATA!I432),DATA!I432,"n/a")</f>
        <v>-6.0244088176560203E-3</v>
      </c>
      <c r="G3220" s="86">
        <f>+IF(ISNUMBER(DATA!R432),DATA!R432,"n/a")</f>
        <v>64148.68</v>
      </c>
      <c r="H3220" s="77">
        <f>+IF(ISNUMBER(DATA!S432),DATA!S432,"n/a")</f>
        <v>0.17010802243662199</v>
      </c>
      <c r="I3220" s="86">
        <f>+IF(ISNUMBER(DATA!AB432),DATA!AB432,"n/a")</f>
        <v>122166.2</v>
      </c>
      <c r="J3220" s="77">
        <f>+IF(ISNUMBER(DATA!AC432),DATA!AC432,"n/a")</f>
        <v>0.15561020945317999</v>
      </c>
      <c r="K3220" s="86">
        <f>+IF(ISNUMBER(DATA!AL432),DATA!AL432,"n/a")</f>
        <v>238495.77</v>
      </c>
      <c r="L3220" s="77">
        <f>+IF(ISNUMBER(DATA!AM432),DATA!AM432,"n/a")</f>
        <v>0.20127367489230499</v>
      </c>
      <c r="M3220" s="66"/>
      <c r="N3220" s="66"/>
      <c r="O3220" s="66"/>
      <c r="P3220" s="66"/>
      <c r="Q3220" s="66"/>
      <c r="S3220" s="70"/>
      <c r="U3220" s="70"/>
      <c r="W3220" s="70"/>
      <c r="Y3220" s="70"/>
    </row>
    <row r="3221" spans="1:25" s="69" customFormat="1" x14ac:dyDescent="0.2">
      <c r="A3221" s="66" t="s">
        <v>11</v>
      </c>
      <c r="B3221" s="66" t="s">
        <v>24</v>
      </c>
      <c r="C3221" s="66" t="s">
        <v>9</v>
      </c>
      <c r="D3221" s="66" t="s">
        <v>272</v>
      </c>
      <c r="E3221" s="86">
        <f>+IF(ISNUMBER(DATA!H433),DATA!H433,"n/a")</f>
        <v>45399.86</v>
      </c>
      <c r="F3221" s="77">
        <f>+IF(ISNUMBER(DATA!I433),DATA!I433,"n/a")</f>
        <v>0.37529490169943402</v>
      </c>
      <c r="G3221" s="86">
        <f>+IF(ISNUMBER(DATA!R433),DATA!R433,"n/a")</f>
        <v>148868.16</v>
      </c>
      <c r="H3221" s="77">
        <f>+IF(ISNUMBER(DATA!S433),DATA!S433,"n/a")</f>
        <v>0.325631214223566</v>
      </c>
      <c r="I3221" s="86">
        <f>+IF(ISNUMBER(DATA!AB433),DATA!AB433,"n/a")</f>
        <v>267673.82</v>
      </c>
      <c r="J3221" s="77">
        <f>+IF(ISNUMBER(DATA!AC433),DATA!AC433,"n/a")</f>
        <v>0.263471638400116</v>
      </c>
      <c r="K3221" s="86">
        <f>+IF(ISNUMBER(DATA!AL433),DATA!AL433,"n/a")</f>
        <v>487066.05</v>
      </c>
      <c r="L3221" s="77">
        <f>+IF(ISNUMBER(DATA!AM433),DATA!AM433,"n/a")</f>
        <v>0.205783962866494</v>
      </c>
      <c r="M3221" s="66"/>
      <c r="N3221" s="66"/>
      <c r="O3221" s="66"/>
      <c r="P3221" s="66"/>
      <c r="Q3221" s="66"/>
      <c r="S3221" s="70"/>
      <c r="U3221" s="70"/>
      <c r="W3221" s="70"/>
      <c r="Y3221" s="70"/>
    </row>
    <row r="3222" spans="1:25" s="69" customFormat="1" x14ac:dyDescent="0.2">
      <c r="A3222" s="66" t="s">
        <v>11</v>
      </c>
      <c r="B3222" s="66" t="s">
        <v>24</v>
      </c>
      <c r="C3222" s="66" t="s">
        <v>9</v>
      </c>
      <c r="D3222" s="66" t="s">
        <v>273</v>
      </c>
      <c r="E3222" s="86">
        <f>+IF(ISNUMBER(DATA!H434),DATA!H434,"n/a")</f>
        <v>80502.94</v>
      </c>
      <c r="F3222" s="77">
        <f>+IF(ISNUMBER(DATA!I434),DATA!I434,"n/a")</f>
        <v>0.13427461067622001</v>
      </c>
      <c r="G3222" s="86">
        <f>+IF(ISNUMBER(DATA!R434),DATA!R434,"n/a")</f>
        <v>270464.7</v>
      </c>
      <c r="H3222" s="77">
        <f>+IF(ISNUMBER(DATA!S434),DATA!S434,"n/a")</f>
        <v>5.3465666929048299E-2</v>
      </c>
      <c r="I3222" s="86">
        <f>+IF(ISNUMBER(DATA!AB434),DATA!AB434,"n/a")</f>
        <v>508081.3</v>
      </c>
      <c r="J3222" s="77">
        <f>+IF(ISNUMBER(DATA!AC434),DATA!AC434,"n/a")</f>
        <v>-4.4470972222156901E-2</v>
      </c>
      <c r="K3222" s="86">
        <f>+IF(ISNUMBER(DATA!AL434),DATA!AL434,"n/a")</f>
        <v>961765.45</v>
      </c>
      <c r="L3222" s="77">
        <f>+IF(ISNUMBER(DATA!AM434),DATA!AM434,"n/a")</f>
        <v>-6.6798522092645501E-2</v>
      </c>
      <c r="M3222" s="66"/>
      <c r="N3222" s="66"/>
      <c r="O3222" s="66"/>
      <c r="P3222" s="66"/>
      <c r="Q3222" s="66"/>
      <c r="S3222" s="70"/>
      <c r="U3222" s="70"/>
      <c r="W3222" s="70"/>
      <c r="Y3222" s="70"/>
    </row>
    <row r="3223" spans="1:25" s="69" customFormat="1" x14ac:dyDescent="0.2">
      <c r="A3223" s="66" t="s">
        <v>11</v>
      </c>
      <c r="B3223" s="66" t="s">
        <v>24</v>
      </c>
      <c r="C3223" s="66" t="s">
        <v>9</v>
      </c>
      <c r="D3223" s="66" t="s">
        <v>274</v>
      </c>
      <c r="E3223" s="86">
        <f>+IF(ISNUMBER(DATA!H435),DATA!H435,"n/a")</f>
        <v>35000.550000000003</v>
      </c>
      <c r="F3223" s="77">
        <f>+IF(ISNUMBER(DATA!I435),DATA!I435,"n/a")</f>
        <v>0.27182785680751498</v>
      </c>
      <c r="G3223" s="86">
        <f>+IF(ISNUMBER(DATA!R435),DATA!R435,"n/a")</f>
        <v>105996.55</v>
      </c>
      <c r="H3223" s="77">
        <f>+IF(ISNUMBER(DATA!S435),DATA!S435,"n/a")</f>
        <v>0.140756867310806</v>
      </c>
      <c r="I3223" s="86">
        <f>+IF(ISNUMBER(DATA!AB435),DATA!AB435,"n/a")</f>
        <v>190388.05</v>
      </c>
      <c r="J3223" s="77">
        <f>+IF(ISNUMBER(DATA!AC435),DATA!AC435,"n/a")</f>
        <v>0.1134143326823</v>
      </c>
      <c r="K3223" s="86">
        <f>+IF(ISNUMBER(DATA!AL435),DATA!AL435,"n/a")</f>
        <v>369693.85</v>
      </c>
      <c r="L3223" s="77">
        <f>+IF(ISNUMBER(DATA!AM435),DATA!AM435,"n/a")</f>
        <v>0.16802430820026701</v>
      </c>
      <c r="M3223" s="66"/>
      <c r="N3223" s="66"/>
      <c r="O3223" s="66"/>
      <c r="P3223" s="66"/>
      <c r="Q3223" s="66"/>
      <c r="S3223" s="70"/>
      <c r="U3223" s="70"/>
      <c r="W3223" s="70"/>
      <c r="Y3223" s="70"/>
    </row>
    <row r="3224" spans="1:25" s="69" customFormat="1" x14ac:dyDescent="0.2">
      <c r="A3224" s="66" t="s">
        <v>11</v>
      </c>
      <c r="B3224" s="66" t="s">
        <v>24</v>
      </c>
      <c r="C3224" s="66" t="s">
        <v>9</v>
      </c>
      <c r="D3224" s="66" t="s">
        <v>275</v>
      </c>
      <c r="E3224" s="86">
        <f>+IF(ISNUMBER(DATA!H436),DATA!H436,"n/a")</f>
        <v>70871.679999999993</v>
      </c>
      <c r="F3224" s="77">
        <f>+IF(ISNUMBER(DATA!I436),DATA!I436,"n/a")</f>
        <v>1.0292133864026901E-2</v>
      </c>
      <c r="G3224" s="86">
        <f>+IF(ISNUMBER(DATA!R436),DATA!R436,"n/a")</f>
        <v>235799.26</v>
      </c>
      <c r="H3224" s="77">
        <f>+IF(ISNUMBER(DATA!S436),DATA!S436,"n/a")</f>
        <v>-8.6470807149353096E-2</v>
      </c>
      <c r="I3224" s="86">
        <f>+IF(ISNUMBER(DATA!AB436),DATA!AB436,"n/a")</f>
        <v>453105.6</v>
      </c>
      <c r="J3224" s="77">
        <f>+IF(ISNUMBER(DATA!AC436),DATA!AC436,"n/a")</f>
        <v>-0.15650179499449299</v>
      </c>
      <c r="K3224" s="86">
        <f>+IF(ISNUMBER(DATA!AL436),DATA!AL436,"n/a")</f>
        <v>925871.03</v>
      </c>
      <c r="L3224" s="77">
        <f>+IF(ISNUMBER(DATA!AM436),DATA!AM436,"n/a")</f>
        <v>-0.11731459191559</v>
      </c>
      <c r="M3224" s="66"/>
      <c r="N3224" s="66"/>
      <c r="O3224" s="66"/>
      <c r="P3224" s="66"/>
      <c r="Q3224" s="66"/>
      <c r="S3224" s="70"/>
      <c r="U3224" s="70"/>
      <c r="W3224" s="70"/>
      <c r="Y3224" s="70"/>
    </row>
    <row r="3225" spans="1:25" s="69" customFormat="1" x14ac:dyDescent="0.2">
      <c r="A3225" s="66" t="s">
        <v>11</v>
      </c>
      <c r="B3225" s="66" t="s">
        <v>24</v>
      </c>
      <c r="C3225" s="66" t="s">
        <v>9</v>
      </c>
      <c r="D3225" s="66" t="s">
        <v>276</v>
      </c>
      <c r="E3225" s="86">
        <f>+IF(ISNUMBER(DATA!H437),DATA!H437,"n/a")</f>
        <v>31458.52</v>
      </c>
      <c r="F3225" s="77">
        <f>+IF(ISNUMBER(DATA!I437),DATA!I437,"n/a")</f>
        <v>-7.1482669320710096E-2</v>
      </c>
      <c r="G3225" s="86">
        <f>+IF(ISNUMBER(DATA!R437),DATA!R437,"n/a")</f>
        <v>111952.91</v>
      </c>
      <c r="H3225" s="77">
        <f>+IF(ISNUMBER(DATA!S437),DATA!S437,"n/a")</f>
        <v>-5.8030541566614101E-2</v>
      </c>
      <c r="I3225" s="86">
        <f>+IF(ISNUMBER(DATA!AB437),DATA!AB437,"n/a")</f>
        <v>216736.42</v>
      </c>
      <c r="J3225" s="77">
        <f>+IF(ISNUMBER(DATA!AC437),DATA!AC437,"n/a")</f>
        <v>-3.55834384950688E-2</v>
      </c>
      <c r="K3225" s="86">
        <f>+IF(ISNUMBER(DATA!AL437),DATA!AL437,"n/a")</f>
        <v>458237.91</v>
      </c>
      <c r="L3225" s="77">
        <f>+IF(ISNUMBER(DATA!AM437),DATA!AM437,"n/a")</f>
        <v>-2.64783626797215E-2</v>
      </c>
      <c r="M3225" s="66"/>
      <c r="N3225" s="66"/>
      <c r="O3225" s="66"/>
      <c r="P3225" s="66"/>
      <c r="Q3225" s="66"/>
      <c r="S3225" s="70"/>
      <c r="U3225" s="70"/>
      <c r="W3225" s="70"/>
      <c r="Y3225" s="70"/>
    </row>
    <row r="3226" spans="1:25" s="69" customFormat="1" x14ac:dyDescent="0.2">
      <c r="A3226" s="66" t="s">
        <v>11</v>
      </c>
      <c r="B3226" s="66" t="s">
        <v>24</v>
      </c>
      <c r="C3226" s="66" t="s">
        <v>9</v>
      </c>
      <c r="D3226" s="66" t="s">
        <v>277</v>
      </c>
      <c r="E3226" s="86">
        <f>+IF(ISNUMBER(DATA!H438),DATA!H438,"n/a")</f>
        <v>18535.2</v>
      </c>
      <c r="F3226" s="77">
        <f>+IF(ISNUMBER(DATA!I438),DATA!I438,"n/a")</f>
        <v>2.2938746856987699E-2</v>
      </c>
      <c r="G3226" s="86">
        <f>+IF(ISNUMBER(DATA!R438),DATA!R438,"n/a")</f>
        <v>59201.47</v>
      </c>
      <c r="H3226" s="77">
        <f>+IF(ISNUMBER(DATA!S438),DATA!S438,"n/a")</f>
        <v>1.17111198988041E-2</v>
      </c>
      <c r="I3226" s="86">
        <f>+IF(ISNUMBER(DATA!AB438),DATA!AB438,"n/a")</f>
        <v>111368.24</v>
      </c>
      <c r="J3226" s="77">
        <f>+IF(ISNUMBER(DATA!AC438),DATA!AC438,"n/a")</f>
        <v>4.57983726718246E-2</v>
      </c>
      <c r="K3226" s="86">
        <f>+IF(ISNUMBER(DATA!AL438),DATA!AL438,"n/a")</f>
        <v>223510.38</v>
      </c>
      <c r="L3226" s="77">
        <f>+IF(ISNUMBER(DATA!AM438),DATA!AM438,"n/a")</f>
        <v>0.130623776384233</v>
      </c>
      <c r="M3226" s="66"/>
      <c r="N3226" s="66"/>
      <c r="O3226" s="66"/>
      <c r="P3226" s="66"/>
      <c r="Q3226" s="66"/>
      <c r="S3226" s="70"/>
      <c r="U3226" s="70"/>
      <c r="W3226" s="70"/>
      <c r="Y3226" s="70"/>
    </row>
    <row r="3227" spans="1:25" s="69" customFormat="1" x14ac:dyDescent="0.2">
      <c r="A3227" s="66" t="s">
        <v>11</v>
      </c>
      <c r="B3227" s="66" t="s">
        <v>24</v>
      </c>
      <c r="C3227" s="66" t="s">
        <v>9</v>
      </c>
      <c r="D3227" s="66" t="s">
        <v>278</v>
      </c>
      <c r="E3227" s="86">
        <f>+IF(ISNUMBER(DATA!H439),DATA!H439,"n/a")</f>
        <v>88547.57</v>
      </c>
      <c r="F3227" s="77">
        <f>+IF(ISNUMBER(DATA!I439),DATA!I439,"n/a")</f>
        <v>0.13996106388643301</v>
      </c>
      <c r="G3227" s="86">
        <f>+IF(ISNUMBER(DATA!R439),DATA!R439,"n/a")</f>
        <v>302994.93</v>
      </c>
      <c r="H3227" s="77">
        <f>+IF(ISNUMBER(DATA!S439),DATA!S439,"n/a")</f>
        <v>0.27426470857267699</v>
      </c>
      <c r="I3227" s="86">
        <f>+IF(ISNUMBER(DATA!AB439),DATA!AB439,"n/a")</f>
        <v>551577.05000000005</v>
      </c>
      <c r="J3227" s="77">
        <f>+IF(ISNUMBER(DATA!AC439),DATA!AC439,"n/a")</f>
        <v>0.23747697918852201</v>
      </c>
      <c r="K3227" s="86">
        <f>+IF(ISNUMBER(DATA!AL439),DATA!AL439,"n/a")</f>
        <v>993379.34</v>
      </c>
      <c r="L3227" s="77">
        <f>+IF(ISNUMBER(DATA!AM439),DATA!AM439,"n/a")</f>
        <v>0.21587839983941401</v>
      </c>
      <c r="M3227" s="66"/>
      <c r="N3227" s="66"/>
      <c r="O3227" s="66"/>
      <c r="P3227" s="66"/>
      <c r="Q3227" s="66"/>
      <c r="S3227" s="70"/>
      <c r="U3227" s="70"/>
      <c r="W3227" s="70"/>
      <c r="Y3227" s="70"/>
    </row>
    <row r="3228" spans="1:25" s="69" customFormat="1" x14ac:dyDescent="0.2">
      <c r="A3228" s="66" t="s">
        <v>11</v>
      </c>
      <c r="B3228" s="66" t="s">
        <v>24</v>
      </c>
      <c r="C3228" s="66" t="s">
        <v>9</v>
      </c>
      <c r="D3228" s="66" t="s">
        <v>279</v>
      </c>
      <c r="E3228" s="86">
        <f>+IF(ISNUMBER(DATA!H440),DATA!H440,"n/a")</f>
        <v>36680.57</v>
      </c>
      <c r="F3228" s="77">
        <f>+IF(ISNUMBER(DATA!I440),DATA!I440,"n/a")</f>
        <v>-0.15159028090992199</v>
      </c>
      <c r="G3228" s="86">
        <f>+IF(ISNUMBER(DATA!R440),DATA!R440,"n/a")</f>
        <v>136331.31</v>
      </c>
      <c r="H3228" s="77">
        <f>+IF(ISNUMBER(DATA!S440),DATA!S440,"n/a")</f>
        <v>0.110368130778004</v>
      </c>
      <c r="I3228" s="86">
        <f>+IF(ISNUMBER(DATA!AB440),DATA!AB440,"n/a")</f>
        <v>254945.62</v>
      </c>
      <c r="J3228" s="77">
        <f>+IF(ISNUMBER(DATA!AC440),DATA!AC440,"n/a")</f>
        <v>0.144347805478448</v>
      </c>
      <c r="K3228" s="86">
        <f>+IF(ISNUMBER(DATA!AL440),DATA!AL440,"n/a")</f>
        <v>488181.14</v>
      </c>
      <c r="L3228" s="77">
        <f>+IF(ISNUMBER(DATA!AM440),DATA!AM440,"n/a")</f>
        <v>0.199265692839387</v>
      </c>
      <c r="M3228" s="66"/>
      <c r="N3228" s="66"/>
      <c r="O3228" s="66"/>
      <c r="P3228" s="66"/>
      <c r="Q3228" s="66"/>
      <c r="S3228" s="70"/>
      <c r="U3228" s="70"/>
      <c r="W3228" s="70"/>
      <c r="Y3228" s="70"/>
    </row>
    <row r="3229" spans="1:25" s="69" customFormat="1" x14ac:dyDescent="0.2">
      <c r="A3229" s="66" t="s">
        <v>11</v>
      </c>
      <c r="B3229" s="66" t="s">
        <v>24</v>
      </c>
      <c r="C3229" s="66" t="s">
        <v>9</v>
      </c>
      <c r="D3229" s="66" t="s">
        <v>280</v>
      </c>
      <c r="E3229" s="86">
        <f>+IF(ISNUMBER(DATA!H441),DATA!H441,"n/a")</f>
        <v>12338.73</v>
      </c>
      <c r="F3229" s="77">
        <f>+IF(ISNUMBER(DATA!I441),DATA!I441,"n/a")</f>
        <v>2.6991686670373199E-2</v>
      </c>
      <c r="G3229" s="86">
        <f>+IF(ISNUMBER(DATA!R441),DATA!R441,"n/a")</f>
        <v>51591.040000000001</v>
      </c>
      <c r="H3229" s="77">
        <f>+IF(ISNUMBER(DATA!S441),DATA!S441,"n/a")</f>
        <v>0.139504675541475</v>
      </c>
      <c r="I3229" s="86">
        <f>+IF(ISNUMBER(DATA!AB441),DATA!AB441,"n/a")</f>
        <v>97790.5</v>
      </c>
      <c r="J3229" s="77">
        <f>+IF(ISNUMBER(DATA!AC441),DATA!AC441,"n/a")</f>
        <v>0.100045220975333</v>
      </c>
      <c r="K3229" s="86">
        <f>+IF(ISNUMBER(DATA!AL441),DATA!AL441,"n/a")</f>
        <v>205339.75</v>
      </c>
      <c r="L3229" s="77">
        <f>+IF(ISNUMBER(DATA!AM441),DATA!AM441,"n/a")</f>
        <v>0.2042940695688</v>
      </c>
      <c r="M3229" s="66"/>
      <c r="N3229" s="66"/>
      <c r="O3229" s="66"/>
      <c r="P3229" s="66"/>
      <c r="Q3229" s="66"/>
      <c r="S3229" s="70"/>
      <c r="U3229" s="70"/>
      <c r="W3229" s="70"/>
      <c r="Y3229" s="70"/>
    </row>
    <row r="3230" spans="1:25" s="69" customFormat="1" x14ac:dyDescent="0.2">
      <c r="A3230" s="66" t="s">
        <v>11</v>
      </c>
      <c r="B3230" s="66" t="s">
        <v>24</v>
      </c>
      <c r="C3230" s="66" t="s">
        <v>9</v>
      </c>
      <c r="D3230" s="66" t="s">
        <v>281</v>
      </c>
      <c r="E3230" s="86">
        <f>+IF(ISNUMBER(DATA!H442),DATA!H442,"n/a")</f>
        <v>22614.37</v>
      </c>
      <c r="F3230" s="77">
        <f>+IF(ISNUMBER(DATA!I442),DATA!I442,"n/a")</f>
        <v>-0.187040529396412</v>
      </c>
      <c r="G3230" s="86">
        <f>+IF(ISNUMBER(DATA!R442),DATA!R442,"n/a")</f>
        <v>83512.73</v>
      </c>
      <c r="H3230" s="77">
        <f>+IF(ISNUMBER(DATA!S442),DATA!S442,"n/a")</f>
        <v>5.02331036335293E-2</v>
      </c>
      <c r="I3230" s="86">
        <f>+IF(ISNUMBER(DATA!AB442),DATA!AB442,"n/a")</f>
        <v>157642.85999999999</v>
      </c>
      <c r="J3230" s="77">
        <f>+IF(ISNUMBER(DATA!AC442),DATA!AC442,"n/a")</f>
        <v>6.3657720561593398E-2</v>
      </c>
      <c r="K3230" s="86">
        <f>+IF(ISNUMBER(DATA!AL442),DATA!AL442,"n/a")</f>
        <v>315321.5</v>
      </c>
      <c r="L3230" s="77">
        <f>+IF(ISNUMBER(DATA!AM442),DATA!AM442,"n/a")</f>
        <v>0.13421287288797401</v>
      </c>
      <c r="M3230" s="66"/>
      <c r="N3230" s="66"/>
      <c r="O3230" s="66"/>
      <c r="P3230" s="66"/>
      <c r="Q3230" s="66"/>
      <c r="S3230" s="70"/>
      <c r="U3230" s="70"/>
      <c r="W3230" s="70"/>
      <c r="Y3230" s="70"/>
    </row>
    <row r="3231" spans="1:25" s="69" customFormat="1" x14ac:dyDescent="0.2">
      <c r="A3231" s="66" t="s">
        <v>11</v>
      </c>
      <c r="B3231" s="66" t="s">
        <v>24</v>
      </c>
      <c r="C3231" s="66" t="s">
        <v>9</v>
      </c>
      <c r="D3231" s="66" t="s">
        <v>282</v>
      </c>
      <c r="E3231" s="86">
        <f>+IF(ISNUMBER(DATA!H443),DATA!H443,"n/a")</f>
        <v>50956.94</v>
      </c>
      <c r="F3231" s="77">
        <f>+IF(ISNUMBER(DATA!I443),DATA!I443,"n/a")</f>
        <v>5.3060838167729503E-2</v>
      </c>
      <c r="G3231" s="86">
        <f>+IF(ISNUMBER(DATA!R443),DATA!R443,"n/a")</f>
        <v>171214.85</v>
      </c>
      <c r="H3231" s="77">
        <f>+IF(ISNUMBER(DATA!S443),DATA!S443,"n/a")</f>
        <v>7.5946769888269802E-2</v>
      </c>
      <c r="I3231" s="86">
        <f>+IF(ISNUMBER(DATA!AB443),DATA!AB443,"n/a")</f>
        <v>326000.03999999998</v>
      </c>
      <c r="J3231" s="77">
        <f>+IF(ISNUMBER(DATA!AC443),DATA!AC443,"n/a")</f>
        <v>0.124862286336144</v>
      </c>
      <c r="K3231" s="86">
        <f>+IF(ISNUMBER(DATA!AL443),DATA!AL443,"n/a")</f>
        <v>640007.87</v>
      </c>
      <c r="L3231" s="77">
        <f>+IF(ISNUMBER(DATA!AM443),DATA!AM443,"n/a")</f>
        <v>0.27201957057544901</v>
      </c>
      <c r="M3231" s="66"/>
      <c r="N3231" s="66"/>
      <c r="O3231" s="66"/>
      <c r="P3231" s="66"/>
      <c r="Q3231" s="66"/>
      <c r="S3231" s="70"/>
      <c r="U3231" s="70"/>
      <c r="W3231" s="70"/>
      <c r="Y3231" s="70"/>
    </row>
    <row r="3232" spans="1:25" s="69" customFormat="1" x14ac:dyDescent="0.2">
      <c r="A3232" s="66" t="s">
        <v>11</v>
      </c>
      <c r="B3232" s="66" t="s">
        <v>24</v>
      </c>
      <c r="C3232" s="66" t="s">
        <v>9</v>
      </c>
      <c r="D3232" s="66" t="s">
        <v>283</v>
      </c>
      <c r="E3232" s="86">
        <f>+IF(ISNUMBER(DATA!H444),DATA!H444,"n/a")</f>
        <v>57945.23</v>
      </c>
      <c r="F3232" s="77">
        <f>+IF(ISNUMBER(DATA!I444),DATA!I444,"n/a")</f>
        <v>6.2875304283419101E-2</v>
      </c>
      <c r="G3232" s="86">
        <f>+IF(ISNUMBER(DATA!R444),DATA!R444,"n/a")</f>
        <v>188745.05</v>
      </c>
      <c r="H3232" s="77">
        <f>+IF(ISNUMBER(DATA!S444),DATA!S444,"n/a")</f>
        <v>7.9073430371496806E-2</v>
      </c>
      <c r="I3232" s="86">
        <f>+IF(ISNUMBER(DATA!AB444),DATA!AB444,"n/a")</f>
        <v>364204.47</v>
      </c>
      <c r="J3232" s="77">
        <f>+IF(ISNUMBER(DATA!AC444),DATA!AC444,"n/a")</f>
        <v>0.106949086984888</v>
      </c>
      <c r="K3232" s="86">
        <f>+IF(ISNUMBER(DATA!AL444),DATA!AL444,"n/a")</f>
        <v>724159.67</v>
      </c>
      <c r="L3232" s="77">
        <f>+IF(ISNUMBER(DATA!AM444),DATA!AM444,"n/a")</f>
        <v>0.14802676468611201</v>
      </c>
      <c r="M3232" s="66"/>
      <c r="N3232" s="66"/>
      <c r="O3232" s="66"/>
      <c r="P3232" s="66"/>
      <c r="Q3232" s="66"/>
      <c r="S3232" s="70"/>
      <c r="U3232" s="70"/>
      <c r="W3232" s="70"/>
      <c r="Y3232" s="70"/>
    </row>
    <row r="3233" spans="1:25" s="69" customFormat="1" x14ac:dyDescent="0.2">
      <c r="A3233" s="66" t="s">
        <v>11</v>
      </c>
      <c r="B3233" s="66" t="s">
        <v>24</v>
      </c>
      <c r="C3233" s="66" t="s">
        <v>9</v>
      </c>
      <c r="D3233" s="66" t="s">
        <v>284</v>
      </c>
      <c r="E3233" s="86">
        <f>+IF(ISNUMBER(DATA!H445),DATA!H445,"n/a")</f>
        <v>51882.63</v>
      </c>
      <c r="F3233" s="77">
        <f>+IF(ISNUMBER(DATA!I445),DATA!I445,"n/a")</f>
        <v>-0.29909696437099198</v>
      </c>
      <c r="G3233" s="86">
        <f>+IF(ISNUMBER(DATA!R445),DATA!R445,"n/a")</f>
        <v>211676.27</v>
      </c>
      <c r="H3233" s="77">
        <f>+IF(ISNUMBER(DATA!S445),DATA!S445,"n/a")</f>
        <v>0.189812166223646</v>
      </c>
      <c r="I3233" s="86">
        <f>+IF(ISNUMBER(DATA!AB445),DATA!AB445,"n/a")</f>
        <v>389405.17</v>
      </c>
      <c r="J3233" s="77">
        <f>+IF(ISNUMBER(DATA!AC445),DATA!AC445,"n/a")</f>
        <v>0.16559942699006899</v>
      </c>
      <c r="K3233" s="86">
        <f>+IF(ISNUMBER(DATA!AL445),DATA!AL445,"n/a")</f>
        <v>724048.56</v>
      </c>
      <c r="L3233" s="77">
        <f>+IF(ISNUMBER(DATA!AM445),DATA!AM445,"n/a")</f>
        <v>0.134043699322591</v>
      </c>
      <c r="M3233" s="66"/>
      <c r="N3233" s="66"/>
      <c r="O3233" s="66"/>
      <c r="P3233" s="66"/>
      <c r="Q3233" s="66"/>
      <c r="S3233" s="70"/>
      <c r="U3233" s="70"/>
      <c r="W3233" s="70"/>
      <c r="Y3233" s="70"/>
    </row>
    <row r="3234" spans="1:25" s="69" customFormat="1" x14ac:dyDescent="0.2">
      <c r="A3234" s="66" t="s">
        <v>11</v>
      </c>
      <c r="B3234" s="66" t="s">
        <v>24</v>
      </c>
      <c r="C3234" s="66" t="s">
        <v>9</v>
      </c>
      <c r="D3234" s="66" t="s">
        <v>285</v>
      </c>
      <c r="E3234" s="86">
        <f>+IF(ISNUMBER(DATA!H446),DATA!H446,"n/a")</f>
        <v>31290.62</v>
      </c>
      <c r="F3234" s="77">
        <f>+IF(ISNUMBER(DATA!I446),DATA!I446,"n/a")</f>
        <v>-0.35537977349948502</v>
      </c>
      <c r="G3234" s="86">
        <f>+IF(ISNUMBER(DATA!R446),DATA!R446,"n/a")</f>
        <v>139666.06</v>
      </c>
      <c r="H3234" s="77">
        <f>+IF(ISNUMBER(DATA!S446),DATA!S446,"n/a")</f>
        <v>0.35447204648490699</v>
      </c>
      <c r="I3234" s="86">
        <f>+IF(ISNUMBER(DATA!AB446),DATA!AB446,"n/a")</f>
        <v>256296.39</v>
      </c>
      <c r="J3234" s="77">
        <f>+IF(ISNUMBER(DATA!AC446),DATA!AC446,"n/a")</f>
        <v>0.29198299397760102</v>
      </c>
      <c r="K3234" s="86">
        <f>+IF(ISNUMBER(DATA!AL446),DATA!AL446,"n/a")</f>
        <v>486875.28</v>
      </c>
      <c r="L3234" s="77">
        <f>+IF(ISNUMBER(DATA!AM446),DATA!AM446,"n/a")</f>
        <v>0.155055950107021</v>
      </c>
      <c r="M3234" s="66"/>
      <c r="N3234" s="66"/>
      <c r="O3234" s="66"/>
      <c r="P3234" s="66"/>
      <c r="Q3234" s="66"/>
      <c r="S3234" s="70"/>
      <c r="U3234" s="70"/>
      <c r="W3234" s="70"/>
      <c r="Y3234" s="70"/>
    </row>
    <row r="3235" spans="1:25" s="69" customFormat="1" x14ac:dyDescent="0.2">
      <c r="A3235" s="66" t="s">
        <v>11</v>
      </c>
      <c r="B3235" s="66" t="s">
        <v>24</v>
      </c>
      <c r="C3235" s="66" t="s">
        <v>9</v>
      </c>
      <c r="D3235" s="66" t="s">
        <v>286</v>
      </c>
      <c r="E3235" s="86">
        <f>+IF(ISNUMBER(DATA!H447),DATA!H447,"n/a")</f>
        <v>42916.08</v>
      </c>
      <c r="F3235" s="77">
        <f>+IF(ISNUMBER(DATA!I447),DATA!I447,"n/a")</f>
        <v>9.3726553580166405E-2</v>
      </c>
      <c r="G3235" s="86">
        <f>+IF(ISNUMBER(DATA!R447),DATA!R447,"n/a")</f>
        <v>141724.72</v>
      </c>
      <c r="H3235" s="77">
        <f>+IF(ISNUMBER(DATA!S447),DATA!S447,"n/a")</f>
        <v>4.2110697474767997E-3</v>
      </c>
      <c r="I3235" s="86">
        <f>+IF(ISNUMBER(DATA!AB447),DATA!AB447,"n/a")</f>
        <v>262702.59999999998</v>
      </c>
      <c r="J3235" s="77">
        <f>+IF(ISNUMBER(DATA!AC447),DATA!AC447,"n/a")</f>
        <v>-0.145027511974297</v>
      </c>
      <c r="K3235" s="86">
        <f>+IF(ISNUMBER(DATA!AL447),DATA!AL447,"n/a")</f>
        <v>527759.39</v>
      </c>
      <c r="L3235" s="77">
        <f>+IF(ISNUMBER(DATA!AM447),DATA!AM447,"n/a")</f>
        <v>-0.16458677405861</v>
      </c>
      <c r="M3235" s="66"/>
      <c r="N3235" s="66"/>
      <c r="O3235" s="66"/>
      <c r="P3235" s="66"/>
      <c r="Q3235" s="66"/>
      <c r="S3235" s="70"/>
      <c r="U3235" s="70"/>
      <c r="W3235" s="70"/>
      <c r="Y3235" s="70"/>
    </row>
    <row r="3236" spans="1:25" s="69" customFormat="1" x14ac:dyDescent="0.2">
      <c r="A3236" s="66" t="s">
        <v>11</v>
      </c>
      <c r="B3236" s="66" t="s">
        <v>24</v>
      </c>
      <c r="C3236" s="66" t="s">
        <v>9</v>
      </c>
      <c r="D3236" s="66" t="s">
        <v>287</v>
      </c>
      <c r="E3236" s="86">
        <f>+IF(ISNUMBER(DATA!H448),DATA!H448,"n/a")</f>
        <v>47337.52</v>
      </c>
      <c r="F3236" s="77">
        <f>+IF(ISNUMBER(DATA!I448),DATA!I448,"n/a")</f>
        <v>-0.105298332675597</v>
      </c>
      <c r="G3236" s="86">
        <f>+IF(ISNUMBER(DATA!R448),DATA!R448,"n/a")</f>
        <v>156744.28</v>
      </c>
      <c r="H3236" s="77">
        <f>+IF(ISNUMBER(DATA!S448),DATA!S448,"n/a")</f>
        <v>-2.7856539260058599E-2</v>
      </c>
      <c r="I3236" s="86">
        <f>+IF(ISNUMBER(DATA!AB448),DATA!AB448,"n/a")</f>
        <v>288927.34000000003</v>
      </c>
      <c r="J3236" s="77">
        <f>+IF(ISNUMBER(DATA!AC448),DATA!AC448,"n/a")</f>
        <v>-0.18287942276982799</v>
      </c>
      <c r="K3236" s="86">
        <f>+IF(ISNUMBER(DATA!AL448),DATA!AL448,"n/a")</f>
        <v>593916.61</v>
      </c>
      <c r="L3236" s="77">
        <f>+IF(ISNUMBER(DATA!AM448),DATA!AM448,"n/a")</f>
        <v>-0.21175769018096699</v>
      </c>
      <c r="M3236" s="66"/>
      <c r="N3236" s="66"/>
      <c r="O3236" s="66"/>
      <c r="P3236" s="66"/>
      <c r="Q3236" s="66"/>
      <c r="S3236" s="70"/>
      <c r="U3236" s="70"/>
      <c r="W3236" s="70"/>
      <c r="Y3236" s="70"/>
    </row>
    <row r="3237" spans="1:25" s="69" customFormat="1" x14ac:dyDescent="0.2">
      <c r="A3237" s="66" t="s">
        <v>11</v>
      </c>
      <c r="B3237" s="66" t="s">
        <v>24</v>
      </c>
      <c r="C3237" s="66" t="s">
        <v>9</v>
      </c>
      <c r="D3237" s="66" t="s">
        <v>288</v>
      </c>
      <c r="E3237" s="86">
        <f>+IF(ISNUMBER(DATA!H449),DATA!H449,"n/a")</f>
        <v>41514.400000000001</v>
      </c>
      <c r="F3237" s="77">
        <f>+IF(ISNUMBER(DATA!I449),DATA!I449,"n/a")</f>
        <v>6.8463189797991597E-2</v>
      </c>
      <c r="G3237" s="86">
        <f>+IF(ISNUMBER(DATA!R449),DATA!R449,"n/a")</f>
        <v>141132.92000000001</v>
      </c>
      <c r="H3237" s="77">
        <f>+IF(ISNUMBER(DATA!S449),DATA!S449,"n/a")</f>
        <v>0.140481587942903</v>
      </c>
      <c r="I3237" s="86">
        <f>+IF(ISNUMBER(DATA!AB449),DATA!AB449,"n/a")</f>
        <v>264758.90999999997</v>
      </c>
      <c r="J3237" s="77">
        <f>+IF(ISNUMBER(DATA!AC449),DATA!AC449,"n/a")</f>
        <v>0.19573687068646001</v>
      </c>
      <c r="K3237" s="86">
        <f>+IF(ISNUMBER(DATA!AL449),DATA!AL449,"n/a")</f>
        <v>513463.36</v>
      </c>
      <c r="L3237" s="77">
        <f>+IF(ISNUMBER(DATA!AM449),DATA!AM449,"n/a")</f>
        <v>0.35455020738100201</v>
      </c>
      <c r="M3237" s="66"/>
      <c r="N3237" s="66"/>
      <c r="O3237" s="66"/>
      <c r="P3237" s="66"/>
      <c r="Q3237" s="66"/>
      <c r="S3237" s="70"/>
      <c r="U3237" s="70"/>
      <c r="W3237" s="70"/>
      <c r="Y3237" s="70"/>
    </row>
    <row r="3238" spans="1:25" s="69" customFormat="1" x14ac:dyDescent="0.2">
      <c r="A3238" s="66" t="s">
        <v>11</v>
      </c>
      <c r="B3238" s="66" t="s">
        <v>24</v>
      </c>
      <c r="C3238" s="66" t="s">
        <v>9</v>
      </c>
      <c r="D3238" s="66" t="s">
        <v>289</v>
      </c>
      <c r="E3238" s="86">
        <f>+IF(ISNUMBER(DATA!H450),DATA!H450,"n/a")</f>
        <v>28497.58</v>
      </c>
      <c r="F3238" s="77">
        <f>+IF(ISNUMBER(DATA!I450),DATA!I450,"n/a")</f>
        <v>-7.8703803983247098E-2</v>
      </c>
      <c r="G3238" s="86">
        <f>+IF(ISNUMBER(DATA!R450),DATA!R450,"n/a")</f>
        <v>98386.19</v>
      </c>
      <c r="H3238" s="77">
        <f>+IF(ISNUMBER(DATA!S450),DATA!S450,"n/a")</f>
        <v>0.13836119161493199</v>
      </c>
      <c r="I3238" s="86">
        <f>+IF(ISNUMBER(DATA!AB450),DATA!AB450,"n/a")</f>
        <v>181823.48</v>
      </c>
      <c r="J3238" s="77">
        <f>+IF(ISNUMBER(DATA!AC450),DATA!AC450,"n/a")</f>
        <v>0.14808446512076701</v>
      </c>
      <c r="K3238" s="86">
        <f>+IF(ISNUMBER(DATA!AL450),DATA!AL450,"n/a")</f>
        <v>348012.83</v>
      </c>
      <c r="L3238" s="77">
        <f>+IF(ISNUMBER(DATA!AM450),DATA!AM450,"n/a")</f>
        <v>0.19199212903181601</v>
      </c>
      <c r="M3238" s="66"/>
      <c r="N3238" s="66"/>
      <c r="O3238" s="66"/>
      <c r="P3238" s="66"/>
      <c r="Q3238" s="66"/>
      <c r="S3238" s="70"/>
      <c r="U3238" s="70"/>
      <c r="W3238" s="70"/>
      <c r="Y3238" s="70"/>
    </row>
    <row r="3239" spans="1:25" s="69" customFormat="1" x14ac:dyDescent="0.2">
      <c r="A3239" s="66" t="s">
        <v>11</v>
      </c>
      <c r="B3239" s="66" t="s">
        <v>24</v>
      </c>
      <c r="C3239" s="66" t="s">
        <v>9</v>
      </c>
      <c r="D3239" s="66" t="s">
        <v>290</v>
      </c>
      <c r="E3239" s="86">
        <f>+IF(ISNUMBER(DATA!H451),DATA!H451,"n/a")</f>
        <v>25149.46</v>
      </c>
      <c r="F3239" s="77">
        <f>+IF(ISNUMBER(DATA!I451),DATA!I451,"n/a")</f>
        <v>0.31281675973162598</v>
      </c>
      <c r="G3239" s="86">
        <f>+IF(ISNUMBER(DATA!R451),DATA!R451,"n/a")</f>
        <v>73361.509999999995</v>
      </c>
      <c r="H3239" s="77">
        <f>+IF(ISNUMBER(DATA!S451),DATA!S451,"n/a")</f>
        <v>9.0111881276539907E-2</v>
      </c>
      <c r="I3239" s="86">
        <f>+IF(ISNUMBER(DATA!AB451),DATA!AB451,"n/a")</f>
        <v>134758.34</v>
      </c>
      <c r="J3239" s="77">
        <f>+IF(ISNUMBER(DATA!AC451),DATA!AC451,"n/a")</f>
        <v>4.9542505671072899E-2</v>
      </c>
      <c r="K3239" s="86">
        <f>+IF(ISNUMBER(DATA!AL451),DATA!AL451,"n/a")</f>
        <v>254886.1</v>
      </c>
      <c r="L3239" s="77">
        <f>+IF(ISNUMBER(DATA!AM451),DATA!AM451,"n/a")</f>
        <v>0.12113994964843799</v>
      </c>
      <c r="M3239" s="66"/>
      <c r="N3239" s="66"/>
      <c r="O3239" s="66"/>
      <c r="P3239" s="66"/>
      <c r="Q3239" s="66"/>
      <c r="S3239" s="70"/>
      <c r="U3239" s="70"/>
      <c r="W3239" s="70"/>
      <c r="Y3239" s="70"/>
    </row>
    <row r="3240" spans="1:25" s="69" customFormat="1" x14ac:dyDescent="0.2">
      <c r="A3240" s="66" t="s">
        <v>11</v>
      </c>
      <c r="B3240" s="66" t="s">
        <v>24</v>
      </c>
      <c r="C3240" s="66" t="s">
        <v>9</v>
      </c>
      <c r="D3240" s="66" t="s">
        <v>291</v>
      </c>
      <c r="E3240" s="86">
        <f>+IF(ISNUMBER(DATA!H452),DATA!H452,"n/a")</f>
        <v>29055.200000000001</v>
      </c>
      <c r="F3240" s="77">
        <f>+IF(ISNUMBER(DATA!I452),DATA!I452,"n/a")</f>
        <v>0.35409646898066199</v>
      </c>
      <c r="G3240" s="86">
        <f>+IF(ISNUMBER(DATA!R452),DATA!R452,"n/a")</f>
        <v>100326.35</v>
      </c>
      <c r="H3240" s="77">
        <f>+IF(ISNUMBER(DATA!S452),DATA!S452,"n/a")</f>
        <v>0.29604013232930998</v>
      </c>
      <c r="I3240" s="86">
        <f>+IF(ISNUMBER(DATA!AB452),DATA!AB452,"n/a")</f>
        <v>193774.5</v>
      </c>
      <c r="J3240" s="77">
        <f>+IF(ISNUMBER(DATA!AC452),DATA!AC452,"n/a")</f>
        <v>0.25620779918567799</v>
      </c>
      <c r="K3240" s="86">
        <f>+IF(ISNUMBER(DATA!AL452),DATA!AL452,"n/a")</f>
        <v>371911.07</v>
      </c>
      <c r="L3240" s="77">
        <f>+IF(ISNUMBER(DATA!AM452),DATA!AM452,"n/a")</f>
        <v>0.52541927478664796</v>
      </c>
      <c r="M3240" s="66"/>
      <c r="N3240" s="66"/>
      <c r="O3240" s="66"/>
      <c r="P3240" s="66"/>
      <c r="Q3240" s="66"/>
      <c r="S3240" s="70"/>
      <c r="U3240" s="70"/>
      <c r="W3240" s="70"/>
      <c r="Y3240" s="70"/>
    </row>
    <row r="3241" spans="1:25" s="69" customFormat="1" x14ac:dyDescent="0.2">
      <c r="A3241" s="66" t="s">
        <v>11</v>
      </c>
      <c r="B3241" s="66" t="s">
        <v>24</v>
      </c>
      <c r="C3241" s="66" t="s">
        <v>9</v>
      </c>
      <c r="D3241" s="66" t="s">
        <v>292</v>
      </c>
      <c r="E3241" s="86">
        <f>+IF(ISNUMBER(DATA!H453),DATA!H453,"n/a")</f>
        <v>106834.46</v>
      </c>
      <c r="F3241" s="77">
        <f>+IF(ISNUMBER(DATA!I453),DATA!I453,"n/a")</f>
        <v>8.3444737705467998E-3</v>
      </c>
      <c r="G3241" s="86">
        <f>+IF(ISNUMBER(DATA!R453),DATA!R453,"n/a")</f>
        <v>356940.76</v>
      </c>
      <c r="H3241" s="77">
        <f>+IF(ISNUMBER(DATA!S453),DATA!S453,"n/a")</f>
        <v>1.1179409627612101E-2</v>
      </c>
      <c r="I3241" s="86">
        <f>+IF(ISNUMBER(DATA!AB453),DATA!AB453,"n/a")</f>
        <v>670696.18999999994</v>
      </c>
      <c r="J3241" s="77">
        <f>+IF(ISNUMBER(DATA!AC453),DATA!AC453,"n/a")</f>
        <v>6.7358622005386504E-3</v>
      </c>
      <c r="K3241" s="86">
        <f>+IF(ISNUMBER(DATA!AL453),DATA!AL453,"n/a")</f>
        <v>1302876.8799999999</v>
      </c>
      <c r="L3241" s="77">
        <f>+IF(ISNUMBER(DATA!AM453),DATA!AM453,"n/a")</f>
        <v>6.1703645490853699E-2</v>
      </c>
      <c r="M3241" s="66"/>
      <c r="N3241" s="66"/>
      <c r="O3241" s="66"/>
      <c r="P3241" s="66"/>
      <c r="Q3241" s="66"/>
      <c r="S3241" s="70"/>
      <c r="U3241" s="70"/>
      <c r="W3241" s="70"/>
      <c r="Y3241" s="70"/>
    </row>
    <row r="3242" spans="1:25" s="69" customFormat="1" x14ac:dyDescent="0.2">
      <c r="A3242" s="66" t="s">
        <v>11</v>
      </c>
      <c r="B3242" s="66" t="s">
        <v>24</v>
      </c>
      <c r="C3242" s="66" t="s">
        <v>9</v>
      </c>
      <c r="D3242" s="66" t="s">
        <v>293</v>
      </c>
      <c r="E3242" s="86">
        <f>+IF(ISNUMBER(DATA!H454),DATA!H454,"n/a")</f>
        <v>12666.12</v>
      </c>
      <c r="F3242" s="77">
        <f>+IF(ISNUMBER(DATA!I454),DATA!I454,"n/a")</f>
        <v>-4.6697529911783199E-2</v>
      </c>
      <c r="G3242" s="86">
        <f>+IF(ISNUMBER(DATA!R454),DATA!R454,"n/a")</f>
        <v>49019.98</v>
      </c>
      <c r="H3242" s="77">
        <f>+IF(ISNUMBER(DATA!S454),DATA!S454,"n/a")</f>
        <v>0.43979414048777998</v>
      </c>
      <c r="I3242" s="86">
        <f>+IF(ISNUMBER(DATA!AB454),DATA!AB454,"n/a")</f>
        <v>86834.58</v>
      </c>
      <c r="J3242" s="77">
        <f>+IF(ISNUMBER(DATA!AC454),DATA!AC454,"n/a")</f>
        <v>0.42445597772434401</v>
      </c>
      <c r="K3242" s="86">
        <f>+IF(ISNUMBER(DATA!AL454),DATA!AL454,"n/a")</f>
        <v>157145.51</v>
      </c>
      <c r="L3242" s="77">
        <f>+IF(ISNUMBER(DATA!AM454),DATA!AM454,"n/a")</f>
        <v>0.35152890969826001</v>
      </c>
      <c r="M3242" s="66"/>
      <c r="N3242" s="66"/>
      <c r="O3242" s="66"/>
      <c r="P3242" s="66"/>
      <c r="Q3242" s="66"/>
      <c r="S3242" s="70"/>
      <c r="U3242" s="70"/>
      <c r="W3242" s="70"/>
      <c r="Y3242" s="70"/>
    </row>
    <row r="3243" spans="1:25" s="69" customFormat="1" x14ac:dyDescent="0.2">
      <c r="A3243" s="66" t="s">
        <v>11</v>
      </c>
      <c r="B3243" s="66" t="s">
        <v>24</v>
      </c>
      <c r="C3243" s="66" t="s">
        <v>9</v>
      </c>
      <c r="D3243" s="66" t="s">
        <v>294</v>
      </c>
      <c r="E3243" s="86">
        <f>+IF(ISNUMBER(DATA!H455),DATA!H455,"n/a")</f>
        <v>74214.45</v>
      </c>
      <c r="F3243" s="77">
        <f>+IF(ISNUMBER(DATA!I455),DATA!I455,"n/a")</f>
        <v>0.336239538579375</v>
      </c>
      <c r="G3243" s="86">
        <f>+IF(ISNUMBER(DATA!R455),DATA!R455,"n/a")</f>
        <v>223374.65</v>
      </c>
      <c r="H3243" s="77">
        <f>+IF(ISNUMBER(DATA!S455),DATA!S455,"n/a")</f>
        <v>0.13833310570882301</v>
      </c>
      <c r="I3243" s="86">
        <f>+IF(ISNUMBER(DATA!AB455),DATA!AB455,"n/a")</f>
        <v>422299.3</v>
      </c>
      <c r="J3243" s="77">
        <f>+IF(ISNUMBER(DATA!AC455),DATA!AC455,"n/a")</f>
        <v>0.122235275274831</v>
      </c>
      <c r="K3243" s="86">
        <f>+IF(ISNUMBER(DATA!AL455),DATA!AL455,"n/a")</f>
        <v>776075.6</v>
      </c>
      <c r="L3243" s="77">
        <f>+IF(ISNUMBER(DATA!AM455),DATA!AM455,"n/a")</f>
        <v>0.13651300550187101</v>
      </c>
      <c r="M3243" s="66"/>
      <c r="N3243" s="66"/>
      <c r="O3243" s="66"/>
      <c r="P3243" s="66"/>
      <c r="Q3243" s="66"/>
      <c r="S3243" s="70"/>
      <c r="U3243" s="70"/>
      <c r="W3243" s="70"/>
      <c r="Y3243" s="70"/>
    </row>
    <row r="3244" spans="1:25" s="69" customFormat="1" x14ac:dyDescent="0.2">
      <c r="A3244" s="66" t="s">
        <v>11</v>
      </c>
      <c r="B3244" s="66" t="s">
        <v>24</v>
      </c>
      <c r="C3244" s="66" t="s">
        <v>9</v>
      </c>
      <c r="D3244" s="66" t="s">
        <v>295</v>
      </c>
      <c r="E3244" s="86">
        <f>+IF(ISNUMBER(DATA!H456),DATA!H456,"n/a")</f>
        <v>59251.37</v>
      </c>
      <c r="F3244" s="77">
        <f>+IF(ISNUMBER(DATA!I456),DATA!I456,"n/a")</f>
        <v>0.110067432461218</v>
      </c>
      <c r="G3244" s="86">
        <f>+IF(ISNUMBER(DATA!R456),DATA!R456,"n/a")</f>
        <v>193181.96</v>
      </c>
      <c r="H3244" s="77">
        <f>+IF(ISNUMBER(DATA!S456),DATA!S456,"n/a")</f>
        <v>0.121243252178387</v>
      </c>
      <c r="I3244" s="86">
        <f>+IF(ISNUMBER(DATA!AB456),DATA!AB456,"n/a")</f>
        <v>381358.12</v>
      </c>
      <c r="J3244" s="77">
        <f>+IF(ISNUMBER(DATA!AC456),DATA!AC456,"n/a")</f>
        <v>0.15700357411985999</v>
      </c>
      <c r="K3244" s="86">
        <f>+IF(ISNUMBER(DATA!AL456),DATA!AL456,"n/a")</f>
        <v>698409.76</v>
      </c>
      <c r="L3244" s="77">
        <f>+IF(ISNUMBER(DATA!AM456),DATA!AM456,"n/a")</f>
        <v>0.20162643301713601</v>
      </c>
      <c r="M3244" s="66"/>
      <c r="N3244" s="66"/>
      <c r="O3244" s="66"/>
      <c r="P3244" s="66"/>
      <c r="Q3244" s="66"/>
      <c r="S3244" s="70"/>
      <c r="U3244" s="70"/>
      <c r="W3244" s="70"/>
      <c r="Y3244" s="70"/>
    </row>
    <row r="3245" spans="1:25" s="69" customFormat="1" x14ac:dyDescent="0.2">
      <c r="A3245" s="66" t="s">
        <v>11</v>
      </c>
      <c r="B3245" s="66" t="s">
        <v>24</v>
      </c>
      <c r="C3245" s="66" t="s">
        <v>9</v>
      </c>
      <c r="D3245" s="66" t="s">
        <v>296</v>
      </c>
      <c r="E3245" s="86">
        <f>+IF(ISNUMBER(DATA!H457),DATA!H457,"n/a")</f>
        <v>56282.11</v>
      </c>
      <c r="F3245" s="77">
        <f>+IF(ISNUMBER(DATA!I457),DATA!I457,"n/a")</f>
        <v>0.25067297816559703</v>
      </c>
      <c r="G3245" s="86">
        <f>+IF(ISNUMBER(DATA!R457),DATA!R457,"n/a")</f>
        <v>196535.8</v>
      </c>
      <c r="H3245" s="77">
        <f>+IF(ISNUMBER(DATA!S457),DATA!S457,"n/a")</f>
        <v>0.32766686104041998</v>
      </c>
      <c r="I3245" s="86">
        <f>+IF(ISNUMBER(DATA!AB457),DATA!AB457,"n/a")</f>
        <v>391976.5</v>
      </c>
      <c r="J3245" s="77">
        <f>+IF(ISNUMBER(DATA!AC457),DATA!AC457,"n/a")</f>
        <v>0.19583871988773099</v>
      </c>
      <c r="K3245" s="86">
        <f>+IF(ISNUMBER(DATA!AL457),DATA!AL457,"n/a")</f>
        <v>730693.2</v>
      </c>
      <c r="L3245" s="77">
        <f>+IF(ISNUMBER(DATA!AM457),DATA!AM457,"n/a")</f>
        <v>0.30591695981561201</v>
      </c>
      <c r="M3245" s="66"/>
      <c r="N3245" s="66"/>
      <c r="O3245" s="66"/>
      <c r="P3245" s="66"/>
      <c r="Q3245" s="66"/>
      <c r="S3245" s="70"/>
      <c r="U3245" s="70"/>
      <c r="W3245" s="70"/>
      <c r="Y3245" s="70"/>
    </row>
    <row r="3246" spans="1:25" s="69" customFormat="1" x14ac:dyDescent="0.2">
      <c r="A3246" s="66" t="s">
        <v>11</v>
      </c>
      <c r="B3246" s="66" t="s">
        <v>24</v>
      </c>
      <c r="C3246" s="66" t="s">
        <v>9</v>
      </c>
      <c r="D3246" s="66" t="s">
        <v>297</v>
      </c>
      <c r="E3246" s="86">
        <f>+IF(ISNUMBER(DATA!H458),DATA!H458,"n/a")</f>
        <v>16869.099999999999</v>
      </c>
      <c r="F3246" s="77">
        <f>+IF(ISNUMBER(DATA!I458),DATA!I458,"n/a")</f>
        <v>0.35232460728787102</v>
      </c>
      <c r="G3246" s="86">
        <f>+IF(ISNUMBER(DATA!R458),DATA!R458,"n/a")</f>
        <v>56133.99</v>
      </c>
      <c r="H3246" s="77">
        <f>+IF(ISNUMBER(DATA!S458),DATA!S458,"n/a")</f>
        <v>0.370712737052593</v>
      </c>
      <c r="I3246" s="86">
        <f>+IF(ISNUMBER(DATA!AB458),DATA!AB458,"n/a")</f>
        <v>100264.55</v>
      </c>
      <c r="J3246" s="77">
        <f>+IF(ISNUMBER(DATA!AC458),DATA!AC458,"n/a")</f>
        <v>0.36816314489126301</v>
      </c>
      <c r="K3246" s="86">
        <f>+IF(ISNUMBER(DATA!AL458),DATA!AL458,"n/a")</f>
        <v>188400.95</v>
      </c>
      <c r="L3246" s="77">
        <f>+IF(ISNUMBER(DATA!AM458),DATA!AM458,"n/a")</f>
        <v>0.33584232658882901</v>
      </c>
      <c r="M3246" s="66"/>
      <c r="N3246" s="66"/>
      <c r="O3246" s="66"/>
      <c r="P3246" s="66"/>
      <c r="Q3246" s="66"/>
      <c r="S3246" s="70"/>
      <c r="U3246" s="70"/>
      <c r="W3246" s="70"/>
      <c r="Y3246" s="70"/>
    </row>
    <row r="3247" spans="1:25" s="69" customFormat="1" x14ac:dyDescent="0.2">
      <c r="A3247" s="66" t="s">
        <v>11</v>
      </c>
      <c r="B3247" s="66" t="s">
        <v>24</v>
      </c>
      <c r="C3247" s="66" t="s">
        <v>9</v>
      </c>
      <c r="D3247" s="66" t="s">
        <v>298</v>
      </c>
      <c r="E3247" s="86">
        <f>+IF(ISNUMBER(DATA!H459),DATA!H459,"n/a")</f>
        <v>38477.199999999997</v>
      </c>
      <c r="F3247" s="77">
        <f>+IF(ISNUMBER(DATA!I459),DATA!I459,"n/a")</f>
        <v>0.266528944662351</v>
      </c>
      <c r="G3247" s="86">
        <f>+IF(ISNUMBER(DATA!R459),DATA!R459,"n/a")</f>
        <v>115079.7</v>
      </c>
      <c r="H3247" s="77">
        <f>+IF(ISNUMBER(DATA!S459),DATA!S459,"n/a")</f>
        <v>0.20314373872768601</v>
      </c>
      <c r="I3247" s="86">
        <f>+IF(ISNUMBER(DATA!AB459),DATA!AB459,"n/a")</f>
        <v>206314.19</v>
      </c>
      <c r="J3247" s="77">
        <f>+IF(ISNUMBER(DATA!AC459),DATA!AC459,"n/a")</f>
        <v>0.191720417474329</v>
      </c>
      <c r="K3247" s="86">
        <f>+IF(ISNUMBER(DATA!AL459),DATA!AL459,"n/a")</f>
        <v>381289.11</v>
      </c>
      <c r="L3247" s="77">
        <f>+IF(ISNUMBER(DATA!AM459),DATA!AM459,"n/a")</f>
        <v>0.29692943781248099</v>
      </c>
      <c r="M3247" s="66"/>
      <c r="N3247" s="66"/>
      <c r="O3247" s="66"/>
      <c r="P3247" s="66"/>
      <c r="Q3247" s="66"/>
      <c r="S3247" s="70"/>
      <c r="U3247" s="70"/>
      <c r="W3247" s="70"/>
      <c r="Y3247" s="70"/>
    </row>
    <row r="3248" spans="1:25" s="69" customFormat="1" x14ac:dyDescent="0.2">
      <c r="A3248" s="66" t="s">
        <v>11</v>
      </c>
      <c r="B3248" s="66" t="s">
        <v>24</v>
      </c>
      <c r="C3248" s="66" t="s">
        <v>9</v>
      </c>
      <c r="D3248" s="66" t="s">
        <v>299</v>
      </c>
      <c r="E3248" s="86">
        <f>+IF(ISNUMBER(DATA!H460),DATA!H460,"n/a")</f>
        <v>262187.89</v>
      </c>
      <c r="F3248" s="77">
        <f>+IF(ISNUMBER(DATA!I460),DATA!I460,"n/a")</f>
        <v>5.6712578958857097E-2</v>
      </c>
      <c r="G3248" s="86">
        <f>+IF(ISNUMBER(DATA!R460),DATA!R460,"n/a")</f>
        <v>846133.37</v>
      </c>
      <c r="H3248" s="77">
        <f>+IF(ISNUMBER(DATA!S460),DATA!S460,"n/a")</f>
        <v>9.1768652236946996E-2</v>
      </c>
      <c r="I3248" s="86">
        <f>+IF(ISNUMBER(DATA!AB460),DATA!AB460,"n/a")</f>
        <v>1586887.78</v>
      </c>
      <c r="J3248" s="77">
        <f>+IF(ISNUMBER(DATA!AC460),DATA!AC460,"n/a")</f>
        <v>4.3619803004311897E-2</v>
      </c>
      <c r="K3248" s="86">
        <f>+IF(ISNUMBER(DATA!AL460),DATA!AL460,"n/a")</f>
        <v>3319274.74</v>
      </c>
      <c r="L3248" s="77">
        <f>+IF(ISNUMBER(DATA!AM460),DATA!AM460,"n/a")</f>
        <v>6.8943162475071096E-2</v>
      </c>
      <c r="M3248" s="66"/>
      <c r="N3248" s="66"/>
      <c r="O3248" s="66"/>
      <c r="P3248" s="66"/>
      <c r="Q3248" s="66"/>
      <c r="S3248" s="70"/>
      <c r="U3248" s="70"/>
      <c r="W3248" s="70"/>
      <c r="Y3248" s="70"/>
    </row>
    <row r="3249" spans="1:25" s="69" customFormat="1" x14ac:dyDescent="0.2">
      <c r="A3249" s="66" t="s">
        <v>11</v>
      </c>
      <c r="B3249" s="66" t="s">
        <v>24</v>
      </c>
      <c r="C3249" s="66" t="s">
        <v>9</v>
      </c>
      <c r="D3249" s="66" t="s">
        <v>300</v>
      </c>
      <c r="E3249" s="86">
        <f>+IF(ISNUMBER(DATA!H461),DATA!H461,"n/a")</f>
        <v>57281.52</v>
      </c>
      <c r="F3249" s="77">
        <f>+IF(ISNUMBER(DATA!I461),DATA!I461,"n/a")</f>
        <v>3.9245536469964599E-2</v>
      </c>
      <c r="G3249" s="86">
        <f>+IF(ISNUMBER(DATA!R461),DATA!R461,"n/a")</f>
        <v>187918.85</v>
      </c>
      <c r="H3249" s="77">
        <f>+IF(ISNUMBER(DATA!S461),DATA!S461,"n/a")</f>
        <v>3.35324255733302E-2</v>
      </c>
      <c r="I3249" s="86">
        <f>+IF(ISNUMBER(DATA!AB461),DATA!AB461,"n/a")</f>
        <v>349575.57</v>
      </c>
      <c r="J3249" s="77">
        <f>+IF(ISNUMBER(DATA!AC461),DATA!AC461,"n/a")</f>
        <v>4.3398003358985401E-2</v>
      </c>
      <c r="K3249" s="86">
        <f>+IF(ISNUMBER(DATA!AL461),DATA!AL461,"n/a")</f>
        <v>718948.34</v>
      </c>
      <c r="L3249" s="77">
        <f>+IF(ISNUMBER(DATA!AM461),DATA!AM461,"n/a")</f>
        <v>9.8701121230942004E-2</v>
      </c>
      <c r="M3249" s="66"/>
      <c r="N3249" s="66"/>
      <c r="O3249" s="66"/>
      <c r="P3249" s="66"/>
      <c r="Q3249" s="66"/>
      <c r="S3249" s="70"/>
      <c r="U3249" s="70"/>
      <c r="W3249" s="70"/>
      <c r="Y3249" s="70"/>
    </row>
    <row r="3250" spans="1:25" s="69" customFormat="1" x14ac:dyDescent="0.2">
      <c r="A3250" s="66" t="s">
        <v>11</v>
      </c>
      <c r="B3250" s="66" t="s">
        <v>24</v>
      </c>
      <c r="C3250" s="66" t="s">
        <v>9</v>
      </c>
      <c r="D3250" s="66" t="s">
        <v>301</v>
      </c>
      <c r="E3250" s="86">
        <f>+IF(ISNUMBER(DATA!H462),DATA!H462,"n/a")</f>
        <v>10033.69</v>
      </c>
      <c r="F3250" s="77">
        <f>+IF(ISNUMBER(DATA!I462),DATA!I462,"n/a")</f>
        <v>0.29869815531014898</v>
      </c>
      <c r="G3250" s="86">
        <f>+IF(ISNUMBER(DATA!R462),DATA!R462,"n/a")</f>
        <v>33122.74</v>
      </c>
      <c r="H3250" s="77">
        <f>+IF(ISNUMBER(DATA!S462),DATA!S462,"n/a")</f>
        <v>0.23554693794725201</v>
      </c>
      <c r="I3250" s="86">
        <f>+IF(ISNUMBER(DATA!AB462),DATA!AB462,"n/a")</f>
        <v>59567.35</v>
      </c>
      <c r="J3250" s="77">
        <f>+IF(ISNUMBER(DATA!AC462),DATA!AC462,"n/a")</f>
        <v>0.237106068963684</v>
      </c>
      <c r="K3250" s="86">
        <f>+IF(ISNUMBER(DATA!AL462),DATA!AL462,"n/a")</f>
        <v>111548.26</v>
      </c>
      <c r="L3250" s="77">
        <f>+IF(ISNUMBER(DATA!AM462),DATA!AM462,"n/a")</f>
        <v>0.27869350447956698</v>
      </c>
      <c r="M3250" s="66"/>
      <c r="N3250" s="66"/>
      <c r="O3250" s="66"/>
      <c r="P3250" s="66"/>
      <c r="Q3250" s="66"/>
      <c r="S3250" s="70"/>
      <c r="U3250" s="70"/>
      <c r="W3250" s="70"/>
      <c r="Y3250" s="70"/>
    </row>
    <row r="3251" spans="1:25" s="69" customFormat="1" x14ac:dyDescent="0.2">
      <c r="A3251" s="66" t="s">
        <v>11</v>
      </c>
      <c r="B3251" s="66" t="s">
        <v>24</v>
      </c>
      <c r="C3251" s="66" t="s">
        <v>9</v>
      </c>
      <c r="D3251" s="66" t="s">
        <v>302</v>
      </c>
      <c r="E3251" s="86">
        <f>+IF(ISNUMBER(DATA!H463),DATA!H463,"n/a")</f>
        <v>45173.120000000003</v>
      </c>
      <c r="F3251" s="77">
        <f>+IF(ISNUMBER(DATA!I463),DATA!I463,"n/a")</f>
        <v>0.33225549108229102</v>
      </c>
      <c r="G3251" s="86">
        <f>+IF(ISNUMBER(DATA!R463),DATA!R463,"n/a")</f>
        <v>137525.51</v>
      </c>
      <c r="H3251" s="77">
        <f>+IF(ISNUMBER(DATA!S463),DATA!S463,"n/a")</f>
        <v>0.13677898907927499</v>
      </c>
      <c r="I3251" s="86">
        <f>+IF(ISNUMBER(DATA!AB463),DATA!AB463,"n/a")</f>
        <v>257062.6</v>
      </c>
      <c r="J3251" s="77">
        <f>+IF(ISNUMBER(DATA!AC463),DATA!AC463,"n/a")</f>
        <v>0.10991142257245801</v>
      </c>
      <c r="K3251" s="86">
        <f>+IF(ISNUMBER(DATA!AL463),DATA!AL463,"n/a")</f>
        <v>484957.16</v>
      </c>
      <c r="L3251" s="77">
        <f>+IF(ISNUMBER(DATA!AM463),DATA!AM463,"n/a")</f>
        <v>0.16133862493933299</v>
      </c>
      <c r="M3251" s="66"/>
      <c r="N3251" s="66"/>
      <c r="O3251" s="66"/>
      <c r="P3251" s="66"/>
      <c r="Q3251" s="66"/>
      <c r="S3251" s="70"/>
      <c r="U3251" s="70"/>
      <c r="W3251" s="70"/>
      <c r="Y3251" s="70"/>
    </row>
    <row r="3252" spans="1:25" s="69" customFormat="1" x14ac:dyDescent="0.2">
      <c r="A3252" s="66" t="s">
        <v>11</v>
      </c>
      <c r="B3252" s="66" t="s">
        <v>24</v>
      </c>
      <c r="C3252" s="66" t="s">
        <v>9</v>
      </c>
      <c r="D3252" s="66" t="s">
        <v>303</v>
      </c>
      <c r="E3252" s="86">
        <f>+IF(ISNUMBER(DATA!H464),DATA!H464,"n/a")</f>
        <v>22796.98</v>
      </c>
      <c r="F3252" s="77">
        <f>+IF(ISNUMBER(DATA!I464),DATA!I464,"n/a")</f>
        <v>-0.191385124410174</v>
      </c>
      <c r="G3252" s="86">
        <f>+IF(ISNUMBER(DATA!R464),DATA!R464,"n/a")</f>
        <v>85721.68</v>
      </c>
      <c r="H3252" s="77">
        <f>+IF(ISNUMBER(DATA!S464),DATA!S464,"n/a")</f>
        <v>0.12494402948838899</v>
      </c>
      <c r="I3252" s="86">
        <f>+IF(ISNUMBER(DATA!AB464),DATA!AB464,"n/a")</f>
        <v>158517.47</v>
      </c>
      <c r="J3252" s="77">
        <f>+IF(ISNUMBER(DATA!AC464),DATA!AC464,"n/a")</f>
        <v>0.118801902981699</v>
      </c>
      <c r="K3252" s="86">
        <f>+IF(ISNUMBER(DATA!AL464),DATA!AL464,"n/a")</f>
        <v>300779.5</v>
      </c>
      <c r="L3252" s="77">
        <f>+IF(ISNUMBER(DATA!AM464),DATA!AM464,"n/a")</f>
        <v>0.15215694611632899</v>
      </c>
      <c r="M3252" s="66"/>
      <c r="N3252" s="66"/>
      <c r="O3252" s="66"/>
      <c r="P3252" s="66"/>
      <c r="Q3252" s="66"/>
      <c r="S3252" s="70"/>
      <c r="U3252" s="70"/>
      <c r="W3252" s="70"/>
      <c r="Y3252" s="70"/>
    </row>
    <row r="3253" spans="1:25" s="69" customFormat="1" x14ac:dyDescent="0.2">
      <c r="A3253" s="66" t="s">
        <v>11</v>
      </c>
      <c r="B3253" s="66" t="s">
        <v>24</v>
      </c>
      <c r="C3253" s="66" t="s">
        <v>9</v>
      </c>
      <c r="D3253" s="66" t="s">
        <v>304</v>
      </c>
      <c r="E3253" s="86">
        <f>+IF(ISNUMBER(DATA!H465),DATA!H465,"n/a")</f>
        <v>84606.99</v>
      </c>
      <c r="F3253" s="77">
        <f>+IF(ISNUMBER(DATA!I465),DATA!I465,"n/a")</f>
        <v>0.11175777246327299</v>
      </c>
      <c r="G3253" s="86">
        <f>+IF(ISNUMBER(DATA!R465),DATA!R465,"n/a")</f>
        <v>276366.95</v>
      </c>
      <c r="H3253" s="77">
        <f>+IF(ISNUMBER(DATA!S465),DATA!S465,"n/a")</f>
        <v>8.9731252517889604E-2</v>
      </c>
      <c r="I3253" s="86">
        <f>+IF(ISNUMBER(DATA!AB465),DATA!AB465,"n/a")</f>
        <v>506584.54</v>
      </c>
      <c r="J3253" s="77">
        <f>+IF(ISNUMBER(DATA!AC465),DATA!AC465,"n/a")</f>
        <v>9.2024300328046402E-3</v>
      </c>
      <c r="K3253" s="86">
        <f>+IF(ISNUMBER(DATA!AL465),DATA!AL465,"n/a")</f>
        <v>982173.39</v>
      </c>
      <c r="L3253" s="77">
        <f>+IF(ISNUMBER(DATA!AM465),DATA!AM465,"n/a")</f>
        <v>-7.1200177861949999E-3</v>
      </c>
      <c r="M3253" s="66"/>
      <c r="N3253" s="66"/>
      <c r="O3253" s="66"/>
      <c r="P3253" s="66"/>
      <c r="Q3253" s="66"/>
      <c r="S3253" s="70"/>
      <c r="U3253" s="70"/>
      <c r="W3253" s="70"/>
      <c r="Y3253" s="70"/>
    </row>
    <row r="3254" spans="1:25" s="69" customFormat="1" x14ac:dyDescent="0.2">
      <c r="A3254" s="66" t="s">
        <v>11</v>
      </c>
      <c r="B3254" s="66" t="s">
        <v>24</v>
      </c>
      <c r="C3254" s="66" t="s">
        <v>9</v>
      </c>
      <c r="D3254" s="66" t="s">
        <v>305</v>
      </c>
      <c r="E3254" s="86">
        <f>+IF(ISNUMBER(DATA!H466),DATA!H466,"n/a")</f>
        <v>51438.96</v>
      </c>
      <c r="F3254" s="77">
        <f>+IF(ISNUMBER(DATA!I466),DATA!I466,"n/a")</f>
        <v>-1.3570582331127E-2</v>
      </c>
      <c r="G3254" s="86">
        <f>+IF(ISNUMBER(DATA!R466),DATA!R466,"n/a")</f>
        <v>174585.7</v>
      </c>
      <c r="H3254" s="77">
        <f>+IF(ISNUMBER(DATA!S466),DATA!S466,"n/a")</f>
        <v>3.4968988994936299E-2</v>
      </c>
      <c r="I3254" s="86">
        <f>+IF(ISNUMBER(DATA!AB466),DATA!AB466,"n/a")</f>
        <v>334967.96000000002</v>
      </c>
      <c r="J3254" s="77">
        <f>+IF(ISNUMBER(DATA!AC466),DATA!AC466,"n/a")</f>
        <v>3.9344568202403098E-2</v>
      </c>
      <c r="K3254" s="86">
        <f>+IF(ISNUMBER(DATA!AL466),DATA!AL466,"n/a")</f>
        <v>627249.78</v>
      </c>
      <c r="L3254" s="77">
        <f>+IF(ISNUMBER(DATA!AM466),DATA!AM466,"n/a")</f>
        <v>8.3425016426266194E-2</v>
      </c>
      <c r="M3254" s="66"/>
      <c r="N3254" s="66"/>
      <c r="O3254" s="66"/>
      <c r="P3254" s="66"/>
      <c r="Q3254" s="66"/>
      <c r="S3254" s="70"/>
      <c r="U3254" s="70"/>
      <c r="W3254" s="70"/>
      <c r="Y3254" s="70"/>
    </row>
    <row r="3255" spans="1:25" s="69" customFormat="1" x14ac:dyDescent="0.2">
      <c r="A3255" s="66" t="s">
        <v>11</v>
      </c>
      <c r="B3255" s="66" t="s">
        <v>24</v>
      </c>
      <c r="C3255" s="66" t="s">
        <v>9</v>
      </c>
      <c r="D3255" s="66" t="s">
        <v>306</v>
      </c>
      <c r="E3255" s="86">
        <f>+IF(ISNUMBER(DATA!H467),DATA!H467,"n/a")</f>
        <v>26298.77</v>
      </c>
      <c r="F3255" s="77">
        <f>+IF(ISNUMBER(DATA!I467),DATA!I467,"n/a")</f>
        <v>6.9421728900704804E-2</v>
      </c>
      <c r="G3255" s="86">
        <f>+IF(ISNUMBER(DATA!R467),DATA!R467,"n/a")</f>
        <v>101768.03</v>
      </c>
      <c r="H3255" s="77">
        <f>+IF(ISNUMBER(DATA!S467),DATA!S467,"n/a")</f>
        <v>0.13236397154670401</v>
      </c>
      <c r="I3255" s="86">
        <f>+IF(ISNUMBER(DATA!AB467),DATA!AB467,"n/a")</f>
        <v>193427.29</v>
      </c>
      <c r="J3255" s="77">
        <f>+IF(ISNUMBER(DATA!AC467),DATA!AC467,"n/a")</f>
        <v>0.12641181244779701</v>
      </c>
      <c r="K3255" s="86">
        <f>+IF(ISNUMBER(DATA!AL467),DATA!AL467,"n/a")</f>
        <v>398249.46</v>
      </c>
      <c r="L3255" s="77">
        <f>+IF(ISNUMBER(DATA!AM467),DATA!AM467,"n/a")</f>
        <v>0.172452875426544</v>
      </c>
      <c r="M3255" s="66"/>
      <c r="N3255" s="66"/>
      <c r="O3255" s="66"/>
      <c r="P3255" s="66"/>
      <c r="Q3255" s="66"/>
      <c r="S3255" s="70"/>
      <c r="U3255" s="70"/>
      <c r="W3255" s="70"/>
      <c r="Y3255" s="70"/>
    </row>
    <row r="3256" spans="1:25" s="69" customFormat="1" x14ac:dyDescent="0.2">
      <c r="A3256" s="66" t="s">
        <v>11</v>
      </c>
      <c r="B3256" s="66" t="s">
        <v>24</v>
      </c>
      <c r="C3256" s="66" t="s">
        <v>9</v>
      </c>
      <c r="D3256" s="66" t="s">
        <v>307</v>
      </c>
      <c r="E3256" s="86">
        <f>+IF(ISNUMBER(DATA!H468),DATA!H468,"n/a")</f>
        <v>69057.14</v>
      </c>
      <c r="F3256" s="77">
        <f>+IF(ISNUMBER(DATA!I468),DATA!I468,"n/a")</f>
        <v>7.1969445897994699E-2</v>
      </c>
      <c r="G3256" s="86">
        <f>+IF(ISNUMBER(DATA!R468),DATA!R468,"n/a")</f>
        <v>237409.58</v>
      </c>
      <c r="H3256" s="77">
        <f>+IF(ISNUMBER(DATA!S468),DATA!S468,"n/a")</f>
        <v>0.123096643249738</v>
      </c>
      <c r="I3256" s="86">
        <f>+IF(ISNUMBER(DATA!AB468),DATA!AB468,"n/a")</f>
        <v>452358.95</v>
      </c>
      <c r="J3256" s="77">
        <f>+IF(ISNUMBER(DATA!AC468),DATA!AC468,"n/a")</f>
        <v>0.1046283193992</v>
      </c>
      <c r="K3256" s="86">
        <f>+IF(ISNUMBER(DATA!AL468),DATA!AL468,"n/a")</f>
        <v>886266.9</v>
      </c>
      <c r="L3256" s="77">
        <f>+IF(ISNUMBER(DATA!AM468),DATA!AM468,"n/a")</f>
        <v>0.21293580089154099</v>
      </c>
      <c r="M3256" s="66"/>
      <c r="N3256" s="66"/>
      <c r="O3256" s="66"/>
      <c r="P3256" s="66"/>
      <c r="Q3256" s="66"/>
      <c r="S3256" s="70"/>
      <c r="U3256" s="70"/>
      <c r="W3256" s="70"/>
      <c r="Y3256" s="70"/>
    </row>
    <row r="3257" spans="1:25" s="69" customFormat="1" x14ac:dyDescent="0.2">
      <c r="A3257" s="66" t="s">
        <v>11</v>
      </c>
      <c r="B3257" s="66" t="s">
        <v>24</v>
      </c>
      <c r="C3257" s="66" t="s">
        <v>9</v>
      </c>
      <c r="D3257" s="66" t="s">
        <v>308</v>
      </c>
      <c r="E3257" s="86">
        <f>+IF(ISNUMBER(DATA!H469),DATA!H469,"n/a")</f>
        <v>26097.59</v>
      </c>
      <c r="F3257" s="77">
        <f>+IF(ISNUMBER(DATA!I469),DATA!I469,"n/a")</f>
        <v>-1.04848995909628E-2</v>
      </c>
      <c r="G3257" s="86">
        <f>+IF(ISNUMBER(DATA!R469),DATA!R469,"n/a")</f>
        <v>84365.36</v>
      </c>
      <c r="H3257" s="77">
        <f>+IF(ISNUMBER(DATA!S469),DATA!S469,"n/a")</f>
        <v>-5.62195715016813E-3</v>
      </c>
      <c r="I3257" s="86">
        <f>+IF(ISNUMBER(DATA!AB469),DATA!AB469,"n/a")</f>
        <v>157623.97</v>
      </c>
      <c r="J3257" s="77">
        <f>+IF(ISNUMBER(DATA!AC469),DATA!AC469,"n/a")</f>
        <v>-9.5275345558523499E-4</v>
      </c>
      <c r="K3257" s="86">
        <f>+IF(ISNUMBER(DATA!AL469),DATA!AL469,"n/a")</f>
        <v>304420.40000000002</v>
      </c>
      <c r="L3257" s="77">
        <f>+IF(ISNUMBER(DATA!AM469),DATA!AM469,"n/a")</f>
        <v>4.9154777042668102E-2</v>
      </c>
      <c r="M3257" s="66"/>
      <c r="N3257" s="66"/>
      <c r="O3257" s="66"/>
      <c r="P3257" s="66"/>
      <c r="Q3257" s="66"/>
      <c r="S3257" s="70"/>
      <c r="U3257" s="70"/>
      <c r="W3257" s="70"/>
      <c r="Y3257" s="70"/>
    </row>
    <row r="3258" spans="1:25" s="69" customFormat="1" x14ac:dyDescent="0.2">
      <c r="A3258" s="66" t="s">
        <v>11</v>
      </c>
      <c r="B3258" s="66" t="s">
        <v>24</v>
      </c>
      <c r="C3258" s="66" t="s">
        <v>9</v>
      </c>
      <c r="D3258" s="66" t="s">
        <v>309</v>
      </c>
      <c r="E3258" s="86">
        <f>+IF(ISNUMBER(DATA!H470),DATA!H470,"n/a")</f>
        <v>30780.05</v>
      </c>
      <c r="F3258" s="77">
        <f>+IF(ISNUMBER(DATA!I470),DATA!I470,"n/a")</f>
        <v>2.29981441155435E-2</v>
      </c>
      <c r="G3258" s="86">
        <f>+IF(ISNUMBER(DATA!R470),DATA!R470,"n/a")</f>
        <v>99306.19</v>
      </c>
      <c r="H3258" s="77">
        <f>+IF(ISNUMBER(DATA!S470),DATA!S470,"n/a")</f>
        <v>-1.1086000877917701E-2</v>
      </c>
      <c r="I3258" s="86">
        <f>+IF(ISNUMBER(DATA!AB470),DATA!AB470,"n/a")</f>
        <v>186606.88</v>
      </c>
      <c r="J3258" s="77">
        <f>+IF(ISNUMBER(DATA!AC470),DATA!AC470,"n/a")</f>
        <v>8.8795427100382893E-3</v>
      </c>
      <c r="K3258" s="86">
        <f>+IF(ISNUMBER(DATA!AL470),DATA!AL470,"n/a")</f>
        <v>357329.91</v>
      </c>
      <c r="L3258" s="77">
        <f>+IF(ISNUMBER(DATA!AM470),DATA!AM470,"n/a")</f>
        <v>0.107246930350547</v>
      </c>
      <c r="M3258" s="66"/>
      <c r="N3258" s="66"/>
      <c r="O3258" s="66"/>
      <c r="P3258" s="66"/>
      <c r="Q3258" s="66"/>
      <c r="S3258" s="70"/>
      <c r="U3258" s="70"/>
      <c r="W3258" s="70"/>
      <c r="Y3258" s="70"/>
    </row>
    <row r="3259" spans="1:25" s="69" customFormat="1" x14ac:dyDescent="0.2">
      <c r="A3259" s="66" t="s">
        <v>11</v>
      </c>
      <c r="B3259" s="66" t="s">
        <v>24</v>
      </c>
      <c r="C3259" s="66" t="s">
        <v>9</v>
      </c>
      <c r="D3259" s="66" t="s">
        <v>310</v>
      </c>
      <c r="E3259" s="86">
        <f>+IF(ISNUMBER(DATA!H471),DATA!H471,"n/a")</f>
        <v>16811.98</v>
      </c>
      <c r="F3259" s="77">
        <f>+IF(ISNUMBER(DATA!I471),DATA!I471,"n/a")</f>
        <v>-9.2591828676829597E-3</v>
      </c>
      <c r="G3259" s="86">
        <f>+IF(ISNUMBER(DATA!R471),DATA!R471,"n/a")</f>
        <v>53996.11</v>
      </c>
      <c r="H3259" s="77">
        <f>+IF(ISNUMBER(DATA!S471),DATA!S471,"n/a")</f>
        <v>-5.4393493483868701E-3</v>
      </c>
      <c r="I3259" s="86">
        <f>+IF(ISNUMBER(DATA!AB471),DATA!AB471,"n/a")</f>
        <v>98916.47</v>
      </c>
      <c r="J3259" s="77">
        <f>+IF(ISNUMBER(DATA!AC471),DATA!AC471,"n/a")</f>
        <v>-3.1494396184429597E-2</v>
      </c>
      <c r="K3259" s="86">
        <f>+IF(ISNUMBER(DATA!AL471),DATA!AL471,"n/a")</f>
        <v>193518.73</v>
      </c>
      <c r="L3259" s="77">
        <f>+IF(ISNUMBER(DATA!AM471),DATA!AM471,"n/a")</f>
        <v>1.94066763463174E-2</v>
      </c>
      <c r="M3259" s="66"/>
      <c r="N3259" s="66"/>
      <c r="O3259" s="66"/>
      <c r="P3259" s="66"/>
      <c r="Q3259" s="66"/>
      <c r="S3259" s="70"/>
      <c r="U3259" s="70"/>
      <c r="W3259" s="70"/>
      <c r="Y3259" s="70"/>
    </row>
    <row r="3260" spans="1:25" s="69" customFormat="1" x14ac:dyDescent="0.2">
      <c r="A3260" s="66" t="s">
        <v>11</v>
      </c>
      <c r="B3260" s="66" t="s">
        <v>24</v>
      </c>
      <c r="C3260" s="66" t="s">
        <v>9</v>
      </c>
      <c r="D3260" s="66" t="s">
        <v>311</v>
      </c>
      <c r="E3260" s="86">
        <f>+IF(ISNUMBER(DATA!H472),DATA!H472,"n/a")</f>
        <v>24583.23</v>
      </c>
      <c r="F3260" s="77">
        <f>+IF(ISNUMBER(DATA!I472),DATA!I472,"n/a")</f>
        <v>-0.14397714879469201</v>
      </c>
      <c r="G3260" s="86">
        <f>+IF(ISNUMBER(DATA!R472),DATA!R472,"n/a")</f>
        <v>83123.25</v>
      </c>
      <c r="H3260" s="77">
        <f>+IF(ISNUMBER(DATA!S472),DATA!S472,"n/a")</f>
        <v>-0.13168633875945501</v>
      </c>
      <c r="I3260" s="86">
        <f>+IF(ISNUMBER(DATA!AB472),DATA!AB472,"n/a")</f>
        <v>160299.57999999999</v>
      </c>
      <c r="J3260" s="77">
        <f>+IF(ISNUMBER(DATA!AC472),DATA!AC472,"n/a")</f>
        <v>-0.188275466708649</v>
      </c>
      <c r="K3260" s="86">
        <f>+IF(ISNUMBER(DATA!AL472),DATA!AL472,"n/a")</f>
        <v>325757.59999999998</v>
      </c>
      <c r="L3260" s="77">
        <f>+IF(ISNUMBER(DATA!AM472),DATA!AM472,"n/a")</f>
        <v>-0.19649997387915</v>
      </c>
      <c r="M3260" s="66"/>
      <c r="N3260" s="66"/>
      <c r="O3260" s="66"/>
      <c r="P3260" s="66"/>
      <c r="Q3260" s="66"/>
      <c r="S3260" s="70"/>
      <c r="U3260" s="70"/>
      <c r="W3260" s="70"/>
      <c r="Y3260" s="70"/>
    </row>
    <row r="3261" spans="1:25" s="69" customFormat="1" x14ac:dyDescent="0.2">
      <c r="A3261" s="66" t="s">
        <v>11</v>
      </c>
      <c r="B3261" s="66" t="s">
        <v>24</v>
      </c>
      <c r="C3261" s="66" t="s">
        <v>9</v>
      </c>
      <c r="D3261" s="66" t="s">
        <v>312</v>
      </c>
      <c r="E3261" s="86">
        <f>+IF(ISNUMBER(DATA!H473),DATA!H473,"n/a")</f>
        <v>14750.05</v>
      </c>
      <c r="F3261" s="77">
        <f>+IF(ISNUMBER(DATA!I473),DATA!I473,"n/a")</f>
        <v>9.4050167407651306E-2</v>
      </c>
      <c r="G3261" s="86">
        <f>+IF(ISNUMBER(DATA!R473),DATA!R473,"n/a")</f>
        <v>52106.31</v>
      </c>
      <c r="H3261" s="77">
        <f>+IF(ISNUMBER(DATA!S473),DATA!S473,"n/a")</f>
        <v>0.166171905598514</v>
      </c>
      <c r="I3261" s="86">
        <f>+IF(ISNUMBER(DATA!AB473),DATA!AB473,"n/a")</f>
        <v>98464.9</v>
      </c>
      <c r="J3261" s="77">
        <f>+IF(ISNUMBER(DATA!AC473),DATA!AC473,"n/a")</f>
        <v>0.17425025717496101</v>
      </c>
      <c r="K3261" s="86">
        <f>+IF(ISNUMBER(DATA!AL473),DATA!AL473,"n/a")</f>
        <v>183710.69</v>
      </c>
      <c r="L3261" s="77">
        <f>+IF(ISNUMBER(DATA!AM473),DATA!AM473,"n/a")</f>
        <v>0.203914309094647</v>
      </c>
      <c r="M3261" s="66"/>
      <c r="N3261" s="66"/>
      <c r="O3261" s="66"/>
      <c r="P3261" s="66"/>
      <c r="Q3261" s="66"/>
      <c r="S3261" s="70"/>
      <c r="U3261" s="70"/>
      <c r="W3261" s="70"/>
      <c r="Y3261" s="70"/>
    </row>
    <row r="3262" spans="1:25" s="69" customFormat="1" x14ac:dyDescent="0.2">
      <c r="A3262" s="66" t="s">
        <v>11</v>
      </c>
      <c r="B3262" s="66" t="s">
        <v>24</v>
      </c>
      <c r="C3262" s="66" t="s">
        <v>9</v>
      </c>
      <c r="D3262" s="66" t="s">
        <v>313</v>
      </c>
      <c r="E3262" s="86">
        <f>+IF(ISNUMBER(DATA!H474),DATA!H474,"n/a")</f>
        <v>29795.759999999998</v>
      </c>
      <c r="F3262" s="77">
        <f>+IF(ISNUMBER(DATA!I474),DATA!I474,"n/a")</f>
        <v>-3.96194030933169E-2</v>
      </c>
      <c r="G3262" s="86">
        <f>+IF(ISNUMBER(DATA!R474),DATA!R474,"n/a")</f>
        <v>99171.14</v>
      </c>
      <c r="H3262" s="77">
        <f>+IF(ISNUMBER(DATA!S474),DATA!S474,"n/a")</f>
        <v>-1.7316610567059298E-2</v>
      </c>
      <c r="I3262" s="86">
        <f>+IF(ISNUMBER(DATA!AB474),DATA!AB474,"n/a")</f>
        <v>188146.78</v>
      </c>
      <c r="J3262" s="77">
        <f>+IF(ISNUMBER(DATA!AC474),DATA!AC474,"n/a")</f>
        <v>-7.9966382558156798E-3</v>
      </c>
      <c r="K3262" s="86">
        <f>+IF(ISNUMBER(DATA!AL474),DATA!AL474,"n/a")</f>
        <v>377737.19</v>
      </c>
      <c r="L3262" s="77">
        <f>+IF(ISNUMBER(DATA!AM474),DATA!AM474,"n/a")</f>
        <v>2.61388639661271E-2</v>
      </c>
      <c r="M3262" s="66"/>
      <c r="N3262" s="66"/>
      <c r="O3262" s="66"/>
      <c r="P3262" s="66"/>
      <c r="Q3262" s="66"/>
      <c r="S3262" s="70"/>
      <c r="U3262" s="70"/>
      <c r="W3262" s="70"/>
      <c r="Y3262" s="70"/>
    </row>
    <row r="3263" spans="1:25" s="69" customFormat="1" x14ac:dyDescent="0.2">
      <c r="A3263" s="66" t="s">
        <v>11</v>
      </c>
      <c r="B3263" s="66" t="s">
        <v>24</v>
      </c>
      <c r="C3263" s="66" t="s">
        <v>9</v>
      </c>
      <c r="D3263" s="66" t="s">
        <v>314</v>
      </c>
      <c r="E3263" s="86">
        <f>+IF(ISNUMBER(DATA!H475),DATA!H475,"n/a")</f>
        <v>48225.64</v>
      </c>
      <c r="F3263" s="77">
        <f>+IF(ISNUMBER(DATA!I475),DATA!I475,"n/a")</f>
        <v>-1.4533421228906E-2</v>
      </c>
      <c r="G3263" s="86">
        <f>+IF(ISNUMBER(DATA!R475),DATA!R475,"n/a")</f>
        <v>159294.37</v>
      </c>
      <c r="H3263" s="77">
        <f>+IF(ISNUMBER(DATA!S475),DATA!S475,"n/a")</f>
        <v>1.5612226694701E-2</v>
      </c>
      <c r="I3263" s="86">
        <f>+IF(ISNUMBER(DATA!AB475),DATA!AB475,"n/a")</f>
        <v>299919.65000000002</v>
      </c>
      <c r="J3263" s="77">
        <f>+IF(ISNUMBER(DATA!AC475),DATA!AC475,"n/a")</f>
        <v>-0.16102606251856899</v>
      </c>
      <c r="K3263" s="86">
        <f>+IF(ISNUMBER(DATA!AL475),DATA!AL475,"n/a")</f>
        <v>596342.23</v>
      </c>
      <c r="L3263" s="77">
        <f>+IF(ISNUMBER(DATA!AM475),DATA!AM475,"n/a")</f>
        <v>-0.27330011336714699</v>
      </c>
      <c r="M3263" s="66"/>
      <c r="N3263" s="66"/>
      <c r="O3263" s="66"/>
      <c r="P3263" s="66"/>
      <c r="Q3263" s="66"/>
      <c r="S3263" s="70"/>
      <c r="U3263" s="70"/>
      <c r="W3263" s="70"/>
      <c r="Y3263" s="70"/>
    </row>
    <row r="3264" spans="1:25" s="69" customFormat="1" x14ac:dyDescent="0.2">
      <c r="A3264" s="66" t="s">
        <v>11</v>
      </c>
      <c r="B3264" s="66" t="s">
        <v>24</v>
      </c>
      <c r="C3264" s="66" t="s">
        <v>9</v>
      </c>
      <c r="D3264" s="66" t="s">
        <v>315</v>
      </c>
      <c r="E3264" s="86">
        <f>+IF(ISNUMBER(DATA!H476),DATA!H476,"n/a")</f>
        <v>72886.75</v>
      </c>
      <c r="F3264" s="77">
        <f>+IF(ISNUMBER(DATA!I476),DATA!I476,"n/a")</f>
        <v>4.1422542724444998E-3</v>
      </c>
      <c r="G3264" s="86">
        <f>+IF(ISNUMBER(DATA!R476),DATA!R476,"n/a")</f>
        <v>253063.97</v>
      </c>
      <c r="H3264" s="77">
        <f>+IF(ISNUMBER(DATA!S476),DATA!S476,"n/a")</f>
        <v>7.6250876412392393E-2</v>
      </c>
      <c r="I3264" s="86">
        <f>+IF(ISNUMBER(DATA!AB476),DATA!AB476,"n/a")</f>
        <v>493102.14</v>
      </c>
      <c r="J3264" s="77">
        <f>+IF(ISNUMBER(DATA!AC476),DATA!AC476,"n/a")</f>
        <v>8.4700867701934496E-2</v>
      </c>
      <c r="K3264" s="86">
        <f>+IF(ISNUMBER(DATA!AL476),DATA!AL476,"n/a")</f>
        <v>943010.59</v>
      </c>
      <c r="L3264" s="77">
        <f>+IF(ISNUMBER(DATA!AM476),DATA!AM476,"n/a")</f>
        <v>0.13075335806294</v>
      </c>
      <c r="M3264" s="66"/>
      <c r="N3264" s="66"/>
      <c r="O3264" s="66"/>
      <c r="P3264" s="66"/>
      <c r="Q3264" s="66"/>
      <c r="S3264" s="70"/>
      <c r="U3264" s="70"/>
      <c r="W3264" s="70"/>
      <c r="Y3264" s="70"/>
    </row>
    <row r="3265" spans="1:25" s="69" customFormat="1" x14ac:dyDescent="0.2">
      <c r="A3265" s="66" t="s">
        <v>11</v>
      </c>
      <c r="B3265" s="66" t="s">
        <v>24</v>
      </c>
      <c r="C3265" s="66" t="s">
        <v>9</v>
      </c>
      <c r="D3265" s="66" t="s">
        <v>316</v>
      </c>
      <c r="E3265" s="86">
        <f>+IF(ISNUMBER(DATA!H477),DATA!H477,"n/a")</f>
        <v>48585.54</v>
      </c>
      <c r="F3265" s="77">
        <f>+IF(ISNUMBER(DATA!I477),DATA!I477,"n/a")</f>
        <v>0.26670250641882598</v>
      </c>
      <c r="G3265" s="86">
        <f>+IF(ISNUMBER(DATA!R477),DATA!R477,"n/a")</f>
        <v>142429.9</v>
      </c>
      <c r="H3265" s="77">
        <f>+IF(ISNUMBER(DATA!S477),DATA!S477,"n/a")</f>
        <v>9.4663184667418701E-2</v>
      </c>
      <c r="I3265" s="86">
        <f>+IF(ISNUMBER(DATA!AB477),DATA!AB477,"n/a")</f>
        <v>256810.38</v>
      </c>
      <c r="J3265" s="77">
        <f>+IF(ISNUMBER(DATA!AC477),DATA!AC477,"n/a")</f>
        <v>8.8244271470884497E-2</v>
      </c>
      <c r="K3265" s="86">
        <f>+IF(ISNUMBER(DATA!AL477),DATA!AL477,"n/a")</f>
        <v>493325.21</v>
      </c>
      <c r="L3265" s="77">
        <f>+IF(ISNUMBER(DATA!AM477),DATA!AM477,"n/a")</f>
        <v>0.118445181733633</v>
      </c>
      <c r="M3265" s="66"/>
      <c r="N3265" s="66"/>
      <c r="O3265" s="66"/>
      <c r="P3265" s="66"/>
      <c r="Q3265" s="66"/>
      <c r="S3265" s="70"/>
      <c r="U3265" s="70"/>
      <c r="W3265" s="70"/>
      <c r="Y3265" s="70"/>
    </row>
    <row r="3266" spans="1:25" s="69" customFormat="1" x14ac:dyDescent="0.2">
      <c r="A3266" s="66" t="s">
        <v>11</v>
      </c>
      <c r="B3266" s="66" t="s">
        <v>24</v>
      </c>
      <c r="C3266" s="66" t="s">
        <v>9</v>
      </c>
      <c r="D3266" s="66" t="s">
        <v>317</v>
      </c>
      <c r="E3266" s="86">
        <f>+IF(ISNUMBER(DATA!H478),DATA!H478,"n/a")</f>
        <v>24625.06</v>
      </c>
      <c r="F3266" s="77">
        <f>+IF(ISNUMBER(DATA!I478),DATA!I478,"n/a")</f>
        <v>0.111022079169548</v>
      </c>
      <c r="G3266" s="86">
        <f>+IF(ISNUMBER(DATA!R478),DATA!R478,"n/a")</f>
        <v>85425.76</v>
      </c>
      <c r="H3266" s="77">
        <f>+IF(ISNUMBER(DATA!S478),DATA!S478,"n/a")</f>
        <v>0.112438573882714</v>
      </c>
      <c r="I3266" s="86">
        <f>+IF(ISNUMBER(DATA!AB478),DATA!AB478,"n/a")</f>
        <v>163985.22</v>
      </c>
      <c r="J3266" s="77">
        <f>+IF(ISNUMBER(DATA!AC478),DATA!AC478,"n/a")</f>
        <v>0.10429713334317001</v>
      </c>
      <c r="K3266" s="86">
        <f>+IF(ISNUMBER(DATA!AL478),DATA!AL478,"n/a")</f>
        <v>311825.96000000002</v>
      </c>
      <c r="L3266" s="77">
        <f>+IF(ISNUMBER(DATA!AM478),DATA!AM478,"n/a")</f>
        <v>9.5514942433515299E-2</v>
      </c>
      <c r="M3266" s="66"/>
      <c r="N3266" s="66"/>
      <c r="O3266" s="66"/>
      <c r="P3266" s="66"/>
      <c r="Q3266" s="66"/>
      <c r="S3266" s="70"/>
      <c r="U3266" s="70"/>
      <c r="W3266" s="70"/>
      <c r="Y3266" s="70"/>
    </row>
    <row r="3267" spans="1:25" s="69" customFormat="1" x14ac:dyDescent="0.2">
      <c r="A3267" s="66" t="s">
        <v>11</v>
      </c>
      <c r="B3267" s="66" t="s">
        <v>24</v>
      </c>
      <c r="C3267" s="66" t="s">
        <v>9</v>
      </c>
      <c r="D3267" s="66" t="s">
        <v>318</v>
      </c>
      <c r="E3267" s="86">
        <f>+IF(ISNUMBER(DATA!H479),DATA!H479,"n/a")</f>
        <v>59010.43</v>
      </c>
      <c r="F3267" s="77">
        <f>+IF(ISNUMBER(DATA!I479),DATA!I479,"n/a")</f>
        <v>0.33232553571468898</v>
      </c>
      <c r="G3267" s="86">
        <f>+IF(ISNUMBER(DATA!R479),DATA!R479,"n/a")</f>
        <v>177881.62</v>
      </c>
      <c r="H3267" s="77">
        <f>+IF(ISNUMBER(DATA!S479),DATA!S479,"n/a")</f>
        <v>0.122159032484152</v>
      </c>
      <c r="I3267" s="86">
        <f>+IF(ISNUMBER(DATA!AB479),DATA!AB479,"n/a")</f>
        <v>330222.67</v>
      </c>
      <c r="J3267" s="77">
        <f>+IF(ISNUMBER(DATA!AC479),DATA!AC479,"n/a")</f>
        <v>9.7781334111678303E-2</v>
      </c>
      <c r="K3267" s="86">
        <f>+IF(ISNUMBER(DATA!AL479),DATA!AL479,"n/a")</f>
        <v>600074.51</v>
      </c>
      <c r="L3267" s="77">
        <f>+IF(ISNUMBER(DATA!AM479),DATA!AM479,"n/a")</f>
        <v>0.121682065199918</v>
      </c>
      <c r="M3267" s="66"/>
      <c r="N3267" s="66"/>
      <c r="O3267" s="66"/>
      <c r="P3267" s="66"/>
      <c r="Q3267" s="66"/>
      <c r="S3267" s="70"/>
      <c r="U3267" s="70"/>
      <c r="W3267" s="70"/>
      <c r="Y3267" s="70"/>
    </row>
    <row r="3268" spans="1:25" s="69" customFormat="1" x14ac:dyDescent="0.2">
      <c r="A3268" s="66" t="s">
        <v>11</v>
      </c>
      <c r="B3268" s="66" t="s">
        <v>24</v>
      </c>
      <c r="C3268" s="66" t="s">
        <v>9</v>
      </c>
      <c r="D3268" s="66" t="s">
        <v>344</v>
      </c>
      <c r="E3268" s="86">
        <f>+IF(ISNUMBER(DATA!H480),DATA!H480,"n/a")</f>
        <v>19382.96</v>
      </c>
      <c r="F3268" s="77">
        <f>+IF(ISNUMBER(DATA!I480),DATA!I480,"n/a")</f>
        <v>-0.29925793420393298</v>
      </c>
      <c r="G3268" s="86">
        <f>+IF(ISNUMBER(DATA!R480),DATA!R480,"n/a")</f>
        <v>76149.960000000006</v>
      </c>
      <c r="H3268" s="77">
        <f>+IF(ISNUMBER(DATA!S480),DATA!S480,"n/a")</f>
        <v>0.11897346510630399</v>
      </c>
      <c r="I3268" s="86">
        <f>+IF(ISNUMBER(DATA!AB480),DATA!AB480,"n/a")</f>
        <v>140728.88</v>
      </c>
      <c r="J3268" s="77">
        <f>+IF(ISNUMBER(DATA!AC480),DATA!AC480,"n/a")</f>
        <v>0.12787474904526999</v>
      </c>
      <c r="K3268" s="86">
        <f>+IF(ISNUMBER(DATA!AL480),DATA!AL480,"n/a")</f>
        <v>278115.71000000002</v>
      </c>
      <c r="L3268" s="77">
        <f>+IF(ISNUMBER(DATA!AM480),DATA!AM480,"n/a")</f>
        <v>0.16351401881983299</v>
      </c>
      <c r="M3268" s="66"/>
      <c r="N3268" s="66"/>
      <c r="O3268" s="66"/>
      <c r="P3268" s="66"/>
      <c r="Q3268" s="66"/>
      <c r="S3268" s="70"/>
      <c r="U3268" s="70"/>
      <c r="W3268" s="70"/>
      <c r="Y3268" s="70"/>
    </row>
    <row r="3269" spans="1:25" s="69" customFormat="1" x14ac:dyDescent="0.2">
      <c r="A3269" s="66" t="s">
        <v>11</v>
      </c>
      <c r="B3269" s="66" t="s">
        <v>24</v>
      </c>
      <c r="C3269" s="66" t="s">
        <v>9</v>
      </c>
      <c r="D3269" s="66" t="s">
        <v>345</v>
      </c>
      <c r="E3269" s="86">
        <f>+IF(ISNUMBER(DATA!H481),DATA!H481,"n/a")</f>
        <v>107577.56</v>
      </c>
      <c r="F3269" s="77">
        <f>+IF(ISNUMBER(DATA!I481),DATA!I481,"n/a")</f>
        <v>6.6019918713889902E-2</v>
      </c>
      <c r="G3269" s="86">
        <f>+IF(ISNUMBER(DATA!R481),DATA!R481,"n/a")</f>
        <v>348721.85</v>
      </c>
      <c r="H3269" s="77">
        <f>+IF(ISNUMBER(DATA!S481),DATA!S481,"n/a")</f>
        <v>7.3121756852739306E-2</v>
      </c>
      <c r="I3269" s="86">
        <f>+IF(ISNUMBER(DATA!AB481),DATA!AB481,"n/a")</f>
        <v>654750.49</v>
      </c>
      <c r="J3269" s="77">
        <f>+IF(ISNUMBER(DATA!AC481),DATA!AC481,"n/a")</f>
        <v>4.9689531808037798E-2</v>
      </c>
      <c r="K3269" s="86">
        <f>+IF(ISNUMBER(DATA!AL481),DATA!AL481,"n/a")</f>
        <v>1293695.68</v>
      </c>
      <c r="L3269" s="77">
        <f>+IF(ISNUMBER(DATA!AM481),DATA!AM481,"n/a")</f>
        <v>0.12509654277210999</v>
      </c>
      <c r="M3269" s="66"/>
      <c r="N3269" s="66"/>
      <c r="O3269" s="66"/>
      <c r="P3269" s="66"/>
      <c r="Q3269" s="66"/>
      <c r="S3269" s="70"/>
      <c r="U3269" s="70"/>
      <c r="W3269" s="70"/>
      <c r="Y3269" s="70"/>
    </row>
    <row r="3270" spans="1:25" x14ac:dyDescent="0.2">
      <c r="E3270" s="100"/>
      <c r="F3270" s="102"/>
      <c r="G3270" s="100"/>
      <c r="H3270" s="102"/>
      <c r="I3270" s="100"/>
      <c r="J3270" s="102"/>
      <c r="K3270" s="100"/>
      <c r="L3270" s="102"/>
    </row>
    <row r="3271" spans="1:25" s="69" customFormat="1" x14ac:dyDescent="0.2">
      <c r="A3271" s="66" t="s">
        <v>11</v>
      </c>
      <c r="B3271" s="66" t="s">
        <v>24</v>
      </c>
      <c r="C3271" s="66" t="s">
        <v>25</v>
      </c>
      <c r="D3271" s="66" t="s">
        <v>271</v>
      </c>
      <c r="E3271" s="86">
        <f>+IF(ISNUMBER(DATA!J432),DATA!J432,"n/a")</f>
        <v>28941.41</v>
      </c>
      <c r="F3271" s="77">
        <f>+IF(ISNUMBER(DATA!K432),DATA!K432,"n/a")</f>
        <v>-6.7649260274968903E-3</v>
      </c>
      <c r="G3271" s="86">
        <f>+IF(ISNUMBER(DATA!T432),DATA!T432,"n/a")</f>
        <v>95806.24</v>
      </c>
      <c r="H3271" s="77">
        <f>+IF(ISNUMBER(DATA!U432),DATA!U432,"n/a")</f>
        <v>0.16637286049043901</v>
      </c>
      <c r="I3271" s="86">
        <f>+IF(ISNUMBER(DATA!AD432),DATA!AD432,"n/a")</f>
        <v>182133.58</v>
      </c>
      <c r="J3271" s="77">
        <f>+IF(ISNUMBER(DATA!AE432),DATA!AE432,"n/a")</f>
        <v>0.15238526026166199</v>
      </c>
      <c r="K3271" s="86">
        <f>+IF(ISNUMBER(DATA!AN432),DATA!AN432,"n/a")</f>
        <v>355426.34</v>
      </c>
      <c r="L3271" s="77">
        <f>+IF(ISNUMBER(DATA!AO432),DATA!AO432,"n/a")</f>
        <v>0.17725687083339001</v>
      </c>
      <c r="M3271" s="66"/>
      <c r="N3271" s="66"/>
      <c r="O3271" s="66"/>
      <c r="P3271" s="66"/>
      <c r="Q3271" s="66"/>
      <c r="S3271" s="70"/>
      <c r="U3271" s="70"/>
      <c r="W3271" s="70"/>
      <c r="Y3271" s="70"/>
    </row>
    <row r="3272" spans="1:25" s="69" customFormat="1" x14ac:dyDescent="0.2">
      <c r="A3272" s="66" t="s">
        <v>11</v>
      </c>
      <c r="B3272" s="66" t="s">
        <v>24</v>
      </c>
      <c r="C3272" s="66" t="s">
        <v>25</v>
      </c>
      <c r="D3272" s="66" t="s">
        <v>272</v>
      </c>
      <c r="E3272" s="86">
        <f>+IF(ISNUMBER(DATA!J433),DATA!J433,"n/a")</f>
        <v>83812.42</v>
      </c>
      <c r="F3272" s="77">
        <f>+IF(ISNUMBER(DATA!K433),DATA!K433,"n/a")</f>
        <v>0.27584528208138398</v>
      </c>
      <c r="G3272" s="86">
        <f>+IF(ISNUMBER(DATA!T433),DATA!T433,"n/a")</f>
        <v>271801.75</v>
      </c>
      <c r="H3272" s="77">
        <f>+IF(ISNUMBER(DATA!U433),DATA!U433,"n/a")</f>
        <v>0.21313767872464801</v>
      </c>
      <c r="I3272" s="86">
        <f>+IF(ISNUMBER(DATA!AD433),DATA!AD433,"n/a")</f>
        <v>494391.93</v>
      </c>
      <c r="J3272" s="77">
        <f>+IF(ISNUMBER(DATA!AE433),DATA!AE433,"n/a")</f>
        <v>0.17470269248438</v>
      </c>
      <c r="K3272" s="86">
        <f>+IF(ISNUMBER(DATA!AN433),DATA!AN433,"n/a")</f>
        <v>930668.12</v>
      </c>
      <c r="L3272" s="77">
        <f>+IF(ISNUMBER(DATA!AO433),DATA!AO433,"n/a")</f>
        <v>0.14624578590599999</v>
      </c>
      <c r="M3272" s="66"/>
      <c r="N3272" s="66"/>
      <c r="O3272" s="66"/>
      <c r="P3272" s="66"/>
      <c r="Q3272" s="66"/>
      <c r="S3272" s="70"/>
      <c r="U3272" s="70"/>
      <c r="W3272" s="70"/>
      <c r="Y3272" s="70"/>
    </row>
    <row r="3273" spans="1:25" s="69" customFormat="1" x14ac:dyDescent="0.2">
      <c r="A3273" s="66" t="s">
        <v>11</v>
      </c>
      <c r="B3273" s="66" t="s">
        <v>24</v>
      </c>
      <c r="C3273" s="66" t="s">
        <v>25</v>
      </c>
      <c r="D3273" s="66" t="s">
        <v>273</v>
      </c>
      <c r="E3273" s="86">
        <f>+IF(ISNUMBER(DATA!J434),DATA!J434,"n/a")</f>
        <v>139502.53</v>
      </c>
      <c r="F3273" s="77">
        <f>+IF(ISNUMBER(DATA!K434),DATA!K434,"n/a")</f>
        <v>0.116621428977361</v>
      </c>
      <c r="G3273" s="86">
        <f>+IF(ISNUMBER(DATA!T434),DATA!T434,"n/a")</f>
        <v>470852.94</v>
      </c>
      <c r="H3273" s="77">
        <f>+IF(ISNUMBER(DATA!U434),DATA!U434,"n/a")</f>
        <v>2.8919437455003499E-2</v>
      </c>
      <c r="I3273" s="86">
        <f>+IF(ISNUMBER(DATA!AD434),DATA!AD434,"n/a")</f>
        <v>890237.89</v>
      </c>
      <c r="J3273" s="77">
        <f>+IF(ISNUMBER(DATA!AE434),DATA!AE434,"n/a")</f>
        <v>-7.3921366641645503E-2</v>
      </c>
      <c r="K3273" s="86">
        <f>+IF(ISNUMBER(DATA!AN434),DATA!AN434,"n/a")</f>
        <v>1690436.33</v>
      </c>
      <c r="L3273" s="77">
        <f>+IF(ISNUMBER(DATA!AO434),DATA!AO434,"n/a")</f>
        <v>-0.105393935262205</v>
      </c>
      <c r="M3273" s="66"/>
      <c r="N3273" s="66"/>
      <c r="O3273" s="66"/>
      <c r="P3273" s="66"/>
      <c r="Q3273" s="66"/>
      <c r="S3273" s="70"/>
      <c r="U3273" s="70"/>
      <c r="W3273" s="70"/>
      <c r="Y3273" s="70"/>
    </row>
    <row r="3274" spans="1:25" s="69" customFormat="1" x14ac:dyDescent="0.2">
      <c r="A3274" s="66" t="s">
        <v>11</v>
      </c>
      <c r="B3274" s="66" t="s">
        <v>24</v>
      </c>
      <c r="C3274" s="66" t="s">
        <v>25</v>
      </c>
      <c r="D3274" s="66" t="s">
        <v>274</v>
      </c>
      <c r="E3274" s="86">
        <f>+IF(ISNUMBER(DATA!J435),DATA!J435,"n/a")</f>
        <v>59122.76</v>
      </c>
      <c r="F3274" s="77">
        <f>+IF(ISNUMBER(DATA!K435),DATA!K435,"n/a")</f>
        <v>0.28017339563566201</v>
      </c>
      <c r="G3274" s="86">
        <f>+IF(ISNUMBER(DATA!T435),DATA!T435,"n/a")</f>
        <v>179682.57</v>
      </c>
      <c r="H3274" s="77">
        <f>+IF(ISNUMBER(DATA!U435),DATA!U435,"n/a")</f>
        <v>0.12247972765513</v>
      </c>
      <c r="I3274" s="86">
        <f>+IF(ISNUMBER(DATA!AD435),DATA!AD435,"n/a")</f>
        <v>321059.26</v>
      </c>
      <c r="J3274" s="77">
        <f>+IF(ISNUMBER(DATA!AE435),DATA!AE435,"n/a")</f>
        <v>9.8844482241672693E-2</v>
      </c>
      <c r="K3274" s="86">
        <f>+IF(ISNUMBER(DATA!AN435),DATA!AN435,"n/a")</f>
        <v>624554.23999999999</v>
      </c>
      <c r="L3274" s="77">
        <f>+IF(ISNUMBER(DATA!AO435),DATA!AO435,"n/a")</f>
        <v>0.100532130236358</v>
      </c>
      <c r="M3274" s="66"/>
      <c r="N3274" s="66"/>
      <c r="O3274" s="66"/>
      <c r="P3274" s="66"/>
      <c r="Q3274" s="66"/>
      <c r="S3274" s="70"/>
      <c r="U3274" s="70"/>
      <c r="W3274" s="70"/>
      <c r="Y3274" s="70"/>
    </row>
    <row r="3275" spans="1:25" s="69" customFormat="1" x14ac:dyDescent="0.2">
      <c r="A3275" s="66" t="s">
        <v>11</v>
      </c>
      <c r="B3275" s="66" t="s">
        <v>24</v>
      </c>
      <c r="C3275" s="66" t="s">
        <v>25</v>
      </c>
      <c r="D3275" s="66" t="s">
        <v>275</v>
      </c>
      <c r="E3275" s="86">
        <f>+IF(ISNUMBER(DATA!J436),DATA!J436,"n/a")</f>
        <v>105080.74</v>
      </c>
      <c r="F3275" s="77">
        <f>+IF(ISNUMBER(DATA!K436),DATA!K436,"n/a")</f>
        <v>4.0257936217233899E-2</v>
      </c>
      <c r="G3275" s="86">
        <f>+IF(ISNUMBER(DATA!T436),DATA!T436,"n/a")</f>
        <v>348806.2</v>
      </c>
      <c r="H3275" s="77">
        <f>+IF(ISNUMBER(DATA!U436),DATA!U436,"n/a")</f>
        <v>-9.3726029830329793E-2</v>
      </c>
      <c r="I3275" s="86">
        <f>+IF(ISNUMBER(DATA!AD436),DATA!AD436,"n/a")</f>
        <v>670205.04</v>
      </c>
      <c r="J3275" s="77">
        <f>+IF(ISNUMBER(DATA!AE436),DATA!AE436,"n/a")</f>
        <v>-0.18951420666789701</v>
      </c>
      <c r="K3275" s="86">
        <f>+IF(ISNUMBER(DATA!AN436),DATA!AN436,"n/a")</f>
        <v>1368474.23</v>
      </c>
      <c r="L3275" s="77">
        <f>+IF(ISNUMBER(DATA!AO436),DATA!AO436,"n/a")</f>
        <v>-0.17551869300605399</v>
      </c>
      <c r="M3275" s="66"/>
      <c r="N3275" s="66"/>
      <c r="O3275" s="66"/>
      <c r="P3275" s="66"/>
      <c r="Q3275" s="66"/>
      <c r="S3275" s="70"/>
      <c r="U3275" s="70"/>
      <c r="W3275" s="70"/>
      <c r="Y3275" s="70"/>
    </row>
    <row r="3276" spans="1:25" s="69" customFormat="1" x14ac:dyDescent="0.2">
      <c r="A3276" s="66" t="s">
        <v>11</v>
      </c>
      <c r="B3276" s="66" t="s">
        <v>24</v>
      </c>
      <c r="C3276" s="66" t="s">
        <v>25</v>
      </c>
      <c r="D3276" s="66" t="s">
        <v>276</v>
      </c>
      <c r="E3276" s="86">
        <f>+IF(ISNUMBER(DATA!J437),DATA!J437,"n/a")</f>
        <v>55433.46</v>
      </c>
      <c r="F3276" s="77">
        <f>+IF(ISNUMBER(DATA!K437),DATA!K437,"n/a")</f>
        <v>-7.2341624728292295E-2</v>
      </c>
      <c r="G3276" s="86">
        <f>+IF(ISNUMBER(DATA!T437),DATA!T437,"n/a")</f>
        <v>196299.69</v>
      </c>
      <c r="H3276" s="77">
        <f>+IF(ISNUMBER(DATA!U437),DATA!U437,"n/a")</f>
        <v>-5.3793081042581903E-2</v>
      </c>
      <c r="I3276" s="86">
        <f>+IF(ISNUMBER(DATA!AD437),DATA!AD437,"n/a")</f>
        <v>380467.59</v>
      </c>
      <c r="J3276" s="77">
        <f>+IF(ISNUMBER(DATA!AE437),DATA!AE437,"n/a")</f>
        <v>-3.2073975080638001E-2</v>
      </c>
      <c r="K3276" s="86">
        <f>+IF(ISNUMBER(DATA!AN437),DATA!AN437,"n/a")</f>
        <v>805152.39</v>
      </c>
      <c r="L3276" s="77">
        <f>+IF(ISNUMBER(DATA!AO437),DATA!AO437,"n/a")</f>
        <v>-3.2159193599092702E-2</v>
      </c>
      <c r="M3276" s="66"/>
      <c r="N3276" s="66"/>
      <c r="O3276" s="66"/>
      <c r="P3276" s="66"/>
      <c r="Q3276" s="66"/>
      <c r="S3276" s="70"/>
      <c r="U3276" s="70"/>
      <c r="W3276" s="70"/>
      <c r="Y3276" s="70"/>
    </row>
    <row r="3277" spans="1:25" s="69" customFormat="1" x14ac:dyDescent="0.2">
      <c r="A3277" s="66" t="s">
        <v>11</v>
      </c>
      <c r="B3277" s="66" t="s">
        <v>24</v>
      </c>
      <c r="C3277" s="66" t="s">
        <v>25</v>
      </c>
      <c r="D3277" s="66" t="s">
        <v>277</v>
      </c>
      <c r="E3277" s="86">
        <f>+IF(ISNUMBER(DATA!J438),DATA!J438,"n/a")</f>
        <v>28758.2</v>
      </c>
      <c r="F3277" s="77">
        <f>+IF(ISNUMBER(DATA!K438),DATA!K438,"n/a")</f>
        <v>7.1524204865382798E-3</v>
      </c>
      <c r="G3277" s="86">
        <f>+IF(ISNUMBER(DATA!T438),DATA!T438,"n/a")</f>
        <v>91163.77</v>
      </c>
      <c r="H3277" s="77">
        <f>+IF(ISNUMBER(DATA!U438),DATA!U438,"n/a")</f>
        <v>-5.3725826424620302E-2</v>
      </c>
      <c r="I3277" s="86">
        <f>+IF(ISNUMBER(DATA!AD438),DATA!AD438,"n/a")</f>
        <v>174621.72</v>
      </c>
      <c r="J3277" s="77">
        <f>+IF(ISNUMBER(DATA!AE438),DATA!AE438,"n/a")</f>
        <v>-1.3259777401916299E-2</v>
      </c>
      <c r="K3277" s="86">
        <f>+IF(ISNUMBER(DATA!AN438),DATA!AN438,"n/a")</f>
        <v>365015.05</v>
      </c>
      <c r="L3277" s="77">
        <f>+IF(ISNUMBER(DATA!AO438),DATA!AO438,"n/a")</f>
        <v>9.4005483768610204E-2</v>
      </c>
      <c r="M3277" s="66"/>
      <c r="N3277" s="66"/>
      <c r="O3277" s="66"/>
      <c r="P3277" s="66"/>
      <c r="Q3277" s="66"/>
      <c r="S3277" s="70"/>
      <c r="U3277" s="70"/>
      <c r="W3277" s="70"/>
      <c r="Y3277" s="70"/>
    </row>
    <row r="3278" spans="1:25" s="69" customFormat="1" x14ac:dyDescent="0.2">
      <c r="A3278" s="66" t="s">
        <v>11</v>
      </c>
      <c r="B3278" s="66" t="s">
        <v>24</v>
      </c>
      <c r="C3278" s="66" t="s">
        <v>25</v>
      </c>
      <c r="D3278" s="66" t="s">
        <v>278</v>
      </c>
      <c r="E3278" s="86">
        <f>+IF(ISNUMBER(DATA!J439),DATA!J439,"n/a")</f>
        <v>160244.44</v>
      </c>
      <c r="F3278" s="77">
        <f>+IF(ISNUMBER(DATA!K439),DATA!K439,"n/a")</f>
        <v>0.16682949448279799</v>
      </c>
      <c r="G3278" s="86">
        <f>+IF(ISNUMBER(DATA!T439),DATA!T439,"n/a")</f>
        <v>545246.87</v>
      </c>
      <c r="H3278" s="77">
        <f>+IF(ISNUMBER(DATA!U439),DATA!U439,"n/a")</f>
        <v>0.28682890661255001</v>
      </c>
      <c r="I3278" s="86">
        <f>+IF(ISNUMBER(DATA!AD439),DATA!AD439,"n/a")</f>
        <v>994501.13</v>
      </c>
      <c r="J3278" s="77">
        <f>+IF(ISNUMBER(DATA!AE439),DATA!AE439,"n/a")</f>
        <v>0.25219014039320797</v>
      </c>
      <c r="K3278" s="86">
        <f>+IF(ISNUMBER(DATA!AN439),DATA!AN439,"n/a")</f>
        <v>1824861.83</v>
      </c>
      <c r="L3278" s="77">
        <f>+IF(ISNUMBER(DATA!AO439),DATA!AO439,"n/a")</f>
        <v>0.22012746690676799</v>
      </c>
      <c r="M3278" s="66"/>
      <c r="N3278" s="66"/>
      <c r="O3278" s="66"/>
      <c r="P3278" s="66"/>
      <c r="Q3278" s="66"/>
      <c r="S3278" s="70"/>
      <c r="U3278" s="70"/>
      <c r="W3278" s="70"/>
      <c r="Y3278" s="70"/>
    </row>
    <row r="3279" spans="1:25" s="69" customFormat="1" x14ac:dyDescent="0.2">
      <c r="A3279" s="66" t="s">
        <v>11</v>
      </c>
      <c r="B3279" s="66" t="s">
        <v>24</v>
      </c>
      <c r="C3279" s="66" t="s">
        <v>25</v>
      </c>
      <c r="D3279" s="66" t="s">
        <v>279</v>
      </c>
      <c r="E3279" s="86">
        <f>+IF(ISNUMBER(DATA!J440),DATA!J440,"n/a")</f>
        <v>59079.87</v>
      </c>
      <c r="F3279" s="77">
        <f>+IF(ISNUMBER(DATA!K440),DATA!K440,"n/a")</f>
        <v>-0.14119195782935101</v>
      </c>
      <c r="G3279" s="86">
        <f>+IF(ISNUMBER(DATA!T440),DATA!T440,"n/a")</f>
        <v>215498.3</v>
      </c>
      <c r="H3279" s="77">
        <f>+IF(ISNUMBER(DATA!U440),DATA!U440,"n/a")</f>
        <v>0.10462829579728899</v>
      </c>
      <c r="I3279" s="86">
        <f>+IF(ISNUMBER(DATA!AD440),DATA!AD440,"n/a")</f>
        <v>401590.5</v>
      </c>
      <c r="J3279" s="77">
        <f>+IF(ISNUMBER(DATA!AE440),DATA!AE440,"n/a")</f>
        <v>0.13855463137472099</v>
      </c>
      <c r="K3279" s="86">
        <f>+IF(ISNUMBER(DATA!AN440),DATA!AN440,"n/a")</f>
        <v>786553.15</v>
      </c>
      <c r="L3279" s="77">
        <f>+IF(ISNUMBER(DATA!AO440),DATA!AO440,"n/a")</f>
        <v>0.19203200231279499</v>
      </c>
      <c r="M3279" s="66"/>
      <c r="N3279" s="66"/>
      <c r="O3279" s="66"/>
      <c r="P3279" s="66"/>
      <c r="Q3279" s="66"/>
      <c r="S3279" s="70"/>
      <c r="U3279" s="70"/>
      <c r="W3279" s="70"/>
      <c r="Y3279" s="70"/>
    </row>
    <row r="3280" spans="1:25" s="69" customFormat="1" x14ac:dyDescent="0.2">
      <c r="A3280" s="66" t="s">
        <v>11</v>
      </c>
      <c r="B3280" s="66" t="s">
        <v>24</v>
      </c>
      <c r="C3280" s="66" t="s">
        <v>25</v>
      </c>
      <c r="D3280" s="66" t="s">
        <v>280</v>
      </c>
      <c r="E3280" s="86">
        <f>+IF(ISNUMBER(DATA!J441),DATA!J441,"n/a")</f>
        <v>20395.82</v>
      </c>
      <c r="F3280" s="77">
        <f>+IF(ISNUMBER(DATA!K441),DATA!K441,"n/a")</f>
        <v>2.04675699989092E-2</v>
      </c>
      <c r="G3280" s="86">
        <f>+IF(ISNUMBER(DATA!T441),DATA!T441,"n/a")</f>
        <v>85214.26</v>
      </c>
      <c r="H3280" s="77">
        <f>+IF(ISNUMBER(DATA!U441),DATA!U441,"n/a")</f>
        <v>0.12704379723748499</v>
      </c>
      <c r="I3280" s="86">
        <f>+IF(ISNUMBER(DATA!AD441),DATA!AD441,"n/a")</f>
        <v>163312.07</v>
      </c>
      <c r="J3280" s="77">
        <f>+IF(ISNUMBER(DATA!AE441),DATA!AE441,"n/a")</f>
        <v>9.4805054635650601E-2</v>
      </c>
      <c r="K3280" s="86">
        <f>+IF(ISNUMBER(DATA!AN441),DATA!AN441,"n/a")</f>
        <v>351029.43</v>
      </c>
      <c r="L3280" s="77">
        <f>+IF(ISNUMBER(DATA!AO441),DATA!AO441,"n/a")</f>
        <v>0.149897656223512</v>
      </c>
      <c r="M3280" s="66"/>
      <c r="N3280" s="66"/>
      <c r="O3280" s="66"/>
      <c r="P3280" s="66"/>
      <c r="Q3280" s="66"/>
      <c r="S3280" s="70"/>
      <c r="U3280" s="70"/>
      <c r="W3280" s="70"/>
      <c r="Y3280" s="70"/>
    </row>
    <row r="3281" spans="1:25" s="69" customFormat="1" x14ac:dyDescent="0.2">
      <c r="A3281" s="66" t="s">
        <v>11</v>
      </c>
      <c r="B3281" s="66" t="s">
        <v>24</v>
      </c>
      <c r="C3281" s="66" t="s">
        <v>25</v>
      </c>
      <c r="D3281" s="66" t="s">
        <v>281</v>
      </c>
      <c r="E3281" s="86">
        <f>+IF(ISNUMBER(DATA!J442),DATA!J442,"n/a")</f>
        <v>39155.1</v>
      </c>
      <c r="F3281" s="77">
        <f>+IF(ISNUMBER(DATA!K442),DATA!K442,"n/a")</f>
        <v>-0.15080535024879399</v>
      </c>
      <c r="G3281" s="86">
        <f>+IF(ISNUMBER(DATA!T442),DATA!T442,"n/a")</f>
        <v>143355.67000000001</v>
      </c>
      <c r="H3281" s="77">
        <f>+IF(ISNUMBER(DATA!U442),DATA!U442,"n/a")</f>
        <v>7.1926047430720605E-2</v>
      </c>
      <c r="I3281" s="86">
        <f>+IF(ISNUMBER(DATA!AD442),DATA!AD442,"n/a")</f>
        <v>272850.84000000003</v>
      </c>
      <c r="J3281" s="77">
        <f>+IF(ISNUMBER(DATA!AE442),DATA!AE442,"n/a")</f>
        <v>9.4080662908590296E-2</v>
      </c>
      <c r="K3281" s="86">
        <f>+IF(ISNUMBER(DATA!AN442),DATA!AN442,"n/a")</f>
        <v>554751.84</v>
      </c>
      <c r="L3281" s="77">
        <f>+IF(ISNUMBER(DATA!AO442),DATA!AO442,"n/a")</f>
        <v>0.15774926859080399</v>
      </c>
      <c r="M3281" s="66"/>
      <c r="N3281" s="66"/>
      <c r="O3281" s="66"/>
      <c r="P3281" s="66"/>
      <c r="Q3281" s="66"/>
      <c r="S3281" s="70"/>
      <c r="U3281" s="70"/>
      <c r="W3281" s="70"/>
      <c r="Y3281" s="70"/>
    </row>
    <row r="3282" spans="1:25" s="69" customFormat="1" x14ac:dyDescent="0.2">
      <c r="A3282" s="66" t="s">
        <v>11</v>
      </c>
      <c r="B3282" s="66" t="s">
        <v>24</v>
      </c>
      <c r="C3282" s="66" t="s">
        <v>25</v>
      </c>
      <c r="D3282" s="66" t="s">
        <v>282</v>
      </c>
      <c r="E3282" s="86">
        <f>+IF(ISNUMBER(DATA!J443),DATA!J443,"n/a")</f>
        <v>80797.42</v>
      </c>
      <c r="F3282" s="77">
        <f>+IF(ISNUMBER(DATA!K443),DATA!K443,"n/a")</f>
        <v>4.7841319595971703E-2</v>
      </c>
      <c r="G3282" s="86">
        <f>+IF(ISNUMBER(DATA!T443),DATA!T443,"n/a")</f>
        <v>269734.28000000003</v>
      </c>
      <c r="H3282" s="77">
        <f>+IF(ISNUMBER(DATA!U443),DATA!U443,"n/a")</f>
        <v>6.1048687959945801E-2</v>
      </c>
      <c r="I3282" s="86">
        <f>+IF(ISNUMBER(DATA!AD443),DATA!AD443,"n/a")</f>
        <v>508883.59</v>
      </c>
      <c r="J3282" s="77">
        <f>+IF(ISNUMBER(DATA!AE443),DATA!AE443,"n/a")</f>
        <v>8.5102684537640999E-2</v>
      </c>
      <c r="K3282" s="86">
        <f>+IF(ISNUMBER(DATA!AN443),DATA!AN443,"n/a")</f>
        <v>996971.69</v>
      </c>
      <c r="L3282" s="77">
        <f>+IF(ISNUMBER(DATA!AO443),DATA!AO443,"n/a")</f>
        <v>0.13535581666646501</v>
      </c>
      <c r="M3282" s="66"/>
      <c r="N3282" s="66"/>
      <c r="O3282" s="66"/>
      <c r="P3282" s="66"/>
      <c r="Q3282" s="66"/>
      <c r="S3282" s="70"/>
      <c r="U3282" s="70"/>
      <c r="W3282" s="70"/>
      <c r="Y3282" s="70"/>
    </row>
    <row r="3283" spans="1:25" s="69" customFormat="1" x14ac:dyDescent="0.2">
      <c r="A3283" s="66" t="s">
        <v>11</v>
      </c>
      <c r="B3283" s="66" t="s">
        <v>24</v>
      </c>
      <c r="C3283" s="66" t="s">
        <v>25</v>
      </c>
      <c r="D3283" s="66" t="s">
        <v>283</v>
      </c>
      <c r="E3283" s="86">
        <f>+IF(ISNUMBER(DATA!J444),DATA!J444,"n/a")</f>
        <v>100301.97</v>
      </c>
      <c r="F3283" s="77">
        <f>+IF(ISNUMBER(DATA!K444),DATA!K444,"n/a")</f>
        <v>0.140482902586822</v>
      </c>
      <c r="G3283" s="86">
        <f>+IF(ISNUMBER(DATA!T444),DATA!T444,"n/a")</f>
        <v>329526.62</v>
      </c>
      <c r="H3283" s="77">
        <f>+IF(ISNUMBER(DATA!U444),DATA!U444,"n/a")</f>
        <v>0.16052840171733099</v>
      </c>
      <c r="I3283" s="86">
        <f>+IF(ISNUMBER(DATA!AD444),DATA!AD444,"n/a")</f>
        <v>628020.91</v>
      </c>
      <c r="J3283" s="77">
        <f>+IF(ISNUMBER(DATA!AE444),DATA!AE444,"n/a")</f>
        <v>0.193200076575055</v>
      </c>
      <c r="K3283" s="86">
        <f>+IF(ISNUMBER(DATA!AN444),DATA!AN444,"n/a")</f>
        <v>1194607.6599999999</v>
      </c>
      <c r="L3283" s="77">
        <f>+IF(ISNUMBER(DATA!AO444),DATA!AO444,"n/a")</f>
        <v>0.209852380726294</v>
      </c>
      <c r="M3283" s="66"/>
      <c r="N3283" s="66"/>
      <c r="O3283" s="66"/>
      <c r="P3283" s="66"/>
      <c r="Q3283" s="66"/>
      <c r="S3283" s="70"/>
      <c r="U3283" s="70"/>
      <c r="W3283" s="70"/>
      <c r="Y3283" s="70"/>
    </row>
    <row r="3284" spans="1:25" s="69" customFormat="1" x14ac:dyDescent="0.2">
      <c r="A3284" s="66" t="s">
        <v>11</v>
      </c>
      <c r="B3284" s="66" t="s">
        <v>24</v>
      </c>
      <c r="C3284" s="66" t="s">
        <v>25</v>
      </c>
      <c r="D3284" s="66" t="s">
        <v>284</v>
      </c>
      <c r="E3284" s="86">
        <f>+IF(ISNUMBER(DATA!J445),DATA!J445,"n/a")</f>
        <v>85782.71</v>
      </c>
      <c r="F3284" s="77">
        <f>+IF(ISNUMBER(DATA!K445),DATA!K445,"n/a")</f>
        <v>-0.26967538189926599</v>
      </c>
      <c r="G3284" s="86">
        <f>+IF(ISNUMBER(DATA!T445),DATA!T445,"n/a")</f>
        <v>345772.37</v>
      </c>
      <c r="H3284" s="77">
        <f>+IF(ISNUMBER(DATA!U445),DATA!U445,"n/a")</f>
        <v>0.215961889876744</v>
      </c>
      <c r="I3284" s="86">
        <f>+IF(ISNUMBER(DATA!AD445),DATA!AD445,"n/a")</f>
        <v>638758.37</v>
      </c>
      <c r="J3284" s="77">
        <f>+IF(ISNUMBER(DATA!AE445),DATA!AE445,"n/a")</f>
        <v>0.19309485160027701</v>
      </c>
      <c r="K3284" s="86">
        <f>+IF(ISNUMBER(DATA!AN445),DATA!AN445,"n/a")</f>
        <v>1203490.3799999999</v>
      </c>
      <c r="L3284" s="77">
        <f>+IF(ISNUMBER(DATA!AO445),DATA!AO445,"n/a")</f>
        <v>0.16031305428952</v>
      </c>
      <c r="M3284" s="66"/>
      <c r="N3284" s="66"/>
      <c r="O3284" s="66"/>
      <c r="P3284" s="66"/>
      <c r="Q3284" s="66"/>
      <c r="S3284" s="70"/>
      <c r="U3284" s="70"/>
      <c r="W3284" s="70"/>
      <c r="Y3284" s="70"/>
    </row>
    <row r="3285" spans="1:25" s="69" customFormat="1" x14ac:dyDescent="0.2">
      <c r="A3285" s="66" t="s">
        <v>11</v>
      </c>
      <c r="B3285" s="66" t="s">
        <v>24</v>
      </c>
      <c r="C3285" s="66" t="s">
        <v>25</v>
      </c>
      <c r="D3285" s="66" t="s">
        <v>285</v>
      </c>
      <c r="E3285" s="86">
        <f>+IF(ISNUMBER(DATA!J446),DATA!J446,"n/a")</f>
        <v>50081.54</v>
      </c>
      <c r="F3285" s="77">
        <f>+IF(ISNUMBER(DATA!K446),DATA!K446,"n/a")</f>
        <v>-0.35126505253904999</v>
      </c>
      <c r="G3285" s="86">
        <f>+IF(ISNUMBER(DATA!T446),DATA!T446,"n/a")</f>
        <v>222493.99</v>
      </c>
      <c r="H3285" s="77">
        <f>+IF(ISNUMBER(DATA!U446),DATA!U446,"n/a")</f>
        <v>0.35147310295429701</v>
      </c>
      <c r="I3285" s="86">
        <f>+IF(ISNUMBER(DATA!AD446),DATA!AD446,"n/a")</f>
        <v>411635.14</v>
      </c>
      <c r="J3285" s="77">
        <f>+IF(ISNUMBER(DATA!AE446),DATA!AE446,"n/a")</f>
        <v>0.29293247514152199</v>
      </c>
      <c r="K3285" s="86">
        <f>+IF(ISNUMBER(DATA!AN446),DATA!AN446,"n/a")</f>
        <v>786506.92</v>
      </c>
      <c r="L3285" s="77">
        <f>+IF(ISNUMBER(DATA!AO446),DATA!AO446,"n/a")</f>
        <v>0.148752701425587</v>
      </c>
      <c r="M3285" s="66"/>
      <c r="N3285" s="66"/>
      <c r="O3285" s="66"/>
      <c r="P3285" s="66"/>
      <c r="Q3285" s="66"/>
      <c r="S3285" s="70"/>
      <c r="U3285" s="70"/>
      <c r="W3285" s="70"/>
      <c r="Y3285" s="70"/>
    </row>
    <row r="3286" spans="1:25" s="69" customFormat="1" x14ac:dyDescent="0.2">
      <c r="A3286" s="66" t="s">
        <v>11</v>
      </c>
      <c r="B3286" s="66" t="s">
        <v>24</v>
      </c>
      <c r="C3286" s="66" t="s">
        <v>25</v>
      </c>
      <c r="D3286" s="66" t="s">
        <v>286</v>
      </c>
      <c r="E3286" s="86">
        <f>+IF(ISNUMBER(DATA!J447),DATA!J447,"n/a")</f>
        <v>64789.33</v>
      </c>
      <c r="F3286" s="77">
        <f>+IF(ISNUMBER(DATA!K447),DATA!K447,"n/a")</f>
        <v>7.8180816071001205E-2</v>
      </c>
      <c r="G3286" s="86">
        <f>+IF(ISNUMBER(DATA!T447),DATA!T447,"n/a")</f>
        <v>213714.49</v>
      </c>
      <c r="H3286" s="77">
        <f>+IF(ISNUMBER(DATA!U447),DATA!U447,"n/a")</f>
        <v>-3.2975385032505598E-2</v>
      </c>
      <c r="I3286" s="86">
        <f>+IF(ISNUMBER(DATA!AD447),DATA!AD447,"n/a")</f>
        <v>396964.53</v>
      </c>
      <c r="J3286" s="77">
        <f>+IF(ISNUMBER(DATA!AE447),DATA!AE447,"n/a")</f>
        <v>-0.20411746222869101</v>
      </c>
      <c r="K3286" s="86">
        <f>+IF(ISNUMBER(DATA!AN447),DATA!AN447,"n/a")</f>
        <v>802290.3</v>
      </c>
      <c r="L3286" s="77">
        <f>+IF(ISNUMBER(DATA!AO447),DATA!AO447,"n/a")</f>
        <v>-0.23518981215899301</v>
      </c>
      <c r="M3286" s="66"/>
      <c r="N3286" s="66"/>
      <c r="O3286" s="66"/>
      <c r="P3286" s="66"/>
      <c r="Q3286" s="66"/>
      <c r="S3286" s="70"/>
      <c r="U3286" s="70"/>
      <c r="W3286" s="70"/>
      <c r="Y3286" s="70"/>
    </row>
    <row r="3287" spans="1:25" s="69" customFormat="1" x14ac:dyDescent="0.2">
      <c r="A3287" s="66" t="s">
        <v>11</v>
      </c>
      <c r="B3287" s="66" t="s">
        <v>24</v>
      </c>
      <c r="C3287" s="66" t="s">
        <v>25</v>
      </c>
      <c r="D3287" s="66" t="s">
        <v>287</v>
      </c>
      <c r="E3287" s="86">
        <f>+IF(ISNUMBER(DATA!J448),DATA!J448,"n/a")</f>
        <v>65418.82</v>
      </c>
      <c r="F3287" s="77">
        <f>+IF(ISNUMBER(DATA!K448),DATA!K448,"n/a")</f>
        <v>-0.16535121842802999</v>
      </c>
      <c r="G3287" s="86">
        <f>+IF(ISNUMBER(DATA!T448),DATA!T448,"n/a")</f>
        <v>220885.17</v>
      </c>
      <c r="H3287" s="77">
        <f>+IF(ISNUMBER(DATA!U448),DATA!U448,"n/a")</f>
        <v>-0.106429563738039</v>
      </c>
      <c r="I3287" s="86">
        <f>+IF(ISNUMBER(DATA!AD448),DATA!AD448,"n/a")</f>
        <v>408321.06</v>
      </c>
      <c r="J3287" s="77">
        <f>+IF(ISNUMBER(DATA!AE448),DATA!AE448,"n/a")</f>
        <v>-0.28228843369999301</v>
      </c>
      <c r="K3287" s="86">
        <f>+IF(ISNUMBER(DATA!AN448),DATA!AN448,"n/a")</f>
        <v>844568.18</v>
      </c>
      <c r="L3287" s="77">
        <f>+IF(ISNUMBER(DATA!AO448),DATA!AO448,"n/a")</f>
        <v>-0.310273800013107</v>
      </c>
      <c r="M3287" s="66"/>
      <c r="N3287" s="66"/>
      <c r="O3287" s="66"/>
      <c r="P3287" s="66"/>
      <c r="Q3287" s="66"/>
      <c r="S3287" s="70"/>
      <c r="U3287" s="70"/>
      <c r="W3287" s="70"/>
      <c r="Y3287" s="70"/>
    </row>
    <row r="3288" spans="1:25" s="69" customFormat="1" x14ac:dyDescent="0.2">
      <c r="A3288" s="66" t="s">
        <v>11</v>
      </c>
      <c r="B3288" s="66" t="s">
        <v>24</v>
      </c>
      <c r="C3288" s="66" t="s">
        <v>25</v>
      </c>
      <c r="D3288" s="66" t="s">
        <v>288</v>
      </c>
      <c r="E3288" s="86">
        <f>+IF(ISNUMBER(DATA!J449),DATA!J449,"n/a")</f>
        <v>69609.17</v>
      </c>
      <c r="F3288" s="77">
        <f>+IF(ISNUMBER(DATA!K449),DATA!K449,"n/a")</f>
        <v>7.2515285566570095E-2</v>
      </c>
      <c r="G3288" s="86">
        <f>+IF(ISNUMBER(DATA!T449),DATA!T449,"n/a")</f>
        <v>234561.36</v>
      </c>
      <c r="H3288" s="77">
        <f>+IF(ISNUMBER(DATA!U449),DATA!U449,"n/a")</f>
        <v>0.13351377180319601</v>
      </c>
      <c r="I3288" s="86">
        <f>+IF(ISNUMBER(DATA!AD449),DATA!AD449,"n/a")</f>
        <v>436870.75</v>
      </c>
      <c r="J3288" s="77">
        <f>+IF(ISNUMBER(DATA!AE449),DATA!AE449,"n/a")</f>
        <v>0.15405694686829899</v>
      </c>
      <c r="K3288" s="86">
        <f>+IF(ISNUMBER(DATA!AN449),DATA!AN449,"n/a")</f>
        <v>845990.39</v>
      </c>
      <c r="L3288" s="77">
        <f>+IF(ISNUMBER(DATA!AO449),DATA!AO449,"n/a")</f>
        <v>0.25762011984334199</v>
      </c>
      <c r="M3288" s="66"/>
      <c r="N3288" s="66"/>
      <c r="O3288" s="66"/>
      <c r="P3288" s="66"/>
      <c r="Q3288" s="66"/>
      <c r="S3288" s="70"/>
      <c r="U3288" s="70"/>
      <c r="W3288" s="70"/>
      <c r="Y3288" s="70"/>
    </row>
    <row r="3289" spans="1:25" s="69" customFormat="1" x14ac:dyDescent="0.2">
      <c r="A3289" s="66" t="s">
        <v>11</v>
      </c>
      <c r="B3289" s="66" t="s">
        <v>24</v>
      </c>
      <c r="C3289" s="66" t="s">
        <v>25</v>
      </c>
      <c r="D3289" s="66" t="s">
        <v>289</v>
      </c>
      <c r="E3289" s="86">
        <f>+IF(ISNUMBER(DATA!J450),DATA!J450,"n/a")</f>
        <v>43220.69</v>
      </c>
      <c r="F3289" s="77">
        <f>+IF(ISNUMBER(DATA!K450),DATA!K450,"n/a")</f>
        <v>-8.5282597027914298E-2</v>
      </c>
      <c r="G3289" s="86">
        <f>+IF(ISNUMBER(DATA!T450),DATA!T450,"n/a")</f>
        <v>148663.01</v>
      </c>
      <c r="H3289" s="77">
        <f>+IF(ISNUMBER(DATA!U450),DATA!U450,"n/a")</f>
        <v>0.136221623695542</v>
      </c>
      <c r="I3289" s="86">
        <f>+IF(ISNUMBER(DATA!AD450),DATA!AD450,"n/a")</f>
        <v>274921.34000000003</v>
      </c>
      <c r="J3289" s="77">
        <f>+IF(ISNUMBER(DATA!AE450),DATA!AE450,"n/a")</f>
        <v>0.15447746060877199</v>
      </c>
      <c r="K3289" s="86">
        <f>+IF(ISNUMBER(DATA!AN450),DATA!AN450,"n/a")</f>
        <v>538703.81000000006</v>
      </c>
      <c r="L3289" s="77">
        <f>+IF(ISNUMBER(DATA!AO450),DATA!AO450,"n/a")</f>
        <v>0.19276439737483</v>
      </c>
      <c r="M3289" s="66"/>
      <c r="N3289" s="66"/>
      <c r="O3289" s="66"/>
      <c r="P3289" s="66"/>
      <c r="Q3289" s="66"/>
      <c r="S3289" s="70"/>
      <c r="U3289" s="70"/>
      <c r="W3289" s="70"/>
      <c r="Y3289" s="70"/>
    </row>
    <row r="3290" spans="1:25" s="69" customFormat="1" x14ac:dyDescent="0.2">
      <c r="A3290" s="66" t="s">
        <v>11</v>
      </c>
      <c r="B3290" s="66" t="s">
        <v>24</v>
      </c>
      <c r="C3290" s="66" t="s">
        <v>25</v>
      </c>
      <c r="D3290" s="66" t="s">
        <v>290</v>
      </c>
      <c r="E3290" s="86">
        <f>+IF(ISNUMBER(DATA!J451),DATA!J451,"n/a")</f>
        <v>43997.760000000002</v>
      </c>
      <c r="F3290" s="77">
        <f>+IF(ISNUMBER(DATA!K451),DATA!K451,"n/a")</f>
        <v>0.35828800073598299</v>
      </c>
      <c r="G3290" s="86">
        <f>+IF(ISNUMBER(DATA!T451),DATA!T451,"n/a")</f>
        <v>128673.22</v>
      </c>
      <c r="H3290" s="77">
        <f>+IF(ISNUMBER(DATA!U451),DATA!U451,"n/a")</f>
        <v>0.10748498064338199</v>
      </c>
      <c r="I3290" s="86">
        <f>+IF(ISNUMBER(DATA!AD451),DATA!AD451,"n/a")</f>
        <v>237023.23</v>
      </c>
      <c r="J3290" s="77">
        <f>+IF(ISNUMBER(DATA!AE451),DATA!AE451,"n/a")</f>
        <v>7.0702923468822204E-2</v>
      </c>
      <c r="K3290" s="86">
        <f>+IF(ISNUMBER(DATA!AN451),DATA!AN451,"n/a")</f>
        <v>447742.65</v>
      </c>
      <c r="L3290" s="77">
        <f>+IF(ISNUMBER(DATA!AO451),DATA!AO451,"n/a")</f>
        <v>6.9867905763293298E-2</v>
      </c>
      <c r="M3290" s="66"/>
      <c r="N3290" s="66"/>
      <c r="O3290" s="66"/>
      <c r="P3290" s="66"/>
      <c r="Q3290" s="66"/>
      <c r="S3290" s="70"/>
      <c r="U3290" s="70"/>
      <c r="W3290" s="70"/>
      <c r="Y3290" s="70"/>
    </row>
    <row r="3291" spans="1:25" s="69" customFormat="1" x14ac:dyDescent="0.2">
      <c r="A3291" s="66" t="s">
        <v>11</v>
      </c>
      <c r="B3291" s="66" t="s">
        <v>24</v>
      </c>
      <c r="C3291" s="66" t="s">
        <v>25</v>
      </c>
      <c r="D3291" s="66" t="s">
        <v>291</v>
      </c>
      <c r="E3291" s="86">
        <f>+IF(ISNUMBER(DATA!J452),DATA!J452,"n/a")</f>
        <v>50745.82</v>
      </c>
      <c r="F3291" s="77">
        <f>+IF(ISNUMBER(DATA!K452),DATA!K452,"n/a")</f>
        <v>0.27961887163369498</v>
      </c>
      <c r="G3291" s="86">
        <f>+IF(ISNUMBER(DATA!T452),DATA!T452,"n/a")</f>
        <v>186550.34</v>
      </c>
      <c r="H3291" s="77">
        <f>+IF(ISNUMBER(DATA!U452),DATA!U452,"n/a")</f>
        <v>0.28953654465942702</v>
      </c>
      <c r="I3291" s="86">
        <f>+IF(ISNUMBER(DATA!AD452),DATA!AD452,"n/a")</f>
        <v>366041.33</v>
      </c>
      <c r="J3291" s="77">
        <f>+IF(ISNUMBER(DATA!AE452),DATA!AE452,"n/a")</f>
        <v>0.25754516628280899</v>
      </c>
      <c r="K3291" s="86">
        <f>+IF(ISNUMBER(DATA!AN452),DATA!AN452,"n/a")</f>
        <v>721982.83</v>
      </c>
      <c r="L3291" s="77">
        <f>+IF(ISNUMBER(DATA!AO452),DATA!AO452,"n/a")</f>
        <v>0.56364254471940001</v>
      </c>
      <c r="M3291" s="66"/>
      <c r="N3291" s="66"/>
      <c r="O3291" s="66"/>
      <c r="P3291" s="66"/>
      <c r="Q3291" s="66"/>
      <c r="S3291" s="70"/>
      <c r="U3291" s="70"/>
      <c r="W3291" s="70"/>
      <c r="Y3291" s="70"/>
    </row>
    <row r="3292" spans="1:25" s="69" customFormat="1" x14ac:dyDescent="0.2">
      <c r="A3292" s="66" t="s">
        <v>11</v>
      </c>
      <c r="B3292" s="66" t="s">
        <v>24</v>
      </c>
      <c r="C3292" s="66" t="s">
        <v>25</v>
      </c>
      <c r="D3292" s="66" t="s">
        <v>292</v>
      </c>
      <c r="E3292" s="86">
        <f>+IF(ISNUMBER(DATA!J453),DATA!J453,"n/a")</f>
        <v>214033.09</v>
      </c>
      <c r="F3292" s="77">
        <f>+IF(ISNUMBER(DATA!K453),DATA!K453,"n/a")</f>
        <v>1.198793348409E-2</v>
      </c>
      <c r="G3292" s="86">
        <f>+IF(ISNUMBER(DATA!T453),DATA!T453,"n/a")</f>
        <v>717605.9</v>
      </c>
      <c r="H3292" s="77">
        <f>+IF(ISNUMBER(DATA!U453),DATA!U453,"n/a")</f>
        <v>1.4596811930022199E-2</v>
      </c>
      <c r="I3292" s="86">
        <f>+IF(ISNUMBER(DATA!AD453),DATA!AD453,"n/a")</f>
        <v>1350826.59</v>
      </c>
      <c r="J3292" s="77">
        <f>+IF(ISNUMBER(DATA!AE453),DATA!AE453,"n/a")</f>
        <v>1.34034218391912E-2</v>
      </c>
      <c r="K3292" s="86">
        <f>+IF(ISNUMBER(DATA!AN453),DATA!AN453,"n/a")</f>
        <v>2659729.94</v>
      </c>
      <c r="L3292" s="77">
        <f>+IF(ISNUMBER(DATA!AO453),DATA!AO453,"n/a")</f>
        <v>7.0214451951791004E-2</v>
      </c>
      <c r="M3292" s="66"/>
      <c r="N3292" s="66"/>
      <c r="O3292" s="66"/>
      <c r="P3292" s="66"/>
      <c r="Q3292" s="66"/>
      <c r="S3292" s="70"/>
      <c r="U3292" s="70"/>
      <c r="W3292" s="70"/>
      <c r="Y3292" s="70"/>
    </row>
    <row r="3293" spans="1:25" s="69" customFormat="1" x14ac:dyDescent="0.2">
      <c r="A3293" s="66" t="s">
        <v>11</v>
      </c>
      <c r="B3293" s="66" t="s">
        <v>24</v>
      </c>
      <c r="C3293" s="66" t="s">
        <v>25</v>
      </c>
      <c r="D3293" s="66" t="s">
        <v>293</v>
      </c>
      <c r="E3293" s="86">
        <f>+IF(ISNUMBER(DATA!J454),DATA!J454,"n/a")</f>
        <v>19813.169999999998</v>
      </c>
      <c r="F3293" s="77">
        <f>+IF(ISNUMBER(DATA!K454),DATA!K454,"n/a")</f>
        <v>-5.1671562308994598E-2</v>
      </c>
      <c r="G3293" s="86">
        <f>+IF(ISNUMBER(DATA!T454),DATA!T454,"n/a")</f>
        <v>75581.8</v>
      </c>
      <c r="H3293" s="77">
        <f>+IF(ISNUMBER(DATA!U454),DATA!U454,"n/a")</f>
        <v>0.40331704462304502</v>
      </c>
      <c r="I3293" s="86">
        <f>+IF(ISNUMBER(DATA!AD454),DATA!AD454,"n/a")</f>
        <v>135605.34</v>
      </c>
      <c r="J3293" s="77">
        <f>+IF(ISNUMBER(DATA!AE454),DATA!AE454,"n/a")</f>
        <v>0.38858801724402797</v>
      </c>
      <c r="K3293" s="86">
        <f>+IF(ISNUMBER(DATA!AN454),DATA!AN454,"n/a")</f>
        <v>252853.06</v>
      </c>
      <c r="L3293" s="77">
        <f>+IF(ISNUMBER(DATA!AO454),DATA!AO454,"n/a")</f>
        <v>0.29739599330380401</v>
      </c>
      <c r="M3293" s="66"/>
      <c r="N3293" s="66"/>
      <c r="O3293" s="66"/>
      <c r="P3293" s="66"/>
      <c r="Q3293" s="66"/>
      <c r="S3293" s="70"/>
      <c r="U3293" s="70"/>
      <c r="W3293" s="70"/>
      <c r="Y3293" s="70"/>
    </row>
    <row r="3294" spans="1:25" s="69" customFormat="1" x14ac:dyDescent="0.2">
      <c r="A3294" s="66" t="s">
        <v>11</v>
      </c>
      <c r="B3294" s="66" t="s">
        <v>24</v>
      </c>
      <c r="C3294" s="66" t="s">
        <v>25</v>
      </c>
      <c r="D3294" s="66" t="s">
        <v>294</v>
      </c>
      <c r="E3294" s="86">
        <f>+IF(ISNUMBER(DATA!J455),DATA!J455,"n/a")</f>
        <v>134535.70000000001</v>
      </c>
      <c r="F3294" s="77">
        <f>+IF(ISNUMBER(DATA!K455),DATA!K455,"n/a")</f>
        <v>0.29431815230034097</v>
      </c>
      <c r="G3294" s="86">
        <f>+IF(ISNUMBER(DATA!T455),DATA!T455,"n/a")</f>
        <v>407400.21</v>
      </c>
      <c r="H3294" s="77">
        <f>+IF(ISNUMBER(DATA!U455),DATA!U455,"n/a")</f>
        <v>9.5504641775007004E-2</v>
      </c>
      <c r="I3294" s="86">
        <f>+IF(ISNUMBER(DATA!AD455),DATA!AD455,"n/a")</f>
        <v>773746.41</v>
      </c>
      <c r="J3294" s="77">
        <f>+IF(ISNUMBER(DATA!AE455),DATA!AE455,"n/a")</f>
        <v>8.4582294337222003E-2</v>
      </c>
      <c r="K3294" s="86">
        <f>+IF(ISNUMBER(DATA!AN455),DATA!AN455,"n/a")</f>
        <v>1437443.15</v>
      </c>
      <c r="L3294" s="77">
        <f>+IF(ISNUMBER(DATA!AO455),DATA!AO455,"n/a")</f>
        <v>8.8198061242651005E-2</v>
      </c>
      <c r="M3294" s="66"/>
      <c r="N3294" s="66"/>
      <c r="O3294" s="66"/>
      <c r="P3294" s="66"/>
      <c r="Q3294" s="66"/>
      <c r="S3294" s="70"/>
      <c r="U3294" s="70"/>
      <c r="W3294" s="70"/>
      <c r="Y3294" s="70"/>
    </row>
    <row r="3295" spans="1:25" s="69" customFormat="1" x14ac:dyDescent="0.2">
      <c r="A3295" s="66" t="s">
        <v>11</v>
      </c>
      <c r="B3295" s="66" t="s">
        <v>24</v>
      </c>
      <c r="C3295" s="66" t="s">
        <v>25</v>
      </c>
      <c r="D3295" s="66" t="s">
        <v>295</v>
      </c>
      <c r="E3295" s="86">
        <f>+IF(ISNUMBER(DATA!J456),DATA!J456,"n/a")</f>
        <v>115251.48</v>
      </c>
      <c r="F3295" s="77">
        <f>+IF(ISNUMBER(DATA!K456),DATA!K456,"n/a")</f>
        <v>9.2803368275410705E-2</v>
      </c>
      <c r="G3295" s="86">
        <f>+IF(ISNUMBER(DATA!T456),DATA!T456,"n/a")</f>
        <v>374964.62</v>
      </c>
      <c r="H3295" s="77">
        <f>+IF(ISNUMBER(DATA!U456),DATA!U456,"n/a")</f>
        <v>0.114094121253044</v>
      </c>
      <c r="I3295" s="86">
        <f>+IF(ISNUMBER(DATA!AD456),DATA!AD456,"n/a")</f>
        <v>744619.64</v>
      </c>
      <c r="J3295" s="77">
        <f>+IF(ISNUMBER(DATA!AE456),DATA!AE456,"n/a")</f>
        <v>0.15732791193025999</v>
      </c>
      <c r="K3295" s="86">
        <f>+IF(ISNUMBER(DATA!AN456),DATA!AN456,"n/a")</f>
        <v>1376464.72</v>
      </c>
      <c r="L3295" s="77">
        <f>+IF(ISNUMBER(DATA!AO456),DATA!AO456,"n/a")</f>
        <v>0.20263458251840299</v>
      </c>
      <c r="M3295" s="66"/>
      <c r="N3295" s="66"/>
      <c r="O3295" s="66"/>
      <c r="P3295" s="66"/>
      <c r="Q3295" s="66"/>
      <c r="S3295" s="70"/>
      <c r="U3295" s="70"/>
      <c r="W3295" s="70"/>
      <c r="Y3295" s="70"/>
    </row>
    <row r="3296" spans="1:25" s="69" customFormat="1" x14ac:dyDescent="0.2">
      <c r="A3296" s="66" t="s">
        <v>11</v>
      </c>
      <c r="B3296" s="66" t="s">
        <v>24</v>
      </c>
      <c r="C3296" s="66" t="s">
        <v>25</v>
      </c>
      <c r="D3296" s="66" t="s">
        <v>296</v>
      </c>
      <c r="E3296" s="86">
        <f>+IF(ISNUMBER(DATA!J457),DATA!J457,"n/a")</f>
        <v>102214.15</v>
      </c>
      <c r="F3296" s="77">
        <f>+IF(ISNUMBER(DATA!K457),DATA!K457,"n/a")</f>
        <v>0.260523358013315</v>
      </c>
      <c r="G3296" s="86">
        <f>+IF(ISNUMBER(DATA!T457),DATA!T457,"n/a")</f>
        <v>356674.87</v>
      </c>
      <c r="H3296" s="77">
        <f>+IF(ISNUMBER(DATA!U457),DATA!U457,"n/a")</f>
        <v>0.36024181899149599</v>
      </c>
      <c r="I3296" s="86">
        <f>+IF(ISNUMBER(DATA!AD457),DATA!AD457,"n/a")</f>
        <v>718927.86</v>
      </c>
      <c r="J3296" s="77">
        <f>+IF(ISNUMBER(DATA!AE457),DATA!AE457,"n/a")</f>
        <v>0.21126847462442899</v>
      </c>
      <c r="K3296" s="86">
        <f>+IF(ISNUMBER(DATA!AN457),DATA!AN457,"n/a")</f>
        <v>1364772.22</v>
      </c>
      <c r="L3296" s="77">
        <f>+IF(ISNUMBER(DATA!AO457),DATA!AO457,"n/a")</f>
        <v>0.314224023077042</v>
      </c>
      <c r="M3296" s="66"/>
      <c r="N3296" s="66"/>
      <c r="O3296" s="66"/>
      <c r="P3296" s="66"/>
      <c r="Q3296" s="66"/>
      <c r="S3296" s="70"/>
      <c r="U3296" s="70"/>
      <c r="W3296" s="70"/>
      <c r="Y3296" s="70"/>
    </row>
    <row r="3297" spans="1:25" s="69" customFormat="1" x14ac:dyDescent="0.2">
      <c r="A3297" s="66" t="s">
        <v>11</v>
      </c>
      <c r="B3297" s="66" t="s">
        <v>24</v>
      </c>
      <c r="C3297" s="66" t="s">
        <v>25</v>
      </c>
      <c r="D3297" s="66" t="s">
        <v>297</v>
      </c>
      <c r="E3297" s="86">
        <f>+IF(ISNUMBER(DATA!J458),DATA!J458,"n/a")</f>
        <v>28505.73</v>
      </c>
      <c r="F3297" s="77">
        <f>+IF(ISNUMBER(DATA!K458),DATA!K458,"n/a")</f>
        <v>0.358749877260434</v>
      </c>
      <c r="G3297" s="86">
        <f>+IF(ISNUMBER(DATA!T458),DATA!T458,"n/a")</f>
        <v>92287.31</v>
      </c>
      <c r="H3297" s="77">
        <f>+IF(ISNUMBER(DATA!U458),DATA!U458,"n/a")</f>
        <v>0.314449610702772</v>
      </c>
      <c r="I3297" s="86">
        <f>+IF(ISNUMBER(DATA!AD458),DATA!AD458,"n/a")</f>
        <v>166683.54999999999</v>
      </c>
      <c r="J3297" s="77">
        <f>+IF(ISNUMBER(DATA!AE458),DATA!AE458,"n/a")</f>
        <v>0.31029195588431802</v>
      </c>
      <c r="K3297" s="86">
        <f>+IF(ISNUMBER(DATA!AN458),DATA!AN458,"n/a")</f>
        <v>324739.14</v>
      </c>
      <c r="L3297" s="77">
        <f>+IF(ISNUMBER(DATA!AO458),DATA!AO458,"n/a")</f>
        <v>0.264718948631532</v>
      </c>
      <c r="M3297" s="66"/>
      <c r="N3297" s="66"/>
      <c r="O3297" s="66"/>
      <c r="P3297" s="66"/>
      <c r="Q3297" s="66"/>
      <c r="S3297" s="70"/>
      <c r="U3297" s="70"/>
      <c r="W3297" s="70"/>
      <c r="Y3297" s="70"/>
    </row>
    <row r="3298" spans="1:25" s="69" customFormat="1" x14ac:dyDescent="0.2">
      <c r="A3298" s="66" t="s">
        <v>11</v>
      </c>
      <c r="B3298" s="66" t="s">
        <v>24</v>
      </c>
      <c r="C3298" s="66" t="s">
        <v>25</v>
      </c>
      <c r="D3298" s="66" t="s">
        <v>298</v>
      </c>
      <c r="E3298" s="86">
        <f>+IF(ISNUMBER(DATA!J459),DATA!J459,"n/a")</f>
        <v>51273.99</v>
      </c>
      <c r="F3298" s="77">
        <f>+IF(ISNUMBER(DATA!K459),DATA!K459,"n/a")</f>
        <v>0.15400685148095</v>
      </c>
      <c r="G3298" s="86">
        <f>+IF(ISNUMBER(DATA!T459),DATA!T459,"n/a")</f>
        <v>154020.5</v>
      </c>
      <c r="H3298" s="77">
        <f>+IF(ISNUMBER(DATA!U459),DATA!U459,"n/a")</f>
        <v>9.0414170552343007E-2</v>
      </c>
      <c r="I3298" s="86">
        <f>+IF(ISNUMBER(DATA!AD459),DATA!AD459,"n/a")</f>
        <v>274499.09999999998</v>
      </c>
      <c r="J3298" s="77">
        <f>+IF(ISNUMBER(DATA!AE459),DATA!AE459,"n/a")</f>
        <v>7.3715777935447702E-2</v>
      </c>
      <c r="K3298" s="86">
        <f>+IF(ISNUMBER(DATA!AN459),DATA!AN459,"n/a")</f>
        <v>534636.52</v>
      </c>
      <c r="L3298" s="77">
        <f>+IF(ISNUMBER(DATA!AO459),DATA!AO459,"n/a")</f>
        <v>0.10596511371445</v>
      </c>
      <c r="M3298" s="66"/>
      <c r="N3298" s="66"/>
      <c r="O3298" s="66"/>
      <c r="P3298" s="66"/>
      <c r="Q3298" s="66"/>
      <c r="S3298" s="70"/>
      <c r="U3298" s="70"/>
      <c r="W3298" s="70"/>
      <c r="Y3298" s="70"/>
    </row>
    <row r="3299" spans="1:25" s="69" customFormat="1" x14ac:dyDescent="0.2">
      <c r="A3299" s="66" t="s">
        <v>11</v>
      </c>
      <c r="B3299" s="66" t="s">
        <v>24</v>
      </c>
      <c r="C3299" s="66" t="s">
        <v>25</v>
      </c>
      <c r="D3299" s="66" t="s">
        <v>299</v>
      </c>
      <c r="E3299" s="86">
        <f>+IF(ISNUMBER(DATA!J460),DATA!J460,"n/a")</f>
        <v>285777.33</v>
      </c>
      <c r="F3299" s="77">
        <f>+IF(ISNUMBER(DATA!K460),DATA!K460,"n/a")</f>
        <v>2.8543074809626302E-2</v>
      </c>
      <c r="G3299" s="86">
        <f>+IF(ISNUMBER(DATA!T460),DATA!T460,"n/a")</f>
        <v>929208.83</v>
      </c>
      <c r="H3299" s="77">
        <f>+IF(ISNUMBER(DATA!U460),DATA!U460,"n/a")</f>
        <v>9.0553514890045496E-4</v>
      </c>
      <c r="I3299" s="86">
        <f>+IF(ISNUMBER(DATA!AD460),DATA!AD460,"n/a")</f>
        <v>1744830.29</v>
      </c>
      <c r="J3299" s="77">
        <f>+IF(ISNUMBER(DATA!AE460),DATA!AE460,"n/a")</f>
        <v>-0.11571242325898901</v>
      </c>
      <c r="K3299" s="86">
        <f>+IF(ISNUMBER(DATA!AN460),DATA!AN460,"n/a")</f>
        <v>3495132.52</v>
      </c>
      <c r="L3299" s="77">
        <f>+IF(ISNUMBER(DATA!AO460),DATA!AO460,"n/a")</f>
        <v>-0.13109607184522401</v>
      </c>
      <c r="M3299" s="66"/>
      <c r="N3299" s="66"/>
      <c r="O3299" s="66"/>
      <c r="P3299" s="66"/>
      <c r="Q3299" s="66"/>
      <c r="S3299" s="70"/>
      <c r="U3299" s="70"/>
      <c r="W3299" s="70"/>
      <c r="Y3299" s="70"/>
    </row>
    <row r="3300" spans="1:25" s="69" customFormat="1" x14ac:dyDescent="0.2">
      <c r="A3300" s="66" t="s">
        <v>11</v>
      </c>
      <c r="B3300" s="66" t="s">
        <v>24</v>
      </c>
      <c r="C3300" s="66" t="s">
        <v>25</v>
      </c>
      <c r="D3300" s="66" t="s">
        <v>300</v>
      </c>
      <c r="E3300" s="86">
        <f>+IF(ISNUMBER(DATA!J461),DATA!J461,"n/a")</f>
        <v>88543.12</v>
      </c>
      <c r="F3300" s="77">
        <f>+IF(ISNUMBER(DATA!K461),DATA!K461,"n/a")</f>
        <v>7.3502505256085301E-2</v>
      </c>
      <c r="G3300" s="86">
        <f>+IF(ISNUMBER(DATA!T461),DATA!T461,"n/a")</f>
        <v>290861.09999999998</v>
      </c>
      <c r="H3300" s="77">
        <f>+IF(ISNUMBER(DATA!U461),DATA!U461,"n/a")</f>
        <v>6.9264089475221696E-2</v>
      </c>
      <c r="I3300" s="86">
        <f>+IF(ISNUMBER(DATA!AD461),DATA!AD461,"n/a")</f>
        <v>540721.43000000005</v>
      </c>
      <c r="J3300" s="77">
        <f>+IF(ISNUMBER(DATA!AE461),DATA!AE461,"n/a")</f>
        <v>7.5676138706869595E-2</v>
      </c>
      <c r="K3300" s="86">
        <f>+IF(ISNUMBER(DATA!AN461),DATA!AN461,"n/a")</f>
        <v>1115312.08</v>
      </c>
      <c r="L3300" s="77">
        <f>+IF(ISNUMBER(DATA!AO461),DATA!AO461,"n/a")</f>
        <v>0.106238786906508</v>
      </c>
      <c r="M3300" s="66"/>
      <c r="N3300" s="66"/>
      <c r="O3300" s="66"/>
      <c r="P3300" s="66"/>
      <c r="Q3300" s="66"/>
      <c r="S3300" s="70"/>
      <c r="U3300" s="70"/>
      <c r="W3300" s="70"/>
      <c r="Y3300" s="70"/>
    </row>
    <row r="3301" spans="1:25" s="69" customFormat="1" x14ac:dyDescent="0.2">
      <c r="A3301" s="66" t="s">
        <v>11</v>
      </c>
      <c r="B3301" s="66" t="s">
        <v>24</v>
      </c>
      <c r="C3301" s="66" t="s">
        <v>25</v>
      </c>
      <c r="D3301" s="66" t="s">
        <v>301</v>
      </c>
      <c r="E3301" s="86">
        <f>+IF(ISNUMBER(DATA!J462),DATA!J462,"n/a")</f>
        <v>16943.8</v>
      </c>
      <c r="F3301" s="77">
        <f>+IF(ISNUMBER(DATA!K462),DATA!K462,"n/a")</f>
        <v>0.352368668478998</v>
      </c>
      <c r="G3301" s="86">
        <f>+IF(ISNUMBER(DATA!T462),DATA!T462,"n/a")</f>
        <v>55098.47</v>
      </c>
      <c r="H3301" s="77">
        <f>+IF(ISNUMBER(DATA!U462),DATA!U462,"n/a")</f>
        <v>0.26026613625753697</v>
      </c>
      <c r="I3301" s="86">
        <f>+IF(ISNUMBER(DATA!AD462),DATA!AD462,"n/a")</f>
        <v>99583.42</v>
      </c>
      <c r="J3301" s="77">
        <f>+IF(ISNUMBER(DATA!AE462),DATA!AE462,"n/a")</f>
        <v>0.28152625848235602</v>
      </c>
      <c r="K3301" s="86">
        <f>+IF(ISNUMBER(DATA!AN462),DATA!AN462,"n/a")</f>
        <v>195159.78</v>
      </c>
      <c r="L3301" s="77">
        <f>+IF(ISNUMBER(DATA!AO462),DATA!AO462,"n/a")</f>
        <v>0.349471274401284</v>
      </c>
      <c r="M3301" s="66"/>
      <c r="N3301" s="66"/>
      <c r="O3301" s="66"/>
      <c r="P3301" s="66"/>
      <c r="Q3301" s="66"/>
      <c r="S3301" s="70"/>
      <c r="U3301" s="70"/>
      <c r="W3301" s="70"/>
      <c r="Y3301" s="70"/>
    </row>
    <row r="3302" spans="1:25" s="69" customFormat="1" x14ac:dyDescent="0.2">
      <c r="A3302" s="66" t="s">
        <v>11</v>
      </c>
      <c r="B3302" s="66" t="s">
        <v>24</v>
      </c>
      <c r="C3302" s="66" t="s">
        <v>25</v>
      </c>
      <c r="D3302" s="66" t="s">
        <v>302</v>
      </c>
      <c r="E3302" s="86">
        <f>+IF(ISNUMBER(DATA!J463),DATA!J463,"n/a")</f>
        <v>80460.27</v>
      </c>
      <c r="F3302" s="77">
        <f>+IF(ISNUMBER(DATA!K463),DATA!K463,"n/a")</f>
        <v>0.32741771596820801</v>
      </c>
      <c r="G3302" s="86">
        <f>+IF(ISNUMBER(DATA!T463),DATA!T463,"n/a")</f>
        <v>243433.09</v>
      </c>
      <c r="H3302" s="77">
        <f>+IF(ISNUMBER(DATA!U463),DATA!U463,"n/a")</f>
        <v>0.111920201474113</v>
      </c>
      <c r="I3302" s="86">
        <f>+IF(ISNUMBER(DATA!AD463),DATA!AD463,"n/a")</f>
        <v>454911.86</v>
      </c>
      <c r="J3302" s="77">
        <f>+IF(ISNUMBER(DATA!AE463),DATA!AE463,"n/a")</f>
        <v>8.9870031176322196E-2</v>
      </c>
      <c r="K3302" s="86">
        <f>+IF(ISNUMBER(DATA!AN463),DATA!AN463,"n/a")</f>
        <v>856437.35</v>
      </c>
      <c r="L3302" s="77">
        <f>+IF(ISNUMBER(DATA!AO463),DATA!AO463,"n/a")</f>
        <v>9.06517759714041E-2</v>
      </c>
      <c r="M3302" s="66"/>
      <c r="N3302" s="66"/>
      <c r="O3302" s="66"/>
      <c r="P3302" s="66"/>
      <c r="Q3302" s="66"/>
      <c r="S3302" s="70"/>
      <c r="U3302" s="70"/>
      <c r="W3302" s="70"/>
      <c r="Y3302" s="70"/>
    </row>
    <row r="3303" spans="1:25" s="69" customFormat="1" x14ac:dyDescent="0.2">
      <c r="A3303" s="66" t="s">
        <v>11</v>
      </c>
      <c r="B3303" s="66" t="s">
        <v>24</v>
      </c>
      <c r="C3303" s="66" t="s">
        <v>25</v>
      </c>
      <c r="D3303" s="66" t="s">
        <v>303</v>
      </c>
      <c r="E3303" s="86">
        <f>+IF(ISNUMBER(DATA!J464),DATA!J464,"n/a")</f>
        <v>34256.46</v>
      </c>
      <c r="F3303" s="77">
        <f>+IF(ISNUMBER(DATA!K464),DATA!K464,"n/a")</f>
        <v>-0.213841581658998</v>
      </c>
      <c r="G3303" s="86">
        <f>+IF(ISNUMBER(DATA!T464),DATA!T464,"n/a")</f>
        <v>128379.57</v>
      </c>
      <c r="H3303" s="77">
        <f>+IF(ISNUMBER(DATA!U464),DATA!U464,"n/a")</f>
        <v>9.8381443366003796E-2</v>
      </c>
      <c r="I3303" s="86">
        <f>+IF(ISNUMBER(DATA!AD464),DATA!AD464,"n/a")</f>
        <v>238528.82</v>
      </c>
      <c r="J3303" s="77">
        <f>+IF(ISNUMBER(DATA!AE464),DATA!AE464,"n/a")</f>
        <v>9.6793455385028301E-2</v>
      </c>
      <c r="K3303" s="86">
        <f>+IF(ISNUMBER(DATA!AN464),DATA!AN464,"n/a")</f>
        <v>466804.13</v>
      </c>
      <c r="L3303" s="77">
        <f>+IF(ISNUMBER(DATA!AO464),DATA!AO464,"n/a")</f>
        <v>0.130054738176163</v>
      </c>
      <c r="M3303" s="66"/>
      <c r="N3303" s="66"/>
      <c r="O3303" s="66"/>
      <c r="P3303" s="66"/>
      <c r="Q3303" s="66"/>
      <c r="S3303" s="70"/>
      <c r="U3303" s="70"/>
      <c r="W3303" s="70"/>
      <c r="Y3303" s="70"/>
    </row>
    <row r="3304" spans="1:25" s="69" customFormat="1" x14ac:dyDescent="0.2">
      <c r="A3304" s="66" t="s">
        <v>11</v>
      </c>
      <c r="B3304" s="66" t="s">
        <v>24</v>
      </c>
      <c r="C3304" s="66" t="s">
        <v>25</v>
      </c>
      <c r="D3304" s="66" t="s">
        <v>304</v>
      </c>
      <c r="E3304" s="86">
        <f>+IF(ISNUMBER(DATA!J465),DATA!J465,"n/a")</f>
        <v>104406.81</v>
      </c>
      <c r="F3304" s="77">
        <f>+IF(ISNUMBER(DATA!K465),DATA!K465,"n/a")</f>
        <v>7.3903722787984794E-2</v>
      </c>
      <c r="G3304" s="86">
        <f>+IF(ISNUMBER(DATA!T465),DATA!T465,"n/a")</f>
        <v>340829.47</v>
      </c>
      <c r="H3304" s="77">
        <f>+IF(ISNUMBER(DATA!U465),DATA!U465,"n/a")</f>
        <v>3.8440840951859201E-3</v>
      </c>
      <c r="I3304" s="86">
        <f>+IF(ISNUMBER(DATA!AD465),DATA!AD465,"n/a")</f>
        <v>635155.88</v>
      </c>
      <c r="J3304" s="77">
        <f>+IF(ISNUMBER(DATA!AE465),DATA!AE465,"n/a")</f>
        <v>-0.10304643507436</v>
      </c>
      <c r="K3304" s="86">
        <f>+IF(ISNUMBER(DATA!AN465),DATA!AN465,"n/a")</f>
        <v>1228638.26</v>
      </c>
      <c r="L3304" s="77">
        <f>+IF(ISNUMBER(DATA!AO465),DATA!AO465,"n/a")</f>
        <v>-0.12622752995087999</v>
      </c>
      <c r="M3304" s="66"/>
      <c r="N3304" s="66"/>
      <c r="O3304" s="66"/>
      <c r="P3304" s="66"/>
      <c r="Q3304" s="66"/>
      <c r="S3304" s="70"/>
      <c r="U3304" s="70"/>
      <c r="W3304" s="70"/>
      <c r="Y3304" s="70"/>
    </row>
    <row r="3305" spans="1:25" s="69" customFormat="1" x14ac:dyDescent="0.2">
      <c r="A3305" s="66" t="s">
        <v>11</v>
      </c>
      <c r="B3305" s="66" t="s">
        <v>24</v>
      </c>
      <c r="C3305" s="66" t="s">
        <v>25</v>
      </c>
      <c r="D3305" s="66" t="s">
        <v>305</v>
      </c>
      <c r="E3305" s="86">
        <f>+IF(ISNUMBER(DATA!J466),DATA!J466,"n/a")</f>
        <v>58456.69</v>
      </c>
      <c r="F3305" s="77">
        <f>+IF(ISNUMBER(DATA!K466),DATA!K466,"n/a")</f>
        <v>-9.1604291861099807E-2</v>
      </c>
      <c r="G3305" s="86">
        <f>+IF(ISNUMBER(DATA!T466),DATA!T466,"n/a")</f>
        <v>205152.9</v>
      </c>
      <c r="H3305" s="77">
        <f>+IF(ISNUMBER(DATA!U466),DATA!U466,"n/a")</f>
        <v>-1.32694267380821E-2</v>
      </c>
      <c r="I3305" s="86">
        <f>+IF(ISNUMBER(DATA!AD466),DATA!AD466,"n/a")</f>
        <v>393224.29</v>
      </c>
      <c r="J3305" s="77">
        <f>+IF(ISNUMBER(DATA!AE466),DATA!AE466,"n/a")</f>
        <v>-1.2559457789009699E-2</v>
      </c>
      <c r="K3305" s="86">
        <f>+IF(ISNUMBER(DATA!AN466),DATA!AN466,"n/a")</f>
        <v>742342.94</v>
      </c>
      <c r="L3305" s="77">
        <f>+IF(ISNUMBER(DATA!AO466),DATA!AO466,"n/a")</f>
        <v>1.20775049193964E-2</v>
      </c>
      <c r="M3305" s="66"/>
      <c r="N3305" s="66"/>
      <c r="O3305" s="66"/>
      <c r="P3305" s="66"/>
      <c r="Q3305" s="66"/>
      <c r="S3305" s="70"/>
      <c r="U3305" s="70"/>
      <c r="W3305" s="70"/>
      <c r="Y3305" s="70"/>
    </row>
    <row r="3306" spans="1:25" s="69" customFormat="1" x14ac:dyDescent="0.2">
      <c r="A3306" s="66" t="s">
        <v>11</v>
      </c>
      <c r="B3306" s="66" t="s">
        <v>24</v>
      </c>
      <c r="C3306" s="66" t="s">
        <v>25</v>
      </c>
      <c r="D3306" s="66" t="s">
        <v>306</v>
      </c>
      <c r="E3306" s="86">
        <f>+IF(ISNUMBER(DATA!J467),DATA!J467,"n/a")</f>
        <v>41582.17</v>
      </c>
      <c r="F3306" s="77">
        <f>+IF(ISNUMBER(DATA!K467),DATA!K467,"n/a")</f>
        <v>1.6407599731318698E-2</v>
      </c>
      <c r="G3306" s="86">
        <f>+IF(ISNUMBER(DATA!T467),DATA!T467,"n/a")</f>
        <v>162253.74</v>
      </c>
      <c r="H3306" s="77">
        <f>+IF(ISNUMBER(DATA!U467),DATA!U467,"n/a")</f>
        <v>7.7327132321538997E-2</v>
      </c>
      <c r="I3306" s="86">
        <f>+IF(ISNUMBER(DATA!AD467),DATA!AD467,"n/a")</f>
        <v>312397.78000000003</v>
      </c>
      <c r="J3306" s="77">
        <f>+IF(ISNUMBER(DATA!AE467),DATA!AE467,"n/a")</f>
        <v>7.9285483057964901E-2</v>
      </c>
      <c r="K3306" s="86">
        <f>+IF(ISNUMBER(DATA!AN467),DATA!AN467,"n/a")</f>
        <v>659138.79</v>
      </c>
      <c r="L3306" s="77">
        <f>+IF(ISNUMBER(DATA!AO467),DATA!AO467,"n/a")</f>
        <v>0.123338686502889</v>
      </c>
      <c r="M3306" s="66"/>
      <c r="N3306" s="66"/>
      <c r="O3306" s="66"/>
      <c r="P3306" s="66"/>
      <c r="Q3306" s="66"/>
      <c r="S3306" s="70"/>
      <c r="U3306" s="70"/>
      <c r="W3306" s="70"/>
      <c r="Y3306" s="70"/>
    </row>
    <row r="3307" spans="1:25" s="69" customFormat="1" x14ac:dyDescent="0.2">
      <c r="A3307" s="66" t="s">
        <v>11</v>
      </c>
      <c r="B3307" s="66" t="s">
        <v>24</v>
      </c>
      <c r="C3307" s="66" t="s">
        <v>25</v>
      </c>
      <c r="D3307" s="66" t="s">
        <v>307</v>
      </c>
      <c r="E3307" s="86">
        <f>+IF(ISNUMBER(DATA!J468),DATA!J468,"n/a")</f>
        <v>145458.75</v>
      </c>
      <c r="F3307" s="77">
        <f>+IF(ISNUMBER(DATA!K468),DATA!K468,"n/a")</f>
        <v>5.0945197715009098E-2</v>
      </c>
      <c r="G3307" s="86">
        <f>+IF(ISNUMBER(DATA!T468),DATA!T468,"n/a")</f>
        <v>502510.79</v>
      </c>
      <c r="H3307" s="77">
        <f>+IF(ISNUMBER(DATA!U468),DATA!U468,"n/a")</f>
        <v>0.11016548644065299</v>
      </c>
      <c r="I3307" s="86">
        <f>+IF(ISNUMBER(DATA!AD468),DATA!AD468,"n/a")</f>
        <v>958713.49</v>
      </c>
      <c r="J3307" s="77">
        <f>+IF(ISNUMBER(DATA!AE468),DATA!AE468,"n/a")</f>
        <v>9.0603460045786302E-2</v>
      </c>
      <c r="K3307" s="86">
        <f>+IF(ISNUMBER(DATA!AN468),DATA!AN468,"n/a")</f>
        <v>1877286</v>
      </c>
      <c r="L3307" s="77">
        <f>+IF(ISNUMBER(DATA!AO468),DATA!AO468,"n/a")</f>
        <v>0.228114018084348</v>
      </c>
      <c r="M3307" s="66"/>
      <c r="N3307" s="66"/>
      <c r="O3307" s="66"/>
      <c r="P3307" s="66"/>
      <c r="Q3307" s="66"/>
      <c r="S3307" s="70"/>
      <c r="U3307" s="70"/>
      <c r="W3307" s="70"/>
      <c r="Y3307" s="70"/>
    </row>
    <row r="3308" spans="1:25" s="69" customFormat="1" x14ac:dyDescent="0.2">
      <c r="A3308" s="66" t="s">
        <v>11</v>
      </c>
      <c r="B3308" s="66" t="s">
        <v>24</v>
      </c>
      <c r="C3308" s="66" t="s">
        <v>25</v>
      </c>
      <c r="D3308" s="66" t="s">
        <v>308</v>
      </c>
      <c r="E3308" s="86">
        <f>+IF(ISNUMBER(DATA!J469),DATA!J469,"n/a")</f>
        <v>40355.58</v>
      </c>
      <c r="F3308" s="77">
        <f>+IF(ISNUMBER(DATA!K469),DATA!K469,"n/a")</f>
        <v>-1.9316907117486699E-2</v>
      </c>
      <c r="G3308" s="86">
        <f>+IF(ISNUMBER(DATA!T469),DATA!T469,"n/a")</f>
        <v>130020.25</v>
      </c>
      <c r="H3308" s="77">
        <f>+IF(ISNUMBER(DATA!U469),DATA!U469,"n/a")</f>
        <v>-1.7641543362104498E-2</v>
      </c>
      <c r="I3308" s="86">
        <f>+IF(ISNUMBER(DATA!AD469),DATA!AD469,"n/a")</f>
        <v>245975.97</v>
      </c>
      <c r="J3308" s="77">
        <f>+IF(ISNUMBER(DATA!AE469),DATA!AE469,"n/a")</f>
        <v>8.1831895343311301E-3</v>
      </c>
      <c r="K3308" s="86">
        <f>+IF(ISNUMBER(DATA!AN469),DATA!AN469,"n/a")</f>
        <v>484721.01</v>
      </c>
      <c r="L3308" s="77">
        <f>+IF(ISNUMBER(DATA!AO469),DATA!AO469,"n/a")</f>
        <v>4.3137987185604201E-2</v>
      </c>
      <c r="M3308" s="66"/>
      <c r="N3308" s="66"/>
      <c r="O3308" s="66"/>
      <c r="P3308" s="66"/>
      <c r="Q3308" s="66"/>
      <c r="S3308" s="70"/>
      <c r="U3308" s="70"/>
      <c r="W3308" s="70"/>
      <c r="Y3308" s="70"/>
    </row>
    <row r="3309" spans="1:25" s="69" customFormat="1" x14ac:dyDescent="0.2">
      <c r="A3309" s="66" t="s">
        <v>11</v>
      </c>
      <c r="B3309" s="66" t="s">
        <v>24</v>
      </c>
      <c r="C3309" s="66" t="s">
        <v>25</v>
      </c>
      <c r="D3309" s="66" t="s">
        <v>309</v>
      </c>
      <c r="E3309" s="86">
        <f>+IF(ISNUMBER(DATA!J470),DATA!J470,"n/a")</f>
        <v>52294.34</v>
      </c>
      <c r="F3309" s="77">
        <f>+IF(ISNUMBER(DATA!K470),DATA!K470,"n/a")</f>
        <v>4.2936957110508503E-2</v>
      </c>
      <c r="G3309" s="86">
        <f>+IF(ISNUMBER(DATA!T470),DATA!T470,"n/a")</f>
        <v>168333.85</v>
      </c>
      <c r="H3309" s="77">
        <f>+IF(ISNUMBER(DATA!U470),DATA!U470,"n/a")</f>
        <v>6.2984123947686897E-3</v>
      </c>
      <c r="I3309" s="86">
        <f>+IF(ISNUMBER(DATA!AD470),DATA!AD470,"n/a")</f>
        <v>319387.68</v>
      </c>
      <c r="J3309" s="77">
        <f>+IF(ISNUMBER(DATA!AE470),DATA!AE470,"n/a")</f>
        <v>3.2799103803644501E-2</v>
      </c>
      <c r="K3309" s="86">
        <f>+IF(ISNUMBER(DATA!AN470),DATA!AN470,"n/a")</f>
        <v>621474.69999999995</v>
      </c>
      <c r="L3309" s="77">
        <f>+IF(ISNUMBER(DATA!AO470),DATA!AO470,"n/a")</f>
        <v>0.123239072598719</v>
      </c>
      <c r="M3309" s="66"/>
      <c r="N3309" s="66"/>
      <c r="O3309" s="66"/>
      <c r="P3309" s="66"/>
      <c r="Q3309" s="66"/>
      <c r="S3309" s="70"/>
      <c r="U3309" s="70"/>
      <c r="W3309" s="70"/>
      <c r="Y3309" s="70"/>
    </row>
    <row r="3310" spans="1:25" s="69" customFormat="1" x14ac:dyDescent="0.2">
      <c r="A3310" s="66" t="s">
        <v>11</v>
      </c>
      <c r="B3310" s="66" t="s">
        <v>24</v>
      </c>
      <c r="C3310" s="66" t="s">
        <v>25</v>
      </c>
      <c r="D3310" s="66" t="s">
        <v>310</v>
      </c>
      <c r="E3310" s="86">
        <f>+IF(ISNUMBER(DATA!J471),DATA!J471,"n/a")</f>
        <v>26698.48</v>
      </c>
      <c r="F3310" s="77">
        <f>+IF(ISNUMBER(DATA!K471),DATA!K471,"n/a")</f>
        <v>2.1019280006577601E-2</v>
      </c>
      <c r="G3310" s="86">
        <f>+IF(ISNUMBER(DATA!T471),DATA!T471,"n/a")</f>
        <v>85116.85</v>
      </c>
      <c r="H3310" s="77">
        <f>+IF(ISNUMBER(DATA!U471),DATA!U471,"n/a")</f>
        <v>1.58820998458577E-2</v>
      </c>
      <c r="I3310" s="86">
        <f>+IF(ISNUMBER(DATA!AD471),DATA!AD471,"n/a")</f>
        <v>156955.95000000001</v>
      </c>
      <c r="J3310" s="77">
        <f>+IF(ISNUMBER(DATA!AE471),DATA!AE471,"n/a")</f>
        <v>-2.0098930483834002E-3</v>
      </c>
      <c r="K3310" s="86">
        <f>+IF(ISNUMBER(DATA!AN471),DATA!AN471,"n/a")</f>
        <v>314741.73</v>
      </c>
      <c r="L3310" s="77">
        <f>+IF(ISNUMBER(DATA!AO471),DATA!AO471,"n/a")</f>
        <v>3.0118544804035401E-2</v>
      </c>
      <c r="M3310" s="66"/>
      <c r="N3310" s="66"/>
      <c r="O3310" s="66"/>
      <c r="P3310" s="66"/>
      <c r="Q3310" s="66"/>
      <c r="S3310" s="70"/>
      <c r="U3310" s="70"/>
      <c r="W3310" s="70"/>
      <c r="Y3310" s="70"/>
    </row>
    <row r="3311" spans="1:25" s="69" customFormat="1" x14ac:dyDescent="0.2">
      <c r="A3311" s="66" t="s">
        <v>11</v>
      </c>
      <c r="B3311" s="66" t="s">
        <v>24</v>
      </c>
      <c r="C3311" s="66" t="s">
        <v>25</v>
      </c>
      <c r="D3311" s="66" t="s">
        <v>311</v>
      </c>
      <c r="E3311" s="86">
        <f>+IF(ISNUMBER(DATA!J472),DATA!J472,"n/a")</f>
        <v>47574.68</v>
      </c>
      <c r="F3311" s="77">
        <f>+IF(ISNUMBER(DATA!K472),DATA!K472,"n/a")</f>
        <v>-0.158038516523793</v>
      </c>
      <c r="G3311" s="86">
        <f>+IF(ISNUMBER(DATA!T472),DATA!T472,"n/a")</f>
        <v>160360.70000000001</v>
      </c>
      <c r="H3311" s="77">
        <f>+IF(ISNUMBER(DATA!U472),DATA!U472,"n/a")</f>
        <v>-0.14800106812869501</v>
      </c>
      <c r="I3311" s="86">
        <f>+IF(ISNUMBER(DATA!AD472),DATA!AD472,"n/a")</f>
        <v>311053.37</v>
      </c>
      <c r="J3311" s="77">
        <f>+IF(ISNUMBER(DATA!AE472),DATA!AE472,"n/a")</f>
        <v>-0.19092532637700499</v>
      </c>
      <c r="K3311" s="86">
        <f>+IF(ISNUMBER(DATA!AN472),DATA!AN472,"n/a")</f>
        <v>645226.64</v>
      </c>
      <c r="L3311" s="77">
        <f>+IF(ISNUMBER(DATA!AO472),DATA!AO472,"n/a")</f>
        <v>-0.18689976711537801</v>
      </c>
      <c r="M3311" s="66"/>
      <c r="N3311" s="66"/>
      <c r="O3311" s="66"/>
      <c r="P3311" s="66"/>
      <c r="Q3311" s="66"/>
      <c r="S3311" s="70"/>
      <c r="U3311" s="70"/>
      <c r="W3311" s="70"/>
      <c r="Y3311" s="70"/>
    </row>
    <row r="3312" spans="1:25" s="69" customFormat="1" x14ac:dyDescent="0.2">
      <c r="A3312" s="66" t="s">
        <v>11</v>
      </c>
      <c r="B3312" s="66" t="s">
        <v>24</v>
      </c>
      <c r="C3312" s="66" t="s">
        <v>25</v>
      </c>
      <c r="D3312" s="66" t="s">
        <v>312</v>
      </c>
      <c r="E3312" s="86">
        <f>+IF(ISNUMBER(DATA!J473),DATA!J473,"n/a")</f>
        <v>25458.34</v>
      </c>
      <c r="F3312" s="77">
        <f>+IF(ISNUMBER(DATA!K473),DATA!K473,"n/a")</f>
        <v>8.4211135991768701E-2</v>
      </c>
      <c r="G3312" s="86">
        <f>+IF(ISNUMBER(DATA!T473),DATA!T473,"n/a")</f>
        <v>88939.95</v>
      </c>
      <c r="H3312" s="77">
        <f>+IF(ISNUMBER(DATA!U473),DATA!U473,"n/a")</f>
        <v>0.16148427692339401</v>
      </c>
      <c r="I3312" s="86">
        <f>+IF(ISNUMBER(DATA!AD473),DATA!AD473,"n/a")</f>
        <v>168690.84</v>
      </c>
      <c r="J3312" s="77">
        <f>+IF(ISNUMBER(DATA!AE473),DATA!AE473,"n/a")</f>
        <v>0.168280925666704</v>
      </c>
      <c r="K3312" s="86">
        <f>+IF(ISNUMBER(DATA!AN473),DATA!AN473,"n/a")</f>
        <v>318843.65000000002</v>
      </c>
      <c r="L3312" s="77">
        <f>+IF(ISNUMBER(DATA!AO473),DATA!AO473,"n/a")</f>
        <v>0.18077479626461099</v>
      </c>
      <c r="M3312" s="66"/>
      <c r="N3312" s="66"/>
      <c r="O3312" s="66"/>
      <c r="P3312" s="66"/>
      <c r="Q3312" s="66"/>
      <c r="S3312" s="70"/>
      <c r="U3312" s="70"/>
      <c r="W3312" s="70"/>
      <c r="Y3312" s="70"/>
    </row>
    <row r="3313" spans="1:25" s="69" customFormat="1" x14ac:dyDescent="0.2">
      <c r="A3313" s="66" t="s">
        <v>11</v>
      </c>
      <c r="B3313" s="66" t="s">
        <v>24</v>
      </c>
      <c r="C3313" s="66" t="s">
        <v>25</v>
      </c>
      <c r="D3313" s="66" t="s">
        <v>313</v>
      </c>
      <c r="E3313" s="86">
        <f>+IF(ISNUMBER(DATA!J474),DATA!J474,"n/a")</f>
        <v>60581.16</v>
      </c>
      <c r="F3313" s="77">
        <f>+IF(ISNUMBER(DATA!K474),DATA!K474,"n/a")</f>
        <v>-3.9892054109874203E-2</v>
      </c>
      <c r="G3313" s="86">
        <f>+IF(ISNUMBER(DATA!T474),DATA!T474,"n/a")</f>
        <v>201778.27</v>
      </c>
      <c r="H3313" s="77">
        <f>+IF(ISNUMBER(DATA!U474),DATA!U474,"n/a")</f>
        <v>-1.7156700262128E-2</v>
      </c>
      <c r="I3313" s="86">
        <f>+IF(ISNUMBER(DATA!AD474),DATA!AD474,"n/a")</f>
        <v>382259.73</v>
      </c>
      <c r="J3313" s="77">
        <f>+IF(ISNUMBER(DATA!AE474),DATA!AE474,"n/a")</f>
        <v>-8.0289352864931305E-3</v>
      </c>
      <c r="K3313" s="86">
        <f>+IF(ISNUMBER(DATA!AN474),DATA!AN474,"n/a")</f>
        <v>770006.59</v>
      </c>
      <c r="L3313" s="77">
        <f>+IF(ISNUMBER(DATA!AO474),DATA!AO474,"n/a")</f>
        <v>2.6775652946718902E-2</v>
      </c>
      <c r="M3313" s="66"/>
      <c r="N3313" s="66"/>
      <c r="O3313" s="66"/>
      <c r="P3313" s="66"/>
      <c r="Q3313" s="66"/>
      <c r="S3313" s="70"/>
      <c r="U3313" s="70"/>
      <c r="W3313" s="70"/>
      <c r="Y3313" s="70"/>
    </row>
    <row r="3314" spans="1:25" s="69" customFormat="1" x14ac:dyDescent="0.2">
      <c r="A3314" s="66" t="s">
        <v>11</v>
      </c>
      <c r="B3314" s="66" t="s">
        <v>24</v>
      </c>
      <c r="C3314" s="66" t="s">
        <v>25</v>
      </c>
      <c r="D3314" s="66" t="s">
        <v>314</v>
      </c>
      <c r="E3314" s="86">
        <f>+IF(ISNUMBER(DATA!J475),DATA!J475,"n/a")</f>
        <v>96942.38</v>
      </c>
      <c r="F3314" s="77">
        <f>+IF(ISNUMBER(DATA!K475),DATA!K475,"n/a")</f>
        <v>-2.9600366128178499E-2</v>
      </c>
      <c r="G3314" s="86">
        <f>+IF(ISNUMBER(DATA!T475),DATA!T475,"n/a")</f>
        <v>319308.55</v>
      </c>
      <c r="H3314" s="77">
        <f>+IF(ISNUMBER(DATA!U475),DATA!U475,"n/a")</f>
        <v>-2.2764859987641399E-3</v>
      </c>
      <c r="I3314" s="86">
        <f>+IF(ISNUMBER(DATA!AD475),DATA!AD475,"n/a")</f>
        <v>600881.06000000006</v>
      </c>
      <c r="J3314" s="77">
        <f>+IF(ISNUMBER(DATA!AE475),DATA!AE475,"n/a")</f>
        <v>-0.150805464994169</v>
      </c>
      <c r="K3314" s="86">
        <f>+IF(ISNUMBER(DATA!AN475),DATA!AN475,"n/a")</f>
        <v>1205297.95</v>
      </c>
      <c r="L3314" s="77">
        <f>+IF(ISNUMBER(DATA!AO475),DATA!AO475,"n/a")</f>
        <v>-0.24720724843781999</v>
      </c>
      <c r="M3314" s="66"/>
      <c r="N3314" s="66"/>
      <c r="O3314" s="66"/>
      <c r="P3314" s="66"/>
      <c r="Q3314" s="66"/>
      <c r="S3314" s="70"/>
      <c r="U3314" s="70"/>
      <c r="W3314" s="70"/>
      <c r="Y3314" s="70"/>
    </row>
    <row r="3315" spans="1:25" s="69" customFormat="1" x14ac:dyDescent="0.2">
      <c r="A3315" s="66" t="s">
        <v>11</v>
      </c>
      <c r="B3315" s="66" t="s">
        <v>24</v>
      </c>
      <c r="C3315" s="66" t="s">
        <v>25</v>
      </c>
      <c r="D3315" s="66" t="s">
        <v>315</v>
      </c>
      <c r="E3315" s="86">
        <f>+IF(ISNUMBER(DATA!J476),DATA!J476,"n/a")</f>
        <v>149569.96</v>
      </c>
      <c r="F3315" s="77">
        <f>+IF(ISNUMBER(DATA!K476),DATA!K476,"n/a")</f>
        <v>1.0180899896699101E-2</v>
      </c>
      <c r="G3315" s="86">
        <f>+IF(ISNUMBER(DATA!T476),DATA!T476,"n/a")</f>
        <v>515078.2</v>
      </c>
      <c r="H3315" s="77">
        <f>+IF(ISNUMBER(DATA!U476),DATA!U476,"n/a")</f>
        <v>7.1419352083570295E-2</v>
      </c>
      <c r="I3315" s="86">
        <f>+IF(ISNUMBER(DATA!AD476),DATA!AD476,"n/a")</f>
        <v>1001392.58</v>
      </c>
      <c r="J3315" s="77">
        <f>+IF(ISNUMBER(DATA!AE476),DATA!AE476,"n/a")</f>
        <v>7.2491494599621606E-2</v>
      </c>
      <c r="K3315" s="86">
        <f>+IF(ISNUMBER(DATA!AN476),DATA!AN476,"n/a")</f>
        <v>1931244.02</v>
      </c>
      <c r="L3315" s="77">
        <f>+IF(ISNUMBER(DATA!AO476),DATA!AO476,"n/a")</f>
        <v>0.117869503668976</v>
      </c>
      <c r="M3315" s="66"/>
      <c r="N3315" s="66"/>
      <c r="O3315" s="66"/>
      <c r="P3315" s="66"/>
      <c r="Q3315" s="66"/>
      <c r="S3315" s="70"/>
      <c r="U3315" s="70"/>
      <c r="W3315" s="70"/>
      <c r="Y3315" s="70"/>
    </row>
    <row r="3316" spans="1:25" s="69" customFormat="1" x14ac:dyDescent="0.2">
      <c r="A3316" s="66" t="s">
        <v>11</v>
      </c>
      <c r="B3316" s="66" t="s">
        <v>24</v>
      </c>
      <c r="C3316" s="66" t="s">
        <v>25</v>
      </c>
      <c r="D3316" s="66" t="s">
        <v>316</v>
      </c>
      <c r="E3316" s="86">
        <f>+IF(ISNUMBER(DATA!J477),DATA!J477,"n/a")</f>
        <v>87648.95</v>
      </c>
      <c r="F3316" s="77">
        <f>+IF(ISNUMBER(DATA!K477),DATA!K477,"n/a")</f>
        <v>0.237309485230738</v>
      </c>
      <c r="G3316" s="86">
        <f>+IF(ISNUMBER(DATA!T477),DATA!T477,"n/a")</f>
        <v>255491.37</v>
      </c>
      <c r="H3316" s="77">
        <f>+IF(ISNUMBER(DATA!U477),DATA!U477,"n/a")</f>
        <v>3.5690197937419198E-2</v>
      </c>
      <c r="I3316" s="86">
        <f>+IF(ISNUMBER(DATA!AD477),DATA!AD477,"n/a")</f>
        <v>464481.74</v>
      </c>
      <c r="J3316" s="77">
        <f>+IF(ISNUMBER(DATA!AE477),DATA!AE477,"n/a")</f>
        <v>3.9177665603330199E-2</v>
      </c>
      <c r="K3316" s="86">
        <f>+IF(ISNUMBER(DATA!AN477),DATA!AN477,"n/a")</f>
        <v>906253.14</v>
      </c>
      <c r="L3316" s="77">
        <f>+IF(ISNUMBER(DATA!AO477),DATA!AO477,"n/a")</f>
        <v>5.8798136900273003E-2</v>
      </c>
      <c r="M3316" s="66"/>
      <c r="N3316" s="66"/>
      <c r="O3316" s="66"/>
      <c r="P3316" s="66"/>
      <c r="Q3316" s="66"/>
      <c r="S3316" s="70"/>
      <c r="U3316" s="70"/>
      <c r="W3316" s="70"/>
      <c r="Y3316" s="70"/>
    </row>
    <row r="3317" spans="1:25" s="69" customFormat="1" x14ac:dyDescent="0.2">
      <c r="A3317" s="66" t="s">
        <v>11</v>
      </c>
      <c r="B3317" s="66" t="s">
        <v>24</v>
      </c>
      <c r="C3317" s="66" t="s">
        <v>25</v>
      </c>
      <c r="D3317" s="66" t="s">
        <v>317</v>
      </c>
      <c r="E3317" s="86">
        <f>+IF(ISNUMBER(DATA!J478),DATA!J478,"n/a")</f>
        <v>36627.08</v>
      </c>
      <c r="F3317" s="77">
        <f>+IF(ISNUMBER(DATA!K478),DATA!K478,"n/a")</f>
        <v>7.3013192698710094E-2</v>
      </c>
      <c r="G3317" s="86">
        <f>+IF(ISNUMBER(DATA!T478),DATA!T478,"n/a")</f>
        <v>126236.03</v>
      </c>
      <c r="H3317" s="77">
        <f>+IF(ISNUMBER(DATA!U478),DATA!U478,"n/a")</f>
        <v>5.1487613562817502E-2</v>
      </c>
      <c r="I3317" s="86">
        <f>+IF(ISNUMBER(DATA!AD478),DATA!AD478,"n/a")</f>
        <v>245280.58</v>
      </c>
      <c r="J3317" s="77">
        <f>+IF(ISNUMBER(DATA!AE478),DATA!AE478,"n/a")</f>
        <v>5.4298070524757498E-2</v>
      </c>
      <c r="K3317" s="86">
        <f>+IF(ISNUMBER(DATA!AN478),DATA!AN478,"n/a")</f>
        <v>488474.37</v>
      </c>
      <c r="L3317" s="77">
        <f>+IF(ISNUMBER(DATA!AO478),DATA!AO478,"n/a")</f>
        <v>5.05661773452626E-2</v>
      </c>
      <c r="M3317" s="66"/>
      <c r="N3317" s="66"/>
      <c r="O3317" s="66"/>
      <c r="P3317" s="66"/>
      <c r="Q3317" s="66"/>
      <c r="S3317" s="70"/>
      <c r="U3317" s="70"/>
      <c r="W3317" s="70"/>
      <c r="Y3317" s="70"/>
    </row>
    <row r="3318" spans="1:25" s="69" customFormat="1" x14ac:dyDescent="0.2">
      <c r="A3318" s="66" t="s">
        <v>11</v>
      </c>
      <c r="B3318" s="66" t="s">
        <v>24</v>
      </c>
      <c r="C3318" s="66" t="s">
        <v>25</v>
      </c>
      <c r="D3318" s="66" t="s">
        <v>318</v>
      </c>
      <c r="E3318" s="86">
        <f>+IF(ISNUMBER(DATA!J479),DATA!J479,"n/a")</f>
        <v>105410.24000000001</v>
      </c>
      <c r="F3318" s="77">
        <f>+IF(ISNUMBER(DATA!K479),DATA!K479,"n/a")</f>
        <v>0.31196898577597798</v>
      </c>
      <c r="G3318" s="86">
        <f>+IF(ISNUMBER(DATA!T479),DATA!T479,"n/a")</f>
        <v>318663.53000000003</v>
      </c>
      <c r="H3318" s="77">
        <f>+IF(ISNUMBER(DATA!U479),DATA!U479,"n/a")</f>
        <v>9.4576533996845694E-2</v>
      </c>
      <c r="I3318" s="86">
        <f>+IF(ISNUMBER(DATA!AD479),DATA!AD479,"n/a")</f>
        <v>593377.47</v>
      </c>
      <c r="J3318" s="77">
        <f>+IF(ISNUMBER(DATA!AE479),DATA!AE479,"n/a")</f>
        <v>7.2900130052945294E-2</v>
      </c>
      <c r="K3318" s="86">
        <f>+IF(ISNUMBER(DATA!AN479),DATA!AN479,"n/a")</f>
        <v>1090361.6200000001</v>
      </c>
      <c r="L3318" s="77">
        <f>+IF(ISNUMBER(DATA!AO479),DATA!AO479,"n/a")</f>
        <v>5.9489782909665202E-2</v>
      </c>
      <c r="M3318" s="66"/>
      <c r="N3318" s="66"/>
      <c r="O3318" s="66"/>
      <c r="P3318" s="66"/>
      <c r="Q3318" s="66"/>
      <c r="S3318" s="70"/>
      <c r="U3318" s="70"/>
      <c r="W3318" s="70"/>
      <c r="Y3318" s="70"/>
    </row>
    <row r="3319" spans="1:25" s="69" customFormat="1" x14ac:dyDescent="0.2">
      <c r="A3319" s="66" t="s">
        <v>11</v>
      </c>
      <c r="B3319" s="66" t="s">
        <v>24</v>
      </c>
      <c r="C3319" s="66" t="s">
        <v>25</v>
      </c>
      <c r="D3319" s="66" t="s">
        <v>344</v>
      </c>
      <c r="E3319" s="86">
        <f>+IF(ISNUMBER(DATA!J480),DATA!J480,"n/a")</f>
        <v>31155.7</v>
      </c>
      <c r="F3319" s="77">
        <f>+IF(ISNUMBER(DATA!K480),DATA!K480,"n/a")</f>
        <v>-0.279560536019892</v>
      </c>
      <c r="G3319" s="86">
        <f>+IF(ISNUMBER(DATA!T480),DATA!T480,"n/a")</f>
        <v>121005.53</v>
      </c>
      <c r="H3319" s="77">
        <f>+IF(ISNUMBER(DATA!U480),DATA!U480,"n/a")</f>
        <v>0.13140542556103901</v>
      </c>
      <c r="I3319" s="86">
        <f>+IF(ISNUMBER(DATA!AD480),DATA!AD480,"n/a")</f>
        <v>223966.39</v>
      </c>
      <c r="J3319" s="77">
        <f>+IF(ISNUMBER(DATA!AE480),DATA!AE480,"n/a")</f>
        <v>0.144099151068527</v>
      </c>
      <c r="K3319" s="86">
        <f>+IF(ISNUMBER(DATA!AN480),DATA!AN480,"n/a")</f>
        <v>446092.46</v>
      </c>
      <c r="L3319" s="77">
        <f>+IF(ISNUMBER(DATA!AO480),DATA!AO480,"n/a")</f>
        <v>0.16413865201373801</v>
      </c>
      <c r="M3319" s="66"/>
      <c r="N3319" s="66"/>
      <c r="O3319" s="66"/>
      <c r="P3319" s="66"/>
      <c r="Q3319" s="66"/>
      <c r="S3319" s="70"/>
      <c r="U3319" s="70"/>
      <c r="W3319" s="70"/>
      <c r="Y3319" s="70"/>
    </row>
    <row r="3320" spans="1:25" s="69" customFormat="1" x14ac:dyDescent="0.2">
      <c r="A3320" s="66" t="s">
        <v>11</v>
      </c>
      <c r="B3320" s="66" t="s">
        <v>24</v>
      </c>
      <c r="C3320" s="66" t="s">
        <v>25</v>
      </c>
      <c r="D3320" s="66" t="s">
        <v>345</v>
      </c>
      <c r="E3320" s="86">
        <f>+IF(ISNUMBER(DATA!J481),DATA!J481,"n/a")</f>
        <v>70120.899999999994</v>
      </c>
      <c r="F3320" s="77">
        <f>+IF(ISNUMBER(DATA!K481),DATA!K481,"n/a")</f>
        <v>0.11157769720581</v>
      </c>
      <c r="G3320" s="86">
        <f>+IF(ISNUMBER(DATA!T481),DATA!T481,"n/a")</f>
        <v>234565.67</v>
      </c>
      <c r="H3320" s="77">
        <f>+IF(ISNUMBER(DATA!U481),DATA!U481,"n/a")</f>
        <v>0.13150597798517699</v>
      </c>
      <c r="I3320" s="86">
        <f>+IF(ISNUMBER(DATA!AD481),DATA!AD481,"n/a")</f>
        <v>442279.13</v>
      </c>
      <c r="J3320" s="77">
        <f>+IF(ISNUMBER(DATA!AE481),DATA!AE481,"n/a")</f>
        <v>0.117872292671411</v>
      </c>
      <c r="K3320" s="86">
        <f>+IF(ISNUMBER(DATA!AN481),DATA!AN481,"n/a")</f>
        <v>849161.65</v>
      </c>
      <c r="L3320" s="77">
        <f>+IF(ISNUMBER(DATA!AO481),DATA!AO481,"n/a")</f>
        <v>0.119170408441182</v>
      </c>
      <c r="M3320" s="66"/>
      <c r="N3320" s="66"/>
      <c r="O3320" s="66"/>
      <c r="P3320" s="66"/>
      <c r="Q3320" s="66"/>
      <c r="S3320" s="70"/>
      <c r="U3320" s="70"/>
      <c r="W3320" s="70"/>
      <c r="Y3320" s="70"/>
    </row>
    <row r="3321" spans="1:25" x14ac:dyDescent="0.2">
      <c r="E3321" s="100"/>
      <c r="F3321" s="102"/>
      <c r="G3321" s="100"/>
      <c r="H3321" s="102"/>
      <c r="I3321" s="100"/>
      <c r="J3321" s="102"/>
      <c r="K3321" s="100"/>
      <c r="L3321" s="102"/>
    </row>
    <row r="3322" spans="1:25" s="69" customFormat="1" x14ac:dyDescent="0.2">
      <c r="A3322" s="66" t="s">
        <v>11</v>
      </c>
      <c r="B3322" s="66" t="s">
        <v>24</v>
      </c>
      <c r="C3322" s="66" t="s">
        <v>10</v>
      </c>
      <c r="D3322" s="66" t="s">
        <v>271</v>
      </c>
      <c r="E3322" s="87">
        <f>+IF(ISNUMBER(DATA!L432),DATA!L432,"n/a")</f>
        <v>4.6149826494992201</v>
      </c>
      <c r="F3322" s="77">
        <f>+IF(ISNUMBER(DATA!M432),DATA!M432,"n/a")</f>
        <v>7.6988669899804296E-2</v>
      </c>
      <c r="G3322" s="87">
        <f>+IF(ISNUMBER(DATA!V432),DATA!V432,"n/a")</f>
        <v>4.35707687204164</v>
      </c>
      <c r="H3322" s="77">
        <f>+IF(ISNUMBER(DATA!W432),DATA!W432,"n/a")</f>
        <v>-2.3888330787379401E-2</v>
      </c>
      <c r="I3322" s="87">
        <f>+IF(ISNUMBER(DATA!AF432),DATA!AF432,"n/a")</f>
        <v>4.2299806329410297</v>
      </c>
      <c r="J3322" s="77">
        <f>+IF(ISNUMBER(DATA!AG432),DATA!AG432,"n/a")</f>
        <v>-5.4032552245269302E-2</v>
      </c>
      <c r="K3322" s="87">
        <f>+IF(ISNUMBER(DATA!AP432),DATA!AP432,"n/a")</f>
        <v>4.2685985583727497</v>
      </c>
      <c r="L3322" s="77">
        <f>+IF(ISNUMBER(DATA!AQ432),DATA!AQ432,"n/a")</f>
        <v>-4.8016825339489998E-2</v>
      </c>
      <c r="M3322" s="66"/>
      <c r="N3322" s="66"/>
      <c r="O3322" s="66"/>
      <c r="P3322" s="66"/>
      <c r="Q3322" s="66"/>
      <c r="S3322" s="70"/>
      <c r="U3322" s="70"/>
      <c r="W3322" s="70"/>
      <c r="Y3322" s="70"/>
    </row>
    <row r="3323" spans="1:25" s="69" customFormat="1" x14ac:dyDescent="0.2">
      <c r="A3323" s="66" t="s">
        <v>11</v>
      </c>
      <c r="B3323" s="66" t="s">
        <v>24</v>
      </c>
      <c r="C3323" s="66" t="s">
        <v>10</v>
      </c>
      <c r="D3323" s="66" t="s">
        <v>272</v>
      </c>
      <c r="E3323" s="87">
        <f>+IF(ISNUMBER(DATA!L433),DATA!L433,"n/a")</f>
        <v>4.9122092006451101</v>
      </c>
      <c r="F3323" s="77">
        <f>+IF(ISNUMBER(DATA!M433),DATA!M433,"n/a")</f>
        <v>-7.7443745407352493E-2</v>
      </c>
      <c r="G3323" s="87">
        <f>+IF(ISNUMBER(DATA!V433),DATA!V433,"n/a")</f>
        <v>4.9131600739876102</v>
      </c>
      <c r="H3323" s="77">
        <f>+IF(ISNUMBER(DATA!W433),DATA!W433,"n/a")</f>
        <v>-6.1489718547130402E-2</v>
      </c>
      <c r="I3323" s="87">
        <f>+IF(ISNUMBER(DATA!AF433),DATA!AF433,"n/a")</f>
        <v>4.92624534592139</v>
      </c>
      <c r="J3323" s="77">
        <f>+IF(ISNUMBER(DATA!AG433),DATA!AG433,"n/a")</f>
        <v>-6.0191899470061601E-2</v>
      </c>
      <c r="K3323" s="87">
        <f>+IF(ISNUMBER(DATA!AP433),DATA!AP433,"n/a")</f>
        <v>5.0970937925154098</v>
      </c>
      <c r="L3323" s="77">
        <f>+IF(ISNUMBER(DATA!AQ433),DATA!AQ433,"n/a")</f>
        <v>-2.2066391393371701E-2</v>
      </c>
      <c r="M3323" s="66"/>
      <c r="N3323" s="66"/>
      <c r="O3323" s="66"/>
      <c r="P3323" s="66"/>
      <c r="Q3323" s="66"/>
      <c r="S3323" s="70"/>
      <c r="U3323" s="70"/>
      <c r="W3323" s="70"/>
      <c r="Y3323" s="70"/>
    </row>
    <row r="3324" spans="1:25" s="69" customFormat="1" x14ac:dyDescent="0.2">
      <c r="A3324" s="66" t="s">
        <v>11</v>
      </c>
      <c r="B3324" s="66" t="s">
        <v>24</v>
      </c>
      <c r="C3324" s="66" t="s">
        <v>10</v>
      </c>
      <c r="D3324" s="66" t="s">
        <v>273</v>
      </c>
      <c r="E3324" s="87">
        <f>+IF(ISNUMBER(DATA!L434),DATA!L434,"n/a")</f>
        <v>4.6088588814271896</v>
      </c>
      <c r="F3324" s="77">
        <f>+IF(ISNUMBER(DATA!M434),DATA!M434,"n/a")</f>
        <v>1.00379742841657E-2</v>
      </c>
      <c r="G3324" s="87">
        <f>+IF(ISNUMBER(DATA!V434),DATA!V434,"n/a")</f>
        <v>4.5870880007631296</v>
      </c>
      <c r="H3324" s="77">
        <f>+IF(ISNUMBER(DATA!W434),DATA!W434,"n/a")</f>
        <v>3.00163228948504E-2</v>
      </c>
      <c r="I3324" s="87">
        <f>+IF(ISNUMBER(DATA!AF434),DATA!AF434,"n/a")</f>
        <v>4.5882079895481303</v>
      </c>
      <c r="J3324" s="77">
        <f>+IF(ISNUMBER(DATA!AG434),DATA!AG434,"n/a")</f>
        <v>6.5086882288968001E-2</v>
      </c>
      <c r="K3324" s="87">
        <f>+IF(ISNUMBER(DATA!AP434),DATA!AP434,"n/a")</f>
        <v>4.6257419935390702</v>
      </c>
      <c r="L3324" s="77">
        <f>+IF(ISNUMBER(DATA!AQ434),DATA!AQ434,"n/a")</f>
        <v>6.0312975604124401E-2</v>
      </c>
      <c r="M3324" s="66"/>
      <c r="N3324" s="66"/>
      <c r="O3324" s="66"/>
      <c r="P3324" s="66"/>
      <c r="Q3324" s="66"/>
      <c r="S3324" s="70"/>
      <c r="U3324" s="70"/>
      <c r="W3324" s="70"/>
      <c r="Y3324" s="70"/>
    </row>
    <row r="3325" spans="1:25" s="69" customFormat="1" x14ac:dyDescent="0.2">
      <c r="A3325" s="66" t="s">
        <v>11</v>
      </c>
      <c r="B3325" s="66" t="s">
        <v>24</v>
      </c>
      <c r="C3325" s="66" t="s">
        <v>10</v>
      </c>
      <c r="D3325" s="66" t="s">
        <v>274</v>
      </c>
      <c r="E3325" s="87">
        <f>+IF(ISNUMBER(DATA!L435),DATA!L435,"n/a")</f>
        <v>4.3502467818362902</v>
      </c>
      <c r="F3325" s="77">
        <f>+IF(ISNUMBER(DATA!M435),DATA!M435,"n/a")</f>
        <v>-5.4341628318021598E-2</v>
      </c>
      <c r="G3325" s="87">
        <f>+IF(ISNUMBER(DATA!V435),DATA!V435,"n/a")</f>
        <v>4.4714324192627002</v>
      </c>
      <c r="H3325" s="77">
        <f>+IF(ISNUMBER(DATA!W435),DATA!W435,"n/a")</f>
        <v>-2.6530968620334799E-2</v>
      </c>
      <c r="I3325" s="87">
        <f>+IF(ISNUMBER(DATA!AF435),DATA!AF435,"n/a")</f>
        <v>4.45124339474037</v>
      </c>
      <c r="J3325" s="77">
        <f>+IF(ISNUMBER(DATA!AG435),DATA!AG435,"n/a")</f>
        <v>-1.41285641061817E-2</v>
      </c>
      <c r="K3325" s="87">
        <f>+IF(ISNUMBER(DATA!AP435),DATA!AP435,"n/a")</f>
        <v>4.5063163750221999</v>
      </c>
      <c r="L3325" s="77">
        <f>+IF(ISNUMBER(DATA!AQ435),DATA!AQ435,"n/a")</f>
        <v>-4.01747556698413E-2</v>
      </c>
      <c r="M3325" s="66"/>
      <c r="N3325" s="66"/>
      <c r="O3325" s="66"/>
      <c r="P3325" s="66"/>
      <c r="Q3325" s="66"/>
      <c r="S3325" s="70"/>
      <c r="U3325" s="70"/>
      <c r="W3325" s="70"/>
      <c r="Y3325" s="70"/>
    </row>
    <row r="3326" spans="1:25" s="69" customFormat="1" x14ac:dyDescent="0.2">
      <c r="A3326" s="66" t="s">
        <v>11</v>
      </c>
      <c r="B3326" s="66" t="s">
        <v>24</v>
      </c>
      <c r="C3326" s="66" t="s">
        <v>10</v>
      </c>
      <c r="D3326" s="66" t="s">
        <v>275</v>
      </c>
      <c r="E3326" s="87">
        <f>+IF(ISNUMBER(DATA!L436),DATA!L436,"n/a")</f>
        <v>4.2043433992251904</v>
      </c>
      <c r="F3326" s="77">
        <f>+IF(ISNUMBER(DATA!M436),DATA!M436,"n/a")</f>
        <v>2.50655099086909E-2</v>
      </c>
      <c r="G3326" s="87">
        <f>+IF(ISNUMBER(DATA!V436),DATA!V436,"n/a")</f>
        <v>4.1933372903714803</v>
      </c>
      <c r="H3326" s="77">
        <f>+IF(ISNUMBER(DATA!W436),DATA!W436,"n/a")</f>
        <v>3.1984608959737697E-2</v>
      </c>
      <c r="I3326" s="87">
        <f>+IF(ISNUMBER(DATA!AF436),DATA!AF436,"n/a")</f>
        <v>4.1644323310062799</v>
      </c>
      <c r="J3326" s="77">
        <f>+IF(ISNUMBER(DATA!AG436),DATA!AG436,"n/a")</f>
        <v>3.5711578813775097E-2</v>
      </c>
      <c r="K3326" s="87">
        <f>+IF(ISNUMBER(DATA!AP436),DATA!AP436,"n/a")</f>
        <v>4.23438169352809</v>
      </c>
      <c r="L3326" s="77">
        <f>+IF(ISNUMBER(DATA!AQ436),DATA!AQ436,"n/a")</f>
        <v>1.41283213760571E-2</v>
      </c>
      <c r="M3326" s="66"/>
      <c r="N3326" s="66"/>
      <c r="O3326" s="66"/>
      <c r="P3326" s="66"/>
      <c r="Q3326" s="66"/>
      <c r="S3326" s="70"/>
      <c r="U3326" s="70"/>
      <c r="W3326" s="70"/>
      <c r="Y3326" s="70"/>
    </row>
    <row r="3327" spans="1:25" s="69" customFormat="1" x14ac:dyDescent="0.2">
      <c r="A3327" s="66" t="s">
        <v>11</v>
      </c>
      <c r="B3327" s="66" t="s">
        <v>24</v>
      </c>
      <c r="C3327" s="66" t="s">
        <v>10</v>
      </c>
      <c r="D3327" s="66" t="s">
        <v>276</v>
      </c>
      <c r="E3327" s="87">
        <f>+IF(ISNUMBER(DATA!L437),DATA!L437,"n/a")</f>
        <v>4.5060212622844302</v>
      </c>
      <c r="F3327" s="77">
        <f>+IF(ISNUMBER(DATA!M437),DATA!M437,"n/a")</f>
        <v>7.06982378175189E-3</v>
      </c>
      <c r="G3327" s="87">
        <f>+IF(ISNUMBER(DATA!V437),DATA!V437,"n/a")</f>
        <v>4.4363184485334104</v>
      </c>
      <c r="H3327" s="77">
        <f>+IF(ISNUMBER(DATA!W437),DATA!W437,"n/a")</f>
        <v>-1.9112300365065301E-3</v>
      </c>
      <c r="I3327" s="87">
        <f>+IF(ISNUMBER(DATA!AF437),DATA!AF437,"n/a")</f>
        <v>4.4227422876136799</v>
      </c>
      <c r="J3327" s="77">
        <f>+IF(ISNUMBER(DATA!AG437),DATA!AG437,"n/a")</f>
        <v>1.9614558212077801E-3</v>
      </c>
      <c r="K3327" s="87">
        <f>+IF(ISNUMBER(DATA!AP437),DATA!AP437,"n/a")</f>
        <v>4.5588705875513398</v>
      </c>
      <c r="L3327" s="77">
        <f>+IF(ISNUMBER(DATA!AQ437),DATA!AQ437,"n/a")</f>
        <v>1.16442496732494E-2</v>
      </c>
      <c r="M3327" s="66"/>
      <c r="N3327" s="66"/>
      <c r="O3327" s="66"/>
      <c r="P3327" s="66"/>
      <c r="Q3327" s="66"/>
      <c r="S3327" s="70"/>
      <c r="U3327" s="70"/>
      <c r="W3327" s="70"/>
      <c r="Y3327" s="70"/>
    </row>
    <row r="3328" spans="1:25" s="69" customFormat="1" x14ac:dyDescent="0.2">
      <c r="A3328" s="66" t="s">
        <v>11</v>
      </c>
      <c r="B3328" s="66" t="s">
        <v>24</v>
      </c>
      <c r="C3328" s="66" t="s">
        <v>10</v>
      </c>
      <c r="D3328" s="66" t="s">
        <v>277</v>
      </c>
      <c r="E3328" s="87">
        <f>+IF(ISNUMBER(DATA!L438),DATA!L438,"n/a")</f>
        <v>4.62643780482541</v>
      </c>
      <c r="F3328" s="77">
        <f>+IF(ISNUMBER(DATA!M438),DATA!M438,"n/a")</f>
        <v>-1.04553541591185E-2</v>
      </c>
      <c r="G3328" s="87">
        <f>+IF(ISNUMBER(DATA!V438),DATA!V438,"n/a")</f>
        <v>4.69029941317336</v>
      </c>
      <c r="H3328" s="77">
        <f>+IF(ISNUMBER(DATA!W438),DATA!W438,"n/a")</f>
        <v>-1.6232633282519299E-2</v>
      </c>
      <c r="I3328" s="87">
        <f>+IF(ISNUMBER(DATA!AF438),DATA!AF438,"n/a")</f>
        <v>4.7241793531082097</v>
      </c>
      <c r="J3328" s="77">
        <f>+IF(ISNUMBER(DATA!AG438),DATA!AG438,"n/a")</f>
        <v>-1.9373355286053901E-2</v>
      </c>
      <c r="K3328" s="87">
        <f>+IF(ISNUMBER(DATA!AP438),DATA!AP438,"n/a")</f>
        <v>4.8471977006168601</v>
      </c>
      <c r="L3328" s="77">
        <f>+IF(ISNUMBER(DATA!AQ438),DATA!AQ438,"n/a")</f>
        <v>-2.7112404022055302E-2</v>
      </c>
      <c r="M3328" s="66"/>
      <c r="N3328" s="66"/>
      <c r="O3328" s="66"/>
      <c r="P3328" s="66"/>
      <c r="Q3328" s="66"/>
      <c r="S3328" s="70"/>
      <c r="U3328" s="70"/>
      <c r="W3328" s="70"/>
      <c r="Y3328" s="70"/>
    </row>
    <row r="3329" spans="1:25" s="69" customFormat="1" x14ac:dyDescent="0.2">
      <c r="A3329" s="66" t="s">
        <v>11</v>
      </c>
      <c r="B3329" s="66" t="s">
        <v>24</v>
      </c>
      <c r="C3329" s="66" t="s">
        <v>10</v>
      </c>
      <c r="D3329" s="66" t="s">
        <v>278</v>
      </c>
      <c r="E3329" s="87">
        <f>+IF(ISNUMBER(DATA!L439),DATA!L439,"n/a")</f>
        <v>4.08313441012554</v>
      </c>
      <c r="F3329" s="77">
        <f>+IF(ISNUMBER(DATA!M439),DATA!M439,"n/a")</f>
        <v>2.4482310558443299E-2</v>
      </c>
      <c r="G3329" s="87">
        <f>+IF(ISNUMBER(DATA!V439),DATA!V439,"n/a")</f>
        <v>4.0232903567066298</v>
      </c>
      <c r="H3329" s="77">
        <f>+IF(ISNUMBER(DATA!W439),DATA!W439,"n/a")</f>
        <v>-5.2567808805523697E-2</v>
      </c>
      <c r="I3329" s="87">
        <f>+IF(ISNUMBER(DATA!AF439),DATA!AF439,"n/a")</f>
        <v>4.04830835510651</v>
      </c>
      <c r="J3329" s="77">
        <f>+IF(ISNUMBER(DATA!AG439),DATA!AG439,"n/a")</f>
        <v>-5.2238321985910101E-2</v>
      </c>
      <c r="K3329" s="87">
        <f>+IF(ISNUMBER(DATA!AP439),DATA!AP439,"n/a")</f>
        <v>4.2145912859431904</v>
      </c>
      <c r="L3329" s="77">
        <f>+IF(ISNUMBER(DATA!AQ439),DATA!AQ439,"n/a")</f>
        <v>-3.30021861604715E-2</v>
      </c>
      <c r="M3329" s="66"/>
      <c r="N3329" s="66"/>
      <c r="O3329" s="66"/>
      <c r="P3329" s="66"/>
      <c r="Q3329" s="66"/>
      <c r="S3329" s="70"/>
      <c r="U3329" s="70"/>
      <c r="W3329" s="70"/>
      <c r="Y3329" s="70"/>
    </row>
    <row r="3330" spans="1:25" s="69" customFormat="1" x14ac:dyDescent="0.2">
      <c r="A3330" s="66" t="s">
        <v>11</v>
      </c>
      <c r="B3330" s="66" t="s">
        <v>24</v>
      </c>
      <c r="C3330" s="66" t="s">
        <v>10</v>
      </c>
      <c r="D3330" s="66" t="s">
        <v>279</v>
      </c>
      <c r="E3330" s="87">
        <f>+IF(ISNUMBER(DATA!L440),DATA!L440,"n/a")</f>
        <v>4.4529986856801802</v>
      </c>
      <c r="F3330" s="77">
        <f>+IF(ISNUMBER(DATA!M440),DATA!M440,"n/a")</f>
        <v>0.33035497528836499</v>
      </c>
      <c r="G3330" s="87">
        <f>+IF(ISNUMBER(DATA!V440),DATA!V440,"n/a")</f>
        <v>4.1526596494965098</v>
      </c>
      <c r="H3330" s="77">
        <f>+IF(ISNUMBER(DATA!W440),DATA!W440,"n/a")</f>
        <v>7.6169890734883297E-2</v>
      </c>
      <c r="I3330" s="87">
        <f>+IF(ISNUMBER(DATA!AF440),DATA!AF440,"n/a")</f>
        <v>4.1244118255493101</v>
      </c>
      <c r="J3330" s="77">
        <f>+IF(ISNUMBER(DATA!AG440),DATA!AG440,"n/a")</f>
        <v>5.7958064687124701E-2</v>
      </c>
      <c r="K3330" s="87">
        <f>+IF(ISNUMBER(DATA!AP440),DATA!AP440,"n/a")</f>
        <v>4.2512613453276797</v>
      </c>
      <c r="L3330" s="77">
        <f>+IF(ISNUMBER(DATA!AQ440),DATA!AQ440,"n/a")</f>
        <v>0.15367618267312999</v>
      </c>
      <c r="M3330" s="66"/>
      <c r="N3330" s="66"/>
      <c r="O3330" s="66"/>
      <c r="P3330" s="66"/>
      <c r="Q3330" s="66"/>
      <c r="S3330" s="70"/>
      <c r="U3330" s="70"/>
      <c r="W3330" s="70"/>
      <c r="Y3330" s="70"/>
    </row>
    <row r="3331" spans="1:25" s="69" customFormat="1" x14ac:dyDescent="0.2">
      <c r="A3331" s="66" t="s">
        <v>11</v>
      </c>
      <c r="B3331" s="66" t="s">
        <v>24</v>
      </c>
      <c r="C3331" s="66" t="s">
        <v>10</v>
      </c>
      <c r="D3331" s="66" t="s">
        <v>280</v>
      </c>
      <c r="E3331" s="87">
        <f>+IF(ISNUMBER(DATA!L441),DATA!L441,"n/a")</f>
        <v>5.02059612293972</v>
      </c>
      <c r="F3331" s="77">
        <f>+IF(ISNUMBER(DATA!M441),DATA!M441,"n/a")</f>
        <v>-1.3798547514161401E-2</v>
      </c>
      <c r="G3331" s="87">
        <f>+IF(ISNUMBER(DATA!V441),DATA!V441,"n/a")</f>
        <v>4.79797596636935</v>
      </c>
      <c r="H3331" s="77">
        <f>+IF(ISNUMBER(DATA!W441),DATA!W441,"n/a")</f>
        <v>-3.4369714752911902E-2</v>
      </c>
      <c r="I3331" s="87">
        <f>+IF(ISNUMBER(DATA!AF441),DATA!AF441,"n/a")</f>
        <v>4.8449014986118302</v>
      </c>
      <c r="J3331" s="77">
        <f>+IF(ISNUMBER(DATA!AG441),DATA!AG441,"n/a")</f>
        <v>-2.0950969419769601E-2</v>
      </c>
      <c r="K3331" s="87">
        <f>+IF(ISNUMBER(DATA!AP441),DATA!AP441,"n/a")</f>
        <v>5.0257387086523702</v>
      </c>
      <c r="L3331" s="77">
        <f>+IF(ISNUMBER(DATA!AQ441),DATA!AQ441,"n/a")</f>
        <v>-4.0439668153066502E-2</v>
      </c>
      <c r="M3331" s="66"/>
      <c r="N3331" s="66"/>
      <c r="O3331" s="66"/>
      <c r="P3331" s="66"/>
      <c r="Q3331" s="66"/>
      <c r="S3331" s="70"/>
      <c r="U3331" s="70"/>
      <c r="W3331" s="70"/>
      <c r="Y3331" s="70"/>
    </row>
    <row r="3332" spans="1:25" s="69" customFormat="1" x14ac:dyDescent="0.2">
      <c r="A3332" s="66" t="s">
        <v>11</v>
      </c>
      <c r="B3332" s="66" t="s">
        <v>24</v>
      </c>
      <c r="C3332" s="66" t="s">
        <v>10</v>
      </c>
      <c r="D3332" s="66" t="s">
        <v>281</v>
      </c>
      <c r="E3332" s="87">
        <f>+IF(ISNUMBER(DATA!L442),DATA!L442,"n/a")</f>
        <v>4.4097231096864498</v>
      </c>
      <c r="F3332" s="77">
        <f>+IF(ISNUMBER(DATA!M442),DATA!M442,"n/a")</f>
        <v>0.271506060186469</v>
      </c>
      <c r="G3332" s="87">
        <f>+IF(ISNUMBER(DATA!V442),DATA!V442,"n/a")</f>
        <v>4.0218759463377598</v>
      </c>
      <c r="H3332" s="77">
        <f>+IF(ISNUMBER(DATA!W442),DATA!W442,"n/a")</f>
        <v>3.26675473145185E-2</v>
      </c>
      <c r="I3332" s="87">
        <f>+IF(ISNUMBER(DATA!AF442),DATA!AF442,"n/a")</f>
        <v>4.0086701674912497</v>
      </c>
      <c r="J3332" s="77">
        <f>+IF(ISNUMBER(DATA!AG442),DATA!AG442,"n/a")</f>
        <v>4.4831330788039699E-2</v>
      </c>
      <c r="K3332" s="87">
        <f>+IF(ISNUMBER(DATA!AP442),DATA!AP442,"n/a")</f>
        <v>4.1497443403003</v>
      </c>
      <c r="L3332" s="77">
        <f>+IF(ISNUMBER(DATA!AQ442),DATA!AQ442,"n/a")</f>
        <v>7.57902241899652E-2</v>
      </c>
      <c r="M3332" s="66"/>
      <c r="N3332" s="66"/>
      <c r="O3332" s="66"/>
      <c r="P3332" s="66"/>
      <c r="Q3332" s="66"/>
      <c r="S3332" s="70"/>
      <c r="U3332" s="70"/>
      <c r="W3332" s="70"/>
      <c r="Y3332" s="70"/>
    </row>
    <row r="3333" spans="1:25" s="69" customFormat="1" x14ac:dyDescent="0.2">
      <c r="A3333" s="66" t="s">
        <v>11</v>
      </c>
      <c r="B3333" s="66" t="s">
        <v>24</v>
      </c>
      <c r="C3333" s="66" t="s">
        <v>10</v>
      </c>
      <c r="D3333" s="66" t="s">
        <v>282</v>
      </c>
      <c r="E3333" s="87">
        <f>+IF(ISNUMBER(DATA!L443),DATA!L443,"n/a")</f>
        <v>4.9246599187470803</v>
      </c>
      <c r="F3333" s="77">
        <f>+IF(ISNUMBER(DATA!M443),DATA!M443,"n/a")</f>
        <v>1.3205502329291401E-2</v>
      </c>
      <c r="G3333" s="87">
        <f>+IF(ISNUMBER(DATA!V443),DATA!V443,"n/a")</f>
        <v>4.91612836152939</v>
      </c>
      <c r="H3333" s="77">
        <f>+IF(ISNUMBER(DATA!W443),DATA!W443,"n/a")</f>
        <v>1.94493973695989E-2</v>
      </c>
      <c r="I3333" s="87">
        <f>+IF(ISNUMBER(DATA!AF443),DATA!AF443,"n/a")</f>
        <v>4.8825912107249998</v>
      </c>
      <c r="J3333" s="77">
        <f>+IF(ISNUMBER(DATA!AG443),DATA!AG443,"n/a")</f>
        <v>1.5799751565557699E-2</v>
      </c>
      <c r="K3333" s="87">
        <f>+IF(ISNUMBER(DATA!AP443),DATA!AP443,"n/a")</f>
        <v>4.8410087832201203</v>
      </c>
      <c r="L3333" s="77">
        <f>+IF(ISNUMBER(DATA!AQ443),DATA!AQ443,"n/a")</f>
        <v>-4.6363231417147197E-2</v>
      </c>
      <c r="M3333" s="66"/>
      <c r="N3333" s="66"/>
      <c r="O3333" s="66"/>
      <c r="P3333" s="66"/>
      <c r="Q3333" s="66"/>
      <c r="S3333" s="70"/>
      <c r="U3333" s="70"/>
      <c r="W3333" s="70"/>
      <c r="Y3333" s="70"/>
    </row>
    <row r="3334" spans="1:25" s="69" customFormat="1" x14ac:dyDescent="0.2">
      <c r="A3334" s="66" t="s">
        <v>11</v>
      </c>
      <c r="B3334" s="66" t="s">
        <v>24</v>
      </c>
      <c r="C3334" s="66" t="s">
        <v>10</v>
      </c>
      <c r="D3334" s="66" t="s">
        <v>283</v>
      </c>
      <c r="E3334" s="87">
        <f>+IF(ISNUMBER(DATA!L444),DATA!L444,"n/a")</f>
        <v>4.9673612478542202</v>
      </c>
      <c r="F3334" s="77">
        <f>+IF(ISNUMBER(DATA!M444),DATA!M444,"n/a")</f>
        <v>0.14784968786253</v>
      </c>
      <c r="G3334" s="87">
        <f>+IF(ISNUMBER(DATA!V444),DATA!V444,"n/a")</f>
        <v>5.0138141900939903</v>
      </c>
      <c r="H3334" s="77">
        <f>+IF(ISNUMBER(DATA!W444),DATA!W444,"n/a")</f>
        <v>0.152984101278892</v>
      </c>
      <c r="I3334" s="87">
        <f>+IF(ISNUMBER(DATA!AF444),DATA!AF444,"n/a")</f>
        <v>4.9087753096495499</v>
      </c>
      <c r="J3334" s="77">
        <f>+IF(ISNUMBER(DATA!AG444),DATA!AG444,"n/a")</f>
        <v>0.15115065988474199</v>
      </c>
      <c r="K3334" s="87">
        <f>+IF(ISNUMBER(DATA!AP444),DATA!AP444,"n/a")</f>
        <v>4.6618876469605102</v>
      </c>
      <c r="L3334" s="77">
        <f>+IF(ISNUMBER(DATA!AQ444),DATA!AQ444,"n/a")</f>
        <v>0.115479691124034</v>
      </c>
      <c r="M3334" s="66"/>
      <c r="N3334" s="66"/>
      <c r="O3334" s="66"/>
      <c r="P3334" s="66"/>
      <c r="Q3334" s="66"/>
      <c r="S3334" s="70"/>
      <c r="U3334" s="70"/>
      <c r="W3334" s="70"/>
      <c r="Y3334" s="70"/>
    </row>
    <row r="3335" spans="1:25" s="69" customFormat="1" x14ac:dyDescent="0.2">
      <c r="A3335" s="66" t="s">
        <v>11</v>
      </c>
      <c r="B3335" s="66" t="s">
        <v>24</v>
      </c>
      <c r="C3335" s="66" t="s">
        <v>10</v>
      </c>
      <c r="D3335" s="66" t="s">
        <v>284</v>
      </c>
      <c r="E3335" s="87">
        <f>+IF(ISNUMBER(DATA!L445),DATA!L445,"n/a")</f>
        <v>3.9665433305905999</v>
      </c>
      <c r="F3335" s="77">
        <f>+IF(ISNUMBER(DATA!M445),DATA!M445,"n/a")</f>
        <v>0.421771471108218</v>
      </c>
      <c r="G3335" s="87">
        <f>+IF(ISNUMBER(DATA!V445),DATA!V445,"n/a")</f>
        <v>3.3760536313305201</v>
      </c>
      <c r="H3335" s="77">
        <f>+IF(ISNUMBER(DATA!W445),DATA!W445,"n/a")</f>
        <v>-2.4084948976619198E-3</v>
      </c>
      <c r="I3335" s="87">
        <f>+IF(ISNUMBER(DATA!AF445),DATA!AF445,"n/a")</f>
        <v>3.3629136202788499</v>
      </c>
      <c r="J3335" s="77">
        <f>+IF(ISNUMBER(DATA!AG445),DATA!AG445,"n/a")</f>
        <v>1.36878988884083E-3</v>
      </c>
      <c r="K3335" s="87">
        <f>+IF(ISNUMBER(DATA!AP445),DATA!AP445,"n/a")</f>
        <v>3.52284958622112</v>
      </c>
      <c r="L3335" s="77">
        <f>+IF(ISNUMBER(DATA!AQ445),DATA!AQ445,"n/a")</f>
        <v>9.5785570081413807E-2</v>
      </c>
      <c r="M3335" s="66"/>
      <c r="N3335" s="66"/>
      <c r="O3335" s="66"/>
      <c r="P3335" s="66"/>
      <c r="Q3335" s="66"/>
      <c r="S3335" s="70"/>
      <c r="U3335" s="70"/>
      <c r="W3335" s="70"/>
      <c r="Y3335" s="70"/>
    </row>
    <row r="3336" spans="1:25" s="69" customFormat="1" x14ac:dyDescent="0.2">
      <c r="A3336" s="66" t="s">
        <v>11</v>
      </c>
      <c r="B3336" s="66" t="s">
        <v>24</v>
      </c>
      <c r="C3336" s="66" t="s">
        <v>10</v>
      </c>
      <c r="D3336" s="66" t="s">
        <v>285</v>
      </c>
      <c r="E3336" s="87">
        <f>+IF(ISNUMBER(DATA!L446),DATA!L446,"n/a")</f>
        <v>3.2940318855938302</v>
      </c>
      <c r="F3336" s="77">
        <f>+IF(ISNUMBER(DATA!M446),DATA!M446,"n/a")</f>
        <v>0.44483813307640602</v>
      </c>
      <c r="G3336" s="87">
        <f>+IF(ISNUMBER(DATA!V446),DATA!V446,"n/a")</f>
        <v>2.7093241550595799</v>
      </c>
      <c r="H3336" s="77">
        <f>+IF(ISNUMBER(DATA!W446),DATA!W446,"n/a")</f>
        <v>-4.6771281656283199E-2</v>
      </c>
      <c r="I3336" s="87">
        <f>+IF(ISNUMBER(DATA!AF446),DATA!AF446,"n/a")</f>
        <v>2.70771726437505</v>
      </c>
      <c r="J3336" s="77">
        <f>+IF(ISNUMBER(DATA!AG446),DATA!AG446,"n/a")</f>
        <v>-4.6869262958104597E-2</v>
      </c>
      <c r="K3336" s="87">
        <f>+IF(ISNUMBER(DATA!AP446),DATA!AP446,"n/a")</f>
        <v>2.78415266842054</v>
      </c>
      <c r="L3336" s="77">
        <f>+IF(ISNUMBER(DATA!AQ446),DATA!AQ446,"n/a")</f>
        <v>2.4067065348007802E-2</v>
      </c>
      <c r="M3336" s="66"/>
      <c r="N3336" s="66"/>
      <c r="O3336" s="66"/>
      <c r="P3336" s="66"/>
      <c r="Q3336" s="66"/>
      <c r="S3336" s="70"/>
      <c r="U3336" s="70"/>
      <c r="W3336" s="70"/>
      <c r="Y3336" s="70"/>
    </row>
    <row r="3337" spans="1:25" s="69" customFormat="1" x14ac:dyDescent="0.2">
      <c r="A3337" s="66" t="s">
        <v>11</v>
      </c>
      <c r="B3337" s="66" t="s">
        <v>24</v>
      </c>
      <c r="C3337" s="66" t="s">
        <v>10</v>
      </c>
      <c r="D3337" s="66" t="s">
        <v>286</v>
      </c>
      <c r="E3337" s="87">
        <f>+IF(ISNUMBER(DATA!L447),DATA!L447,"n/a")</f>
        <v>4.2047139440508099</v>
      </c>
      <c r="F3337" s="77">
        <f>+IF(ISNUMBER(DATA!M447),DATA!M447,"n/a")</f>
        <v>-8.7532057320597798E-4</v>
      </c>
      <c r="G3337" s="87">
        <f>+IF(ISNUMBER(DATA!V447),DATA!V447,"n/a")</f>
        <v>4.2054745283673904</v>
      </c>
      <c r="H3337" s="77">
        <f>+IF(ISNUMBER(DATA!W447),DATA!W447,"n/a")</f>
        <v>6.0015204137424802E-3</v>
      </c>
      <c r="I3337" s="87">
        <f>+IF(ISNUMBER(DATA!AF447),DATA!AF447,"n/a")</f>
        <v>4.2129288785112902</v>
      </c>
      <c r="J3337" s="77">
        <f>+IF(ISNUMBER(DATA!AG447),DATA!AG447,"n/a")</f>
        <v>3.22728547443265E-2</v>
      </c>
      <c r="K3337" s="87">
        <f>+IF(ISNUMBER(DATA!AP447),DATA!AP447,"n/a")</f>
        <v>4.3040134065639304</v>
      </c>
      <c r="L3337" s="77">
        <f>+IF(ISNUMBER(DATA!AQ447),DATA!AQ447,"n/a")</f>
        <v>2.48450701609958E-2</v>
      </c>
      <c r="M3337" s="66"/>
      <c r="N3337" s="66"/>
      <c r="O3337" s="66"/>
      <c r="P3337" s="66"/>
      <c r="Q3337" s="66"/>
      <c r="S3337" s="70"/>
      <c r="U3337" s="70"/>
      <c r="W3337" s="70"/>
      <c r="Y3337" s="70"/>
    </row>
    <row r="3338" spans="1:25" s="69" customFormat="1" x14ac:dyDescent="0.2">
      <c r="A3338" s="66" t="s">
        <v>11</v>
      </c>
      <c r="B3338" s="66" t="s">
        <v>24</v>
      </c>
      <c r="C3338" s="66" t="s">
        <v>10</v>
      </c>
      <c r="D3338" s="66" t="s">
        <v>287</v>
      </c>
      <c r="E3338" s="87">
        <f>+IF(ISNUMBER(DATA!L448),DATA!L448,"n/a")</f>
        <v>4.1031991114025397</v>
      </c>
      <c r="F3338" s="77">
        <f>+IF(ISNUMBER(DATA!M448),DATA!M448,"n/a")</f>
        <v>8.4181744044758297E-2</v>
      </c>
      <c r="G3338" s="87">
        <f>+IF(ISNUMBER(DATA!V448),DATA!V448,"n/a")</f>
        <v>3.9915506326610499</v>
      </c>
      <c r="H3338" s="77">
        <f>+IF(ISNUMBER(DATA!W448),DATA!W448,"n/a")</f>
        <v>8.4874856591826905E-3</v>
      </c>
      <c r="I3338" s="87">
        <f>+IF(ISNUMBER(DATA!AF448),DATA!AF448,"n/a")</f>
        <v>3.9630960157664599</v>
      </c>
      <c r="J3338" s="77">
        <f>+IF(ISNUMBER(DATA!AG448),DATA!AG448,"n/a")</f>
        <v>1.27123717762212E-2</v>
      </c>
      <c r="K3338" s="87">
        <f>+IF(ISNUMBER(DATA!AP448),DATA!AP448,"n/a")</f>
        <v>4.0562341571824403</v>
      </c>
      <c r="L3338" s="77">
        <f>+IF(ISNUMBER(DATA!AQ448),DATA!AQ448,"n/a")</f>
        <v>2.3596572270625501E-2</v>
      </c>
      <c r="M3338" s="66"/>
      <c r="N3338" s="66"/>
      <c r="O3338" s="66"/>
      <c r="P3338" s="66"/>
      <c r="Q3338" s="66"/>
      <c r="S3338" s="70"/>
      <c r="U3338" s="70"/>
      <c r="W3338" s="70"/>
      <c r="Y3338" s="70"/>
    </row>
    <row r="3339" spans="1:25" s="69" customFormat="1" x14ac:dyDescent="0.2">
      <c r="A3339" s="66" t="s">
        <v>11</v>
      </c>
      <c r="B3339" s="66" t="s">
        <v>24</v>
      </c>
      <c r="C3339" s="66" t="s">
        <v>10</v>
      </c>
      <c r="D3339" s="66" t="s">
        <v>288</v>
      </c>
      <c r="E3339" s="87">
        <f>+IF(ISNUMBER(DATA!L449),DATA!L449,"n/a")</f>
        <v>5.2646484111537202</v>
      </c>
      <c r="F3339" s="77">
        <f>+IF(ISNUMBER(DATA!M449),DATA!M449,"n/a")</f>
        <v>1.6431062536427801E-2</v>
      </c>
      <c r="G3339" s="87">
        <f>+IF(ISNUMBER(DATA!V449),DATA!V449,"n/a")</f>
        <v>5.22452869252617</v>
      </c>
      <c r="H3339" s="77">
        <f>+IF(ISNUMBER(DATA!W449),DATA!W449,"n/a")</f>
        <v>1.9170629086040499E-2</v>
      </c>
      <c r="I3339" s="87">
        <f>+IF(ISNUMBER(DATA!AF449),DATA!AF449,"n/a")</f>
        <v>5.1711707454906799</v>
      </c>
      <c r="J3339" s="77">
        <f>+IF(ISNUMBER(DATA!AG449),DATA!AG449,"n/a")</f>
        <v>9.4776131424420904E-3</v>
      </c>
      <c r="K3339" s="87">
        <f>+IF(ISNUMBER(DATA!AP449),DATA!AP449,"n/a")</f>
        <v>5.1370924499851398</v>
      </c>
      <c r="L3339" s="77">
        <f>+IF(ISNUMBER(DATA!AQ449),DATA!AQ449,"n/a")</f>
        <v>-4.5616381699587604E-3</v>
      </c>
      <c r="M3339" s="66"/>
      <c r="N3339" s="66"/>
      <c r="O3339" s="66"/>
      <c r="P3339" s="66"/>
      <c r="Q3339" s="66"/>
      <c r="S3339" s="70"/>
      <c r="U3339" s="70"/>
      <c r="W3339" s="70"/>
      <c r="Y3339" s="70"/>
    </row>
    <row r="3340" spans="1:25" s="69" customFormat="1" x14ac:dyDescent="0.2">
      <c r="A3340" s="66" t="s">
        <v>11</v>
      </c>
      <c r="B3340" s="66" t="s">
        <v>24</v>
      </c>
      <c r="C3340" s="66" t="s">
        <v>10</v>
      </c>
      <c r="D3340" s="66" t="s">
        <v>289</v>
      </c>
      <c r="E3340" s="87">
        <f>+IF(ISNUMBER(DATA!L450),DATA!L450,"n/a")</f>
        <v>3.8340395921337902</v>
      </c>
      <c r="F3340" s="77">
        <f>+IF(ISNUMBER(DATA!M450),DATA!M450,"n/a")</f>
        <v>0.110529019024436</v>
      </c>
      <c r="G3340" s="87">
        <f>+IF(ISNUMBER(DATA!V450),DATA!V450,"n/a")</f>
        <v>3.78070377560103</v>
      </c>
      <c r="H3340" s="77">
        <f>+IF(ISNUMBER(DATA!W450),DATA!W450,"n/a")</f>
        <v>-7.2658277155733799E-3</v>
      </c>
      <c r="I3340" s="87">
        <f>+IF(ISNUMBER(DATA!AF450),DATA!AF450,"n/a")</f>
        <v>3.7672053136371599</v>
      </c>
      <c r="J3340" s="77">
        <f>+IF(ISNUMBER(DATA!AG450),DATA!AG450,"n/a")</f>
        <v>1.11091328542117E-2</v>
      </c>
      <c r="K3340" s="87">
        <f>+IF(ISNUMBER(DATA!AP450),DATA!AP450,"n/a")</f>
        <v>3.90863173061752</v>
      </c>
      <c r="L3340" s="77">
        <f>+IF(ISNUMBER(DATA!AQ450),DATA!AQ450,"n/a")</f>
        <v>7.6351708126400103E-2</v>
      </c>
      <c r="M3340" s="66"/>
      <c r="N3340" s="66"/>
      <c r="O3340" s="66"/>
      <c r="P3340" s="66"/>
      <c r="Q3340" s="66"/>
      <c r="S3340" s="70"/>
      <c r="U3340" s="70"/>
      <c r="W3340" s="70"/>
      <c r="Y3340" s="70"/>
    </row>
    <row r="3341" spans="1:25" s="69" customFormat="1" x14ac:dyDescent="0.2">
      <c r="A3341" s="66" t="s">
        <v>11</v>
      </c>
      <c r="B3341" s="66" t="s">
        <v>24</v>
      </c>
      <c r="C3341" s="66" t="s">
        <v>10</v>
      </c>
      <c r="D3341" s="66" t="s">
        <v>290</v>
      </c>
      <c r="E3341" s="87">
        <f>+IF(ISNUMBER(DATA!L451),DATA!L451,"n/a")</f>
        <v>4.3087851588065904</v>
      </c>
      <c r="F3341" s="77">
        <f>+IF(ISNUMBER(DATA!M451),DATA!M451,"n/a")</f>
        <v>-5.6199834238218803E-2</v>
      </c>
      <c r="G3341" s="87">
        <f>+IF(ISNUMBER(DATA!V451),DATA!V451,"n/a")</f>
        <v>4.4702061067172698</v>
      </c>
      <c r="H3341" s="77">
        <f>+IF(ISNUMBER(DATA!W451),DATA!W451,"n/a")</f>
        <v>-5.5359401880033798E-3</v>
      </c>
      <c r="I3341" s="87">
        <f>+IF(ISNUMBER(DATA!AF451),DATA!AF451,"n/a")</f>
        <v>4.4758085473596703</v>
      </c>
      <c r="J3341" s="77">
        <f>+IF(ISNUMBER(DATA!AG451),DATA!AG451,"n/a")</f>
        <v>1.9842361605585199E-2</v>
      </c>
      <c r="K3341" s="87">
        <f>+IF(ISNUMBER(DATA!AP451),DATA!AP451,"n/a")</f>
        <v>4.5344923477584702</v>
      </c>
      <c r="L3341" s="77">
        <f>+IF(ISNUMBER(DATA!AQ451),DATA!AQ451,"n/a")</f>
        <v>-2.7188540214383002E-2</v>
      </c>
      <c r="M3341" s="66"/>
      <c r="N3341" s="66"/>
      <c r="O3341" s="66"/>
      <c r="P3341" s="66"/>
      <c r="Q3341" s="66"/>
      <c r="S3341" s="70"/>
      <c r="U3341" s="70"/>
      <c r="W3341" s="70"/>
      <c r="Y3341" s="70"/>
    </row>
    <row r="3342" spans="1:25" s="69" customFormat="1" x14ac:dyDescent="0.2">
      <c r="A3342" s="66" t="s">
        <v>11</v>
      </c>
      <c r="B3342" s="66" t="s">
        <v>24</v>
      </c>
      <c r="C3342" s="66" t="s">
        <v>10</v>
      </c>
      <c r="D3342" s="66" t="s">
        <v>291</v>
      </c>
      <c r="E3342" s="87">
        <f>+IF(ISNUMBER(DATA!L452),DATA!L452,"n/a")</f>
        <v>5.2321312536138098</v>
      </c>
      <c r="F3342" s="77">
        <f>+IF(ISNUMBER(DATA!M452),DATA!M452,"n/a")</f>
        <v>-8.2160342313451207E-2</v>
      </c>
      <c r="G3342" s="87">
        <f>+IF(ISNUMBER(DATA!V452),DATA!V452,"n/a")</f>
        <v>5.4766062953551096</v>
      </c>
      <c r="H3342" s="77">
        <f>+IF(ISNUMBER(DATA!W452),DATA!W452,"n/a")</f>
        <v>-3.01707789261739E-2</v>
      </c>
      <c r="I3342" s="87">
        <f>+IF(ISNUMBER(DATA!AF452),DATA!AF452,"n/a")</f>
        <v>5.52800982585428</v>
      </c>
      <c r="J3342" s="77">
        <f>+IF(ISNUMBER(DATA!AG452),DATA!AG452,"n/a")</f>
        <v>-1.1254655650327201E-2</v>
      </c>
      <c r="K3342" s="87">
        <f>+IF(ISNUMBER(DATA!AP452),DATA!AP452,"n/a")</f>
        <v>5.4552802367512196</v>
      </c>
      <c r="L3342" s="77">
        <f>+IF(ISNUMBER(DATA!AQ452),DATA!AQ452,"n/a")</f>
        <v>-1.2311984307082999E-2</v>
      </c>
      <c r="M3342" s="66"/>
      <c r="N3342" s="66"/>
      <c r="O3342" s="66"/>
      <c r="P3342" s="66"/>
      <c r="Q3342" s="66"/>
      <c r="S3342" s="70"/>
      <c r="U3342" s="70"/>
      <c r="W3342" s="70"/>
      <c r="Y3342" s="70"/>
    </row>
    <row r="3343" spans="1:25" s="69" customFormat="1" x14ac:dyDescent="0.2">
      <c r="A3343" s="66" t="s">
        <v>11</v>
      </c>
      <c r="B3343" s="66" t="s">
        <v>24</v>
      </c>
      <c r="C3343" s="66" t="s">
        <v>10</v>
      </c>
      <c r="D3343" s="66" t="s">
        <v>292</v>
      </c>
      <c r="E3343" s="87">
        <f>+IF(ISNUMBER(DATA!L453),DATA!L453,"n/a")</f>
        <v>5.2048567475325802</v>
      </c>
      <c r="F3343" s="77">
        <f>+IF(ISNUMBER(DATA!M453),DATA!M453,"n/a")</f>
        <v>3.5063972755464697E-2</v>
      </c>
      <c r="G3343" s="87">
        <f>+IF(ISNUMBER(DATA!V453),DATA!V453,"n/a")</f>
        <v>5.2142880796241897</v>
      </c>
      <c r="H3343" s="77">
        <f>+IF(ISNUMBER(DATA!W453),DATA!W453,"n/a")</f>
        <v>1.6998580003942301E-2</v>
      </c>
      <c r="I3343" s="87">
        <f>+IF(ISNUMBER(DATA!AF453),DATA!AF453,"n/a")</f>
        <v>5.2369553046066999</v>
      </c>
      <c r="J3343" s="77">
        <f>+IF(ISNUMBER(DATA!AG453),DATA!AG453,"n/a")</f>
        <v>2.2171830459353E-2</v>
      </c>
      <c r="K3343" s="87">
        <f>+IF(ISNUMBER(DATA!AP453),DATA!AP453,"n/a")</f>
        <v>5.1900443962134002</v>
      </c>
      <c r="L3343" s="77">
        <f>+IF(ISNUMBER(DATA!AQ453),DATA!AQ453,"n/a")</f>
        <v>1.0223293936296901E-2</v>
      </c>
      <c r="M3343" s="66"/>
      <c r="N3343" s="66"/>
      <c r="O3343" s="66"/>
      <c r="P3343" s="66"/>
      <c r="Q3343" s="66"/>
      <c r="S3343" s="70"/>
      <c r="U3343" s="70"/>
      <c r="W3343" s="70"/>
      <c r="Y3343" s="70"/>
    </row>
    <row r="3344" spans="1:25" s="69" customFormat="1" x14ac:dyDescent="0.2">
      <c r="A3344" s="66" t="s">
        <v>11</v>
      </c>
      <c r="B3344" s="66" t="s">
        <v>24</v>
      </c>
      <c r="C3344" s="66" t="s">
        <v>10</v>
      </c>
      <c r="D3344" s="66" t="s">
        <v>293</v>
      </c>
      <c r="E3344" s="87">
        <f>+IF(ISNUMBER(DATA!L454),DATA!L454,"n/a")</f>
        <v>4.6321122806352699</v>
      </c>
      <c r="F3344" s="77">
        <f>+IF(ISNUMBER(DATA!M454),DATA!M454,"n/a")</f>
        <v>0.14348553077040299</v>
      </c>
      <c r="G3344" s="87">
        <f>+IF(ISNUMBER(DATA!V454),DATA!V454,"n/a")</f>
        <v>4.1676008435743999</v>
      </c>
      <c r="H3344" s="77">
        <f>+IF(ISNUMBER(DATA!W454),DATA!W454,"n/a")</f>
        <v>-0.100948861030695</v>
      </c>
      <c r="I3344" s="87">
        <f>+IF(ISNUMBER(DATA!AF454),DATA!AF454,"n/a")</f>
        <v>4.1609015670945801</v>
      </c>
      <c r="J3344" s="77">
        <f>+IF(ISNUMBER(DATA!AG454),DATA!AG454,"n/a")</f>
        <v>-9.1424735798777093E-2</v>
      </c>
      <c r="K3344" s="87">
        <f>+IF(ISNUMBER(DATA!AP454),DATA!AP454,"n/a")</f>
        <v>4.3048064815851204</v>
      </c>
      <c r="L3344" s="77">
        <f>+IF(ISNUMBER(DATA!AQ454),DATA!AQ454,"n/a")</f>
        <v>1.3612226584378599E-2</v>
      </c>
      <c r="M3344" s="66"/>
      <c r="N3344" s="66"/>
      <c r="O3344" s="66"/>
      <c r="P3344" s="66"/>
      <c r="Q3344" s="66"/>
      <c r="S3344" s="70"/>
      <c r="U3344" s="70"/>
      <c r="W3344" s="70"/>
      <c r="Y3344" s="70"/>
    </row>
    <row r="3345" spans="1:25" s="69" customFormat="1" x14ac:dyDescent="0.2">
      <c r="A3345" s="66" t="s">
        <v>11</v>
      </c>
      <c r="B3345" s="66" t="s">
        <v>24</v>
      </c>
      <c r="C3345" s="66" t="s">
        <v>10</v>
      </c>
      <c r="D3345" s="66" t="s">
        <v>294</v>
      </c>
      <c r="E3345" s="87">
        <f>+IF(ISNUMBER(DATA!L455),DATA!L455,"n/a")</f>
        <v>4.5244524482765804</v>
      </c>
      <c r="F3345" s="77">
        <f>+IF(ISNUMBER(DATA!M455),DATA!M455,"n/a")</f>
        <v>-0.103443195436399</v>
      </c>
      <c r="G3345" s="87">
        <f>+IF(ISNUMBER(DATA!V455),DATA!V455,"n/a")</f>
        <v>4.6917015426772899</v>
      </c>
      <c r="H3345" s="77">
        <f>+IF(ISNUMBER(DATA!W455),DATA!W455,"n/a")</f>
        <v>-5.1306412818504198E-2</v>
      </c>
      <c r="I3345" s="87">
        <f>+IF(ISNUMBER(DATA!AF455),DATA!AF455,"n/a")</f>
        <v>4.68247392311567</v>
      </c>
      <c r="J3345" s="77">
        <f>+IF(ISNUMBER(DATA!AG455),DATA!AG455,"n/a")</f>
        <v>-3.2101470089270598E-2</v>
      </c>
      <c r="K3345" s="87">
        <f>+IF(ISNUMBER(DATA!AP455),DATA!AP455,"n/a")</f>
        <v>4.7801590721316298</v>
      </c>
      <c r="L3345" s="77">
        <f>+IF(ISNUMBER(DATA!AQ455),DATA!AQ455,"n/a")</f>
        <v>-3.0531909878970899E-2</v>
      </c>
      <c r="M3345" s="66"/>
      <c r="N3345" s="66"/>
      <c r="O3345" s="66"/>
      <c r="P3345" s="66"/>
      <c r="Q3345" s="66"/>
      <c r="S3345" s="70"/>
      <c r="U3345" s="70"/>
      <c r="W3345" s="70"/>
      <c r="Y3345" s="70"/>
    </row>
    <row r="3346" spans="1:25" s="69" customFormat="1" x14ac:dyDescent="0.2">
      <c r="A3346" s="66" t="s">
        <v>11</v>
      </c>
      <c r="B3346" s="66" t="s">
        <v>24</v>
      </c>
      <c r="C3346" s="66" t="s">
        <v>10</v>
      </c>
      <c r="D3346" s="66" t="s">
        <v>295</v>
      </c>
      <c r="E3346" s="87">
        <f>+IF(ISNUMBER(DATA!L456),DATA!L456,"n/a")</f>
        <v>4.0080698555999597</v>
      </c>
      <c r="F3346" s="77">
        <f>+IF(ISNUMBER(DATA!M456),DATA!M456,"n/a")</f>
        <v>2.0546674250620001E-2</v>
      </c>
      <c r="G3346" s="87">
        <f>+IF(ISNUMBER(DATA!V456),DATA!V456,"n/a")</f>
        <v>4.0606613060557004</v>
      </c>
      <c r="H3346" s="77">
        <f>+IF(ISNUMBER(DATA!W456),DATA!W456,"n/a")</f>
        <v>2.9746514553622601E-2</v>
      </c>
      <c r="I3346" s="87">
        <f>+IF(ISNUMBER(DATA!AF456),DATA!AF456,"n/a")</f>
        <v>3.9570914866058202</v>
      </c>
      <c r="J3346" s="77">
        <f>+IF(ISNUMBER(DATA!AG456),DATA!AG456,"n/a")</f>
        <v>-2.9808565332511698E-3</v>
      </c>
      <c r="K3346" s="87">
        <f>+IF(ISNUMBER(DATA!AP456),DATA!AP456,"n/a")</f>
        <v>4.0349077309572499</v>
      </c>
      <c r="L3346" s="77">
        <f>+IF(ISNUMBER(DATA!AQ456),DATA!AQ456,"n/a")</f>
        <v>7.7221153868831799E-3</v>
      </c>
      <c r="M3346" s="66"/>
      <c r="N3346" s="66"/>
      <c r="O3346" s="66"/>
      <c r="P3346" s="66"/>
      <c r="Q3346" s="66"/>
      <c r="S3346" s="70"/>
      <c r="U3346" s="70"/>
      <c r="W3346" s="70"/>
      <c r="Y3346" s="70"/>
    </row>
    <row r="3347" spans="1:25" s="69" customFormat="1" x14ac:dyDescent="0.2">
      <c r="A3347" s="66" t="s">
        <v>11</v>
      </c>
      <c r="B3347" s="66" t="s">
        <v>24</v>
      </c>
      <c r="C3347" s="66" t="s">
        <v>10</v>
      </c>
      <c r="D3347" s="66" t="s">
        <v>296</v>
      </c>
      <c r="E3347" s="87">
        <f>+IF(ISNUMBER(DATA!L457),DATA!L457,"n/a")</f>
        <v>4.2458863038361603</v>
      </c>
      <c r="F3347" s="77">
        <f>+IF(ISNUMBER(DATA!M457),DATA!M457,"n/a")</f>
        <v>6.5538783125750302E-2</v>
      </c>
      <c r="G3347" s="87">
        <f>+IF(ISNUMBER(DATA!V457),DATA!V457,"n/a")</f>
        <v>4.2122872779412202</v>
      </c>
      <c r="H3347" s="77">
        <f>+IF(ISNUMBER(DATA!W457),DATA!W457,"n/a")</f>
        <v>5.5405631814280702E-2</v>
      </c>
      <c r="I3347" s="87">
        <f>+IF(ISNUMBER(DATA!AF457),DATA!AF457,"n/a")</f>
        <v>4.1246092559120298</v>
      </c>
      <c r="J3347" s="77">
        <f>+IF(ISNUMBER(DATA!AG457),DATA!AG457,"n/a")</f>
        <v>7.9865732663339198E-2</v>
      </c>
      <c r="K3347" s="87">
        <f>+IF(ISNUMBER(DATA!AP457),DATA!AP457,"n/a")</f>
        <v>4.1774144880505304</v>
      </c>
      <c r="L3347" s="77">
        <f>+IF(ISNUMBER(DATA!AQ457),DATA!AQ457,"n/a")</f>
        <v>5.3182093333661001E-2</v>
      </c>
      <c r="M3347" s="66"/>
      <c r="N3347" s="66"/>
      <c r="O3347" s="66"/>
      <c r="P3347" s="66"/>
      <c r="Q3347" s="66"/>
      <c r="S3347" s="70"/>
      <c r="U3347" s="70"/>
      <c r="W3347" s="70"/>
      <c r="Y3347" s="70"/>
    </row>
    <row r="3348" spans="1:25" s="69" customFormat="1" x14ac:dyDescent="0.2">
      <c r="A3348" s="66" t="s">
        <v>11</v>
      </c>
      <c r="B3348" s="66" t="s">
        <v>24</v>
      </c>
      <c r="C3348" s="66" t="s">
        <v>10</v>
      </c>
      <c r="D3348" s="66" t="s">
        <v>297</v>
      </c>
      <c r="E3348" s="87">
        <f>+IF(ISNUMBER(DATA!L458),DATA!L458,"n/a")</f>
        <v>4.8780841894351203</v>
      </c>
      <c r="F3348" s="77">
        <f>+IF(ISNUMBER(DATA!M458),DATA!M458,"n/a")</f>
        <v>-7.9937065354726E-2</v>
      </c>
      <c r="G3348" s="87">
        <f>+IF(ISNUMBER(DATA!V458),DATA!V458,"n/a")</f>
        <v>4.78020019599533</v>
      </c>
      <c r="H3348" s="77">
        <f>+IF(ISNUMBER(DATA!W458),DATA!W458,"n/a")</f>
        <v>-0.101041085254335</v>
      </c>
      <c r="I3348" s="87">
        <f>+IF(ISNUMBER(DATA!AF458),DATA!AF458,"n/a")</f>
        <v>4.7802009783118802</v>
      </c>
      <c r="J3348" s="77">
        <f>+IF(ISNUMBER(DATA!AG458),DATA!AG458,"n/a")</f>
        <v>-9.4476844234533494E-2</v>
      </c>
      <c r="K3348" s="87">
        <f>+IF(ISNUMBER(DATA!AP458),DATA!AP458,"n/a")</f>
        <v>4.94074085082904</v>
      </c>
      <c r="L3348" s="77">
        <f>+IF(ISNUMBER(DATA!AQ458),DATA!AQ458,"n/a")</f>
        <v>-3.3267099873101301E-2</v>
      </c>
      <c r="M3348" s="66"/>
      <c r="N3348" s="66"/>
      <c r="O3348" s="66"/>
      <c r="P3348" s="66"/>
      <c r="Q3348" s="66"/>
      <c r="S3348" s="70"/>
      <c r="U3348" s="70"/>
      <c r="W3348" s="70"/>
      <c r="Y3348" s="70"/>
    </row>
    <row r="3349" spans="1:25" s="69" customFormat="1" x14ac:dyDescent="0.2">
      <c r="A3349" s="66" t="s">
        <v>11</v>
      </c>
      <c r="B3349" s="66" t="s">
        <v>24</v>
      </c>
      <c r="C3349" s="66" t="s">
        <v>10</v>
      </c>
      <c r="D3349" s="66" t="s">
        <v>298</v>
      </c>
      <c r="E3349" s="87">
        <f>+IF(ISNUMBER(DATA!L459),DATA!L459,"n/a")</f>
        <v>3.8922021352905101</v>
      </c>
      <c r="F3349" s="77">
        <f>+IF(ISNUMBER(DATA!M459),DATA!M459,"n/a")</f>
        <v>-0.106840872101121</v>
      </c>
      <c r="G3349" s="87">
        <f>+IF(ISNUMBER(DATA!V459),DATA!V459,"n/a")</f>
        <v>3.9773402259477599</v>
      </c>
      <c r="H3349" s="77">
        <f>+IF(ISNUMBER(DATA!W459),DATA!W459,"n/a")</f>
        <v>-8.6401113189968196E-2</v>
      </c>
      <c r="I3349" s="87">
        <f>+IF(ISNUMBER(DATA!AF459),DATA!AF459,"n/a")</f>
        <v>3.9829553168398202</v>
      </c>
      <c r="J3349" s="77">
        <f>+IF(ISNUMBER(DATA!AG459),DATA!AG459,"n/a")</f>
        <v>-8.3787224279702102E-2</v>
      </c>
      <c r="K3349" s="87">
        <f>+IF(ISNUMBER(DATA!AP459),DATA!AP459,"n/a")</f>
        <v>4.13454024427815</v>
      </c>
      <c r="L3349" s="77">
        <f>+IF(ISNUMBER(DATA!AQ459),DATA!AQ459,"n/a")</f>
        <v>-0.128688818917291</v>
      </c>
      <c r="M3349" s="66"/>
      <c r="N3349" s="66"/>
      <c r="O3349" s="66"/>
      <c r="P3349" s="66"/>
      <c r="Q3349" s="66"/>
      <c r="S3349" s="70"/>
      <c r="U3349" s="70"/>
      <c r="W3349" s="70"/>
      <c r="Y3349" s="70"/>
    </row>
    <row r="3350" spans="1:25" s="69" customFormat="1" x14ac:dyDescent="0.2">
      <c r="A3350" s="66" t="s">
        <v>11</v>
      </c>
      <c r="B3350" s="66" t="s">
        <v>24</v>
      </c>
      <c r="C3350" s="66" t="s">
        <v>10</v>
      </c>
      <c r="D3350" s="66" t="s">
        <v>299</v>
      </c>
      <c r="E3350" s="87">
        <f>+IF(ISNUMBER(DATA!L460),DATA!L460,"n/a")</f>
        <v>3.1403866135846301</v>
      </c>
      <c r="F3350" s="77">
        <f>+IF(ISNUMBER(DATA!M460),DATA!M460,"n/a")</f>
        <v>-2.70826497196297E-2</v>
      </c>
      <c r="G3350" s="87">
        <f>+IF(ISNUMBER(DATA!V460),DATA!V460,"n/a")</f>
        <v>3.1964801482773302</v>
      </c>
      <c r="H3350" s="77">
        <f>+IF(ISNUMBER(DATA!W460),DATA!W460,"n/a")</f>
        <v>-7.5997643918491398E-2</v>
      </c>
      <c r="I3350" s="87">
        <f>+IF(ISNUMBER(DATA!AF460),DATA!AF460,"n/a")</f>
        <v>3.2147264502849699</v>
      </c>
      <c r="J3350" s="77">
        <f>+IF(ISNUMBER(DATA!AG460),DATA!AG460,"n/a")</f>
        <v>-0.112965909153059</v>
      </c>
      <c r="K3350" s="87">
        <f>+IF(ISNUMBER(DATA!AP460),DATA!AP460,"n/a")</f>
        <v>3.15257408912165</v>
      </c>
      <c r="L3350" s="77">
        <f>+IF(ISNUMBER(DATA!AQ460),DATA!AQ460,"n/a")</f>
        <v>-0.122898845914307</v>
      </c>
      <c r="M3350" s="66"/>
      <c r="N3350" s="66"/>
      <c r="O3350" s="66"/>
      <c r="P3350" s="66"/>
      <c r="Q3350" s="66"/>
      <c r="S3350" s="70"/>
      <c r="U3350" s="70"/>
      <c r="W3350" s="70"/>
      <c r="Y3350" s="70"/>
    </row>
    <row r="3351" spans="1:25" s="69" customFormat="1" x14ac:dyDescent="0.2">
      <c r="A3351" s="66" t="s">
        <v>11</v>
      </c>
      <c r="B3351" s="66" t="s">
        <v>24</v>
      </c>
      <c r="C3351" s="66" t="s">
        <v>10</v>
      </c>
      <c r="D3351" s="66" t="s">
        <v>300</v>
      </c>
      <c r="E3351" s="87">
        <f>+IF(ISNUMBER(DATA!L461),DATA!L461,"n/a")</f>
        <v>4.4119222045783699</v>
      </c>
      <c r="F3351" s="77">
        <f>+IF(ISNUMBER(DATA!M461),DATA!M461,"n/a")</f>
        <v>2.2974464685636301E-2</v>
      </c>
      <c r="G3351" s="87">
        <f>+IF(ISNUMBER(DATA!V461),DATA!V461,"n/a")</f>
        <v>4.3899837616077404</v>
      </c>
      <c r="H3351" s="77">
        <f>+IF(ISNUMBER(DATA!W461),DATA!W461,"n/a")</f>
        <v>1.8211404650514702E-2</v>
      </c>
      <c r="I3351" s="87">
        <f>+IF(ISNUMBER(DATA!AF461),DATA!AF461,"n/a")</f>
        <v>4.3456797910677798</v>
      </c>
      <c r="J3351" s="77">
        <f>+IF(ISNUMBER(DATA!AG461),DATA!AG461,"n/a")</f>
        <v>4.7639247885427703E-3</v>
      </c>
      <c r="K3351" s="87">
        <f>+IF(ISNUMBER(DATA!AP461),DATA!AP461,"n/a")</f>
        <v>4.4023486305010504</v>
      </c>
      <c r="L3351" s="77">
        <f>+IF(ISNUMBER(DATA!AQ461),DATA!AQ461,"n/a")</f>
        <v>-2.10692167526258E-2</v>
      </c>
      <c r="M3351" s="66"/>
      <c r="N3351" s="66"/>
      <c r="O3351" s="66"/>
      <c r="P3351" s="66"/>
      <c r="Q3351" s="66"/>
      <c r="S3351" s="70"/>
      <c r="U3351" s="70"/>
      <c r="W3351" s="70"/>
      <c r="Y3351" s="70"/>
    </row>
    <row r="3352" spans="1:25" s="69" customFormat="1" x14ac:dyDescent="0.2">
      <c r="A3352" s="66" t="s">
        <v>11</v>
      </c>
      <c r="B3352" s="66" t="s">
        <v>24</v>
      </c>
      <c r="C3352" s="66" t="s">
        <v>10</v>
      </c>
      <c r="D3352" s="66" t="s">
        <v>301</v>
      </c>
      <c r="E3352" s="87">
        <f>+IF(ISNUMBER(DATA!L462),DATA!L462,"n/a")</f>
        <v>4.9970569152525099</v>
      </c>
      <c r="F3352" s="77">
        <f>+IF(ISNUMBER(DATA!M462),DATA!M462,"n/a")</f>
        <v>5.1879559614567902E-2</v>
      </c>
      <c r="G3352" s="87">
        <f>+IF(ISNUMBER(DATA!V462),DATA!V462,"n/a")</f>
        <v>5.0013582813499102</v>
      </c>
      <c r="H3352" s="77">
        <f>+IF(ISNUMBER(DATA!W462),DATA!W462,"n/a")</f>
        <v>5.2979551319553897E-2</v>
      </c>
      <c r="I3352" s="87">
        <f>+IF(ISNUMBER(DATA!AF462),DATA!AF462,"n/a")</f>
        <v>4.9916088259759803</v>
      </c>
      <c r="J3352" s="77">
        <f>+IF(ISNUMBER(DATA!AG462),DATA!AG462,"n/a")</f>
        <v>4.3113830288110097E-2</v>
      </c>
      <c r="K3352" s="87">
        <f>+IF(ISNUMBER(DATA!AP462),DATA!AP462,"n/a")</f>
        <v>5.19356859533264</v>
      </c>
      <c r="L3352" s="77">
        <f>+IF(ISNUMBER(DATA!AQ462),DATA!AQ462,"n/a")</f>
        <v>6.01602417414447E-2</v>
      </c>
      <c r="M3352" s="66"/>
      <c r="N3352" s="66"/>
      <c r="O3352" s="66"/>
      <c r="P3352" s="66"/>
      <c r="Q3352" s="66"/>
      <c r="S3352" s="70"/>
      <c r="U3352" s="70"/>
      <c r="W3352" s="70"/>
      <c r="Y3352" s="70"/>
    </row>
    <row r="3353" spans="1:25" s="69" customFormat="1" x14ac:dyDescent="0.2">
      <c r="A3353" s="66" t="s">
        <v>11</v>
      </c>
      <c r="B3353" s="66" t="s">
        <v>24</v>
      </c>
      <c r="C3353" s="66" t="s">
        <v>10</v>
      </c>
      <c r="D3353" s="66" t="s">
        <v>302</v>
      </c>
      <c r="E3353" s="87">
        <f>+IF(ISNUMBER(DATA!L463),DATA!L463,"n/a")</f>
        <v>4.5467731695309102</v>
      </c>
      <c r="F3353" s="77">
        <f>+IF(ISNUMBER(DATA!M463),DATA!M463,"n/a")</f>
        <v>-6.8397633630903495E-2</v>
      </c>
      <c r="G3353" s="87">
        <f>+IF(ISNUMBER(DATA!V463),DATA!V463,"n/a")</f>
        <v>4.6718264851371902</v>
      </c>
      <c r="H3353" s="77">
        <f>+IF(ISNUMBER(DATA!W463),DATA!W463,"n/a")</f>
        <v>-2.4448220195286099E-2</v>
      </c>
      <c r="I3353" s="87">
        <f>+IF(ISNUMBER(DATA!AF463),DATA!AF463,"n/a")</f>
        <v>4.64930725045184</v>
      </c>
      <c r="J3353" s="77">
        <f>+IF(ISNUMBER(DATA!AG463),DATA!AG463,"n/a")</f>
        <v>-7.0524562636177799E-3</v>
      </c>
      <c r="K3353" s="87">
        <f>+IF(ISNUMBER(DATA!AP463),DATA!AP463,"n/a")</f>
        <v>4.6900705002479004</v>
      </c>
      <c r="L3353" s="77">
        <f>+IF(ISNUMBER(DATA!AQ463),DATA!AQ463,"n/a")</f>
        <v>-4.1223801497691399E-2</v>
      </c>
      <c r="M3353" s="66"/>
      <c r="N3353" s="66"/>
      <c r="O3353" s="66"/>
      <c r="P3353" s="66"/>
      <c r="Q3353" s="66"/>
      <c r="S3353" s="70"/>
      <c r="U3353" s="70"/>
      <c r="W3353" s="70"/>
      <c r="Y3353" s="70"/>
    </row>
    <row r="3354" spans="1:25" s="69" customFormat="1" x14ac:dyDescent="0.2">
      <c r="A3354" s="66" t="s">
        <v>11</v>
      </c>
      <c r="B3354" s="66" t="s">
        <v>24</v>
      </c>
      <c r="C3354" s="66" t="s">
        <v>10</v>
      </c>
      <c r="D3354" s="66" t="s">
        <v>303</v>
      </c>
      <c r="E3354" s="87">
        <f>+IF(ISNUMBER(DATA!L464),DATA!L464,"n/a")</f>
        <v>4.1860658736376504</v>
      </c>
      <c r="F3354" s="77">
        <f>+IF(ISNUMBER(DATA!M464),DATA!M464,"n/a")</f>
        <v>0.20913734704046899</v>
      </c>
      <c r="G3354" s="87">
        <f>+IF(ISNUMBER(DATA!V464),DATA!V464,"n/a")</f>
        <v>3.8644600759107899</v>
      </c>
      <c r="H3354" s="77">
        <f>+IF(ISNUMBER(DATA!W464),DATA!W464,"n/a")</f>
        <v>-2.25932679000771E-2</v>
      </c>
      <c r="I3354" s="87">
        <f>+IF(ISNUMBER(DATA!AF464),DATA!AF464,"n/a")</f>
        <v>3.8560103186103101</v>
      </c>
      <c r="J3354" s="77">
        <f>+IF(ISNUMBER(DATA!AG464),DATA!AG464,"n/a")</f>
        <v>-9.0003693038147505E-3</v>
      </c>
      <c r="K3354" s="87">
        <f>+IF(ISNUMBER(DATA!AP464),DATA!AP464,"n/a")</f>
        <v>4.0136733387747503</v>
      </c>
      <c r="L3354" s="77">
        <f>+IF(ISNUMBER(DATA!AQ464),DATA!AQ464,"n/a")</f>
        <v>5.0602329878961801E-2</v>
      </c>
      <c r="M3354" s="66"/>
      <c r="N3354" s="66"/>
      <c r="O3354" s="66"/>
      <c r="P3354" s="66"/>
      <c r="Q3354" s="66"/>
      <c r="S3354" s="70"/>
      <c r="U3354" s="70"/>
      <c r="W3354" s="70"/>
      <c r="Y3354" s="70"/>
    </row>
    <row r="3355" spans="1:25" s="69" customFormat="1" x14ac:dyDescent="0.2">
      <c r="A3355" s="66" t="s">
        <v>11</v>
      </c>
      <c r="B3355" s="66" t="s">
        <v>24</v>
      </c>
      <c r="C3355" s="66" t="s">
        <v>10</v>
      </c>
      <c r="D3355" s="66" t="s">
        <v>304</v>
      </c>
      <c r="E3355" s="87">
        <f>+IF(ISNUMBER(DATA!L465),DATA!L465,"n/a")</f>
        <v>3.45104204747149</v>
      </c>
      <c r="F3355" s="77">
        <f>+IF(ISNUMBER(DATA!M465),DATA!M465,"n/a")</f>
        <v>-2.9896106693595801E-2</v>
      </c>
      <c r="G3355" s="87">
        <f>+IF(ISNUMBER(DATA!V465),DATA!V465,"n/a")</f>
        <v>3.4710751050369799</v>
      </c>
      <c r="H3355" s="77">
        <f>+IF(ISNUMBER(DATA!W465),DATA!W465,"n/a")</f>
        <v>-5.5515184599249097E-2</v>
      </c>
      <c r="I3355" s="87">
        <f>+IF(ISNUMBER(DATA!AF465),DATA!AF465,"n/a")</f>
        <v>3.5437384843998601</v>
      </c>
      <c r="J3355" s="77">
        <f>+IF(ISNUMBER(DATA!AG465),DATA!AG465,"n/a")</f>
        <v>-5.4794508655703303E-2</v>
      </c>
      <c r="K3355" s="87">
        <f>+IF(ISNUMBER(DATA!AP465),DATA!AP465,"n/a")</f>
        <v>3.6114537576710402</v>
      </c>
      <c r="L3355" s="77">
        <f>+IF(ISNUMBER(DATA!AQ465),DATA!AQ465,"n/a")</f>
        <v>-4.5711526406021302E-2</v>
      </c>
      <c r="M3355" s="66"/>
      <c r="N3355" s="66"/>
      <c r="O3355" s="66"/>
      <c r="P3355" s="66"/>
      <c r="Q3355" s="66"/>
      <c r="S3355" s="70"/>
      <c r="U3355" s="70"/>
      <c r="W3355" s="70"/>
      <c r="Y3355" s="70"/>
    </row>
    <row r="3356" spans="1:25" s="69" customFormat="1" x14ac:dyDescent="0.2">
      <c r="A3356" s="66" t="s">
        <v>11</v>
      </c>
      <c r="B3356" s="66" t="s">
        <v>24</v>
      </c>
      <c r="C3356" s="66" t="s">
        <v>10</v>
      </c>
      <c r="D3356" s="66" t="s">
        <v>305</v>
      </c>
      <c r="E3356" s="87">
        <f>+IF(ISNUMBER(DATA!L466),DATA!L466,"n/a")</f>
        <v>3.8628794205792598</v>
      </c>
      <c r="F3356" s="77">
        <f>+IF(ISNUMBER(DATA!M466),DATA!M466,"n/a")</f>
        <v>8.8289431647181907E-2</v>
      </c>
      <c r="G3356" s="87">
        <f>+IF(ISNUMBER(DATA!V466),DATA!V466,"n/a")</f>
        <v>3.98046243191739</v>
      </c>
      <c r="H3356" s="77">
        <f>+IF(ISNUMBER(DATA!W466),DATA!W466,"n/a")</f>
        <v>0.11292127904992</v>
      </c>
      <c r="I3356" s="87">
        <f>+IF(ISNUMBER(DATA!AF466),DATA!AF466,"n/a")</f>
        <v>3.96015395024647</v>
      </c>
      <c r="J3356" s="77">
        <f>+IF(ISNUMBER(DATA!AG466),DATA!AG466,"n/a")</f>
        <v>9.1265050988270605E-2</v>
      </c>
      <c r="K3356" s="87">
        <f>+IF(ISNUMBER(DATA!AP466),DATA!AP466,"n/a")</f>
        <v>3.7490024308976202</v>
      </c>
      <c r="L3356" s="77">
        <f>+IF(ISNUMBER(DATA!AQ466),DATA!AQ466,"n/a")</f>
        <v>4.4726889052201901E-2</v>
      </c>
      <c r="M3356" s="66"/>
      <c r="N3356" s="66"/>
      <c r="O3356" s="66"/>
      <c r="P3356" s="66"/>
      <c r="Q3356" s="66"/>
      <c r="S3356" s="70"/>
      <c r="U3356" s="70"/>
      <c r="W3356" s="70"/>
      <c r="Y3356" s="70"/>
    </row>
    <row r="3357" spans="1:25" s="69" customFormat="1" x14ac:dyDescent="0.2">
      <c r="A3357" s="66" t="s">
        <v>11</v>
      </c>
      <c r="B3357" s="66" t="s">
        <v>24</v>
      </c>
      <c r="C3357" s="66" t="s">
        <v>10</v>
      </c>
      <c r="D3357" s="66" t="s">
        <v>306</v>
      </c>
      <c r="E3357" s="87">
        <f>+IF(ISNUMBER(DATA!L467),DATA!L467,"n/a")</f>
        <v>4.8749489044544703</v>
      </c>
      <c r="F3357" s="77">
        <f>+IF(ISNUMBER(DATA!M467),DATA!M467,"n/a")</f>
        <v>-4.25339535813168E-2</v>
      </c>
      <c r="G3357" s="87">
        <f>+IF(ISNUMBER(DATA!V467),DATA!V467,"n/a")</f>
        <v>4.7438725108464803</v>
      </c>
      <c r="H3357" s="77">
        <f>+IF(ISNUMBER(DATA!W467),DATA!W467,"n/a")</f>
        <v>-4.5401409310666697E-2</v>
      </c>
      <c r="I3357" s="87">
        <f>+IF(ISNUMBER(DATA!AF467),DATA!AF467,"n/a")</f>
        <v>4.7868062981185302</v>
      </c>
      <c r="J3357" s="77">
        <f>+IF(ISNUMBER(DATA!AG467),DATA!AG467,"n/a")</f>
        <v>-3.6834468955468998E-2</v>
      </c>
      <c r="K3357" s="87">
        <f>+IF(ISNUMBER(DATA!AP467),DATA!AP467,"n/a")</f>
        <v>4.9432424340261498</v>
      </c>
      <c r="L3357" s="77">
        <f>+IF(ISNUMBER(DATA!AQ467),DATA!AQ467,"n/a")</f>
        <v>-3.4483603084415497E-2</v>
      </c>
      <c r="M3357" s="66"/>
      <c r="N3357" s="66"/>
      <c r="O3357" s="66"/>
      <c r="P3357" s="66"/>
      <c r="Q3357" s="66"/>
      <c r="S3357" s="70"/>
      <c r="U3357" s="70"/>
      <c r="W3357" s="70"/>
      <c r="Y3357" s="70"/>
    </row>
    <row r="3358" spans="1:25" s="69" customFormat="1" x14ac:dyDescent="0.2">
      <c r="A3358" s="66" t="s">
        <v>11</v>
      </c>
      <c r="B3358" s="66" t="s">
        <v>24</v>
      </c>
      <c r="C3358" s="66" t="s">
        <v>10</v>
      </c>
      <c r="D3358" s="66" t="s">
        <v>307</v>
      </c>
      <c r="E3358" s="87">
        <f>+IF(ISNUMBER(DATA!L468),DATA!L468,"n/a")</f>
        <v>3.8633328863604799</v>
      </c>
      <c r="F3358" s="77">
        <f>+IF(ISNUMBER(DATA!M468),DATA!M468,"n/a")</f>
        <v>1.9030342020470801E-2</v>
      </c>
      <c r="G3358" s="87">
        <f>+IF(ISNUMBER(DATA!V468),DATA!V468,"n/a")</f>
        <v>3.86763246874873</v>
      </c>
      <c r="H3358" s="77">
        <f>+IF(ISNUMBER(DATA!W468),DATA!W468,"n/a")</f>
        <v>1.6849095803751601E-2</v>
      </c>
      <c r="I3358" s="87">
        <f>+IF(ISNUMBER(DATA!AF468),DATA!AF468,"n/a")</f>
        <v>3.87441975006795</v>
      </c>
      <c r="J3358" s="77">
        <f>+IF(ISNUMBER(DATA!AG468),DATA!AG468,"n/a")</f>
        <v>3.7170867205647003E-2</v>
      </c>
      <c r="K3358" s="87">
        <f>+IF(ISNUMBER(DATA!AP468),DATA!AP468,"n/a")</f>
        <v>3.8501372329261101</v>
      </c>
      <c r="L3358" s="77">
        <f>+IF(ISNUMBER(DATA!AQ468),DATA!AQ468,"n/a")</f>
        <v>-4.5749979314471799E-2</v>
      </c>
      <c r="M3358" s="66"/>
      <c r="N3358" s="66"/>
      <c r="O3358" s="66"/>
      <c r="P3358" s="66"/>
      <c r="Q3358" s="66"/>
      <c r="S3358" s="70"/>
      <c r="U3358" s="70"/>
      <c r="W3358" s="70"/>
      <c r="Y3358" s="70"/>
    </row>
    <row r="3359" spans="1:25" s="69" customFormat="1" x14ac:dyDescent="0.2">
      <c r="A3359" s="66" t="s">
        <v>11</v>
      </c>
      <c r="B3359" s="66" t="s">
        <v>24</v>
      </c>
      <c r="C3359" s="66" t="s">
        <v>10</v>
      </c>
      <c r="D3359" s="66" t="s">
        <v>308</v>
      </c>
      <c r="E3359" s="87">
        <f>+IF(ISNUMBER(DATA!L469),DATA!L469,"n/a")</f>
        <v>4.66578063338416</v>
      </c>
      <c r="F3359" s="77">
        <f>+IF(ISNUMBER(DATA!M469),DATA!M469,"n/a")</f>
        <v>9.9902470902891796E-3</v>
      </c>
      <c r="G3359" s="87">
        <f>+IF(ISNUMBER(DATA!V469),DATA!V469,"n/a")</f>
        <v>4.7089432202979999</v>
      </c>
      <c r="H3359" s="77">
        <f>+IF(ISNUMBER(DATA!W469),DATA!W469,"n/a")</f>
        <v>2.1620104777040999E-2</v>
      </c>
      <c r="I3359" s="87">
        <f>+IF(ISNUMBER(DATA!AF469),DATA!AF469,"n/a")</f>
        <v>4.7310948328480702</v>
      </c>
      <c r="J3359" s="77">
        <f>+IF(ISNUMBER(DATA!AG469),DATA!AG469,"n/a")</f>
        <v>2.6380817331270099E-2</v>
      </c>
      <c r="K3359" s="87">
        <f>+IF(ISNUMBER(DATA!AP469),DATA!AP469,"n/a")</f>
        <v>4.8570023231031803</v>
      </c>
      <c r="L3359" s="77">
        <f>+IF(ISNUMBER(DATA!AQ469),DATA!AQ469,"n/a")</f>
        <v>1.6207088752854301E-2</v>
      </c>
      <c r="M3359" s="66"/>
      <c r="N3359" s="66"/>
      <c r="O3359" s="66"/>
      <c r="P3359" s="66"/>
      <c r="Q3359" s="66"/>
      <c r="S3359" s="70"/>
      <c r="U3359" s="70"/>
      <c r="W3359" s="70"/>
      <c r="Y3359" s="70"/>
    </row>
    <row r="3360" spans="1:25" s="69" customFormat="1" x14ac:dyDescent="0.2">
      <c r="A3360" s="66" t="s">
        <v>11</v>
      </c>
      <c r="B3360" s="66" t="s">
        <v>24</v>
      </c>
      <c r="C3360" s="66" t="s">
        <v>10</v>
      </c>
      <c r="D3360" s="66" t="s">
        <v>309</v>
      </c>
      <c r="E3360" s="87">
        <f>+IF(ISNUMBER(DATA!L470),DATA!L470,"n/a")</f>
        <v>4.7087990435363203</v>
      </c>
      <c r="F3360" s="77">
        <f>+IF(ISNUMBER(DATA!M470),DATA!M470,"n/a")</f>
        <v>4.3950678086595099E-2</v>
      </c>
      <c r="G3360" s="87">
        <f>+IF(ISNUMBER(DATA!V470),DATA!V470,"n/a")</f>
        <v>4.7104666889344999</v>
      </c>
      <c r="H3360" s="77">
        <f>+IF(ISNUMBER(DATA!W470),DATA!W470,"n/a")</f>
        <v>5.3364400041117803E-2</v>
      </c>
      <c r="I3360" s="87">
        <f>+IF(ISNUMBER(DATA!AF470),DATA!AF470,"n/a")</f>
        <v>4.7012050681089601</v>
      </c>
      <c r="J3360" s="77">
        <f>+IF(ISNUMBER(DATA!AG470),DATA!AG470,"n/a")</f>
        <v>5.5894679219907401E-2</v>
      </c>
      <c r="K3360" s="87">
        <f>+IF(ISNUMBER(DATA!AP470),DATA!AP470,"n/a")</f>
        <v>4.81824071206354</v>
      </c>
      <c r="L3360" s="77">
        <f>+IF(ISNUMBER(DATA!AQ470),DATA!AQ470,"n/a")</f>
        <v>4.0062111530957602E-2</v>
      </c>
      <c r="M3360" s="66"/>
      <c r="N3360" s="66"/>
      <c r="O3360" s="66"/>
      <c r="P3360" s="66"/>
      <c r="Q3360" s="66"/>
      <c r="S3360" s="70"/>
      <c r="U3360" s="70"/>
      <c r="W3360" s="70"/>
      <c r="Y3360" s="70"/>
    </row>
    <row r="3361" spans="1:25" s="69" customFormat="1" x14ac:dyDescent="0.2">
      <c r="A3361" s="66" t="s">
        <v>11</v>
      </c>
      <c r="B3361" s="66" t="s">
        <v>24</v>
      </c>
      <c r="C3361" s="66" t="s">
        <v>10</v>
      </c>
      <c r="D3361" s="66" t="s">
        <v>310</v>
      </c>
      <c r="E3361" s="87">
        <f>+IF(ISNUMBER(DATA!L471),DATA!L471,"n/a")</f>
        <v>5.1782817966711798</v>
      </c>
      <c r="F3361" s="77">
        <f>+IF(ISNUMBER(DATA!M471),DATA!M471,"n/a")</f>
        <v>7.1322102809589102E-2</v>
      </c>
      <c r="G3361" s="87">
        <f>+IF(ISNUMBER(DATA!V471),DATA!V471,"n/a")</f>
        <v>5.1492357505012896</v>
      </c>
      <c r="H3361" s="77">
        <f>+IF(ISNUMBER(DATA!W471),DATA!W471,"n/a")</f>
        <v>6.4868745197843997E-2</v>
      </c>
      <c r="I3361" s="87">
        <f>+IF(ISNUMBER(DATA!AF471),DATA!AF471,"n/a")</f>
        <v>5.09052668377673</v>
      </c>
      <c r="J3361" s="77">
        <f>+IF(ISNUMBER(DATA!AG471),DATA!AG471,"n/a")</f>
        <v>6.5573100747260193E-2</v>
      </c>
      <c r="K3361" s="87">
        <f>+IF(ISNUMBER(DATA!AP471),DATA!AP471,"n/a")</f>
        <v>5.2388966690717798</v>
      </c>
      <c r="L3361" s="77">
        <f>+IF(ISNUMBER(DATA!AQ471),DATA!AQ471,"n/a")</f>
        <v>6.5131773659258693E-2</v>
      </c>
      <c r="M3361" s="66"/>
      <c r="N3361" s="66"/>
      <c r="O3361" s="66"/>
      <c r="P3361" s="66"/>
      <c r="Q3361" s="66"/>
      <c r="S3361" s="70"/>
      <c r="U3361" s="70"/>
      <c r="W3361" s="70"/>
      <c r="Y3361" s="70"/>
    </row>
    <row r="3362" spans="1:25" s="69" customFormat="1" x14ac:dyDescent="0.2">
      <c r="A3362" s="66" t="s">
        <v>11</v>
      </c>
      <c r="B3362" s="66" t="s">
        <v>24</v>
      </c>
      <c r="C3362" s="66" t="s">
        <v>10</v>
      </c>
      <c r="D3362" s="66" t="s">
        <v>311</v>
      </c>
      <c r="E3362" s="87">
        <f>+IF(ISNUMBER(DATA!L472),DATA!L472,"n/a")</f>
        <v>5.0360737787507999</v>
      </c>
      <c r="F3362" s="77">
        <f>+IF(ISNUMBER(DATA!M472),DATA!M472,"n/a")</f>
        <v>-8.7283850969310205E-3</v>
      </c>
      <c r="G3362" s="87">
        <f>+IF(ISNUMBER(DATA!V472),DATA!V472,"n/a")</f>
        <v>5.0496135557741102</v>
      </c>
      <c r="H3362" s="77">
        <f>+IF(ISNUMBER(DATA!W472),DATA!W472,"n/a")</f>
        <v>-9.7174228206436605E-3</v>
      </c>
      <c r="I3362" s="87">
        <f>+IF(ISNUMBER(DATA!AF472),DATA!AF472,"n/a")</f>
        <v>5.0634636722067503</v>
      </c>
      <c r="J3362" s="77">
        <f>+IF(ISNUMBER(DATA!AG472),DATA!AG472,"n/a")</f>
        <v>3.2768240528244598E-2</v>
      </c>
      <c r="K3362" s="87">
        <f>+IF(ISNUMBER(DATA!AP472),DATA!AP472,"n/a")</f>
        <v>5.1795729094271303</v>
      </c>
      <c r="L3362" s="77">
        <f>+IF(ISNUMBER(DATA!AQ472),DATA!AQ472,"n/a")</f>
        <v>7.7727720655768995E-2</v>
      </c>
      <c r="M3362" s="66"/>
      <c r="N3362" s="66"/>
      <c r="O3362" s="66"/>
      <c r="P3362" s="66"/>
      <c r="Q3362" s="66"/>
      <c r="S3362" s="70"/>
      <c r="U3362" s="70"/>
      <c r="W3362" s="70"/>
      <c r="Y3362" s="70"/>
    </row>
    <row r="3363" spans="1:25" s="69" customFormat="1" x14ac:dyDescent="0.2">
      <c r="A3363" s="66" t="s">
        <v>11</v>
      </c>
      <c r="B3363" s="66" t="s">
        <v>24</v>
      </c>
      <c r="C3363" s="66" t="s">
        <v>10</v>
      </c>
      <c r="D3363" s="66" t="s">
        <v>312</v>
      </c>
      <c r="E3363" s="87">
        <f>+IF(ISNUMBER(DATA!L473),DATA!L473,"n/a")</f>
        <v>4.8060786234622901</v>
      </c>
      <c r="F3363" s="77">
        <f>+IF(ISNUMBER(DATA!M473),DATA!M473,"n/a")</f>
        <v>-1.3762092787565201E-2</v>
      </c>
      <c r="G3363" s="87">
        <f>+IF(ISNUMBER(DATA!V473),DATA!V473,"n/a")</f>
        <v>4.7263120339935796</v>
      </c>
      <c r="H3363" s="77">
        <f>+IF(ISNUMBER(DATA!W473),DATA!W473,"n/a")</f>
        <v>-1.66397822769817E-2</v>
      </c>
      <c r="I3363" s="87">
        <f>+IF(ISNUMBER(DATA!AF473),DATA!AF473,"n/a")</f>
        <v>4.6632779802751996</v>
      </c>
      <c r="J3363" s="77">
        <f>+IF(ISNUMBER(DATA!AG473),DATA!AG473,"n/a")</f>
        <v>-1.5969399145763698E-2</v>
      </c>
      <c r="K3363" s="87">
        <f>+IF(ISNUMBER(DATA!AP473),DATA!AP473,"n/a")</f>
        <v>4.8023971822216804</v>
      </c>
      <c r="L3363" s="77">
        <f>+IF(ISNUMBER(DATA!AQ473),DATA!AQ473,"n/a")</f>
        <v>8.1106590120426508E-3</v>
      </c>
      <c r="M3363" s="66"/>
      <c r="N3363" s="66"/>
      <c r="O3363" s="66"/>
      <c r="P3363" s="66"/>
      <c r="Q3363" s="66"/>
      <c r="S3363" s="70"/>
      <c r="U3363" s="70"/>
      <c r="W3363" s="70"/>
      <c r="Y3363" s="70"/>
    </row>
    <row r="3364" spans="1:25" s="69" customFormat="1" x14ac:dyDescent="0.2">
      <c r="A3364" s="66" t="s">
        <v>11</v>
      </c>
      <c r="B3364" s="66" t="s">
        <v>24</v>
      </c>
      <c r="C3364" s="66" t="s">
        <v>10</v>
      </c>
      <c r="D3364" s="66" t="s">
        <v>313</v>
      </c>
      <c r="E3364" s="87">
        <f>+IF(ISNUMBER(DATA!L474),DATA!L474,"n/a")</f>
        <v>5.0199031674305301</v>
      </c>
      <c r="F3364" s="77">
        <f>+IF(ISNUMBER(DATA!M474),DATA!M474,"n/a")</f>
        <v>4.9395994688100103E-2</v>
      </c>
      <c r="G3364" s="87">
        <f>+IF(ISNUMBER(DATA!V474),DATA!V474,"n/a")</f>
        <v>5.0102373533267803</v>
      </c>
      <c r="H3364" s="77">
        <f>+IF(ISNUMBER(DATA!W474),DATA!W474,"n/a")</f>
        <v>1.5822163060128899E-2</v>
      </c>
      <c r="I3364" s="87">
        <f>+IF(ISNUMBER(DATA!AF474),DATA!AF474,"n/a")</f>
        <v>5.0156070701821198</v>
      </c>
      <c r="J3364" s="77">
        <f>+IF(ISNUMBER(DATA!AG474),DATA!AG474,"n/a")</f>
        <v>1.33854767984998E-2</v>
      </c>
      <c r="K3364" s="87">
        <f>+IF(ISNUMBER(DATA!AP474),DATA!AP474,"n/a")</f>
        <v>4.9042214244247404</v>
      </c>
      <c r="L3364" s="77">
        <f>+IF(ISNUMBER(DATA!AQ474),DATA!AQ474,"n/a")</f>
        <v>-4.8808356509308102E-3</v>
      </c>
      <c r="M3364" s="66"/>
      <c r="N3364" s="66"/>
      <c r="O3364" s="66"/>
      <c r="P3364" s="66"/>
      <c r="Q3364" s="66"/>
      <c r="S3364" s="70"/>
      <c r="U3364" s="70"/>
      <c r="W3364" s="70"/>
      <c r="Y3364" s="70"/>
    </row>
    <row r="3365" spans="1:25" s="69" customFormat="1" x14ac:dyDescent="0.2">
      <c r="A3365" s="66" t="s">
        <v>11</v>
      </c>
      <c r="B3365" s="66" t="s">
        <v>24</v>
      </c>
      <c r="C3365" s="66" t="s">
        <v>10</v>
      </c>
      <c r="D3365" s="66" t="s">
        <v>314</v>
      </c>
      <c r="E3365" s="87">
        <f>+IF(ISNUMBER(DATA!L475),DATA!L475,"n/a")</f>
        <v>5.7630756170369102</v>
      </c>
      <c r="F3365" s="77">
        <f>+IF(ISNUMBER(DATA!M475),DATA!M475,"n/a")</f>
        <v>-4.8473425410924101E-2</v>
      </c>
      <c r="G3365" s="87">
        <f>+IF(ISNUMBER(DATA!V475),DATA!V475,"n/a")</f>
        <v>5.9169762245834603</v>
      </c>
      <c r="H3365" s="77">
        <f>+IF(ISNUMBER(DATA!W475),DATA!W475,"n/a")</f>
        <v>-5.5434267276206803E-2</v>
      </c>
      <c r="I3365" s="87">
        <f>+IF(ISNUMBER(DATA!AF475),DATA!AF475,"n/a")</f>
        <v>6.0287627369530501</v>
      </c>
      <c r="J3365" s="77">
        <f>+IF(ISNUMBER(DATA!AG475),DATA!AG475,"n/a")</f>
        <v>4.9197329904131101E-2</v>
      </c>
      <c r="K3365" s="87">
        <f>+IF(ISNUMBER(DATA!AP475),DATA!AP475,"n/a")</f>
        <v>6.1247047186311097</v>
      </c>
      <c r="L3365" s="77">
        <f>+IF(ISNUMBER(DATA!AQ475),DATA!AQ475,"n/a")</f>
        <v>0.139361806260762</v>
      </c>
      <c r="M3365" s="66"/>
      <c r="N3365" s="66"/>
      <c r="O3365" s="66"/>
      <c r="P3365" s="66"/>
      <c r="Q3365" s="66"/>
      <c r="S3365" s="70"/>
      <c r="U3365" s="70"/>
      <c r="W3365" s="70"/>
      <c r="Y3365" s="70"/>
    </row>
    <row r="3366" spans="1:25" s="69" customFormat="1" x14ac:dyDescent="0.2">
      <c r="A3366" s="66" t="s">
        <v>11</v>
      </c>
      <c r="B3366" s="66" t="s">
        <v>24</v>
      </c>
      <c r="C3366" s="66" t="s">
        <v>10</v>
      </c>
      <c r="D3366" s="66" t="s">
        <v>315</v>
      </c>
      <c r="E3366" s="87">
        <f>+IF(ISNUMBER(DATA!L476),DATA!L476,"n/a")</f>
        <v>4.3451468202382504</v>
      </c>
      <c r="F3366" s="77">
        <f>+IF(ISNUMBER(DATA!M476),DATA!M476,"n/a")</f>
        <v>4.2150765692138797E-2</v>
      </c>
      <c r="G3366" s="87">
        <f>+IF(ISNUMBER(DATA!V476),DATA!V476,"n/a")</f>
        <v>4.3338814292686596</v>
      </c>
      <c r="H3366" s="77">
        <f>+IF(ISNUMBER(DATA!W476),DATA!W476,"n/a")</f>
        <v>3.79241590438507E-2</v>
      </c>
      <c r="I3366" s="87">
        <f>+IF(ISNUMBER(DATA!AF476),DATA!AF476,"n/a")</f>
        <v>4.3040031625090904</v>
      </c>
      <c r="J3366" s="77">
        <f>+IF(ISNUMBER(DATA!AG476),DATA!AG476,"n/a")</f>
        <v>5.0502727032426198E-2</v>
      </c>
      <c r="K3366" s="87">
        <f>+IF(ISNUMBER(DATA!AP476),DATA!AP476,"n/a")</f>
        <v>4.2786432228719704</v>
      </c>
      <c r="L3366" s="77">
        <f>+IF(ISNUMBER(DATA!AQ476),DATA!AQ476,"n/a")</f>
        <v>1.88619024250739E-2</v>
      </c>
      <c r="M3366" s="66"/>
      <c r="N3366" s="66"/>
      <c r="O3366" s="66"/>
      <c r="P3366" s="66"/>
      <c r="Q3366" s="66"/>
      <c r="S3366" s="70"/>
      <c r="U3366" s="70"/>
      <c r="W3366" s="70"/>
      <c r="Y3366" s="70"/>
    </row>
    <row r="3367" spans="1:25" s="69" customFormat="1" x14ac:dyDescent="0.2">
      <c r="A3367" s="66" t="s">
        <v>11</v>
      </c>
      <c r="B3367" s="66" t="s">
        <v>24</v>
      </c>
      <c r="C3367" s="66" t="s">
        <v>10</v>
      </c>
      <c r="D3367" s="66" t="s">
        <v>316</v>
      </c>
      <c r="E3367" s="87">
        <f>+IF(ISNUMBER(DATA!L477),DATA!L477,"n/a")</f>
        <v>4.5332306690426796</v>
      </c>
      <c r="F3367" s="77">
        <f>+IF(ISNUMBER(DATA!M477),DATA!M477,"n/a")</f>
        <v>-8.8761362124020304E-2</v>
      </c>
      <c r="G3367" s="87">
        <f>+IF(ISNUMBER(DATA!V477),DATA!V477,"n/a")</f>
        <v>4.7375957576323504</v>
      </c>
      <c r="H3367" s="77">
        <f>+IF(ISNUMBER(DATA!W477),DATA!W477,"n/a")</f>
        <v>-4.3060309601628002E-2</v>
      </c>
      <c r="I3367" s="87">
        <f>+IF(ISNUMBER(DATA!AF477),DATA!AF477,"n/a")</f>
        <v>4.7948214164863598</v>
      </c>
      <c r="J3367" s="77">
        <f>+IF(ISNUMBER(DATA!AG477),DATA!AG477,"n/a")</f>
        <v>-3.08099069005414E-2</v>
      </c>
      <c r="K3367" s="87">
        <f>+IF(ISNUMBER(DATA!AP477),DATA!AP477,"n/a")</f>
        <v>4.9186520388852601</v>
      </c>
      <c r="L3367" s="77">
        <f>+IF(ISNUMBER(DATA!AQ477),DATA!AQ477,"n/a")</f>
        <v>-3.4828555441888003E-2</v>
      </c>
      <c r="M3367" s="66"/>
      <c r="N3367" s="66"/>
      <c r="O3367" s="66"/>
      <c r="P3367" s="66"/>
      <c r="Q3367" s="66"/>
      <c r="S3367" s="70"/>
      <c r="U3367" s="70"/>
      <c r="W3367" s="70"/>
      <c r="Y3367" s="70"/>
    </row>
    <row r="3368" spans="1:25" s="69" customFormat="1" x14ac:dyDescent="0.2">
      <c r="A3368" s="66" t="s">
        <v>11</v>
      </c>
      <c r="B3368" s="66" t="s">
        <v>24</v>
      </c>
      <c r="C3368" s="66" t="s">
        <v>10</v>
      </c>
      <c r="D3368" s="66" t="s">
        <v>317</v>
      </c>
      <c r="E3368" s="87">
        <f>+IF(ISNUMBER(DATA!L478),DATA!L478,"n/a")</f>
        <v>4.8685355487458697</v>
      </c>
      <c r="F3368" s="77">
        <f>+IF(ISNUMBER(DATA!M478),DATA!M478,"n/a")</f>
        <v>2.0022163966399699E-2</v>
      </c>
      <c r="G3368" s="87">
        <f>+IF(ISNUMBER(DATA!V478),DATA!V478,"n/a")</f>
        <v>4.7830788979811203</v>
      </c>
      <c r="H3368" s="77">
        <f>+IF(ISNUMBER(DATA!W478),DATA!W478,"n/a")</f>
        <v>1.5470409917948199E-2</v>
      </c>
      <c r="I3368" s="87">
        <f>+IF(ISNUMBER(DATA!AF478),DATA!AF478,"n/a")</f>
        <v>4.7409187242606396</v>
      </c>
      <c r="J3368" s="77">
        <f>+IF(ISNUMBER(DATA!AG478),DATA!AG478,"n/a")</f>
        <v>4.2198821015889502E-3</v>
      </c>
      <c r="K3368" s="87">
        <f>+IF(ISNUMBER(DATA!AP478),DATA!AP478,"n/a")</f>
        <v>4.8420188620601099</v>
      </c>
      <c r="L3368" s="77">
        <f>+IF(ISNUMBER(DATA!AQ478),DATA!AQ478,"n/a")</f>
        <v>-1.10807362704E-2</v>
      </c>
      <c r="M3368" s="66"/>
      <c r="N3368" s="66"/>
      <c r="O3368" s="66"/>
      <c r="P3368" s="66"/>
      <c r="Q3368" s="66"/>
      <c r="S3368" s="70"/>
      <c r="U3368" s="70"/>
      <c r="W3368" s="70"/>
      <c r="Y3368" s="70"/>
    </row>
    <row r="3369" spans="1:25" s="69" customFormat="1" x14ac:dyDescent="0.2">
      <c r="A3369" s="66" t="s">
        <v>11</v>
      </c>
      <c r="B3369" s="66" t="s">
        <v>24</v>
      </c>
      <c r="C3369" s="66" t="s">
        <v>10</v>
      </c>
      <c r="D3369" s="66" t="s">
        <v>318</v>
      </c>
      <c r="E3369" s="87">
        <f>+IF(ISNUMBER(DATA!L479),DATA!L479,"n/a")</f>
        <v>4.4901303040835296</v>
      </c>
      <c r="F3369" s="77">
        <f>+IF(ISNUMBER(DATA!M479),DATA!M479,"n/a")</f>
        <v>-7.5951202206306204E-2</v>
      </c>
      <c r="G3369" s="87">
        <f>+IF(ISNUMBER(DATA!V479),DATA!V479,"n/a")</f>
        <v>4.6465604484600496</v>
      </c>
      <c r="H3369" s="77">
        <f>+IF(ISNUMBER(DATA!W479),DATA!W479,"n/a")</f>
        <v>-1.9286198613398701E-2</v>
      </c>
      <c r="I3369" s="87">
        <f>+IF(ISNUMBER(DATA!AF479),DATA!AF479,"n/a")</f>
        <v>4.6447041022350204</v>
      </c>
      <c r="J3369" s="77">
        <f>+IF(ISNUMBER(DATA!AG479),DATA!AG479,"n/a")</f>
        <v>1.09638138663256E-3</v>
      </c>
      <c r="K3369" s="87">
        <f>+IF(ISNUMBER(DATA!AP479),DATA!AP479,"n/a")</f>
        <v>4.7388300829508703</v>
      </c>
      <c r="L3369" s="77">
        <f>+IF(ISNUMBER(DATA!AQ479),DATA!AQ479,"n/a")</f>
        <v>-2.5467372195587801E-2</v>
      </c>
      <c r="M3369" s="66"/>
      <c r="N3369" s="66"/>
      <c r="O3369" s="66"/>
      <c r="P3369" s="66"/>
      <c r="Q3369" s="66"/>
      <c r="S3369" s="70"/>
      <c r="U3369" s="70"/>
      <c r="W3369" s="70"/>
      <c r="Y3369" s="70"/>
    </row>
    <row r="3370" spans="1:25" s="69" customFormat="1" x14ac:dyDescent="0.2">
      <c r="A3370" s="66" t="s">
        <v>11</v>
      </c>
      <c r="B3370" s="66" t="s">
        <v>24</v>
      </c>
      <c r="C3370" s="66" t="s">
        <v>10</v>
      </c>
      <c r="D3370" s="66" t="s">
        <v>344</v>
      </c>
      <c r="E3370" s="87">
        <f>+IF(ISNUMBER(DATA!L480),DATA!L480,"n/a")</f>
        <v>4.0562973869832097</v>
      </c>
      <c r="F3370" s="77">
        <f>+IF(ISNUMBER(DATA!M480),DATA!M480,"n/a")</f>
        <v>0.40520303019109799</v>
      </c>
      <c r="G3370" s="87">
        <f>+IF(ISNUMBER(DATA!V480),DATA!V480,"n/a")</f>
        <v>3.5528968104513798</v>
      </c>
      <c r="H3370" s="77">
        <f>+IF(ISNUMBER(DATA!W480),DATA!W480,"n/a")</f>
        <v>2.9525819156983199E-2</v>
      </c>
      <c r="I3370" s="87">
        <f>+IF(ISNUMBER(DATA!AF480),DATA!AF480,"n/a")</f>
        <v>3.52074243751531</v>
      </c>
      <c r="J3370" s="77">
        <f>+IF(ISNUMBER(DATA!AG480),DATA!AG480,"n/a")</f>
        <v>3.5664085126963598E-2</v>
      </c>
      <c r="K3370" s="87">
        <f>+IF(ISNUMBER(DATA!AP480),DATA!AP480,"n/a")</f>
        <v>3.63382251941107</v>
      </c>
      <c r="L3370" s="77">
        <f>+IF(ISNUMBER(DATA!AQ480),DATA!AQ480,"n/a")</f>
        <v>9.2079706972745895E-2</v>
      </c>
      <c r="M3370" s="66"/>
      <c r="N3370" s="66"/>
      <c r="O3370" s="66"/>
      <c r="P3370" s="66"/>
      <c r="Q3370" s="66"/>
      <c r="S3370" s="70"/>
      <c r="U3370" s="70"/>
      <c r="W3370" s="70"/>
      <c r="Y3370" s="70"/>
    </row>
    <row r="3371" spans="1:25" s="69" customFormat="1" x14ac:dyDescent="0.2">
      <c r="A3371" s="66" t="s">
        <v>11</v>
      </c>
      <c r="B3371" s="66" t="s">
        <v>24</v>
      </c>
      <c r="C3371" s="66" t="s">
        <v>10</v>
      </c>
      <c r="D3371" s="66" t="s">
        <v>345</v>
      </c>
      <c r="E3371" s="87">
        <f>+IF(ISNUMBER(DATA!L481),DATA!L481,"n/a")</f>
        <v>1.8519937615242399</v>
      </c>
      <c r="F3371" s="77">
        <f>+IF(ISNUMBER(DATA!M481),DATA!M481,"n/a")</f>
        <v>7.6393457072392507E-2</v>
      </c>
      <c r="G3371" s="87">
        <f>+IF(ISNUMBER(DATA!V481),DATA!V481,"n/a")</f>
        <v>1.89452315649278</v>
      </c>
      <c r="H3371" s="77">
        <f>+IF(ISNUMBER(DATA!W481),DATA!W481,"n/a")</f>
        <v>7.9916134157354393E-2</v>
      </c>
      <c r="I3371" s="87">
        <f>+IF(ISNUMBER(DATA!AF481),DATA!AF481,"n/a")</f>
        <v>1.8994006556604499</v>
      </c>
      <c r="J3371" s="77">
        <f>+IF(ISNUMBER(DATA!AG481),DATA!AG481,"n/a")</f>
        <v>9.7367536660981496E-2</v>
      </c>
      <c r="K3371" s="87">
        <f>+IF(ISNUMBER(DATA!AP481),DATA!AP481,"n/a")</f>
        <v>1.8249990059486001</v>
      </c>
      <c r="L3371" s="77">
        <f>+IF(ISNUMBER(DATA!AQ481),DATA!AQ481,"n/a")</f>
        <v>7.3081960550206798E-2</v>
      </c>
      <c r="M3371" s="66"/>
      <c r="N3371" s="66"/>
      <c r="O3371" s="66"/>
      <c r="P3371" s="66"/>
      <c r="Q3371" s="66"/>
      <c r="S3371" s="70"/>
      <c r="U3371" s="70"/>
      <c r="W3371" s="70"/>
      <c r="Y3371" s="70"/>
    </row>
    <row r="3372" spans="1:25" x14ac:dyDescent="0.2">
      <c r="E3372" s="100"/>
      <c r="F3372" s="102"/>
      <c r="G3372" s="100"/>
      <c r="H3372" s="102"/>
      <c r="I3372" s="100"/>
      <c r="J3372" s="102"/>
      <c r="K3372" s="100"/>
      <c r="L3372" s="102"/>
    </row>
    <row r="3373" spans="1:25" s="69" customFormat="1" x14ac:dyDescent="0.2">
      <c r="A3373" s="66" t="s">
        <v>11</v>
      </c>
      <c r="B3373" s="66" t="s">
        <v>24</v>
      </c>
      <c r="C3373" s="66" t="s">
        <v>26</v>
      </c>
      <c r="D3373" s="66" t="s">
        <v>271</v>
      </c>
      <c r="E3373" s="87">
        <f>+IF(ISNUMBER(DATA!N432),DATA!N432,"n/a")</f>
        <v>3.0866239758187302</v>
      </c>
      <c r="F3373" s="77">
        <f>+IF(ISNUMBER(DATA!O432),DATA!O432,"n/a")</f>
        <v>7.7791630513825802E-2</v>
      </c>
      <c r="G3373" s="87">
        <f>+IF(ISNUMBER(DATA!X432),DATA!X432,"n/a")</f>
        <v>2.9173541305869</v>
      </c>
      <c r="H3373" s="77">
        <f>+IF(ISNUMBER(DATA!Y432),DATA!Y432,"n/a")</f>
        <v>-2.0762456304553201E-2</v>
      </c>
      <c r="I3373" s="87">
        <f>+IF(ISNUMBER(DATA!AH432),DATA!AH432,"n/a")</f>
        <v>2.8372618602236899</v>
      </c>
      <c r="J3373" s="77">
        <f>+IF(ISNUMBER(DATA!AI432),DATA!AI432,"n/a")</f>
        <v>-5.1385263130215499E-2</v>
      </c>
      <c r="K3373" s="87">
        <f>+IF(ISNUMBER(DATA!AR432),DATA!AR432,"n/a")</f>
        <v>2.8642860289983001</v>
      </c>
      <c r="L3373" s="77">
        <f>+IF(ISNUMBER(DATA!AS432),DATA!AS432,"n/a")</f>
        <v>-2.85957508572319E-2</v>
      </c>
      <c r="M3373" s="66"/>
      <c r="N3373" s="66"/>
      <c r="O3373" s="66"/>
      <c r="P3373" s="66"/>
      <c r="Q3373" s="66"/>
      <c r="S3373" s="70"/>
      <c r="U3373" s="70"/>
      <c r="W3373" s="70"/>
      <c r="Y3373" s="70"/>
    </row>
    <row r="3374" spans="1:25" s="69" customFormat="1" x14ac:dyDescent="0.2">
      <c r="A3374" s="66" t="s">
        <v>11</v>
      </c>
      <c r="B3374" s="66" t="s">
        <v>24</v>
      </c>
      <c r="C3374" s="66" t="s">
        <v>26</v>
      </c>
      <c r="D3374" s="66" t="s">
        <v>272</v>
      </c>
      <c r="E3374" s="87">
        <f>+IF(ISNUMBER(DATA!N433),DATA!N433,"n/a")</f>
        <v>2.6608658955319502</v>
      </c>
      <c r="F3374" s="77">
        <f>+IF(ISNUMBER(DATA!O433),DATA!O433,"n/a")</f>
        <v>-5.5323076460151799E-3</v>
      </c>
      <c r="G3374" s="87">
        <f>+IF(ISNUMBER(DATA!X433),DATA!X433,"n/a")</f>
        <v>2.6909800985460901</v>
      </c>
      <c r="H3374" s="77">
        <f>+IF(ISNUMBER(DATA!Y433),DATA!Y433,"n/a")</f>
        <v>2.5537781722837799E-2</v>
      </c>
      <c r="I3374" s="87">
        <f>+IF(ISNUMBER(DATA!AH433),DATA!AH433,"n/a")</f>
        <v>2.6671691627328902</v>
      </c>
      <c r="J3374" s="77">
        <f>+IF(ISNUMBER(DATA!AI433),DATA!AI433,"n/a")</f>
        <v>1.0826729312235399E-2</v>
      </c>
      <c r="K3374" s="87">
        <f>+IF(ISNUMBER(DATA!AR433),DATA!AR433,"n/a")</f>
        <v>2.6675689073780702</v>
      </c>
      <c r="L3374" s="77">
        <f>+IF(ISNUMBER(DATA!AS433),DATA!AS433,"n/a")</f>
        <v>2.87293323168057E-2</v>
      </c>
      <c r="M3374" s="66"/>
      <c r="N3374" s="66"/>
      <c r="O3374" s="66"/>
      <c r="P3374" s="66"/>
      <c r="Q3374" s="66"/>
      <c r="S3374" s="70"/>
      <c r="U3374" s="70"/>
      <c r="W3374" s="70"/>
      <c r="Y3374" s="70"/>
    </row>
    <row r="3375" spans="1:25" s="69" customFormat="1" x14ac:dyDescent="0.2">
      <c r="A3375" s="66" t="s">
        <v>11</v>
      </c>
      <c r="B3375" s="66" t="s">
        <v>24</v>
      </c>
      <c r="C3375" s="66" t="s">
        <v>26</v>
      </c>
      <c r="D3375" s="66" t="s">
        <v>273</v>
      </c>
      <c r="E3375" s="87">
        <f>+IF(ISNUMBER(DATA!N434),DATA!N434,"n/a")</f>
        <v>2.6596412982617599</v>
      </c>
      <c r="F3375" s="77">
        <f>+IF(ISNUMBER(DATA!O434),DATA!O434,"n/a")</f>
        <v>2.6006129130625E-2</v>
      </c>
      <c r="G3375" s="87">
        <f>+IF(ISNUMBER(DATA!X434),DATA!X434,"n/a")</f>
        <v>2.6348893138481801</v>
      </c>
      <c r="H3375" s="77">
        <f>+IF(ISNUMBER(DATA!Y434),DATA!Y434,"n/a")</f>
        <v>5.4588720016947201E-2</v>
      </c>
      <c r="I3375" s="87">
        <f>+IF(ISNUMBER(DATA!AH434),DATA!AH434,"n/a")</f>
        <v>2.6186064491144001</v>
      </c>
      <c r="J3375" s="77">
        <f>+IF(ISNUMBER(DATA!AI434),DATA!AI434,"n/a")</f>
        <v>9.8957903220184606E-2</v>
      </c>
      <c r="K3375" s="87">
        <f>+IF(ISNUMBER(DATA!AR434),DATA!AR434,"n/a")</f>
        <v>2.63179319507408</v>
      </c>
      <c r="L3375" s="77">
        <f>+IF(ISNUMBER(DATA!AS434),DATA!AS434,"n/a")</f>
        <v>0.10605737528520701</v>
      </c>
      <c r="M3375" s="66"/>
      <c r="N3375" s="66"/>
      <c r="O3375" s="66"/>
      <c r="P3375" s="66"/>
      <c r="Q3375" s="66"/>
      <c r="S3375" s="70"/>
      <c r="U3375" s="70"/>
      <c r="W3375" s="70"/>
      <c r="Y3375" s="70"/>
    </row>
    <row r="3376" spans="1:25" s="69" customFormat="1" x14ac:dyDescent="0.2">
      <c r="A3376" s="66" t="s">
        <v>11</v>
      </c>
      <c r="B3376" s="66" t="s">
        <v>24</v>
      </c>
      <c r="C3376" s="66" t="s">
        <v>26</v>
      </c>
      <c r="D3376" s="66" t="s">
        <v>274</v>
      </c>
      <c r="E3376" s="87">
        <f>+IF(ISNUMBER(DATA!N435),DATA!N435,"n/a")</f>
        <v>2.5753369768258501</v>
      </c>
      <c r="F3376" s="77">
        <f>+IF(ISNUMBER(DATA!O435),DATA!O435,"n/a")</f>
        <v>-6.0506440589499097E-2</v>
      </c>
      <c r="G3376" s="87">
        <f>+IF(ISNUMBER(DATA!X435),DATA!X435,"n/a")</f>
        <v>2.63774282614057</v>
      </c>
      <c r="H3376" s="77">
        <f>+IF(ISNUMBER(DATA!Y435),DATA!Y435,"n/a")</f>
        <v>-1.0680143880568401E-2</v>
      </c>
      <c r="I3376" s="87">
        <f>+IF(ISNUMBER(DATA!AH435),DATA!AH435,"n/a")</f>
        <v>2.6395860689394199</v>
      </c>
      <c r="J3376" s="77">
        <f>+IF(ISNUMBER(DATA!AI435),DATA!AI435,"n/a")</f>
        <v>-1.0566511951240799E-3</v>
      </c>
      <c r="K3376" s="87">
        <f>+IF(ISNUMBER(DATA!AR435),DATA!AR435,"n/a")</f>
        <v>2.6674343768765398</v>
      </c>
      <c r="L3376" s="77">
        <f>+IF(ISNUMBER(DATA!AS435),DATA!AS435,"n/a")</f>
        <v>1.8688311045595402E-2</v>
      </c>
      <c r="M3376" s="66"/>
      <c r="N3376" s="66"/>
      <c r="O3376" s="66"/>
      <c r="P3376" s="66"/>
      <c r="Q3376" s="66"/>
      <c r="S3376" s="70"/>
      <c r="U3376" s="70"/>
      <c r="W3376" s="70"/>
      <c r="Y3376" s="70"/>
    </row>
    <row r="3377" spans="1:25" s="69" customFormat="1" x14ac:dyDescent="0.2">
      <c r="A3377" s="66" t="s">
        <v>11</v>
      </c>
      <c r="B3377" s="66" t="s">
        <v>24</v>
      </c>
      <c r="C3377" s="66" t="s">
        <v>26</v>
      </c>
      <c r="D3377" s="66" t="s">
        <v>275</v>
      </c>
      <c r="E3377" s="87">
        <f>+IF(ISNUMBER(DATA!N436),DATA!N436,"n/a")</f>
        <v>2.8356184016214598</v>
      </c>
      <c r="F3377" s="77">
        <f>+IF(ISNUMBER(DATA!O436),DATA!O436,"n/a")</f>
        <v>-4.4626574809385903E-3</v>
      </c>
      <c r="G3377" s="87">
        <f>+IF(ISNUMBER(DATA!X436),DATA!X436,"n/a")</f>
        <v>2.83477137160979</v>
      </c>
      <c r="H3377" s="77">
        <f>+IF(ISNUMBER(DATA!Y436),DATA!Y436,"n/a")</f>
        <v>4.0246214597535898E-2</v>
      </c>
      <c r="I3377" s="87">
        <f>+IF(ISNUMBER(DATA!AH436),DATA!AH436,"n/a")</f>
        <v>2.8154482544625399</v>
      </c>
      <c r="J3377" s="77">
        <f>+IF(ISNUMBER(DATA!AI436),DATA!AI436,"n/a")</f>
        <v>7.7897805020335595E-2</v>
      </c>
      <c r="K3377" s="87">
        <f>+IF(ISNUMBER(DATA!AR436),DATA!AR436,"n/a")</f>
        <v>2.8648631110868599</v>
      </c>
      <c r="L3377" s="77">
        <f>+IF(ISNUMBER(DATA!AS436),DATA!AS436,"n/a")</f>
        <v>8.5720517385066294E-2</v>
      </c>
      <c r="M3377" s="66"/>
      <c r="N3377" s="66"/>
      <c r="O3377" s="66"/>
      <c r="P3377" s="66"/>
      <c r="Q3377" s="66"/>
      <c r="S3377" s="70"/>
      <c r="U3377" s="70"/>
      <c r="W3377" s="70"/>
      <c r="Y3377" s="70"/>
    </row>
    <row r="3378" spans="1:25" s="69" customFormat="1" x14ac:dyDescent="0.2">
      <c r="A3378" s="66" t="s">
        <v>11</v>
      </c>
      <c r="B3378" s="66" t="s">
        <v>24</v>
      </c>
      <c r="C3378" s="66" t="s">
        <v>26</v>
      </c>
      <c r="D3378" s="66" t="s">
        <v>276</v>
      </c>
      <c r="E3378" s="87">
        <f>+IF(ISNUMBER(DATA!N437),DATA!N437,"n/a")</f>
        <v>2.5571696228234702</v>
      </c>
      <c r="F3378" s="77">
        <f>+IF(ISNUMBER(DATA!O437),DATA!O437,"n/a")</f>
        <v>8.0023093755965495E-3</v>
      </c>
      <c r="G3378" s="87">
        <f>+IF(ISNUMBER(DATA!X437),DATA!X437,"n/a")</f>
        <v>2.5301046578321098</v>
      </c>
      <c r="H3378" s="77">
        <f>+IF(ISNUMBER(DATA!Y437),DATA!Y437,"n/a")</f>
        <v>-6.3810364577702198E-3</v>
      </c>
      <c r="I3378" s="87">
        <f>+IF(ISNUMBER(DATA!AH437),DATA!AH437,"n/a")</f>
        <v>2.5194506843539601</v>
      </c>
      <c r="J3378" s="77">
        <f>+IF(ISNUMBER(DATA!AI437),DATA!AI437,"n/a")</f>
        <v>-1.67141175476974E-3</v>
      </c>
      <c r="K3378" s="87">
        <f>+IF(ISNUMBER(DATA!AR437),DATA!AR437,"n/a")</f>
        <v>2.59459868212029</v>
      </c>
      <c r="L3378" s="77">
        <f>+IF(ISNUMBER(DATA!AS437),DATA!AS437,"n/a")</f>
        <v>1.75821889448112E-2</v>
      </c>
      <c r="M3378" s="66"/>
      <c r="N3378" s="66"/>
      <c r="O3378" s="66"/>
      <c r="P3378" s="66"/>
      <c r="Q3378" s="66"/>
      <c r="S3378" s="70"/>
      <c r="U3378" s="70"/>
      <c r="W3378" s="70"/>
      <c r="Y3378" s="70"/>
    </row>
    <row r="3379" spans="1:25" s="69" customFormat="1" x14ac:dyDescent="0.2">
      <c r="A3379" s="66" t="s">
        <v>11</v>
      </c>
      <c r="B3379" s="66" t="s">
        <v>24</v>
      </c>
      <c r="C3379" s="66" t="s">
        <v>26</v>
      </c>
      <c r="D3379" s="66" t="s">
        <v>277</v>
      </c>
      <c r="E3379" s="87">
        <f>+IF(ISNUMBER(DATA!N438),DATA!N438,"n/a")</f>
        <v>2.98182605309094</v>
      </c>
      <c r="F3379" s="77">
        <f>+IF(ISNUMBER(DATA!O438),DATA!O438,"n/a")</f>
        <v>5.0549841170170499E-3</v>
      </c>
      <c r="G3379" s="87">
        <f>+IF(ISNUMBER(DATA!X438),DATA!X438,"n/a")</f>
        <v>3.0458659180066801</v>
      </c>
      <c r="H3379" s="77">
        <f>+IF(ISNUMBER(DATA!Y438),DATA!Y438,"n/a")</f>
        <v>5.1797050046358199E-2</v>
      </c>
      <c r="I3379" s="87">
        <f>+IF(ISNUMBER(DATA!AH438),DATA!AH438,"n/a")</f>
        <v>3.01293298451075</v>
      </c>
      <c r="J3379" s="77">
        <f>+IF(ISNUMBER(DATA!AI438),DATA!AI438,"n/a")</f>
        <v>3.9318886322723297E-2</v>
      </c>
      <c r="K3379" s="87">
        <f>+IF(ISNUMBER(DATA!AR438),DATA!AR438,"n/a")</f>
        <v>2.9680940552999102</v>
      </c>
      <c r="L3379" s="77">
        <f>+IF(ISNUMBER(DATA!AS438),DATA!AS438,"n/a")</f>
        <v>5.45185932049013E-3</v>
      </c>
      <c r="M3379" s="66"/>
      <c r="N3379" s="66"/>
      <c r="O3379" s="66"/>
      <c r="P3379" s="66"/>
      <c r="Q3379" s="66"/>
      <c r="S3379" s="70"/>
      <c r="U3379" s="70"/>
      <c r="W3379" s="70"/>
      <c r="Y3379" s="70"/>
    </row>
    <row r="3380" spans="1:25" s="69" customFormat="1" x14ac:dyDescent="0.2">
      <c r="A3380" s="66" t="s">
        <v>11</v>
      </c>
      <c r="B3380" s="66" t="s">
        <v>24</v>
      </c>
      <c r="C3380" s="66" t="s">
        <v>26</v>
      </c>
      <c r="D3380" s="66" t="s">
        <v>278</v>
      </c>
      <c r="E3380" s="87">
        <f>+IF(ISNUMBER(DATA!N439),DATA!N439,"n/a")</f>
        <v>2.2562507004923198</v>
      </c>
      <c r="F3380" s="77">
        <f>+IF(ISNUMBER(DATA!O439),DATA!O439,"n/a")</f>
        <v>8.9169000197159899E-4</v>
      </c>
      <c r="G3380" s="87">
        <f>+IF(ISNUMBER(DATA!X439),DATA!X439,"n/a")</f>
        <v>2.2357516330171698</v>
      </c>
      <c r="H3380" s="77">
        <f>+IF(ISNUMBER(DATA!Y439),DATA!Y439,"n/a")</f>
        <v>-6.1818242657567697E-2</v>
      </c>
      <c r="I3380" s="87">
        <f>+IF(ISNUMBER(DATA!AH439),DATA!AH439,"n/a")</f>
        <v>2.2453005960888199</v>
      </c>
      <c r="J3380" s="77">
        <f>+IF(ISNUMBER(DATA!AI439),DATA!AI439,"n/a")</f>
        <v>-6.3374466491780301E-2</v>
      </c>
      <c r="K3380" s="87">
        <f>+IF(ISNUMBER(DATA!AR439),DATA!AR439,"n/a")</f>
        <v>2.2942492637922101</v>
      </c>
      <c r="L3380" s="77">
        <f>+IF(ISNUMBER(DATA!AS439),DATA!AS439,"n/a")</f>
        <v>-3.6369734778491203E-2</v>
      </c>
      <c r="M3380" s="66"/>
      <c r="N3380" s="66"/>
      <c r="O3380" s="66"/>
      <c r="P3380" s="66"/>
      <c r="Q3380" s="66"/>
      <c r="S3380" s="70"/>
      <c r="U3380" s="70"/>
      <c r="W3380" s="70"/>
      <c r="Y3380" s="70"/>
    </row>
    <row r="3381" spans="1:25" s="69" customFormat="1" x14ac:dyDescent="0.2">
      <c r="A3381" s="66" t="s">
        <v>11</v>
      </c>
      <c r="B3381" s="66" t="s">
        <v>24</v>
      </c>
      <c r="C3381" s="66" t="s">
        <v>26</v>
      </c>
      <c r="D3381" s="66" t="s">
        <v>279</v>
      </c>
      <c r="E3381" s="87">
        <f>+IF(ISNUMBER(DATA!N440),DATA!N440,"n/a")</f>
        <v>2.76470699749339</v>
      </c>
      <c r="F3381" s="77">
        <f>+IF(ISNUMBER(DATA!O440),DATA!O440,"n/a")</f>
        <v>0.314247230407531</v>
      </c>
      <c r="G3381" s="87">
        <f>+IF(ISNUMBER(DATA!X440),DATA!X440,"n/a")</f>
        <v>2.6271090305584801</v>
      </c>
      <c r="H3381" s="77">
        <f>+IF(ISNUMBER(DATA!Y440),DATA!Y440,"n/a")</f>
        <v>8.1761851041833297E-2</v>
      </c>
      <c r="I3381" s="87">
        <f>+IF(ISNUMBER(DATA!AH440),DATA!AH440,"n/a")</f>
        <v>2.6183406479984002</v>
      </c>
      <c r="J3381" s="77">
        <f>+IF(ISNUMBER(DATA!AI440),DATA!AI440,"n/a")</f>
        <v>6.3341148725678004E-2</v>
      </c>
      <c r="K3381" s="87">
        <f>+IF(ISNUMBER(DATA!AR440),DATA!AR440,"n/a")</f>
        <v>2.63858279634377</v>
      </c>
      <c r="L3381" s="77">
        <f>+IF(ISNUMBER(DATA!AS440),DATA!AS440,"n/a")</f>
        <v>0.16067711591751099</v>
      </c>
      <c r="M3381" s="66"/>
      <c r="N3381" s="66"/>
      <c r="O3381" s="66"/>
      <c r="P3381" s="66"/>
      <c r="Q3381" s="66"/>
      <c r="S3381" s="70"/>
      <c r="U3381" s="70"/>
      <c r="W3381" s="70"/>
      <c r="Y3381" s="70"/>
    </row>
    <row r="3382" spans="1:25" s="69" customFormat="1" x14ac:dyDescent="0.2">
      <c r="A3382" s="66" t="s">
        <v>11</v>
      </c>
      <c r="B3382" s="66" t="s">
        <v>24</v>
      </c>
      <c r="C3382" s="66" t="s">
        <v>26</v>
      </c>
      <c r="D3382" s="66" t="s">
        <v>280</v>
      </c>
      <c r="E3382" s="87">
        <f>+IF(ISNUMBER(DATA!N441),DATA!N441,"n/a")</f>
        <v>3.03727822661702</v>
      </c>
      <c r="F3382" s="77">
        <f>+IF(ISNUMBER(DATA!O441),DATA!O441,"n/a")</f>
        <v>-7.4935031141793503E-3</v>
      </c>
      <c r="G3382" s="87">
        <f>+IF(ISNUMBER(DATA!X441),DATA!X441,"n/a")</f>
        <v>2.9048256711963498</v>
      </c>
      <c r="H3382" s="77">
        <f>+IF(ISNUMBER(DATA!Y441),DATA!Y441,"n/a")</f>
        <v>-2.3693464636808301E-2</v>
      </c>
      <c r="I3382" s="87">
        <f>+IF(ISNUMBER(DATA!AH441),DATA!AH441,"n/a")</f>
        <v>2.90110424783667</v>
      </c>
      <c r="J3382" s="77">
        <f>+IF(ISNUMBER(DATA!AI441),DATA!AI441,"n/a")</f>
        <v>-1.6264856807097602E-2</v>
      </c>
      <c r="K3382" s="87">
        <f>+IF(ISNUMBER(DATA!AR441),DATA!AR441,"n/a")</f>
        <v>2.9398786591768098</v>
      </c>
      <c r="L3382" s="77">
        <f>+IF(ISNUMBER(DATA!AS441),DATA!AS441,"n/a")</f>
        <v>4.9527545189745302E-3</v>
      </c>
      <c r="M3382" s="66"/>
      <c r="N3382" s="66"/>
      <c r="O3382" s="66"/>
      <c r="P3382" s="66"/>
      <c r="Q3382" s="66"/>
      <c r="S3382" s="70"/>
      <c r="U3382" s="70"/>
      <c r="W3382" s="70"/>
      <c r="Y3382" s="70"/>
    </row>
    <row r="3383" spans="1:25" s="69" customFormat="1" x14ac:dyDescent="0.2">
      <c r="A3383" s="66" t="s">
        <v>11</v>
      </c>
      <c r="B3383" s="66" t="s">
        <v>24</v>
      </c>
      <c r="C3383" s="66" t="s">
        <v>26</v>
      </c>
      <c r="D3383" s="66" t="s">
        <v>281</v>
      </c>
      <c r="E3383" s="87">
        <f>+IF(ISNUMBER(DATA!N442),DATA!N442,"n/a")</f>
        <v>2.5468740981379199</v>
      </c>
      <c r="F3383" s="77">
        <f>+IF(ISNUMBER(DATA!O442),DATA!O442,"n/a")</f>
        <v>0.21725083155115199</v>
      </c>
      <c r="G3383" s="87">
        <f>+IF(ISNUMBER(DATA!X442),DATA!X442,"n/a")</f>
        <v>2.3429686457466201</v>
      </c>
      <c r="H3383" s="77">
        <f>+IF(ISNUMBER(DATA!Y442),DATA!Y442,"n/a")</f>
        <v>1.17690915686478E-2</v>
      </c>
      <c r="I3383" s="87">
        <f>+IF(ISNUMBER(DATA!AH442),DATA!AH442,"n/a")</f>
        <v>2.3160574840084802</v>
      </c>
      <c r="J3383" s="77">
        <f>+IF(ISNUMBER(DATA!AI442),DATA!AI442,"n/a")</f>
        <v>1.5777857477949301E-2</v>
      </c>
      <c r="K3383" s="87">
        <f>+IF(ISNUMBER(DATA!AR442),DATA!AR442,"n/a")</f>
        <v>2.3587188282241698</v>
      </c>
      <c r="L3383" s="77">
        <f>+IF(ISNUMBER(DATA!AS442),DATA!AS442,"n/a")</f>
        <v>5.3920010062695103E-2</v>
      </c>
      <c r="M3383" s="66"/>
      <c r="N3383" s="66"/>
      <c r="O3383" s="66"/>
      <c r="P3383" s="66"/>
      <c r="Q3383" s="66"/>
      <c r="S3383" s="70"/>
      <c r="U3383" s="70"/>
      <c r="W3383" s="70"/>
      <c r="Y3383" s="70"/>
    </row>
    <row r="3384" spans="1:25" s="69" customFormat="1" x14ac:dyDescent="0.2">
      <c r="A3384" s="66" t="s">
        <v>11</v>
      </c>
      <c r="B3384" s="66" t="s">
        <v>24</v>
      </c>
      <c r="C3384" s="66" t="s">
        <v>26</v>
      </c>
      <c r="D3384" s="66" t="s">
        <v>282</v>
      </c>
      <c r="E3384" s="87">
        <f>+IF(ISNUMBER(DATA!N443),DATA!N443,"n/a")</f>
        <v>3.1058615485494498</v>
      </c>
      <c r="F3384" s="77">
        <f>+IF(ISNUMBER(DATA!O443),DATA!O443,"n/a")</f>
        <v>1.8252492591570999E-2</v>
      </c>
      <c r="G3384" s="87">
        <f>+IF(ISNUMBER(DATA!X443),DATA!X443,"n/a")</f>
        <v>3.1205309907216798</v>
      </c>
      <c r="H3384" s="77">
        <f>+IF(ISNUMBER(DATA!Y443),DATA!Y443,"n/a")</f>
        <v>3.3763387685155598E-2</v>
      </c>
      <c r="I3384" s="87">
        <f>+IF(ISNUMBER(DATA!AH443),DATA!AH443,"n/a")</f>
        <v>3.1278763184326701</v>
      </c>
      <c r="J3384" s="77">
        <f>+IF(ISNUMBER(DATA!AI443),DATA!AI443,"n/a")</f>
        <v>5.30200019665363E-2</v>
      </c>
      <c r="K3384" s="87">
        <f>+IF(ISNUMBER(DATA!AR443),DATA!AR443,"n/a")</f>
        <v>3.1076947831888799</v>
      </c>
      <c r="L3384" s="77">
        <f>+IF(ISNUMBER(DATA!AS443),DATA!AS443,"n/a")</f>
        <v>6.8426844739614107E-2</v>
      </c>
      <c r="M3384" s="66"/>
      <c r="N3384" s="66"/>
      <c r="O3384" s="66"/>
      <c r="P3384" s="66"/>
      <c r="Q3384" s="66"/>
      <c r="S3384" s="70"/>
      <c r="U3384" s="70"/>
      <c r="W3384" s="70"/>
      <c r="Y3384" s="70"/>
    </row>
    <row r="3385" spans="1:25" s="69" customFormat="1" x14ac:dyDescent="0.2">
      <c r="A3385" s="66" t="s">
        <v>11</v>
      </c>
      <c r="B3385" s="66" t="s">
        <v>24</v>
      </c>
      <c r="C3385" s="66" t="s">
        <v>26</v>
      </c>
      <c r="D3385" s="66" t="s">
        <v>283</v>
      </c>
      <c r="E3385" s="87">
        <f>+IF(ISNUMBER(DATA!N444),DATA!N444,"n/a")</f>
        <v>2.8696833172867899</v>
      </c>
      <c r="F3385" s="77">
        <f>+IF(ISNUMBER(DATA!O444),DATA!O444,"n/a")</f>
        <v>6.9740794440044093E-2</v>
      </c>
      <c r="G3385" s="87">
        <f>+IF(ISNUMBER(DATA!X444),DATA!X444,"n/a")</f>
        <v>2.8717941209119902</v>
      </c>
      <c r="H3385" s="77">
        <f>+IF(ISNUMBER(DATA!Y444),DATA!Y444,"n/a")</f>
        <v>7.2058648017344601E-2</v>
      </c>
      <c r="I3385" s="87">
        <f>+IF(ISNUMBER(DATA!AH444),DATA!AH444,"n/a")</f>
        <v>2.84671717379601</v>
      </c>
      <c r="J3385" s="77">
        <f>+IF(ISNUMBER(DATA!AI444),DATA!AI444,"n/a")</f>
        <v>6.7939230777707693E-2</v>
      </c>
      <c r="K3385" s="87">
        <f>+IF(ISNUMBER(DATA!AR444),DATA!AR444,"n/a")</f>
        <v>2.8259914388963501</v>
      </c>
      <c r="L3385" s="77">
        <f>+IF(ISNUMBER(DATA!AS444),DATA!AS444,"n/a")</f>
        <v>5.8476687962066502E-2</v>
      </c>
      <c r="M3385" s="66"/>
      <c r="N3385" s="66"/>
      <c r="O3385" s="66"/>
      <c r="P3385" s="66"/>
      <c r="Q3385" s="66"/>
      <c r="S3385" s="70"/>
      <c r="U3385" s="70"/>
      <c r="W3385" s="70"/>
      <c r="Y3385" s="70"/>
    </row>
    <row r="3386" spans="1:25" s="69" customFormat="1" x14ac:dyDescent="0.2">
      <c r="A3386" s="66" t="s">
        <v>11</v>
      </c>
      <c r="B3386" s="66" t="s">
        <v>24</v>
      </c>
      <c r="C3386" s="66" t="s">
        <v>26</v>
      </c>
      <c r="D3386" s="66" t="s">
        <v>284</v>
      </c>
      <c r="E3386" s="87">
        <f>+IF(ISNUMBER(DATA!N445),DATA!N445,"n/a")</f>
        <v>2.3990230665363699</v>
      </c>
      <c r="F3386" s="77">
        <f>+IF(ISNUMBER(DATA!O445),DATA!O445,"n/a")</f>
        <v>0.36449452116513398</v>
      </c>
      <c r="G3386" s="87">
        <f>+IF(ISNUMBER(DATA!X445),DATA!X445,"n/a")</f>
        <v>2.0667656007332198</v>
      </c>
      <c r="H3386" s="77">
        <f>+IF(ISNUMBER(DATA!Y445),DATA!Y445,"n/a")</f>
        <v>-2.3862080239674101E-2</v>
      </c>
      <c r="I3386" s="87">
        <f>+IF(ISNUMBER(DATA!AH445),DATA!AH445,"n/a")</f>
        <v>2.0501272648685598</v>
      </c>
      <c r="J3386" s="77">
        <f>+IF(ISNUMBER(DATA!AI445),DATA!AI445,"n/a")</f>
        <v>-2.17082186427726E-2</v>
      </c>
      <c r="K3386" s="87">
        <f>+IF(ISNUMBER(DATA!AR445),DATA!AR445,"n/a")</f>
        <v>2.1194304602584402</v>
      </c>
      <c r="L3386" s="77">
        <f>+IF(ISNUMBER(DATA!AS445),DATA!AS445,"n/a")</f>
        <v>7.0977109983778305E-2</v>
      </c>
      <c r="M3386" s="66"/>
      <c r="N3386" s="66"/>
      <c r="O3386" s="66"/>
      <c r="P3386" s="66"/>
      <c r="Q3386" s="66"/>
      <c r="S3386" s="70"/>
      <c r="U3386" s="70"/>
      <c r="W3386" s="70"/>
      <c r="Y3386" s="70"/>
    </row>
    <row r="3387" spans="1:25" s="69" customFormat="1" x14ac:dyDescent="0.2">
      <c r="A3387" s="66" t="s">
        <v>11</v>
      </c>
      <c r="B3387" s="66" t="s">
        <v>24</v>
      </c>
      <c r="C3387" s="66" t="s">
        <v>26</v>
      </c>
      <c r="D3387" s="66" t="s">
        <v>285</v>
      </c>
      <c r="E3387" s="87">
        <f>+IF(ISNUMBER(DATA!N446),DATA!N446,"n/a")</f>
        <v>2.0580896673704498</v>
      </c>
      <c r="F3387" s="77">
        <f>+IF(ISNUMBER(DATA!O446),DATA!O446,"n/a")</f>
        <v>0.435673980946366</v>
      </c>
      <c r="G3387" s="87">
        <f>+IF(ISNUMBER(DATA!X446),DATA!X446,"n/a")</f>
        <v>1.7007229273923301</v>
      </c>
      <c r="H3387" s="77">
        <f>+IF(ISNUMBER(DATA!Y446),DATA!Y446,"n/a")</f>
        <v>-4.4656049698045097E-2</v>
      </c>
      <c r="I3387" s="87">
        <f>+IF(ISNUMBER(DATA!AH446),DATA!AH446,"n/a")</f>
        <v>1.6859060186163899</v>
      </c>
      <c r="J3387" s="77">
        <f>+IF(ISNUMBER(DATA!AI446),DATA!AI446,"n/a")</f>
        <v>-4.7569206457842399E-2</v>
      </c>
      <c r="K3387" s="87">
        <f>+IF(ISNUMBER(DATA!AR446),DATA!AR446,"n/a")</f>
        <v>1.72348783657237</v>
      </c>
      <c r="L3387" s="77">
        <f>+IF(ISNUMBER(DATA!AS446),DATA!AS446,"n/a")</f>
        <v>2.96861593195334E-2</v>
      </c>
      <c r="M3387" s="66"/>
      <c r="N3387" s="66"/>
      <c r="O3387" s="66"/>
      <c r="P3387" s="66"/>
      <c r="Q3387" s="66"/>
      <c r="S3387" s="70"/>
      <c r="U3387" s="70"/>
      <c r="W3387" s="70"/>
      <c r="Y3387" s="70"/>
    </row>
    <row r="3388" spans="1:25" s="69" customFormat="1" x14ac:dyDescent="0.2">
      <c r="A3388" s="66" t="s">
        <v>11</v>
      </c>
      <c r="B3388" s="66" t="s">
        <v>24</v>
      </c>
      <c r="C3388" s="66" t="s">
        <v>26</v>
      </c>
      <c r="D3388" s="66" t="s">
        <v>286</v>
      </c>
      <c r="E3388" s="87">
        <f>+IF(ISNUMBER(DATA!N447),DATA!N447,"n/a")</f>
        <v>2.7851783619308899</v>
      </c>
      <c r="F3388" s="77">
        <f>+IF(ISNUMBER(DATA!O447),DATA!O447,"n/a")</f>
        <v>1.35305469527051E-2</v>
      </c>
      <c r="G3388" s="87">
        <f>+IF(ISNUMBER(DATA!X447),DATA!X447,"n/a")</f>
        <v>2.78885956679868</v>
      </c>
      <c r="H3388" s="77">
        <f>+IF(ISNUMBER(DATA!Y447),DATA!Y447,"n/a")</f>
        <v>4.4686812875213699E-2</v>
      </c>
      <c r="I3388" s="87">
        <f>+IF(ISNUMBER(DATA!AH447),DATA!AH447,"n/a")</f>
        <v>2.7880258470448198</v>
      </c>
      <c r="J3388" s="77">
        <f>+IF(ISNUMBER(DATA!AI447),DATA!AI447,"n/a")</f>
        <v>0.10891350049415301</v>
      </c>
      <c r="K3388" s="87">
        <f>+IF(ISNUMBER(DATA!AR447),DATA!AR447,"n/a")</f>
        <v>2.8312488509458502</v>
      </c>
      <c r="L3388" s="77">
        <f>+IF(ISNUMBER(DATA!AS447),DATA!AS447,"n/a")</f>
        <v>0.11945308753040899</v>
      </c>
      <c r="M3388" s="66"/>
      <c r="N3388" s="66"/>
      <c r="O3388" s="66"/>
      <c r="P3388" s="66"/>
      <c r="Q3388" s="66"/>
      <c r="S3388" s="70"/>
      <c r="U3388" s="70"/>
      <c r="W3388" s="70"/>
      <c r="Y3388" s="70"/>
    </row>
    <row r="3389" spans="1:25" s="69" customFormat="1" x14ac:dyDescent="0.2">
      <c r="A3389" s="66" t="s">
        <v>11</v>
      </c>
      <c r="B3389" s="66" t="s">
        <v>24</v>
      </c>
      <c r="C3389" s="66" t="s">
        <v>26</v>
      </c>
      <c r="D3389" s="66" t="s">
        <v>287</v>
      </c>
      <c r="E3389" s="87">
        <f>+IF(ISNUMBER(DATA!N448),DATA!N448,"n/a")</f>
        <v>2.9691038450403102</v>
      </c>
      <c r="F3389" s="77">
        <f>+IF(ISNUMBER(DATA!O448),DATA!O448,"n/a")</f>
        <v>0.162188498319735</v>
      </c>
      <c r="G3389" s="87">
        <f>+IF(ISNUMBER(DATA!X448),DATA!X448,"n/a")</f>
        <v>2.8324795639290801</v>
      </c>
      <c r="H3389" s="77">
        <f>+IF(ISNUMBER(DATA!Y448),DATA!Y448,"n/a")</f>
        <v>9.7165343252498898E-2</v>
      </c>
      <c r="I3389" s="87">
        <f>+IF(ISNUMBER(DATA!AH448),DATA!AH448,"n/a")</f>
        <v>2.8042805090680401</v>
      </c>
      <c r="J3389" s="77">
        <f>+IF(ISNUMBER(DATA!AI448),DATA!AI448,"n/a")</f>
        <v>0.15298144359013999</v>
      </c>
      <c r="K3389" s="87">
        <f>+IF(ISNUMBER(DATA!AR448),DATA!AR448,"n/a")</f>
        <v>2.8524219797151198</v>
      </c>
      <c r="L3389" s="77">
        <f>+IF(ISNUMBER(DATA!AS448),DATA!AS448,"n/a")</f>
        <v>0.16980060560955301</v>
      </c>
      <c r="M3389" s="66"/>
      <c r="N3389" s="66"/>
      <c r="O3389" s="66"/>
      <c r="P3389" s="66"/>
      <c r="Q3389" s="66"/>
      <c r="S3389" s="70"/>
      <c r="U3389" s="70"/>
      <c r="W3389" s="70"/>
      <c r="Y3389" s="70"/>
    </row>
    <row r="3390" spans="1:25" s="69" customFormat="1" x14ac:dyDescent="0.2">
      <c r="A3390" s="66" t="s">
        <v>11</v>
      </c>
      <c r="B3390" s="66" t="s">
        <v>24</v>
      </c>
      <c r="C3390" s="66" t="s">
        <v>26</v>
      </c>
      <c r="D3390" s="66" t="s">
        <v>288</v>
      </c>
      <c r="E3390" s="87">
        <f>+IF(ISNUMBER(DATA!N449),DATA!N449,"n/a")</f>
        <v>3.1397978168680898</v>
      </c>
      <c r="F3390" s="77">
        <f>+IF(ISNUMBER(DATA!O449),DATA!O449,"n/a")</f>
        <v>1.25908599183551E-2</v>
      </c>
      <c r="G3390" s="87">
        <f>+IF(ISNUMBER(DATA!X449),DATA!X449,"n/a")</f>
        <v>3.1435398822721701</v>
      </c>
      <c r="H3390" s="77">
        <f>+IF(ISNUMBER(DATA!Y449),DATA!Y449,"n/a")</f>
        <v>2.5435567135416001E-2</v>
      </c>
      <c r="I3390" s="87">
        <f>+IF(ISNUMBER(DATA!AH449),DATA!AH449,"n/a")</f>
        <v>3.1339098119981701</v>
      </c>
      <c r="J3390" s="77">
        <f>+IF(ISNUMBER(DATA!AI449),DATA!AI449,"n/a")</f>
        <v>4.5935909352253598E-2</v>
      </c>
      <c r="K3390" s="87">
        <f>+IF(ISNUMBER(DATA!AR449),DATA!AR449,"n/a")</f>
        <v>3.1178944597704001</v>
      </c>
      <c r="L3390" s="77">
        <f>+IF(ISNUMBER(DATA!AS449),DATA!AS449,"n/a")</f>
        <v>7.21609953408269E-2</v>
      </c>
      <c r="M3390" s="66"/>
      <c r="N3390" s="66"/>
      <c r="O3390" s="66"/>
      <c r="P3390" s="66"/>
      <c r="Q3390" s="66"/>
      <c r="S3390" s="70"/>
      <c r="U3390" s="70"/>
      <c r="W3390" s="70"/>
      <c r="Y3390" s="70"/>
    </row>
    <row r="3391" spans="1:25" s="69" customFormat="1" x14ac:dyDescent="0.2">
      <c r="A3391" s="66" t="s">
        <v>11</v>
      </c>
      <c r="B3391" s="66" t="s">
        <v>24</v>
      </c>
      <c r="C3391" s="66" t="s">
        <v>26</v>
      </c>
      <c r="D3391" s="66" t="s">
        <v>289</v>
      </c>
      <c r="E3391" s="87">
        <f>+IF(ISNUMBER(DATA!N450),DATA!N450,"n/a")</f>
        <v>2.52797560612753</v>
      </c>
      <c r="F3391" s="77">
        <f>+IF(ISNUMBER(DATA!O450),DATA!O450,"n/a")</f>
        <v>0.11851612035488</v>
      </c>
      <c r="G3391" s="87">
        <f>+IF(ISNUMBER(DATA!X450),DATA!X450,"n/a")</f>
        <v>2.5020954439170802</v>
      </c>
      <c r="H3391" s="77">
        <f>+IF(ISNUMBER(DATA!Y450),DATA!Y450,"n/a")</f>
        <v>-5.3964545728645398E-3</v>
      </c>
      <c r="I3391" s="87">
        <f>+IF(ISNUMBER(DATA!AH450),DATA!AH450,"n/a")</f>
        <v>2.4914994958194199</v>
      </c>
      <c r="J3391" s="77">
        <f>+IF(ISNUMBER(DATA!AI450),DATA!AI450,"n/a")</f>
        <v>5.5100489874643699E-3</v>
      </c>
      <c r="K3391" s="87">
        <f>+IF(ISNUMBER(DATA!AR450),DATA!AR450,"n/a")</f>
        <v>2.5250498785222999</v>
      </c>
      <c r="L3391" s="77">
        <f>+IF(ISNUMBER(DATA!AS450),DATA!AS450,"n/a")</f>
        <v>7.5654812451139697E-2</v>
      </c>
      <c r="M3391" s="66"/>
      <c r="N3391" s="66"/>
      <c r="O3391" s="66"/>
      <c r="P3391" s="66"/>
      <c r="Q3391" s="66"/>
      <c r="S3391" s="70"/>
      <c r="U3391" s="70"/>
      <c r="W3391" s="70"/>
      <c r="Y3391" s="70"/>
    </row>
    <row r="3392" spans="1:25" s="69" customFormat="1" x14ac:dyDescent="0.2">
      <c r="A3392" s="66" t="s">
        <v>11</v>
      </c>
      <c r="B3392" s="66" t="s">
        <v>24</v>
      </c>
      <c r="C3392" s="66" t="s">
        <v>26</v>
      </c>
      <c r="D3392" s="66" t="s">
        <v>290</v>
      </c>
      <c r="E3392" s="87">
        <f>+IF(ISNUMBER(DATA!N451),DATA!N451,"n/a")</f>
        <v>2.4629349312328599</v>
      </c>
      <c r="F3392" s="77">
        <f>+IF(ISNUMBER(DATA!O451),DATA!O451,"n/a")</f>
        <v>-8.7795316767735304E-2</v>
      </c>
      <c r="G3392" s="87">
        <f>+IF(ISNUMBER(DATA!X451),DATA!X451,"n/a")</f>
        <v>2.54863498403164</v>
      </c>
      <c r="H3392" s="77">
        <f>+IF(ISNUMBER(DATA!Y451),DATA!Y451,"n/a")</f>
        <v>-2.1136082158172999E-2</v>
      </c>
      <c r="I3392" s="87">
        <f>+IF(ISNUMBER(DATA!AH451),DATA!AH451,"n/a")</f>
        <v>2.5446979606176199</v>
      </c>
      <c r="J3392" s="77">
        <f>+IF(ISNUMBER(DATA!AI451),DATA!AI451,"n/a")</f>
        <v>-3.1289340156695098E-4</v>
      </c>
      <c r="K3392" s="87">
        <f>+IF(ISNUMBER(DATA!AR451),DATA!AR451,"n/a")</f>
        <v>2.5813468294789401</v>
      </c>
      <c r="L3392" s="77">
        <f>+IF(ISNUMBER(DATA!AS451),DATA!AS451,"n/a")</f>
        <v>1.9432198279977799E-2</v>
      </c>
      <c r="M3392" s="66"/>
      <c r="N3392" s="66"/>
      <c r="O3392" s="66"/>
      <c r="P3392" s="66"/>
      <c r="Q3392" s="66"/>
      <c r="S3392" s="70"/>
      <c r="U3392" s="70"/>
      <c r="W3392" s="70"/>
      <c r="Y3392" s="70"/>
    </row>
    <row r="3393" spans="1:25" s="69" customFormat="1" x14ac:dyDescent="0.2">
      <c r="A3393" s="66" t="s">
        <v>11</v>
      </c>
      <c r="B3393" s="66" t="s">
        <v>24</v>
      </c>
      <c r="C3393" s="66" t="s">
        <v>26</v>
      </c>
      <c r="D3393" s="66" t="s">
        <v>291</v>
      </c>
      <c r="E3393" s="87">
        <f>+IF(ISNUMBER(DATA!N452),DATA!N452,"n/a")</f>
        <v>2.9957269386916998</v>
      </c>
      <c r="F3393" s="77">
        <f>+IF(ISNUMBER(DATA!O452),DATA!O452,"n/a")</f>
        <v>-2.8739363637993499E-2</v>
      </c>
      <c r="G3393" s="87">
        <f>+IF(ISNUMBER(DATA!X452),DATA!X452,"n/a")</f>
        <v>2.9453064518670899</v>
      </c>
      <c r="H3393" s="77">
        <f>+IF(ISNUMBER(DATA!Y452),DATA!Y452,"n/a")</f>
        <v>-2.5279588063697098E-2</v>
      </c>
      <c r="I3393" s="87">
        <f>+IF(ISNUMBER(DATA!AH452),DATA!AH452,"n/a")</f>
        <v>2.9264109055663199</v>
      </c>
      <c r="J3393" s="77">
        <f>+IF(ISNUMBER(DATA!AI452),DATA!AI452,"n/a")</f>
        <v>-1.2306161016836899E-2</v>
      </c>
      <c r="K3393" s="87">
        <f>+IF(ISNUMBER(DATA!AR452),DATA!AR452,"n/a")</f>
        <v>2.8101486984115698</v>
      </c>
      <c r="L3393" s="77">
        <f>+IF(ISNUMBER(DATA!AS452),DATA!AS452,"n/a")</f>
        <v>-3.6456035491075803E-2</v>
      </c>
      <c r="M3393" s="66"/>
      <c r="N3393" s="66"/>
      <c r="O3393" s="66"/>
      <c r="P3393" s="66"/>
      <c r="Q3393" s="66"/>
      <c r="S3393" s="70"/>
      <c r="U3393" s="70"/>
      <c r="W3393" s="70"/>
      <c r="Y3393" s="70"/>
    </row>
    <row r="3394" spans="1:25" s="69" customFormat="1" x14ac:dyDescent="0.2">
      <c r="A3394" s="66" t="s">
        <v>11</v>
      </c>
      <c r="B3394" s="66" t="s">
        <v>24</v>
      </c>
      <c r="C3394" s="66" t="s">
        <v>26</v>
      </c>
      <c r="D3394" s="66" t="s">
        <v>292</v>
      </c>
      <c r="E3394" s="87">
        <f>+IF(ISNUMBER(DATA!N453),DATA!N453,"n/a")</f>
        <v>2.5980004306810698</v>
      </c>
      <c r="F3394" s="77">
        <f>+IF(ISNUMBER(DATA!O453),DATA!O453,"n/a")</f>
        <v>3.1337432387843103E-2</v>
      </c>
      <c r="G3394" s="87">
        <f>+IF(ISNUMBER(DATA!X453),DATA!X453,"n/a")</f>
        <v>2.5936129427029502</v>
      </c>
      <c r="H3394" s="77">
        <f>+IF(ISNUMBER(DATA!Y453),DATA!Y453,"n/a")</f>
        <v>1.35730879779602E-2</v>
      </c>
      <c r="I3394" s="87">
        <f>+IF(ISNUMBER(DATA!AH453),DATA!AH453,"n/a")</f>
        <v>2.60019013247289</v>
      </c>
      <c r="J3394" s="77">
        <f>+IF(ISNUMBER(DATA!AI453),DATA!AI453,"n/a")</f>
        <v>1.5446580185212999E-2</v>
      </c>
      <c r="K3394" s="87">
        <f>+IF(ISNUMBER(DATA!AR453),DATA!AR453,"n/a")</f>
        <v>2.54235918779032</v>
      </c>
      <c r="L3394" s="77">
        <f>+IF(ISNUMBER(DATA!AS453),DATA!AS453,"n/a")</f>
        <v>2.1895630131701202E-3</v>
      </c>
      <c r="M3394" s="66"/>
      <c r="N3394" s="66"/>
      <c r="O3394" s="66"/>
      <c r="P3394" s="66"/>
      <c r="Q3394" s="66"/>
      <c r="S3394" s="70"/>
      <c r="U3394" s="70"/>
      <c r="W3394" s="70"/>
      <c r="Y3394" s="70"/>
    </row>
    <row r="3395" spans="1:25" s="69" customFormat="1" x14ac:dyDescent="0.2">
      <c r="A3395" s="66" t="s">
        <v>11</v>
      </c>
      <c r="B3395" s="66" t="s">
        <v>24</v>
      </c>
      <c r="C3395" s="66" t="s">
        <v>26</v>
      </c>
      <c r="D3395" s="66" t="s">
        <v>293</v>
      </c>
      <c r="E3395" s="87">
        <f>+IF(ISNUMBER(DATA!N454),DATA!N454,"n/a")</f>
        <v>2.9612066115619098</v>
      </c>
      <c r="F3395" s="77">
        <f>+IF(ISNUMBER(DATA!O454),DATA!O454,"n/a")</f>
        <v>0.149483172357154</v>
      </c>
      <c r="G3395" s="87">
        <f>+IF(ISNUMBER(DATA!X454),DATA!X454,"n/a")</f>
        <v>2.7029749225342599</v>
      </c>
      <c r="H3395" s="77">
        <f>+IF(ISNUMBER(DATA!Y454),DATA!Y454,"n/a")</f>
        <v>-7.7579391737110107E-2</v>
      </c>
      <c r="I3395" s="87">
        <f>+IF(ISNUMBER(DATA!AH454),DATA!AH454,"n/a")</f>
        <v>2.6644241296102402</v>
      </c>
      <c r="J3395" s="77">
        <f>+IF(ISNUMBER(DATA!AI454),DATA!AI454,"n/a")</f>
        <v>-6.7955757768531494E-2</v>
      </c>
      <c r="K3395" s="87">
        <f>+IF(ISNUMBER(DATA!AR454),DATA!AR454,"n/a")</f>
        <v>2.6753918263832799</v>
      </c>
      <c r="L3395" s="77">
        <f>+IF(ISNUMBER(DATA!AS454),DATA!AS454,"n/a")</f>
        <v>5.5904469046424397E-2</v>
      </c>
      <c r="M3395" s="66"/>
      <c r="N3395" s="66"/>
      <c r="O3395" s="66"/>
      <c r="P3395" s="66"/>
      <c r="Q3395" s="66"/>
      <c r="S3395" s="70"/>
      <c r="U3395" s="70"/>
      <c r="W3395" s="70"/>
      <c r="Y3395" s="70"/>
    </row>
    <row r="3396" spans="1:25" s="69" customFormat="1" x14ac:dyDescent="0.2">
      <c r="A3396" s="66" t="s">
        <v>11</v>
      </c>
      <c r="B3396" s="66" t="s">
        <v>24</v>
      </c>
      <c r="C3396" s="66" t="s">
        <v>26</v>
      </c>
      <c r="D3396" s="66" t="s">
        <v>294</v>
      </c>
      <c r="E3396" s="87">
        <f>+IF(ISNUMBER(DATA!N455),DATA!N455,"n/a")</f>
        <v>2.4958412525448601</v>
      </c>
      <c r="F3396" s="77">
        <f>+IF(ISNUMBER(DATA!O455),DATA!O455,"n/a")</f>
        <v>-7.4404814062848199E-2</v>
      </c>
      <c r="G3396" s="87">
        <f>+IF(ISNUMBER(DATA!X455),DATA!X455,"n/a")</f>
        <v>2.57242672997149</v>
      </c>
      <c r="H3396" s="77">
        <f>+IF(ISNUMBER(DATA!Y455),DATA!Y455,"n/a")</f>
        <v>-1.42174881955909E-2</v>
      </c>
      <c r="I3396" s="87">
        <f>+IF(ISNUMBER(DATA!AH455),DATA!AH455,"n/a")</f>
        <v>2.5556247298129602</v>
      </c>
      <c r="J3396" s="77">
        <f>+IF(ISNUMBER(DATA!AI455),DATA!AI455,"n/a")</f>
        <v>1.50065036442799E-3</v>
      </c>
      <c r="K3396" s="87">
        <f>+IF(ISNUMBER(DATA!AR455),DATA!AR455,"n/a")</f>
        <v>2.58080802708615</v>
      </c>
      <c r="L3396" s="77">
        <f>+IF(ISNUMBER(DATA!AS455),DATA!AS455,"n/a")</f>
        <v>1.25115381876449E-2</v>
      </c>
      <c r="M3396" s="66"/>
      <c r="N3396" s="66"/>
      <c r="O3396" s="66"/>
      <c r="P3396" s="66"/>
      <c r="Q3396" s="66"/>
      <c r="S3396" s="70"/>
      <c r="U3396" s="70"/>
      <c r="W3396" s="70"/>
      <c r="Y3396" s="70"/>
    </row>
    <row r="3397" spans="1:25" s="69" customFormat="1" x14ac:dyDescent="0.2">
      <c r="A3397" s="66" t="s">
        <v>11</v>
      </c>
      <c r="B3397" s="66" t="s">
        <v>24</v>
      </c>
      <c r="C3397" s="66" t="s">
        <v>26</v>
      </c>
      <c r="D3397" s="66" t="s">
        <v>295</v>
      </c>
      <c r="E3397" s="87">
        <f>+IF(ISNUMBER(DATA!N456),DATA!N456,"n/a")</f>
        <v>2.0605690269660699</v>
      </c>
      <c r="F3397" s="77">
        <f>+IF(ISNUMBER(DATA!O456),DATA!O456,"n/a")</f>
        <v>3.6669230055586199E-2</v>
      </c>
      <c r="G3397" s="87">
        <f>+IF(ISNUMBER(DATA!X456),DATA!X456,"n/a")</f>
        <v>2.0920547383910502</v>
      </c>
      <c r="H3397" s="77">
        <f>+IF(ISNUMBER(DATA!Y456),DATA!Y456,"n/a")</f>
        <v>3.6354387723421602E-2</v>
      </c>
      <c r="I3397" s="87">
        <f>+IF(ISNUMBER(DATA!AH456),DATA!AH456,"n/a")</f>
        <v>2.0266306298340502</v>
      </c>
      <c r="J3397" s="77">
        <f>+IF(ISNUMBER(DATA!AI456),DATA!AI456,"n/a")</f>
        <v>-3.2602682735061901E-3</v>
      </c>
      <c r="K3397" s="87">
        <f>+IF(ISNUMBER(DATA!AR456),DATA!AR456,"n/a")</f>
        <v>2.0472874451878398</v>
      </c>
      <c r="L3397" s="77">
        <f>+IF(ISNUMBER(DATA!AS456),DATA!AS456,"n/a")</f>
        <v>6.8773579162342297E-3</v>
      </c>
      <c r="M3397" s="66"/>
      <c r="N3397" s="66"/>
      <c r="O3397" s="66"/>
      <c r="P3397" s="66"/>
      <c r="Q3397" s="66"/>
      <c r="S3397" s="70"/>
      <c r="U3397" s="70"/>
      <c r="W3397" s="70"/>
      <c r="Y3397" s="70"/>
    </row>
    <row r="3398" spans="1:25" s="69" customFormat="1" x14ac:dyDescent="0.2">
      <c r="A3398" s="66" t="s">
        <v>11</v>
      </c>
      <c r="B3398" s="66" t="s">
        <v>24</v>
      </c>
      <c r="C3398" s="66" t="s">
        <v>26</v>
      </c>
      <c r="D3398" s="66" t="s">
        <v>296</v>
      </c>
      <c r="E3398" s="87">
        <f>+IF(ISNUMBER(DATA!N457),DATA!N457,"n/a")</f>
        <v>2.3379095751419898</v>
      </c>
      <c r="F3398" s="77">
        <f>+IF(ISNUMBER(DATA!O457),DATA!O457,"n/a")</f>
        <v>5.7212113342489698E-2</v>
      </c>
      <c r="G3398" s="87">
        <f>+IF(ISNUMBER(DATA!X457),DATA!X457,"n/a")</f>
        <v>2.3210641388892901</v>
      </c>
      <c r="H3398" s="77">
        <f>+IF(ISNUMBER(DATA!Y457),DATA!Y457,"n/a")</f>
        <v>3.01308655207633E-2</v>
      </c>
      <c r="I3398" s="87">
        <f>+IF(ISNUMBER(DATA!AH457),DATA!AH457,"n/a")</f>
        <v>2.24883467445538</v>
      </c>
      <c r="J3398" s="77">
        <f>+IF(ISNUMBER(DATA!AI457),DATA!AI457,"n/a")</f>
        <v>6.6109852978015096E-2</v>
      </c>
      <c r="K3398" s="87">
        <f>+IF(ISNUMBER(DATA!AR457),DATA!AR457,"n/a")</f>
        <v>2.2365698211530098</v>
      </c>
      <c r="L3398" s="77">
        <f>+IF(ISNUMBER(DATA!AS457),DATA!AS457,"n/a")</f>
        <v>4.6525046953817997E-2</v>
      </c>
      <c r="M3398" s="66"/>
      <c r="N3398" s="66"/>
      <c r="O3398" s="66"/>
      <c r="P3398" s="66"/>
      <c r="Q3398" s="66"/>
      <c r="S3398" s="70"/>
      <c r="U3398" s="70"/>
      <c r="W3398" s="70"/>
      <c r="Y3398" s="70"/>
    </row>
    <row r="3399" spans="1:25" s="69" customFormat="1" x14ac:dyDescent="0.2">
      <c r="A3399" s="66" t="s">
        <v>11</v>
      </c>
      <c r="B3399" s="66" t="s">
        <v>24</v>
      </c>
      <c r="C3399" s="66" t="s">
        <v>26</v>
      </c>
      <c r="D3399" s="66" t="s">
        <v>297</v>
      </c>
      <c r="E3399" s="87">
        <f>+IF(ISNUMBER(DATA!N458),DATA!N458,"n/a")</f>
        <v>2.8867490851839301</v>
      </c>
      <c r="F3399" s="77">
        <f>+IF(ISNUMBER(DATA!O458),DATA!O458,"n/a")</f>
        <v>-8.4287868137327707E-2</v>
      </c>
      <c r="G3399" s="87">
        <f>+IF(ISNUMBER(DATA!X458),DATA!X458,"n/a")</f>
        <v>2.9075688737704</v>
      </c>
      <c r="H3399" s="77">
        <f>+IF(ISNUMBER(DATA!Y458),DATA!Y458,"n/a")</f>
        <v>-6.2562440967170202E-2</v>
      </c>
      <c r="I3399" s="87">
        <f>+IF(ISNUMBER(DATA!AH458),DATA!AH458,"n/a")</f>
        <v>2.8754169202659798</v>
      </c>
      <c r="J3399" s="77">
        <f>+IF(ISNUMBER(DATA!AI458),DATA!AI458,"n/a")</f>
        <v>-5.4482931838039199E-2</v>
      </c>
      <c r="K3399" s="87">
        <f>+IF(ISNUMBER(DATA!AR458),DATA!AR458,"n/a")</f>
        <v>2.8664246323987901</v>
      </c>
      <c r="L3399" s="77">
        <f>+IF(ISNUMBER(DATA!AS458),DATA!AS458,"n/a")</f>
        <v>2.1098583122220901E-2</v>
      </c>
      <c r="M3399" s="66"/>
      <c r="N3399" s="66"/>
      <c r="O3399" s="66"/>
      <c r="P3399" s="66"/>
      <c r="Q3399" s="66"/>
      <c r="S3399" s="70"/>
      <c r="U3399" s="70"/>
      <c r="W3399" s="70"/>
      <c r="Y3399" s="70"/>
    </row>
    <row r="3400" spans="1:25" s="69" customFormat="1" x14ac:dyDescent="0.2">
      <c r="A3400" s="66" t="s">
        <v>11</v>
      </c>
      <c r="B3400" s="66" t="s">
        <v>24</v>
      </c>
      <c r="C3400" s="66" t="s">
        <v>26</v>
      </c>
      <c r="D3400" s="66" t="s">
        <v>298</v>
      </c>
      <c r="E3400" s="87">
        <f>+IF(ISNUMBER(DATA!N459),DATA!N459,"n/a")</f>
        <v>2.9207994150640499</v>
      </c>
      <c r="F3400" s="77">
        <f>+IF(ISNUMBER(DATA!O459),DATA!O459,"n/a")</f>
        <v>-1.9752884290404601E-2</v>
      </c>
      <c r="G3400" s="87">
        <f>+IF(ISNUMBER(DATA!X459),DATA!X459,"n/a")</f>
        <v>2.9717545391684901</v>
      </c>
      <c r="H3400" s="77">
        <f>+IF(ISNUMBER(DATA!Y459),DATA!Y459,"n/a")</f>
        <v>8.0488772603577903E-3</v>
      </c>
      <c r="I3400" s="87">
        <f>+IF(ISNUMBER(DATA!AH459),DATA!AH459,"n/a")</f>
        <v>2.9935988861165699</v>
      </c>
      <c r="J3400" s="77">
        <f>+IF(ISNUMBER(DATA!AI459),DATA!AI459,"n/a")</f>
        <v>1.6907354827332501E-2</v>
      </c>
      <c r="K3400" s="87">
        <f>+IF(ISNUMBER(DATA!AR459),DATA!AR459,"n/a")</f>
        <v>2.9486484948689999</v>
      </c>
      <c r="L3400" s="77">
        <f>+IF(ISNUMBER(DATA!AS459),DATA!AS459,"n/a")</f>
        <v>2.1758377573102099E-2</v>
      </c>
      <c r="M3400" s="66"/>
      <c r="N3400" s="66"/>
      <c r="O3400" s="66"/>
      <c r="P3400" s="66"/>
      <c r="Q3400" s="66"/>
      <c r="S3400" s="70"/>
      <c r="U3400" s="70"/>
      <c r="W3400" s="70"/>
      <c r="Y3400" s="70"/>
    </row>
    <row r="3401" spans="1:25" s="69" customFormat="1" x14ac:dyDescent="0.2">
      <c r="A3401" s="66" t="s">
        <v>11</v>
      </c>
      <c r="B3401" s="66" t="s">
        <v>24</v>
      </c>
      <c r="C3401" s="66" t="s">
        <v>26</v>
      </c>
      <c r="D3401" s="66" t="s">
        <v>299</v>
      </c>
      <c r="E3401" s="87">
        <f>+IF(ISNUMBER(DATA!N460),DATA!N460,"n/a")</f>
        <v>2.88116394676933</v>
      </c>
      <c r="F3401" s="77">
        <f>+IF(ISNUMBER(DATA!O460),DATA!O460,"n/a")</f>
        <v>-4.3661028112177498E-4</v>
      </c>
      <c r="G3401" s="87">
        <f>+IF(ISNUMBER(DATA!X460),DATA!X460,"n/a")</f>
        <v>2.9107004073562202</v>
      </c>
      <c r="H3401" s="77">
        <f>+IF(ISNUMBER(DATA!Y460),DATA!Y460,"n/a")</f>
        <v>7.8841324549153505E-3</v>
      </c>
      <c r="I3401" s="87">
        <f>+IF(ISNUMBER(DATA!AH460),DATA!AH460,"n/a")</f>
        <v>2.9237285421036598</v>
      </c>
      <c r="J3401" s="77">
        <f>+IF(ISNUMBER(DATA!AI460),DATA!AI460,"n/a")</f>
        <v>4.6861188030598501E-2</v>
      </c>
      <c r="K3401" s="87">
        <f>+IF(ISNUMBER(DATA!AR460),DATA!AR460,"n/a")</f>
        <v>2.9939521549242998</v>
      </c>
      <c r="L3401" s="77">
        <f>+IF(ISNUMBER(DATA!AS460),DATA!AS460,"n/a")</f>
        <v>7.9027555382264303E-2</v>
      </c>
      <c r="M3401" s="66"/>
      <c r="N3401" s="66"/>
      <c r="O3401" s="66"/>
      <c r="P3401" s="66"/>
      <c r="Q3401" s="66"/>
      <c r="S3401" s="70"/>
      <c r="U3401" s="70"/>
      <c r="W3401" s="70"/>
      <c r="Y3401" s="70"/>
    </row>
    <row r="3402" spans="1:25" s="69" customFormat="1" x14ac:dyDescent="0.2">
      <c r="A3402" s="66" t="s">
        <v>11</v>
      </c>
      <c r="B3402" s="66" t="s">
        <v>24</v>
      </c>
      <c r="C3402" s="66" t="s">
        <v>26</v>
      </c>
      <c r="D3402" s="66" t="s">
        <v>300</v>
      </c>
      <c r="E3402" s="87">
        <f>+IF(ISNUMBER(DATA!N461),DATA!N461,"n/a")</f>
        <v>2.8542207457790099</v>
      </c>
      <c r="F3402" s="77">
        <f>+IF(ISNUMBER(DATA!O461),DATA!O461,"n/a")</f>
        <v>-9.6700835423852993E-3</v>
      </c>
      <c r="G3402" s="87">
        <f>+IF(ISNUMBER(DATA!X461),DATA!X461,"n/a")</f>
        <v>2.8362703022164202</v>
      </c>
      <c r="H3402" s="77">
        <f>+IF(ISNUMBER(DATA!Y461),DATA!Y461,"n/a")</f>
        <v>-1.5814228539786201E-2</v>
      </c>
      <c r="I3402" s="87">
        <f>+IF(ISNUMBER(DATA!AH461),DATA!AH461,"n/a")</f>
        <v>2.8094752782407801</v>
      </c>
      <c r="J3402" s="77">
        <f>+IF(ISNUMBER(DATA!AI461),DATA!AI461,"n/a")</f>
        <v>-2.5386326564977E-2</v>
      </c>
      <c r="K3402" s="87">
        <f>+IF(ISNUMBER(DATA!AR461),DATA!AR461,"n/a")</f>
        <v>2.8378256604196399</v>
      </c>
      <c r="L3402" s="77">
        <f>+IF(ISNUMBER(DATA!AS461),DATA!AS461,"n/a")</f>
        <v>-2.7739433934463101E-2</v>
      </c>
      <c r="M3402" s="66"/>
      <c r="N3402" s="66"/>
      <c r="O3402" s="66"/>
      <c r="P3402" s="66"/>
      <c r="Q3402" s="66"/>
      <c r="S3402" s="70"/>
      <c r="U3402" s="70"/>
      <c r="W3402" s="70"/>
      <c r="Y3402" s="70"/>
    </row>
    <row r="3403" spans="1:25" s="69" customFormat="1" x14ac:dyDescent="0.2">
      <c r="A3403" s="66" t="s">
        <v>11</v>
      </c>
      <c r="B3403" s="66" t="s">
        <v>24</v>
      </c>
      <c r="C3403" s="66" t="s">
        <v>26</v>
      </c>
      <c r="D3403" s="66" t="s">
        <v>301</v>
      </c>
      <c r="E3403" s="87">
        <f>+IF(ISNUMBER(DATA!N462),DATA!N462,"n/a")</f>
        <v>2.9591307734982699</v>
      </c>
      <c r="F3403" s="77">
        <f>+IF(ISNUMBER(DATA!O462),DATA!O462,"n/a")</f>
        <v>1.0134348362497599E-2</v>
      </c>
      <c r="G3403" s="87">
        <f>+IF(ISNUMBER(DATA!X462),DATA!X462,"n/a")</f>
        <v>3.0065932865286502</v>
      </c>
      <c r="H3403" s="77">
        <f>+IF(ISNUMBER(DATA!Y462),DATA!Y462,"n/a")</f>
        <v>3.2326127731550802E-2</v>
      </c>
      <c r="I3403" s="87">
        <f>+IF(ISNUMBER(DATA!AH462),DATA!AH462,"n/a")</f>
        <v>2.9858073763684798</v>
      </c>
      <c r="J3403" s="77">
        <f>+IF(ISNUMBER(DATA!AI462),DATA!AI462,"n/a")</f>
        <v>6.9574786532881801E-3</v>
      </c>
      <c r="K3403" s="87">
        <f>+IF(ISNUMBER(DATA!AR462),DATA!AR462,"n/a")</f>
        <v>2.9685088802621098</v>
      </c>
      <c r="L3403" s="77">
        <f>+IF(ISNUMBER(DATA!AS462),DATA!AS462,"n/a")</f>
        <v>4.55640704446741E-3</v>
      </c>
      <c r="M3403" s="66"/>
      <c r="N3403" s="66"/>
      <c r="O3403" s="66"/>
      <c r="P3403" s="66"/>
      <c r="Q3403" s="66"/>
      <c r="S3403" s="70"/>
      <c r="U3403" s="70"/>
      <c r="W3403" s="70"/>
      <c r="Y3403" s="70"/>
    </row>
    <row r="3404" spans="1:25" s="69" customFormat="1" x14ac:dyDescent="0.2">
      <c r="A3404" s="66" t="s">
        <v>11</v>
      </c>
      <c r="B3404" s="66" t="s">
        <v>24</v>
      </c>
      <c r="C3404" s="66" t="s">
        <v>26</v>
      </c>
      <c r="D3404" s="66" t="s">
        <v>302</v>
      </c>
      <c r="E3404" s="87">
        <f>+IF(ISNUMBER(DATA!N463),DATA!N463,"n/a")</f>
        <v>2.5527124132195902</v>
      </c>
      <c r="F3404" s="77">
        <f>+IF(ISNUMBER(DATA!O463),DATA!O463,"n/a")</f>
        <v>-6.50024079306393E-2</v>
      </c>
      <c r="G3404" s="87">
        <f>+IF(ISNUMBER(DATA!X463),DATA!X463,"n/a")</f>
        <v>2.639309717508</v>
      </c>
      <c r="H3404" s="77">
        <f>+IF(ISNUMBER(DATA!Y463),DATA!Y463,"n/a")</f>
        <v>-2.63817082317037E-3</v>
      </c>
      <c r="I3404" s="87">
        <f>+IF(ISNUMBER(DATA!AH463),DATA!AH463,"n/a")</f>
        <v>2.62724082418955</v>
      </c>
      <c r="J3404" s="77">
        <f>+IF(ISNUMBER(DATA!AI463),DATA!AI463,"n/a")</f>
        <v>1.12066478410928E-2</v>
      </c>
      <c r="K3404" s="87">
        <f>+IF(ISNUMBER(DATA!AR463),DATA!AR463,"n/a")</f>
        <v>2.65574974048014</v>
      </c>
      <c r="L3404" s="77">
        <f>+IF(ISNUMBER(DATA!AS463),DATA!AS463,"n/a")</f>
        <v>2.0915984849068599E-2</v>
      </c>
      <c r="M3404" s="66"/>
      <c r="N3404" s="66"/>
      <c r="O3404" s="66"/>
      <c r="P3404" s="66"/>
      <c r="Q3404" s="66"/>
      <c r="S3404" s="70"/>
      <c r="U3404" s="70"/>
      <c r="W3404" s="70"/>
      <c r="Y3404" s="70"/>
    </row>
    <row r="3405" spans="1:25" s="69" customFormat="1" x14ac:dyDescent="0.2">
      <c r="A3405" s="66" t="s">
        <v>11</v>
      </c>
      <c r="B3405" s="66" t="s">
        <v>24</v>
      </c>
      <c r="C3405" s="66" t="s">
        <v>26</v>
      </c>
      <c r="D3405" s="66" t="s">
        <v>303</v>
      </c>
      <c r="E3405" s="87">
        <f>+IF(ISNUMBER(DATA!N464),DATA!N464,"n/a")</f>
        <v>2.7857420177099401</v>
      </c>
      <c r="F3405" s="77">
        <f>+IF(ISNUMBER(DATA!O464),DATA!O464,"n/a")</f>
        <v>0.24367611239398401</v>
      </c>
      <c r="G3405" s="87">
        <f>+IF(ISNUMBER(DATA!X464),DATA!X464,"n/a")</f>
        <v>2.5803794949616998</v>
      </c>
      <c r="H3405" s="77">
        <f>+IF(ISNUMBER(DATA!Y464),DATA!Y464,"n/a")</f>
        <v>1.0437396757619699E-3</v>
      </c>
      <c r="I3405" s="87">
        <f>+IF(ISNUMBER(DATA!AH464),DATA!AH464,"n/a")</f>
        <v>2.56256246100576</v>
      </c>
      <c r="J3405" s="77">
        <f>+IF(ISNUMBER(DATA!AI464),DATA!AI464,"n/a")</f>
        <v>1.08852010680836E-2</v>
      </c>
      <c r="K3405" s="87">
        <f>+IF(ISNUMBER(DATA!AR464),DATA!AR464,"n/a")</f>
        <v>2.5861610521740701</v>
      </c>
      <c r="L3405" s="77">
        <f>+IF(ISNUMBER(DATA!AS464),DATA!AS464,"n/a")</f>
        <v>7.1150565617422099E-2</v>
      </c>
      <c r="M3405" s="66"/>
      <c r="N3405" s="66"/>
      <c r="O3405" s="66"/>
      <c r="P3405" s="66"/>
      <c r="Q3405" s="66"/>
      <c r="S3405" s="70"/>
      <c r="U3405" s="70"/>
      <c r="W3405" s="70"/>
      <c r="Y3405" s="70"/>
    </row>
    <row r="3406" spans="1:25" s="69" customFormat="1" x14ac:dyDescent="0.2">
      <c r="A3406" s="66" t="s">
        <v>11</v>
      </c>
      <c r="B3406" s="66" t="s">
        <v>24</v>
      </c>
      <c r="C3406" s="66" t="s">
        <v>26</v>
      </c>
      <c r="D3406" s="66" t="s">
        <v>304</v>
      </c>
      <c r="E3406" s="87">
        <f>+IF(ISNUMBER(DATA!N465),DATA!N465,"n/a")</f>
        <v>2.79658271333067</v>
      </c>
      <c r="F3406" s="77">
        <f>+IF(ISNUMBER(DATA!O465),DATA!O465,"n/a")</f>
        <v>4.2991011152339401E-3</v>
      </c>
      <c r="G3406" s="87">
        <f>+IF(ISNUMBER(DATA!X465),DATA!X465,"n/a")</f>
        <v>2.8145759813551301</v>
      </c>
      <c r="H3406" s="77">
        <f>+IF(ISNUMBER(DATA!Y465),DATA!Y465,"n/a")</f>
        <v>2.5293307175773001E-2</v>
      </c>
      <c r="I3406" s="87">
        <f>+IF(ISNUMBER(DATA!AH465),DATA!AH465,"n/a")</f>
        <v>2.8263977183049902</v>
      </c>
      <c r="J3406" s="77">
        <f>+IF(ISNUMBER(DATA!AI465),DATA!AI465,"n/a")</f>
        <v>6.34928228688144E-2</v>
      </c>
      <c r="K3406" s="87">
        <f>+IF(ISNUMBER(DATA!AR465),DATA!AR465,"n/a")</f>
        <v>2.8869960308740499</v>
      </c>
      <c r="L3406" s="77">
        <f>+IF(ISNUMBER(DATA!AS465),DATA!AS465,"n/a")</f>
        <v>8.4371452714187806E-2</v>
      </c>
      <c r="M3406" s="66"/>
      <c r="N3406" s="66"/>
      <c r="O3406" s="66"/>
      <c r="P3406" s="66"/>
      <c r="Q3406" s="66"/>
      <c r="S3406" s="70"/>
      <c r="U3406" s="70"/>
      <c r="W3406" s="70"/>
      <c r="Y3406" s="70"/>
    </row>
    <row r="3407" spans="1:25" s="69" customFormat="1" x14ac:dyDescent="0.2">
      <c r="A3407" s="66" t="s">
        <v>11</v>
      </c>
      <c r="B3407" s="66" t="s">
        <v>24</v>
      </c>
      <c r="C3407" s="66" t="s">
        <v>26</v>
      </c>
      <c r="D3407" s="66" t="s">
        <v>305</v>
      </c>
      <c r="E3407" s="87">
        <f>+IF(ISNUMBER(DATA!N466),DATA!N466,"n/a")</f>
        <v>3.3991404576619</v>
      </c>
      <c r="F3407" s="77">
        <f>+IF(ISNUMBER(DATA!O466),DATA!O466,"n/a")</f>
        <v>0.18177651071725401</v>
      </c>
      <c r="G3407" s="87">
        <f>+IF(ISNUMBER(DATA!X466),DATA!X466,"n/a")</f>
        <v>3.3873848237095401</v>
      </c>
      <c r="H3407" s="77">
        <f>+IF(ISNUMBER(DATA!Y466),DATA!Y466,"n/a")</f>
        <v>0.16732879493286201</v>
      </c>
      <c r="I3407" s="87">
        <f>+IF(ISNUMBER(DATA!AH466),DATA!AH466,"n/a")</f>
        <v>3.37345561740349</v>
      </c>
      <c r="J3407" s="77">
        <f>+IF(ISNUMBER(DATA!AI466),DATA!AI466,"n/a")</f>
        <v>0.14862652962797701</v>
      </c>
      <c r="K3407" s="87">
        <f>+IF(ISNUMBER(DATA!AR466),DATA!AR466,"n/a")</f>
        <v>3.1677555254987699</v>
      </c>
      <c r="L3407" s="77">
        <f>+IF(ISNUMBER(DATA!AS466),DATA!AS466,"n/a")</f>
        <v>0.118376054630805</v>
      </c>
      <c r="M3407" s="66"/>
      <c r="N3407" s="66"/>
      <c r="O3407" s="66"/>
      <c r="P3407" s="66"/>
      <c r="Q3407" s="66"/>
      <c r="S3407" s="70"/>
      <c r="U3407" s="70"/>
      <c r="W3407" s="70"/>
      <c r="Y3407" s="70"/>
    </row>
    <row r="3408" spans="1:25" s="69" customFormat="1" x14ac:dyDescent="0.2">
      <c r="A3408" s="66" t="s">
        <v>11</v>
      </c>
      <c r="B3408" s="66" t="s">
        <v>24</v>
      </c>
      <c r="C3408" s="66" t="s">
        <v>26</v>
      </c>
      <c r="D3408" s="66" t="s">
        <v>306</v>
      </c>
      <c r="E3408" s="87">
        <f>+IF(ISNUMBER(DATA!N467),DATA!N467,"n/a")</f>
        <v>3.0831762748312599</v>
      </c>
      <c r="F3408" s="77">
        <f>+IF(ISNUMBER(DATA!O467),DATA!O467,"n/a")</f>
        <v>7.4058822419879999E-3</v>
      </c>
      <c r="G3408" s="87">
        <f>+IF(ISNUMBER(DATA!X467),DATA!X467,"n/a")</f>
        <v>2.9754294723807302</v>
      </c>
      <c r="H3408" s="77">
        <f>+IF(ISNUMBER(DATA!Y467),DATA!Y467,"n/a")</f>
        <v>3.36566206822212E-3</v>
      </c>
      <c r="I3408" s="87">
        <f>+IF(ISNUMBER(DATA!AH467),DATA!AH467,"n/a")</f>
        <v>2.9638461899441202</v>
      </c>
      <c r="J3408" s="77">
        <f>+IF(ISNUMBER(DATA!AI467),DATA!AI467,"n/a")</f>
        <v>5.2215549468733599E-3</v>
      </c>
      <c r="K3408" s="87">
        <f>+IF(ISNUMBER(DATA!AR467),DATA!AR467,"n/a")</f>
        <v>2.9866906027484701</v>
      </c>
      <c r="L3408" s="77">
        <f>+IF(ISNUMBER(DATA!AS467),DATA!AS467,"n/a")</f>
        <v>7.7303394217627004E-3</v>
      </c>
      <c r="M3408" s="66"/>
      <c r="N3408" s="66"/>
      <c r="O3408" s="66"/>
      <c r="P3408" s="66"/>
      <c r="Q3408" s="66"/>
      <c r="S3408" s="70"/>
      <c r="U3408" s="70"/>
      <c r="W3408" s="70"/>
      <c r="Y3408" s="70"/>
    </row>
    <row r="3409" spans="1:25" s="69" customFormat="1" x14ac:dyDescent="0.2">
      <c r="A3409" s="66" t="s">
        <v>11</v>
      </c>
      <c r="B3409" s="66" t="s">
        <v>24</v>
      </c>
      <c r="C3409" s="66" t="s">
        <v>26</v>
      </c>
      <c r="D3409" s="66" t="s">
        <v>307</v>
      </c>
      <c r="E3409" s="87">
        <f>+IF(ISNUMBER(DATA!N468),DATA!N468,"n/a")</f>
        <v>1.83413318208771</v>
      </c>
      <c r="F3409" s="77">
        <f>+IF(ISNUMBER(DATA!O468),DATA!O468,"n/a")</f>
        <v>3.9416130797290401E-2</v>
      </c>
      <c r="G3409" s="87">
        <f>+IF(ISNUMBER(DATA!X468),DATA!X468,"n/a")</f>
        <v>1.82725031635639</v>
      </c>
      <c r="H3409" s="77">
        <f>+IF(ISNUMBER(DATA!Y468),DATA!Y468,"n/a")</f>
        <v>2.86933075628222E-2</v>
      </c>
      <c r="I3409" s="87">
        <f>+IF(ISNUMBER(DATA!AH468),DATA!AH468,"n/a")</f>
        <v>1.82810450492357</v>
      </c>
      <c r="J3409" s="77">
        <f>+IF(ISNUMBER(DATA!AI468),DATA!AI468,"n/a")</f>
        <v>5.05085981692057E-2</v>
      </c>
      <c r="K3409" s="87">
        <f>+IF(ISNUMBER(DATA!AR468),DATA!AR468,"n/a")</f>
        <v>1.81765015559696</v>
      </c>
      <c r="L3409" s="77">
        <f>+IF(ISNUMBER(DATA!AS468),DATA!AS468,"n/a")</f>
        <v>-5.7543521165575803E-2</v>
      </c>
      <c r="M3409" s="66"/>
      <c r="N3409" s="66"/>
      <c r="O3409" s="66"/>
      <c r="P3409" s="66"/>
      <c r="Q3409" s="66"/>
      <c r="S3409" s="70"/>
      <c r="U3409" s="70"/>
      <c r="W3409" s="70"/>
      <c r="Y3409" s="70"/>
    </row>
    <row r="3410" spans="1:25" s="69" customFormat="1" x14ac:dyDescent="0.2">
      <c r="A3410" s="66" t="s">
        <v>11</v>
      </c>
      <c r="B3410" s="66" t="s">
        <v>24</v>
      </c>
      <c r="C3410" s="66" t="s">
        <v>26</v>
      </c>
      <c r="D3410" s="66" t="s">
        <v>308</v>
      </c>
      <c r="E3410" s="87">
        <f>+IF(ISNUMBER(DATA!N469),DATA!N469,"n/a")</f>
        <v>3.01731829898121</v>
      </c>
      <c r="F3410" s="77">
        <f>+IF(ISNUMBER(DATA!O469),DATA!O469,"n/a")</f>
        <v>1.90861941181899E-2</v>
      </c>
      <c r="G3410" s="87">
        <f>+IF(ISNUMBER(DATA!X469),DATA!X469,"n/a")</f>
        <v>3.0554601302489401</v>
      </c>
      <c r="H3410" s="77">
        <f>+IF(ISNUMBER(DATA!Y469),DATA!Y469,"n/a")</f>
        <v>3.4120074459433103E-2</v>
      </c>
      <c r="I3410" s="87">
        <f>+IF(ISNUMBER(DATA!AH469),DATA!AH469,"n/a")</f>
        <v>3.0317349698834399</v>
      </c>
      <c r="J3410" s="77">
        <f>+IF(ISNUMBER(DATA!AI469),DATA!AI469,"n/a")</f>
        <v>1.7079971284220601E-2</v>
      </c>
      <c r="K3410" s="87">
        <f>+IF(ISNUMBER(DATA!AR469),DATA!AR469,"n/a")</f>
        <v>3.0503538313719898</v>
      </c>
      <c r="L3410" s="77">
        <f>+IF(ISNUMBER(DATA!AS469),DATA!AS469,"n/a")</f>
        <v>2.2068541963642999E-2</v>
      </c>
      <c r="M3410" s="66"/>
      <c r="N3410" s="66"/>
      <c r="O3410" s="66"/>
      <c r="P3410" s="66"/>
      <c r="Q3410" s="66"/>
      <c r="S3410" s="70"/>
      <c r="U3410" s="70"/>
      <c r="W3410" s="70"/>
      <c r="Y3410" s="70"/>
    </row>
    <row r="3411" spans="1:25" s="69" customFormat="1" x14ac:dyDescent="0.2">
      <c r="A3411" s="66" t="s">
        <v>11</v>
      </c>
      <c r="B3411" s="66" t="s">
        <v>24</v>
      </c>
      <c r="C3411" s="66" t="s">
        <v>26</v>
      </c>
      <c r="D3411" s="66" t="s">
        <v>309</v>
      </c>
      <c r="E3411" s="87">
        <f>+IF(ISNUMBER(DATA!N470),DATA!N470,"n/a")</f>
        <v>2.7715632322733201</v>
      </c>
      <c r="F3411" s="77">
        <f>+IF(ISNUMBER(DATA!O470),DATA!O470,"n/a")</f>
        <v>2.3992484828198699E-2</v>
      </c>
      <c r="G3411" s="87">
        <f>+IF(ISNUMBER(DATA!X470),DATA!X470,"n/a")</f>
        <v>2.7788736490016701</v>
      </c>
      <c r="H3411" s="77">
        <f>+IF(ISNUMBER(DATA!Y470),DATA!Y470,"n/a")</f>
        <v>3.5166893385541097E-2</v>
      </c>
      <c r="I3411" s="87">
        <f>+IF(ISNUMBER(DATA!AH470),DATA!AH470,"n/a")</f>
        <v>2.7467471819827201</v>
      </c>
      <c r="J3411" s="77">
        <f>+IF(ISNUMBER(DATA!AI470),DATA!AI470,"n/a")</f>
        <v>3.1440226078925597E-2</v>
      </c>
      <c r="K3411" s="87">
        <f>+IF(ISNUMBER(DATA!AR470),DATA!AR470,"n/a")</f>
        <v>2.77034852746218</v>
      </c>
      <c r="L3411" s="77">
        <f>+IF(ISNUMBER(DATA!AS470),DATA!AS470,"n/a")</f>
        <v>2.52542031877626E-2</v>
      </c>
      <c r="M3411" s="66"/>
      <c r="N3411" s="66"/>
      <c r="O3411" s="66"/>
      <c r="P3411" s="66"/>
      <c r="Q3411" s="66"/>
      <c r="S3411" s="70"/>
      <c r="U3411" s="70"/>
      <c r="W3411" s="70"/>
      <c r="Y3411" s="70"/>
    </row>
    <row r="3412" spans="1:25" s="69" customFormat="1" x14ac:dyDescent="0.2">
      <c r="A3412" s="66" t="s">
        <v>11</v>
      </c>
      <c r="B3412" s="66" t="s">
        <v>24</v>
      </c>
      <c r="C3412" s="66" t="s">
        <v>26</v>
      </c>
      <c r="D3412" s="66" t="s">
        <v>310</v>
      </c>
      <c r="E3412" s="87">
        <f>+IF(ISNUMBER(DATA!N471),DATA!N471,"n/a")</f>
        <v>3.2607537957216999</v>
      </c>
      <c r="F3412" s="77">
        <f>+IF(ISNUMBER(DATA!O471),DATA!O471,"n/a")</f>
        <v>3.9551903018566502E-2</v>
      </c>
      <c r="G3412" s="87">
        <f>+IF(ISNUMBER(DATA!X471),DATA!X471,"n/a")</f>
        <v>3.2665529798153901</v>
      </c>
      <c r="H3412" s="77">
        <f>+IF(ISNUMBER(DATA!Y471),DATA!Y471,"n/a")</f>
        <v>4.2519158712640899E-2</v>
      </c>
      <c r="I3412" s="87">
        <f>+IF(ISNUMBER(DATA!AH471),DATA!AH471,"n/a")</f>
        <v>3.20814171109792</v>
      </c>
      <c r="J3412" s="77">
        <f>+IF(ISNUMBER(DATA!AI471),DATA!AI471,"n/a")</f>
        <v>3.4091933537461101E-2</v>
      </c>
      <c r="K3412" s="87">
        <f>+IF(ISNUMBER(DATA!AR471),DATA!AR471,"n/a")</f>
        <v>3.22113191028085</v>
      </c>
      <c r="L3412" s="77">
        <f>+IF(ISNUMBER(DATA!AS471),DATA!AS471,"n/a")</f>
        <v>5.4055813997019697E-2</v>
      </c>
      <c r="M3412" s="66"/>
      <c r="N3412" s="66"/>
      <c r="O3412" s="66"/>
      <c r="P3412" s="66"/>
      <c r="Q3412" s="66"/>
      <c r="S3412" s="70"/>
      <c r="U3412" s="70"/>
      <c r="W3412" s="70"/>
      <c r="Y3412" s="70"/>
    </row>
    <row r="3413" spans="1:25" s="69" customFormat="1" x14ac:dyDescent="0.2">
      <c r="A3413" s="66" t="s">
        <v>11</v>
      </c>
      <c r="B3413" s="66" t="s">
        <v>24</v>
      </c>
      <c r="C3413" s="66" t="s">
        <v>26</v>
      </c>
      <c r="D3413" s="66" t="s">
        <v>311</v>
      </c>
      <c r="E3413" s="87">
        <f>+IF(ISNUMBER(DATA!N472),DATA!N472,"n/a")</f>
        <v>2.6022867626224699</v>
      </c>
      <c r="F3413" s="77">
        <f>+IF(ISNUMBER(DATA!O472),DATA!O472,"n/a")</f>
        <v>7.8265701713602209E-3</v>
      </c>
      <c r="G3413" s="87">
        <f>+IF(ISNUMBER(DATA!X472),DATA!X472,"n/a")</f>
        <v>2.6174760399524302</v>
      </c>
      <c r="H3413" s="77">
        <f>+IF(ISNUMBER(DATA!Y472),DATA!Y472,"n/a")</f>
        <v>9.2452679074657602E-3</v>
      </c>
      <c r="I3413" s="87">
        <f>+IF(ISNUMBER(DATA!AH472),DATA!AH472,"n/a")</f>
        <v>2.6094271217829901</v>
      </c>
      <c r="J3413" s="77">
        <f>+IF(ISNUMBER(DATA!AI472),DATA!AI472,"n/a")</f>
        <v>3.6150735366552098E-2</v>
      </c>
      <c r="K3413" s="87">
        <f>+IF(ISNUMBER(DATA!AR472),DATA!AR472,"n/a")</f>
        <v>2.6150272406607402</v>
      </c>
      <c r="L3413" s="77">
        <f>+IF(ISNUMBER(DATA!AS472),DATA!AS472,"n/a")</f>
        <v>6.5003079172591696E-2</v>
      </c>
      <c r="M3413" s="66"/>
      <c r="N3413" s="66"/>
      <c r="O3413" s="66"/>
      <c r="P3413" s="66"/>
      <c r="Q3413" s="66"/>
      <c r="S3413" s="70"/>
      <c r="U3413" s="70"/>
      <c r="W3413" s="70"/>
      <c r="Y3413" s="70"/>
    </row>
    <row r="3414" spans="1:25" s="69" customFormat="1" x14ac:dyDescent="0.2">
      <c r="A3414" s="66" t="s">
        <v>11</v>
      </c>
      <c r="B3414" s="66" t="s">
        <v>24</v>
      </c>
      <c r="C3414" s="66" t="s">
        <v>26</v>
      </c>
      <c r="D3414" s="66" t="s">
        <v>312</v>
      </c>
      <c r="E3414" s="87">
        <f>+IF(ISNUMBER(DATA!N473),DATA!N473,"n/a")</f>
        <v>2.7845452610028798</v>
      </c>
      <c r="F3414" s="77">
        <f>+IF(ISNUMBER(DATA!O473),DATA!O473,"n/a")</f>
        <v>-4.8121517378254004E-3</v>
      </c>
      <c r="G3414" s="87">
        <f>+IF(ISNUMBER(DATA!X473),DATA!X473,"n/a")</f>
        <v>2.7689545586657101</v>
      </c>
      <c r="H3414" s="77">
        <f>+IF(ISNUMBER(DATA!Y473),DATA!Y473,"n/a")</f>
        <v>-1.26710436154644E-2</v>
      </c>
      <c r="I3414" s="87">
        <f>+IF(ISNUMBER(DATA!AH473),DATA!AH473,"n/a")</f>
        <v>2.7219569242763901</v>
      </c>
      <c r="J3414" s="77">
        <f>+IF(ISNUMBER(DATA!AI473),DATA!AI473,"n/a")</f>
        <v>-1.0941494690834899E-2</v>
      </c>
      <c r="K3414" s="87">
        <f>+IF(ISNUMBER(DATA!AR473),DATA!AR473,"n/a")</f>
        <v>2.7670355047058299</v>
      </c>
      <c r="L3414" s="77">
        <f>+IF(ISNUMBER(DATA!AS473),DATA!AS473,"n/a")</f>
        <v>2.78664918788184E-2</v>
      </c>
      <c r="M3414" s="66"/>
      <c r="N3414" s="66"/>
      <c r="O3414" s="66"/>
      <c r="P3414" s="66"/>
      <c r="Q3414" s="66"/>
      <c r="S3414" s="70"/>
      <c r="U3414" s="70"/>
      <c r="W3414" s="70"/>
      <c r="Y3414" s="70"/>
    </row>
    <row r="3415" spans="1:25" s="69" customFormat="1" x14ac:dyDescent="0.2">
      <c r="A3415" s="66" t="s">
        <v>11</v>
      </c>
      <c r="B3415" s="66" t="s">
        <v>24</v>
      </c>
      <c r="C3415" s="66" t="s">
        <v>26</v>
      </c>
      <c r="D3415" s="66" t="s">
        <v>313</v>
      </c>
      <c r="E3415" s="87">
        <f>+IF(ISNUMBER(DATA!N474),DATA!N474,"n/a")</f>
        <v>2.46894958762757</v>
      </c>
      <c r="F3415" s="77">
        <f>+IF(ISNUMBER(DATA!O474),DATA!O474,"n/a")</f>
        <v>4.9694001684029702E-2</v>
      </c>
      <c r="G3415" s="87">
        <f>+IF(ISNUMBER(DATA!X474),DATA!X474,"n/a")</f>
        <v>2.4624601549017102</v>
      </c>
      <c r="H3415" s="77">
        <f>+IF(ISNUMBER(DATA!Y474),DATA!Y474,"n/a")</f>
        <v>1.56568870370902E-2</v>
      </c>
      <c r="I3415" s="87">
        <f>+IF(ISNUMBER(DATA!AH474),DATA!AH474,"n/a")</f>
        <v>2.4686626551010198</v>
      </c>
      <c r="J3415" s="77">
        <f>+IF(ISNUMBER(DATA!AI474),DATA!AI474,"n/a")</f>
        <v>1.34184710490345E-2</v>
      </c>
      <c r="K3415" s="87">
        <f>+IF(ISNUMBER(DATA!AR474),DATA!AR474,"n/a")</f>
        <v>2.4058324228108199</v>
      </c>
      <c r="L3415" s="77">
        <f>+IF(ISNUMBER(DATA!AS474),DATA!AS474,"n/a")</f>
        <v>-5.4979918100340501E-3</v>
      </c>
      <c r="M3415" s="66"/>
      <c r="N3415" s="66"/>
      <c r="O3415" s="66"/>
      <c r="P3415" s="66"/>
      <c r="Q3415" s="66"/>
      <c r="S3415" s="70"/>
      <c r="U3415" s="70"/>
      <c r="W3415" s="70"/>
      <c r="Y3415" s="70"/>
    </row>
    <row r="3416" spans="1:25" s="69" customFormat="1" x14ac:dyDescent="0.2">
      <c r="A3416" s="66" t="s">
        <v>11</v>
      </c>
      <c r="B3416" s="66" t="s">
        <v>24</v>
      </c>
      <c r="C3416" s="66" t="s">
        <v>26</v>
      </c>
      <c r="D3416" s="66" t="s">
        <v>314</v>
      </c>
      <c r="E3416" s="87">
        <f>+IF(ISNUMBER(DATA!N475),DATA!N475,"n/a")</f>
        <v>2.8669402381084499</v>
      </c>
      <c r="F3416" s="77">
        <f>+IF(ISNUMBER(DATA!O475),DATA!O475,"n/a")</f>
        <v>-3.3699513746999497E-2</v>
      </c>
      <c r="G3416" s="87">
        <f>+IF(ISNUMBER(DATA!X475),DATA!X475,"n/a")</f>
        <v>2.95181885984575</v>
      </c>
      <c r="H3416" s="77">
        <f>+IF(ISNUMBER(DATA!Y475),DATA!Y475,"n/a")</f>
        <v>-3.8498648564541098E-2</v>
      </c>
      <c r="I3416" s="87">
        <f>+IF(ISNUMBER(DATA!AH475),DATA!AH475,"n/a")</f>
        <v>3.0091552727589699</v>
      </c>
      <c r="J3416" s="77">
        <f>+IF(ISNUMBER(DATA!AI475),DATA!AI475,"n/a")</f>
        <v>3.6569571256872102E-2</v>
      </c>
      <c r="K3416" s="87">
        <f>+IF(ISNUMBER(DATA!AR475),DATA!AR475,"n/a")</f>
        <v>3.0303047225791802</v>
      </c>
      <c r="L3416" s="77">
        <f>+IF(ISNUMBER(DATA!AS475),DATA!AS475,"n/a")</f>
        <v>9.9869909381171601E-2</v>
      </c>
      <c r="M3416" s="66"/>
      <c r="N3416" s="66"/>
      <c r="O3416" s="66"/>
      <c r="P3416" s="66"/>
      <c r="Q3416" s="66"/>
      <c r="S3416" s="70"/>
      <c r="U3416" s="70"/>
      <c r="W3416" s="70"/>
      <c r="Y3416" s="70"/>
    </row>
    <row r="3417" spans="1:25" s="69" customFormat="1" x14ac:dyDescent="0.2">
      <c r="A3417" s="66" t="s">
        <v>11</v>
      </c>
      <c r="B3417" s="66" t="s">
        <v>24</v>
      </c>
      <c r="C3417" s="66" t="s">
        <v>26</v>
      </c>
      <c r="D3417" s="66" t="s">
        <v>315</v>
      </c>
      <c r="E3417" s="87">
        <f>+IF(ISNUMBER(DATA!N476),DATA!N476,"n/a")</f>
        <v>2.1174280584149399</v>
      </c>
      <c r="F3417" s="77">
        <f>+IF(ISNUMBER(DATA!O476),DATA!O476,"n/a")</f>
        <v>3.5921011039577198E-2</v>
      </c>
      <c r="G3417" s="87">
        <f>+IF(ISNUMBER(DATA!X476),DATA!X476,"n/a")</f>
        <v>2.1292868539184902</v>
      </c>
      <c r="H3417" s="77">
        <f>+IF(ISNUMBER(DATA!Y476),DATA!Y476,"n/a")</f>
        <v>4.2604638088904599E-2</v>
      </c>
      <c r="I3417" s="87">
        <f>+IF(ISNUMBER(DATA!AH476),DATA!AH476,"n/a")</f>
        <v>2.1193617891596501</v>
      </c>
      <c r="J3417" s="77">
        <f>+IF(ISNUMBER(DATA!AI476),DATA!AI476,"n/a")</f>
        <v>6.2461777340908603E-2</v>
      </c>
      <c r="K3417" s="87">
        <f>+IF(ISNUMBER(DATA!AR476),DATA!AR476,"n/a")</f>
        <v>2.0892263371254298</v>
      </c>
      <c r="L3417" s="77">
        <f>+IF(ISNUMBER(DATA!AS476),DATA!AS476,"n/a")</f>
        <v>3.0604658046653299E-2</v>
      </c>
      <c r="M3417" s="66"/>
      <c r="N3417" s="66"/>
      <c r="O3417" s="66"/>
      <c r="P3417" s="66"/>
      <c r="Q3417" s="66"/>
      <c r="S3417" s="70"/>
      <c r="U3417" s="70"/>
      <c r="W3417" s="70"/>
      <c r="Y3417" s="70"/>
    </row>
    <row r="3418" spans="1:25" s="69" customFormat="1" x14ac:dyDescent="0.2">
      <c r="A3418" s="66" t="s">
        <v>11</v>
      </c>
      <c r="B3418" s="66" t="s">
        <v>24</v>
      </c>
      <c r="C3418" s="66" t="s">
        <v>26</v>
      </c>
      <c r="D3418" s="66" t="s">
        <v>316</v>
      </c>
      <c r="E3418" s="87">
        <f>+IF(ISNUMBER(DATA!N477),DATA!N477,"n/a")</f>
        <v>2.5128590815976701</v>
      </c>
      <c r="F3418" s="77">
        <f>+IF(ISNUMBER(DATA!O477),DATA!O477,"n/a")</f>
        <v>-6.7114347444019895E-2</v>
      </c>
      <c r="G3418" s="87">
        <f>+IF(ISNUMBER(DATA!X477),DATA!X477,"n/a")</f>
        <v>2.6410883858816798</v>
      </c>
      <c r="H3418" s="77">
        <f>+IF(ISNUMBER(DATA!Y477),DATA!Y477,"n/a")</f>
        <v>1.1428563398870399E-2</v>
      </c>
      <c r="I3418" s="87">
        <f>+IF(ISNUMBER(DATA!AH477),DATA!AH477,"n/a")</f>
        <v>2.6510405123783798</v>
      </c>
      <c r="J3418" s="77">
        <f>+IF(ISNUMBER(DATA!AI477),DATA!AI477,"n/a")</f>
        <v>1.49521123218788E-2</v>
      </c>
      <c r="K3418" s="87">
        <f>+IF(ISNUMBER(DATA!AR477),DATA!AR477,"n/a")</f>
        <v>2.6775025022258099</v>
      </c>
      <c r="L3418" s="77">
        <f>+IF(ISNUMBER(DATA!AS477),DATA!AS477,"n/a")</f>
        <v>1.9544060469561499E-2</v>
      </c>
      <c r="M3418" s="66"/>
      <c r="N3418" s="66"/>
      <c r="O3418" s="66"/>
      <c r="P3418" s="66"/>
      <c r="Q3418" s="66"/>
      <c r="S3418" s="70"/>
      <c r="U3418" s="70"/>
      <c r="W3418" s="70"/>
      <c r="Y3418" s="70"/>
    </row>
    <row r="3419" spans="1:25" s="69" customFormat="1" x14ac:dyDescent="0.2">
      <c r="A3419" s="66" t="s">
        <v>11</v>
      </c>
      <c r="B3419" s="66" t="s">
        <v>24</v>
      </c>
      <c r="C3419" s="66" t="s">
        <v>26</v>
      </c>
      <c r="D3419" s="66" t="s">
        <v>317</v>
      </c>
      <c r="E3419" s="87">
        <f>+IF(ISNUMBER(DATA!N478),DATA!N478,"n/a")</f>
        <v>3.2732060540998602</v>
      </c>
      <c r="F3419" s="77">
        <f>+IF(ISNUMBER(DATA!O478),DATA!O478,"n/a")</f>
        <v>5.6153971936465999E-2</v>
      </c>
      <c r="G3419" s="87">
        <f>+IF(ISNUMBER(DATA!X478),DATA!X478,"n/a")</f>
        <v>3.2367791509286201</v>
      </c>
      <c r="H3419" s="77">
        <f>+IF(ISNUMBER(DATA!Y478),DATA!Y478,"n/a")</f>
        <v>7.4333582305894E-2</v>
      </c>
      <c r="I3419" s="87">
        <f>+IF(ISNUMBER(DATA!AH478),DATA!AH478,"n/a")</f>
        <v>3.1695970386240901</v>
      </c>
      <c r="J3419" s="77">
        <f>+IF(ISNUMBER(DATA!AI478),DATA!AI478,"n/a")</f>
        <v>5.1844035433961801E-2</v>
      </c>
      <c r="K3419" s="87">
        <f>+IF(ISNUMBER(DATA!AR478),DATA!AR478,"n/a")</f>
        <v>3.09098546971871</v>
      </c>
      <c r="L3419" s="77">
        <f>+IF(ISNUMBER(DATA!AS478),DATA!AS478,"n/a")</f>
        <v>3.1230448531831601E-2</v>
      </c>
      <c r="M3419" s="66"/>
      <c r="N3419" s="66"/>
      <c r="O3419" s="66"/>
      <c r="P3419" s="66"/>
      <c r="Q3419" s="66"/>
      <c r="S3419" s="70"/>
      <c r="U3419" s="70"/>
      <c r="W3419" s="70"/>
      <c r="Y3419" s="70"/>
    </row>
    <row r="3420" spans="1:25" s="69" customFormat="1" x14ac:dyDescent="0.2">
      <c r="A3420" s="66" t="s">
        <v>11</v>
      </c>
      <c r="B3420" s="66" t="s">
        <v>24</v>
      </c>
      <c r="C3420" s="66" t="s">
        <v>26</v>
      </c>
      <c r="D3420" s="66" t="s">
        <v>318</v>
      </c>
      <c r="E3420" s="87">
        <f>+IF(ISNUMBER(DATA!N479),DATA!N479,"n/a")</f>
        <v>2.5136506661971398</v>
      </c>
      <c r="F3420" s="77">
        <f>+IF(ISNUMBER(DATA!O479),DATA!O479,"n/a")</f>
        <v>-6.1613633481716799E-2</v>
      </c>
      <c r="G3420" s="87">
        <f>+IF(ISNUMBER(DATA!X479),DATA!X479,"n/a")</f>
        <v>2.5937630829608902</v>
      </c>
      <c r="H3420" s="77">
        <f>+IF(ISNUMBER(DATA!Y479),DATA!Y479,"n/a")</f>
        <v>5.4270453700539902E-3</v>
      </c>
      <c r="I3420" s="87">
        <f>+IF(ISNUMBER(DATA!AH479),DATA!AH479,"n/a")</f>
        <v>2.5848412984065599</v>
      </c>
      <c r="J3420" s="77">
        <f>+IF(ISNUMBER(DATA!AI479),DATA!AI479,"n/a")</f>
        <v>2.4312413009735401E-2</v>
      </c>
      <c r="K3420" s="87">
        <f>+IF(ISNUMBER(DATA!AR479),DATA!AR479,"n/a")</f>
        <v>2.6079890266130201</v>
      </c>
      <c r="L3420" s="77">
        <f>+IF(ISNUMBER(DATA!AS479),DATA!AS479,"n/a")</f>
        <v>3.1737906483953297E-2</v>
      </c>
      <c r="M3420" s="66"/>
      <c r="N3420" s="66"/>
      <c r="O3420" s="66"/>
      <c r="P3420" s="66"/>
      <c r="Q3420" s="66"/>
      <c r="S3420" s="70"/>
      <c r="U3420" s="70"/>
      <c r="W3420" s="70"/>
      <c r="Y3420" s="70"/>
    </row>
    <row r="3421" spans="1:25" s="69" customFormat="1" x14ac:dyDescent="0.2">
      <c r="A3421" s="66" t="s">
        <v>11</v>
      </c>
      <c r="B3421" s="66" t="s">
        <v>24</v>
      </c>
      <c r="C3421" s="66" t="s">
        <v>26</v>
      </c>
      <c r="D3421" s="66" t="s">
        <v>344</v>
      </c>
      <c r="E3421" s="87">
        <f>+IF(ISNUMBER(DATA!N480),DATA!N480,"n/a")</f>
        <v>2.5235526725446702</v>
      </c>
      <c r="F3421" s="77">
        <f>+IF(ISNUMBER(DATA!O480),DATA!O480,"n/a")</f>
        <v>0.366783641749796</v>
      </c>
      <c r="G3421" s="87">
        <f>+IF(ISNUMBER(DATA!X480),DATA!X480,"n/a")</f>
        <v>2.2358726084667402</v>
      </c>
      <c r="H3421" s="77">
        <f>+IF(ISNUMBER(DATA!Y480),DATA!Y480,"n/a")</f>
        <v>1.8213318808540799E-2</v>
      </c>
      <c r="I3421" s="87">
        <f>+IF(ISNUMBER(DATA!AH480),DATA!AH480,"n/a")</f>
        <v>2.21225220444907</v>
      </c>
      <c r="J3421" s="77">
        <f>+IF(ISNUMBER(DATA!AI480),DATA!AI480,"n/a")</f>
        <v>2.0977394325335599E-2</v>
      </c>
      <c r="K3421" s="87">
        <f>+IF(ISNUMBER(DATA!AR480),DATA!AR480,"n/a")</f>
        <v>2.26550148370587</v>
      </c>
      <c r="L3421" s="77">
        <f>+IF(ISNUMBER(DATA!AS480),DATA!AS480,"n/a")</f>
        <v>9.1493737909536896E-2</v>
      </c>
      <c r="M3421" s="66"/>
      <c r="N3421" s="66"/>
      <c r="O3421" s="66"/>
      <c r="P3421" s="66"/>
      <c r="Q3421" s="66"/>
      <c r="S3421" s="70"/>
      <c r="U3421" s="70"/>
      <c r="W3421" s="70"/>
      <c r="Y3421" s="70"/>
    </row>
    <row r="3422" spans="1:25" s="69" customFormat="1" x14ac:dyDescent="0.2">
      <c r="A3422" s="66" t="s">
        <v>11</v>
      </c>
      <c r="B3422" s="66" t="s">
        <v>24</v>
      </c>
      <c r="C3422" s="66" t="s">
        <v>26</v>
      </c>
      <c r="D3422" s="66" t="s">
        <v>345</v>
      </c>
      <c r="E3422" s="87">
        <f>+IF(ISNUMBER(DATA!N481),DATA!N481,"n/a")</f>
        <v>2.8412779927240002</v>
      </c>
      <c r="F3422" s="77">
        <f>+IF(ISNUMBER(DATA!O481),DATA!O481,"n/a")</f>
        <v>3.22776972737535E-2</v>
      </c>
      <c r="G3422" s="87">
        <f>+IF(ISNUMBER(DATA!X481),DATA!X481,"n/a")</f>
        <v>2.81653159219761</v>
      </c>
      <c r="H3422" s="77">
        <f>+IF(ISNUMBER(DATA!Y481),DATA!Y481,"n/a")</f>
        <v>2.4193881153088102E-2</v>
      </c>
      <c r="I3422" s="87">
        <f>+IF(ISNUMBER(DATA!AH481),DATA!AH481,"n/a")</f>
        <v>2.8118747316881101</v>
      </c>
      <c r="J3422" s="77">
        <f>+IF(ISNUMBER(DATA!AI481),DATA!AI481,"n/a")</f>
        <v>3.0435429279930201E-2</v>
      </c>
      <c r="K3422" s="87">
        <f>+IF(ISNUMBER(DATA!AR481),DATA!AR481,"n/a")</f>
        <v>2.78038148566884</v>
      </c>
      <c r="L3422" s="77">
        <f>+IF(ISNUMBER(DATA!AS481),DATA!AS481,"n/a")</f>
        <v>7.8764051318825704E-2</v>
      </c>
      <c r="M3422" s="66"/>
      <c r="N3422" s="66"/>
      <c r="O3422" s="66"/>
      <c r="P3422" s="66"/>
      <c r="Q3422" s="66"/>
      <c r="S3422" s="70"/>
      <c r="U3422" s="70"/>
      <c r="W3422" s="70"/>
      <c r="Y3422" s="70"/>
    </row>
    <row r="3423" spans="1:25" x14ac:dyDescent="0.2">
      <c r="E3423" s="100"/>
      <c r="F3423" s="102"/>
      <c r="G3423" s="100"/>
      <c r="H3423" s="102"/>
      <c r="I3423" s="100"/>
      <c r="J3423" s="102"/>
      <c r="K3423" s="100"/>
      <c r="L3423" s="102"/>
    </row>
    <row r="3424" spans="1:25" s="69" customFormat="1" x14ac:dyDescent="0.2">
      <c r="A3424" s="66" t="s">
        <v>27</v>
      </c>
      <c r="B3424" s="66" t="s">
        <v>24</v>
      </c>
      <c r="C3424" s="66" t="s">
        <v>0</v>
      </c>
      <c r="D3424" s="66" t="s">
        <v>271</v>
      </c>
      <c r="E3424" s="76">
        <f>+IF(ISNUMBER(DATA!F913),DATA!F913,"n/a")</f>
        <v>79577.960000000006</v>
      </c>
      <c r="F3424" s="77">
        <f>+IF(ISNUMBER(DATA!G913),DATA!G913,"n/a")</f>
        <v>0.12848927035583499</v>
      </c>
      <c r="G3424" s="76">
        <f>+IF(ISNUMBER(DATA!P913),DATA!P913,"n/a")</f>
        <v>244496.29</v>
      </c>
      <c r="H3424" s="77">
        <f>+IF(ISNUMBER(DATA!Q913),DATA!Q913,"n/a")</f>
        <v>0.19904509444082399</v>
      </c>
      <c r="I3424" s="76">
        <f>+IF(ISNUMBER(DATA!Z913),DATA!Z913,"n/a")</f>
        <v>444963.75</v>
      </c>
      <c r="J3424" s="77">
        <f>+IF(ISNUMBER(DATA!AA913),DATA!AA913,"n/a")</f>
        <v>0.12523093137059499</v>
      </c>
      <c r="K3424" s="76">
        <f>+IF(ISNUMBER(DATA!AJ913),DATA!AJ913,"n/a")</f>
        <v>812094.11</v>
      </c>
      <c r="L3424" s="77">
        <f>+IF(ISNUMBER(DATA!AK913),DATA!AK913,"n/a")</f>
        <v>0.161636953877729</v>
      </c>
      <c r="M3424" s="66"/>
      <c r="N3424" s="66"/>
      <c r="O3424" s="66"/>
      <c r="P3424" s="66"/>
      <c r="Q3424" s="66"/>
      <c r="S3424" s="70"/>
      <c r="U3424" s="70"/>
      <c r="W3424" s="70"/>
      <c r="Y3424" s="70"/>
    </row>
    <row r="3425" spans="1:25" s="69" customFormat="1" x14ac:dyDescent="0.2">
      <c r="A3425" s="66" t="s">
        <v>27</v>
      </c>
      <c r="B3425" s="66" t="s">
        <v>24</v>
      </c>
      <c r="C3425" s="66" t="s">
        <v>0</v>
      </c>
      <c r="D3425" s="66" t="s">
        <v>272</v>
      </c>
      <c r="E3425" s="76">
        <f>+IF(ISNUMBER(DATA!F914),DATA!F914,"n/a")</f>
        <v>161132.82999999999</v>
      </c>
      <c r="F3425" s="77">
        <f>+IF(ISNUMBER(DATA!G914),DATA!G914,"n/a")</f>
        <v>0.374968939371701</v>
      </c>
      <c r="G3425" s="76">
        <f>+IF(ISNUMBER(DATA!P914),DATA!P914,"n/a")</f>
        <v>534145.36</v>
      </c>
      <c r="H3425" s="77">
        <f>+IF(ISNUMBER(DATA!Q914),DATA!Q914,"n/a")</f>
        <v>0.32345127972148302</v>
      </c>
      <c r="I3425" s="76">
        <f>+IF(ISNUMBER(DATA!Z914),DATA!Z914,"n/a")</f>
        <v>959510.83</v>
      </c>
      <c r="J3425" s="77">
        <f>+IF(ISNUMBER(DATA!AA914),DATA!AA914,"n/a")</f>
        <v>0.22233243543339001</v>
      </c>
      <c r="K3425" s="76">
        <f>+IF(ISNUMBER(DATA!AJ914),DATA!AJ914,"n/a")</f>
        <v>1667198.39</v>
      </c>
      <c r="L3425" s="77">
        <f>+IF(ISNUMBER(DATA!AK914),DATA!AK914,"n/a")</f>
        <v>0.12091326308049299</v>
      </c>
      <c r="M3425" s="66"/>
      <c r="N3425" s="66"/>
      <c r="O3425" s="66"/>
      <c r="P3425" s="66"/>
      <c r="Q3425" s="66"/>
      <c r="S3425" s="70"/>
      <c r="U3425" s="70"/>
      <c r="W3425" s="70"/>
      <c r="Y3425" s="70"/>
    </row>
    <row r="3426" spans="1:25" s="69" customFormat="1" x14ac:dyDescent="0.2">
      <c r="A3426" s="66" t="s">
        <v>27</v>
      </c>
      <c r="B3426" s="66" t="s">
        <v>24</v>
      </c>
      <c r="C3426" s="66" t="s">
        <v>0</v>
      </c>
      <c r="D3426" s="66" t="s">
        <v>273</v>
      </c>
      <c r="E3426" s="76">
        <f>+IF(ISNUMBER(DATA!F915),DATA!F915,"n/a")</f>
        <v>252623.38</v>
      </c>
      <c r="F3426" s="77">
        <f>+IF(ISNUMBER(DATA!G915),DATA!G915,"n/a")</f>
        <v>0.17421786362977401</v>
      </c>
      <c r="G3426" s="76">
        <f>+IF(ISNUMBER(DATA!P915),DATA!P915,"n/a")</f>
        <v>858243.65</v>
      </c>
      <c r="H3426" s="77">
        <f>+IF(ISNUMBER(DATA!Q915),DATA!Q915,"n/a")</f>
        <v>6.4932448722487393E-2</v>
      </c>
      <c r="I3426" s="76">
        <f>+IF(ISNUMBER(DATA!Z915),DATA!Z915,"n/a")</f>
        <v>1623114.22</v>
      </c>
      <c r="J3426" s="77">
        <f>+IF(ISNUMBER(DATA!AA915),DATA!AA915,"n/a")</f>
        <v>-3.8102049443977902E-2</v>
      </c>
      <c r="K3426" s="76">
        <f>+IF(ISNUMBER(DATA!AJ915),DATA!AJ915,"n/a")</f>
        <v>2917878.61</v>
      </c>
      <c r="L3426" s="77">
        <f>+IF(ISNUMBER(DATA!AK915),DATA!AK915,"n/a")</f>
        <v>-8.7742386465965896E-2</v>
      </c>
      <c r="M3426" s="66"/>
      <c r="N3426" s="66"/>
      <c r="O3426" s="66"/>
      <c r="P3426" s="66"/>
      <c r="Q3426" s="66"/>
      <c r="S3426" s="70"/>
      <c r="U3426" s="70"/>
      <c r="W3426" s="70"/>
      <c r="Y3426" s="70"/>
    </row>
    <row r="3427" spans="1:25" s="69" customFormat="1" x14ac:dyDescent="0.2">
      <c r="A3427" s="66" t="s">
        <v>27</v>
      </c>
      <c r="B3427" s="66" t="s">
        <v>24</v>
      </c>
      <c r="C3427" s="66" t="s">
        <v>0</v>
      </c>
      <c r="D3427" s="66" t="s">
        <v>274</v>
      </c>
      <c r="E3427" s="76">
        <f>+IF(ISNUMBER(DATA!F916),DATA!F916,"n/a")</f>
        <v>110420.93</v>
      </c>
      <c r="F3427" s="77">
        <f>+IF(ISNUMBER(DATA!G916),DATA!G916,"n/a")</f>
        <v>0.27785526264321903</v>
      </c>
      <c r="G3427" s="76">
        <f>+IF(ISNUMBER(DATA!P916),DATA!P916,"n/a")</f>
        <v>348650.6</v>
      </c>
      <c r="H3427" s="77">
        <f>+IF(ISNUMBER(DATA!Q916),DATA!Q916,"n/a")</f>
        <v>0.160810363766345</v>
      </c>
      <c r="I3427" s="76">
        <f>+IF(ISNUMBER(DATA!Z916),DATA!Z916,"n/a")</f>
        <v>625653</v>
      </c>
      <c r="J3427" s="77">
        <f>+IF(ISNUMBER(DATA!AA916),DATA!AA916,"n/a")</f>
        <v>0.13263818363976901</v>
      </c>
      <c r="K3427" s="76">
        <f>+IF(ISNUMBER(DATA!AJ916),DATA!AJ916,"n/a")</f>
        <v>1165688.47</v>
      </c>
      <c r="L3427" s="77">
        <f>+IF(ISNUMBER(DATA!AK916),DATA!AK916,"n/a")</f>
        <v>0.132719568228722</v>
      </c>
      <c r="M3427" s="66"/>
      <c r="N3427" s="66"/>
      <c r="O3427" s="66"/>
      <c r="P3427" s="66"/>
      <c r="Q3427" s="66"/>
      <c r="S3427" s="70"/>
      <c r="U3427" s="70"/>
      <c r="W3427" s="70"/>
      <c r="Y3427" s="70"/>
    </row>
    <row r="3428" spans="1:25" s="69" customFormat="1" x14ac:dyDescent="0.2">
      <c r="A3428" s="66" t="s">
        <v>27</v>
      </c>
      <c r="B3428" s="66" t="s">
        <v>24</v>
      </c>
      <c r="C3428" s="66" t="s">
        <v>0</v>
      </c>
      <c r="D3428" s="66" t="s">
        <v>275</v>
      </c>
      <c r="E3428" s="76">
        <f>+IF(ISNUMBER(DATA!F917),DATA!F917,"n/a")</f>
        <v>221107.07</v>
      </c>
      <c r="F3428" s="77">
        <f>+IF(ISNUMBER(DATA!G917),DATA!G917,"n/a")</f>
        <v>7.6052375746448006E-2</v>
      </c>
      <c r="G3428" s="76">
        <f>+IF(ISNUMBER(DATA!P917),DATA!P917,"n/a")</f>
        <v>722703.25</v>
      </c>
      <c r="H3428" s="77">
        <f>+IF(ISNUMBER(DATA!Q917),DATA!Q917,"n/a")</f>
        <v>-4.9840549578063803E-2</v>
      </c>
      <c r="I3428" s="76">
        <f>+IF(ISNUMBER(DATA!Z917),DATA!Z917,"n/a")</f>
        <v>1379386.09</v>
      </c>
      <c r="J3428" s="77">
        <f>+IF(ISNUMBER(DATA!AA917),DATA!AA917,"n/a")</f>
        <v>-0.135866785223381</v>
      </c>
      <c r="K3428" s="76">
        <f>+IF(ISNUMBER(DATA!AJ917),DATA!AJ917,"n/a")</f>
        <v>2693969.11</v>
      </c>
      <c r="L3428" s="77">
        <f>+IF(ISNUMBER(DATA!AK917),DATA!AK917,"n/a")</f>
        <v>-0.109310724431154</v>
      </c>
      <c r="M3428" s="66"/>
      <c r="N3428" s="66"/>
      <c r="O3428" s="66"/>
      <c r="P3428" s="66"/>
      <c r="Q3428" s="66"/>
      <c r="S3428" s="70"/>
      <c r="U3428" s="70"/>
      <c r="W3428" s="70"/>
      <c r="Y3428" s="70"/>
    </row>
    <row r="3429" spans="1:25" s="69" customFormat="1" x14ac:dyDescent="0.2">
      <c r="A3429" s="66" t="s">
        <v>27</v>
      </c>
      <c r="B3429" s="66" t="s">
        <v>24</v>
      </c>
      <c r="C3429" s="66" t="s">
        <v>0</v>
      </c>
      <c r="D3429" s="66" t="s">
        <v>276</v>
      </c>
      <c r="E3429" s="76">
        <f>+IF(ISNUMBER(DATA!F918),DATA!F918,"n/a")</f>
        <v>102992.24</v>
      </c>
      <c r="F3429" s="77">
        <f>+IF(ISNUMBER(DATA!G918),DATA!G918,"n/a")</f>
        <v>-1.3498465060367899E-2</v>
      </c>
      <c r="G3429" s="76">
        <f>+IF(ISNUMBER(DATA!P918),DATA!P918,"n/a")</f>
        <v>370620.4</v>
      </c>
      <c r="H3429" s="77">
        <f>+IF(ISNUMBER(DATA!Q918),DATA!Q918,"n/a")</f>
        <v>-2.2687310975530099E-3</v>
      </c>
      <c r="I3429" s="76">
        <f>+IF(ISNUMBER(DATA!Z918),DATA!Z918,"n/a")</f>
        <v>719361.2</v>
      </c>
      <c r="J3429" s="77">
        <f>+IF(ISNUMBER(DATA!AA918),DATA!AA918,"n/a")</f>
        <v>9.21789433384489E-3</v>
      </c>
      <c r="K3429" s="76">
        <f>+IF(ISNUMBER(DATA!AJ918),DATA!AJ918,"n/a")</f>
        <v>1374961.46</v>
      </c>
      <c r="L3429" s="77">
        <f>+IF(ISNUMBER(DATA!AK918),DATA!AK918,"n/a")</f>
        <v>1.38659151215928E-3</v>
      </c>
      <c r="M3429" s="66"/>
      <c r="N3429" s="66"/>
      <c r="O3429" s="66"/>
      <c r="P3429" s="66"/>
      <c r="Q3429" s="66"/>
      <c r="S3429" s="70"/>
      <c r="U3429" s="70"/>
      <c r="W3429" s="70"/>
      <c r="Y3429" s="70"/>
    </row>
    <row r="3430" spans="1:25" s="69" customFormat="1" x14ac:dyDescent="0.2">
      <c r="A3430" s="66" t="s">
        <v>27</v>
      </c>
      <c r="B3430" s="66" t="s">
        <v>24</v>
      </c>
      <c r="C3430" s="66" t="s">
        <v>0</v>
      </c>
      <c r="D3430" s="66" t="s">
        <v>277</v>
      </c>
      <c r="E3430" s="76">
        <f>+IF(ISNUMBER(DATA!F919),DATA!F919,"n/a")</f>
        <v>56392.01</v>
      </c>
      <c r="F3430" s="77">
        <f>+IF(ISNUMBER(DATA!G919),DATA!G919,"n/a")</f>
        <v>6.5348356873500102E-2</v>
      </c>
      <c r="G3430" s="76">
        <f>+IF(ISNUMBER(DATA!P919),DATA!P919,"n/a")</f>
        <v>184255.47</v>
      </c>
      <c r="H3430" s="77">
        <f>+IF(ISNUMBER(DATA!Q919),DATA!Q919,"n/a")</f>
        <v>8.7210445567964805E-4</v>
      </c>
      <c r="I3430" s="76">
        <f>+IF(ISNUMBER(DATA!Z919),DATA!Z919,"n/a")</f>
        <v>353243.45</v>
      </c>
      <c r="J3430" s="77">
        <f>+IF(ISNUMBER(DATA!AA919),DATA!AA919,"n/a")</f>
        <v>4.0765898874098698E-2</v>
      </c>
      <c r="K3430" s="76">
        <f>+IF(ISNUMBER(DATA!AJ919),DATA!AJ919,"n/a")</f>
        <v>713604.62</v>
      </c>
      <c r="L3430" s="77">
        <f>+IF(ISNUMBER(DATA!AK919),DATA!AK919,"n/a")</f>
        <v>0.21696651810141601</v>
      </c>
      <c r="M3430" s="66"/>
      <c r="N3430" s="66"/>
      <c r="O3430" s="66"/>
      <c r="P3430" s="66"/>
      <c r="Q3430" s="66"/>
      <c r="S3430" s="70"/>
      <c r="U3430" s="70"/>
      <c r="W3430" s="70"/>
      <c r="Y3430" s="70"/>
    </row>
    <row r="3431" spans="1:25" s="69" customFormat="1" x14ac:dyDescent="0.2">
      <c r="A3431" s="66" t="s">
        <v>27</v>
      </c>
      <c r="B3431" s="66" t="s">
        <v>24</v>
      </c>
      <c r="C3431" s="66" t="s">
        <v>0</v>
      </c>
      <c r="D3431" s="66" t="s">
        <v>278</v>
      </c>
      <c r="E3431" s="76">
        <f>+IF(ISNUMBER(DATA!F920),DATA!F920,"n/a")</f>
        <v>241311.43</v>
      </c>
      <c r="F3431" s="77">
        <f>+IF(ISNUMBER(DATA!G920),DATA!G920,"n/a")</f>
        <v>0.18582915286520399</v>
      </c>
      <c r="G3431" s="76">
        <f>+IF(ISNUMBER(DATA!P920),DATA!P920,"n/a")</f>
        <v>812884.58</v>
      </c>
      <c r="H3431" s="77">
        <f>+IF(ISNUMBER(DATA!Q920),DATA!Q920,"n/a")</f>
        <v>0.20042332966061899</v>
      </c>
      <c r="I3431" s="76">
        <f>+IF(ISNUMBER(DATA!Z920),DATA!Z920,"n/a")</f>
        <v>1499603.98</v>
      </c>
      <c r="J3431" s="77">
        <f>+IF(ISNUMBER(DATA!AA920),DATA!AA920,"n/a")</f>
        <v>0.18646087485148799</v>
      </c>
      <c r="K3431" s="76">
        <f>+IF(ISNUMBER(DATA!AJ920),DATA!AJ920,"n/a")</f>
        <v>2655064.02</v>
      </c>
      <c r="L3431" s="77">
        <f>+IF(ISNUMBER(DATA!AK920),DATA!AK920,"n/a")</f>
        <v>0.20214829178937299</v>
      </c>
      <c r="M3431" s="66"/>
      <c r="N3431" s="66"/>
      <c r="O3431" s="66"/>
      <c r="P3431" s="66"/>
      <c r="Q3431" s="66"/>
      <c r="S3431" s="70"/>
      <c r="U3431" s="70"/>
      <c r="W3431" s="70"/>
      <c r="Y3431" s="70"/>
    </row>
    <row r="3432" spans="1:25" s="69" customFormat="1" x14ac:dyDescent="0.2">
      <c r="A3432" s="66" t="s">
        <v>27</v>
      </c>
      <c r="B3432" s="66" t="s">
        <v>24</v>
      </c>
      <c r="C3432" s="66" t="s">
        <v>0</v>
      </c>
      <c r="D3432" s="66" t="s">
        <v>279</v>
      </c>
      <c r="E3432" s="76">
        <f>+IF(ISNUMBER(DATA!F921),DATA!F921,"n/a")</f>
        <v>96901.7</v>
      </c>
      <c r="F3432" s="77">
        <f>+IF(ISNUMBER(DATA!G921),DATA!G921,"n/a")</f>
        <v>0.24375438322673301</v>
      </c>
      <c r="G3432" s="76">
        <f>+IF(ISNUMBER(DATA!P921),DATA!P921,"n/a")</f>
        <v>339648.9</v>
      </c>
      <c r="H3432" s="77">
        <f>+IF(ISNUMBER(DATA!Q921),DATA!Q921,"n/a")</f>
        <v>0.22262216497155499</v>
      </c>
      <c r="I3432" s="76">
        <f>+IF(ISNUMBER(DATA!Z921),DATA!Z921,"n/a")</f>
        <v>636291.72</v>
      </c>
      <c r="J3432" s="77">
        <f>+IF(ISNUMBER(DATA!AA921),DATA!AA921,"n/a")</f>
        <v>0.21868205874028199</v>
      </c>
      <c r="K3432" s="76">
        <f>+IF(ISNUMBER(DATA!AJ921),DATA!AJ921,"n/a")</f>
        <v>1174442.94</v>
      </c>
      <c r="L3432" s="77">
        <f>+IF(ISNUMBER(DATA!AK921),DATA!AK921,"n/a")</f>
        <v>0.21616615917092399</v>
      </c>
      <c r="M3432" s="66"/>
      <c r="N3432" s="66"/>
      <c r="O3432" s="66"/>
      <c r="P3432" s="66"/>
      <c r="Q3432" s="66"/>
      <c r="S3432" s="70"/>
      <c r="U3432" s="70"/>
      <c r="W3432" s="70"/>
      <c r="Y3432" s="70"/>
    </row>
    <row r="3433" spans="1:25" s="69" customFormat="1" x14ac:dyDescent="0.2">
      <c r="A3433" s="66" t="s">
        <v>27</v>
      </c>
      <c r="B3433" s="66" t="s">
        <v>24</v>
      </c>
      <c r="C3433" s="66" t="s">
        <v>0</v>
      </c>
      <c r="D3433" s="66" t="s">
        <v>280</v>
      </c>
      <c r="E3433" s="76">
        <f>+IF(ISNUMBER(DATA!F922),DATA!F922,"n/a")</f>
        <v>47011.72</v>
      </c>
      <c r="F3433" s="77">
        <f>+IF(ISNUMBER(DATA!G922),DATA!G922,"n/a")</f>
        <v>5.8632016445689203E-2</v>
      </c>
      <c r="G3433" s="76">
        <f>+IF(ISNUMBER(DATA!P922),DATA!P922,"n/a")</f>
        <v>195006.11</v>
      </c>
      <c r="H3433" s="77">
        <f>+IF(ISNUMBER(DATA!Q922),DATA!Q922,"n/a")</f>
        <v>0.143125295737765</v>
      </c>
      <c r="I3433" s="76">
        <f>+IF(ISNUMBER(DATA!Z922),DATA!Z922,"n/a")</f>
        <v>370481.29</v>
      </c>
      <c r="J3433" s="77">
        <f>+IF(ISNUMBER(DATA!AA922),DATA!AA922,"n/a")</f>
        <v>0.10270647599388</v>
      </c>
      <c r="K3433" s="76">
        <f>+IF(ISNUMBER(DATA!AJ922),DATA!AJ922,"n/a")</f>
        <v>736114.57</v>
      </c>
      <c r="L3433" s="77">
        <f>+IF(ISNUMBER(DATA!AK922),DATA!AK922,"n/a")</f>
        <v>0.16936887038692999</v>
      </c>
      <c r="M3433" s="66"/>
      <c r="N3433" s="66"/>
      <c r="O3433" s="66"/>
      <c r="P3433" s="66"/>
      <c r="Q3433" s="66"/>
      <c r="S3433" s="70"/>
      <c r="U3433" s="70"/>
      <c r="W3433" s="70"/>
      <c r="Y3433" s="70"/>
    </row>
    <row r="3434" spans="1:25" s="69" customFormat="1" x14ac:dyDescent="0.2">
      <c r="A3434" s="66" t="s">
        <v>27</v>
      </c>
      <c r="B3434" s="66" t="s">
        <v>24</v>
      </c>
      <c r="C3434" s="66" t="s">
        <v>0</v>
      </c>
      <c r="D3434" s="66" t="s">
        <v>281</v>
      </c>
      <c r="E3434" s="76">
        <f>+IF(ISNUMBER(DATA!F923),DATA!F923,"n/a")</f>
        <v>58827.6</v>
      </c>
      <c r="F3434" s="77">
        <f>+IF(ISNUMBER(DATA!G923),DATA!G923,"n/a")</f>
        <v>4.6809210303884199E-2</v>
      </c>
      <c r="G3434" s="76">
        <f>+IF(ISNUMBER(DATA!P923),DATA!P923,"n/a")</f>
        <v>198952.88</v>
      </c>
      <c r="H3434" s="77">
        <f>+IF(ISNUMBER(DATA!Q923),DATA!Q923,"n/a")</f>
        <v>2.2188543094398099E-2</v>
      </c>
      <c r="I3434" s="76">
        <f>+IF(ISNUMBER(DATA!Z923),DATA!Z923,"n/a")</f>
        <v>376966.72</v>
      </c>
      <c r="J3434" s="77">
        <f>+IF(ISNUMBER(DATA!AA923),DATA!AA923,"n/a")</f>
        <v>5.00873780471413E-2</v>
      </c>
      <c r="K3434" s="76">
        <f>+IF(ISNUMBER(DATA!AJ923),DATA!AJ923,"n/a")</f>
        <v>736908.54</v>
      </c>
      <c r="L3434" s="77">
        <f>+IF(ISNUMBER(DATA!AK923),DATA!AK923,"n/a")</f>
        <v>0.105423624880723</v>
      </c>
      <c r="M3434" s="66"/>
      <c r="N3434" s="66"/>
      <c r="O3434" s="66"/>
      <c r="P3434" s="66"/>
      <c r="Q3434" s="66"/>
      <c r="S3434" s="70"/>
      <c r="U3434" s="70"/>
      <c r="W3434" s="70"/>
      <c r="Y3434" s="70"/>
    </row>
    <row r="3435" spans="1:25" s="69" customFormat="1" x14ac:dyDescent="0.2">
      <c r="A3435" s="66" t="s">
        <v>27</v>
      </c>
      <c r="B3435" s="66" t="s">
        <v>24</v>
      </c>
      <c r="C3435" s="66" t="s">
        <v>0</v>
      </c>
      <c r="D3435" s="66" t="s">
        <v>282</v>
      </c>
      <c r="E3435" s="76">
        <f>+IF(ISNUMBER(DATA!F924),DATA!F924,"n/a")</f>
        <v>184830.98</v>
      </c>
      <c r="F3435" s="77">
        <f>+IF(ISNUMBER(DATA!G924),DATA!G924,"n/a")</f>
        <v>0.130425369294488</v>
      </c>
      <c r="G3435" s="76">
        <f>+IF(ISNUMBER(DATA!P924),DATA!P924,"n/a")</f>
        <v>622892.03</v>
      </c>
      <c r="H3435" s="77">
        <f>+IF(ISNUMBER(DATA!Q924),DATA!Q924,"n/a")</f>
        <v>0.168823002881132</v>
      </c>
      <c r="I3435" s="76">
        <f>+IF(ISNUMBER(DATA!Z924),DATA!Z924,"n/a")</f>
        <v>1182493.46</v>
      </c>
      <c r="J3435" s="77">
        <f>+IF(ISNUMBER(DATA!AA924),DATA!AA924,"n/a")</f>
        <v>0.20827549757417799</v>
      </c>
      <c r="K3435" s="76">
        <f>+IF(ISNUMBER(DATA!AJ924),DATA!AJ924,"n/a")</f>
        <v>2216210.9</v>
      </c>
      <c r="L3435" s="77">
        <f>+IF(ISNUMBER(DATA!AK924),DATA!AK924,"n/a")</f>
        <v>0.25581613206034498</v>
      </c>
      <c r="M3435" s="66"/>
      <c r="N3435" s="66"/>
      <c r="O3435" s="66"/>
      <c r="P3435" s="66"/>
      <c r="Q3435" s="66"/>
      <c r="S3435" s="70"/>
      <c r="U3435" s="70"/>
      <c r="W3435" s="70"/>
      <c r="Y3435" s="70"/>
    </row>
    <row r="3436" spans="1:25" s="69" customFormat="1" x14ac:dyDescent="0.2">
      <c r="A3436" s="66" t="s">
        <v>27</v>
      </c>
      <c r="B3436" s="66" t="s">
        <v>24</v>
      </c>
      <c r="C3436" s="66" t="s">
        <v>0</v>
      </c>
      <c r="D3436" s="66" t="s">
        <v>283</v>
      </c>
      <c r="E3436" s="76">
        <f>+IF(ISNUMBER(DATA!F925),DATA!F925,"n/a")</f>
        <v>206410.7</v>
      </c>
      <c r="F3436" s="77">
        <f>+IF(ISNUMBER(DATA!G925),DATA!G925,"n/a")</f>
        <v>0.29668491166069499</v>
      </c>
      <c r="G3436" s="76">
        <f>+IF(ISNUMBER(DATA!P925),DATA!P925,"n/a")</f>
        <v>679744.58</v>
      </c>
      <c r="H3436" s="77">
        <f>+IF(ISNUMBER(DATA!Q925),DATA!Q925,"n/a")</f>
        <v>0.30514338115185102</v>
      </c>
      <c r="I3436" s="76">
        <f>+IF(ISNUMBER(DATA!Z925),DATA!Z925,"n/a")</f>
        <v>1302188.8</v>
      </c>
      <c r="J3436" s="77">
        <f>+IF(ISNUMBER(DATA!AA925),DATA!AA925,"n/a")</f>
        <v>0.30955710160561001</v>
      </c>
      <c r="K3436" s="76">
        <f>+IF(ISNUMBER(DATA!AJ925),DATA!AJ925,"n/a")</f>
        <v>2331194.7799999998</v>
      </c>
      <c r="L3436" s="77">
        <f>+IF(ISNUMBER(DATA!AK925),DATA!AK925,"n/a")</f>
        <v>0.24145738199387801</v>
      </c>
      <c r="M3436" s="66"/>
      <c r="N3436" s="66"/>
      <c r="O3436" s="66"/>
      <c r="P3436" s="66"/>
      <c r="Q3436" s="66"/>
      <c r="S3436" s="70"/>
      <c r="U3436" s="70"/>
      <c r="W3436" s="70"/>
      <c r="Y3436" s="70"/>
    </row>
    <row r="3437" spans="1:25" s="69" customFormat="1" x14ac:dyDescent="0.2">
      <c r="A3437" s="66" t="s">
        <v>27</v>
      </c>
      <c r="B3437" s="66" t="s">
        <v>24</v>
      </c>
      <c r="C3437" s="66" t="s">
        <v>0</v>
      </c>
      <c r="D3437" s="66" t="s">
        <v>284</v>
      </c>
      <c r="E3437" s="76">
        <f>+IF(ISNUMBER(DATA!F926),DATA!F926,"n/a")</f>
        <v>75155.38</v>
      </c>
      <c r="F3437" s="77">
        <f>+IF(ISNUMBER(DATA!G926),DATA!G926,"n/a")</f>
        <v>-7.4272062249792603E-2</v>
      </c>
      <c r="G3437" s="76">
        <f>+IF(ISNUMBER(DATA!P926),DATA!P926,"n/a")</f>
        <v>248444.12</v>
      </c>
      <c r="H3437" s="77">
        <f>+IF(ISNUMBER(DATA!Q926),DATA!Q926,"n/a")</f>
        <v>-9.89034942879575E-2</v>
      </c>
      <c r="I3437" s="76">
        <f>+IF(ISNUMBER(DATA!Z926),DATA!Z926,"n/a")</f>
        <v>465474.51</v>
      </c>
      <c r="J3437" s="77">
        <f>+IF(ISNUMBER(DATA!AA926),DATA!AA926,"n/a")</f>
        <v>-8.9917159156631801E-2</v>
      </c>
      <c r="K3437" s="76">
        <f>+IF(ISNUMBER(DATA!AJ926),DATA!AJ926,"n/a")</f>
        <v>882577.09</v>
      </c>
      <c r="L3437" s="77">
        <f>+IF(ISNUMBER(DATA!AK926),DATA!AK926,"n/a")</f>
        <v>-4.7445102877304197E-2</v>
      </c>
      <c r="M3437" s="66"/>
      <c r="N3437" s="66"/>
      <c r="O3437" s="66"/>
      <c r="P3437" s="66"/>
      <c r="Q3437" s="66"/>
      <c r="S3437" s="70"/>
      <c r="U3437" s="70"/>
      <c r="W3437" s="70"/>
      <c r="Y3437" s="70"/>
    </row>
    <row r="3438" spans="1:25" s="69" customFormat="1" x14ac:dyDescent="0.2">
      <c r="A3438" s="66" t="s">
        <v>27</v>
      </c>
      <c r="B3438" s="66" t="s">
        <v>24</v>
      </c>
      <c r="C3438" s="66" t="s">
        <v>0</v>
      </c>
      <c r="D3438" s="66" t="s">
        <v>285</v>
      </c>
      <c r="E3438" s="76">
        <f>+IF(ISNUMBER(DATA!F927),DATA!F927,"n/a")</f>
        <v>26630.13</v>
      </c>
      <c r="F3438" s="77">
        <f>+IF(ISNUMBER(DATA!G927),DATA!G927,"n/a")</f>
        <v>0.10579081928194101</v>
      </c>
      <c r="G3438" s="76">
        <f>+IF(ISNUMBER(DATA!P927),DATA!P927,"n/a")</f>
        <v>93471.96</v>
      </c>
      <c r="H3438" s="77">
        <f>+IF(ISNUMBER(DATA!Q927),DATA!Q927,"n/a")</f>
        <v>0.16730413098608601</v>
      </c>
      <c r="I3438" s="76">
        <f>+IF(ISNUMBER(DATA!Z927),DATA!Z927,"n/a")</f>
        <v>181519.77</v>
      </c>
      <c r="J3438" s="77">
        <f>+IF(ISNUMBER(DATA!AA927),DATA!AA927,"n/a")</f>
        <v>0.208863540963724</v>
      </c>
      <c r="K3438" s="76">
        <f>+IF(ISNUMBER(DATA!AJ927),DATA!AJ927,"n/a")</f>
        <v>339710.25</v>
      </c>
      <c r="L3438" s="77">
        <f>+IF(ISNUMBER(DATA!AK927),DATA!AK927,"n/a")</f>
        <v>0.18599287964906</v>
      </c>
      <c r="M3438" s="66"/>
      <c r="N3438" s="66"/>
      <c r="O3438" s="66"/>
      <c r="P3438" s="66"/>
      <c r="Q3438" s="66"/>
      <c r="S3438" s="70"/>
      <c r="U3438" s="70"/>
      <c r="W3438" s="70"/>
      <c r="Y3438" s="70"/>
    </row>
    <row r="3439" spans="1:25" s="69" customFormat="1" x14ac:dyDescent="0.2">
      <c r="A3439" s="66" t="s">
        <v>27</v>
      </c>
      <c r="B3439" s="66" t="s">
        <v>24</v>
      </c>
      <c r="C3439" s="66" t="s">
        <v>0</v>
      </c>
      <c r="D3439" s="66" t="s">
        <v>286</v>
      </c>
      <c r="E3439" s="76">
        <f>+IF(ISNUMBER(DATA!F928),DATA!F928,"n/a")</f>
        <v>133436.03</v>
      </c>
      <c r="F3439" s="77">
        <f>+IF(ISNUMBER(DATA!G928),DATA!G928,"n/a")</f>
        <v>0.131937021235733</v>
      </c>
      <c r="G3439" s="76">
        <f>+IF(ISNUMBER(DATA!P928),DATA!P928,"n/a")</f>
        <v>442155.38</v>
      </c>
      <c r="H3439" s="77">
        <f>+IF(ISNUMBER(DATA!Q928),DATA!Q928,"n/a")</f>
        <v>1.1492603142852199E-2</v>
      </c>
      <c r="I3439" s="76">
        <f>+IF(ISNUMBER(DATA!Z928),DATA!Z928,"n/a")</f>
        <v>822140.94</v>
      </c>
      <c r="J3439" s="77">
        <f>+IF(ISNUMBER(DATA!AA928),DATA!AA928,"n/a")</f>
        <v>-0.14910075005502199</v>
      </c>
      <c r="K3439" s="76">
        <f>+IF(ISNUMBER(DATA!AJ928),DATA!AJ928,"n/a")</f>
        <v>1547576.82</v>
      </c>
      <c r="L3439" s="77">
        <f>+IF(ISNUMBER(DATA!AK928),DATA!AK928,"n/a")</f>
        <v>-0.18483120498980499</v>
      </c>
      <c r="M3439" s="66"/>
      <c r="N3439" s="66"/>
      <c r="O3439" s="66"/>
      <c r="P3439" s="66"/>
      <c r="Q3439" s="66"/>
      <c r="S3439" s="70"/>
      <c r="U3439" s="70"/>
      <c r="W3439" s="70"/>
      <c r="Y3439" s="70"/>
    </row>
    <row r="3440" spans="1:25" s="69" customFormat="1" x14ac:dyDescent="0.2">
      <c r="A3440" s="66" t="s">
        <v>27</v>
      </c>
      <c r="B3440" s="66" t="s">
        <v>24</v>
      </c>
      <c r="C3440" s="66" t="s">
        <v>0</v>
      </c>
      <c r="D3440" s="66" t="s">
        <v>287</v>
      </c>
      <c r="E3440" s="76">
        <f>+IF(ISNUMBER(DATA!F929),DATA!F929,"n/a")</f>
        <v>144812.92000000001</v>
      </c>
      <c r="F3440" s="77">
        <f>+IF(ISNUMBER(DATA!G929),DATA!G929,"n/a")</f>
        <v>-1.8879996964761399E-2</v>
      </c>
      <c r="G3440" s="76">
        <f>+IF(ISNUMBER(DATA!P929),DATA!P929,"n/a")</f>
        <v>455256.6</v>
      </c>
      <c r="H3440" s="77">
        <f>+IF(ISNUMBER(DATA!Q929),DATA!Q929,"n/a")</f>
        <v>-1.5029533540760099E-2</v>
      </c>
      <c r="I3440" s="76">
        <f>+IF(ISNUMBER(DATA!Z929),DATA!Z929,"n/a")</f>
        <v>821735.74</v>
      </c>
      <c r="J3440" s="77">
        <f>+IF(ISNUMBER(DATA!AA929),DATA!AA929,"n/a")</f>
        <v>-0.20637594769096601</v>
      </c>
      <c r="K3440" s="76">
        <f>+IF(ISNUMBER(DATA!AJ929),DATA!AJ929,"n/a")</f>
        <v>1541350.46</v>
      </c>
      <c r="L3440" s="77">
        <f>+IF(ISNUMBER(DATA!AK929),DATA!AK929,"n/a")</f>
        <v>-0.254736979504396</v>
      </c>
      <c r="M3440" s="66"/>
      <c r="N3440" s="66"/>
      <c r="O3440" s="66"/>
      <c r="P3440" s="66"/>
      <c r="Q3440" s="66"/>
      <c r="S3440" s="70"/>
      <c r="U3440" s="70"/>
      <c r="W3440" s="70"/>
      <c r="Y3440" s="70"/>
    </row>
    <row r="3441" spans="1:25" s="69" customFormat="1" x14ac:dyDescent="0.2">
      <c r="A3441" s="66" t="s">
        <v>27</v>
      </c>
      <c r="B3441" s="66" t="s">
        <v>24</v>
      </c>
      <c r="C3441" s="66" t="s">
        <v>0</v>
      </c>
      <c r="D3441" s="66" t="s">
        <v>288</v>
      </c>
      <c r="E3441" s="76">
        <f>+IF(ISNUMBER(DATA!F930),DATA!F930,"n/a")</f>
        <v>147275.76</v>
      </c>
      <c r="F3441" s="77">
        <f>+IF(ISNUMBER(DATA!G930),DATA!G930,"n/a")</f>
        <v>0.15762762822953999</v>
      </c>
      <c r="G3441" s="76">
        <f>+IF(ISNUMBER(DATA!P930),DATA!P930,"n/a")</f>
        <v>503698.59</v>
      </c>
      <c r="H3441" s="77">
        <f>+IF(ISNUMBER(DATA!Q930),DATA!Q930,"n/a")</f>
        <v>0.25866317901626401</v>
      </c>
      <c r="I3441" s="76">
        <f>+IF(ISNUMBER(DATA!Z930),DATA!Z930,"n/a")</f>
        <v>947518.3</v>
      </c>
      <c r="J3441" s="77">
        <f>+IF(ISNUMBER(DATA!AA930),DATA!AA930,"n/a")</f>
        <v>0.28819054312653603</v>
      </c>
      <c r="K3441" s="76">
        <f>+IF(ISNUMBER(DATA!AJ930),DATA!AJ930,"n/a")</f>
        <v>1775191.9</v>
      </c>
      <c r="L3441" s="77">
        <f>+IF(ISNUMBER(DATA!AK930),DATA!AK930,"n/a")</f>
        <v>0.30548442598951298</v>
      </c>
      <c r="M3441" s="66"/>
      <c r="N3441" s="66"/>
      <c r="O3441" s="66"/>
      <c r="P3441" s="66"/>
      <c r="Q3441" s="66"/>
      <c r="S3441" s="70"/>
      <c r="U3441" s="70"/>
      <c r="W3441" s="70"/>
      <c r="Y3441" s="70"/>
    </row>
    <row r="3442" spans="1:25" s="69" customFormat="1" x14ac:dyDescent="0.2">
      <c r="A3442" s="66" t="s">
        <v>27</v>
      </c>
      <c r="B3442" s="66" t="s">
        <v>24</v>
      </c>
      <c r="C3442" s="66" t="s">
        <v>0</v>
      </c>
      <c r="D3442" s="66" t="s">
        <v>289</v>
      </c>
      <c r="E3442" s="76">
        <f>+IF(ISNUMBER(DATA!F931),DATA!F931,"n/a")</f>
        <v>66389.72</v>
      </c>
      <c r="F3442" s="77">
        <f>+IF(ISNUMBER(DATA!G931),DATA!G931,"n/a")</f>
        <v>9.1069430041595206E-2</v>
      </c>
      <c r="G3442" s="76">
        <f>+IF(ISNUMBER(DATA!P931),DATA!P931,"n/a")</f>
        <v>230745.76</v>
      </c>
      <c r="H3442" s="77">
        <f>+IF(ISNUMBER(DATA!Q931),DATA!Q931,"n/a")</f>
        <v>0.15151897750621701</v>
      </c>
      <c r="I3442" s="76">
        <f>+IF(ISNUMBER(DATA!Z931),DATA!Z931,"n/a")</f>
        <v>424739.02</v>
      </c>
      <c r="J3442" s="77">
        <f>+IF(ISNUMBER(DATA!AA931),DATA!AA931,"n/a")</f>
        <v>0.17479358571290199</v>
      </c>
      <c r="K3442" s="76">
        <f>+IF(ISNUMBER(DATA!AJ931),DATA!AJ931,"n/a")</f>
        <v>807837.86</v>
      </c>
      <c r="L3442" s="77">
        <f>+IF(ISNUMBER(DATA!AK931),DATA!AK931,"n/a")</f>
        <v>0.219147285225986</v>
      </c>
      <c r="M3442" s="66"/>
      <c r="N3442" s="66"/>
      <c r="O3442" s="66"/>
      <c r="P3442" s="66"/>
      <c r="Q3442" s="66"/>
      <c r="S3442" s="70"/>
      <c r="U3442" s="70"/>
      <c r="W3442" s="70"/>
      <c r="Y3442" s="70"/>
    </row>
    <row r="3443" spans="1:25" s="69" customFormat="1" x14ac:dyDescent="0.2">
      <c r="A3443" s="66" t="s">
        <v>27</v>
      </c>
      <c r="B3443" s="66" t="s">
        <v>24</v>
      </c>
      <c r="C3443" s="66" t="s">
        <v>0</v>
      </c>
      <c r="D3443" s="66" t="s">
        <v>290</v>
      </c>
      <c r="E3443" s="76">
        <f>+IF(ISNUMBER(DATA!F932),DATA!F932,"n/a")</f>
        <v>76298.38</v>
      </c>
      <c r="F3443" s="77">
        <f>+IF(ISNUMBER(DATA!G932),DATA!G932,"n/a")</f>
        <v>0.243419028398142</v>
      </c>
      <c r="G3443" s="76">
        <f>+IF(ISNUMBER(DATA!P932),DATA!P932,"n/a")</f>
        <v>227937.79</v>
      </c>
      <c r="H3443" s="77">
        <f>+IF(ISNUMBER(DATA!Q932),DATA!Q932,"n/a")</f>
        <v>4.2726682145015002E-2</v>
      </c>
      <c r="I3443" s="76">
        <f>+IF(ISNUMBER(DATA!Z932),DATA!Z932,"n/a")</f>
        <v>423695.61</v>
      </c>
      <c r="J3443" s="77">
        <f>+IF(ISNUMBER(DATA!AA932),DATA!AA932,"n/a")</f>
        <v>2.7615643610568001E-2</v>
      </c>
      <c r="K3443" s="76">
        <f>+IF(ISNUMBER(DATA!AJ932),DATA!AJ932,"n/a")</f>
        <v>799559.77</v>
      </c>
      <c r="L3443" s="77">
        <f>+IF(ISNUMBER(DATA!AK932),DATA!AK932,"n/a")</f>
        <v>8.6559160388332695E-2</v>
      </c>
      <c r="M3443" s="66"/>
      <c r="N3443" s="66"/>
      <c r="O3443" s="66"/>
      <c r="P3443" s="66"/>
      <c r="Q3443" s="66"/>
      <c r="S3443" s="70"/>
      <c r="U3443" s="70"/>
      <c r="W3443" s="70"/>
      <c r="Y3443" s="70"/>
    </row>
    <row r="3444" spans="1:25" s="69" customFormat="1" x14ac:dyDescent="0.2">
      <c r="A3444" s="66" t="s">
        <v>27</v>
      </c>
      <c r="B3444" s="66" t="s">
        <v>24</v>
      </c>
      <c r="C3444" s="66" t="s">
        <v>0</v>
      </c>
      <c r="D3444" s="66" t="s">
        <v>291</v>
      </c>
      <c r="E3444" s="76">
        <f>+IF(ISNUMBER(DATA!F933),DATA!F933,"n/a")</f>
        <v>134140.26</v>
      </c>
      <c r="F3444" s="77">
        <f>+IF(ISNUMBER(DATA!G933),DATA!G933,"n/a")</f>
        <v>0.279315011779804</v>
      </c>
      <c r="G3444" s="76">
        <f>+IF(ISNUMBER(DATA!P933),DATA!P933,"n/a")</f>
        <v>489745.93</v>
      </c>
      <c r="H3444" s="77">
        <f>+IF(ISNUMBER(DATA!Q933),DATA!Q933,"n/a")</f>
        <v>0.29221117758369303</v>
      </c>
      <c r="I3444" s="76">
        <f>+IF(ISNUMBER(DATA!Z933),DATA!Z933,"n/a")</f>
        <v>958223.23</v>
      </c>
      <c r="J3444" s="77">
        <f>+IF(ISNUMBER(DATA!AA933),DATA!AA933,"n/a")</f>
        <v>0.27490161296423499</v>
      </c>
      <c r="K3444" s="76">
        <f>+IF(ISNUMBER(DATA!AJ933),DATA!AJ933,"n/a")</f>
        <v>1756410.79</v>
      </c>
      <c r="L3444" s="77">
        <f>+IF(ISNUMBER(DATA!AK933),DATA!AK933,"n/a")</f>
        <v>0.57070059192173195</v>
      </c>
      <c r="M3444" s="66"/>
      <c r="N3444" s="66"/>
      <c r="O3444" s="66"/>
      <c r="P3444" s="66"/>
      <c r="Q3444" s="66"/>
      <c r="S3444" s="70"/>
      <c r="U3444" s="70"/>
      <c r="W3444" s="70"/>
      <c r="Y3444" s="70"/>
    </row>
    <row r="3445" spans="1:25" s="69" customFormat="1" x14ac:dyDescent="0.2">
      <c r="A3445" s="66" t="s">
        <v>27</v>
      </c>
      <c r="B3445" s="66" t="s">
        <v>24</v>
      </c>
      <c r="C3445" s="66" t="s">
        <v>0</v>
      </c>
      <c r="D3445" s="66" t="s">
        <v>292</v>
      </c>
      <c r="E3445" s="76">
        <f>+IF(ISNUMBER(DATA!F934),DATA!F934,"n/a")</f>
        <v>404131.54</v>
      </c>
      <c r="F3445" s="77">
        <f>+IF(ISNUMBER(DATA!G934),DATA!G934,"n/a")</f>
        <v>5.4313600971906698E-2</v>
      </c>
      <c r="G3445" s="76">
        <f>+IF(ISNUMBER(DATA!P934),DATA!P934,"n/a")</f>
        <v>1364802.82</v>
      </c>
      <c r="H3445" s="77">
        <f>+IF(ISNUMBER(DATA!Q934),DATA!Q934,"n/a")</f>
        <v>3.8855418745213699E-2</v>
      </c>
      <c r="I3445" s="76">
        <f>+IF(ISNUMBER(DATA!Z934),DATA!Z934,"n/a")</f>
        <v>2563599.96</v>
      </c>
      <c r="J3445" s="77">
        <f>+IF(ISNUMBER(DATA!AA934),DATA!AA934,"n/a")</f>
        <v>1.50644901333284E-2</v>
      </c>
      <c r="K3445" s="76">
        <f>+IF(ISNUMBER(DATA!AJ934),DATA!AJ934,"n/a")</f>
        <v>4853104.6100000003</v>
      </c>
      <c r="L3445" s="77">
        <f>+IF(ISNUMBER(DATA!AK934),DATA!AK934,"n/a")</f>
        <v>3.8728022870701498E-2</v>
      </c>
      <c r="M3445" s="66"/>
      <c r="N3445" s="66"/>
      <c r="O3445" s="66"/>
      <c r="P3445" s="66"/>
      <c r="Q3445" s="66"/>
      <c r="S3445" s="70"/>
      <c r="U3445" s="70"/>
      <c r="W3445" s="70"/>
      <c r="Y3445" s="70"/>
    </row>
    <row r="3446" spans="1:25" s="69" customFormat="1" x14ac:dyDescent="0.2">
      <c r="A3446" s="66" t="s">
        <v>27</v>
      </c>
      <c r="B3446" s="66" t="s">
        <v>24</v>
      </c>
      <c r="C3446" s="66" t="s">
        <v>0</v>
      </c>
      <c r="D3446" s="66" t="s">
        <v>293</v>
      </c>
      <c r="E3446" s="76">
        <f>+IF(ISNUMBER(DATA!F935),DATA!F935,"n/a")</f>
        <v>37684.589999999997</v>
      </c>
      <c r="F3446" s="77">
        <f>+IF(ISNUMBER(DATA!G935),DATA!G935,"n/a")</f>
        <v>0.32708806910722998</v>
      </c>
      <c r="G3446" s="76">
        <f>+IF(ISNUMBER(DATA!P935),DATA!P935,"n/a")</f>
        <v>132147.48000000001</v>
      </c>
      <c r="H3446" s="77">
        <f>+IF(ISNUMBER(DATA!Q935),DATA!Q935,"n/a")</f>
        <v>0.453438274714421</v>
      </c>
      <c r="I3446" s="76">
        <f>+IF(ISNUMBER(DATA!Z935),DATA!Z935,"n/a")</f>
        <v>231317.05</v>
      </c>
      <c r="J3446" s="77">
        <f>+IF(ISNUMBER(DATA!AA935),DATA!AA935,"n/a")</f>
        <v>0.43369595378595799</v>
      </c>
      <c r="K3446" s="76">
        <f>+IF(ISNUMBER(DATA!AJ935),DATA!AJ935,"n/a")</f>
        <v>406737.41</v>
      </c>
      <c r="L3446" s="77">
        <f>+IF(ISNUMBER(DATA!AK935),DATA!AK935,"n/a")</f>
        <v>0.30229845903306501</v>
      </c>
      <c r="M3446" s="66"/>
      <c r="N3446" s="66"/>
      <c r="O3446" s="66"/>
      <c r="P3446" s="66"/>
      <c r="Q3446" s="66"/>
      <c r="S3446" s="70"/>
      <c r="U3446" s="70"/>
      <c r="W3446" s="70"/>
      <c r="Y3446" s="70"/>
    </row>
    <row r="3447" spans="1:25" s="69" customFormat="1" x14ac:dyDescent="0.2">
      <c r="A3447" s="66" t="s">
        <v>27</v>
      </c>
      <c r="B3447" s="66" t="s">
        <v>24</v>
      </c>
      <c r="C3447" s="66" t="s">
        <v>0</v>
      </c>
      <c r="D3447" s="66" t="s">
        <v>294</v>
      </c>
      <c r="E3447" s="76">
        <f>+IF(ISNUMBER(DATA!F936),DATA!F936,"n/a")</f>
        <v>240669.84</v>
      </c>
      <c r="F3447" s="77">
        <f>+IF(ISNUMBER(DATA!G936),DATA!G936,"n/a")</f>
        <v>0.21257764341295901</v>
      </c>
      <c r="G3447" s="76">
        <f>+IF(ISNUMBER(DATA!P936),DATA!P936,"n/a")</f>
        <v>741877.29</v>
      </c>
      <c r="H3447" s="77">
        <f>+IF(ISNUMBER(DATA!Q936),DATA!Q936,"n/a")</f>
        <v>7.3094618714874396E-2</v>
      </c>
      <c r="I3447" s="76">
        <f>+IF(ISNUMBER(DATA!Z936),DATA!Z936,"n/a")</f>
        <v>1413722.08</v>
      </c>
      <c r="J3447" s="77">
        <f>+IF(ISNUMBER(DATA!AA936),DATA!AA936,"n/a")</f>
        <v>8.0360724343461296E-2</v>
      </c>
      <c r="K3447" s="76">
        <f>+IF(ISNUMBER(DATA!AJ936),DATA!AJ936,"n/a")</f>
        <v>2590162.89</v>
      </c>
      <c r="L3447" s="77">
        <f>+IF(ISNUMBER(DATA!AK936),DATA!AK936,"n/a")</f>
        <v>0.110575815312583</v>
      </c>
      <c r="M3447" s="66"/>
      <c r="N3447" s="66"/>
      <c r="O3447" s="66"/>
      <c r="P3447" s="66"/>
      <c r="Q3447" s="66"/>
      <c r="S3447" s="70"/>
      <c r="U3447" s="70"/>
      <c r="W3447" s="70"/>
      <c r="Y3447" s="70"/>
    </row>
    <row r="3448" spans="1:25" s="69" customFormat="1" x14ac:dyDescent="0.2">
      <c r="A3448" s="66" t="s">
        <v>27</v>
      </c>
      <c r="B3448" s="66" t="s">
        <v>24</v>
      </c>
      <c r="C3448" s="66" t="s">
        <v>0</v>
      </c>
      <c r="D3448" s="66" t="s">
        <v>295</v>
      </c>
      <c r="E3448" s="76">
        <f>+IF(ISNUMBER(DATA!F937),DATA!F937,"n/a")</f>
        <v>217932.6</v>
      </c>
      <c r="F3448" s="77">
        <f>+IF(ISNUMBER(DATA!G937),DATA!G937,"n/a")</f>
        <v>0.26060282276105701</v>
      </c>
      <c r="G3448" s="76">
        <f>+IF(ISNUMBER(DATA!P937),DATA!P937,"n/a")</f>
        <v>715926.96</v>
      </c>
      <c r="H3448" s="77">
        <f>+IF(ISNUMBER(DATA!Q937),DATA!Q937,"n/a")</f>
        <v>0.21085535684207601</v>
      </c>
      <c r="I3448" s="76">
        <f>+IF(ISNUMBER(DATA!Z937),DATA!Z937,"n/a")</f>
        <v>1370143.89</v>
      </c>
      <c r="J3448" s="77">
        <f>+IF(ISNUMBER(DATA!AA937),DATA!AA937,"n/a")</f>
        <v>0.183918525718957</v>
      </c>
      <c r="K3448" s="76">
        <f>+IF(ISNUMBER(DATA!AJ937),DATA!AJ937,"n/a")</f>
        <v>2492482.65</v>
      </c>
      <c r="L3448" s="77">
        <f>+IF(ISNUMBER(DATA!AK937),DATA!AK937,"n/a")</f>
        <v>0.24134298557890599</v>
      </c>
      <c r="M3448" s="66"/>
      <c r="N3448" s="66"/>
      <c r="O3448" s="66"/>
      <c r="P3448" s="66"/>
      <c r="Q3448" s="66"/>
      <c r="S3448" s="70"/>
      <c r="U3448" s="70"/>
      <c r="W3448" s="70"/>
      <c r="Y3448" s="70"/>
    </row>
    <row r="3449" spans="1:25" s="69" customFormat="1" x14ac:dyDescent="0.2">
      <c r="A3449" s="66" t="s">
        <v>27</v>
      </c>
      <c r="B3449" s="66" t="s">
        <v>24</v>
      </c>
      <c r="C3449" s="66" t="s">
        <v>0</v>
      </c>
      <c r="D3449" s="66" t="s">
        <v>296</v>
      </c>
      <c r="E3449" s="76">
        <f>+IF(ISNUMBER(DATA!F938),DATA!F938,"n/a")</f>
        <v>221113.36</v>
      </c>
      <c r="F3449" s="77">
        <f>+IF(ISNUMBER(DATA!G938),DATA!G938,"n/a")</f>
        <v>0.48681431389548102</v>
      </c>
      <c r="G3449" s="76">
        <f>+IF(ISNUMBER(DATA!P938),DATA!P938,"n/a")</f>
        <v>762127.82</v>
      </c>
      <c r="H3449" s="77">
        <f>+IF(ISNUMBER(DATA!Q938),DATA!Q938,"n/a")</f>
        <v>0.497751401248479</v>
      </c>
      <c r="I3449" s="76">
        <f>+IF(ISNUMBER(DATA!Z938),DATA!Z938,"n/a")</f>
        <v>1487909.62</v>
      </c>
      <c r="J3449" s="77">
        <f>+IF(ISNUMBER(DATA!AA938),DATA!AA938,"n/a")</f>
        <v>0.34550326339176102</v>
      </c>
      <c r="K3449" s="76">
        <f>+IF(ISNUMBER(DATA!AJ938),DATA!AJ938,"n/a")</f>
        <v>2741102.97</v>
      </c>
      <c r="L3449" s="77">
        <f>+IF(ISNUMBER(DATA!AK938),DATA!AK938,"n/a")</f>
        <v>0.45253438492942999</v>
      </c>
      <c r="M3449" s="66"/>
      <c r="N3449" s="66"/>
      <c r="O3449" s="66"/>
      <c r="P3449" s="66"/>
      <c r="Q3449" s="66"/>
      <c r="S3449" s="70"/>
      <c r="U3449" s="70"/>
      <c r="W3449" s="70"/>
      <c r="Y3449" s="70"/>
    </row>
    <row r="3450" spans="1:25" s="69" customFormat="1" x14ac:dyDescent="0.2">
      <c r="A3450" s="66" t="s">
        <v>27</v>
      </c>
      <c r="B3450" s="66" t="s">
        <v>24</v>
      </c>
      <c r="C3450" s="66" t="s">
        <v>0</v>
      </c>
      <c r="D3450" s="66" t="s">
        <v>297</v>
      </c>
      <c r="E3450" s="76">
        <f>+IF(ISNUMBER(DATA!F939),DATA!F939,"n/a")</f>
        <v>60369.279999999999</v>
      </c>
      <c r="F3450" s="77">
        <f>+IF(ISNUMBER(DATA!G939),DATA!G939,"n/a")</f>
        <v>0.37735224429870501</v>
      </c>
      <c r="G3450" s="76">
        <f>+IF(ISNUMBER(DATA!P939),DATA!P939,"n/a")</f>
        <v>199842.79</v>
      </c>
      <c r="H3450" s="77">
        <f>+IF(ISNUMBER(DATA!Q939),DATA!Q939,"n/a")</f>
        <v>0.34376270224324701</v>
      </c>
      <c r="I3450" s="76">
        <f>+IF(ISNUMBER(DATA!Z939),DATA!Z939,"n/a")</f>
        <v>356248.95</v>
      </c>
      <c r="J3450" s="77">
        <f>+IF(ISNUMBER(DATA!AA939),DATA!AA939,"n/a")</f>
        <v>0.32543135802367201</v>
      </c>
      <c r="K3450" s="76">
        <f>+IF(ISNUMBER(DATA!AJ939),DATA!AJ939,"n/a")</f>
        <v>656324.82999999996</v>
      </c>
      <c r="L3450" s="77">
        <f>+IF(ISNUMBER(DATA!AK939),DATA!AK939,"n/a")</f>
        <v>0.24438055361786101</v>
      </c>
      <c r="M3450" s="66"/>
      <c r="N3450" s="66"/>
      <c r="O3450" s="66"/>
      <c r="P3450" s="66"/>
      <c r="Q3450" s="66"/>
      <c r="S3450" s="70"/>
      <c r="U3450" s="70"/>
      <c r="W3450" s="70"/>
      <c r="Y3450" s="70"/>
    </row>
    <row r="3451" spans="1:25" s="69" customFormat="1" x14ac:dyDescent="0.2">
      <c r="A3451" s="66" t="s">
        <v>27</v>
      </c>
      <c r="B3451" s="66" t="s">
        <v>24</v>
      </c>
      <c r="C3451" s="66" t="s">
        <v>0</v>
      </c>
      <c r="D3451" s="66" t="s">
        <v>298</v>
      </c>
      <c r="E3451" s="76">
        <f>+IF(ISNUMBER(DATA!F940),DATA!F940,"n/a")</f>
        <v>109592.4</v>
      </c>
      <c r="F3451" s="77">
        <f>+IF(ISNUMBER(DATA!G940),DATA!G940,"n/a")</f>
        <v>0.12843163279111999</v>
      </c>
      <c r="G3451" s="76">
        <f>+IF(ISNUMBER(DATA!P940),DATA!P940,"n/a")</f>
        <v>336913.54</v>
      </c>
      <c r="H3451" s="77">
        <f>+IF(ISNUMBER(DATA!Q940),DATA!Q940,"n/a")</f>
        <v>8.5278281194448594E-2</v>
      </c>
      <c r="I3451" s="76">
        <f>+IF(ISNUMBER(DATA!Z940),DATA!Z940,"n/a")</f>
        <v>611658.67000000004</v>
      </c>
      <c r="J3451" s="77">
        <f>+IF(ISNUMBER(DATA!AA940),DATA!AA940,"n/a")</f>
        <v>7.1771732275374006E-2</v>
      </c>
      <c r="K3451" s="76">
        <f>+IF(ISNUMBER(DATA!AJ940),DATA!AJ940,"n/a")</f>
        <v>1136614.92</v>
      </c>
      <c r="L3451" s="77">
        <f>+IF(ISNUMBER(DATA!AK940),DATA!AK940,"n/a")</f>
        <v>0.122196701122669</v>
      </c>
      <c r="M3451" s="66"/>
      <c r="N3451" s="66"/>
      <c r="O3451" s="66"/>
      <c r="P3451" s="66"/>
      <c r="Q3451" s="66"/>
      <c r="S3451" s="70"/>
      <c r="U3451" s="70"/>
      <c r="W3451" s="70"/>
      <c r="Y3451" s="70"/>
    </row>
    <row r="3452" spans="1:25" s="69" customFormat="1" x14ac:dyDescent="0.2">
      <c r="A3452" s="66" t="s">
        <v>27</v>
      </c>
      <c r="B3452" s="66" t="s">
        <v>24</v>
      </c>
      <c r="C3452" s="66" t="s">
        <v>0</v>
      </c>
      <c r="D3452" s="66" t="s">
        <v>299</v>
      </c>
      <c r="E3452" s="76">
        <f>+IF(ISNUMBER(DATA!F941),DATA!F941,"n/a")</f>
        <v>633200.1</v>
      </c>
      <c r="F3452" s="77">
        <f>+IF(ISNUMBER(DATA!G941),DATA!G941,"n/a")</f>
        <v>0.10393320249785901</v>
      </c>
      <c r="G3452" s="76">
        <f>+IF(ISNUMBER(DATA!P941),DATA!P941,"n/a")</f>
        <v>2070643.14</v>
      </c>
      <c r="H3452" s="77">
        <f>+IF(ISNUMBER(DATA!Q941),DATA!Q941,"n/a")</f>
        <v>8.2975106307017099E-2</v>
      </c>
      <c r="I3452" s="76">
        <f>+IF(ISNUMBER(DATA!Z941),DATA!Z941,"n/a")</f>
        <v>3847369.21</v>
      </c>
      <c r="J3452" s="77">
        <f>+IF(ISNUMBER(DATA!AA941),DATA!AA941,"n/a")</f>
        <v>-3.9754921151901997E-2</v>
      </c>
      <c r="K3452" s="76">
        <f>+IF(ISNUMBER(DATA!AJ941),DATA!AJ941,"n/a")</f>
        <v>7055991.7300000004</v>
      </c>
      <c r="L3452" s="77">
        <f>+IF(ISNUMBER(DATA!AK941),DATA!AK941,"n/a")</f>
        <v>-7.2705250359145407E-2</v>
      </c>
      <c r="M3452" s="66"/>
      <c r="N3452" s="66"/>
      <c r="O3452" s="66"/>
      <c r="P3452" s="66"/>
      <c r="Q3452" s="66"/>
      <c r="S3452" s="70"/>
      <c r="U3452" s="70"/>
      <c r="W3452" s="70"/>
      <c r="Y3452" s="70"/>
    </row>
    <row r="3453" spans="1:25" s="69" customFormat="1" x14ac:dyDescent="0.2">
      <c r="A3453" s="66" t="s">
        <v>27</v>
      </c>
      <c r="B3453" s="66" t="s">
        <v>24</v>
      </c>
      <c r="C3453" s="66" t="s">
        <v>0</v>
      </c>
      <c r="D3453" s="66" t="s">
        <v>300</v>
      </c>
      <c r="E3453" s="76">
        <f>+IF(ISNUMBER(DATA!F942),DATA!F942,"n/a")</f>
        <v>191974.11</v>
      </c>
      <c r="F3453" s="77">
        <f>+IF(ISNUMBER(DATA!G942),DATA!G942,"n/a")</f>
        <v>0.13714510364579999</v>
      </c>
      <c r="G3453" s="76">
        <f>+IF(ISNUMBER(DATA!P942),DATA!P942,"n/a")</f>
        <v>611489.25</v>
      </c>
      <c r="H3453" s="77">
        <f>+IF(ISNUMBER(DATA!Q942),DATA!Q942,"n/a")</f>
        <v>9.7964936937189898E-2</v>
      </c>
      <c r="I3453" s="76">
        <f>+IF(ISNUMBER(DATA!Z942),DATA!Z942,"n/a")</f>
        <v>1125022.3799999999</v>
      </c>
      <c r="J3453" s="77">
        <f>+IF(ISNUMBER(DATA!AA942),DATA!AA942,"n/a")</f>
        <v>9.3891475639579697E-2</v>
      </c>
      <c r="K3453" s="76">
        <f>+IF(ISNUMBER(DATA!AJ942),DATA!AJ942,"n/a")</f>
        <v>2147264.44</v>
      </c>
      <c r="L3453" s="77">
        <f>+IF(ISNUMBER(DATA!AK942),DATA!AK942,"n/a")</f>
        <v>0.13355116796293701</v>
      </c>
      <c r="M3453" s="66"/>
      <c r="N3453" s="66"/>
      <c r="O3453" s="66"/>
      <c r="P3453" s="66"/>
      <c r="Q3453" s="66"/>
      <c r="S3453" s="70"/>
      <c r="U3453" s="70"/>
      <c r="W3453" s="70"/>
      <c r="Y3453" s="70"/>
    </row>
    <row r="3454" spans="1:25" s="69" customFormat="1" x14ac:dyDescent="0.2">
      <c r="A3454" s="66" t="s">
        <v>27</v>
      </c>
      <c r="B3454" s="66" t="s">
        <v>24</v>
      </c>
      <c r="C3454" s="66" t="s">
        <v>0</v>
      </c>
      <c r="D3454" s="66" t="s">
        <v>301</v>
      </c>
      <c r="E3454" s="76">
        <f>+IF(ISNUMBER(DATA!F943),DATA!F943,"n/a")</f>
        <v>35036.339999999997</v>
      </c>
      <c r="F3454" s="77">
        <f>+IF(ISNUMBER(DATA!G943),DATA!G943,"n/a")</f>
        <v>0.40322109729415201</v>
      </c>
      <c r="G3454" s="76">
        <f>+IF(ISNUMBER(DATA!P943),DATA!P943,"n/a")</f>
        <v>115342.78</v>
      </c>
      <c r="H3454" s="77">
        <f>+IF(ISNUMBER(DATA!Q943),DATA!Q943,"n/a")</f>
        <v>0.34973454144184302</v>
      </c>
      <c r="I3454" s="76">
        <f>+IF(ISNUMBER(DATA!Z943),DATA!Z943,"n/a")</f>
        <v>211752.28</v>
      </c>
      <c r="J3454" s="77">
        <f>+IF(ISNUMBER(DATA!AA943),DATA!AA943,"n/a")</f>
        <v>0.32650021330269602</v>
      </c>
      <c r="K3454" s="76">
        <f>+IF(ISNUMBER(DATA!AJ943),DATA!AJ943,"n/a")</f>
        <v>377525.83</v>
      </c>
      <c r="L3454" s="77">
        <f>+IF(ISNUMBER(DATA!AK943),DATA!AK943,"n/a")</f>
        <v>0.24596740125418601</v>
      </c>
      <c r="M3454" s="66"/>
      <c r="N3454" s="66"/>
      <c r="O3454" s="66"/>
      <c r="P3454" s="66"/>
      <c r="Q3454" s="66"/>
      <c r="S3454" s="70"/>
      <c r="U3454" s="70"/>
      <c r="W3454" s="70"/>
      <c r="Y3454" s="70"/>
    </row>
    <row r="3455" spans="1:25" s="69" customFormat="1" x14ac:dyDescent="0.2">
      <c r="A3455" s="66" t="s">
        <v>27</v>
      </c>
      <c r="B3455" s="66" t="s">
        <v>24</v>
      </c>
      <c r="C3455" s="66" t="s">
        <v>0</v>
      </c>
      <c r="D3455" s="66" t="s">
        <v>302</v>
      </c>
      <c r="E3455" s="76">
        <f>+IF(ISNUMBER(DATA!F944),DATA!F944,"n/a")</f>
        <v>149848.87</v>
      </c>
      <c r="F3455" s="77">
        <f>+IF(ISNUMBER(DATA!G944),DATA!G944,"n/a")</f>
        <v>0.272038714410342</v>
      </c>
      <c r="G3455" s="76">
        <f>+IF(ISNUMBER(DATA!P944),DATA!P944,"n/a")</f>
        <v>468832.84</v>
      </c>
      <c r="H3455" s="77">
        <f>+IF(ISNUMBER(DATA!Q944),DATA!Q944,"n/a")</f>
        <v>0.119371217208726</v>
      </c>
      <c r="I3455" s="76">
        <f>+IF(ISNUMBER(DATA!Z944),DATA!Z944,"n/a")</f>
        <v>880873.03</v>
      </c>
      <c r="J3455" s="77">
        <f>+IF(ISNUMBER(DATA!AA944),DATA!AA944,"n/a")</f>
        <v>0.115931813604468</v>
      </c>
      <c r="K3455" s="76">
        <f>+IF(ISNUMBER(DATA!AJ944),DATA!AJ944,"n/a")</f>
        <v>1618116.12</v>
      </c>
      <c r="L3455" s="77">
        <f>+IF(ISNUMBER(DATA!AK944),DATA!AK944,"n/a")</f>
        <v>0.16734368342745401</v>
      </c>
      <c r="M3455" s="66"/>
      <c r="N3455" s="66"/>
      <c r="O3455" s="66"/>
      <c r="P3455" s="66"/>
      <c r="Q3455" s="66"/>
      <c r="S3455" s="70"/>
      <c r="U3455" s="70"/>
      <c r="W3455" s="70"/>
      <c r="Y3455" s="70"/>
    </row>
    <row r="3456" spans="1:25" s="69" customFormat="1" x14ac:dyDescent="0.2">
      <c r="A3456" s="66" t="s">
        <v>27</v>
      </c>
      <c r="B3456" s="66" t="s">
        <v>24</v>
      </c>
      <c r="C3456" s="66" t="s">
        <v>0</v>
      </c>
      <c r="D3456" s="66" t="s">
        <v>303</v>
      </c>
      <c r="E3456" s="76">
        <f>+IF(ISNUMBER(DATA!F945),DATA!F945,"n/a")</f>
        <v>56344.91</v>
      </c>
      <c r="F3456" s="77">
        <f>+IF(ISNUMBER(DATA!G945),DATA!G945,"n/a")</f>
        <v>0.125211058538827</v>
      </c>
      <c r="G3456" s="76">
        <f>+IF(ISNUMBER(DATA!P945),DATA!P945,"n/a")</f>
        <v>194965.9</v>
      </c>
      <c r="H3456" s="77">
        <f>+IF(ISNUMBER(DATA!Q945),DATA!Q945,"n/a")</f>
        <v>0.16126391913997601</v>
      </c>
      <c r="I3456" s="76">
        <f>+IF(ISNUMBER(DATA!Z945),DATA!Z945,"n/a")</f>
        <v>357753.17</v>
      </c>
      <c r="J3456" s="77">
        <f>+IF(ISNUMBER(DATA!AA945),DATA!AA945,"n/a")</f>
        <v>0.172530529196112</v>
      </c>
      <c r="K3456" s="76">
        <f>+IF(ISNUMBER(DATA!AJ945),DATA!AJ945,"n/a")</f>
        <v>674314.46</v>
      </c>
      <c r="L3456" s="77">
        <f>+IF(ISNUMBER(DATA!AK945),DATA!AK945,"n/a")</f>
        <v>0.23690260036548599</v>
      </c>
      <c r="M3456" s="66"/>
      <c r="N3456" s="66"/>
      <c r="O3456" s="66"/>
      <c r="P3456" s="66"/>
      <c r="Q3456" s="66"/>
      <c r="S3456" s="70"/>
      <c r="U3456" s="70"/>
      <c r="W3456" s="70"/>
      <c r="Y3456" s="70"/>
    </row>
    <row r="3457" spans="1:25" s="69" customFormat="1" x14ac:dyDescent="0.2">
      <c r="A3457" s="66" t="s">
        <v>27</v>
      </c>
      <c r="B3457" s="66" t="s">
        <v>24</v>
      </c>
      <c r="C3457" s="66" t="s">
        <v>0</v>
      </c>
      <c r="D3457" s="66" t="s">
        <v>304</v>
      </c>
      <c r="E3457" s="76">
        <f>+IF(ISNUMBER(DATA!F946),DATA!F946,"n/a")</f>
        <v>219414.54</v>
      </c>
      <c r="F3457" s="77">
        <f>+IF(ISNUMBER(DATA!G946),DATA!G946,"n/a")</f>
        <v>0.110484858499745</v>
      </c>
      <c r="G3457" s="76">
        <f>+IF(ISNUMBER(DATA!P946),DATA!P946,"n/a")</f>
        <v>718546.91</v>
      </c>
      <c r="H3457" s="77">
        <f>+IF(ISNUMBER(DATA!Q946),DATA!Q946,"n/a")</f>
        <v>4.2422732866242499E-2</v>
      </c>
      <c r="I3457" s="76">
        <f>+IF(ISNUMBER(DATA!Z946),DATA!Z946,"n/a")</f>
        <v>1338542.3700000001</v>
      </c>
      <c r="J3457" s="77">
        <f>+IF(ISNUMBER(DATA!AA946),DATA!AA946,"n/a")</f>
        <v>-5.9716462031221398E-2</v>
      </c>
      <c r="K3457" s="76">
        <f>+IF(ISNUMBER(DATA!AJ946),DATA!AJ946,"n/a")</f>
        <v>2420882.08</v>
      </c>
      <c r="L3457" s="77">
        <f>+IF(ISNUMBER(DATA!AK946),DATA!AK946,"n/a")</f>
        <v>-8.4091488530745898E-2</v>
      </c>
      <c r="M3457" s="66"/>
      <c r="N3457" s="66"/>
      <c r="O3457" s="66"/>
      <c r="P3457" s="66"/>
      <c r="Q3457" s="66"/>
      <c r="S3457" s="70"/>
      <c r="U3457" s="70"/>
      <c r="W3457" s="70"/>
      <c r="Y3457" s="70"/>
    </row>
    <row r="3458" spans="1:25" s="69" customFormat="1" x14ac:dyDescent="0.2">
      <c r="A3458" s="66" t="s">
        <v>27</v>
      </c>
      <c r="B3458" s="66" t="s">
        <v>24</v>
      </c>
      <c r="C3458" s="66" t="s">
        <v>0</v>
      </c>
      <c r="D3458" s="66" t="s">
        <v>305</v>
      </c>
      <c r="E3458" s="76">
        <f>+IF(ISNUMBER(DATA!F947),DATA!F947,"n/a")</f>
        <v>127613.36</v>
      </c>
      <c r="F3458" s="77">
        <f>+IF(ISNUMBER(DATA!G947),DATA!G947,"n/a")</f>
        <v>-8.9318250520875497E-2</v>
      </c>
      <c r="G3458" s="76">
        <f>+IF(ISNUMBER(DATA!P947),DATA!P947,"n/a")</f>
        <v>462616.82</v>
      </c>
      <c r="H3458" s="77">
        <f>+IF(ISNUMBER(DATA!Q947),DATA!Q947,"n/a")</f>
        <v>4.7923114854119498E-3</v>
      </c>
      <c r="I3458" s="76">
        <f>+IF(ISNUMBER(DATA!Z947),DATA!Z947,"n/a")</f>
        <v>886704.35</v>
      </c>
      <c r="J3458" s="77">
        <f>+IF(ISNUMBER(DATA!AA947),DATA!AA947,"n/a")</f>
        <v>-1.9522616562067E-2</v>
      </c>
      <c r="K3458" s="76">
        <f>+IF(ISNUMBER(DATA!AJ947),DATA!AJ947,"n/a")</f>
        <v>1635557.4</v>
      </c>
      <c r="L3458" s="77">
        <f>+IF(ISNUMBER(DATA!AK947),DATA!AK947,"n/a")</f>
        <v>3.8610275822791897E-2</v>
      </c>
      <c r="M3458" s="66"/>
      <c r="N3458" s="66"/>
      <c r="O3458" s="66"/>
      <c r="P3458" s="66"/>
      <c r="Q3458" s="66"/>
      <c r="S3458" s="70"/>
      <c r="U3458" s="70"/>
      <c r="W3458" s="70"/>
      <c r="Y3458" s="70"/>
    </row>
    <row r="3459" spans="1:25" s="69" customFormat="1" x14ac:dyDescent="0.2">
      <c r="A3459" s="66" t="s">
        <v>27</v>
      </c>
      <c r="B3459" s="66" t="s">
        <v>24</v>
      </c>
      <c r="C3459" s="66" t="s">
        <v>0</v>
      </c>
      <c r="D3459" s="66" t="s">
        <v>306</v>
      </c>
      <c r="E3459" s="76">
        <f>+IF(ISNUMBER(DATA!F948),DATA!F948,"n/a")</f>
        <v>86714.38</v>
      </c>
      <c r="F3459" s="77">
        <f>+IF(ISNUMBER(DATA!G948),DATA!G948,"n/a")</f>
        <v>5.1134485445898603E-2</v>
      </c>
      <c r="G3459" s="76">
        <f>+IF(ISNUMBER(DATA!P948),DATA!P948,"n/a")</f>
        <v>345880.79</v>
      </c>
      <c r="H3459" s="77">
        <f>+IF(ISNUMBER(DATA!Q948),DATA!Q948,"n/a")</f>
        <v>0.11283646270417</v>
      </c>
      <c r="I3459" s="76">
        <f>+IF(ISNUMBER(DATA!Z948),DATA!Z948,"n/a")</f>
        <v>662270.78</v>
      </c>
      <c r="J3459" s="77">
        <f>+IF(ISNUMBER(DATA!AA948),DATA!AA948,"n/a")</f>
        <v>0.10664817771385</v>
      </c>
      <c r="K3459" s="76">
        <f>+IF(ISNUMBER(DATA!AJ948),DATA!AJ948,"n/a")</f>
        <v>1311617.45</v>
      </c>
      <c r="L3459" s="77">
        <f>+IF(ISNUMBER(DATA!AK948),DATA!AK948,"n/a")</f>
        <v>0.16235888717935501</v>
      </c>
      <c r="M3459" s="66"/>
      <c r="N3459" s="66"/>
      <c r="O3459" s="66"/>
      <c r="P3459" s="66"/>
      <c r="Q3459" s="66"/>
      <c r="S3459" s="70"/>
      <c r="U3459" s="70"/>
      <c r="W3459" s="70"/>
      <c r="Y3459" s="70"/>
    </row>
    <row r="3460" spans="1:25" s="69" customFormat="1" x14ac:dyDescent="0.2">
      <c r="A3460" s="66" t="s">
        <v>27</v>
      </c>
      <c r="B3460" s="66" t="s">
        <v>24</v>
      </c>
      <c r="C3460" s="66" t="s">
        <v>0</v>
      </c>
      <c r="D3460" s="66" t="s">
        <v>307</v>
      </c>
      <c r="E3460" s="76">
        <f>+IF(ISNUMBER(DATA!F949),DATA!F949,"n/a")</f>
        <v>201678.87</v>
      </c>
      <c r="F3460" s="77">
        <f>+IF(ISNUMBER(DATA!G949),DATA!G949,"n/a")</f>
        <v>0.101618965081957</v>
      </c>
      <c r="G3460" s="76">
        <f>+IF(ISNUMBER(DATA!P949),DATA!P949,"n/a")</f>
        <v>701114.58</v>
      </c>
      <c r="H3460" s="77">
        <f>+IF(ISNUMBER(DATA!Q949),DATA!Q949,"n/a")</f>
        <v>0.15207326974468099</v>
      </c>
      <c r="I3460" s="76">
        <f>+IF(ISNUMBER(DATA!Z949),DATA!Z949,"n/a")</f>
        <v>1337028.01</v>
      </c>
      <c r="J3460" s="77">
        <f>+IF(ISNUMBER(DATA!AA949),DATA!AA949,"n/a")</f>
        <v>0.117257074522887</v>
      </c>
      <c r="K3460" s="76">
        <f>+IF(ISNUMBER(DATA!AJ949),DATA!AJ949,"n/a")</f>
        <v>2543503.84</v>
      </c>
      <c r="L3460" s="77">
        <f>+IF(ISNUMBER(DATA!AK949),DATA!AK949,"n/a")</f>
        <v>0.12561477735826901</v>
      </c>
      <c r="M3460" s="66"/>
      <c r="N3460" s="66"/>
      <c r="O3460" s="66"/>
      <c r="P3460" s="66"/>
      <c r="Q3460" s="66"/>
      <c r="S3460" s="70"/>
      <c r="U3460" s="70"/>
      <c r="W3460" s="70"/>
      <c r="Y3460" s="70"/>
    </row>
    <row r="3461" spans="1:25" s="69" customFormat="1" x14ac:dyDescent="0.2">
      <c r="A3461" s="66" t="s">
        <v>27</v>
      </c>
      <c r="B3461" s="66" t="s">
        <v>24</v>
      </c>
      <c r="C3461" s="66" t="s">
        <v>0</v>
      </c>
      <c r="D3461" s="66" t="s">
        <v>308</v>
      </c>
      <c r="E3461" s="76">
        <f>+IF(ISNUMBER(DATA!F950),DATA!F950,"n/a")</f>
        <v>81894.880000000005</v>
      </c>
      <c r="F3461" s="77">
        <f>+IF(ISNUMBER(DATA!G950),DATA!G950,"n/a")</f>
        <v>2.9102940603602301E-2</v>
      </c>
      <c r="G3461" s="76">
        <f>+IF(ISNUMBER(DATA!P950),DATA!P950,"n/a")</f>
        <v>271917.5</v>
      </c>
      <c r="H3461" s="77">
        <f>+IF(ISNUMBER(DATA!Q950),DATA!Q950,"n/a")</f>
        <v>3.2619485638968403E-2</v>
      </c>
      <c r="I3461" s="76">
        <f>+IF(ISNUMBER(DATA!Z950),DATA!Z950,"n/a")</f>
        <v>510182.11</v>
      </c>
      <c r="J3461" s="77">
        <f>+IF(ISNUMBER(DATA!AA950),DATA!AA950,"n/a")</f>
        <v>3.7329030916904898E-2</v>
      </c>
      <c r="K3461" s="76">
        <f>+IF(ISNUMBER(DATA!AJ950),DATA!AJ950,"n/a")</f>
        <v>958563.16</v>
      </c>
      <c r="L3461" s="77">
        <f>+IF(ISNUMBER(DATA!AK950),DATA!AK950,"n/a")</f>
        <v>8.7532583267796393E-2</v>
      </c>
      <c r="M3461" s="66"/>
      <c r="N3461" s="66"/>
      <c r="O3461" s="66"/>
      <c r="P3461" s="66"/>
      <c r="Q3461" s="66"/>
      <c r="S3461" s="70"/>
      <c r="U3461" s="70"/>
      <c r="W3461" s="70"/>
      <c r="Y3461" s="70"/>
    </row>
    <row r="3462" spans="1:25" s="69" customFormat="1" x14ac:dyDescent="0.2">
      <c r="A3462" s="66" t="s">
        <v>27</v>
      </c>
      <c r="B3462" s="66" t="s">
        <v>24</v>
      </c>
      <c r="C3462" s="66" t="s">
        <v>0</v>
      </c>
      <c r="D3462" s="66" t="s">
        <v>309</v>
      </c>
      <c r="E3462" s="76">
        <f>+IF(ISNUMBER(DATA!F951),DATA!F951,"n/a")</f>
        <v>102080.48</v>
      </c>
      <c r="F3462" s="77">
        <f>+IF(ISNUMBER(DATA!G951),DATA!G951,"n/a")</f>
        <v>2.0155063240222201E-2</v>
      </c>
      <c r="G3462" s="76">
        <f>+IF(ISNUMBER(DATA!P951),DATA!P951,"n/a")</f>
        <v>334844.36</v>
      </c>
      <c r="H3462" s="77">
        <f>+IF(ISNUMBER(DATA!Q951),DATA!Q951,"n/a")</f>
        <v>-8.1265382295533407E-3</v>
      </c>
      <c r="I3462" s="76">
        <f>+IF(ISNUMBER(DATA!Z951),DATA!Z951,"n/a")</f>
        <v>633477.63</v>
      </c>
      <c r="J3462" s="77">
        <f>+IF(ISNUMBER(DATA!AA951),DATA!AA951,"n/a")</f>
        <v>2.23448085893941E-2</v>
      </c>
      <c r="K3462" s="76">
        <f>+IF(ISNUMBER(DATA!AJ951),DATA!AJ951,"n/a")</f>
        <v>1207844.81</v>
      </c>
      <c r="L3462" s="77">
        <f>+IF(ISNUMBER(DATA!AK951),DATA!AK951,"n/a")</f>
        <v>0.11934155169661601</v>
      </c>
      <c r="M3462" s="66"/>
      <c r="N3462" s="66"/>
      <c r="O3462" s="66"/>
      <c r="P3462" s="66"/>
      <c r="Q3462" s="66"/>
      <c r="S3462" s="70"/>
      <c r="U3462" s="70"/>
      <c r="W3462" s="70"/>
      <c r="Y3462" s="70"/>
    </row>
    <row r="3463" spans="1:25" s="69" customFormat="1" x14ac:dyDescent="0.2">
      <c r="A3463" s="66" t="s">
        <v>27</v>
      </c>
      <c r="B3463" s="66" t="s">
        <v>24</v>
      </c>
      <c r="C3463" s="66" t="s">
        <v>0</v>
      </c>
      <c r="D3463" s="66" t="s">
        <v>310</v>
      </c>
      <c r="E3463" s="76">
        <f>+IF(ISNUMBER(DATA!F952),DATA!F952,"n/a")</f>
        <v>50149.14</v>
      </c>
      <c r="F3463" s="77">
        <f>+IF(ISNUMBER(DATA!G952),DATA!G952,"n/a")</f>
        <v>-0.102052940930006</v>
      </c>
      <c r="G3463" s="76">
        <f>+IF(ISNUMBER(DATA!P952),DATA!P952,"n/a")</f>
        <v>165313.53</v>
      </c>
      <c r="H3463" s="77">
        <f>+IF(ISNUMBER(DATA!Q952),DATA!Q952,"n/a")</f>
        <v>-9.4920554708614893E-2</v>
      </c>
      <c r="I3463" s="76">
        <f>+IF(ISNUMBER(DATA!Z952),DATA!Z952,"n/a")</f>
        <v>303541.71999999997</v>
      </c>
      <c r="J3463" s="77">
        <f>+IF(ISNUMBER(DATA!AA952),DATA!AA952,"n/a")</f>
        <v>-0.121048210524932</v>
      </c>
      <c r="K3463" s="76">
        <f>+IF(ISNUMBER(DATA!AJ952),DATA!AJ952,"n/a")</f>
        <v>592232.80000000005</v>
      </c>
      <c r="L3463" s="77">
        <f>+IF(ISNUMBER(DATA!AK952),DATA!AK952,"n/a")</f>
        <v>-0.12006753441943301</v>
      </c>
      <c r="M3463" s="66"/>
      <c r="N3463" s="66"/>
      <c r="O3463" s="66"/>
      <c r="P3463" s="66"/>
      <c r="Q3463" s="66"/>
      <c r="S3463" s="70"/>
      <c r="U3463" s="70"/>
      <c r="W3463" s="70"/>
      <c r="Y3463" s="70"/>
    </row>
    <row r="3464" spans="1:25" s="69" customFormat="1" x14ac:dyDescent="0.2">
      <c r="A3464" s="66" t="s">
        <v>27</v>
      </c>
      <c r="B3464" s="66" t="s">
        <v>24</v>
      </c>
      <c r="C3464" s="66" t="s">
        <v>0</v>
      </c>
      <c r="D3464" s="66" t="s">
        <v>311</v>
      </c>
      <c r="E3464" s="76">
        <f>+IF(ISNUMBER(DATA!F953),DATA!F953,"n/a")</f>
        <v>86724.3</v>
      </c>
      <c r="F3464" s="77">
        <f>+IF(ISNUMBER(DATA!G953),DATA!G953,"n/a")</f>
        <v>-0.16767854483026501</v>
      </c>
      <c r="G3464" s="76">
        <f>+IF(ISNUMBER(DATA!P953),DATA!P953,"n/a")</f>
        <v>302027.53999999998</v>
      </c>
      <c r="H3464" s="77">
        <f>+IF(ISNUMBER(DATA!Q953),DATA!Q953,"n/a")</f>
        <v>-0.14786577615662599</v>
      </c>
      <c r="I3464" s="76">
        <f>+IF(ISNUMBER(DATA!Z953),DATA!Z953,"n/a")</f>
        <v>588003.26</v>
      </c>
      <c r="J3464" s="77">
        <f>+IF(ISNUMBER(DATA!AA953),DATA!AA953,"n/a")</f>
        <v>-0.17640150719369399</v>
      </c>
      <c r="K3464" s="76">
        <f>+IF(ISNUMBER(DATA!AJ953),DATA!AJ953,"n/a")</f>
        <v>1181979.58</v>
      </c>
      <c r="L3464" s="77">
        <f>+IF(ISNUMBER(DATA!AK953),DATA!AK953,"n/a")</f>
        <v>-0.13645940720698599</v>
      </c>
      <c r="M3464" s="66"/>
      <c r="N3464" s="66"/>
      <c r="O3464" s="66"/>
      <c r="P3464" s="66"/>
      <c r="Q3464" s="66"/>
      <c r="S3464" s="70"/>
      <c r="U3464" s="70"/>
      <c r="W3464" s="70"/>
      <c r="Y3464" s="70"/>
    </row>
    <row r="3465" spans="1:25" s="69" customFormat="1" x14ac:dyDescent="0.2">
      <c r="A3465" s="66" t="s">
        <v>27</v>
      </c>
      <c r="B3465" s="66" t="s">
        <v>24</v>
      </c>
      <c r="C3465" s="66" t="s">
        <v>0</v>
      </c>
      <c r="D3465" s="66" t="s">
        <v>312</v>
      </c>
      <c r="E3465" s="76">
        <f>+IF(ISNUMBER(DATA!F954),DATA!F954,"n/a")</f>
        <v>50252.27</v>
      </c>
      <c r="F3465" s="77">
        <f>+IF(ISNUMBER(DATA!G954),DATA!G954,"n/a")</f>
        <v>0.116219277313429</v>
      </c>
      <c r="G3465" s="76">
        <f>+IF(ISNUMBER(DATA!P954),DATA!P954,"n/a")</f>
        <v>181594.44</v>
      </c>
      <c r="H3465" s="77">
        <f>+IF(ISNUMBER(DATA!Q954),DATA!Q954,"n/a")</f>
        <v>0.18539522260654501</v>
      </c>
      <c r="I3465" s="76">
        <f>+IF(ISNUMBER(DATA!Z954),DATA!Z954,"n/a")</f>
        <v>339573.93</v>
      </c>
      <c r="J3465" s="77">
        <f>+IF(ISNUMBER(DATA!AA954),DATA!AA954,"n/a")</f>
        <v>0.166021482676487</v>
      </c>
      <c r="K3465" s="76">
        <f>+IF(ISNUMBER(DATA!AJ954),DATA!AJ954,"n/a")</f>
        <v>627846.02</v>
      </c>
      <c r="L3465" s="77">
        <f>+IF(ISNUMBER(DATA!AK954),DATA!AK954,"n/a")</f>
        <v>0.19163365193247001</v>
      </c>
      <c r="M3465" s="66"/>
      <c r="N3465" s="66"/>
      <c r="O3465" s="66"/>
      <c r="P3465" s="66"/>
      <c r="Q3465" s="66"/>
      <c r="S3465" s="70"/>
      <c r="U3465" s="70"/>
      <c r="W3465" s="70"/>
      <c r="Y3465" s="70"/>
    </row>
    <row r="3466" spans="1:25" s="69" customFormat="1" x14ac:dyDescent="0.2">
      <c r="A3466" s="66" t="s">
        <v>27</v>
      </c>
      <c r="B3466" s="66" t="s">
        <v>24</v>
      </c>
      <c r="C3466" s="66" t="s">
        <v>0</v>
      </c>
      <c r="D3466" s="66" t="s">
        <v>313</v>
      </c>
      <c r="E3466" s="76">
        <f>+IF(ISNUMBER(DATA!F955),DATA!F955,"n/a")</f>
        <v>104835.18</v>
      </c>
      <c r="F3466" s="77">
        <f>+IF(ISNUMBER(DATA!G955),DATA!G955,"n/a")</f>
        <v>5.5830458039963704E-3</v>
      </c>
      <c r="G3466" s="76">
        <f>+IF(ISNUMBER(DATA!P955),DATA!P955,"n/a")</f>
        <v>348520.86</v>
      </c>
      <c r="H3466" s="77">
        <f>+IF(ISNUMBER(DATA!Q955),DATA!Q955,"n/a")</f>
        <v>-3.1169252119580401E-3</v>
      </c>
      <c r="I3466" s="76">
        <f>+IF(ISNUMBER(DATA!Z955),DATA!Z955,"n/a")</f>
        <v>661740.22</v>
      </c>
      <c r="J3466" s="77">
        <f>+IF(ISNUMBER(DATA!AA955),DATA!AA955,"n/a")</f>
        <v>-1.5914551300296099E-2</v>
      </c>
      <c r="K3466" s="76">
        <f>+IF(ISNUMBER(DATA!AJ955),DATA!AJ955,"n/a")</f>
        <v>1292582.9099999999</v>
      </c>
      <c r="L3466" s="77">
        <f>+IF(ISNUMBER(DATA!AK955),DATA!AK955,"n/a")</f>
        <v>7.1000562668744401E-4</v>
      </c>
      <c r="M3466" s="66"/>
      <c r="N3466" s="66"/>
      <c r="O3466" s="66"/>
      <c r="P3466" s="66"/>
      <c r="Q3466" s="66"/>
      <c r="S3466" s="70"/>
      <c r="U3466" s="70"/>
      <c r="W3466" s="70"/>
      <c r="Y3466" s="70"/>
    </row>
    <row r="3467" spans="1:25" s="69" customFormat="1" x14ac:dyDescent="0.2">
      <c r="A3467" s="66" t="s">
        <v>27</v>
      </c>
      <c r="B3467" s="66" t="s">
        <v>24</v>
      </c>
      <c r="C3467" s="66" t="s">
        <v>0</v>
      </c>
      <c r="D3467" s="66" t="s">
        <v>314</v>
      </c>
      <c r="E3467" s="76">
        <f>+IF(ISNUMBER(DATA!F956),DATA!F956,"n/a")</f>
        <v>199695.78</v>
      </c>
      <c r="F3467" s="77">
        <f>+IF(ISNUMBER(DATA!G956),DATA!G956,"n/a")</f>
        <v>-6.3534017810486898E-2</v>
      </c>
      <c r="G3467" s="76">
        <f>+IF(ISNUMBER(DATA!P956),DATA!P956,"n/a")</f>
        <v>689918.82</v>
      </c>
      <c r="H3467" s="77">
        <f>+IF(ISNUMBER(DATA!Q956),DATA!Q956,"n/a")</f>
        <v>-3.1187538032996499E-2</v>
      </c>
      <c r="I3467" s="76">
        <f>+IF(ISNUMBER(DATA!Z956),DATA!Z956,"n/a")</f>
        <v>1321178.24</v>
      </c>
      <c r="J3467" s="77">
        <f>+IF(ISNUMBER(DATA!AA956),DATA!AA956,"n/a")</f>
        <v>-0.11070921697431001</v>
      </c>
      <c r="K3467" s="76">
        <f>+IF(ISNUMBER(DATA!AJ956),DATA!AJ956,"n/a")</f>
        <v>2579437.52</v>
      </c>
      <c r="L3467" s="77">
        <f>+IF(ISNUMBER(DATA!AK956),DATA!AK956,"n/a")</f>
        <v>-0.16333536820160499</v>
      </c>
      <c r="M3467" s="66"/>
      <c r="N3467" s="66"/>
      <c r="O3467" s="66"/>
      <c r="P3467" s="66"/>
      <c r="Q3467" s="66"/>
      <c r="S3467" s="70"/>
      <c r="U3467" s="70"/>
      <c r="W3467" s="70"/>
      <c r="Y3467" s="70"/>
    </row>
    <row r="3468" spans="1:25" s="69" customFormat="1" x14ac:dyDescent="0.2">
      <c r="A3468" s="66" t="s">
        <v>27</v>
      </c>
      <c r="B3468" s="66" t="s">
        <v>24</v>
      </c>
      <c r="C3468" s="66" t="s">
        <v>0</v>
      </c>
      <c r="D3468" s="66" t="s">
        <v>315</v>
      </c>
      <c r="E3468" s="76">
        <f>+IF(ISNUMBER(DATA!F957),DATA!F957,"n/a")</f>
        <v>245443.91</v>
      </c>
      <c r="F3468" s="77">
        <f>+IF(ISNUMBER(DATA!G957),DATA!G957,"n/a")</f>
        <v>0.105426130841384</v>
      </c>
      <c r="G3468" s="76">
        <f>+IF(ISNUMBER(DATA!P957),DATA!P957,"n/a")</f>
        <v>850923.83</v>
      </c>
      <c r="H3468" s="77">
        <f>+IF(ISNUMBER(DATA!Q957),DATA!Q957,"n/a")</f>
        <v>0.16465564687918</v>
      </c>
      <c r="I3468" s="76">
        <f>+IF(ISNUMBER(DATA!Z957),DATA!Z957,"n/a")</f>
        <v>1644002.15</v>
      </c>
      <c r="J3468" s="77">
        <f>+IF(ISNUMBER(DATA!AA957),DATA!AA957,"n/a")</f>
        <v>0.15349810789019899</v>
      </c>
      <c r="K3468" s="76">
        <f>+IF(ISNUMBER(DATA!AJ957),DATA!AJ957,"n/a")</f>
        <v>2995822.16</v>
      </c>
      <c r="L3468" s="77">
        <f>+IF(ISNUMBER(DATA!AK957),DATA!AK957,"n/a")</f>
        <v>0.13893403709948901</v>
      </c>
      <c r="M3468" s="66"/>
      <c r="N3468" s="66"/>
      <c r="O3468" s="66"/>
      <c r="P3468" s="66"/>
      <c r="Q3468" s="66"/>
      <c r="S3468" s="70"/>
      <c r="U3468" s="70"/>
      <c r="W3468" s="70"/>
      <c r="Y3468" s="70"/>
    </row>
    <row r="3469" spans="1:25" s="69" customFormat="1" x14ac:dyDescent="0.2">
      <c r="A3469" s="66" t="s">
        <v>27</v>
      </c>
      <c r="B3469" s="66" t="s">
        <v>24</v>
      </c>
      <c r="C3469" s="66" t="s">
        <v>0</v>
      </c>
      <c r="D3469" s="66" t="s">
        <v>316</v>
      </c>
      <c r="E3469" s="76">
        <f>+IF(ISNUMBER(DATA!F958),DATA!F958,"n/a")</f>
        <v>160116.26999999999</v>
      </c>
      <c r="F3469" s="77">
        <f>+IF(ISNUMBER(DATA!G958),DATA!G958,"n/a")</f>
        <v>0.19404620019427901</v>
      </c>
      <c r="G3469" s="76">
        <f>+IF(ISNUMBER(DATA!P958),DATA!P958,"n/a")</f>
        <v>491277.14</v>
      </c>
      <c r="H3469" s="77">
        <f>+IF(ISNUMBER(DATA!Q958),DATA!Q958,"n/a")</f>
        <v>4.36087080995134E-2</v>
      </c>
      <c r="I3469" s="76">
        <f>+IF(ISNUMBER(DATA!Z958),DATA!Z958,"n/a")</f>
        <v>898204.94</v>
      </c>
      <c r="J3469" s="77">
        <f>+IF(ISNUMBER(DATA!AA958),DATA!AA958,"n/a")</f>
        <v>3.88419504232465E-2</v>
      </c>
      <c r="K3469" s="76">
        <f>+IF(ISNUMBER(DATA!AJ958),DATA!AJ958,"n/a")</f>
        <v>1687095.08</v>
      </c>
      <c r="L3469" s="77">
        <f>+IF(ISNUMBER(DATA!AK958),DATA!AK958,"n/a")</f>
        <v>8.9612067070000301E-2</v>
      </c>
      <c r="M3469" s="66"/>
      <c r="N3469" s="66"/>
      <c r="O3469" s="66"/>
      <c r="P3469" s="66"/>
      <c r="Q3469" s="66"/>
      <c r="S3469" s="70"/>
      <c r="U3469" s="70"/>
      <c r="W3469" s="70"/>
      <c r="Y3469" s="70"/>
    </row>
    <row r="3470" spans="1:25" s="69" customFormat="1" x14ac:dyDescent="0.2">
      <c r="A3470" s="66" t="s">
        <v>27</v>
      </c>
      <c r="B3470" s="66" t="s">
        <v>24</v>
      </c>
      <c r="C3470" s="66" t="s">
        <v>0</v>
      </c>
      <c r="D3470" s="66" t="s">
        <v>317</v>
      </c>
      <c r="E3470" s="76">
        <f>+IF(ISNUMBER(DATA!F959),DATA!F959,"n/a")</f>
        <v>85625.279999999999</v>
      </c>
      <c r="F3470" s="77">
        <f>+IF(ISNUMBER(DATA!G959),DATA!G959,"n/a")</f>
        <v>0.21155653482805101</v>
      </c>
      <c r="G3470" s="76">
        <f>+IF(ISNUMBER(DATA!P959),DATA!P959,"n/a")</f>
        <v>303624.25</v>
      </c>
      <c r="H3470" s="77">
        <f>+IF(ISNUMBER(DATA!Q959),DATA!Q959,"n/a")</f>
        <v>0.22181670840940701</v>
      </c>
      <c r="I3470" s="76">
        <f>+IF(ISNUMBER(DATA!Z959),DATA!Z959,"n/a")</f>
        <v>582626.29</v>
      </c>
      <c r="J3470" s="77">
        <f>+IF(ISNUMBER(DATA!AA959),DATA!AA959,"n/a")</f>
        <v>0.204461163358579</v>
      </c>
      <c r="K3470" s="76">
        <f>+IF(ISNUMBER(DATA!AJ959),DATA!AJ959,"n/a")</f>
        <v>1044569.38</v>
      </c>
      <c r="L3470" s="77">
        <f>+IF(ISNUMBER(DATA!AK959),DATA!AK959,"n/a")</f>
        <v>0.189410443336646</v>
      </c>
      <c r="M3470" s="66"/>
      <c r="N3470" s="66"/>
      <c r="O3470" s="66"/>
      <c r="P3470" s="66"/>
      <c r="Q3470" s="66"/>
      <c r="S3470" s="70"/>
      <c r="U3470" s="70"/>
      <c r="W3470" s="70"/>
      <c r="Y3470" s="70"/>
    </row>
    <row r="3471" spans="1:25" s="69" customFormat="1" x14ac:dyDescent="0.2">
      <c r="A3471" s="66" t="s">
        <v>27</v>
      </c>
      <c r="B3471" s="66" t="s">
        <v>24</v>
      </c>
      <c r="C3471" s="66" t="s">
        <v>0</v>
      </c>
      <c r="D3471" s="66" t="s">
        <v>318</v>
      </c>
      <c r="E3471" s="76">
        <f>+IF(ISNUMBER(DATA!F960),DATA!F960,"n/a")</f>
        <v>195832.16</v>
      </c>
      <c r="F3471" s="77">
        <f>+IF(ISNUMBER(DATA!G960),DATA!G960,"n/a")</f>
        <v>0.30078313813609298</v>
      </c>
      <c r="G3471" s="76">
        <f>+IF(ISNUMBER(DATA!P960),DATA!P960,"n/a")</f>
        <v>611200.27</v>
      </c>
      <c r="H3471" s="77">
        <f>+IF(ISNUMBER(DATA!Q960),DATA!Q960,"n/a")</f>
        <v>0.13382762655496599</v>
      </c>
      <c r="I3471" s="76">
        <f>+IF(ISNUMBER(DATA!Z960),DATA!Z960,"n/a")</f>
        <v>1142624.22</v>
      </c>
      <c r="J3471" s="77">
        <f>+IF(ISNUMBER(DATA!AA960),DATA!AA960,"n/a")</f>
        <v>0.137349171794235</v>
      </c>
      <c r="K3471" s="76">
        <f>+IF(ISNUMBER(DATA!AJ960),DATA!AJ960,"n/a")</f>
        <v>2010387.89</v>
      </c>
      <c r="L3471" s="77">
        <f>+IF(ISNUMBER(DATA!AK960),DATA!AK960,"n/a")</f>
        <v>0.159952151108565</v>
      </c>
      <c r="M3471" s="66"/>
      <c r="N3471" s="66"/>
      <c r="O3471" s="66"/>
      <c r="P3471" s="66"/>
      <c r="Q3471" s="66"/>
      <c r="S3471" s="70"/>
      <c r="U3471" s="70"/>
      <c r="W3471" s="70"/>
      <c r="Y3471" s="70"/>
    </row>
    <row r="3472" spans="1:25" s="69" customFormat="1" x14ac:dyDescent="0.2">
      <c r="A3472" s="66" t="s">
        <v>27</v>
      </c>
      <c r="B3472" s="66" t="s">
        <v>24</v>
      </c>
      <c r="C3472" s="66" t="s">
        <v>0</v>
      </c>
      <c r="D3472" s="66" t="s">
        <v>344</v>
      </c>
      <c r="E3472" s="76">
        <f>+IF(ISNUMBER(DATA!F961),DATA!F961,"n/a")</f>
        <v>43537.46</v>
      </c>
      <c r="F3472" s="77">
        <f>+IF(ISNUMBER(DATA!G961),DATA!G961,"n/a")</f>
        <v>0.173646776946658</v>
      </c>
      <c r="G3472" s="76">
        <f>+IF(ISNUMBER(DATA!P961),DATA!P961,"n/a")</f>
        <v>142065.29</v>
      </c>
      <c r="H3472" s="77">
        <f>+IF(ISNUMBER(DATA!Q961),DATA!Q961,"n/a")</f>
        <v>0.15542272493447801</v>
      </c>
      <c r="I3472" s="76">
        <f>+IF(ISNUMBER(DATA!Z961),DATA!Z961,"n/a")</f>
        <v>260124.64</v>
      </c>
      <c r="J3472" s="77">
        <f>+IF(ISNUMBER(DATA!AA961),DATA!AA961,"n/a")</f>
        <v>0.17228226513954201</v>
      </c>
      <c r="K3472" s="76">
        <f>+IF(ISNUMBER(DATA!AJ961),DATA!AJ961,"n/a")</f>
        <v>504369.27</v>
      </c>
      <c r="L3472" s="77">
        <f>+IF(ISNUMBER(DATA!AK961),DATA!AK961,"n/a")</f>
        <v>0.22861361627985899</v>
      </c>
      <c r="M3472" s="66"/>
      <c r="N3472" s="66"/>
      <c r="O3472" s="66"/>
      <c r="P3472" s="66"/>
      <c r="Q3472" s="66"/>
      <c r="S3472" s="70"/>
      <c r="U3472" s="70"/>
      <c r="W3472" s="70"/>
      <c r="Y3472" s="70"/>
    </row>
    <row r="3473" spans="1:25" s="69" customFormat="1" x14ac:dyDescent="0.2">
      <c r="A3473" s="66" t="s">
        <v>27</v>
      </c>
      <c r="B3473" s="66" t="s">
        <v>24</v>
      </c>
      <c r="C3473" s="66" t="s">
        <v>0</v>
      </c>
      <c r="D3473" s="66" t="s">
        <v>345</v>
      </c>
      <c r="E3473" s="76">
        <f>+IF(ISNUMBER(DATA!F962),DATA!F962,"n/a")</f>
        <v>151063.25</v>
      </c>
      <c r="F3473" s="77">
        <f>+IF(ISNUMBER(DATA!G962),DATA!G962,"n/a")</f>
        <v>0.103862969606643</v>
      </c>
      <c r="G3473" s="76">
        <f>+IF(ISNUMBER(DATA!P962),DATA!P962,"n/a")</f>
        <v>507514</v>
      </c>
      <c r="H3473" s="77">
        <f>+IF(ISNUMBER(DATA!Q962),DATA!Q962,"n/a")</f>
        <v>0.11766033435775</v>
      </c>
      <c r="I3473" s="76">
        <f>+IF(ISNUMBER(DATA!Z962),DATA!Z962,"n/a")</f>
        <v>957983.23</v>
      </c>
      <c r="J3473" s="77">
        <f>+IF(ISNUMBER(DATA!AA962),DATA!AA962,"n/a")</f>
        <v>0.123369982728412</v>
      </c>
      <c r="K3473" s="76">
        <f>+IF(ISNUMBER(DATA!AJ962),DATA!AJ962,"n/a")</f>
        <v>1819871.77</v>
      </c>
      <c r="L3473" s="77">
        <f>+IF(ISNUMBER(DATA!AK962),DATA!AK962,"n/a")</f>
        <v>0.259695664324543</v>
      </c>
      <c r="M3473" s="66"/>
      <c r="N3473" s="66"/>
      <c r="O3473" s="66"/>
      <c r="P3473" s="66"/>
      <c r="Q3473" s="66"/>
      <c r="S3473" s="70"/>
      <c r="U3473" s="70"/>
      <c r="W3473" s="70"/>
      <c r="Y3473" s="70"/>
    </row>
    <row r="3474" spans="1:25" x14ac:dyDescent="0.2">
      <c r="E3474" s="100"/>
      <c r="F3474" s="102"/>
      <c r="G3474" s="100"/>
      <c r="H3474" s="102"/>
      <c r="I3474" s="100"/>
      <c r="J3474" s="102"/>
      <c r="K3474" s="100"/>
      <c r="L3474" s="102"/>
    </row>
    <row r="3475" spans="1:25" s="69" customFormat="1" x14ac:dyDescent="0.2">
      <c r="A3475" s="66" t="s">
        <v>27</v>
      </c>
      <c r="B3475" s="66" t="s">
        <v>24</v>
      </c>
      <c r="C3475" s="66" t="s">
        <v>9</v>
      </c>
      <c r="D3475" s="66" t="s">
        <v>271</v>
      </c>
      <c r="E3475" s="86">
        <f>+IF(ISNUMBER(DATA!H913),DATA!H913,"n/a")</f>
        <v>16756.669999999998</v>
      </c>
      <c r="F3475" s="77">
        <f>+IF(ISNUMBER(DATA!I913),DATA!I913,"n/a")</f>
        <v>3.7393198771472298E-2</v>
      </c>
      <c r="G3475" s="86">
        <f>+IF(ISNUMBER(DATA!R913),DATA!R913,"n/a")</f>
        <v>55009.919999999998</v>
      </c>
      <c r="H3475" s="77">
        <f>+IF(ISNUMBER(DATA!S913),DATA!S913,"n/a")</f>
        <v>0.23473458666969499</v>
      </c>
      <c r="I3475" s="86">
        <f>+IF(ISNUMBER(DATA!AB913),DATA!AB913,"n/a")</f>
        <v>103130.47</v>
      </c>
      <c r="J3475" s="77">
        <f>+IF(ISNUMBER(DATA!AC913),DATA!AC913,"n/a")</f>
        <v>0.19793437700552599</v>
      </c>
      <c r="K3475" s="86">
        <f>+IF(ISNUMBER(DATA!AL913),DATA!AL913,"n/a")</f>
        <v>185854.96</v>
      </c>
      <c r="L3475" s="77">
        <f>+IF(ISNUMBER(DATA!AM913),DATA!AM913,"n/a")</f>
        <v>0.21187289452077199</v>
      </c>
      <c r="M3475" s="66"/>
      <c r="N3475" s="66"/>
      <c r="O3475" s="66"/>
      <c r="P3475" s="66"/>
      <c r="Q3475" s="66"/>
      <c r="S3475" s="70"/>
      <c r="U3475" s="70"/>
      <c r="W3475" s="70"/>
      <c r="Y3475" s="70"/>
    </row>
    <row r="3476" spans="1:25" s="69" customFormat="1" x14ac:dyDescent="0.2">
      <c r="A3476" s="66" t="s">
        <v>27</v>
      </c>
      <c r="B3476" s="66" t="s">
        <v>24</v>
      </c>
      <c r="C3476" s="66" t="s">
        <v>9</v>
      </c>
      <c r="D3476" s="66" t="s">
        <v>272</v>
      </c>
      <c r="E3476" s="86">
        <f>+IF(ISNUMBER(DATA!H914),DATA!H914,"n/a")</f>
        <v>37126.71</v>
      </c>
      <c r="F3476" s="77">
        <f>+IF(ISNUMBER(DATA!I914),DATA!I914,"n/a")</f>
        <v>0.490275422325606</v>
      </c>
      <c r="G3476" s="86">
        <f>+IF(ISNUMBER(DATA!R914),DATA!R914,"n/a")</f>
        <v>122230.37</v>
      </c>
      <c r="H3476" s="77">
        <f>+IF(ISNUMBER(DATA!S914),DATA!S914,"n/a")</f>
        <v>0.41025485119046901</v>
      </c>
      <c r="I3476" s="86">
        <f>+IF(ISNUMBER(DATA!AB914),DATA!AB914,"n/a")</f>
        <v>218778.79</v>
      </c>
      <c r="J3476" s="77">
        <f>+IF(ISNUMBER(DATA!AC914),DATA!AC914,"n/a")</f>
        <v>0.30907036163463197</v>
      </c>
      <c r="K3476" s="86">
        <f>+IF(ISNUMBER(DATA!AL914),DATA!AL914,"n/a")</f>
        <v>378595</v>
      </c>
      <c r="L3476" s="77">
        <f>+IF(ISNUMBER(DATA!AM914),DATA!AM914,"n/a")</f>
        <v>0.16712692130325499</v>
      </c>
      <c r="M3476" s="66"/>
      <c r="N3476" s="66"/>
      <c r="O3476" s="66"/>
      <c r="P3476" s="66"/>
      <c r="Q3476" s="66"/>
      <c r="S3476" s="70"/>
      <c r="U3476" s="70"/>
      <c r="W3476" s="70"/>
      <c r="Y3476" s="70"/>
    </row>
    <row r="3477" spans="1:25" s="69" customFormat="1" x14ac:dyDescent="0.2">
      <c r="A3477" s="66" t="s">
        <v>27</v>
      </c>
      <c r="B3477" s="66" t="s">
        <v>24</v>
      </c>
      <c r="C3477" s="66" t="s">
        <v>9</v>
      </c>
      <c r="D3477" s="66" t="s">
        <v>273</v>
      </c>
      <c r="E3477" s="86">
        <f>+IF(ISNUMBER(DATA!H915),DATA!H915,"n/a")</f>
        <v>59350.69</v>
      </c>
      <c r="F3477" s="77">
        <f>+IF(ISNUMBER(DATA!I915),DATA!I915,"n/a")</f>
        <v>0.12680628649974601</v>
      </c>
      <c r="G3477" s="86">
        <f>+IF(ISNUMBER(DATA!R915),DATA!R915,"n/a")</f>
        <v>202097.75</v>
      </c>
      <c r="H3477" s="77">
        <f>+IF(ISNUMBER(DATA!S915),DATA!S915,"n/a")</f>
        <v>1.38464573899067E-2</v>
      </c>
      <c r="I3477" s="86">
        <f>+IF(ISNUMBER(DATA!AB915),DATA!AB915,"n/a")</f>
        <v>380788.97</v>
      </c>
      <c r="J3477" s="77">
        <f>+IF(ISNUMBER(DATA!AC915),DATA!AC915,"n/a")</f>
        <v>-0.110708424630624</v>
      </c>
      <c r="K3477" s="86">
        <f>+IF(ISNUMBER(DATA!AL915),DATA!AL915,"n/a")</f>
        <v>694503.26</v>
      </c>
      <c r="L3477" s="77">
        <f>+IF(ISNUMBER(DATA!AM915),DATA!AM915,"n/a")</f>
        <v>-0.14491786442139901</v>
      </c>
      <c r="M3477" s="66"/>
      <c r="N3477" s="66"/>
      <c r="O3477" s="66"/>
      <c r="P3477" s="66"/>
      <c r="Q3477" s="66"/>
      <c r="S3477" s="70"/>
      <c r="U3477" s="70"/>
      <c r="W3477" s="70"/>
      <c r="Y3477" s="70"/>
    </row>
    <row r="3478" spans="1:25" s="69" customFormat="1" x14ac:dyDescent="0.2">
      <c r="A3478" s="66" t="s">
        <v>27</v>
      </c>
      <c r="B3478" s="66" t="s">
        <v>24</v>
      </c>
      <c r="C3478" s="66" t="s">
        <v>9</v>
      </c>
      <c r="D3478" s="66" t="s">
        <v>274</v>
      </c>
      <c r="E3478" s="86">
        <f>+IF(ISNUMBER(DATA!H916),DATA!H916,"n/a")</f>
        <v>25746.17</v>
      </c>
      <c r="F3478" s="77">
        <f>+IF(ISNUMBER(DATA!I916),DATA!I916,"n/a")</f>
        <v>0.33949314363635702</v>
      </c>
      <c r="G3478" s="86">
        <f>+IF(ISNUMBER(DATA!R916),DATA!R916,"n/a")</f>
        <v>79960.899999999994</v>
      </c>
      <c r="H3478" s="77">
        <f>+IF(ISNUMBER(DATA!S916),DATA!S916,"n/a")</f>
        <v>0.180257681773283</v>
      </c>
      <c r="I3478" s="86">
        <f>+IF(ISNUMBER(DATA!AB916),DATA!AB916,"n/a")</f>
        <v>143599.91</v>
      </c>
      <c r="J3478" s="77">
        <f>+IF(ISNUMBER(DATA!AC916),DATA!AC916,"n/a")</f>
        <v>0.134562696519063</v>
      </c>
      <c r="K3478" s="86">
        <f>+IF(ISNUMBER(DATA!AL916),DATA!AL916,"n/a")</f>
        <v>268869.01</v>
      </c>
      <c r="L3478" s="77">
        <f>+IF(ISNUMBER(DATA!AM916),DATA!AM916,"n/a")</f>
        <v>0.13517795469286201</v>
      </c>
      <c r="M3478" s="66"/>
      <c r="N3478" s="66"/>
      <c r="O3478" s="66"/>
      <c r="P3478" s="66"/>
      <c r="Q3478" s="66"/>
      <c r="S3478" s="70"/>
      <c r="U3478" s="70"/>
      <c r="W3478" s="70"/>
      <c r="Y3478" s="70"/>
    </row>
    <row r="3479" spans="1:25" s="69" customFormat="1" x14ac:dyDescent="0.2">
      <c r="A3479" s="66" t="s">
        <v>27</v>
      </c>
      <c r="B3479" s="66" t="s">
        <v>24</v>
      </c>
      <c r="C3479" s="66" t="s">
        <v>9</v>
      </c>
      <c r="D3479" s="66" t="s">
        <v>275</v>
      </c>
      <c r="E3479" s="86">
        <f>+IF(ISNUMBER(DATA!H917),DATA!H917,"n/a")</f>
        <v>58259.53</v>
      </c>
      <c r="F3479" s="77">
        <f>+IF(ISNUMBER(DATA!I917),DATA!I917,"n/a")</f>
        <v>3.0008385460322501E-2</v>
      </c>
      <c r="G3479" s="86">
        <f>+IF(ISNUMBER(DATA!R917),DATA!R917,"n/a")</f>
        <v>191509.3</v>
      </c>
      <c r="H3479" s="77">
        <f>+IF(ISNUMBER(DATA!S917),DATA!S917,"n/a")</f>
        <v>-8.7007358315667097E-2</v>
      </c>
      <c r="I3479" s="86">
        <f>+IF(ISNUMBER(DATA!AB917),DATA!AB917,"n/a")</f>
        <v>367703.93</v>
      </c>
      <c r="J3479" s="77">
        <f>+IF(ISNUMBER(DATA!AC917),DATA!AC917,"n/a")</f>
        <v>-0.167371223402556</v>
      </c>
      <c r="K3479" s="86">
        <f>+IF(ISNUMBER(DATA!AL917),DATA!AL917,"n/a")</f>
        <v>717472.61</v>
      </c>
      <c r="L3479" s="77">
        <f>+IF(ISNUMBER(DATA!AM917),DATA!AM917,"n/a")</f>
        <v>-0.121718328269076</v>
      </c>
      <c r="M3479" s="66"/>
      <c r="N3479" s="66"/>
      <c r="O3479" s="66"/>
      <c r="P3479" s="66"/>
      <c r="Q3479" s="66"/>
      <c r="S3479" s="70"/>
      <c r="U3479" s="70"/>
      <c r="W3479" s="70"/>
      <c r="Y3479" s="70"/>
    </row>
    <row r="3480" spans="1:25" s="69" customFormat="1" x14ac:dyDescent="0.2">
      <c r="A3480" s="66" t="s">
        <v>27</v>
      </c>
      <c r="B3480" s="66" t="s">
        <v>24</v>
      </c>
      <c r="C3480" s="66" t="s">
        <v>9</v>
      </c>
      <c r="D3480" s="66" t="s">
        <v>276</v>
      </c>
      <c r="E3480" s="86">
        <f>+IF(ISNUMBER(DATA!H918),DATA!H918,"n/a")</f>
        <v>24979.35</v>
      </c>
      <c r="F3480" s="77">
        <f>+IF(ISNUMBER(DATA!I918),DATA!I918,"n/a")</f>
        <v>-1.8749135785398299E-2</v>
      </c>
      <c r="G3480" s="86">
        <f>+IF(ISNUMBER(DATA!R918),DATA!R918,"n/a")</f>
        <v>90327.79</v>
      </c>
      <c r="H3480" s="77">
        <f>+IF(ISNUMBER(DATA!S918),DATA!S918,"n/a")</f>
        <v>-4.0586183122521399E-3</v>
      </c>
      <c r="I3480" s="86">
        <f>+IF(ISNUMBER(DATA!AB918),DATA!AB918,"n/a")</f>
        <v>175151.31</v>
      </c>
      <c r="J3480" s="77">
        <f>+IF(ISNUMBER(DATA!AC918),DATA!AC918,"n/a")</f>
        <v>3.3260453588197301E-3</v>
      </c>
      <c r="K3480" s="86">
        <f>+IF(ISNUMBER(DATA!AL918),DATA!AL918,"n/a")</f>
        <v>333254.83</v>
      </c>
      <c r="L3480" s="77">
        <f>+IF(ISNUMBER(DATA!AM918),DATA!AM918,"n/a")</f>
        <v>-5.2654053724262503E-3</v>
      </c>
      <c r="M3480" s="66"/>
      <c r="N3480" s="66"/>
      <c r="O3480" s="66"/>
      <c r="P3480" s="66"/>
      <c r="Q3480" s="66"/>
      <c r="S3480" s="70"/>
      <c r="U3480" s="70"/>
      <c r="W3480" s="70"/>
      <c r="Y3480" s="70"/>
    </row>
    <row r="3481" spans="1:25" s="69" customFormat="1" x14ac:dyDescent="0.2">
      <c r="A3481" s="66" t="s">
        <v>27</v>
      </c>
      <c r="B3481" s="66" t="s">
        <v>24</v>
      </c>
      <c r="C3481" s="66" t="s">
        <v>9</v>
      </c>
      <c r="D3481" s="66" t="s">
        <v>277</v>
      </c>
      <c r="E3481" s="86">
        <f>+IF(ISNUMBER(DATA!H919),DATA!H919,"n/a")</f>
        <v>12252.15</v>
      </c>
      <c r="F3481" s="77">
        <f>+IF(ISNUMBER(DATA!I919),DATA!I919,"n/a")</f>
        <v>-2.9777822474954901E-2</v>
      </c>
      <c r="G3481" s="86">
        <f>+IF(ISNUMBER(DATA!R919),DATA!R919,"n/a")</f>
        <v>39738.61</v>
      </c>
      <c r="H3481" s="77">
        <f>+IF(ISNUMBER(DATA!S919),DATA!S919,"n/a")</f>
        <v>-7.1598952229829094E-2</v>
      </c>
      <c r="I3481" s="86">
        <f>+IF(ISNUMBER(DATA!AB919),DATA!AB919,"n/a")</f>
        <v>76531.31</v>
      </c>
      <c r="J3481" s="77">
        <f>+IF(ISNUMBER(DATA!AC919),DATA!AC919,"n/a")</f>
        <v>-2.01889096705942E-2</v>
      </c>
      <c r="K3481" s="86">
        <f>+IF(ISNUMBER(DATA!AL919),DATA!AL919,"n/a")</f>
        <v>154841.21</v>
      </c>
      <c r="L3481" s="77">
        <f>+IF(ISNUMBER(DATA!AM919),DATA!AM919,"n/a")</f>
        <v>0.15400993332149299</v>
      </c>
      <c r="M3481" s="66"/>
      <c r="N3481" s="66"/>
      <c r="O3481" s="66"/>
      <c r="P3481" s="66"/>
      <c r="Q3481" s="66"/>
      <c r="S3481" s="70"/>
      <c r="U3481" s="70"/>
      <c r="W3481" s="70"/>
      <c r="Y3481" s="70"/>
    </row>
    <row r="3482" spans="1:25" s="69" customFormat="1" x14ac:dyDescent="0.2">
      <c r="A3482" s="66" t="s">
        <v>27</v>
      </c>
      <c r="B3482" s="66" t="s">
        <v>24</v>
      </c>
      <c r="C3482" s="66" t="s">
        <v>9</v>
      </c>
      <c r="D3482" s="66" t="s">
        <v>278</v>
      </c>
      <c r="E3482" s="86">
        <f>+IF(ISNUMBER(DATA!H920),DATA!H920,"n/a")</f>
        <v>61985.54</v>
      </c>
      <c r="F3482" s="77">
        <f>+IF(ISNUMBER(DATA!I920),DATA!I920,"n/a")</f>
        <v>0.24351421257056799</v>
      </c>
      <c r="G3482" s="86">
        <f>+IF(ISNUMBER(DATA!R920),DATA!R920,"n/a")</f>
        <v>207697.44</v>
      </c>
      <c r="H3482" s="77">
        <f>+IF(ISNUMBER(DATA!S920),DATA!S920,"n/a")</f>
        <v>0.26801728554141502</v>
      </c>
      <c r="I3482" s="86">
        <f>+IF(ISNUMBER(DATA!AB920),DATA!AB920,"n/a")</f>
        <v>373828.49</v>
      </c>
      <c r="J3482" s="77">
        <f>+IF(ISNUMBER(DATA!AC920),DATA!AC920,"n/a")</f>
        <v>0.23919956460935399</v>
      </c>
      <c r="K3482" s="86">
        <f>+IF(ISNUMBER(DATA!AL920),DATA!AL920,"n/a")</f>
        <v>647650.57999999996</v>
      </c>
      <c r="L3482" s="77">
        <f>+IF(ISNUMBER(DATA!AM920),DATA!AM920,"n/a")</f>
        <v>0.25116143570960098</v>
      </c>
      <c r="M3482" s="66"/>
      <c r="N3482" s="66"/>
      <c r="O3482" s="66"/>
      <c r="P3482" s="66"/>
      <c r="Q3482" s="66"/>
      <c r="S3482" s="70"/>
      <c r="U3482" s="70"/>
      <c r="W3482" s="70"/>
      <c r="Y3482" s="70"/>
    </row>
    <row r="3483" spans="1:25" s="69" customFormat="1" x14ac:dyDescent="0.2">
      <c r="A3483" s="66" t="s">
        <v>27</v>
      </c>
      <c r="B3483" s="66" t="s">
        <v>24</v>
      </c>
      <c r="C3483" s="66" t="s">
        <v>9</v>
      </c>
      <c r="D3483" s="66" t="s">
        <v>279</v>
      </c>
      <c r="E3483" s="86">
        <f>+IF(ISNUMBER(DATA!H921),DATA!H921,"n/a")</f>
        <v>23194.66</v>
      </c>
      <c r="F3483" s="77">
        <f>+IF(ISNUMBER(DATA!I921),DATA!I921,"n/a")</f>
        <v>2.7448492824588E-2</v>
      </c>
      <c r="G3483" s="86">
        <f>+IF(ISNUMBER(DATA!R921),DATA!R921,"n/a")</f>
        <v>81643.16</v>
      </c>
      <c r="H3483" s="77">
        <f>+IF(ISNUMBER(DATA!S921),DATA!S921,"n/a")</f>
        <v>9.5812651743843805E-2</v>
      </c>
      <c r="I3483" s="86">
        <f>+IF(ISNUMBER(DATA!AB921),DATA!AB921,"n/a")</f>
        <v>154256.49</v>
      </c>
      <c r="J3483" s="77">
        <f>+IF(ISNUMBER(DATA!AC921),DATA!AC921,"n/a")</f>
        <v>0.14226837178993501</v>
      </c>
      <c r="K3483" s="86">
        <f>+IF(ISNUMBER(DATA!AL921),DATA!AL921,"n/a")</f>
        <v>282746.38</v>
      </c>
      <c r="L3483" s="77">
        <f>+IF(ISNUMBER(DATA!AM921),DATA!AM921,"n/a")</f>
        <v>0.114645046546636</v>
      </c>
      <c r="M3483" s="66"/>
      <c r="N3483" s="66"/>
      <c r="O3483" s="66"/>
      <c r="P3483" s="66"/>
      <c r="Q3483" s="66"/>
      <c r="S3483" s="70"/>
      <c r="U3483" s="70"/>
      <c r="W3483" s="70"/>
      <c r="Y3483" s="70"/>
    </row>
    <row r="3484" spans="1:25" s="69" customFormat="1" x14ac:dyDescent="0.2">
      <c r="A3484" s="66" t="s">
        <v>27</v>
      </c>
      <c r="B3484" s="66" t="s">
        <v>24</v>
      </c>
      <c r="C3484" s="66" t="s">
        <v>9</v>
      </c>
      <c r="D3484" s="66" t="s">
        <v>280</v>
      </c>
      <c r="E3484" s="86">
        <f>+IF(ISNUMBER(DATA!H922),DATA!H922,"n/a")</f>
        <v>10223.459999999999</v>
      </c>
      <c r="F3484" s="77">
        <f>+IF(ISNUMBER(DATA!I922),DATA!I922,"n/a")</f>
        <v>7.7075434029332299E-2</v>
      </c>
      <c r="G3484" s="86">
        <f>+IF(ISNUMBER(DATA!R922),DATA!R922,"n/a")</f>
        <v>44009.86</v>
      </c>
      <c r="H3484" s="77">
        <f>+IF(ISNUMBER(DATA!S922),DATA!S922,"n/a")</f>
        <v>0.18545684139528301</v>
      </c>
      <c r="I3484" s="86">
        <f>+IF(ISNUMBER(DATA!AB922),DATA!AB922,"n/a")</f>
        <v>82500.56</v>
      </c>
      <c r="J3484" s="77">
        <f>+IF(ISNUMBER(DATA!AC922),DATA!AC922,"n/a")</f>
        <v>0.126549421660763</v>
      </c>
      <c r="K3484" s="86">
        <f>+IF(ISNUMBER(DATA!AL922),DATA!AL922,"n/a")</f>
        <v>162105.79999999999</v>
      </c>
      <c r="L3484" s="77">
        <f>+IF(ISNUMBER(DATA!AM922),DATA!AM922,"n/a")</f>
        <v>0.22184247554367401</v>
      </c>
      <c r="M3484" s="66"/>
      <c r="N3484" s="66"/>
      <c r="O3484" s="66"/>
      <c r="P3484" s="66"/>
      <c r="Q3484" s="66"/>
      <c r="S3484" s="70"/>
      <c r="U3484" s="70"/>
      <c r="W3484" s="70"/>
      <c r="Y3484" s="70"/>
    </row>
    <row r="3485" spans="1:25" s="69" customFormat="1" x14ac:dyDescent="0.2">
      <c r="A3485" s="66" t="s">
        <v>27</v>
      </c>
      <c r="B3485" s="66" t="s">
        <v>24</v>
      </c>
      <c r="C3485" s="66" t="s">
        <v>9</v>
      </c>
      <c r="D3485" s="66" t="s">
        <v>281</v>
      </c>
      <c r="E3485" s="86">
        <f>+IF(ISNUMBER(DATA!H923),DATA!H923,"n/a")</f>
        <v>13328.32</v>
      </c>
      <c r="F3485" s="77">
        <f>+IF(ISNUMBER(DATA!I923),DATA!I923,"n/a")</f>
        <v>-1.5830657231824301E-2</v>
      </c>
      <c r="G3485" s="86">
        <f>+IF(ISNUMBER(DATA!R923),DATA!R923,"n/a")</f>
        <v>45537.14</v>
      </c>
      <c r="H3485" s="77">
        <f>+IF(ISNUMBER(DATA!S923),DATA!S923,"n/a")</f>
        <v>-3.11242685635186E-2</v>
      </c>
      <c r="I3485" s="86">
        <f>+IF(ISNUMBER(DATA!AB923),DATA!AB923,"n/a")</f>
        <v>86188.75</v>
      </c>
      <c r="J3485" s="77">
        <f>+IF(ISNUMBER(DATA!AC923),DATA!AC923,"n/a")</f>
        <v>-7.2593556709936802E-3</v>
      </c>
      <c r="K3485" s="86">
        <f>+IF(ISNUMBER(DATA!AL923),DATA!AL923,"n/a")</f>
        <v>167761.35</v>
      </c>
      <c r="L3485" s="77">
        <f>+IF(ISNUMBER(DATA!AM923),DATA!AM923,"n/a")</f>
        <v>6.5831462880665895E-2</v>
      </c>
      <c r="M3485" s="66"/>
      <c r="N3485" s="66"/>
      <c r="O3485" s="66"/>
      <c r="P3485" s="66"/>
      <c r="Q3485" s="66"/>
      <c r="S3485" s="70"/>
      <c r="U3485" s="70"/>
      <c r="W3485" s="70"/>
      <c r="Y3485" s="70"/>
    </row>
    <row r="3486" spans="1:25" s="69" customFormat="1" x14ac:dyDescent="0.2">
      <c r="A3486" s="66" t="s">
        <v>27</v>
      </c>
      <c r="B3486" s="66" t="s">
        <v>24</v>
      </c>
      <c r="C3486" s="66" t="s">
        <v>9</v>
      </c>
      <c r="D3486" s="66" t="s">
        <v>282</v>
      </c>
      <c r="E3486" s="86">
        <f>+IF(ISNUMBER(DATA!H924),DATA!H924,"n/a")</f>
        <v>40286.01</v>
      </c>
      <c r="F3486" s="77">
        <f>+IF(ISNUMBER(DATA!I924),DATA!I924,"n/a")</f>
        <v>0.10196376316456</v>
      </c>
      <c r="G3486" s="86">
        <f>+IF(ISNUMBER(DATA!R924),DATA!R924,"n/a")</f>
        <v>136244.47</v>
      </c>
      <c r="H3486" s="77">
        <f>+IF(ISNUMBER(DATA!S924),DATA!S924,"n/a")</f>
        <v>0.131908734793695</v>
      </c>
      <c r="I3486" s="86">
        <f>+IF(ISNUMBER(DATA!AB924),DATA!AB924,"n/a")</f>
        <v>259582.23</v>
      </c>
      <c r="J3486" s="77">
        <f>+IF(ISNUMBER(DATA!AC924),DATA!AC924,"n/a")</f>
        <v>0.17424846120399301</v>
      </c>
      <c r="K3486" s="86">
        <f>+IF(ISNUMBER(DATA!AL924),DATA!AL924,"n/a")</f>
        <v>494091.91</v>
      </c>
      <c r="L3486" s="77">
        <f>+IF(ISNUMBER(DATA!AM924),DATA!AM924,"n/a")</f>
        <v>0.29867733816148201</v>
      </c>
      <c r="M3486" s="66"/>
      <c r="N3486" s="66"/>
      <c r="O3486" s="66"/>
      <c r="P3486" s="66"/>
      <c r="Q3486" s="66"/>
      <c r="S3486" s="70"/>
      <c r="U3486" s="70"/>
      <c r="W3486" s="70"/>
      <c r="Y3486" s="70"/>
    </row>
    <row r="3487" spans="1:25" s="69" customFormat="1" x14ac:dyDescent="0.2">
      <c r="A3487" s="66" t="s">
        <v>27</v>
      </c>
      <c r="B3487" s="66" t="s">
        <v>24</v>
      </c>
      <c r="C3487" s="66" t="s">
        <v>9</v>
      </c>
      <c r="D3487" s="66" t="s">
        <v>283</v>
      </c>
      <c r="E3487" s="86">
        <f>+IF(ISNUMBER(DATA!H925),DATA!H925,"n/a")</f>
        <v>46590.61</v>
      </c>
      <c r="F3487" s="77">
        <f>+IF(ISNUMBER(DATA!I925),DATA!I925,"n/a")</f>
        <v>0.25836971006828402</v>
      </c>
      <c r="G3487" s="86">
        <f>+IF(ISNUMBER(DATA!R925),DATA!R925,"n/a")</f>
        <v>151169.12</v>
      </c>
      <c r="H3487" s="77">
        <f>+IF(ISNUMBER(DATA!S925),DATA!S925,"n/a")</f>
        <v>0.26445878180811599</v>
      </c>
      <c r="I3487" s="86">
        <f>+IF(ISNUMBER(DATA!AB925),DATA!AB925,"n/a")</f>
        <v>289386.05</v>
      </c>
      <c r="J3487" s="77">
        <f>+IF(ISNUMBER(DATA!AC925),DATA!AC925,"n/a")</f>
        <v>0.27207300310297</v>
      </c>
      <c r="K3487" s="86">
        <f>+IF(ISNUMBER(DATA!AL925),DATA!AL925,"n/a")</f>
        <v>523965.44</v>
      </c>
      <c r="L3487" s="77">
        <f>+IF(ISNUMBER(DATA!AM925),DATA!AM925,"n/a")</f>
        <v>0.25484786408890497</v>
      </c>
      <c r="M3487" s="66"/>
      <c r="N3487" s="66"/>
      <c r="O3487" s="66"/>
      <c r="P3487" s="66"/>
      <c r="Q3487" s="66"/>
      <c r="S3487" s="70"/>
      <c r="U3487" s="70"/>
      <c r="W3487" s="70"/>
      <c r="Y3487" s="70"/>
    </row>
    <row r="3488" spans="1:25" s="69" customFormat="1" x14ac:dyDescent="0.2">
      <c r="A3488" s="66" t="s">
        <v>27</v>
      </c>
      <c r="B3488" s="66" t="s">
        <v>24</v>
      </c>
      <c r="C3488" s="66" t="s">
        <v>9</v>
      </c>
      <c r="D3488" s="66" t="s">
        <v>284</v>
      </c>
      <c r="E3488" s="86">
        <f>+IF(ISNUMBER(DATA!H926),DATA!H926,"n/a")</f>
        <v>16156.45</v>
      </c>
      <c r="F3488" s="77">
        <f>+IF(ISNUMBER(DATA!I926),DATA!I926,"n/a")</f>
        <v>-0.15607215705939301</v>
      </c>
      <c r="G3488" s="86">
        <f>+IF(ISNUMBER(DATA!R926),DATA!R926,"n/a")</f>
        <v>52705.41</v>
      </c>
      <c r="H3488" s="77">
        <f>+IF(ISNUMBER(DATA!S926),DATA!S926,"n/a")</f>
        <v>-0.178687555884809</v>
      </c>
      <c r="I3488" s="86">
        <f>+IF(ISNUMBER(DATA!AB926),DATA!AB926,"n/a")</f>
        <v>98628.58</v>
      </c>
      <c r="J3488" s="77">
        <f>+IF(ISNUMBER(DATA!AC926),DATA!AC926,"n/a")</f>
        <v>-0.171625214435245</v>
      </c>
      <c r="K3488" s="86">
        <f>+IF(ISNUMBER(DATA!AL926),DATA!AL926,"n/a")</f>
        <v>186484.38</v>
      </c>
      <c r="L3488" s="77">
        <f>+IF(ISNUMBER(DATA!AM926),DATA!AM926,"n/a")</f>
        <v>-0.121016806199457</v>
      </c>
      <c r="M3488" s="66"/>
      <c r="N3488" s="66"/>
      <c r="O3488" s="66"/>
      <c r="P3488" s="66"/>
      <c r="Q3488" s="66"/>
      <c r="S3488" s="70"/>
      <c r="U3488" s="70"/>
      <c r="W3488" s="70"/>
      <c r="Y3488" s="70"/>
    </row>
    <row r="3489" spans="1:25" s="69" customFormat="1" x14ac:dyDescent="0.2">
      <c r="A3489" s="66" t="s">
        <v>27</v>
      </c>
      <c r="B3489" s="66" t="s">
        <v>24</v>
      </c>
      <c r="C3489" s="66" t="s">
        <v>9</v>
      </c>
      <c r="D3489" s="66" t="s">
        <v>285</v>
      </c>
      <c r="E3489" s="86">
        <f>+IF(ISNUMBER(DATA!H927),DATA!H927,"n/a")</f>
        <v>6796.97</v>
      </c>
      <c r="F3489" s="77">
        <f>+IF(ISNUMBER(DATA!I927),DATA!I927,"n/a")</f>
        <v>0.16513360440479699</v>
      </c>
      <c r="G3489" s="86">
        <f>+IF(ISNUMBER(DATA!R927),DATA!R927,"n/a")</f>
        <v>24368.15</v>
      </c>
      <c r="H3489" s="77">
        <f>+IF(ISNUMBER(DATA!S927),DATA!S927,"n/a")</f>
        <v>0.262595828816935</v>
      </c>
      <c r="I3489" s="86">
        <f>+IF(ISNUMBER(DATA!AB927),DATA!AB927,"n/a")</f>
        <v>49381.39</v>
      </c>
      <c r="J3489" s="77">
        <f>+IF(ISNUMBER(DATA!AC927),DATA!AC927,"n/a")</f>
        <v>0.36269032423279801</v>
      </c>
      <c r="K3489" s="86">
        <f>+IF(ISNUMBER(DATA!AL927),DATA!AL927,"n/a")</f>
        <v>90993.74</v>
      </c>
      <c r="L3489" s="77">
        <f>+IF(ISNUMBER(DATA!AM927),DATA!AM927,"n/a")</f>
        <v>0.28334008426059898</v>
      </c>
      <c r="M3489" s="66"/>
      <c r="N3489" s="66"/>
      <c r="O3489" s="66"/>
      <c r="P3489" s="66"/>
      <c r="Q3489" s="66"/>
      <c r="S3489" s="70"/>
      <c r="U3489" s="70"/>
      <c r="W3489" s="70"/>
      <c r="Y3489" s="70"/>
    </row>
    <row r="3490" spans="1:25" s="69" customFormat="1" x14ac:dyDescent="0.2">
      <c r="A3490" s="66" t="s">
        <v>27</v>
      </c>
      <c r="B3490" s="66" t="s">
        <v>24</v>
      </c>
      <c r="C3490" s="66" t="s">
        <v>9</v>
      </c>
      <c r="D3490" s="66" t="s">
        <v>286</v>
      </c>
      <c r="E3490" s="86">
        <f>+IF(ISNUMBER(DATA!H928),DATA!H928,"n/a")</f>
        <v>34424.660000000003</v>
      </c>
      <c r="F3490" s="77">
        <f>+IF(ISNUMBER(DATA!I928),DATA!I928,"n/a")</f>
        <v>0.125732019176058</v>
      </c>
      <c r="G3490" s="86">
        <f>+IF(ISNUMBER(DATA!R928),DATA!R928,"n/a")</f>
        <v>113587.68</v>
      </c>
      <c r="H3490" s="77">
        <f>+IF(ISNUMBER(DATA!S928),DATA!S928,"n/a")</f>
        <v>-1.5131393574942999E-4</v>
      </c>
      <c r="I3490" s="86">
        <f>+IF(ISNUMBER(DATA!AB928),DATA!AB928,"n/a")</f>
        <v>210007.67</v>
      </c>
      <c r="J3490" s="77">
        <f>+IF(ISNUMBER(DATA!AC928),DATA!AC928,"n/a")</f>
        <v>-0.17915778723718301</v>
      </c>
      <c r="K3490" s="86">
        <f>+IF(ISNUMBER(DATA!AL928),DATA!AL928,"n/a")</f>
        <v>398136.08</v>
      </c>
      <c r="L3490" s="77">
        <f>+IF(ISNUMBER(DATA!AM928),DATA!AM928,"n/a")</f>
        <v>-0.208229246757166</v>
      </c>
      <c r="M3490" s="66"/>
      <c r="N3490" s="66"/>
      <c r="O3490" s="66"/>
      <c r="P3490" s="66"/>
      <c r="Q3490" s="66"/>
      <c r="S3490" s="70"/>
      <c r="U3490" s="70"/>
      <c r="W3490" s="70"/>
      <c r="Y3490" s="70"/>
    </row>
    <row r="3491" spans="1:25" s="69" customFormat="1" x14ac:dyDescent="0.2">
      <c r="A3491" s="66" t="s">
        <v>27</v>
      </c>
      <c r="B3491" s="66" t="s">
        <v>24</v>
      </c>
      <c r="C3491" s="66" t="s">
        <v>9</v>
      </c>
      <c r="D3491" s="66" t="s">
        <v>287</v>
      </c>
      <c r="E3491" s="86">
        <f>+IF(ISNUMBER(DATA!H929),DATA!H929,"n/a")</f>
        <v>36165.03</v>
      </c>
      <c r="F3491" s="77">
        <f>+IF(ISNUMBER(DATA!I929),DATA!I929,"n/a")</f>
        <v>-0.127160526304992</v>
      </c>
      <c r="G3491" s="86">
        <f>+IF(ISNUMBER(DATA!R929),DATA!R929,"n/a")</f>
        <v>119097.49</v>
      </c>
      <c r="H3491" s="77">
        <f>+IF(ISNUMBER(DATA!S929),DATA!S929,"n/a")</f>
        <v>-3.4833363021004399E-2</v>
      </c>
      <c r="I3491" s="86">
        <f>+IF(ISNUMBER(DATA!AB929),DATA!AB929,"n/a")</f>
        <v>215346.68</v>
      </c>
      <c r="J3491" s="77">
        <f>+IF(ISNUMBER(DATA!AC929),DATA!AC929,"n/a")</f>
        <v>-0.22435550458550399</v>
      </c>
      <c r="K3491" s="86">
        <f>+IF(ISNUMBER(DATA!AL929),DATA!AL929,"n/a")</f>
        <v>403780</v>
      </c>
      <c r="L3491" s="77">
        <f>+IF(ISNUMBER(DATA!AM929),DATA!AM929,"n/a")</f>
        <v>-0.275342187159346</v>
      </c>
      <c r="M3491" s="66"/>
      <c r="N3491" s="66"/>
      <c r="O3491" s="66"/>
      <c r="P3491" s="66"/>
      <c r="Q3491" s="66"/>
      <c r="S3491" s="70"/>
      <c r="U3491" s="70"/>
      <c r="W3491" s="70"/>
      <c r="Y3491" s="70"/>
    </row>
    <row r="3492" spans="1:25" s="69" customFormat="1" x14ac:dyDescent="0.2">
      <c r="A3492" s="66" t="s">
        <v>27</v>
      </c>
      <c r="B3492" s="66" t="s">
        <v>24</v>
      </c>
      <c r="C3492" s="66" t="s">
        <v>9</v>
      </c>
      <c r="D3492" s="66" t="s">
        <v>288</v>
      </c>
      <c r="E3492" s="86">
        <f>+IF(ISNUMBER(DATA!H930),DATA!H930,"n/a")</f>
        <v>31714.98</v>
      </c>
      <c r="F3492" s="77">
        <f>+IF(ISNUMBER(DATA!I930),DATA!I930,"n/a")</f>
        <v>0.110815033681726</v>
      </c>
      <c r="G3492" s="86">
        <f>+IF(ISNUMBER(DATA!R930),DATA!R930,"n/a")</f>
        <v>108759.35</v>
      </c>
      <c r="H3492" s="77">
        <f>+IF(ISNUMBER(DATA!S930),DATA!S930,"n/a")</f>
        <v>0.19218103896852701</v>
      </c>
      <c r="I3492" s="86">
        <f>+IF(ISNUMBER(DATA!AB930),DATA!AB930,"n/a")</f>
        <v>206076.04</v>
      </c>
      <c r="J3492" s="77">
        <f>+IF(ISNUMBER(DATA!AC930),DATA!AC930,"n/a")</f>
        <v>0.243106486772286</v>
      </c>
      <c r="K3492" s="86">
        <f>+IF(ISNUMBER(DATA!AL930),DATA!AL930,"n/a")</f>
        <v>393970.02</v>
      </c>
      <c r="L3492" s="77">
        <f>+IF(ISNUMBER(DATA!AM930),DATA!AM930,"n/a")</f>
        <v>0.34285045925742402</v>
      </c>
      <c r="M3492" s="66"/>
      <c r="N3492" s="66"/>
      <c r="O3492" s="66"/>
      <c r="P3492" s="66"/>
      <c r="Q3492" s="66"/>
      <c r="S3492" s="70"/>
      <c r="U3492" s="70"/>
      <c r="W3492" s="70"/>
      <c r="Y3492" s="70"/>
    </row>
    <row r="3493" spans="1:25" s="69" customFormat="1" x14ac:dyDescent="0.2">
      <c r="A3493" s="66" t="s">
        <v>27</v>
      </c>
      <c r="B3493" s="66" t="s">
        <v>24</v>
      </c>
      <c r="C3493" s="66" t="s">
        <v>9</v>
      </c>
      <c r="D3493" s="66" t="s">
        <v>289</v>
      </c>
      <c r="E3493" s="86">
        <f>+IF(ISNUMBER(DATA!H931),DATA!H931,"n/a")</f>
        <v>16676.580000000002</v>
      </c>
      <c r="F3493" s="77">
        <f>+IF(ISNUMBER(DATA!I931),DATA!I931,"n/a")</f>
        <v>0.10180070363212899</v>
      </c>
      <c r="G3493" s="86">
        <f>+IF(ISNUMBER(DATA!R931),DATA!R931,"n/a")</f>
        <v>57504.24</v>
      </c>
      <c r="H3493" s="77">
        <f>+IF(ISNUMBER(DATA!S931),DATA!S931,"n/a")</f>
        <v>0.123810997917487</v>
      </c>
      <c r="I3493" s="86">
        <f>+IF(ISNUMBER(DATA!AB931),DATA!AB931,"n/a")</f>
        <v>105972.71</v>
      </c>
      <c r="J3493" s="77">
        <f>+IF(ISNUMBER(DATA!AC931),DATA!AC931,"n/a")</f>
        <v>0.13427627382058399</v>
      </c>
      <c r="K3493" s="86">
        <f>+IF(ISNUMBER(DATA!AL931),DATA!AL931,"n/a")</f>
        <v>199350.56</v>
      </c>
      <c r="L3493" s="77">
        <f>+IF(ISNUMBER(DATA!AM931),DATA!AM931,"n/a")</f>
        <v>0.17560880708092499</v>
      </c>
      <c r="M3493" s="66"/>
      <c r="N3493" s="66"/>
      <c r="O3493" s="66"/>
      <c r="P3493" s="66"/>
      <c r="Q3493" s="66"/>
      <c r="S3493" s="70"/>
      <c r="U3493" s="70"/>
      <c r="W3493" s="70"/>
      <c r="Y3493" s="70"/>
    </row>
    <row r="3494" spans="1:25" s="69" customFormat="1" x14ac:dyDescent="0.2">
      <c r="A3494" s="66" t="s">
        <v>27</v>
      </c>
      <c r="B3494" s="66" t="s">
        <v>24</v>
      </c>
      <c r="C3494" s="66" t="s">
        <v>9</v>
      </c>
      <c r="D3494" s="66" t="s">
        <v>290</v>
      </c>
      <c r="E3494" s="86">
        <f>+IF(ISNUMBER(DATA!H932),DATA!H932,"n/a")</f>
        <v>18594.560000000001</v>
      </c>
      <c r="F3494" s="77">
        <f>+IF(ISNUMBER(DATA!I932),DATA!I932,"n/a")</f>
        <v>0.28440394855631501</v>
      </c>
      <c r="G3494" s="86">
        <f>+IF(ISNUMBER(DATA!R932),DATA!R932,"n/a")</f>
        <v>54300.85</v>
      </c>
      <c r="H3494" s="77">
        <f>+IF(ISNUMBER(DATA!S932),DATA!S932,"n/a")</f>
        <v>3.6783866597217899E-2</v>
      </c>
      <c r="I3494" s="86">
        <f>+IF(ISNUMBER(DATA!AB932),DATA!AB932,"n/a")</f>
        <v>101211.49</v>
      </c>
      <c r="J3494" s="77">
        <f>+IF(ISNUMBER(DATA!AC932),DATA!AC932,"n/a")</f>
        <v>-7.4876097533617002E-4</v>
      </c>
      <c r="K3494" s="86">
        <f>+IF(ISNUMBER(DATA!AL932),DATA!AL932,"n/a")</f>
        <v>191203.25</v>
      </c>
      <c r="L3494" s="77">
        <f>+IF(ISNUMBER(DATA!AM932),DATA!AM932,"n/a")</f>
        <v>6.6017652104808297E-2</v>
      </c>
      <c r="M3494" s="66"/>
      <c r="N3494" s="66"/>
      <c r="O3494" s="66"/>
      <c r="P3494" s="66"/>
      <c r="Q3494" s="66"/>
      <c r="S3494" s="70"/>
      <c r="U3494" s="70"/>
      <c r="W3494" s="70"/>
      <c r="Y3494" s="70"/>
    </row>
    <row r="3495" spans="1:25" s="69" customFormat="1" x14ac:dyDescent="0.2">
      <c r="A3495" s="66" t="s">
        <v>27</v>
      </c>
      <c r="B3495" s="66" t="s">
        <v>24</v>
      </c>
      <c r="C3495" s="66" t="s">
        <v>9</v>
      </c>
      <c r="D3495" s="66" t="s">
        <v>291</v>
      </c>
      <c r="E3495" s="86">
        <f>+IF(ISNUMBER(DATA!H933),DATA!H933,"n/a")</f>
        <v>26455.77</v>
      </c>
      <c r="F3495" s="77">
        <f>+IF(ISNUMBER(DATA!I933),DATA!I933,"n/a")</f>
        <v>0.42380995179476599</v>
      </c>
      <c r="G3495" s="86">
        <f>+IF(ISNUMBER(DATA!R933),DATA!R933,"n/a")</f>
        <v>91631.09</v>
      </c>
      <c r="H3495" s="77">
        <f>+IF(ISNUMBER(DATA!S933),DATA!S933,"n/a")</f>
        <v>0.34810225564263803</v>
      </c>
      <c r="I3495" s="86">
        <f>+IF(ISNUMBER(DATA!AB933),DATA!AB933,"n/a")</f>
        <v>176274.63</v>
      </c>
      <c r="J3495" s="77">
        <f>+IF(ISNUMBER(DATA!AC933),DATA!AC933,"n/a")</f>
        <v>0.29371089685930102</v>
      </c>
      <c r="K3495" s="86">
        <f>+IF(ISNUMBER(DATA!AL933),DATA!AL933,"n/a")</f>
        <v>325098.73</v>
      </c>
      <c r="L3495" s="77">
        <f>+IF(ISNUMBER(DATA!AM933),DATA!AM933,"n/a")</f>
        <v>0.57105927406049695</v>
      </c>
      <c r="M3495" s="66"/>
      <c r="N3495" s="66"/>
      <c r="O3495" s="66"/>
      <c r="P3495" s="66"/>
      <c r="Q3495" s="66"/>
      <c r="S3495" s="70"/>
      <c r="U3495" s="70"/>
      <c r="W3495" s="70"/>
      <c r="Y3495" s="70"/>
    </row>
    <row r="3496" spans="1:25" s="69" customFormat="1" x14ac:dyDescent="0.2">
      <c r="A3496" s="66" t="s">
        <v>27</v>
      </c>
      <c r="B3496" s="66" t="s">
        <v>24</v>
      </c>
      <c r="C3496" s="66" t="s">
        <v>9</v>
      </c>
      <c r="D3496" s="66" t="s">
        <v>292</v>
      </c>
      <c r="E3496" s="86">
        <f>+IF(ISNUMBER(DATA!H934),DATA!H934,"n/a")</f>
        <v>82457.279999999999</v>
      </c>
      <c r="F3496" s="77">
        <f>+IF(ISNUMBER(DATA!I934),DATA!I934,"n/a")</f>
        <v>5.9646178153841996E-3</v>
      </c>
      <c r="G3496" s="86">
        <f>+IF(ISNUMBER(DATA!R934),DATA!R934,"n/a")</f>
        <v>277803.84999999998</v>
      </c>
      <c r="H3496" s="77">
        <f>+IF(ISNUMBER(DATA!S934),DATA!S934,"n/a")</f>
        <v>1.91246471586606E-2</v>
      </c>
      <c r="I3496" s="86">
        <f>+IF(ISNUMBER(DATA!AB934),DATA!AB934,"n/a")</f>
        <v>518934.63</v>
      </c>
      <c r="J3496" s="77">
        <f>+IF(ISNUMBER(DATA!AC934),DATA!AC934,"n/a")</f>
        <v>1.2972967799760699E-3</v>
      </c>
      <c r="K3496" s="86">
        <f>+IF(ISNUMBER(DATA!AL934),DATA!AL934,"n/a")</f>
        <v>993528.09</v>
      </c>
      <c r="L3496" s="77">
        <f>+IF(ISNUMBER(DATA!AM934),DATA!AM934,"n/a")</f>
        <v>5.4683870977604E-2</v>
      </c>
      <c r="M3496" s="66"/>
      <c r="N3496" s="66"/>
      <c r="O3496" s="66"/>
      <c r="P3496" s="66"/>
      <c r="Q3496" s="66"/>
      <c r="S3496" s="70"/>
      <c r="U3496" s="70"/>
      <c r="W3496" s="70"/>
      <c r="Y3496" s="70"/>
    </row>
    <row r="3497" spans="1:25" s="69" customFormat="1" x14ac:dyDescent="0.2">
      <c r="A3497" s="66" t="s">
        <v>27</v>
      </c>
      <c r="B3497" s="66" t="s">
        <v>24</v>
      </c>
      <c r="C3497" s="66" t="s">
        <v>9</v>
      </c>
      <c r="D3497" s="66" t="s">
        <v>293</v>
      </c>
      <c r="E3497" s="86">
        <f>+IF(ISNUMBER(DATA!H935),DATA!H935,"n/a")</f>
        <v>8618.7099999999991</v>
      </c>
      <c r="F3497" s="77">
        <f>+IF(ISNUMBER(DATA!I935),DATA!I935,"n/a")</f>
        <v>0.467401612340277</v>
      </c>
      <c r="G3497" s="86">
        <f>+IF(ISNUMBER(DATA!R935),DATA!R935,"n/a")</f>
        <v>31186.9</v>
      </c>
      <c r="H3497" s="77">
        <f>+IF(ISNUMBER(DATA!S935),DATA!S935,"n/a")</f>
        <v>0.705864238216798</v>
      </c>
      <c r="I3497" s="86">
        <f>+IF(ISNUMBER(DATA!AB935),DATA!AB935,"n/a")</f>
        <v>54388.74</v>
      </c>
      <c r="J3497" s="77">
        <f>+IF(ISNUMBER(DATA!AC935),DATA!AC935,"n/a")</f>
        <v>0.70222273688954495</v>
      </c>
      <c r="K3497" s="86">
        <f>+IF(ISNUMBER(DATA!AL935),DATA!AL935,"n/a")</f>
        <v>94021.79</v>
      </c>
      <c r="L3497" s="77">
        <f>+IF(ISNUMBER(DATA!AM935),DATA!AM935,"n/a")</f>
        <v>0.44908650875592498</v>
      </c>
      <c r="M3497" s="66"/>
      <c r="N3497" s="66"/>
      <c r="O3497" s="66"/>
      <c r="P3497" s="66"/>
      <c r="Q3497" s="66"/>
      <c r="S3497" s="70"/>
      <c r="U3497" s="70"/>
      <c r="W3497" s="70"/>
      <c r="Y3497" s="70"/>
    </row>
    <row r="3498" spans="1:25" s="69" customFormat="1" x14ac:dyDescent="0.2">
      <c r="A3498" s="66" t="s">
        <v>27</v>
      </c>
      <c r="B3498" s="66" t="s">
        <v>24</v>
      </c>
      <c r="C3498" s="66" t="s">
        <v>9</v>
      </c>
      <c r="D3498" s="66" t="s">
        <v>294</v>
      </c>
      <c r="E3498" s="86">
        <f>+IF(ISNUMBER(DATA!H936),DATA!H936,"n/a")</f>
        <v>59611.53</v>
      </c>
      <c r="F3498" s="77">
        <f>+IF(ISNUMBER(DATA!I936),DATA!I936,"n/a")</f>
        <v>0.28417274556022798</v>
      </c>
      <c r="G3498" s="86">
        <f>+IF(ISNUMBER(DATA!R936),DATA!R936,"n/a")</f>
        <v>179539.68</v>
      </c>
      <c r="H3498" s="77">
        <f>+IF(ISNUMBER(DATA!S936),DATA!S936,"n/a")</f>
        <v>9.3817065258117199E-2</v>
      </c>
      <c r="I3498" s="86">
        <f>+IF(ISNUMBER(DATA!AB936),DATA!AB936,"n/a")</f>
        <v>343236.76</v>
      </c>
      <c r="J3498" s="77">
        <f>+IF(ISNUMBER(DATA!AC936),DATA!AC936,"n/a")</f>
        <v>7.98374012028642E-2</v>
      </c>
      <c r="K3498" s="86">
        <f>+IF(ISNUMBER(DATA!AL936),DATA!AL936,"n/a")</f>
        <v>626511.25</v>
      </c>
      <c r="L3498" s="77">
        <f>+IF(ISNUMBER(DATA!AM936),DATA!AM936,"n/a")</f>
        <v>0.110786627766252</v>
      </c>
      <c r="M3498" s="66"/>
      <c r="N3498" s="66"/>
      <c r="O3498" s="66"/>
      <c r="P3498" s="66"/>
      <c r="Q3498" s="66"/>
      <c r="S3498" s="70"/>
      <c r="U3498" s="70"/>
      <c r="W3498" s="70"/>
      <c r="Y3498" s="70"/>
    </row>
    <row r="3499" spans="1:25" s="69" customFormat="1" x14ac:dyDescent="0.2">
      <c r="A3499" s="66" t="s">
        <v>27</v>
      </c>
      <c r="B3499" s="66" t="s">
        <v>24</v>
      </c>
      <c r="C3499" s="66" t="s">
        <v>9</v>
      </c>
      <c r="D3499" s="66" t="s">
        <v>295</v>
      </c>
      <c r="E3499" s="86">
        <f>+IF(ISNUMBER(DATA!H937),DATA!H937,"n/a")</f>
        <v>56751.12</v>
      </c>
      <c r="F3499" s="77">
        <f>+IF(ISNUMBER(DATA!I937),DATA!I937,"n/a")</f>
        <v>0.19531227785796701</v>
      </c>
      <c r="G3499" s="86">
        <f>+IF(ISNUMBER(DATA!R937),DATA!R937,"n/a")</f>
        <v>184163.88</v>
      </c>
      <c r="H3499" s="77">
        <f>+IF(ISNUMBER(DATA!S937),DATA!S937,"n/a")</f>
        <v>0.158734906594067</v>
      </c>
      <c r="I3499" s="86">
        <f>+IF(ISNUMBER(DATA!AB937),DATA!AB937,"n/a")</f>
        <v>362680.2</v>
      </c>
      <c r="J3499" s="77">
        <f>+IF(ISNUMBER(DATA!AC937),DATA!AC937,"n/a")</f>
        <v>0.17862158156708099</v>
      </c>
      <c r="K3499" s="86">
        <f>+IF(ISNUMBER(DATA!AL937),DATA!AL937,"n/a")</f>
        <v>653939.43000000005</v>
      </c>
      <c r="L3499" s="77">
        <f>+IF(ISNUMBER(DATA!AM937),DATA!AM937,"n/a")</f>
        <v>0.22120217911033199</v>
      </c>
      <c r="M3499" s="66"/>
      <c r="N3499" s="66"/>
      <c r="O3499" s="66"/>
      <c r="P3499" s="66"/>
      <c r="Q3499" s="66"/>
      <c r="S3499" s="70"/>
      <c r="U3499" s="70"/>
      <c r="W3499" s="70"/>
      <c r="Y3499" s="70"/>
    </row>
    <row r="3500" spans="1:25" s="69" customFormat="1" x14ac:dyDescent="0.2">
      <c r="A3500" s="66" t="s">
        <v>27</v>
      </c>
      <c r="B3500" s="66" t="s">
        <v>24</v>
      </c>
      <c r="C3500" s="66" t="s">
        <v>9</v>
      </c>
      <c r="D3500" s="66" t="s">
        <v>296</v>
      </c>
      <c r="E3500" s="86">
        <f>+IF(ISNUMBER(DATA!H938),DATA!H938,"n/a")</f>
        <v>53927.19</v>
      </c>
      <c r="F3500" s="77">
        <f>+IF(ISNUMBER(DATA!I938),DATA!I938,"n/a")</f>
        <v>0.35221611510358403</v>
      </c>
      <c r="G3500" s="86">
        <f>+IF(ISNUMBER(DATA!R938),DATA!R938,"n/a")</f>
        <v>187227.58</v>
      </c>
      <c r="H3500" s="77">
        <f>+IF(ISNUMBER(DATA!S938),DATA!S938,"n/a")</f>
        <v>0.38629097989226402</v>
      </c>
      <c r="I3500" s="86">
        <f>+IF(ISNUMBER(DATA!AB938),DATA!AB938,"n/a")</f>
        <v>372978.03</v>
      </c>
      <c r="J3500" s="77">
        <f>+IF(ISNUMBER(DATA!AC938),DATA!AC938,"n/a")</f>
        <v>0.21814718370970199</v>
      </c>
      <c r="K3500" s="86">
        <f>+IF(ISNUMBER(DATA!AL938),DATA!AL938,"n/a")</f>
        <v>683949.43</v>
      </c>
      <c r="L3500" s="77">
        <f>+IF(ISNUMBER(DATA!AM938),DATA!AM938,"n/a")</f>
        <v>0.33368256690477499</v>
      </c>
      <c r="M3500" s="66"/>
      <c r="N3500" s="66"/>
      <c r="O3500" s="66"/>
      <c r="P3500" s="66"/>
      <c r="Q3500" s="66"/>
      <c r="S3500" s="70"/>
      <c r="U3500" s="70"/>
      <c r="W3500" s="70"/>
      <c r="Y3500" s="70"/>
    </row>
    <row r="3501" spans="1:25" s="69" customFormat="1" x14ac:dyDescent="0.2">
      <c r="A3501" s="66" t="s">
        <v>27</v>
      </c>
      <c r="B3501" s="66" t="s">
        <v>24</v>
      </c>
      <c r="C3501" s="66" t="s">
        <v>9</v>
      </c>
      <c r="D3501" s="66" t="s">
        <v>297</v>
      </c>
      <c r="E3501" s="86">
        <f>+IF(ISNUMBER(DATA!H939),DATA!H939,"n/a")</f>
        <v>14110.15</v>
      </c>
      <c r="F3501" s="77">
        <f>+IF(ISNUMBER(DATA!I939),DATA!I939,"n/a")</f>
        <v>0.47114358041887999</v>
      </c>
      <c r="G3501" s="86">
        <f>+IF(ISNUMBER(DATA!R939),DATA!R939,"n/a")</f>
        <v>47540.86</v>
      </c>
      <c r="H3501" s="77">
        <f>+IF(ISNUMBER(DATA!S939),DATA!S939,"n/a")</f>
        <v>0.48643550521790702</v>
      </c>
      <c r="I3501" s="86">
        <f>+IF(ISNUMBER(DATA!AB939),DATA!AB939,"n/a")</f>
        <v>84845.88</v>
      </c>
      <c r="J3501" s="77">
        <f>+IF(ISNUMBER(DATA!AC939),DATA!AC939,"n/a")</f>
        <v>0.46783774147189899</v>
      </c>
      <c r="K3501" s="86">
        <f>+IF(ISNUMBER(DATA!AL939),DATA!AL939,"n/a")</f>
        <v>154180.37</v>
      </c>
      <c r="L3501" s="77">
        <f>+IF(ISNUMBER(DATA!AM939),DATA!AM939,"n/a")</f>
        <v>0.32980350039873302</v>
      </c>
      <c r="M3501" s="66"/>
      <c r="N3501" s="66"/>
      <c r="O3501" s="66"/>
      <c r="P3501" s="66"/>
      <c r="Q3501" s="66"/>
      <c r="S3501" s="70"/>
      <c r="U3501" s="70"/>
      <c r="W3501" s="70"/>
      <c r="Y3501" s="70"/>
    </row>
    <row r="3502" spans="1:25" s="69" customFormat="1" x14ac:dyDescent="0.2">
      <c r="A3502" s="66" t="s">
        <v>27</v>
      </c>
      <c r="B3502" s="66" t="s">
        <v>24</v>
      </c>
      <c r="C3502" s="66" t="s">
        <v>9</v>
      </c>
      <c r="D3502" s="66" t="s">
        <v>298</v>
      </c>
      <c r="E3502" s="86">
        <f>+IF(ISNUMBER(DATA!H940),DATA!H940,"n/a")</f>
        <v>26580.68</v>
      </c>
      <c r="F3502" s="77">
        <f>+IF(ISNUMBER(DATA!I940),DATA!I940,"n/a")</f>
        <v>0.15866605988642099</v>
      </c>
      <c r="G3502" s="86">
        <f>+IF(ISNUMBER(DATA!R940),DATA!R940,"n/a")</f>
        <v>80903.05</v>
      </c>
      <c r="H3502" s="77">
        <f>+IF(ISNUMBER(DATA!S940),DATA!S940,"n/a")</f>
        <v>9.8886254890980005E-2</v>
      </c>
      <c r="I3502" s="86">
        <f>+IF(ISNUMBER(DATA!AB940),DATA!AB940,"n/a")</f>
        <v>147344.07999999999</v>
      </c>
      <c r="J3502" s="77">
        <f>+IF(ISNUMBER(DATA!AC940),DATA!AC940,"n/a")</f>
        <v>8.2572801813181995E-2</v>
      </c>
      <c r="K3502" s="86">
        <f>+IF(ISNUMBER(DATA!AL940),DATA!AL940,"n/a")</f>
        <v>267056.15000000002</v>
      </c>
      <c r="L3502" s="77">
        <f>+IF(ISNUMBER(DATA!AM940),DATA!AM940,"n/a")</f>
        <v>0.17386565343360899</v>
      </c>
      <c r="M3502" s="66"/>
      <c r="N3502" s="66"/>
      <c r="O3502" s="66"/>
      <c r="P3502" s="66"/>
      <c r="Q3502" s="66"/>
      <c r="S3502" s="70"/>
      <c r="U3502" s="70"/>
      <c r="W3502" s="70"/>
      <c r="Y3502" s="70"/>
    </row>
    <row r="3503" spans="1:25" s="69" customFormat="1" x14ac:dyDescent="0.2">
      <c r="A3503" s="66" t="s">
        <v>27</v>
      </c>
      <c r="B3503" s="66" t="s">
        <v>24</v>
      </c>
      <c r="C3503" s="66" t="s">
        <v>9</v>
      </c>
      <c r="D3503" s="66" t="s">
        <v>299</v>
      </c>
      <c r="E3503" s="86">
        <f>+IF(ISNUMBER(DATA!H941),DATA!H941,"n/a")</f>
        <v>183917.2</v>
      </c>
      <c r="F3503" s="77">
        <f>+IF(ISNUMBER(DATA!I941),DATA!I941,"n/a")</f>
        <v>0.112475582567547</v>
      </c>
      <c r="G3503" s="86">
        <f>+IF(ISNUMBER(DATA!R941),DATA!R941,"n/a")</f>
        <v>593621.43999999994</v>
      </c>
      <c r="H3503" s="77">
        <f>+IF(ISNUMBER(DATA!S941),DATA!S941,"n/a")</f>
        <v>0.13291561123656701</v>
      </c>
      <c r="I3503" s="86">
        <f>+IF(ISNUMBER(DATA!AB941),DATA!AB941,"n/a")</f>
        <v>1096982.8</v>
      </c>
      <c r="J3503" s="77">
        <f>+IF(ISNUMBER(DATA!AC941),DATA!AC941,"n/a")</f>
        <v>5.9758680953236401E-2</v>
      </c>
      <c r="K3503" s="86">
        <f>+IF(ISNUMBER(DATA!AL941),DATA!AL941,"n/a")</f>
        <v>2017840.42</v>
      </c>
      <c r="L3503" s="77">
        <f>+IF(ISNUMBER(DATA!AM941),DATA!AM941,"n/a")</f>
        <v>4.75743576647807E-2</v>
      </c>
      <c r="M3503" s="66"/>
      <c r="N3503" s="66"/>
      <c r="O3503" s="66"/>
      <c r="P3503" s="66"/>
      <c r="Q3503" s="66"/>
      <c r="S3503" s="70"/>
      <c r="U3503" s="70"/>
      <c r="W3503" s="70"/>
      <c r="Y3503" s="70"/>
    </row>
    <row r="3504" spans="1:25" s="69" customFormat="1" x14ac:dyDescent="0.2">
      <c r="A3504" s="66" t="s">
        <v>27</v>
      </c>
      <c r="B3504" s="66" t="s">
        <v>24</v>
      </c>
      <c r="C3504" s="66" t="s">
        <v>9</v>
      </c>
      <c r="D3504" s="66" t="s">
        <v>300</v>
      </c>
      <c r="E3504" s="86">
        <f>+IF(ISNUMBER(DATA!H942),DATA!H942,"n/a")</f>
        <v>47081.59</v>
      </c>
      <c r="F3504" s="77">
        <f>+IF(ISNUMBER(DATA!I942),DATA!I942,"n/a")</f>
        <v>8.69074096048158E-2</v>
      </c>
      <c r="G3504" s="86">
        <f>+IF(ISNUMBER(DATA!R942),DATA!R942,"n/a")</f>
        <v>151650.04</v>
      </c>
      <c r="H3504" s="77">
        <f>+IF(ISNUMBER(DATA!S942),DATA!S942,"n/a")</f>
        <v>6.21528393057382E-2</v>
      </c>
      <c r="I3504" s="86">
        <f>+IF(ISNUMBER(DATA!AB942),DATA!AB942,"n/a")</f>
        <v>281613.18</v>
      </c>
      <c r="J3504" s="77">
        <f>+IF(ISNUMBER(DATA!AC942),DATA!AC942,"n/a")</f>
        <v>7.3957996783768395E-2</v>
      </c>
      <c r="K3504" s="86">
        <f>+IF(ISNUMBER(DATA!AL942),DATA!AL942,"n/a")</f>
        <v>539436.18000000005</v>
      </c>
      <c r="L3504" s="77">
        <f>+IF(ISNUMBER(DATA!AM942),DATA!AM942,"n/a")</f>
        <v>0.13605967261815499</v>
      </c>
      <c r="M3504" s="66"/>
      <c r="N3504" s="66"/>
      <c r="O3504" s="66"/>
      <c r="P3504" s="66"/>
      <c r="Q3504" s="66"/>
      <c r="S3504" s="70"/>
      <c r="U3504" s="70"/>
      <c r="W3504" s="70"/>
      <c r="Y3504" s="70"/>
    </row>
    <row r="3505" spans="1:25" s="69" customFormat="1" x14ac:dyDescent="0.2">
      <c r="A3505" s="66" t="s">
        <v>27</v>
      </c>
      <c r="B3505" s="66" t="s">
        <v>24</v>
      </c>
      <c r="C3505" s="66" t="s">
        <v>9</v>
      </c>
      <c r="D3505" s="66" t="s">
        <v>301</v>
      </c>
      <c r="E3505" s="86">
        <f>+IF(ISNUMBER(DATA!H943),DATA!H943,"n/a")</f>
        <v>7840.07</v>
      </c>
      <c r="F3505" s="77">
        <f>+IF(ISNUMBER(DATA!I943),DATA!I943,"n/a")</f>
        <v>0.34742213292956903</v>
      </c>
      <c r="G3505" s="86">
        <f>+IF(ISNUMBER(DATA!R943),DATA!R943,"n/a")</f>
        <v>26051.99</v>
      </c>
      <c r="H3505" s="77">
        <f>+IF(ISNUMBER(DATA!S943),DATA!S943,"n/a")</f>
        <v>0.32692603499964901</v>
      </c>
      <c r="I3505" s="86">
        <f>+IF(ISNUMBER(DATA!AB943),DATA!AB943,"n/a")</f>
        <v>47235.97</v>
      </c>
      <c r="J3505" s="77">
        <f>+IF(ISNUMBER(DATA!AC943),DATA!AC943,"n/a")</f>
        <v>0.32238373004497201</v>
      </c>
      <c r="K3505" s="86">
        <f>+IF(ISNUMBER(DATA!AL943),DATA!AL943,"n/a")</f>
        <v>81940.240000000005</v>
      </c>
      <c r="L3505" s="77">
        <f>+IF(ISNUMBER(DATA!AM943),DATA!AM943,"n/a")</f>
        <v>0.30331569922984702</v>
      </c>
      <c r="M3505" s="66"/>
      <c r="N3505" s="66"/>
      <c r="O3505" s="66"/>
      <c r="P3505" s="66"/>
      <c r="Q3505" s="66"/>
      <c r="S3505" s="70"/>
      <c r="U3505" s="70"/>
      <c r="W3505" s="70"/>
      <c r="Y3505" s="70"/>
    </row>
    <row r="3506" spans="1:25" s="69" customFormat="1" x14ac:dyDescent="0.2">
      <c r="A3506" s="66" t="s">
        <v>27</v>
      </c>
      <c r="B3506" s="66" t="s">
        <v>24</v>
      </c>
      <c r="C3506" s="66" t="s">
        <v>9</v>
      </c>
      <c r="D3506" s="66" t="s">
        <v>302</v>
      </c>
      <c r="E3506" s="86">
        <f>+IF(ISNUMBER(DATA!H944),DATA!H944,"n/a")</f>
        <v>37121.449999999997</v>
      </c>
      <c r="F3506" s="77">
        <f>+IF(ISNUMBER(DATA!I944),DATA!I944,"n/a")</f>
        <v>0.30335991798141598</v>
      </c>
      <c r="G3506" s="86">
        <f>+IF(ISNUMBER(DATA!R944),DATA!R944,"n/a")</f>
        <v>113129.48</v>
      </c>
      <c r="H3506" s="77">
        <f>+IF(ISNUMBER(DATA!S944),DATA!S944,"n/a")</f>
        <v>0.105464840183719</v>
      </c>
      <c r="I3506" s="86">
        <f>+IF(ISNUMBER(DATA!AB944),DATA!AB944,"n/a")</f>
        <v>212766.51</v>
      </c>
      <c r="J3506" s="77">
        <f>+IF(ISNUMBER(DATA!AC944),DATA!AC944,"n/a")</f>
        <v>7.7122409424198707E-2</v>
      </c>
      <c r="K3506" s="86">
        <f>+IF(ISNUMBER(DATA!AL944),DATA!AL944,"n/a")</f>
        <v>393854.4</v>
      </c>
      <c r="L3506" s="77">
        <f>+IF(ISNUMBER(DATA!AM944),DATA!AM944,"n/a")</f>
        <v>0.15145601060339201</v>
      </c>
      <c r="M3506" s="66"/>
      <c r="N3506" s="66"/>
      <c r="O3506" s="66"/>
      <c r="P3506" s="66"/>
      <c r="Q3506" s="66"/>
      <c r="S3506" s="70"/>
      <c r="U3506" s="70"/>
      <c r="W3506" s="70"/>
      <c r="Y3506" s="70"/>
    </row>
    <row r="3507" spans="1:25" s="69" customFormat="1" x14ac:dyDescent="0.2">
      <c r="A3507" s="66" t="s">
        <v>27</v>
      </c>
      <c r="B3507" s="66" t="s">
        <v>24</v>
      </c>
      <c r="C3507" s="66" t="s">
        <v>9</v>
      </c>
      <c r="D3507" s="66" t="s">
        <v>303</v>
      </c>
      <c r="E3507" s="86">
        <f>+IF(ISNUMBER(DATA!H945),DATA!H945,"n/a")</f>
        <v>13282.73</v>
      </c>
      <c r="F3507" s="77">
        <f>+IF(ISNUMBER(DATA!I945),DATA!I945,"n/a")</f>
        <v>0.128056506732977</v>
      </c>
      <c r="G3507" s="86">
        <f>+IF(ISNUMBER(DATA!R945),DATA!R945,"n/a")</f>
        <v>45639.64</v>
      </c>
      <c r="H3507" s="77">
        <f>+IF(ISNUMBER(DATA!S945),DATA!S945,"n/a")</f>
        <v>0.150570651242243</v>
      </c>
      <c r="I3507" s="86">
        <f>+IF(ISNUMBER(DATA!AB945),DATA!AB945,"n/a")</f>
        <v>83602.47</v>
      </c>
      <c r="J3507" s="77">
        <f>+IF(ISNUMBER(DATA!AC945),DATA!AC945,"n/a")</f>
        <v>0.15891145387939001</v>
      </c>
      <c r="K3507" s="86">
        <f>+IF(ISNUMBER(DATA!AL945),DATA!AL945,"n/a")</f>
        <v>155477.75</v>
      </c>
      <c r="L3507" s="77">
        <f>+IF(ISNUMBER(DATA!AM945),DATA!AM945,"n/a")</f>
        <v>0.22863537868365799</v>
      </c>
      <c r="M3507" s="66"/>
      <c r="N3507" s="66"/>
      <c r="O3507" s="66"/>
      <c r="P3507" s="66"/>
      <c r="Q3507" s="66"/>
      <c r="S3507" s="70"/>
      <c r="U3507" s="70"/>
      <c r="W3507" s="70"/>
      <c r="Y3507" s="70"/>
    </row>
    <row r="3508" spans="1:25" s="69" customFormat="1" x14ac:dyDescent="0.2">
      <c r="A3508" s="66" t="s">
        <v>27</v>
      </c>
      <c r="B3508" s="66" t="s">
        <v>24</v>
      </c>
      <c r="C3508" s="66" t="s">
        <v>9</v>
      </c>
      <c r="D3508" s="66" t="s">
        <v>304</v>
      </c>
      <c r="E3508" s="86">
        <f>+IF(ISNUMBER(DATA!H946),DATA!H946,"n/a")</f>
        <v>60239.77</v>
      </c>
      <c r="F3508" s="77">
        <f>+IF(ISNUMBER(DATA!I946),DATA!I946,"n/a")</f>
        <v>0.12724247070636699</v>
      </c>
      <c r="G3508" s="86">
        <f>+IF(ISNUMBER(DATA!R946),DATA!R946,"n/a")</f>
        <v>194718.86</v>
      </c>
      <c r="H3508" s="77">
        <f>+IF(ISNUMBER(DATA!S946),DATA!S946,"n/a")</f>
        <v>7.2971232443507297E-2</v>
      </c>
      <c r="I3508" s="86">
        <f>+IF(ISNUMBER(DATA!AB946),DATA!AB946,"n/a")</f>
        <v>359140.23</v>
      </c>
      <c r="J3508" s="77">
        <f>+IF(ISNUMBER(DATA!AC946),DATA!AC946,"n/a")</f>
        <v>-1.77763925658132E-2</v>
      </c>
      <c r="K3508" s="86">
        <f>+IF(ISNUMBER(DATA!AL946),DATA!AL946,"n/a")</f>
        <v>651080.38</v>
      </c>
      <c r="L3508" s="77">
        <f>+IF(ISNUMBER(DATA!AM946),DATA!AM946,"n/a")</f>
        <v>-3.6206923120523503E-2</v>
      </c>
      <c r="M3508" s="66"/>
      <c r="N3508" s="66"/>
      <c r="O3508" s="66"/>
      <c r="P3508" s="66"/>
      <c r="Q3508" s="66"/>
      <c r="S3508" s="70"/>
      <c r="U3508" s="70"/>
      <c r="W3508" s="70"/>
      <c r="Y3508" s="70"/>
    </row>
    <row r="3509" spans="1:25" s="69" customFormat="1" x14ac:dyDescent="0.2">
      <c r="A3509" s="66" t="s">
        <v>27</v>
      </c>
      <c r="B3509" s="66" t="s">
        <v>24</v>
      </c>
      <c r="C3509" s="66" t="s">
        <v>9</v>
      </c>
      <c r="D3509" s="66" t="s">
        <v>305</v>
      </c>
      <c r="E3509" s="86">
        <f>+IF(ISNUMBER(DATA!H947),DATA!H947,"n/a")</f>
        <v>27589.08</v>
      </c>
      <c r="F3509" s="77">
        <f>+IF(ISNUMBER(DATA!I947),DATA!I947,"n/a")</f>
        <v>-0.162895779324808</v>
      </c>
      <c r="G3509" s="86">
        <f>+IF(ISNUMBER(DATA!R947),DATA!R947,"n/a")</f>
        <v>98601.65</v>
      </c>
      <c r="H3509" s="77">
        <f>+IF(ISNUMBER(DATA!S947),DATA!S947,"n/a")</f>
        <v>-7.2535973432456796E-2</v>
      </c>
      <c r="I3509" s="86">
        <f>+IF(ISNUMBER(DATA!AB947),DATA!AB947,"n/a")</f>
        <v>189953.19</v>
      </c>
      <c r="J3509" s="77">
        <f>+IF(ISNUMBER(DATA!AC947),DATA!AC947,"n/a")</f>
        <v>-5.0049189572290702E-2</v>
      </c>
      <c r="K3509" s="86">
        <f>+IF(ISNUMBER(DATA!AL947),DATA!AL947,"n/a")</f>
        <v>360292.7</v>
      </c>
      <c r="L3509" s="77">
        <f>+IF(ISNUMBER(DATA!AM947),DATA!AM947,"n/a")</f>
        <v>8.0987009441201199E-2</v>
      </c>
      <c r="M3509" s="66"/>
      <c r="N3509" s="66"/>
      <c r="O3509" s="66"/>
      <c r="P3509" s="66"/>
      <c r="Q3509" s="66"/>
      <c r="S3509" s="70"/>
      <c r="U3509" s="70"/>
      <c r="W3509" s="70"/>
      <c r="Y3509" s="70"/>
    </row>
    <row r="3510" spans="1:25" s="69" customFormat="1" x14ac:dyDescent="0.2">
      <c r="A3510" s="66" t="s">
        <v>27</v>
      </c>
      <c r="B3510" s="66" t="s">
        <v>24</v>
      </c>
      <c r="C3510" s="66" t="s">
        <v>9</v>
      </c>
      <c r="D3510" s="66" t="s">
        <v>306</v>
      </c>
      <c r="E3510" s="86">
        <f>+IF(ISNUMBER(DATA!H948),DATA!H948,"n/a")</f>
        <v>19419.689999999999</v>
      </c>
      <c r="F3510" s="77">
        <f>+IF(ISNUMBER(DATA!I948),DATA!I948,"n/a")</f>
        <v>5.8343910583226397E-2</v>
      </c>
      <c r="G3510" s="86">
        <f>+IF(ISNUMBER(DATA!R948),DATA!R948,"n/a")</f>
        <v>79142.48</v>
      </c>
      <c r="H3510" s="77">
        <f>+IF(ISNUMBER(DATA!S948),DATA!S948,"n/a")</f>
        <v>0.12817531699892001</v>
      </c>
      <c r="I3510" s="86">
        <f>+IF(ISNUMBER(DATA!AB948),DATA!AB948,"n/a")</f>
        <v>150313.25</v>
      </c>
      <c r="J3510" s="77">
        <f>+IF(ISNUMBER(DATA!AC948),DATA!AC948,"n/a")</f>
        <v>0.116249225266565</v>
      </c>
      <c r="K3510" s="86">
        <f>+IF(ISNUMBER(DATA!AL948),DATA!AL948,"n/a")</f>
        <v>296884.58</v>
      </c>
      <c r="L3510" s="77">
        <f>+IF(ISNUMBER(DATA!AM948),DATA!AM948,"n/a")</f>
        <v>0.16978523810384999</v>
      </c>
      <c r="M3510" s="66"/>
      <c r="N3510" s="66"/>
      <c r="O3510" s="66"/>
      <c r="P3510" s="66"/>
      <c r="Q3510" s="66"/>
      <c r="S3510" s="70"/>
      <c r="U3510" s="70"/>
      <c r="W3510" s="70"/>
      <c r="Y3510" s="70"/>
    </row>
    <row r="3511" spans="1:25" s="69" customFormat="1" x14ac:dyDescent="0.2">
      <c r="A3511" s="66" t="s">
        <v>27</v>
      </c>
      <c r="B3511" s="66" t="s">
        <v>24</v>
      </c>
      <c r="C3511" s="66" t="s">
        <v>9</v>
      </c>
      <c r="D3511" s="66" t="s">
        <v>307</v>
      </c>
      <c r="E3511" s="86">
        <f>+IF(ISNUMBER(DATA!H949),DATA!H949,"n/a")</f>
        <v>59121.38</v>
      </c>
      <c r="F3511" s="77">
        <f>+IF(ISNUMBER(DATA!I949),DATA!I949,"n/a")</f>
        <v>7.3555736252833098E-2</v>
      </c>
      <c r="G3511" s="86">
        <f>+IF(ISNUMBER(DATA!R949),DATA!R949,"n/a")</f>
        <v>204402.85</v>
      </c>
      <c r="H3511" s="77">
        <f>+IF(ISNUMBER(DATA!S949),DATA!S949,"n/a")</f>
        <v>0.127697865045026</v>
      </c>
      <c r="I3511" s="86">
        <f>+IF(ISNUMBER(DATA!AB949),DATA!AB949,"n/a")</f>
        <v>389320.51</v>
      </c>
      <c r="J3511" s="77">
        <f>+IF(ISNUMBER(DATA!AC949),DATA!AC949,"n/a")</f>
        <v>9.0848154063018799E-2</v>
      </c>
      <c r="K3511" s="86">
        <f>+IF(ISNUMBER(DATA!AL949),DATA!AL949,"n/a")</f>
        <v>753007.29</v>
      </c>
      <c r="L3511" s="77">
        <f>+IF(ISNUMBER(DATA!AM949),DATA!AM949,"n/a")</f>
        <v>0.21601489679726599</v>
      </c>
      <c r="M3511" s="66"/>
      <c r="N3511" s="66"/>
      <c r="O3511" s="66"/>
      <c r="P3511" s="66"/>
      <c r="Q3511" s="66"/>
      <c r="S3511" s="70"/>
      <c r="U3511" s="70"/>
      <c r="W3511" s="70"/>
      <c r="Y3511" s="70"/>
    </row>
    <row r="3512" spans="1:25" s="69" customFormat="1" x14ac:dyDescent="0.2">
      <c r="A3512" s="66" t="s">
        <v>27</v>
      </c>
      <c r="B3512" s="66" t="s">
        <v>24</v>
      </c>
      <c r="C3512" s="66" t="s">
        <v>9</v>
      </c>
      <c r="D3512" s="66" t="s">
        <v>308</v>
      </c>
      <c r="E3512" s="86">
        <f>+IF(ISNUMBER(DATA!H950),DATA!H950,"n/a")</f>
        <v>17782.939999999999</v>
      </c>
      <c r="F3512" s="77">
        <f>+IF(ISNUMBER(DATA!I950),DATA!I950,"n/a")</f>
        <v>-5.7995228247419199E-2</v>
      </c>
      <c r="G3512" s="86">
        <f>+IF(ISNUMBER(DATA!R950),DATA!R950,"n/a")</f>
        <v>58778.64</v>
      </c>
      <c r="H3512" s="77">
        <f>+IF(ISNUMBER(DATA!S950),DATA!S950,"n/a")</f>
        <v>-5.6656033071406701E-2</v>
      </c>
      <c r="I3512" s="86">
        <f>+IF(ISNUMBER(DATA!AB950),DATA!AB950,"n/a")</f>
        <v>110757.68</v>
      </c>
      <c r="J3512" s="77">
        <f>+IF(ISNUMBER(DATA!AC950),DATA!AC950,"n/a")</f>
        <v>-4.65896530946028E-2</v>
      </c>
      <c r="K3512" s="86">
        <f>+IF(ISNUMBER(DATA!AL950),DATA!AL950,"n/a")</f>
        <v>207056.64000000001</v>
      </c>
      <c r="L3512" s="77">
        <f>+IF(ISNUMBER(DATA!AM950),DATA!AM950,"n/a")</f>
        <v>1.2572712908531E-2</v>
      </c>
      <c r="M3512" s="66"/>
      <c r="N3512" s="66"/>
      <c r="O3512" s="66"/>
      <c r="P3512" s="66"/>
      <c r="Q3512" s="66"/>
      <c r="S3512" s="70"/>
      <c r="U3512" s="70"/>
      <c r="W3512" s="70"/>
      <c r="Y3512" s="70"/>
    </row>
    <row r="3513" spans="1:25" s="69" customFormat="1" x14ac:dyDescent="0.2">
      <c r="A3513" s="66" t="s">
        <v>27</v>
      </c>
      <c r="B3513" s="66" t="s">
        <v>24</v>
      </c>
      <c r="C3513" s="66" t="s">
        <v>9</v>
      </c>
      <c r="D3513" s="66" t="s">
        <v>309</v>
      </c>
      <c r="E3513" s="86">
        <f>+IF(ISNUMBER(DATA!H951),DATA!H951,"n/a")</f>
        <v>22918.19</v>
      </c>
      <c r="F3513" s="77">
        <f>+IF(ISNUMBER(DATA!I951),DATA!I951,"n/a")</f>
        <v>-5.59290852828647E-2</v>
      </c>
      <c r="G3513" s="86">
        <f>+IF(ISNUMBER(DATA!R951),DATA!R951,"n/a")</f>
        <v>75196.600000000006</v>
      </c>
      <c r="H3513" s="77">
        <f>+IF(ISNUMBER(DATA!S951),DATA!S951,"n/a")</f>
        <v>-8.6067193627849994E-2</v>
      </c>
      <c r="I3513" s="86">
        <f>+IF(ISNUMBER(DATA!AB951),DATA!AB951,"n/a")</f>
        <v>143280.51999999999</v>
      </c>
      <c r="J3513" s="77">
        <f>+IF(ISNUMBER(DATA!AC951),DATA!AC951,"n/a")</f>
        <v>-5.5589944020442199E-2</v>
      </c>
      <c r="K3513" s="86">
        <f>+IF(ISNUMBER(DATA!AL951),DATA!AL951,"n/a")</f>
        <v>271725.46000000002</v>
      </c>
      <c r="L3513" s="77">
        <f>+IF(ISNUMBER(DATA!AM951),DATA!AM951,"n/a")</f>
        <v>5.3316996109759797E-2</v>
      </c>
      <c r="M3513" s="66"/>
      <c r="N3513" s="66"/>
      <c r="O3513" s="66"/>
      <c r="P3513" s="66"/>
      <c r="Q3513" s="66"/>
      <c r="S3513" s="70"/>
      <c r="U3513" s="70"/>
      <c r="W3513" s="70"/>
      <c r="Y3513" s="70"/>
    </row>
    <row r="3514" spans="1:25" s="69" customFormat="1" x14ac:dyDescent="0.2">
      <c r="A3514" s="66" t="s">
        <v>27</v>
      </c>
      <c r="B3514" s="66" t="s">
        <v>24</v>
      </c>
      <c r="C3514" s="66" t="s">
        <v>9</v>
      </c>
      <c r="D3514" s="66" t="s">
        <v>310</v>
      </c>
      <c r="E3514" s="86">
        <f>+IF(ISNUMBER(DATA!H952),DATA!H952,"n/a")</f>
        <v>11003.19</v>
      </c>
      <c r="F3514" s="77">
        <f>+IF(ISNUMBER(DATA!I952),DATA!I952,"n/a")</f>
        <v>-0.117916417149467</v>
      </c>
      <c r="G3514" s="86">
        <f>+IF(ISNUMBER(DATA!R952),DATA!R952,"n/a")</f>
        <v>36147.57</v>
      </c>
      <c r="H3514" s="77">
        <f>+IF(ISNUMBER(DATA!S952),DATA!S952,"n/a")</f>
        <v>-0.10960018976767</v>
      </c>
      <c r="I3514" s="86">
        <f>+IF(ISNUMBER(DATA!AB952),DATA!AB952,"n/a")</f>
        <v>66923.56</v>
      </c>
      <c r="J3514" s="77">
        <f>+IF(ISNUMBER(DATA!AC952),DATA!AC952,"n/a")</f>
        <v>-0.13633044624252799</v>
      </c>
      <c r="K3514" s="86">
        <f>+IF(ISNUMBER(DATA!AL952),DATA!AL952,"n/a")</f>
        <v>127578.04</v>
      </c>
      <c r="L3514" s="77">
        <f>+IF(ISNUMBER(DATA!AM952),DATA!AM952,"n/a")</f>
        <v>-0.123637858629308</v>
      </c>
      <c r="M3514" s="66"/>
      <c r="N3514" s="66"/>
      <c r="O3514" s="66"/>
      <c r="P3514" s="66"/>
      <c r="Q3514" s="66"/>
      <c r="S3514" s="70"/>
      <c r="U3514" s="70"/>
      <c r="W3514" s="70"/>
      <c r="Y3514" s="70"/>
    </row>
    <row r="3515" spans="1:25" s="69" customFormat="1" x14ac:dyDescent="0.2">
      <c r="A3515" s="66" t="s">
        <v>27</v>
      </c>
      <c r="B3515" s="66" t="s">
        <v>24</v>
      </c>
      <c r="C3515" s="66" t="s">
        <v>9</v>
      </c>
      <c r="D3515" s="66" t="s">
        <v>311</v>
      </c>
      <c r="E3515" s="86">
        <f>+IF(ISNUMBER(DATA!H953),DATA!H953,"n/a")</f>
        <v>18688.88</v>
      </c>
      <c r="F3515" s="77">
        <f>+IF(ISNUMBER(DATA!I953),DATA!I953,"n/a")</f>
        <v>-0.146505669752339</v>
      </c>
      <c r="G3515" s="86">
        <f>+IF(ISNUMBER(DATA!R953),DATA!R953,"n/a")</f>
        <v>64580.59</v>
      </c>
      <c r="H3515" s="77">
        <f>+IF(ISNUMBER(DATA!S953),DATA!S953,"n/a")</f>
        <v>-0.12371300764105</v>
      </c>
      <c r="I3515" s="86">
        <f>+IF(ISNUMBER(DATA!AB953),DATA!AB953,"n/a")</f>
        <v>124942.23</v>
      </c>
      <c r="J3515" s="77">
        <f>+IF(ISNUMBER(DATA!AC953),DATA!AC953,"n/a")</f>
        <v>-0.185674713552473</v>
      </c>
      <c r="K3515" s="86">
        <f>+IF(ISNUMBER(DATA!AL953),DATA!AL953,"n/a")</f>
        <v>244772.74</v>
      </c>
      <c r="L3515" s="77">
        <f>+IF(ISNUMBER(DATA!AM953),DATA!AM953,"n/a")</f>
        <v>-0.17424411306774701</v>
      </c>
      <c r="M3515" s="66"/>
      <c r="N3515" s="66"/>
      <c r="O3515" s="66"/>
      <c r="P3515" s="66"/>
      <c r="Q3515" s="66"/>
      <c r="S3515" s="70"/>
      <c r="U3515" s="70"/>
      <c r="W3515" s="70"/>
      <c r="Y3515" s="70"/>
    </row>
    <row r="3516" spans="1:25" s="69" customFormat="1" x14ac:dyDescent="0.2">
      <c r="A3516" s="66" t="s">
        <v>27</v>
      </c>
      <c r="B3516" s="66" t="s">
        <v>24</v>
      </c>
      <c r="C3516" s="66" t="s">
        <v>9</v>
      </c>
      <c r="D3516" s="66" t="s">
        <v>312</v>
      </c>
      <c r="E3516" s="86">
        <f>+IF(ISNUMBER(DATA!H954),DATA!H954,"n/a")</f>
        <v>11858.47</v>
      </c>
      <c r="F3516" s="77">
        <f>+IF(ISNUMBER(DATA!I954),DATA!I954,"n/a")</f>
        <v>0.125040795106105</v>
      </c>
      <c r="G3516" s="86">
        <f>+IF(ISNUMBER(DATA!R954),DATA!R954,"n/a")</f>
        <v>43080.77</v>
      </c>
      <c r="H3516" s="77">
        <f>+IF(ISNUMBER(DATA!S954),DATA!S954,"n/a")</f>
        <v>0.19993655045019099</v>
      </c>
      <c r="I3516" s="86">
        <f>+IF(ISNUMBER(DATA!AB954),DATA!AB954,"n/a")</f>
        <v>81655.259999999995</v>
      </c>
      <c r="J3516" s="77">
        <f>+IF(ISNUMBER(DATA!AC954),DATA!AC954,"n/a")</f>
        <v>0.19644176378002601</v>
      </c>
      <c r="K3516" s="86">
        <f>+IF(ISNUMBER(DATA!AL954),DATA!AL954,"n/a")</f>
        <v>147976.09</v>
      </c>
      <c r="L3516" s="77">
        <f>+IF(ISNUMBER(DATA!AM954),DATA!AM954,"n/a")</f>
        <v>0.212021874304818</v>
      </c>
      <c r="M3516" s="66"/>
      <c r="N3516" s="66"/>
      <c r="O3516" s="66"/>
      <c r="P3516" s="66"/>
      <c r="Q3516" s="66"/>
      <c r="S3516" s="70"/>
      <c r="U3516" s="70"/>
      <c r="W3516" s="70"/>
      <c r="Y3516" s="70"/>
    </row>
    <row r="3517" spans="1:25" s="69" customFormat="1" x14ac:dyDescent="0.2">
      <c r="A3517" s="66" t="s">
        <v>27</v>
      </c>
      <c r="B3517" s="66" t="s">
        <v>24</v>
      </c>
      <c r="C3517" s="66" t="s">
        <v>9</v>
      </c>
      <c r="D3517" s="66" t="s">
        <v>313</v>
      </c>
      <c r="E3517" s="86">
        <f>+IF(ISNUMBER(DATA!H955),DATA!H955,"n/a")</f>
        <v>21561.37</v>
      </c>
      <c r="F3517" s="77">
        <f>+IF(ISNUMBER(DATA!I955),DATA!I955,"n/a")</f>
        <v>-5.9193724400546897E-2</v>
      </c>
      <c r="G3517" s="86">
        <f>+IF(ISNUMBER(DATA!R955),DATA!R955,"n/a")</f>
        <v>71834.490000000005</v>
      </c>
      <c r="H3517" s="77">
        <f>+IF(ISNUMBER(DATA!S955),DATA!S955,"n/a")</f>
        <v>-2.2808373585724899E-2</v>
      </c>
      <c r="I3517" s="86">
        <f>+IF(ISNUMBER(DATA!AB955),DATA!AB955,"n/a")</f>
        <v>136079.20000000001</v>
      </c>
      <c r="J3517" s="77">
        <f>+IF(ISNUMBER(DATA!AC955),DATA!AC955,"n/a")</f>
        <v>-2.1090487724677299E-2</v>
      </c>
      <c r="K3517" s="86">
        <f>+IF(ISNUMBER(DATA!AL955),DATA!AL955,"n/a")</f>
        <v>272204.42</v>
      </c>
      <c r="L3517" s="77">
        <f>+IF(ISNUMBER(DATA!AM955),DATA!AM955,"n/a")</f>
        <v>3.2528559553114199E-2</v>
      </c>
      <c r="M3517" s="66"/>
      <c r="N3517" s="66"/>
      <c r="O3517" s="66"/>
      <c r="P3517" s="66"/>
      <c r="Q3517" s="66"/>
      <c r="S3517" s="70"/>
      <c r="U3517" s="70"/>
      <c r="W3517" s="70"/>
      <c r="Y3517" s="70"/>
    </row>
    <row r="3518" spans="1:25" s="69" customFormat="1" x14ac:dyDescent="0.2">
      <c r="A3518" s="66" t="s">
        <v>27</v>
      </c>
      <c r="B3518" s="66" t="s">
        <v>24</v>
      </c>
      <c r="C3518" s="66" t="s">
        <v>9</v>
      </c>
      <c r="D3518" s="66" t="s">
        <v>314</v>
      </c>
      <c r="E3518" s="86">
        <f>+IF(ISNUMBER(DATA!H956),DATA!H956,"n/a")</f>
        <v>37407.550000000003</v>
      </c>
      <c r="F3518" s="77">
        <f>+IF(ISNUMBER(DATA!I956),DATA!I956,"n/a")</f>
        <v>3.0030392365845301E-3</v>
      </c>
      <c r="G3518" s="86">
        <f>+IF(ISNUMBER(DATA!R956),DATA!R956,"n/a")</f>
        <v>124989.67</v>
      </c>
      <c r="H3518" s="77">
        <f>+IF(ISNUMBER(DATA!S956),DATA!S956,"n/a")</f>
        <v>5.0318180275041403E-2</v>
      </c>
      <c r="I3518" s="86">
        <f>+IF(ISNUMBER(DATA!AB956),DATA!AB956,"n/a")</f>
        <v>234987.56</v>
      </c>
      <c r="J3518" s="77">
        <f>+IF(ISNUMBER(DATA!AC956),DATA!AC956,"n/a")</f>
        <v>-0.117126341325153</v>
      </c>
      <c r="K3518" s="86">
        <f>+IF(ISNUMBER(DATA!AL956),DATA!AL956,"n/a")</f>
        <v>450577.51</v>
      </c>
      <c r="L3518" s="77">
        <f>+IF(ISNUMBER(DATA!AM956),DATA!AM956,"n/a")</f>
        <v>-0.22754758684090301</v>
      </c>
      <c r="M3518" s="66"/>
      <c r="N3518" s="66"/>
      <c r="O3518" s="66"/>
      <c r="P3518" s="66"/>
      <c r="Q3518" s="66"/>
      <c r="S3518" s="70"/>
      <c r="U3518" s="70"/>
      <c r="W3518" s="70"/>
      <c r="Y3518" s="70"/>
    </row>
    <row r="3519" spans="1:25" s="69" customFormat="1" x14ac:dyDescent="0.2">
      <c r="A3519" s="66" t="s">
        <v>27</v>
      </c>
      <c r="B3519" s="66" t="s">
        <v>24</v>
      </c>
      <c r="C3519" s="66" t="s">
        <v>9</v>
      </c>
      <c r="D3519" s="66" t="s">
        <v>315</v>
      </c>
      <c r="E3519" s="86">
        <f>+IF(ISNUMBER(DATA!H957),DATA!H957,"n/a")</f>
        <v>62572.45</v>
      </c>
      <c r="F3519" s="77">
        <f>+IF(ISNUMBER(DATA!I957),DATA!I957,"n/a")</f>
        <v>2.7777992220598399E-2</v>
      </c>
      <c r="G3519" s="86">
        <f>+IF(ISNUMBER(DATA!R957),DATA!R957,"n/a")</f>
        <v>217802.29</v>
      </c>
      <c r="H3519" s="77">
        <f>+IF(ISNUMBER(DATA!S957),DATA!S957,"n/a")</f>
        <v>9.8567337989501805E-2</v>
      </c>
      <c r="I3519" s="86">
        <f>+IF(ISNUMBER(DATA!AB957),DATA!AB957,"n/a")</f>
        <v>424940.57</v>
      </c>
      <c r="J3519" s="77">
        <f>+IF(ISNUMBER(DATA!AC957),DATA!AC957,"n/a")</f>
        <v>9.22710220634647E-2</v>
      </c>
      <c r="K3519" s="86">
        <f>+IF(ISNUMBER(DATA!AL957),DATA!AL957,"n/a")</f>
        <v>793737.89</v>
      </c>
      <c r="L3519" s="77">
        <f>+IF(ISNUMBER(DATA!AM957),DATA!AM957,"n/a")</f>
        <v>0.12960389811866199</v>
      </c>
      <c r="M3519" s="66"/>
      <c r="N3519" s="66"/>
      <c r="O3519" s="66"/>
      <c r="P3519" s="66"/>
      <c r="Q3519" s="66"/>
      <c r="S3519" s="70"/>
      <c r="U3519" s="70"/>
      <c r="W3519" s="70"/>
      <c r="Y3519" s="70"/>
    </row>
    <row r="3520" spans="1:25" s="69" customFormat="1" x14ac:dyDescent="0.2">
      <c r="A3520" s="66" t="s">
        <v>27</v>
      </c>
      <c r="B3520" s="66" t="s">
        <v>24</v>
      </c>
      <c r="C3520" s="66" t="s">
        <v>9</v>
      </c>
      <c r="D3520" s="66" t="s">
        <v>316</v>
      </c>
      <c r="E3520" s="86">
        <f>+IF(ISNUMBER(DATA!H958),DATA!H958,"n/a")</f>
        <v>38885.379999999997</v>
      </c>
      <c r="F3520" s="77">
        <f>+IF(ISNUMBER(DATA!I958),DATA!I958,"n/a")</f>
        <v>0.28476590132129498</v>
      </c>
      <c r="G3520" s="86">
        <f>+IF(ISNUMBER(DATA!R958),DATA!R958,"n/a")</f>
        <v>113137.52</v>
      </c>
      <c r="H3520" s="77">
        <f>+IF(ISNUMBER(DATA!S958),DATA!S958,"n/a")</f>
        <v>6.6661688677299297E-2</v>
      </c>
      <c r="I3520" s="86">
        <f>+IF(ISNUMBER(DATA!AB958),DATA!AB958,"n/a")</f>
        <v>204948.05</v>
      </c>
      <c r="J3520" s="77">
        <f>+IF(ISNUMBER(DATA!AC958),DATA!AC958,"n/a")</f>
        <v>5.3987344831735701E-2</v>
      </c>
      <c r="K3520" s="86">
        <f>+IF(ISNUMBER(DATA!AL958),DATA!AL958,"n/a")</f>
        <v>385655.06</v>
      </c>
      <c r="L3520" s="77">
        <f>+IF(ISNUMBER(DATA!AM958),DATA!AM958,"n/a")</f>
        <v>0.10530648200366</v>
      </c>
      <c r="M3520" s="66"/>
      <c r="N3520" s="66"/>
      <c r="O3520" s="66"/>
      <c r="P3520" s="66"/>
      <c r="Q3520" s="66"/>
      <c r="S3520" s="70"/>
      <c r="U3520" s="70"/>
      <c r="W3520" s="70"/>
      <c r="Y3520" s="70"/>
    </row>
    <row r="3521" spans="1:25" s="69" customFormat="1" x14ac:dyDescent="0.2">
      <c r="A3521" s="66" t="s">
        <v>27</v>
      </c>
      <c r="B3521" s="66" t="s">
        <v>24</v>
      </c>
      <c r="C3521" s="66" t="s">
        <v>9</v>
      </c>
      <c r="D3521" s="66" t="s">
        <v>317</v>
      </c>
      <c r="E3521" s="86">
        <f>+IF(ISNUMBER(DATA!H959),DATA!H959,"n/a")</f>
        <v>19493.53</v>
      </c>
      <c r="F3521" s="77">
        <f>+IF(ISNUMBER(DATA!I959),DATA!I959,"n/a")</f>
        <v>0.18131580446431</v>
      </c>
      <c r="G3521" s="86">
        <f>+IF(ISNUMBER(DATA!R959),DATA!R959,"n/a")</f>
        <v>69862.16</v>
      </c>
      <c r="H3521" s="77">
        <f>+IF(ISNUMBER(DATA!S959),DATA!S959,"n/a")</f>
        <v>0.18505425789586299</v>
      </c>
      <c r="I3521" s="86">
        <f>+IF(ISNUMBER(DATA!AB959),DATA!AB959,"n/a")</f>
        <v>134205.23000000001</v>
      </c>
      <c r="J3521" s="77">
        <f>+IF(ISNUMBER(DATA!AC959),DATA!AC959,"n/a")</f>
        <v>0.17736021037256</v>
      </c>
      <c r="K3521" s="86">
        <f>+IF(ISNUMBER(DATA!AL959),DATA!AL959,"n/a")</f>
        <v>239397</v>
      </c>
      <c r="L3521" s="77">
        <f>+IF(ISNUMBER(DATA!AM959),DATA!AM959,"n/a")</f>
        <v>0.18818689193066601</v>
      </c>
      <c r="M3521" s="66"/>
      <c r="N3521" s="66"/>
      <c r="O3521" s="66"/>
      <c r="P3521" s="66"/>
      <c r="Q3521" s="66"/>
      <c r="S3521" s="70"/>
      <c r="U3521" s="70"/>
      <c r="W3521" s="70"/>
      <c r="Y3521" s="70"/>
    </row>
    <row r="3522" spans="1:25" s="69" customFormat="1" x14ac:dyDescent="0.2">
      <c r="A3522" s="66" t="s">
        <v>27</v>
      </c>
      <c r="B3522" s="66" t="s">
        <v>24</v>
      </c>
      <c r="C3522" s="66" t="s">
        <v>9</v>
      </c>
      <c r="D3522" s="66" t="s">
        <v>318</v>
      </c>
      <c r="E3522" s="86">
        <f>+IF(ISNUMBER(DATA!H960),DATA!H960,"n/a")</f>
        <v>48909.05</v>
      </c>
      <c r="F3522" s="77">
        <f>+IF(ISNUMBER(DATA!I960),DATA!I960,"n/a")</f>
        <v>0.32883469719722103</v>
      </c>
      <c r="G3522" s="86">
        <f>+IF(ISNUMBER(DATA!R960),DATA!R960,"n/a")</f>
        <v>148105.81</v>
      </c>
      <c r="H3522" s="77">
        <f>+IF(ISNUMBER(DATA!S960),DATA!S960,"n/a")</f>
        <v>0.109513113653361</v>
      </c>
      <c r="I3522" s="86">
        <f>+IF(ISNUMBER(DATA!AB960),DATA!AB960,"n/a")</f>
        <v>276437.88</v>
      </c>
      <c r="J3522" s="77">
        <f>+IF(ISNUMBER(DATA!AC960),DATA!AC960,"n/a")</f>
        <v>8.7388486165349596E-2</v>
      </c>
      <c r="K3522" s="86">
        <f>+IF(ISNUMBER(DATA!AL960),DATA!AL960,"n/a")</f>
        <v>489259.9</v>
      </c>
      <c r="L3522" s="77">
        <f>+IF(ISNUMBER(DATA!AM960),DATA!AM960,"n/a")</f>
        <v>0.13148480017087699</v>
      </c>
      <c r="M3522" s="66"/>
      <c r="N3522" s="66"/>
      <c r="O3522" s="66"/>
      <c r="P3522" s="66"/>
      <c r="Q3522" s="66"/>
      <c r="S3522" s="70"/>
      <c r="U3522" s="70"/>
      <c r="W3522" s="70"/>
      <c r="Y3522" s="70"/>
    </row>
    <row r="3523" spans="1:25" s="69" customFormat="1" x14ac:dyDescent="0.2">
      <c r="A3523" s="66" t="s">
        <v>27</v>
      </c>
      <c r="B3523" s="66" t="s">
        <v>24</v>
      </c>
      <c r="C3523" s="66" t="s">
        <v>9</v>
      </c>
      <c r="D3523" s="66" t="s">
        <v>344</v>
      </c>
      <c r="E3523" s="86">
        <f>+IF(ISNUMBER(DATA!H961),DATA!H961,"n/a")</f>
        <v>9987.3799999999992</v>
      </c>
      <c r="F3523" s="77">
        <f>+IF(ISNUMBER(DATA!I961),DATA!I961,"n/a")</f>
        <v>7.8852508422982207E-2</v>
      </c>
      <c r="G3523" s="86">
        <f>+IF(ISNUMBER(DATA!R961),DATA!R961,"n/a")</f>
        <v>32706.15</v>
      </c>
      <c r="H3523" s="77">
        <f>+IF(ISNUMBER(DATA!S961),DATA!S961,"n/a")</f>
        <v>7.9359950999012302E-2</v>
      </c>
      <c r="I3523" s="86">
        <f>+IF(ISNUMBER(DATA!AB961),DATA!AB961,"n/a")</f>
        <v>60164.76</v>
      </c>
      <c r="J3523" s="77">
        <f>+IF(ISNUMBER(DATA!AC961),DATA!AC961,"n/a")</f>
        <v>0.101387554316755</v>
      </c>
      <c r="K3523" s="86">
        <f>+IF(ISNUMBER(DATA!AL961),DATA!AL961,"n/a")</f>
        <v>117646.54</v>
      </c>
      <c r="L3523" s="77">
        <f>+IF(ISNUMBER(DATA!AM961),DATA!AM961,"n/a")</f>
        <v>0.18803351999085499</v>
      </c>
      <c r="M3523" s="66"/>
      <c r="N3523" s="66"/>
      <c r="O3523" s="66"/>
      <c r="P3523" s="66"/>
      <c r="Q3523" s="66"/>
      <c r="S3523" s="70"/>
      <c r="U3523" s="70"/>
      <c r="W3523" s="70"/>
      <c r="Y3523" s="70"/>
    </row>
    <row r="3524" spans="1:25" s="69" customFormat="1" x14ac:dyDescent="0.2">
      <c r="A3524" s="66" t="s">
        <v>27</v>
      </c>
      <c r="B3524" s="66" t="s">
        <v>24</v>
      </c>
      <c r="C3524" s="66" t="s">
        <v>9</v>
      </c>
      <c r="D3524" s="66" t="s">
        <v>345</v>
      </c>
      <c r="E3524" s="86">
        <f>+IF(ISNUMBER(DATA!H962),DATA!H962,"n/a")</f>
        <v>50723.06</v>
      </c>
      <c r="F3524" s="77">
        <f>+IF(ISNUMBER(DATA!I962),DATA!I962,"n/a")</f>
        <v>8.4114007203195201E-2</v>
      </c>
      <c r="G3524" s="86">
        <f>+IF(ISNUMBER(DATA!R962),DATA!R962,"n/a")</f>
        <v>169376.18</v>
      </c>
      <c r="H3524" s="77">
        <f>+IF(ISNUMBER(DATA!S962),DATA!S962,"n/a")</f>
        <v>0.10504513609005001</v>
      </c>
      <c r="I3524" s="86">
        <f>+IF(ISNUMBER(DATA!AB962),DATA!AB962,"n/a")</f>
        <v>323168.74</v>
      </c>
      <c r="J3524" s="77">
        <f>+IF(ISNUMBER(DATA!AC962),DATA!AC962,"n/a")</f>
        <v>0.14047883499546299</v>
      </c>
      <c r="K3524" s="86">
        <f>+IF(ISNUMBER(DATA!AL962),DATA!AL962,"n/a")</f>
        <v>609587.28</v>
      </c>
      <c r="L3524" s="77">
        <f>+IF(ISNUMBER(DATA!AM962),DATA!AM962,"n/a")</f>
        <v>0.49023683819122499</v>
      </c>
      <c r="M3524" s="66"/>
      <c r="N3524" s="66"/>
      <c r="O3524" s="66"/>
      <c r="P3524" s="66"/>
      <c r="Q3524" s="66"/>
      <c r="S3524" s="70"/>
      <c r="U3524" s="70"/>
      <c r="W3524" s="70"/>
      <c r="Y3524" s="70"/>
    </row>
    <row r="3525" spans="1:25" x14ac:dyDescent="0.2">
      <c r="E3525" s="100"/>
      <c r="F3525" s="102"/>
      <c r="G3525" s="100"/>
      <c r="H3525" s="102"/>
      <c r="I3525" s="100"/>
      <c r="J3525" s="102"/>
      <c r="K3525" s="100"/>
      <c r="L3525" s="102"/>
    </row>
    <row r="3526" spans="1:25" s="69" customFormat="1" x14ac:dyDescent="0.2">
      <c r="A3526" s="66" t="s">
        <v>27</v>
      </c>
      <c r="B3526" s="66" t="s">
        <v>24</v>
      </c>
      <c r="C3526" s="66" t="s">
        <v>25</v>
      </c>
      <c r="D3526" s="66" t="s">
        <v>271</v>
      </c>
      <c r="E3526" s="86">
        <f>+IF(ISNUMBER(DATA!J913),DATA!J913,"n/a")</f>
        <v>25301.55</v>
      </c>
      <c r="F3526" s="77">
        <f>+IF(ISNUMBER(DATA!K913),DATA!K913,"n/a")</f>
        <v>3.27095823047686E-2</v>
      </c>
      <c r="G3526" s="86">
        <f>+IF(ISNUMBER(DATA!T913),DATA!T913,"n/a")</f>
        <v>82995.710000000006</v>
      </c>
      <c r="H3526" s="77">
        <f>+IF(ISNUMBER(DATA!U913),DATA!U913,"n/a")</f>
        <v>0.22974151719719399</v>
      </c>
      <c r="I3526" s="86">
        <f>+IF(ISNUMBER(DATA!AD913),DATA!AD913,"n/a")</f>
        <v>155768.53</v>
      </c>
      <c r="J3526" s="77">
        <f>+IF(ISNUMBER(DATA!AE913),DATA!AE913,"n/a")</f>
        <v>0.200166131002948</v>
      </c>
      <c r="K3526" s="86">
        <f>+IF(ISNUMBER(DATA!AN913),DATA!AN913,"n/a")</f>
        <v>280647.78000000003</v>
      </c>
      <c r="L3526" s="77">
        <f>+IF(ISNUMBER(DATA!AO913),DATA!AO913,"n/a")</f>
        <v>0.20152810409952299</v>
      </c>
      <c r="M3526" s="66"/>
      <c r="N3526" s="66"/>
      <c r="O3526" s="66"/>
      <c r="P3526" s="66"/>
      <c r="Q3526" s="66"/>
      <c r="S3526" s="70"/>
      <c r="U3526" s="70"/>
      <c r="W3526" s="70"/>
      <c r="Y3526" s="70"/>
    </row>
    <row r="3527" spans="1:25" s="69" customFormat="1" x14ac:dyDescent="0.2">
      <c r="A3527" s="66" t="s">
        <v>27</v>
      </c>
      <c r="B3527" s="66" t="s">
        <v>24</v>
      </c>
      <c r="C3527" s="66" t="s">
        <v>25</v>
      </c>
      <c r="D3527" s="66" t="s">
        <v>272</v>
      </c>
      <c r="E3527" s="86">
        <f>+IF(ISNUMBER(DATA!J914),DATA!J914,"n/a")</f>
        <v>65231.96</v>
      </c>
      <c r="F3527" s="77">
        <f>+IF(ISNUMBER(DATA!K914),DATA!K914,"n/a")</f>
        <v>0.37031108467062301</v>
      </c>
      <c r="G3527" s="86">
        <f>+IF(ISNUMBER(DATA!T914),DATA!T914,"n/a")</f>
        <v>212230.21</v>
      </c>
      <c r="H3527" s="77">
        <f>+IF(ISNUMBER(DATA!U914),DATA!U914,"n/a")</f>
        <v>0.27565261049909801</v>
      </c>
      <c r="I3527" s="86">
        <f>+IF(ISNUMBER(DATA!AD914),DATA!AD914,"n/a")</f>
        <v>385175.21</v>
      </c>
      <c r="J3527" s="77">
        <f>+IF(ISNUMBER(DATA!AE914),DATA!AE914,"n/a")</f>
        <v>0.20530624853825299</v>
      </c>
      <c r="K3527" s="86">
        <f>+IF(ISNUMBER(DATA!AN914),DATA!AN914,"n/a")</f>
        <v>687847.85</v>
      </c>
      <c r="L3527" s="77">
        <f>+IF(ISNUMBER(DATA!AO914),DATA!AO914,"n/a")</f>
        <v>9.9217431768443401E-2</v>
      </c>
      <c r="M3527" s="66"/>
      <c r="N3527" s="66"/>
      <c r="O3527" s="66"/>
      <c r="P3527" s="66"/>
      <c r="Q3527" s="66"/>
      <c r="S3527" s="70"/>
      <c r="U3527" s="70"/>
      <c r="W3527" s="70"/>
      <c r="Y3527" s="70"/>
    </row>
    <row r="3528" spans="1:25" s="69" customFormat="1" x14ac:dyDescent="0.2">
      <c r="A3528" s="66" t="s">
        <v>27</v>
      </c>
      <c r="B3528" s="66" t="s">
        <v>24</v>
      </c>
      <c r="C3528" s="66" t="s">
        <v>25</v>
      </c>
      <c r="D3528" s="66" t="s">
        <v>273</v>
      </c>
      <c r="E3528" s="86">
        <f>+IF(ISNUMBER(DATA!J915),DATA!J915,"n/a")</f>
        <v>103389.25</v>
      </c>
      <c r="F3528" s="77">
        <f>+IF(ISNUMBER(DATA!K915),DATA!K915,"n/a")</f>
        <v>0.13050265690280299</v>
      </c>
      <c r="G3528" s="86">
        <f>+IF(ISNUMBER(DATA!T915),DATA!T915,"n/a")</f>
        <v>354365.24</v>
      </c>
      <c r="H3528" s="77">
        <f>+IF(ISNUMBER(DATA!U915),DATA!U915,"n/a")</f>
        <v>4.1778348958369498E-3</v>
      </c>
      <c r="I3528" s="86">
        <f>+IF(ISNUMBER(DATA!AD915),DATA!AD915,"n/a")</f>
        <v>671772.14</v>
      </c>
      <c r="J3528" s="77">
        <f>+IF(ISNUMBER(DATA!AE915),DATA!AE915,"n/a")</f>
        <v>-0.12760131331706101</v>
      </c>
      <c r="K3528" s="86">
        <f>+IF(ISNUMBER(DATA!AN915),DATA!AN915,"n/a")</f>
        <v>1224104.3999999999</v>
      </c>
      <c r="L3528" s="77">
        <f>+IF(ISNUMBER(DATA!AO915),DATA!AO915,"n/a")</f>
        <v>-0.16895484440963901</v>
      </c>
      <c r="M3528" s="66"/>
      <c r="N3528" s="66"/>
      <c r="O3528" s="66"/>
      <c r="P3528" s="66"/>
      <c r="Q3528" s="66"/>
      <c r="S3528" s="70"/>
      <c r="U3528" s="70"/>
      <c r="W3528" s="70"/>
      <c r="Y3528" s="70"/>
    </row>
    <row r="3529" spans="1:25" s="69" customFormat="1" x14ac:dyDescent="0.2">
      <c r="A3529" s="66" t="s">
        <v>27</v>
      </c>
      <c r="B3529" s="66" t="s">
        <v>24</v>
      </c>
      <c r="C3529" s="66" t="s">
        <v>25</v>
      </c>
      <c r="D3529" s="66" t="s">
        <v>274</v>
      </c>
      <c r="E3529" s="86">
        <f>+IF(ISNUMBER(DATA!J916),DATA!J916,"n/a")</f>
        <v>46743.87</v>
      </c>
      <c r="F3529" s="77">
        <f>+IF(ISNUMBER(DATA!K916),DATA!K916,"n/a")</f>
        <v>0.34708170869824601</v>
      </c>
      <c r="G3529" s="86">
        <f>+IF(ISNUMBER(DATA!T916),DATA!T916,"n/a")</f>
        <v>143122.5</v>
      </c>
      <c r="H3529" s="77">
        <f>+IF(ISNUMBER(DATA!U916),DATA!U916,"n/a")</f>
        <v>0.160735828131051</v>
      </c>
      <c r="I3529" s="86">
        <f>+IF(ISNUMBER(DATA!AD916),DATA!AD916,"n/a")</f>
        <v>257623.48</v>
      </c>
      <c r="J3529" s="77">
        <f>+IF(ISNUMBER(DATA!AE916),DATA!AE916,"n/a")</f>
        <v>0.12803832703868501</v>
      </c>
      <c r="K3529" s="86">
        <f>+IF(ISNUMBER(DATA!AN916),DATA!AN916,"n/a")</f>
        <v>484067.16</v>
      </c>
      <c r="L3529" s="77">
        <f>+IF(ISNUMBER(DATA!AO916),DATA!AO916,"n/a")</f>
        <v>0.109668548562353</v>
      </c>
      <c r="M3529" s="66"/>
      <c r="N3529" s="66"/>
      <c r="O3529" s="66"/>
      <c r="P3529" s="66"/>
      <c r="Q3529" s="66"/>
      <c r="S3529" s="70"/>
      <c r="U3529" s="70"/>
      <c r="W3529" s="70"/>
      <c r="Y3529" s="70"/>
    </row>
    <row r="3530" spans="1:25" s="69" customFormat="1" x14ac:dyDescent="0.2">
      <c r="A3530" s="66" t="s">
        <v>27</v>
      </c>
      <c r="B3530" s="66" t="s">
        <v>24</v>
      </c>
      <c r="C3530" s="66" t="s">
        <v>25</v>
      </c>
      <c r="D3530" s="66" t="s">
        <v>275</v>
      </c>
      <c r="E3530" s="86">
        <f>+IF(ISNUMBER(DATA!J917),DATA!J917,"n/a")</f>
        <v>79616.52</v>
      </c>
      <c r="F3530" s="77">
        <f>+IF(ISNUMBER(DATA!K917),DATA!K917,"n/a")</f>
        <v>7.0434495472840405E-2</v>
      </c>
      <c r="G3530" s="86">
        <f>+IF(ISNUMBER(DATA!T917),DATA!T917,"n/a")</f>
        <v>261490.67</v>
      </c>
      <c r="H3530" s="77">
        <f>+IF(ISNUMBER(DATA!U917),DATA!U917,"n/a")</f>
        <v>-0.103755900598425</v>
      </c>
      <c r="I3530" s="86">
        <f>+IF(ISNUMBER(DATA!AD917),DATA!AD917,"n/a")</f>
        <v>500977.08</v>
      </c>
      <c r="J3530" s="77">
        <f>+IF(ISNUMBER(DATA!AE917),DATA!AE917,"n/a")</f>
        <v>-0.22298722965290799</v>
      </c>
      <c r="K3530" s="86">
        <f>+IF(ISNUMBER(DATA!AN917),DATA!AN917,"n/a")</f>
        <v>957868.66</v>
      </c>
      <c r="L3530" s="77">
        <f>+IF(ISNUMBER(DATA!AO917),DATA!AO917,"n/a")</f>
        <v>-0.21061743817388801</v>
      </c>
      <c r="M3530" s="66"/>
      <c r="N3530" s="66"/>
      <c r="O3530" s="66"/>
      <c r="P3530" s="66"/>
      <c r="Q3530" s="66"/>
      <c r="S3530" s="70"/>
      <c r="U3530" s="70"/>
      <c r="W3530" s="70"/>
      <c r="Y3530" s="70"/>
    </row>
    <row r="3531" spans="1:25" s="69" customFormat="1" x14ac:dyDescent="0.2">
      <c r="A3531" s="66" t="s">
        <v>27</v>
      </c>
      <c r="B3531" s="66" t="s">
        <v>24</v>
      </c>
      <c r="C3531" s="66" t="s">
        <v>25</v>
      </c>
      <c r="D3531" s="66" t="s">
        <v>276</v>
      </c>
      <c r="E3531" s="86">
        <f>+IF(ISNUMBER(DATA!J918),DATA!J918,"n/a")</f>
        <v>44076.98</v>
      </c>
      <c r="F3531" s="77">
        <f>+IF(ISNUMBER(DATA!K918),DATA!K918,"n/a")</f>
        <v>-2.5260486465495498E-2</v>
      </c>
      <c r="G3531" s="86">
        <f>+IF(ISNUMBER(DATA!T918),DATA!T918,"n/a")</f>
        <v>157975.87</v>
      </c>
      <c r="H3531" s="77">
        <f>+IF(ISNUMBER(DATA!U918),DATA!U918,"n/a")</f>
        <v>-1.3193371119641299E-2</v>
      </c>
      <c r="I3531" s="86">
        <f>+IF(ISNUMBER(DATA!AD918),DATA!AD918,"n/a")</f>
        <v>306189</v>
      </c>
      <c r="J3531" s="77">
        <f>+IF(ISNUMBER(DATA!AE918),DATA!AE918,"n/a")</f>
        <v>-1.9105851869603899E-3</v>
      </c>
      <c r="K3531" s="86">
        <f>+IF(ISNUMBER(DATA!AN918),DATA!AN918,"n/a")</f>
        <v>586469.9</v>
      </c>
      <c r="L3531" s="77">
        <f>+IF(ISNUMBER(DATA!AO918),DATA!AO918,"n/a")</f>
        <v>-9.3230107544899996E-3</v>
      </c>
      <c r="M3531" s="66"/>
      <c r="N3531" s="66"/>
      <c r="O3531" s="66"/>
      <c r="P3531" s="66"/>
      <c r="Q3531" s="66"/>
      <c r="S3531" s="70"/>
      <c r="U3531" s="70"/>
      <c r="W3531" s="70"/>
      <c r="Y3531" s="70"/>
    </row>
    <row r="3532" spans="1:25" s="69" customFormat="1" x14ac:dyDescent="0.2">
      <c r="A3532" s="66" t="s">
        <v>27</v>
      </c>
      <c r="B3532" s="66" t="s">
        <v>24</v>
      </c>
      <c r="C3532" s="66" t="s">
        <v>25</v>
      </c>
      <c r="D3532" s="66" t="s">
        <v>277</v>
      </c>
      <c r="E3532" s="86">
        <f>+IF(ISNUMBER(DATA!J919),DATA!J919,"n/a")</f>
        <v>20070.29</v>
      </c>
      <c r="F3532" s="77">
        <f>+IF(ISNUMBER(DATA!K919),DATA!K919,"n/a")</f>
        <v>4.9891350631442698E-2</v>
      </c>
      <c r="G3532" s="86">
        <f>+IF(ISNUMBER(DATA!T919),DATA!T919,"n/a")</f>
        <v>63735.57</v>
      </c>
      <c r="H3532" s="77">
        <f>+IF(ISNUMBER(DATA!U919),DATA!U919,"n/a")</f>
        <v>-7.4407072521049403E-2</v>
      </c>
      <c r="I3532" s="86">
        <f>+IF(ISNUMBER(DATA!AD919),DATA!AD919,"n/a")</f>
        <v>124142.24</v>
      </c>
      <c r="J3532" s="77">
        <f>+IF(ISNUMBER(DATA!AE919),DATA!AE919,"n/a")</f>
        <v>-2.2365024389245002E-2</v>
      </c>
      <c r="K3532" s="86">
        <f>+IF(ISNUMBER(DATA!AN919),DATA!AN919,"n/a")</f>
        <v>255775.9</v>
      </c>
      <c r="L3532" s="77">
        <f>+IF(ISNUMBER(DATA!AO919),DATA!AO919,"n/a")</f>
        <v>0.16533061694898499</v>
      </c>
      <c r="M3532" s="66"/>
      <c r="N3532" s="66"/>
      <c r="O3532" s="66"/>
      <c r="P3532" s="66"/>
      <c r="Q3532" s="66"/>
      <c r="S3532" s="70"/>
      <c r="U3532" s="70"/>
      <c r="W3532" s="70"/>
      <c r="Y3532" s="70"/>
    </row>
    <row r="3533" spans="1:25" s="69" customFormat="1" x14ac:dyDescent="0.2">
      <c r="A3533" s="66" t="s">
        <v>27</v>
      </c>
      <c r="B3533" s="66" t="s">
        <v>24</v>
      </c>
      <c r="C3533" s="66" t="s">
        <v>25</v>
      </c>
      <c r="D3533" s="66" t="s">
        <v>278</v>
      </c>
      <c r="E3533" s="86">
        <f>+IF(ISNUMBER(DATA!J920),DATA!J920,"n/a")</f>
        <v>110668.75</v>
      </c>
      <c r="F3533" s="77">
        <f>+IF(ISNUMBER(DATA!K920),DATA!K920,"n/a")</f>
        <v>0.27749511165308699</v>
      </c>
      <c r="G3533" s="86">
        <f>+IF(ISNUMBER(DATA!T920),DATA!T920,"n/a")</f>
        <v>369545.51</v>
      </c>
      <c r="H3533" s="77">
        <f>+IF(ISNUMBER(DATA!U920),DATA!U920,"n/a")</f>
        <v>0.29890115598862399</v>
      </c>
      <c r="I3533" s="86">
        <f>+IF(ISNUMBER(DATA!AD920),DATA!AD920,"n/a")</f>
        <v>666479.53</v>
      </c>
      <c r="J3533" s="77">
        <f>+IF(ISNUMBER(DATA!AE920),DATA!AE920,"n/a")</f>
        <v>0.27682901795613901</v>
      </c>
      <c r="K3533" s="86">
        <f>+IF(ISNUMBER(DATA!AN920),DATA!AN920,"n/a")</f>
        <v>1173558.3500000001</v>
      </c>
      <c r="L3533" s="77">
        <f>+IF(ISNUMBER(DATA!AO920),DATA!AO920,"n/a")</f>
        <v>0.28183479405172202</v>
      </c>
      <c r="M3533" s="66"/>
      <c r="N3533" s="66"/>
      <c r="O3533" s="66"/>
      <c r="P3533" s="66"/>
      <c r="Q3533" s="66"/>
      <c r="S3533" s="70"/>
      <c r="U3533" s="70"/>
      <c r="W3533" s="70"/>
      <c r="Y3533" s="70"/>
    </row>
    <row r="3534" spans="1:25" s="69" customFormat="1" x14ac:dyDescent="0.2">
      <c r="A3534" s="66" t="s">
        <v>27</v>
      </c>
      <c r="B3534" s="66" t="s">
        <v>24</v>
      </c>
      <c r="C3534" s="66" t="s">
        <v>25</v>
      </c>
      <c r="D3534" s="66" t="s">
        <v>279</v>
      </c>
      <c r="E3534" s="86">
        <f>+IF(ISNUMBER(DATA!J921),DATA!J921,"n/a")</f>
        <v>33860.89</v>
      </c>
      <c r="F3534" s="77">
        <f>+IF(ISNUMBER(DATA!K921),DATA!K921,"n/a")</f>
        <v>5.4788038656685099E-2</v>
      </c>
      <c r="G3534" s="86">
        <f>+IF(ISNUMBER(DATA!T921),DATA!T921,"n/a")</f>
        <v>117405.09</v>
      </c>
      <c r="H3534" s="77">
        <f>+IF(ISNUMBER(DATA!U921),DATA!U921,"n/a")</f>
        <v>9.2654987181404594E-2</v>
      </c>
      <c r="I3534" s="86">
        <f>+IF(ISNUMBER(DATA!AD921),DATA!AD921,"n/a")</f>
        <v>221524.27</v>
      </c>
      <c r="J3534" s="77">
        <f>+IF(ISNUMBER(DATA!AE921),DATA!AE921,"n/a")</f>
        <v>0.12900153430552699</v>
      </c>
      <c r="K3534" s="86">
        <f>+IF(ISNUMBER(DATA!AN921),DATA!AN921,"n/a")</f>
        <v>413646.59</v>
      </c>
      <c r="L3534" s="77">
        <f>+IF(ISNUMBER(DATA!AO921),DATA!AO921,"n/a")</f>
        <v>5.6977416756050003E-2</v>
      </c>
      <c r="M3534" s="66"/>
      <c r="N3534" s="66"/>
      <c r="O3534" s="66"/>
      <c r="P3534" s="66"/>
      <c r="Q3534" s="66"/>
      <c r="S3534" s="70"/>
      <c r="U3534" s="70"/>
      <c r="W3534" s="70"/>
      <c r="Y3534" s="70"/>
    </row>
    <row r="3535" spans="1:25" s="69" customFormat="1" x14ac:dyDescent="0.2">
      <c r="A3535" s="66" t="s">
        <v>27</v>
      </c>
      <c r="B3535" s="66" t="s">
        <v>24</v>
      </c>
      <c r="C3535" s="66" t="s">
        <v>25</v>
      </c>
      <c r="D3535" s="66" t="s">
        <v>280</v>
      </c>
      <c r="E3535" s="86">
        <f>+IF(ISNUMBER(DATA!J922),DATA!J922,"n/a")</f>
        <v>15654.17</v>
      </c>
      <c r="F3535" s="77">
        <f>+IF(ISNUMBER(DATA!K922),DATA!K922,"n/a")</f>
        <v>7.5559760457977104E-2</v>
      </c>
      <c r="G3535" s="86">
        <f>+IF(ISNUMBER(DATA!T922),DATA!T922,"n/a")</f>
        <v>68583.31</v>
      </c>
      <c r="H3535" s="77">
        <f>+IF(ISNUMBER(DATA!U922),DATA!U922,"n/a")</f>
        <v>0.18296423974067799</v>
      </c>
      <c r="I3535" s="86">
        <f>+IF(ISNUMBER(DATA!AD922),DATA!AD922,"n/a")</f>
        <v>130370.76</v>
      </c>
      <c r="J3535" s="77">
        <f>+IF(ISNUMBER(DATA!AE922),DATA!AE922,"n/a")</f>
        <v>0.130903508304723</v>
      </c>
      <c r="K3535" s="86">
        <f>+IF(ISNUMBER(DATA!AN922),DATA!AN922,"n/a")</f>
        <v>258025.42</v>
      </c>
      <c r="L3535" s="77">
        <f>+IF(ISNUMBER(DATA!AO922),DATA!AO922,"n/a")</f>
        <v>0.17769320116231399</v>
      </c>
      <c r="M3535" s="66"/>
      <c r="N3535" s="66"/>
      <c r="O3535" s="66"/>
      <c r="P3535" s="66"/>
      <c r="Q3535" s="66"/>
      <c r="S3535" s="70"/>
      <c r="U3535" s="70"/>
      <c r="W3535" s="70"/>
      <c r="Y3535" s="70"/>
    </row>
    <row r="3536" spans="1:25" s="69" customFormat="1" x14ac:dyDescent="0.2">
      <c r="A3536" s="66" t="s">
        <v>27</v>
      </c>
      <c r="B3536" s="66" t="s">
        <v>24</v>
      </c>
      <c r="C3536" s="66" t="s">
        <v>25</v>
      </c>
      <c r="D3536" s="66" t="s">
        <v>281</v>
      </c>
      <c r="E3536" s="86">
        <f>+IF(ISNUMBER(DATA!J923),DATA!J923,"n/a")</f>
        <v>23203.54</v>
      </c>
      <c r="F3536" s="77">
        <f>+IF(ISNUMBER(DATA!K923),DATA!K923,"n/a")</f>
        <v>4.6737361785208903E-2</v>
      </c>
      <c r="G3536" s="86">
        <f>+IF(ISNUMBER(DATA!T923),DATA!T923,"n/a")</f>
        <v>79455.14</v>
      </c>
      <c r="H3536" s="77">
        <f>+IF(ISNUMBER(DATA!U923),DATA!U923,"n/a")</f>
        <v>1.8468921723325E-2</v>
      </c>
      <c r="I3536" s="86">
        <f>+IF(ISNUMBER(DATA!AD923),DATA!AD923,"n/a")</f>
        <v>152705.37</v>
      </c>
      <c r="J3536" s="77">
        <f>+IF(ISNUMBER(DATA!AE923),DATA!AE923,"n/a")</f>
        <v>5.3901181363044497E-2</v>
      </c>
      <c r="K3536" s="86">
        <f>+IF(ISNUMBER(DATA!AN923),DATA!AN923,"n/a")</f>
        <v>302018.89</v>
      </c>
      <c r="L3536" s="77">
        <f>+IF(ISNUMBER(DATA!AO923),DATA!AO923,"n/a")</f>
        <v>0.120499306298489</v>
      </c>
      <c r="M3536" s="66"/>
      <c r="N3536" s="66"/>
      <c r="O3536" s="66"/>
      <c r="P3536" s="66"/>
      <c r="Q3536" s="66"/>
      <c r="S3536" s="70"/>
      <c r="U3536" s="70"/>
      <c r="W3536" s="70"/>
      <c r="Y3536" s="70"/>
    </row>
    <row r="3537" spans="1:25" s="69" customFormat="1" x14ac:dyDescent="0.2">
      <c r="A3537" s="66" t="s">
        <v>27</v>
      </c>
      <c r="B3537" s="66" t="s">
        <v>24</v>
      </c>
      <c r="C3537" s="66" t="s">
        <v>25</v>
      </c>
      <c r="D3537" s="66" t="s">
        <v>282</v>
      </c>
      <c r="E3537" s="86">
        <f>+IF(ISNUMBER(DATA!J924),DATA!J924,"n/a")</f>
        <v>61611.15</v>
      </c>
      <c r="F3537" s="77">
        <f>+IF(ISNUMBER(DATA!K924),DATA!K924,"n/a")</f>
        <v>0.10108390671075</v>
      </c>
      <c r="G3537" s="86">
        <f>+IF(ISNUMBER(DATA!T924),DATA!T924,"n/a")</f>
        <v>205890.07</v>
      </c>
      <c r="H3537" s="77">
        <f>+IF(ISNUMBER(DATA!U924),DATA!U924,"n/a")</f>
        <v>0.111181949303589</v>
      </c>
      <c r="I3537" s="86">
        <f>+IF(ISNUMBER(DATA!AD924),DATA!AD924,"n/a")</f>
        <v>389290.79</v>
      </c>
      <c r="J3537" s="77">
        <f>+IF(ISNUMBER(DATA!AE924),DATA!AE924,"n/a")</f>
        <v>0.122996335881756</v>
      </c>
      <c r="K3537" s="86">
        <f>+IF(ISNUMBER(DATA!AN924),DATA!AN924,"n/a")</f>
        <v>738785.03</v>
      </c>
      <c r="L3537" s="77">
        <f>+IF(ISNUMBER(DATA!AO924),DATA!AO924,"n/a")</f>
        <v>0.14760065129986699</v>
      </c>
      <c r="M3537" s="66"/>
      <c r="N3537" s="66"/>
      <c r="O3537" s="66"/>
      <c r="P3537" s="66"/>
      <c r="Q3537" s="66"/>
      <c r="S3537" s="70"/>
      <c r="U3537" s="70"/>
      <c r="W3537" s="70"/>
      <c r="Y3537" s="70"/>
    </row>
    <row r="3538" spans="1:25" s="69" customFormat="1" x14ac:dyDescent="0.2">
      <c r="A3538" s="66" t="s">
        <v>27</v>
      </c>
      <c r="B3538" s="66" t="s">
        <v>24</v>
      </c>
      <c r="C3538" s="66" t="s">
        <v>25</v>
      </c>
      <c r="D3538" s="66" t="s">
        <v>283</v>
      </c>
      <c r="E3538" s="86">
        <f>+IF(ISNUMBER(DATA!J925),DATA!J925,"n/a")</f>
        <v>77266.600000000006</v>
      </c>
      <c r="F3538" s="77">
        <f>+IF(ISNUMBER(DATA!K925),DATA!K925,"n/a")</f>
        <v>0.192348633576546</v>
      </c>
      <c r="G3538" s="86">
        <f>+IF(ISNUMBER(DATA!T925),DATA!T925,"n/a")</f>
        <v>253545.58</v>
      </c>
      <c r="H3538" s="77">
        <f>+IF(ISNUMBER(DATA!U925),DATA!U925,"n/a")</f>
        <v>0.20071622752110399</v>
      </c>
      <c r="I3538" s="86">
        <f>+IF(ISNUMBER(DATA!AD925),DATA!AD925,"n/a")</f>
        <v>488253.09</v>
      </c>
      <c r="J3538" s="77">
        <f>+IF(ISNUMBER(DATA!AE925),DATA!AE925,"n/a")</f>
        <v>0.21782670005473601</v>
      </c>
      <c r="K3538" s="86">
        <f>+IF(ISNUMBER(DATA!AN925),DATA!AN925,"n/a")</f>
        <v>888491.31</v>
      </c>
      <c r="L3538" s="77">
        <f>+IF(ISNUMBER(DATA!AO925),DATA!AO925,"n/a")</f>
        <v>0.18860966359141301</v>
      </c>
      <c r="M3538" s="66"/>
      <c r="N3538" s="66"/>
      <c r="O3538" s="66"/>
      <c r="P3538" s="66"/>
      <c r="Q3538" s="66"/>
      <c r="S3538" s="70"/>
      <c r="U3538" s="70"/>
      <c r="W3538" s="70"/>
      <c r="Y3538" s="70"/>
    </row>
    <row r="3539" spans="1:25" s="69" customFormat="1" x14ac:dyDescent="0.2">
      <c r="A3539" s="66" t="s">
        <v>27</v>
      </c>
      <c r="B3539" s="66" t="s">
        <v>24</v>
      </c>
      <c r="C3539" s="66" t="s">
        <v>25</v>
      </c>
      <c r="D3539" s="66" t="s">
        <v>284</v>
      </c>
      <c r="E3539" s="86">
        <f>+IF(ISNUMBER(DATA!J926),DATA!J926,"n/a")</f>
        <v>26968.87</v>
      </c>
      <c r="F3539" s="77">
        <f>+IF(ISNUMBER(DATA!K926),DATA!K926,"n/a")</f>
        <v>-7.04771233697771E-2</v>
      </c>
      <c r="G3539" s="86">
        <f>+IF(ISNUMBER(DATA!T926),DATA!T926,"n/a")</f>
        <v>87422.35</v>
      </c>
      <c r="H3539" s="77">
        <f>+IF(ISNUMBER(DATA!U926),DATA!U926,"n/a")</f>
        <v>-0.12652969344534201</v>
      </c>
      <c r="I3539" s="86">
        <f>+IF(ISNUMBER(DATA!AD926),DATA!AD926,"n/a")</f>
        <v>165320.4</v>
      </c>
      <c r="J3539" s="77">
        <f>+IF(ISNUMBER(DATA!AE926),DATA!AE926,"n/a")</f>
        <v>-0.11836760814062799</v>
      </c>
      <c r="K3539" s="86">
        <f>+IF(ISNUMBER(DATA!AN926),DATA!AN926,"n/a")</f>
        <v>323405</v>
      </c>
      <c r="L3539" s="77">
        <f>+IF(ISNUMBER(DATA!AO926),DATA!AO926,"n/a")</f>
        <v>-6.4721622338752602E-2</v>
      </c>
      <c r="M3539" s="66"/>
      <c r="N3539" s="66"/>
      <c r="O3539" s="66"/>
      <c r="P3539" s="66"/>
      <c r="Q3539" s="66"/>
      <c r="S3539" s="70"/>
      <c r="U3539" s="70"/>
      <c r="W3539" s="70"/>
      <c r="Y3539" s="70"/>
    </row>
    <row r="3540" spans="1:25" s="69" customFormat="1" x14ac:dyDescent="0.2">
      <c r="A3540" s="66" t="s">
        <v>27</v>
      </c>
      <c r="B3540" s="66" t="s">
        <v>24</v>
      </c>
      <c r="C3540" s="66" t="s">
        <v>25</v>
      </c>
      <c r="D3540" s="66" t="s">
        <v>285</v>
      </c>
      <c r="E3540" s="86">
        <f>+IF(ISNUMBER(DATA!J927),DATA!J927,"n/a")</f>
        <v>10865.71</v>
      </c>
      <c r="F3540" s="77">
        <f>+IF(ISNUMBER(DATA!K927),DATA!K927,"n/a")</f>
        <v>0.23433019952470299</v>
      </c>
      <c r="G3540" s="86">
        <f>+IF(ISNUMBER(DATA!T927),DATA!T927,"n/a")</f>
        <v>39138.480000000003</v>
      </c>
      <c r="H3540" s="77">
        <f>+IF(ISNUMBER(DATA!U927),DATA!U927,"n/a")</f>
        <v>0.304681668977339</v>
      </c>
      <c r="I3540" s="86">
        <f>+IF(ISNUMBER(DATA!AD927),DATA!AD927,"n/a")</f>
        <v>81564.13</v>
      </c>
      <c r="J3540" s="77">
        <f>+IF(ISNUMBER(DATA!AE927),DATA!AE927,"n/a")</f>
        <v>0.406042227743518</v>
      </c>
      <c r="K3540" s="86">
        <f>+IF(ISNUMBER(DATA!AN927),DATA!AN927,"n/a")</f>
        <v>153018.01</v>
      </c>
      <c r="L3540" s="77">
        <f>+IF(ISNUMBER(DATA!AO927),DATA!AO927,"n/a")</f>
        <v>0.26216701271817699</v>
      </c>
      <c r="M3540" s="66"/>
      <c r="N3540" s="66"/>
      <c r="O3540" s="66"/>
      <c r="P3540" s="66"/>
      <c r="Q3540" s="66"/>
      <c r="S3540" s="70"/>
      <c r="U3540" s="70"/>
      <c r="W3540" s="70"/>
      <c r="Y3540" s="70"/>
    </row>
    <row r="3541" spans="1:25" s="69" customFormat="1" x14ac:dyDescent="0.2">
      <c r="A3541" s="66" t="s">
        <v>27</v>
      </c>
      <c r="B3541" s="66" t="s">
        <v>24</v>
      </c>
      <c r="C3541" s="66" t="s">
        <v>25</v>
      </c>
      <c r="D3541" s="66" t="s">
        <v>286</v>
      </c>
      <c r="E3541" s="86">
        <f>+IF(ISNUMBER(DATA!J928),DATA!J928,"n/a")</f>
        <v>52090.38</v>
      </c>
      <c r="F3541" s="77">
        <f>+IF(ISNUMBER(DATA!K928),DATA!K928,"n/a")</f>
        <v>0.107674347393401</v>
      </c>
      <c r="G3541" s="86">
        <f>+IF(ISNUMBER(DATA!T928),DATA!T928,"n/a")</f>
        <v>171956.83</v>
      </c>
      <c r="H3541" s="77">
        <f>+IF(ISNUMBER(DATA!U928),DATA!U928,"n/a")</f>
        <v>-4.0984074665863603E-2</v>
      </c>
      <c r="I3541" s="86">
        <f>+IF(ISNUMBER(DATA!AD928),DATA!AD928,"n/a")</f>
        <v>319516.98</v>
      </c>
      <c r="J3541" s="77">
        <f>+IF(ISNUMBER(DATA!AE928),DATA!AE928,"n/a")</f>
        <v>-0.23954101372911299</v>
      </c>
      <c r="K3541" s="86">
        <f>+IF(ISNUMBER(DATA!AN928),DATA!AN928,"n/a")</f>
        <v>610668.81000000006</v>
      </c>
      <c r="L3541" s="77">
        <f>+IF(ISNUMBER(DATA!AO928),DATA!AO928,"n/a")</f>
        <v>-0.278780288685679</v>
      </c>
      <c r="M3541" s="66"/>
      <c r="N3541" s="66"/>
      <c r="O3541" s="66"/>
      <c r="P3541" s="66"/>
      <c r="Q3541" s="66"/>
      <c r="S3541" s="70"/>
      <c r="U3541" s="70"/>
      <c r="W3541" s="70"/>
      <c r="Y3541" s="70"/>
    </row>
    <row r="3542" spans="1:25" s="69" customFormat="1" x14ac:dyDescent="0.2">
      <c r="A3542" s="66" t="s">
        <v>27</v>
      </c>
      <c r="B3542" s="66" t="s">
        <v>24</v>
      </c>
      <c r="C3542" s="66" t="s">
        <v>25</v>
      </c>
      <c r="D3542" s="66" t="s">
        <v>287</v>
      </c>
      <c r="E3542" s="86">
        <f>+IF(ISNUMBER(DATA!J929),DATA!J929,"n/a")</f>
        <v>50827.39</v>
      </c>
      <c r="F3542" s="77">
        <f>+IF(ISNUMBER(DATA!K929),DATA!K929,"n/a")</f>
        <v>-0.18193149084908899</v>
      </c>
      <c r="G3542" s="86">
        <f>+IF(ISNUMBER(DATA!T929),DATA!T929,"n/a")</f>
        <v>170100.11</v>
      </c>
      <c r="H3542" s="77">
        <f>+IF(ISNUMBER(DATA!U929),DATA!U929,"n/a")</f>
        <v>-0.12058085054407899</v>
      </c>
      <c r="I3542" s="86">
        <f>+IF(ISNUMBER(DATA!AD929),DATA!AD929,"n/a")</f>
        <v>310526.88</v>
      </c>
      <c r="J3542" s="77">
        <f>+IF(ISNUMBER(DATA!AE929),DATA!AE929,"n/a")</f>
        <v>-0.32491955172451298</v>
      </c>
      <c r="K3542" s="86">
        <f>+IF(ISNUMBER(DATA!AN929),DATA!AN929,"n/a")</f>
        <v>585993.30000000005</v>
      </c>
      <c r="L3542" s="77">
        <f>+IF(ISNUMBER(DATA!AO929),DATA!AO929,"n/a")</f>
        <v>-0.37447591076521403</v>
      </c>
      <c r="M3542" s="66"/>
      <c r="N3542" s="66"/>
      <c r="O3542" s="66"/>
      <c r="P3542" s="66"/>
      <c r="Q3542" s="66"/>
      <c r="S3542" s="70"/>
      <c r="U3542" s="70"/>
      <c r="W3542" s="70"/>
      <c r="Y3542" s="70"/>
    </row>
    <row r="3543" spans="1:25" s="69" customFormat="1" x14ac:dyDescent="0.2">
      <c r="A3543" s="66" t="s">
        <v>27</v>
      </c>
      <c r="B3543" s="66" t="s">
        <v>24</v>
      </c>
      <c r="C3543" s="66" t="s">
        <v>25</v>
      </c>
      <c r="D3543" s="66" t="s">
        <v>288</v>
      </c>
      <c r="E3543" s="86">
        <f>+IF(ISNUMBER(DATA!J930),DATA!J930,"n/a")</f>
        <v>49283.040000000001</v>
      </c>
      <c r="F3543" s="77">
        <f>+IF(ISNUMBER(DATA!K930),DATA!K930,"n/a")</f>
        <v>0.13111468285872499</v>
      </c>
      <c r="G3543" s="86">
        <f>+IF(ISNUMBER(DATA!T930),DATA!T930,"n/a")</f>
        <v>167478.78</v>
      </c>
      <c r="H3543" s="77">
        <f>+IF(ISNUMBER(DATA!U930),DATA!U930,"n/a")</f>
        <v>0.19619309559858</v>
      </c>
      <c r="I3543" s="86">
        <f>+IF(ISNUMBER(DATA!AD930),DATA!AD930,"n/a")</f>
        <v>315401.95</v>
      </c>
      <c r="J3543" s="77">
        <f>+IF(ISNUMBER(DATA!AE930),DATA!AE930,"n/a")</f>
        <v>0.194290380633592</v>
      </c>
      <c r="K3543" s="86">
        <f>+IF(ISNUMBER(DATA!AN930),DATA!AN930,"n/a")</f>
        <v>597791.78</v>
      </c>
      <c r="L3543" s="77">
        <f>+IF(ISNUMBER(DATA!AO930),DATA!AO930,"n/a")</f>
        <v>0.205240112515087</v>
      </c>
      <c r="M3543" s="66"/>
      <c r="N3543" s="66"/>
      <c r="O3543" s="66"/>
      <c r="P3543" s="66"/>
      <c r="Q3543" s="66"/>
      <c r="S3543" s="70"/>
      <c r="U3543" s="70"/>
      <c r="W3543" s="70"/>
      <c r="Y3543" s="70"/>
    </row>
    <row r="3544" spans="1:25" s="69" customFormat="1" x14ac:dyDescent="0.2">
      <c r="A3544" s="66" t="s">
        <v>27</v>
      </c>
      <c r="B3544" s="66" t="s">
        <v>24</v>
      </c>
      <c r="C3544" s="66" t="s">
        <v>25</v>
      </c>
      <c r="D3544" s="66" t="s">
        <v>289</v>
      </c>
      <c r="E3544" s="86">
        <f>+IF(ISNUMBER(DATA!J931),DATA!J931,"n/a")</f>
        <v>22896.09</v>
      </c>
      <c r="F3544" s="77">
        <f>+IF(ISNUMBER(DATA!K931),DATA!K931,"n/a")</f>
        <v>9.8230204377650496E-2</v>
      </c>
      <c r="G3544" s="86">
        <f>+IF(ISNUMBER(DATA!T931),DATA!T931,"n/a")</f>
        <v>79068.399999999994</v>
      </c>
      <c r="H3544" s="77">
        <f>+IF(ISNUMBER(DATA!U931),DATA!U931,"n/a")</f>
        <v>0.118241551851422</v>
      </c>
      <c r="I3544" s="86">
        <f>+IF(ISNUMBER(DATA!AD931),DATA!AD931,"n/a")</f>
        <v>146003.14000000001</v>
      </c>
      <c r="J3544" s="77">
        <f>+IF(ISNUMBER(DATA!AE931),DATA!AE931,"n/a")</f>
        <v>0.138333822312563</v>
      </c>
      <c r="K3544" s="86">
        <f>+IF(ISNUMBER(DATA!AN931),DATA!AN931,"n/a")</f>
        <v>282963.81</v>
      </c>
      <c r="L3544" s="77">
        <f>+IF(ISNUMBER(DATA!AO931),DATA!AO931,"n/a")</f>
        <v>0.15612621381199199</v>
      </c>
      <c r="M3544" s="66"/>
      <c r="N3544" s="66"/>
      <c r="O3544" s="66"/>
      <c r="P3544" s="66"/>
      <c r="Q3544" s="66"/>
      <c r="S3544" s="70"/>
      <c r="U3544" s="70"/>
      <c r="W3544" s="70"/>
      <c r="Y3544" s="70"/>
    </row>
    <row r="3545" spans="1:25" s="69" customFormat="1" x14ac:dyDescent="0.2">
      <c r="A3545" s="66" t="s">
        <v>27</v>
      </c>
      <c r="B3545" s="66" t="s">
        <v>24</v>
      </c>
      <c r="C3545" s="66" t="s">
        <v>25</v>
      </c>
      <c r="D3545" s="66" t="s">
        <v>290</v>
      </c>
      <c r="E3545" s="86">
        <f>+IF(ISNUMBER(DATA!J932),DATA!J932,"n/a")</f>
        <v>34946.370000000003</v>
      </c>
      <c r="F3545" s="77">
        <f>+IF(ISNUMBER(DATA!K932),DATA!K932,"n/a")</f>
        <v>0.38908467499594601</v>
      </c>
      <c r="G3545" s="86">
        <f>+IF(ISNUMBER(DATA!T932),DATA!T932,"n/a")</f>
        <v>100844.19</v>
      </c>
      <c r="H3545" s="77">
        <f>+IF(ISNUMBER(DATA!U932),DATA!U932,"n/a")</f>
        <v>9.4216313149874206E-2</v>
      </c>
      <c r="I3545" s="86">
        <f>+IF(ISNUMBER(DATA!AD932),DATA!AD932,"n/a")</f>
        <v>188091.74</v>
      </c>
      <c r="J3545" s="77">
        <f>+IF(ISNUMBER(DATA!AE932),DATA!AE932,"n/a")</f>
        <v>5.4977806913868603E-2</v>
      </c>
      <c r="K3545" s="86">
        <f>+IF(ISNUMBER(DATA!AN932),DATA!AN932,"n/a")</f>
        <v>350246.15</v>
      </c>
      <c r="L3545" s="77">
        <f>+IF(ISNUMBER(DATA!AO932),DATA!AO932,"n/a")</f>
        <v>7.2059898887034998E-2</v>
      </c>
      <c r="M3545" s="66"/>
      <c r="N3545" s="66"/>
      <c r="O3545" s="66"/>
      <c r="P3545" s="66"/>
      <c r="Q3545" s="66"/>
      <c r="S3545" s="70"/>
      <c r="U3545" s="70"/>
      <c r="W3545" s="70"/>
      <c r="Y3545" s="70"/>
    </row>
    <row r="3546" spans="1:25" s="69" customFormat="1" x14ac:dyDescent="0.2">
      <c r="A3546" s="66" t="s">
        <v>27</v>
      </c>
      <c r="B3546" s="66" t="s">
        <v>24</v>
      </c>
      <c r="C3546" s="66" t="s">
        <v>25</v>
      </c>
      <c r="D3546" s="66" t="s">
        <v>291</v>
      </c>
      <c r="E3546" s="86">
        <f>+IF(ISNUMBER(DATA!J933),DATA!J933,"n/a")</f>
        <v>45408.38</v>
      </c>
      <c r="F3546" s="77">
        <f>+IF(ISNUMBER(DATA!K933),DATA!K933,"n/a")</f>
        <v>0.34215187044890499</v>
      </c>
      <c r="G3546" s="86">
        <f>+IF(ISNUMBER(DATA!T933),DATA!T933,"n/a")</f>
        <v>168613.68</v>
      </c>
      <c r="H3546" s="77">
        <f>+IF(ISNUMBER(DATA!U933),DATA!U933,"n/a")</f>
        <v>0.34487309926463899</v>
      </c>
      <c r="I3546" s="86">
        <f>+IF(ISNUMBER(DATA!AD933),DATA!AD933,"n/a")</f>
        <v>330021.42</v>
      </c>
      <c r="J3546" s="77">
        <f>+IF(ISNUMBER(DATA!AE933),DATA!AE933,"n/a")</f>
        <v>0.29835679613407501</v>
      </c>
      <c r="K3546" s="86">
        <f>+IF(ISNUMBER(DATA!AN933),DATA!AN933,"n/a")</f>
        <v>627019.4</v>
      </c>
      <c r="L3546" s="77">
        <f>+IF(ISNUMBER(DATA!AO933),DATA!AO933,"n/a")</f>
        <v>0.62638045469700498</v>
      </c>
      <c r="M3546" s="66"/>
      <c r="N3546" s="66"/>
      <c r="O3546" s="66"/>
      <c r="P3546" s="66"/>
      <c r="Q3546" s="66"/>
      <c r="S3546" s="70"/>
      <c r="U3546" s="70"/>
      <c r="W3546" s="70"/>
      <c r="Y3546" s="70"/>
    </row>
    <row r="3547" spans="1:25" s="69" customFormat="1" x14ac:dyDescent="0.2">
      <c r="A3547" s="66" t="s">
        <v>27</v>
      </c>
      <c r="B3547" s="66" t="s">
        <v>24</v>
      </c>
      <c r="C3547" s="66" t="s">
        <v>25</v>
      </c>
      <c r="D3547" s="66" t="s">
        <v>292</v>
      </c>
      <c r="E3547" s="86">
        <f>+IF(ISNUMBER(DATA!J934),DATA!J934,"n/a")</f>
        <v>165254.21</v>
      </c>
      <c r="F3547" s="77">
        <f>+IF(ISNUMBER(DATA!K934),DATA!K934,"n/a")</f>
        <v>1.1600141087843E-2</v>
      </c>
      <c r="G3547" s="86">
        <f>+IF(ISNUMBER(DATA!T934),DATA!T934,"n/a")</f>
        <v>559021.98</v>
      </c>
      <c r="H3547" s="77">
        <f>+IF(ISNUMBER(DATA!U934),DATA!U934,"n/a")</f>
        <v>2.2670244347293499E-2</v>
      </c>
      <c r="I3547" s="86">
        <f>+IF(ISNUMBER(DATA!AD934),DATA!AD934,"n/a")</f>
        <v>1047132.51</v>
      </c>
      <c r="J3547" s="77">
        <f>+IF(ISNUMBER(DATA!AE934),DATA!AE934,"n/a")</f>
        <v>8.3948892385649308E-3</v>
      </c>
      <c r="K3547" s="86">
        <f>+IF(ISNUMBER(DATA!AN934),DATA!AN934,"n/a")</f>
        <v>2039934.16</v>
      </c>
      <c r="L3547" s="77">
        <f>+IF(ISNUMBER(DATA!AO934),DATA!AO934,"n/a")</f>
        <v>6.2440032699209801E-2</v>
      </c>
      <c r="M3547" s="66"/>
      <c r="N3547" s="66"/>
      <c r="O3547" s="66"/>
      <c r="P3547" s="66"/>
      <c r="Q3547" s="66"/>
      <c r="S3547" s="70"/>
      <c r="U3547" s="70"/>
      <c r="W3547" s="70"/>
      <c r="Y3547" s="70"/>
    </row>
    <row r="3548" spans="1:25" s="69" customFormat="1" x14ac:dyDescent="0.2">
      <c r="A3548" s="66" t="s">
        <v>27</v>
      </c>
      <c r="B3548" s="66" t="s">
        <v>24</v>
      </c>
      <c r="C3548" s="66" t="s">
        <v>25</v>
      </c>
      <c r="D3548" s="66" t="s">
        <v>293</v>
      </c>
      <c r="E3548" s="86">
        <f>+IF(ISNUMBER(DATA!J935),DATA!J935,"n/a")</f>
        <v>12444.38</v>
      </c>
      <c r="F3548" s="77">
        <f>+IF(ISNUMBER(DATA!K935),DATA!K935,"n/a")</f>
        <v>0.57113314075630195</v>
      </c>
      <c r="G3548" s="86">
        <f>+IF(ISNUMBER(DATA!T935),DATA!T935,"n/a")</f>
        <v>44339.82</v>
      </c>
      <c r="H3548" s="77">
        <f>+IF(ISNUMBER(DATA!U935),DATA!U935,"n/a")</f>
        <v>0.73792093015599003</v>
      </c>
      <c r="I3548" s="86">
        <f>+IF(ISNUMBER(DATA!AD935),DATA!AD935,"n/a")</f>
        <v>78681.17</v>
      </c>
      <c r="J3548" s="77">
        <f>+IF(ISNUMBER(DATA!AE935),DATA!AE935,"n/a")</f>
        <v>0.70258317929959702</v>
      </c>
      <c r="K3548" s="86">
        <f>+IF(ISNUMBER(DATA!AN935),DATA!AN935,"n/a")</f>
        <v>140338.21</v>
      </c>
      <c r="L3548" s="77">
        <f>+IF(ISNUMBER(DATA!AO935),DATA!AO935,"n/a")</f>
        <v>0.328690934915563</v>
      </c>
      <c r="M3548" s="66"/>
      <c r="N3548" s="66"/>
      <c r="O3548" s="66"/>
      <c r="P3548" s="66"/>
      <c r="Q3548" s="66"/>
      <c r="S3548" s="70"/>
      <c r="U3548" s="70"/>
      <c r="W3548" s="70"/>
      <c r="Y3548" s="70"/>
    </row>
    <row r="3549" spans="1:25" s="69" customFormat="1" x14ac:dyDescent="0.2">
      <c r="A3549" s="66" t="s">
        <v>27</v>
      </c>
      <c r="B3549" s="66" t="s">
        <v>24</v>
      </c>
      <c r="C3549" s="66" t="s">
        <v>25</v>
      </c>
      <c r="D3549" s="66" t="s">
        <v>294</v>
      </c>
      <c r="E3549" s="86">
        <f>+IF(ISNUMBER(DATA!J936),DATA!J936,"n/a")</f>
        <v>107161.05</v>
      </c>
      <c r="F3549" s="77">
        <f>+IF(ISNUMBER(DATA!K936),DATA!K936,"n/a")</f>
        <v>0.32732841605665203</v>
      </c>
      <c r="G3549" s="86">
        <f>+IF(ISNUMBER(DATA!T936),DATA!T936,"n/a")</f>
        <v>320332.34000000003</v>
      </c>
      <c r="H3549" s="77">
        <f>+IF(ISNUMBER(DATA!U936),DATA!U936,"n/a")</f>
        <v>0.1054556926808</v>
      </c>
      <c r="I3549" s="86">
        <f>+IF(ISNUMBER(DATA!AD936),DATA!AD936,"n/a")</f>
        <v>615120.23</v>
      </c>
      <c r="J3549" s="77">
        <f>+IF(ISNUMBER(DATA!AE936),DATA!AE936,"n/a")</f>
        <v>9.0926892194446801E-2</v>
      </c>
      <c r="K3549" s="86">
        <f>+IF(ISNUMBER(DATA!AN936),DATA!AN936,"n/a")</f>
        <v>1122214.79</v>
      </c>
      <c r="L3549" s="77">
        <f>+IF(ISNUMBER(DATA!AO936),DATA!AO936,"n/a")</f>
        <v>9.98266203321235E-2</v>
      </c>
      <c r="M3549" s="66"/>
      <c r="N3549" s="66"/>
      <c r="O3549" s="66"/>
      <c r="P3549" s="66"/>
      <c r="Q3549" s="66"/>
      <c r="S3549" s="70"/>
      <c r="U3549" s="70"/>
      <c r="W3549" s="70"/>
      <c r="Y3549" s="70"/>
    </row>
    <row r="3550" spans="1:25" s="69" customFormat="1" x14ac:dyDescent="0.2">
      <c r="A3550" s="66" t="s">
        <v>27</v>
      </c>
      <c r="B3550" s="66" t="s">
        <v>24</v>
      </c>
      <c r="C3550" s="66" t="s">
        <v>25</v>
      </c>
      <c r="D3550" s="66" t="s">
        <v>295</v>
      </c>
      <c r="E3550" s="86">
        <f>+IF(ISNUMBER(DATA!J937),DATA!J937,"n/a")</f>
        <v>109122.52</v>
      </c>
      <c r="F3550" s="77">
        <f>+IF(ISNUMBER(DATA!K937),DATA!K937,"n/a")</f>
        <v>0.206120078020196</v>
      </c>
      <c r="G3550" s="86">
        <f>+IF(ISNUMBER(DATA!T937),DATA!T937,"n/a")</f>
        <v>352818.36</v>
      </c>
      <c r="H3550" s="77">
        <f>+IF(ISNUMBER(DATA!U937),DATA!U937,"n/a")</f>
        <v>0.161528542057952</v>
      </c>
      <c r="I3550" s="86">
        <f>+IF(ISNUMBER(DATA!AD937),DATA!AD937,"n/a")</f>
        <v>698444.91</v>
      </c>
      <c r="J3550" s="77">
        <f>+IF(ISNUMBER(DATA!AE937),DATA!AE937,"n/a")</f>
        <v>0.18323439262312299</v>
      </c>
      <c r="K3550" s="86">
        <f>+IF(ISNUMBER(DATA!AN937),DATA!AN937,"n/a")</f>
        <v>1266903.92</v>
      </c>
      <c r="L3550" s="77">
        <f>+IF(ISNUMBER(DATA!AO937),DATA!AO937,"n/a")</f>
        <v>0.225362442208946</v>
      </c>
      <c r="M3550" s="66"/>
      <c r="N3550" s="66"/>
      <c r="O3550" s="66"/>
      <c r="P3550" s="66"/>
      <c r="Q3550" s="66"/>
      <c r="S3550" s="70"/>
      <c r="U3550" s="70"/>
      <c r="W3550" s="70"/>
      <c r="Y3550" s="70"/>
    </row>
    <row r="3551" spans="1:25" s="69" customFormat="1" x14ac:dyDescent="0.2">
      <c r="A3551" s="66" t="s">
        <v>27</v>
      </c>
      <c r="B3551" s="66" t="s">
        <v>24</v>
      </c>
      <c r="C3551" s="66" t="s">
        <v>25</v>
      </c>
      <c r="D3551" s="66" t="s">
        <v>296</v>
      </c>
      <c r="E3551" s="86">
        <f>+IF(ISNUMBER(DATA!J938),DATA!J938,"n/a")</f>
        <v>97256.41</v>
      </c>
      <c r="F3551" s="77">
        <f>+IF(ISNUMBER(DATA!K938),DATA!K938,"n/a")</f>
        <v>0.39145512577567598</v>
      </c>
      <c r="G3551" s="86">
        <f>+IF(ISNUMBER(DATA!T938),DATA!T938,"n/a")</f>
        <v>338042.39</v>
      </c>
      <c r="H3551" s="77">
        <f>+IF(ISNUMBER(DATA!U938),DATA!U938,"n/a")</f>
        <v>0.43331642542976401</v>
      </c>
      <c r="I3551" s="86">
        <f>+IF(ISNUMBER(DATA!AD938),DATA!AD938,"n/a")</f>
        <v>681388.91</v>
      </c>
      <c r="J3551" s="77">
        <f>+IF(ISNUMBER(DATA!AE938),DATA!AE938,"n/a")</f>
        <v>0.24236721665193001</v>
      </c>
      <c r="K3551" s="86">
        <f>+IF(ISNUMBER(DATA!AN938),DATA!AN938,"n/a")</f>
        <v>1273875.3500000001</v>
      </c>
      <c r="L3551" s="77">
        <f>+IF(ISNUMBER(DATA!AO938),DATA!AO938,"n/a")</f>
        <v>0.357230459431987</v>
      </c>
      <c r="M3551" s="66"/>
      <c r="N3551" s="66"/>
      <c r="O3551" s="66"/>
      <c r="P3551" s="66"/>
      <c r="Q3551" s="66"/>
      <c r="S3551" s="70"/>
      <c r="U3551" s="70"/>
      <c r="W3551" s="70"/>
      <c r="Y3551" s="70"/>
    </row>
    <row r="3552" spans="1:25" s="69" customFormat="1" x14ac:dyDescent="0.2">
      <c r="A3552" s="66" t="s">
        <v>27</v>
      </c>
      <c r="B3552" s="66" t="s">
        <v>24</v>
      </c>
      <c r="C3552" s="66" t="s">
        <v>25</v>
      </c>
      <c r="D3552" s="66" t="s">
        <v>297</v>
      </c>
      <c r="E3552" s="86">
        <f>+IF(ISNUMBER(DATA!J939),DATA!J939,"n/a")</f>
        <v>22544.81</v>
      </c>
      <c r="F3552" s="77">
        <f>+IF(ISNUMBER(DATA!K939),DATA!K939,"n/a")</f>
        <v>0.55548173078382601</v>
      </c>
      <c r="G3552" s="86">
        <f>+IF(ISNUMBER(DATA!T939),DATA!T939,"n/a")</f>
        <v>73610.179999999993</v>
      </c>
      <c r="H3552" s="77">
        <f>+IF(ISNUMBER(DATA!U939),DATA!U939,"n/a")</f>
        <v>0.46758159851364101</v>
      </c>
      <c r="I3552" s="86">
        <f>+IF(ISNUMBER(DATA!AD939),DATA!AD939,"n/a")</f>
        <v>132907.09</v>
      </c>
      <c r="J3552" s="77">
        <f>+IF(ISNUMBER(DATA!AE939),DATA!AE939,"n/a")</f>
        <v>0.42898925853068598</v>
      </c>
      <c r="K3552" s="86">
        <f>+IF(ISNUMBER(DATA!AN939),DATA!AN939,"n/a")</f>
        <v>248451.6</v>
      </c>
      <c r="L3552" s="77">
        <f>+IF(ISNUMBER(DATA!AO939),DATA!AO939,"n/a")</f>
        <v>0.24330635591931099</v>
      </c>
      <c r="M3552" s="66"/>
      <c r="N3552" s="66"/>
      <c r="O3552" s="66"/>
      <c r="P3552" s="66"/>
      <c r="Q3552" s="66"/>
      <c r="S3552" s="70"/>
      <c r="U3552" s="70"/>
      <c r="W3552" s="70"/>
      <c r="Y3552" s="70"/>
    </row>
    <row r="3553" spans="1:25" s="69" customFormat="1" x14ac:dyDescent="0.2">
      <c r="A3553" s="66" t="s">
        <v>27</v>
      </c>
      <c r="B3553" s="66" t="s">
        <v>24</v>
      </c>
      <c r="C3553" s="66" t="s">
        <v>25</v>
      </c>
      <c r="D3553" s="66" t="s">
        <v>298</v>
      </c>
      <c r="E3553" s="86">
        <f>+IF(ISNUMBER(DATA!J940),DATA!J940,"n/a")</f>
        <v>39311.46</v>
      </c>
      <c r="F3553" s="77">
        <f>+IF(ISNUMBER(DATA!K940),DATA!K940,"n/a")</f>
        <v>0.15647519686707201</v>
      </c>
      <c r="G3553" s="86">
        <f>+IF(ISNUMBER(DATA!T940),DATA!T940,"n/a")</f>
        <v>118434.84</v>
      </c>
      <c r="H3553" s="77">
        <f>+IF(ISNUMBER(DATA!U940),DATA!U940,"n/a")</f>
        <v>7.5989382818161103E-2</v>
      </c>
      <c r="I3553" s="86">
        <f>+IF(ISNUMBER(DATA!AD940),DATA!AD940,"n/a")</f>
        <v>214766.03</v>
      </c>
      <c r="J3553" s="77">
        <f>+IF(ISNUMBER(DATA!AE940),DATA!AE940,"n/a")</f>
        <v>6.0715673555297001E-2</v>
      </c>
      <c r="K3553" s="86">
        <f>+IF(ISNUMBER(DATA!AN940),DATA!AN940,"n/a")</f>
        <v>409896.67</v>
      </c>
      <c r="L3553" s="77">
        <f>+IF(ISNUMBER(DATA!AO940),DATA!AO940,"n/a")</f>
        <v>0.10621194464383001</v>
      </c>
      <c r="M3553" s="66"/>
      <c r="N3553" s="66"/>
      <c r="O3553" s="66"/>
      <c r="P3553" s="66"/>
      <c r="Q3553" s="66"/>
      <c r="S3553" s="70"/>
      <c r="U3553" s="70"/>
      <c r="W3553" s="70"/>
      <c r="Y3553" s="70"/>
    </row>
    <row r="3554" spans="1:25" s="69" customFormat="1" x14ac:dyDescent="0.2">
      <c r="A3554" s="66" t="s">
        <v>27</v>
      </c>
      <c r="B3554" s="66" t="s">
        <v>24</v>
      </c>
      <c r="C3554" s="66" t="s">
        <v>25</v>
      </c>
      <c r="D3554" s="66" t="s">
        <v>299</v>
      </c>
      <c r="E3554" s="86">
        <f>+IF(ISNUMBER(DATA!J941),DATA!J941,"n/a")</f>
        <v>229898.76</v>
      </c>
      <c r="F3554" s="77">
        <f>+IF(ISNUMBER(DATA!K941),DATA!K941,"n/a")</f>
        <v>8.6683442678982703E-2</v>
      </c>
      <c r="G3554" s="86">
        <f>+IF(ISNUMBER(DATA!T941),DATA!T941,"n/a")</f>
        <v>744317.72</v>
      </c>
      <c r="H3554" s="77">
        <f>+IF(ISNUMBER(DATA!U941),DATA!U941,"n/a")</f>
        <v>3.8719579938014399E-2</v>
      </c>
      <c r="I3554" s="86">
        <f>+IF(ISNUMBER(DATA!AD941),DATA!AD941,"n/a")</f>
        <v>1381683.7</v>
      </c>
      <c r="J3554" s="77">
        <f>+IF(ISNUMBER(DATA!AE941),DATA!AE941,"n/a")</f>
        <v>-0.11192163278306</v>
      </c>
      <c r="K3554" s="86">
        <f>+IF(ISNUMBER(DATA!AN941),DATA!AN941,"n/a")</f>
        <v>2536931.2000000002</v>
      </c>
      <c r="L3554" s="77">
        <f>+IF(ISNUMBER(DATA!AO941),DATA!AO941,"n/a")</f>
        <v>-0.15982360254955599</v>
      </c>
      <c r="M3554" s="66"/>
      <c r="N3554" s="66"/>
      <c r="O3554" s="66"/>
      <c r="P3554" s="66"/>
      <c r="Q3554" s="66"/>
      <c r="S3554" s="70"/>
      <c r="U3554" s="70"/>
      <c r="W3554" s="70"/>
      <c r="Y3554" s="70"/>
    </row>
    <row r="3555" spans="1:25" s="69" customFormat="1" x14ac:dyDescent="0.2">
      <c r="A3555" s="66" t="s">
        <v>27</v>
      </c>
      <c r="B3555" s="66" t="s">
        <v>24</v>
      </c>
      <c r="C3555" s="66" t="s">
        <v>25</v>
      </c>
      <c r="D3555" s="66" t="s">
        <v>300</v>
      </c>
      <c r="E3555" s="86">
        <f>+IF(ISNUMBER(DATA!J942),DATA!J942,"n/a")</f>
        <v>67189.460000000006</v>
      </c>
      <c r="F3555" s="77">
        <f>+IF(ISNUMBER(DATA!K942),DATA!K942,"n/a")</f>
        <v>0.12518678602439501</v>
      </c>
      <c r="G3555" s="86">
        <f>+IF(ISNUMBER(DATA!T942),DATA!T942,"n/a")</f>
        <v>217596.37</v>
      </c>
      <c r="H3555" s="77">
        <f>+IF(ISNUMBER(DATA!U942),DATA!U942,"n/a")</f>
        <v>0.106767513044281</v>
      </c>
      <c r="I3555" s="86">
        <f>+IF(ISNUMBER(DATA!AD942),DATA!AD942,"n/a")</f>
        <v>403191.98</v>
      </c>
      <c r="J3555" s="77">
        <f>+IF(ISNUMBER(DATA!AE942),DATA!AE942,"n/a")</f>
        <v>0.11322735890170001</v>
      </c>
      <c r="K3555" s="86">
        <f>+IF(ISNUMBER(DATA!AN942),DATA!AN942,"n/a")</f>
        <v>761487.77</v>
      </c>
      <c r="L3555" s="77">
        <f>+IF(ISNUMBER(DATA!AO942),DATA!AO942,"n/a")</f>
        <v>0.14864127432294499</v>
      </c>
      <c r="M3555" s="66"/>
      <c r="N3555" s="66"/>
      <c r="O3555" s="66"/>
      <c r="P3555" s="66"/>
      <c r="Q3555" s="66"/>
      <c r="S3555" s="70"/>
      <c r="U3555" s="70"/>
      <c r="W3555" s="70"/>
      <c r="Y3555" s="70"/>
    </row>
    <row r="3556" spans="1:25" s="69" customFormat="1" x14ac:dyDescent="0.2">
      <c r="A3556" s="66" t="s">
        <v>27</v>
      </c>
      <c r="B3556" s="66" t="s">
        <v>24</v>
      </c>
      <c r="C3556" s="66" t="s">
        <v>25</v>
      </c>
      <c r="D3556" s="66" t="s">
        <v>301</v>
      </c>
      <c r="E3556" s="86">
        <f>+IF(ISNUMBER(DATA!J943),DATA!J943,"n/a")</f>
        <v>12363.57</v>
      </c>
      <c r="F3556" s="77">
        <f>+IF(ISNUMBER(DATA!K943),DATA!K943,"n/a")</f>
        <v>0.42618179720844401</v>
      </c>
      <c r="G3556" s="86">
        <f>+IF(ISNUMBER(DATA!T943),DATA!T943,"n/a")</f>
        <v>40455.31</v>
      </c>
      <c r="H3556" s="77">
        <f>+IF(ISNUMBER(DATA!U943),DATA!U943,"n/a")</f>
        <v>0.37559300848437399</v>
      </c>
      <c r="I3556" s="86">
        <f>+IF(ISNUMBER(DATA!AD943),DATA!AD943,"n/a")</f>
        <v>74307.64</v>
      </c>
      <c r="J3556" s="77">
        <f>+IF(ISNUMBER(DATA!AE943),DATA!AE943,"n/a")</f>
        <v>0.40510494184919599</v>
      </c>
      <c r="K3556" s="86">
        <f>+IF(ISNUMBER(DATA!AN943),DATA!AN943,"n/a")</f>
        <v>134981.01</v>
      </c>
      <c r="L3556" s="77">
        <f>+IF(ISNUMBER(DATA!AO943),DATA!AO943,"n/a")</f>
        <v>0.40345550243393402</v>
      </c>
      <c r="M3556" s="66"/>
      <c r="N3556" s="66"/>
      <c r="O3556" s="66"/>
      <c r="P3556" s="66"/>
      <c r="Q3556" s="66"/>
      <c r="S3556" s="70"/>
      <c r="U3556" s="70"/>
      <c r="W3556" s="70"/>
      <c r="Y3556" s="70"/>
    </row>
    <row r="3557" spans="1:25" s="69" customFormat="1" x14ac:dyDescent="0.2">
      <c r="A3557" s="66" t="s">
        <v>27</v>
      </c>
      <c r="B3557" s="66" t="s">
        <v>24</v>
      </c>
      <c r="C3557" s="66" t="s">
        <v>25</v>
      </c>
      <c r="D3557" s="66" t="s">
        <v>302</v>
      </c>
      <c r="E3557" s="86">
        <f>+IF(ISNUMBER(DATA!J944),DATA!J944,"n/a")</f>
        <v>64765.23</v>
      </c>
      <c r="F3557" s="77">
        <f>+IF(ISNUMBER(DATA!K944),DATA!K944,"n/a")</f>
        <v>0.37212406338803</v>
      </c>
      <c r="G3557" s="86">
        <f>+IF(ISNUMBER(DATA!T944),DATA!T944,"n/a")</f>
        <v>195062.66</v>
      </c>
      <c r="H3557" s="77">
        <f>+IF(ISNUMBER(DATA!U944),DATA!U944,"n/a")</f>
        <v>0.13148603809005999</v>
      </c>
      <c r="I3557" s="86">
        <f>+IF(ISNUMBER(DATA!AD944),DATA!AD944,"n/a")</f>
        <v>368566.69</v>
      </c>
      <c r="J3557" s="77">
        <f>+IF(ISNUMBER(DATA!AE944),DATA!AE944,"n/a")</f>
        <v>0.10829192148759099</v>
      </c>
      <c r="K3557" s="86">
        <f>+IF(ISNUMBER(DATA!AN944),DATA!AN944,"n/a")</f>
        <v>675611.8</v>
      </c>
      <c r="L3557" s="77">
        <f>+IF(ISNUMBER(DATA!AO944),DATA!AO944,"n/a")</f>
        <v>0.12643689889401699</v>
      </c>
      <c r="M3557" s="66"/>
      <c r="N3557" s="66"/>
      <c r="O3557" s="66"/>
      <c r="P3557" s="66"/>
      <c r="Q3557" s="66"/>
      <c r="S3557" s="70"/>
      <c r="U3557" s="70"/>
      <c r="W3557" s="70"/>
      <c r="Y3557" s="70"/>
    </row>
    <row r="3558" spans="1:25" s="69" customFormat="1" x14ac:dyDescent="0.2">
      <c r="A3558" s="66" t="s">
        <v>27</v>
      </c>
      <c r="B3558" s="66" t="s">
        <v>24</v>
      </c>
      <c r="C3558" s="66" t="s">
        <v>25</v>
      </c>
      <c r="D3558" s="66" t="s">
        <v>303</v>
      </c>
      <c r="E3558" s="86">
        <f>+IF(ISNUMBER(DATA!J945),DATA!J945,"n/a")</f>
        <v>17721.669999999998</v>
      </c>
      <c r="F3558" s="77">
        <f>+IF(ISNUMBER(DATA!K945),DATA!K945,"n/a")</f>
        <v>0.102202206435707</v>
      </c>
      <c r="G3558" s="86">
        <f>+IF(ISNUMBER(DATA!T945),DATA!T945,"n/a")</f>
        <v>60660.55</v>
      </c>
      <c r="H3558" s="77">
        <f>+IF(ISNUMBER(DATA!U945),DATA!U945,"n/a")</f>
        <v>0.1164759508917</v>
      </c>
      <c r="I3558" s="86">
        <f>+IF(ISNUMBER(DATA!AD945),DATA!AD945,"n/a")</f>
        <v>111920.72</v>
      </c>
      <c r="J3558" s="77">
        <f>+IF(ISNUMBER(DATA!AE945),DATA!AE945,"n/a")</f>
        <v>0.13065953738825201</v>
      </c>
      <c r="K3558" s="86">
        <f>+IF(ISNUMBER(DATA!AN945),DATA!AN945,"n/a")</f>
        <v>217975.01</v>
      </c>
      <c r="L3558" s="77">
        <f>+IF(ISNUMBER(DATA!AO945),DATA!AO945,"n/a")</f>
        <v>0.19301847644692399</v>
      </c>
      <c r="M3558" s="66"/>
      <c r="N3558" s="66"/>
      <c r="O3558" s="66"/>
      <c r="P3558" s="66"/>
      <c r="Q3558" s="66"/>
      <c r="S3558" s="70"/>
      <c r="U3558" s="70"/>
      <c r="W3558" s="70"/>
      <c r="Y3558" s="70"/>
    </row>
    <row r="3559" spans="1:25" s="69" customFormat="1" x14ac:dyDescent="0.2">
      <c r="A3559" s="66" t="s">
        <v>27</v>
      </c>
      <c r="B3559" s="66" t="s">
        <v>24</v>
      </c>
      <c r="C3559" s="66" t="s">
        <v>25</v>
      </c>
      <c r="D3559" s="66" t="s">
        <v>304</v>
      </c>
      <c r="E3559" s="86">
        <f>+IF(ISNUMBER(DATA!J946),DATA!J946,"n/a")</f>
        <v>83685.649999999994</v>
      </c>
      <c r="F3559" s="77">
        <f>+IF(ISNUMBER(DATA!K946),DATA!K946,"n/a")</f>
        <v>9.3707320783558007E-2</v>
      </c>
      <c r="G3559" s="86">
        <f>+IF(ISNUMBER(DATA!T946),DATA!T946,"n/a")</f>
        <v>271840.18</v>
      </c>
      <c r="H3559" s="77">
        <f>+IF(ISNUMBER(DATA!U946),DATA!U946,"n/a")</f>
        <v>-1.46217518890806E-3</v>
      </c>
      <c r="I3559" s="86">
        <f>+IF(ISNUMBER(DATA!AD946),DATA!AD946,"n/a")</f>
        <v>505082.25</v>
      </c>
      <c r="J3559" s="77">
        <f>+IF(ISNUMBER(DATA!AE946),DATA!AE946,"n/a")</f>
        <v>-0.12959950278412199</v>
      </c>
      <c r="K3559" s="86">
        <f>+IF(ISNUMBER(DATA!AN946),DATA!AN946,"n/a")</f>
        <v>919320.91</v>
      </c>
      <c r="L3559" s="77">
        <f>+IF(ISNUMBER(DATA!AO946),DATA!AO946,"n/a")</f>
        <v>-0.16297047582766899</v>
      </c>
      <c r="M3559" s="66"/>
      <c r="N3559" s="66"/>
      <c r="O3559" s="66"/>
      <c r="P3559" s="66"/>
      <c r="Q3559" s="66"/>
      <c r="S3559" s="70"/>
      <c r="U3559" s="70"/>
      <c r="W3559" s="70"/>
      <c r="Y3559" s="70"/>
    </row>
    <row r="3560" spans="1:25" s="69" customFormat="1" x14ac:dyDescent="0.2">
      <c r="A3560" s="66" t="s">
        <v>27</v>
      </c>
      <c r="B3560" s="66" t="s">
        <v>24</v>
      </c>
      <c r="C3560" s="66" t="s">
        <v>25</v>
      </c>
      <c r="D3560" s="66" t="s">
        <v>305</v>
      </c>
      <c r="E3560" s="86">
        <f>+IF(ISNUMBER(DATA!J947),DATA!J947,"n/a")</f>
        <v>38567.72</v>
      </c>
      <c r="F3560" s="77">
        <f>+IF(ISNUMBER(DATA!K947),DATA!K947,"n/a")</f>
        <v>-0.23832632013633101</v>
      </c>
      <c r="G3560" s="86">
        <f>+IF(ISNUMBER(DATA!T947),DATA!T947,"n/a")</f>
        <v>140584.35</v>
      </c>
      <c r="H3560" s="77">
        <f>+IF(ISNUMBER(DATA!U947),DATA!U947,"n/a")</f>
        <v>-0.14216877041771001</v>
      </c>
      <c r="I3560" s="86">
        <f>+IF(ISNUMBER(DATA!AD947),DATA!AD947,"n/a")</f>
        <v>269636.81</v>
      </c>
      <c r="J3560" s="77">
        <f>+IF(ISNUMBER(DATA!AE947),DATA!AE947,"n/a")</f>
        <v>-0.140201492548022</v>
      </c>
      <c r="K3560" s="86">
        <f>+IF(ISNUMBER(DATA!AN947),DATA!AN947,"n/a")</f>
        <v>533573.09</v>
      </c>
      <c r="L3560" s="77">
        <f>+IF(ISNUMBER(DATA!AO947),DATA!AO947,"n/a")</f>
        <v>-6.4840952287395101E-2</v>
      </c>
      <c r="M3560" s="66"/>
      <c r="N3560" s="66"/>
      <c r="O3560" s="66"/>
      <c r="P3560" s="66"/>
      <c r="Q3560" s="66"/>
      <c r="S3560" s="70"/>
      <c r="U3560" s="70"/>
      <c r="W3560" s="70"/>
      <c r="Y3560" s="70"/>
    </row>
    <row r="3561" spans="1:25" s="69" customFormat="1" x14ac:dyDescent="0.2">
      <c r="A3561" s="66" t="s">
        <v>27</v>
      </c>
      <c r="B3561" s="66" t="s">
        <v>24</v>
      </c>
      <c r="C3561" s="66" t="s">
        <v>25</v>
      </c>
      <c r="D3561" s="66" t="s">
        <v>306</v>
      </c>
      <c r="E3561" s="86">
        <f>+IF(ISNUMBER(DATA!J948),DATA!J948,"n/a")</f>
        <v>29064.21</v>
      </c>
      <c r="F3561" s="77">
        <f>+IF(ISNUMBER(DATA!K948),DATA!K948,"n/a")</f>
        <v>5.23441861879737E-2</v>
      </c>
      <c r="G3561" s="86">
        <f>+IF(ISNUMBER(DATA!T948),DATA!T948,"n/a")</f>
        <v>120995.9</v>
      </c>
      <c r="H3561" s="77">
        <f>+IF(ISNUMBER(DATA!U948),DATA!U948,"n/a")</f>
        <v>0.116486215772425</v>
      </c>
      <c r="I3561" s="86">
        <f>+IF(ISNUMBER(DATA!AD948),DATA!AD948,"n/a")</f>
        <v>232344.74</v>
      </c>
      <c r="J3561" s="77">
        <f>+IF(ISNUMBER(DATA!AE948),DATA!AE948,"n/a")</f>
        <v>0.107702595214998</v>
      </c>
      <c r="K3561" s="86">
        <f>+IF(ISNUMBER(DATA!AN948),DATA!AN948,"n/a")</f>
        <v>455191.93</v>
      </c>
      <c r="L3561" s="77">
        <f>+IF(ISNUMBER(DATA!AO948),DATA!AO948,"n/a")</f>
        <v>0.15399186603843601</v>
      </c>
      <c r="M3561" s="66"/>
      <c r="N3561" s="66"/>
      <c r="O3561" s="66"/>
      <c r="P3561" s="66"/>
      <c r="Q3561" s="66"/>
      <c r="S3561" s="70"/>
      <c r="U3561" s="70"/>
      <c r="W3561" s="70"/>
      <c r="Y3561" s="70"/>
    </row>
    <row r="3562" spans="1:25" s="69" customFormat="1" x14ac:dyDescent="0.2">
      <c r="A3562" s="66" t="s">
        <v>27</v>
      </c>
      <c r="B3562" s="66" t="s">
        <v>24</v>
      </c>
      <c r="C3562" s="66" t="s">
        <v>25</v>
      </c>
      <c r="D3562" s="66" t="s">
        <v>307</v>
      </c>
      <c r="E3562" s="86">
        <f>+IF(ISNUMBER(DATA!J949),DATA!J949,"n/a")</f>
        <v>125942.93</v>
      </c>
      <c r="F3562" s="77">
        <f>+IF(ISNUMBER(DATA!K949),DATA!K949,"n/a")</f>
        <v>4.8613695671975501E-2</v>
      </c>
      <c r="G3562" s="86">
        <f>+IF(ISNUMBER(DATA!T949),DATA!T949,"n/a")</f>
        <v>437720.04</v>
      </c>
      <c r="H3562" s="77">
        <f>+IF(ISNUMBER(DATA!U949),DATA!U949,"n/a")</f>
        <v>0.111917120268031</v>
      </c>
      <c r="I3562" s="86">
        <f>+IF(ISNUMBER(DATA!AD949),DATA!AD949,"n/a")</f>
        <v>834788.74</v>
      </c>
      <c r="J3562" s="77">
        <f>+IF(ISNUMBER(DATA!AE949),DATA!AE949,"n/a")</f>
        <v>7.4302742313133399E-2</v>
      </c>
      <c r="K3562" s="86">
        <f>+IF(ISNUMBER(DATA!AN949),DATA!AN949,"n/a")</f>
        <v>1615728.24</v>
      </c>
      <c r="L3562" s="77">
        <f>+IF(ISNUMBER(DATA!AO949),DATA!AO949,"n/a")</f>
        <v>0.22560815579159099</v>
      </c>
      <c r="M3562" s="66"/>
      <c r="N3562" s="66"/>
      <c r="O3562" s="66"/>
      <c r="P3562" s="66"/>
      <c r="Q3562" s="66"/>
      <c r="S3562" s="70"/>
      <c r="U3562" s="70"/>
      <c r="W3562" s="70"/>
      <c r="Y3562" s="70"/>
    </row>
    <row r="3563" spans="1:25" s="69" customFormat="1" x14ac:dyDescent="0.2">
      <c r="A3563" s="66" t="s">
        <v>27</v>
      </c>
      <c r="B3563" s="66" t="s">
        <v>24</v>
      </c>
      <c r="C3563" s="66" t="s">
        <v>25</v>
      </c>
      <c r="D3563" s="66" t="s">
        <v>308</v>
      </c>
      <c r="E3563" s="86">
        <f>+IF(ISNUMBER(DATA!J950),DATA!J950,"n/a")</f>
        <v>28315.34</v>
      </c>
      <c r="F3563" s="77">
        <f>+IF(ISNUMBER(DATA!K950),DATA!K950,"n/a")</f>
        <v>4.7275877713066601E-4</v>
      </c>
      <c r="G3563" s="86">
        <f>+IF(ISNUMBER(DATA!T950),DATA!T950,"n/a")</f>
        <v>92439.21</v>
      </c>
      <c r="H3563" s="77">
        <f>+IF(ISNUMBER(DATA!U950),DATA!U950,"n/a")</f>
        <v>-1.8046784458152401E-2</v>
      </c>
      <c r="I3563" s="86">
        <f>+IF(ISNUMBER(DATA!AD950),DATA!AD950,"n/a")</f>
        <v>175269.46</v>
      </c>
      <c r="J3563" s="77">
        <f>+IF(ISNUMBER(DATA!AE950),DATA!AE950,"n/a")</f>
        <v>5.73829779115031E-3</v>
      </c>
      <c r="K3563" s="86">
        <f>+IF(ISNUMBER(DATA!AN950),DATA!AN950,"n/a")</f>
        <v>328302.90999999997</v>
      </c>
      <c r="L3563" s="77">
        <f>+IF(ISNUMBER(DATA!AO950),DATA!AO950,"n/a")</f>
        <v>3.55784114696025E-2</v>
      </c>
      <c r="M3563" s="66"/>
      <c r="N3563" s="66"/>
      <c r="O3563" s="66"/>
      <c r="P3563" s="66"/>
      <c r="Q3563" s="66"/>
      <c r="S3563" s="70"/>
      <c r="U3563" s="70"/>
      <c r="W3563" s="70"/>
      <c r="Y3563" s="70"/>
    </row>
    <row r="3564" spans="1:25" s="69" customFormat="1" x14ac:dyDescent="0.2">
      <c r="A3564" s="66" t="s">
        <v>27</v>
      </c>
      <c r="B3564" s="66" t="s">
        <v>24</v>
      </c>
      <c r="C3564" s="66" t="s">
        <v>25</v>
      </c>
      <c r="D3564" s="66" t="s">
        <v>309</v>
      </c>
      <c r="E3564" s="86">
        <f>+IF(ISNUMBER(DATA!J951),DATA!J951,"n/a")</f>
        <v>39391.199999999997</v>
      </c>
      <c r="F3564" s="77">
        <f>+IF(ISNUMBER(DATA!K951),DATA!K951,"n/a")</f>
        <v>9.4018342417415308E-3</v>
      </c>
      <c r="G3564" s="86">
        <f>+IF(ISNUMBER(DATA!T951),DATA!T951,"n/a")</f>
        <v>128422.81</v>
      </c>
      <c r="H3564" s="77">
        <f>+IF(ISNUMBER(DATA!U951),DATA!U951,"n/a")</f>
        <v>-3.4861320903392799E-2</v>
      </c>
      <c r="I3564" s="86">
        <f>+IF(ISNUMBER(DATA!AD951),DATA!AD951,"n/a")</f>
        <v>245626.81</v>
      </c>
      <c r="J3564" s="77">
        <f>+IF(ISNUMBER(DATA!AE951),DATA!AE951,"n/a")</f>
        <v>-3.9771280366055596E-3</v>
      </c>
      <c r="K3564" s="86">
        <f>+IF(ISNUMBER(DATA!AN951),DATA!AN951,"n/a")</f>
        <v>466407.92</v>
      </c>
      <c r="L3564" s="77">
        <f>+IF(ISNUMBER(DATA!AO951),DATA!AO951,"n/a")</f>
        <v>9.4595834626650804E-2</v>
      </c>
      <c r="M3564" s="66"/>
      <c r="N3564" s="66"/>
      <c r="O3564" s="66"/>
      <c r="P3564" s="66"/>
      <c r="Q3564" s="66"/>
      <c r="S3564" s="70"/>
      <c r="U3564" s="70"/>
      <c r="W3564" s="70"/>
      <c r="Y3564" s="70"/>
    </row>
    <row r="3565" spans="1:25" s="69" customFormat="1" x14ac:dyDescent="0.2">
      <c r="A3565" s="66" t="s">
        <v>27</v>
      </c>
      <c r="B3565" s="66" t="s">
        <v>24</v>
      </c>
      <c r="C3565" s="66" t="s">
        <v>25</v>
      </c>
      <c r="D3565" s="66" t="s">
        <v>310</v>
      </c>
      <c r="E3565" s="86">
        <f>+IF(ISNUMBER(DATA!J952),DATA!J952,"n/a")</f>
        <v>15674.22</v>
      </c>
      <c r="F3565" s="77">
        <f>+IF(ISNUMBER(DATA!K952),DATA!K952,"n/a")</f>
        <v>-9.4672249269492803E-2</v>
      </c>
      <c r="G3565" s="86">
        <f>+IF(ISNUMBER(DATA!T952),DATA!T952,"n/a")</f>
        <v>51531.35</v>
      </c>
      <c r="H3565" s="77">
        <f>+IF(ISNUMBER(DATA!U952),DATA!U952,"n/a")</f>
        <v>-9.7682226468999003E-2</v>
      </c>
      <c r="I3565" s="86">
        <f>+IF(ISNUMBER(DATA!AD952),DATA!AD952,"n/a")</f>
        <v>96433.48</v>
      </c>
      <c r="J3565" s="77">
        <f>+IF(ISNUMBER(DATA!AE952),DATA!AE952,"n/a")</f>
        <v>-0.118534584409036</v>
      </c>
      <c r="K3565" s="86">
        <f>+IF(ISNUMBER(DATA!AN952),DATA!AN952,"n/a")</f>
        <v>187261.68</v>
      </c>
      <c r="L3565" s="77">
        <f>+IF(ISNUMBER(DATA!AO952),DATA!AO952,"n/a")</f>
        <v>-0.132963000826748</v>
      </c>
      <c r="M3565" s="66"/>
      <c r="N3565" s="66"/>
      <c r="O3565" s="66"/>
      <c r="P3565" s="66"/>
      <c r="Q3565" s="66"/>
      <c r="S3565" s="70"/>
      <c r="U3565" s="70"/>
      <c r="W3565" s="70"/>
      <c r="Y3565" s="70"/>
    </row>
    <row r="3566" spans="1:25" s="69" customFormat="1" x14ac:dyDescent="0.2">
      <c r="A3566" s="66" t="s">
        <v>27</v>
      </c>
      <c r="B3566" s="66" t="s">
        <v>24</v>
      </c>
      <c r="C3566" s="66" t="s">
        <v>25</v>
      </c>
      <c r="D3566" s="66" t="s">
        <v>311</v>
      </c>
      <c r="E3566" s="86">
        <f>+IF(ISNUMBER(DATA!J953),DATA!J953,"n/a")</f>
        <v>35508.550000000003</v>
      </c>
      <c r="F3566" s="77">
        <f>+IF(ISNUMBER(DATA!K953),DATA!K953,"n/a")</f>
        <v>-0.169215546949193</v>
      </c>
      <c r="G3566" s="86">
        <f>+IF(ISNUMBER(DATA!T953),DATA!T953,"n/a")</f>
        <v>122564.66</v>
      </c>
      <c r="H3566" s="77">
        <f>+IF(ISNUMBER(DATA!U953),DATA!U953,"n/a")</f>
        <v>-0.148041428247011</v>
      </c>
      <c r="I3566" s="86">
        <f>+IF(ISNUMBER(DATA!AD953),DATA!AD953,"n/a")</f>
        <v>238986.41</v>
      </c>
      <c r="J3566" s="77">
        <f>+IF(ISNUMBER(DATA!AE953),DATA!AE953,"n/a")</f>
        <v>-0.19380425263765799</v>
      </c>
      <c r="K3566" s="86">
        <f>+IF(ISNUMBER(DATA!AN953),DATA!AN953,"n/a")</f>
        <v>481049.23</v>
      </c>
      <c r="L3566" s="77">
        <f>+IF(ISNUMBER(DATA!AO953),DATA!AO953,"n/a")</f>
        <v>-0.16821005260351499</v>
      </c>
      <c r="M3566" s="66"/>
      <c r="N3566" s="66"/>
      <c r="O3566" s="66"/>
      <c r="P3566" s="66"/>
      <c r="Q3566" s="66"/>
      <c r="S3566" s="70"/>
      <c r="U3566" s="70"/>
      <c r="W3566" s="70"/>
      <c r="Y3566" s="70"/>
    </row>
    <row r="3567" spans="1:25" s="69" customFormat="1" x14ac:dyDescent="0.2">
      <c r="A3567" s="66" t="s">
        <v>27</v>
      </c>
      <c r="B3567" s="66" t="s">
        <v>24</v>
      </c>
      <c r="C3567" s="66" t="s">
        <v>25</v>
      </c>
      <c r="D3567" s="66" t="s">
        <v>312</v>
      </c>
      <c r="E3567" s="86">
        <f>+IF(ISNUMBER(DATA!J954),DATA!J954,"n/a")</f>
        <v>19539.04</v>
      </c>
      <c r="F3567" s="77">
        <f>+IF(ISNUMBER(DATA!K954),DATA!K954,"n/a")</f>
        <v>0.12332972669666201</v>
      </c>
      <c r="G3567" s="86">
        <f>+IF(ISNUMBER(DATA!T954),DATA!T954,"n/a")</f>
        <v>70440.509999999995</v>
      </c>
      <c r="H3567" s="77">
        <f>+IF(ISNUMBER(DATA!U954),DATA!U954,"n/a")</f>
        <v>0.20607501958316701</v>
      </c>
      <c r="I3567" s="86">
        <f>+IF(ISNUMBER(DATA!AD954),DATA!AD954,"n/a")</f>
        <v>134308.85999999999</v>
      </c>
      <c r="J3567" s="77">
        <f>+IF(ISNUMBER(DATA!AE954),DATA!AE954,"n/a")</f>
        <v>0.195500798564995</v>
      </c>
      <c r="K3567" s="86">
        <f>+IF(ISNUMBER(DATA!AN954),DATA!AN954,"n/a")</f>
        <v>245374.9</v>
      </c>
      <c r="L3567" s="77">
        <f>+IF(ISNUMBER(DATA!AO954),DATA!AO954,"n/a")</f>
        <v>0.181314677757204</v>
      </c>
      <c r="M3567" s="66"/>
      <c r="N3567" s="66"/>
      <c r="O3567" s="66"/>
      <c r="P3567" s="66"/>
      <c r="Q3567" s="66"/>
      <c r="S3567" s="70"/>
      <c r="U3567" s="70"/>
      <c r="W3567" s="70"/>
      <c r="Y3567" s="70"/>
    </row>
    <row r="3568" spans="1:25" s="69" customFormat="1" x14ac:dyDescent="0.2">
      <c r="A3568" s="66" t="s">
        <v>27</v>
      </c>
      <c r="B3568" s="66" t="s">
        <v>24</v>
      </c>
      <c r="C3568" s="66" t="s">
        <v>25</v>
      </c>
      <c r="D3568" s="66" t="s">
        <v>313</v>
      </c>
      <c r="E3568" s="86">
        <f>+IF(ISNUMBER(DATA!J955),DATA!J955,"n/a")</f>
        <v>44544.65</v>
      </c>
      <c r="F3568" s="77">
        <f>+IF(ISNUMBER(DATA!K955),DATA!K955,"n/a")</f>
        <v>-5.6447525085517702E-2</v>
      </c>
      <c r="G3568" s="86">
        <f>+IF(ISNUMBER(DATA!T955),DATA!T955,"n/a")</f>
        <v>148523.56</v>
      </c>
      <c r="H3568" s="77">
        <f>+IF(ISNUMBER(DATA!U955),DATA!U955,"n/a")</f>
        <v>-2.14059355591621E-2</v>
      </c>
      <c r="I3568" s="86">
        <f>+IF(ISNUMBER(DATA!AD955),DATA!AD955,"n/a")</f>
        <v>280861.38</v>
      </c>
      <c r="J3568" s="77">
        <f>+IF(ISNUMBER(DATA!AE955),DATA!AE955,"n/a")</f>
        <v>-2.0594270319814201E-2</v>
      </c>
      <c r="K3568" s="86">
        <f>+IF(ISNUMBER(DATA!AN955),DATA!AN955,"n/a")</f>
        <v>564284.92000000004</v>
      </c>
      <c r="L3568" s="77">
        <f>+IF(ISNUMBER(DATA!AO955),DATA!AO955,"n/a")</f>
        <v>3.0626986984767499E-2</v>
      </c>
      <c r="M3568" s="66"/>
      <c r="N3568" s="66"/>
      <c r="O3568" s="66"/>
      <c r="P3568" s="66"/>
      <c r="Q3568" s="66"/>
      <c r="S3568" s="70"/>
      <c r="U3568" s="70"/>
      <c r="W3568" s="70"/>
      <c r="Y3568" s="70"/>
    </row>
    <row r="3569" spans="1:25" s="69" customFormat="1" x14ac:dyDescent="0.2">
      <c r="A3569" s="66" t="s">
        <v>27</v>
      </c>
      <c r="B3569" s="66" t="s">
        <v>24</v>
      </c>
      <c r="C3569" s="66" t="s">
        <v>25</v>
      </c>
      <c r="D3569" s="66" t="s">
        <v>314</v>
      </c>
      <c r="E3569" s="86">
        <f>+IF(ISNUMBER(DATA!J956),DATA!J956,"n/a")</f>
        <v>75246.3</v>
      </c>
      <c r="F3569" s="77">
        <f>+IF(ISNUMBER(DATA!K956),DATA!K956,"n/a")</f>
        <v>-1.98970040197269E-2</v>
      </c>
      <c r="G3569" s="86">
        <f>+IF(ISNUMBER(DATA!T956),DATA!T956,"n/a")</f>
        <v>250479.92</v>
      </c>
      <c r="H3569" s="77">
        <f>+IF(ISNUMBER(DATA!U956),DATA!U956,"n/a")</f>
        <v>2.2060360583238899E-2</v>
      </c>
      <c r="I3569" s="86">
        <f>+IF(ISNUMBER(DATA!AD956),DATA!AD956,"n/a")</f>
        <v>470523.81</v>
      </c>
      <c r="J3569" s="77">
        <f>+IF(ISNUMBER(DATA!AE956),DATA!AE956,"n/a")</f>
        <v>-0.111295476751212</v>
      </c>
      <c r="K3569" s="86">
        <f>+IF(ISNUMBER(DATA!AN956),DATA!AN956,"n/a")</f>
        <v>913642.04</v>
      </c>
      <c r="L3569" s="77">
        <f>+IF(ISNUMBER(DATA!AO956),DATA!AO956,"n/a")</f>
        <v>-0.20034546007266399</v>
      </c>
      <c r="M3569" s="66"/>
      <c r="N3569" s="66"/>
      <c r="O3569" s="66"/>
      <c r="P3569" s="66"/>
      <c r="Q3569" s="66"/>
      <c r="S3569" s="70"/>
      <c r="U3569" s="70"/>
      <c r="W3569" s="70"/>
      <c r="Y3569" s="70"/>
    </row>
    <row r="3570" spans="1:25" s="69" customFormat="1" x14ac:dyDescent="0.2">
      <c r="A3570" s="66" t="s">
        <v>27</v>
      </c>
      <c r="B3570" s="66" t="s">
        <v>24</v>
      </c>
      <c r="C3570" s="66" t="s">
        <v>25</v>
      </c>
      <c r="D3570" s="66" t="s">
        <v>315</v>
      </c>
      <c r="E3570" s="86">
        <f>+IF(ISNUMBER(DATA!J957),DATA!J957,"n/a")</f>
        <v>129426.65</v>
      </c>
      <c r="F3570" s="77">
        <f>+IF(ISNUMBER(DATA!K957),DATA!K957,"n/a")</f>
        <v>3.1818180368686597E-2</v>
      </c>
      <c r="G3570" s="86">
        <f>+IF(ISNUMBER(DATA!T957),DATA!T957,"n/a")</f>
        <v>446221.79</v>
      </c>
      <c r="H3570" s="77">
        <f>+IF(ISNUMBER(DATA!U957),DATA!U957,"n/a")</f>
        <v>8.9563137039472301E-2</v>
      </c>
      <c r="I3570" s="86">
        <f>+IF(ISNUMBER(DATA!AD957),DATA!AD957,"n/a")</f>
        <v>868410.88</v>
      </c>
      <c r="J3570" s="77">
        <f>+IF(ISNUMBER(DATA!AE957),DATA!AE957,"n/a")</f>
        <v>7.4894435709833104E-2</v>
      </c>
      <c r="K3570" s="86">
        <f>+IF(ISNUMBER(DATA!AN957),DATA!AN957,"n/a")</f>
        <v>1641116.05</v>
      </c>
      <c r="L3570" s="77">
        <f>+IF(ISNUMBER(DATA!AO957),DATA!AO957,"n/a")</f>
        <v>0.112086073359855</v>
      </c>
      <c r="M3570" s="66"/>
      <c r="N3570" s="66"/>
      <c r="O3570" s="66"/>
      <c r="P3570" s="66"/>
      <c r="Q3570" s="66"/>
      <c r="S3570" s="70"/>
      <c r="U3570" s="70"/>
      <c r="W3570" s="70"/>
      <c r="Y3570" s="70"/>
    </row>
    <row r="3571" spans="1:25" s="69" customFormat="1" x14ac:dyDescent="0.2">
      <c r="A3571" s="66" t="s">
        <v>27</v>
      </c>
      <c r="B3571" s="66" t="s">
        <v>24</v>
      </c>
      <c r="C3571" s="66" t="s">
        <v>25</v>
      </c>
      <c r="D3571" s="66" t="s">
        <v>316</v>
      </c>
      <c r="E3571" s="86">
        <f>+IF(ISNUMBER(DATA!J958),DATA!J958,"n/a")</f>
        <v>69189.97</v>
      </c>
      <c r="F3571" s="77">
        <f>+IF(ISNUMBER(DATA!K958),DATA!K958,"n/a")</f>
        <v>0.31340060235360601</v>
      </c>
      <c r="G3571" s="86">
        <f>+IF(ISNUMBER(DATA!T958),DATA!T958,"n/a")</f>
        <v>199206.22</v>
      </c>
      <c r="H3571" s="77">
        <f>+IF(ISNUMBER(DATA!U958),DATA!U958,"n/a")</f>
        <v>4.0494282030436098E-2</v>
      </c>
      <c r="I3571" s="86">
        <f>+IF(ISNUMBER(DATA!AD958),DATA!AD958,"n/a")</f>
        <v>362821.73</v>
      </c>
      <c r="J3571" s="77">
        <f>+IF(ISNUMBER(DATA!AE958),DATA!AE958,"n/a")</f>
        <v>3.3197394949368297E-2</v>
      </c>
      <c r="K3571" s="86">
        <f>+IF(ISNUMBER(DATA!AN958),DATA!AN958,"n/a")</f>
        <v>681590.18</v>
      </c>
      <c r="L3571" s="77">
        <f>+IF(ISNUMBER(DATA!AO958),DATA!AO958,"n/a")</f>
        <v>6.5064353018540799E-2</v>
      </c>
      <c r="M3571" s="66"/>
      <c r="N3571" s="66"/>
      <c r="O3571" s="66"/>
      <c r="P3571" s="66"/>
      <c r="Q3571" s="66"/>
      <c r="S3571" s="70"/>
      <c r="U3571" s="70"/>
      <c r="W3571" s="70"/>
      <c r="Y3571" s="70"/>
    </row>
    <row r="3572" spans="1:25" s="69" customFormat="1" x14ac:dyDescent="0.2">
      <c r="A3572" s="66" t="s">
        <v>27</v>
      </c>
      <c r="B3572" s="66" t="s">
        <v>24</v>
      </c>
      <c r="C3572" s="66" t="s">
        <v>25</v>
      </c>
      <c r="D3572" s="66" t="s">
        <v>317</v>
      </c>
      <c r="E3572" s="86">
        <f>+IF(ISNUMBER(DATA!J959),DATA!J959,"n/a")</f>
        <v>26023.53</v>
      </c>
      <c r="F3572" s="77">
        <f>+IF(ISNUMBER(DATA!K959),DATA!K959,"n/a")</f>
        <v>0.15010248754371999</v>
      </c>
      <c r="G3572" s="86">
        <f>+IF(ISNUMBER(DATA!T959),DATA!T959,"n/a")</f>
        <v>94302.399999999994</v>
      </c>
      <c r="H3572" s="77">
        <f>+IF(ISNUMBER(DATA!U959),DATA!U959,"n/a")</f>
        <v>0.13277421597622599</v>
      </c>
      <c r="I3572" s="86">
        <f>+IF(ISNUMBER(DATA!AD959),DATA!AD959,"n/a")</f>
        <v>184698.44</v>
      </c>
      <c r="J3572" s="77">
        <f>+IF(ISNUMBER(DATA!AE959),DATA!AE959,"n/a")</f>
        <v>0.13975079542565499</v>
      </c>
      <c r="K3572" s="86">
        <f>+IF(ISNUMBER(DATA!AN959),DATA!AN959,"n/a")</f>
        <v>339742.56</v>
      </c>
      <c r="L3572" s="77">
        <f>+IF(ISNUMBER(DATA!AO959),DATA!AO959,"n/a")</f>
        <v>0.15573879656364401</v>
      </c>
      <c r="M3572" s="66"/>
      <c r="N3572" s="66"/>
      <c r="O3572" s="66"/>
      <c r="P3572" s="66"/>
      <c r="Q3572" s="66"/>
      <c r="S3572" s="70"/>
      <c r="U3572" s="70"/>
      <c r="W3572" s="70"/>
      <c r="Y3572" s="70"/>
    </row>
    <row r="3573" spans="1:25" s="69" customFormat="1" x14ac:dyDescent="0.2">
      <c r="A3573" s="66" t="s">
        <v>27</v>
      </c>
      <c r="B3573" s="66" t="s">
        <v>24</v>
      </c>
      <c r="C3573" s="66" t="s">
        <v>25</v>
      </c>
      <c r="D3573" s="66" t="s">
        <v>318</v>
      </c>
      <c r="E3573" s="86">
        <f>+IF(ISNUMBER(DATA!J960),DATA!J960,"n/a")</f>
        <v>85333.39</v>
      </c>
      <c r="F3573" s="77">
        <f>+IF(ISNUMBER(DATA!K960),DATA!K960,"n/a")</f>
        <v>0.38170355839704101</v>
      </c>
      <c r="G3573" s="86">
        <f>+IF(ISNUMBER(DATA!T960),DATA!T960,"n/a")</f>
        <v>257072.97</v>
      </c>
      <c r="H3573" s="77">
        <f>+IF(ISNUMBER(DATA!U960),DATA!U960,"n/a")</f>
        <v>0.12579983547843199</v>
      </c>
      <c r="I3573" s="86">
        <f>+IF(ISNUMBER(DATA!AD960),DATA!AD960,"n/a")</f>
        <v>482222.26</v>
      </c>
      <c r="J3573" s="77">
        <f>+IF(ISNUMBER(DATA!AE960),DATA!AE960,"n/a")</f>
        <v>0.10400102455357101</v>
      </c>
      <c r="K3573" s="86">
        <f>+IF(ISNUMBER(DATA!AN960),DATA!AN960,"n/a")</f>
        <v>855783.56</v>
      </c>
      <c r="L3573" s="77">
        <f>+IF(ISNUMBER(DATA!AO960),DATA!AO960,"n/a")</f>
        <v>0.100703125892297</v>
      </c>
      <c r="M3573" s="66"/>
      <c r="N3573" s="66"/>
      <c r="O3573" s="66"/>
      <c r="P3573" s="66"/>
      <c r="Q3573" s="66"/>
      <c r="S3573" s="70"/>
      <c r="U3573" s="70"/>
      <c r="W3573" s="70"/>
      <c r="Y3573" s="70"/>
    </row>
    <row r="3574" spans="1:25" s="69" customFormat="1" x14ac:dyDescent="0.2">
      <c r="A3574" s="66" t="s">
        <v>27</v>
      </c>
      <c r="B3574" s="66" t="s">
        <v>24</v>
      </c>
      <c r="C3574" s="66" t="s">
        <v>25</v>
      </c>
      <c r="D3574" s="66" t="s">
        <v>344</v>
      </c>
      <c r="E3574" s="86">
        <f>+IF(ISNUMBER(DATA!J961),DATA!J961,"n/a")</f>
        <v>15553.43</v>
      </c>
      <c r="F3574" s="77">
        <f>+IF(ISNUMBER(DATA!K961),DATA!K961,"n/a")</f>
        <v>0.14175234649937399</v>
      </c>
      <c r="G3574" s="86">
        <f>+IF(ISNUMBER(DATA!T961),DATA!T961,"n/a")</f>
        <v>50382.64</v>
      </c>
      <c r="H3574" s="77">
        <f>+IF(ISNUMBER(DATA!U961),DATA!U961,"n/a")</f>
        <v>0.102519775603684</v>
      </c>
      <c r="I3574" s="86">
        <f>+IF(ISNUMBER(DATA!AD961),DATA!AD961,"n/a")</f>
        <v>93320.19</v>
      </c>
      <c r="J3574" s="77">
        <f>+IF(ISNUMBER(DATA!AE961),DATA!AE961,"n/a")</f>
        <v>0.133215996576558</v>
      </c>
      <c r="K3574" s="86">
        <f>+IF(ISNUMBER(DATA!AN961),DATA!AN961,"n/a")</f>
        <v>184679.28</v>
      </c>
      <c r="L3574" s="77">
        <f>+IF(ISNUMBER(DATA!AO961),DATA!AO961,"n/a")</f>
        <v>0.20347758677170399</v>
      </c>
      <c r="M3574" s="66"/>
      <c r="N3574" s="66"/>
      <c r="O3574" s="66"/>
      <c r="P3574" s="66"/>
      <c r="Q3574" s="66"/>
      <c r="S3574" s="70"/>
      <c r="U3574" s="70"/>
      <c r="W3574" s="70"/>
      <c r="Y3574" s="70"/>
    </row>
    <row r="3575" spans="1:25" s="69" customFormat="1" x14ac:dyDescent="0.2">
      <c r="A3575" s="66" t="s">
        <v>27</v>
      </c>
      <c r="B3575" s="66" t="s">
        <v>24</v>
      </c>
      <c r="C3575" s="66" t="s">
        <v>25</v>
      </c>
      <c r="D3575" s="66" t="s">
        <v>345</v>
      </c>
      <c r="E3575" s="86">
        <f>+IF(ISNUMBER(DATA!J962),DATA!J962,"n/a")</f>
        <v>51683.44</v>
      </c>
      <c r="F3575" s="77">
        <f>+IF(ISNUMBER(DATA!K962),DATA!K962,"n/a")</f>
        <v>7.6304223963001599E-2</v>
      </c>
      <c r="G3575" s="86">
        <f>+IF(ISNUMBER(DATA!T962),DATA!T962,"n/a")</f>
        <v>176164.58</v>
      </c>
      <c r="H3575" s="77">
        <f>+IF(ISNUMBER(DATA!U962),DATA!U962,"n/a")</f>
        <v>0.10415061085218399</v>
      </c>
      <c r="I3575" s="86">
        <f>+IF(ISNUMBER(DATA!AD962),DATA!AD962,"n/a")</f>
        <v>334450.57</v>
      </c>
      <c r="J3575" s="77">
        <f>+IF(ISNUMBER(DATA!AE962),DATA!AE962,"n/a")</f>
        <v>0.11128822358130699</v>
      </c>
      <c r="K3575" s="86">
        <f>+IF(ISNUMBER(DATA!AN962),DATA!AN962,"n/a")</f>
        <v>639374.93000000005</v>
      </c>
      <c r="L3575" s="77">
        <f>+IF(ISNUMBER(DATA!AO962),DATA!AO962,"n/a")</f>
        <v>0.15863827880706299</v>
      </c>
      <c r="M3575" s="66"/>
      <c r="N3575" s="66"/>
      <c r="O3575" s="66"/>
      <c r="P3575" s="66"/>
      <c r="Q3575" s="66"/>
      <c r="S3575" s="70"/>
      <c r="U3575" s="70"/>
      <c r="W3575" s="70"/>
      <c r="Y3575" s="70"/>
    </row>
    <row r="3576" spans="1:25" x14ac:dyDescent="0.2">
      <c r="E3576" s="100"/>
      <c r="F3576" s="102"/>
      <c r="G3576" s="100"/>
      <c r="H3576" s="102"/>
      <c r="I3576" s="100"/>
      <c r="J3576" s="102"/>
      <c r="K3576" s="100"/>
      <c r="L3576" s="102"/>
    </row>
    <row r="3577" spans="1:25" s="69" customFormat="1" x14ac:dyDescent="0.2">
      <c r="A3577" s="66" t="s">
        <v>27</v>
      </c>
      <c r="B3577" s="66" t="s">
        <v>24</v>
      </c>
      <c r="C3577" s="66" t="s">
        <v>10</v>
      </c>
      <c r="D3577" s="66" t="s">
        <v>271</v>
      </c>
      <c r="E3577" s="87">
        <f>+IF(ISNUMBER(DATA!L913),DATA!L913,"n/a")</f>
        <v>4.7490318780521399</v>
      </c>
      <c r="F3577" s="77">
        <f>+IF(ISNUMBER(DATA!M913),DATA!M913,"n/a")</f>
        <v>8.7812481990669197E-2</v>
      </c>
      <c r="G3577" s="87">
        <f>+IF(ISNUMBER(DATA!V913),DATA!V913,"n/a")</f>
        <v>4.4445854493153201</v>
      </c>
      <c r="H3577" s="77">
        <f>+IF(ISNUMBER(DATA!W913),DATA!W913,"n/a")</f>
        <v>-2.8904586146835599E-2</v>
      </c>
      <c r="I3577" s="87">
        <f>+IF(ISNUMBER(DATA!AF913),DATA!AF913,"n/a")</f>
        <v>4.3145711446869202</v>
      </c>
      <c r="J3577" s="77">
        <f>+IF(ISNUMBER(DATA!AG913),DATA!AG913,"n/a")</f>
        <v>-6.0690674740186801E-2</v>
      </c>
      <c r="K3577" s="87">
        <f>+IF(ISNUMBER(DATA!AP913),DATA!AP913,"n/a")</f>
        <v>4.3695046395318196</v>
      </c>
      <c r="L3577" s="77">
        <f>+IF(ISNUMBER(DATA!AQ913),DATA!AQ913,"n/a")</f>
        <v>-4.1453143205177803E-2</v>
      </c>
      <c r="M3577" s="66"/>
      <c r="N3577" s="66"/>
      <c r="O3577" s="66"/>
      <c r="P3577" s="66"/>
      <c r="Q3577" s="66"/>
      <c r="S3577" s="70"/>
      <c r="U3577" s="70"/>
      <c r="W3577" s="70"/>
      <c r="Y3577" s="70"/>
    </row>
    <row r="3578" spans="1:25" s="69" customFormat="1" x14ac:dyDescent="0.2">
      <c r="A3578" s="66" t="s">
        <v>27</v>
      </c>
      <c r="B3578" s="66" t="s">
        <v>24</v>
      </c>
      <c r="C3578" s="66" t="s">
        <v>10</v>
      </c>
      <c r="D3578" s="66" t="s">
        <v>272</v>
      </c>
      <c r="E3578" s="87">
        <f>+IF(ISNUMBER(DATA!L914),DATA!L914,"n/a")</f>
        <v>4.3400783425194396</v>
      </c>
      <c r="F3578" s="77">
        <f>+IF(ISNUMBER(DATA!M914),DATA!M914,"n/a")</f>
        <v>-7.7372599203149997E-2</v>
      </c>
      <c r="G3578" s="87">
        <f>+IF(ISNUMBER(DATA!V914),DATA!V914,"n/a")</f>
        <v>4.3699888988309503</v>
      </c>
      <c r="H3578" s="77">
        <f>+IF(ISNUMBER(DATA!W914),DATA!W914,"n/a")</f>
        <v>-6.1551691451875501E-2</v>
      </c>
      <c r="I3578" s="87">
        <f>+IF(ISNUMBER(DATA!AF914),DATA!AF914,"n/a")</f>
        <v>4.3857580069804696</v>
      </c>
      <c r="J3578" s="77">
        <f>+IF(ISNUMBER(DATA!AG914),DATA!AG914,"n/a")</f>
        <v>-6.6259178072699196E-2</v>
      </c>
      <c r="K3578" s="87">
        <f>+IF(ISNUMBER(DATA!AP914),DATA!AP914,"n/a")</f>
        <v>4.4036460861870896</v>
      </c>
      <c r="L3578" s="77">
        <f>+IF(ISNUMBER(DATA!AQ914),DATA!AQ914,"n/a")</f>
        <v>-3.9596086234698402E-2</v>
      </c>
      <c r="M3578" s="66"/>
      <c r="N3578" s="66"/>
      <c r="O3578" s="66"/>
      <c r="P3578" s="66"/>
      <c r="Q3578" s="66"/>
      <c r="S3578" s="70"/>
      <c r="U3578" s="70"/>
      <c r="W3578" s="70"/>
      <c r="Y3578" s="70"/>
    </row>
    <row r="3579" spans="1:25" s="69" customFormat="1" x14ac:dyDescent="0.2">
      <c r="A3579" s="66" t="s">
        <v>27</v>
      </c>
      <c r="B3579" s="66" t="s">
        <v>24</v>
      </c>
      <c r="C3579" s="66" t="s">
        <v>10</v>
      </c>
      <c r="D3579" s="66" t="s">
        <v>273</v>
      </c>
      <c r="E3579" s="87">
        <f>+IF(ISNUMBER(DATA!L915),DATA!L915,"n/a")</f>
        <v>4.2564522838740402</v>
      </c>
      <c r="F3579" s="77">
        <f>+IF(ISNUMBER(DATA!M915),DATA!M915,"n/a")</f>
        <v>4.2076067286867198E-2</v>
      </c>
      <c r="G3579" s="87">
        <f>+IF(ISNUMBER(DATA!V915),DATA!V915,"n/a")</f>
        <v>4.2466759278616397</v>
      </c>
      <c r="H3579" s="77">
        <f>+IF(ISNUMBER(DATA!W915),DATA!W915,"n/a")</f>
        <v>5.0388291994528302E-2</v>
      </c>
      <c r="I3579" s="87">
        <f>+IF(ISNUMBER(DATA!AF915),DATA!AF915,"n/a")</f>
        <v>4.2625032442510102</v>
      </c>
      <c r="J3579" s="77">
        <f>+IF(ISNUMBER(DATA!AG915),DATA!AG915,"n/a")</f>
        <v>8.1645184996258099E-2</v>
      </c>
      <c r="K3579" s="87">
        <f>+IF(ISNUMBER(DATA!AP915),DATA!AP915,"n/a")</f>
        <v>4.2013893642486302</v>
      </c>
      <c r="L3579" s="77">
        <f>+IF(ISNUMBER(DATA!AQ915),DATA!AQ915,"n/a")</f>
        <v>6.6865480608765293E-2</v>
      </c>
      <c r="M3579" s="66"/>
      <c r="N3579" s="66"/>
      <c r="O3579" s="66"/>
      <c r="P3579" s="66"/>
      <c r="Q3579" s="66"/>
      <c r="S3579" s="70"/>
      <c r="U3579" s="70"/>
      <c r="W3579" s="70"/>
      <c r="Y3579" s="70"/>
    </row>
    <row r="3580" spans="1:25" s="69" customFormat="1" x14ac:dyDescent="0.2">
      <c r="A3580" s="66" t="s">
        <v>27</v>
      </c>
      <c r="B3580" s="66" t="s">
        <v>24</v>
      </c>
      <c r="C3580" s="66" t="s">
        <v>10</v>
      </c>
      <c r="D3580" s="66" t="s">
        <v>274</v>
      </c>
      <c r="E3580" s="87">
        <f>+IF(ISNUMBER(DATA!L916),DATA!L916,"n/a")</f>
        <v>4.2888293676302096</v>
      </c>
      <c r="F3580" s="77">
        <f>+IF(ISNUMBER(DATA!M916),DATA!M916,"n/a")</f>
        <v>-4.6015824183920299E-2</v>
      </c>
      <c r="G3580" s="87">
        <f>+IF(ISNUMBER(DATA!V916),DATA!V916,"n/a")</f>
        <v>4.3602635788241502</v>
      </c>
      <c r="H3580" s="77">
        <f>+IF(ISNUMBER(DATA!W916),DATA!W916,"n/a")</f>
        <v>-1.6477179777995399E-2</v>
      </c>
      <c r="I3580" s="87">
        <f>+IF(ISNUMBER(DATA!AF916),DATA!AF916,"n/a")</f>
        <v>4.3569177724415002</v>
      </c>
      <c r="J3580" s="77">
        <f>+IF(ISNUMBER(DATA!AG916),DATA!AG916,"n/a")</f>
        <v>-1.69625961191839E-3</v>
      </c>
      <c r="K3580" s="87">
        <f>+IF(ISNUMBER(DATA!AP916),DATA!AP916,"n/a")</f>
        <v>4.3355255780500697</v>
      </c>
      <c r="L3580" s="77">
        <f>+IF(ISNUMBER(DATA!AQ916),DATA!AQ916,"n/a")</f>
        <v>-2.16563971664254E-3</v>
      </c>
      <c r="M3580" s="66"/>
      <c r="N3580" s="66"/>
      <c r="O3580" s="66"/>
      <c r="P3580" s="66"/>
      <c r="Q3580" s="66"/>
      <c r="S3580" s="70"/>
      <c r="U3580" s="70"/>
      <c r="W3580" s="70"/>
      <c r="Y3580" s="70"/>
    </row>
    <row r="3581" spans="1:25" s="69" customFormat="1" x14ac:dyDescent="0.2">
      <c r="A3581" s="66" t="s">
        <v>27</v>
      </c>
      <c r="B3581" s="66" t="s">
        <v>24</v>
      </c>
      <c r="C3581" s="66" t="s">
        <v>10</v>
      </c>
      <c r="D3581" s="66" t="s">
        <v>275</v>
      </c>
      <c r="E3581" s="87">
        <f>+IF(ISNUMBER(DATA!L917),DATA!L917,"n/a")</f>
        <v>3.7952086122219</v>
      </c>
      <c r="F3581" s="77">
        <f>+IF(ISNUMBER(DATA!M917),DATA!M917,"n/a")</f>
        <v>4.4702539257045003E-2</v>
      </c>
      <c r="G3581" s="87">
        <f>+IF(ISNUMBER(DATA!V917),DATA!V917,"n/a")</f>
        <v>3.7737240436887398</v>
      </c>
      <c r="H3581" s="77">
        <f>+IF(ISNUMBER(DATA!W917),DATA!W917,"n/a")</f>
        <v>4.0708771397145398E-2</v>
      </c>
      <c r="I3581" s="87">
        <f>+IF(ISNUMBER(DATA!AF917),DATA!AF917,"n/a")</f>
        <v>3.7513498699891499</v>
      </c>
      <c r="J3581" s="77">
        <f>+IF(ISNUMBER(DATA!AG917),DATA!AG917,"n/a")</f>
        <v>3.7837316058085997E-2</v>
      </c>
      <c r="K3581" s="87">
        <f>+IF(ISNUMBER(DATA!AP917),DATA!AP917,"n/a")</f>
        <v>3.7548041171913198</v>
      </c>
      <c r="L3581" s="77">
        <f>+IF(ISNUMBER(DATA!AQ917),DATA!AQ917,"n/a")</f>
        <v>1.41271351062914E-2</v>
      </c>
      <c r="M3581" s="66"/>
      <c r="N3581" s="66"/>
      <c r="O3581" s="66"/>
      <c r="P3581" s="66"/>
      <c r="Q3581" s="66"/>
      <c r="S3581" s="70"/>
      <c r="U3581" s="70"/>
      <c r="W3581" s="70"/>
      <c r="Y3581" s="70"/>
    </row>
    <row r="3582" spans="1:25" s="69" customFormat="1" x14ac:dyDescent="0.2">
      <c r="A3582" s="66" t="s">
        <v>27</v>
      </c>
      <c r="B3582" s="66" t="s">
        <v>24</v>
      </c>
      <c r="C3582" s="66" t="s">
        <v>10</v>
      </c>
      <c r="D3582" s="66" t="s">
        <v>276</v>
      </c>
      <c r="E3582" s="87">
        <f>+IF(ISNUMBER(DATA!L918),DATA!L918,"n/a")</f>
        <v>4.1230952766985496</v>
      </c>
      <c r="F3582" s="77">
        <f>+IF(ISNUMBER(DATA!M918),DATA!M918,"n/a")</f>
        <v>5.3509972999952098E-3</v>
      </c>
      <c r="G3582" s="87">
        <f>+IF(ISNUMBER(DATA!V918),DATA!V918,"n/a")</f>
        <v>4.1030606416917799</v>
      </c>
      <c r="H3582" s="77">
        <f>+IF(ISNUMBER(DATA!W918),DATA!W918,"n/a")</f>
        <v>1.7971812875833501E-3</v>
      </c>
      <c r="I3582" s="87">
        <f>+IF(ISNUMBER(DATA!AF918),DATA!AF918,"n/a")</f>
        <v>4.1070843261177998</v>
      </c>
      <c r="J3582" s="77">
        <f>+IF(ISNUMBER(DATA!AG918),DATA!AG918,"n/a")</f>
        <v>5.8723173810544703E-3</v>
      </c>
      <c r="K3582" s="87">
        <f>+IF(ISNUMBER(DATA!AP918),DATA!AP918,"n/a")</f>
        <v>4.1258560603607801</v>
      </c>
      <c r="L3582" s="77">
        <f>+IF(ISNUMBER(DATA!AQ918),DATA!AQ918,"n/a")</f>
        <v>6.68720774416833E-3</v>
      </c>
      <c r="M3582" s="66"/>
      <c r="N3582" s="66"/>
      <c r="O3582" s="66"/>
      <c r="P3582" s="66"/>
      <c r="Q3582" s="66"/>
      <c r="S3582" s="70"/>
      <c r="U3582" s="70"/>
      <c r="W3582" s="70"/>
      <c r="Y3582" s="70"/>
    </row>
    <row r="3583" spans="1:25" s="69" customFormat="1" x14ac:dyDescent="0.2">
      <c r="A3583" s="66" t="s">
        <v>27</v>
      </c>
      <c r="B3583" s="66" t="s">
        <v>24</v>
      </c>
      <c r="C3583" s="66" t="s">
        <v>10</v>
      </c>
      <c r="D3583" s="66" t="s">
        <v>277</v>
      </c>
      <c r="E3583" s="87">
        <f>+IF(ISNUMBER(DATA!L919),DATA!L919,"n/a")</f>
        <v>4.6026215807021602</v>
      </c>
      <c r="F3583" s="77">
        <f>+IF(ISNUMBER(DATA!M919),DATA!M919,"n/a")</f>
        <v>9.8045768847619993E-2</v>
      </c>
      <c r="G3583" s="87">
        <f>+IF(ISNUMBER(DATA!V919),DATA!V919,"n/a")</f>
        <v>4.6366863360344004</v>
      </c>
      <c r="H3583" s="77">
        <f>+IF(ISNUMBER(DATA!W919),DATA!W919,"n/a")</f>
        <v>7.8060076364163095E-2</v>
      </c>
      <c r="I3583" s="87">
        <f>+IF(ISNUMBER(DATA!AF919),DATA!AF919,"n/a")</f>
        <v>4.6156723307101402</v>
      </c>
      <c r="J3583" s="77">
        <f>+IF(ISNUMBER(DATA!AG919),DATA!AG919,"n/a")</f>
        <v>6.2210776287703003E-2</v>
      </c>
      <c r="K3583" s="87">
        <f>+IF(ISNUMBER(DATA!AP919),DATA!AP919,"n/a")</f>
        <v>4.6086220845212997</v>
      </c>
      <c r="L3583" s="77">
        <f>+IF(ISNUMBER(DATA!AQ919),DATA!AQ919,"n/a")</f>
        <v>5.45546298710963E-2</v>
      </c>
      <c r="M3583" s="66"/>
      <c r="N3583" s="66"/>
      <c r="O3583" s="66"/>
      <c r="P3583" s="66"/>
      <c r="Q3583" s="66"/>
      <c r="S3583" s="70"/>
      <c r="U3583" s="70"/>
      <c r="W3583" s="70"/>
      <c r="Y3583" s="70"/>
    </row>
    <row r="3584" spans="1:25" s="69" customFormat="1" x14ac:dyDescent="0.2">
      <c r="A3584" s="66" t="s">
        <v>27</v>
      </c>
      <c r="B3584" s="66" t="s">
        <v>24</v>
      </c>
      <c r="C3584" s="66" t="s">
        <v>10</v>
      </c>
      <c r="D3584" s="66" t="s">
        <v>278</v>
      </c>
      <c r="E3584" s="87">
        <f>+IF(ISNUMBER(DATA!L920),DATA!L920,"n/a")</f>
        <v>3.8930277932563002</v>
      </c>
      <c r="F3584" s="77">
        <f>+IF(ISNUMBER(DATA!M920),DATA!M920,"n/a")</f>
        <v>-4.6388741778928697E-2</v>
      </c>
      <c r="G3584" s="87">
        <f>+IF(ISNUMBER(DATA!V920),DATA!V920,"n/a")</f>
        <v>3.9137920043694301</v>
      </c>
      <c r="H3584" s="77">
        <f>+IF(ISNUMBER(DATA!W920),DATA!W920,"n/a")</f>
        <v>-5.3306809498211899E-2</v>
      </c>
      <c r="I3584" s="87">
        <f>+IF(ISNUMBER(DATA!AF920),DATA!AF920,"n/a")</f>
        <v>4.0114759043645902</v>
      </c>
      <c r="J3584" s="77">
        <f>+IF(ISNUMBER(DATA!AG920),DATA!AG920,"n/a")</f>
        <v>-4.2558673569653399E-2</v>
      </c>
      <c r="K3584" s="87">
        <f>+IF(ISNUMBER(DATA!AP920),DATA!AP920,"n/a")</f>
        <v>4.0995316023649702</v>
      </c>
      <c r="L3584" s="77">
        <f>+IF(ISNUMBER(DATA!AQ920),DATA!AQ920,"n/a")</f>
        <v>-3.9174116561888697E-2</v>
      </c>
      <c r="M3584" s="66"/>
      <c r="N3584" s="66"/>
      <c r="O3584" s="66"/>
      <c r="P3584" s="66"/>
      <c r="Q3584" s="66"/>
      <c r="S3584" s="70"/>
      <c r="U3584" s="70"/>
      <c r="W3584" s="70"/>
      <c r="Y3584" s="70"/>
    </row>
    <row r="3585" spans="1:25" s="69" customFormat="1" x14ac:dyDescent="0.2">
      <c r="A3585" s="66" t="s">
        <v>27</v>
      </c>
      <c r="B3585" s="66" t="s">
        <v>24</v>
      </c>
      <c r="C3585" s="66" t="s">
        <v>10</v>
      </c>
      <c r="D3585" s="66" t="s">
        <v>279</v>
      </c>
      <c r="E3585" s="87">
        <f>+IF(ISNUMBER(DATA!L921),DATA!L921,"n/a")</f>
        <v>4.1777590186706801</v>
      </c>
      <c r="F3585" s="77">
        <f>+IF(ISNUMBER(DATA!M921),DATA!M921,"n/a")</f>
        <v>0.210527235100119</v>
      </c>
      <c r="G3585" s="87">
        <f>+IF(ISNUMBER(DATA!V921),DATA!V921,"n/a")</f>
        <v>4.1601635703468602</v>
      </c>
      <c r="H3585" s="77">
        <f>+IF(ISNUMBER(DATA!W921),DATA!W921,"n/a")</f>
        <v>0.115721891899961</v>
      </c>
      <c r="I3585" s="87">
        <f>+IF(ISNUMBER(DATA!AF921),DATA!AF921,"n/a")</f>
        <v>4.1248943237331499</v>
      </c>
      <c r="J3585" s="77">
        <f>+IF(ISNUMBER(DATA!AG921),DATA!AG921,"n/a")</f>
        <v>6.6896439433586405E-2</v>
      </c>
      <c r="K3585" s="87">
        <f>+IF(ISNUMBER(DATA!AP921),DATA!AP921,"n/a")</f>
        <v>4.1536975292132796</v>
      </c>
      <c r="L3585" s="77">
        <f>+IF(ISNUMBER(DATA!AQ921),DATA!AQ921,"n/a")</f>
        <v>9.1079319769839101E-2</v>
      </c>
      <c r="M3585" s="66"/>
      <c r="N3585" s="66"/>
      <c r="O3585" s="66"/>
      <c r="P3585" s="66"/>
      <c r="Q3585" s="66"/>
      <c r="S3585" s="70"/>
      <c r="U3585" s="70"/>
      <c r="W3585" s="70"/>
      <c r="Y3585" s="70"/>
    </row>
    <row r="3586" spans="1:25" s="69" customFormat="1" x14ac:dyDescent="0.2">
      <c r="A3586" s="66" t="s">
        <v>27</v>
      </c>
      <c r="B3586" s="66" t="s">
        <v>24</v>
      </c>
      <c r="C3586" s="66" t="s">
        <v>10</v>
      </c>
      <c r="D3586" s="66" t="s">
        <v>280</v>
      </c>
      <c r="E3586" s="87">
        <f>+IF(ISNUMBER(DATA!L922),DATA!L922,"n/a")</f>
        <v>4.5984158005215496</v>
      </c>
      <c r="F3586" s="77">
        <f>+IF(ISNUMBER(DATA!M922),DATA!M922,"n/a")</f>
        <v>-1.7123608060251001E-2</v>
      </c>
      <c r="G3586" s="87">
        <f>+IF(ISNUMBER(DATA!V922),DATA!V922,"n/a")</f>
        <v>4.4309641066797303</v>
      </c>
      <c r="H3586" s="77">
        <f>+IF(ISNUMBER(DATA!W922),DATA!W922,"n/a")</f>
        <v>-3.5709056778223398E-2</v>
      </c>
      <c r="I3586" s="87">
        <f>+IF(ISNUMBER(DATA!AF922),DATA!AF922,"n/a")</f>
        <v>4.4906518210300597</v>
      </c>
      <c r="J3586" s="77">
        <f>+IF(ISNUMBER(DATA!AG922),DATA!AG922,"n/a")</f>
        <v>-2.1164580273570301E-2</v>
      </c>
      <c r="K3586" s="87">
        <f>+IF(ISNUMBER(DATA!AP922),DATA!AP922,"n/a")</f>
        <v>4.5409514650308598</v>
      </c>
      <c r="L3586" s="77">
        <f>+IF(ISNUMBER(DATA!AQ922),DATA!AQ922,"n/a")</f>
        <v>-4.2946293165487599E-2</v>
      </c>
      <c r="M3586" s="66"/>
      <c r="N3586" s="66"/>
      <c r="O3586" s="66"/>
      <c r="P3586" s="66"/>
      <c r="Q3586" s="66"/>
      <c r="S3586" s="70"/>
      <c r="U3586" s="70"/>
      <c r="W3586" s="70"/>
      <c r="Y3586" s="70"/>
    </row>
    <row r="3587" spans="1:25" s="69" customFormat="1" x14ac:dyDescent="0.2">
      <c r="A3587" s="66" t="s">
        <v>27</v>
      </c>
      <c r="B3587" s="66" t="s">
        <v>24</v>
      </c>
      <c r="C3587" s="66" t="s">
        <v>10</v>
      </c>
      <c r="D3587" s="66" t="s">
        <v>281</v>
      </c>
      <c r="E3587" s="87">
        <f>+IF(ISNUMBER(DATA!L923),DATA!L923,"n/a")</f>
        <v>4.4137295623154298</v>
      </c>
      <c r="F3587" s="77">
        <f>+IF(ISNUMBER(DATA!M923),DATA!M923,"n/a")</f>
        <v>6.3647448476215895E-2</v>
      </c>
      <c r="G3587" s="87">
        <f>+IF(ISNUMBER(DATA!V923),DATA!V923,"n/a")</f>
        <v>4.3690244929743098</v>
      </c>
      <c r="H3587" s="77">
        <f>+IF(ISNUMBER(DATA!W923),DATA!W923,"n/a")</f>
        <v>5.5025438173452602E-2</v>
      </c>
      <c r="I3587" s="87">
        <f>+IF(ISNUMBER(DATA!AF923),DATA!AF923,"n/a")</f>
        <v>4.3737346231381702</v>
      </c>
      <c r="J3587" s="77">
        <f>+IF(ISNUMBER(DATA!AG923),DATA!AG923,"n/a")</f>
        <v>5.7766078225693698E-2</v>
      </c>
      <c r="K3587" s="87">
        <f>+IF(ISNUMBER(DATA!AP923),DATA!AP923,"n/a")</f>
        <v>4.3926002026092403</v>
      </c>
      <c r="L3587" s="77">
        <f>+IF(ISNUMBER(DATA!AQ923),DATA!AQ923,"n/a")</f>
        <v>3.7146737902678903E-2</v>
      </c>
      <c r="M3587" s="66"/>
      <c r="N3587" s="66"/>
      <c r="O3587" s="66"/>
      <c r="P3587" s="66"/>
      <c r="Q3587" s="66"/>
      <c r="S3587" s="70"/>
      <c r="U3587" s="70"/>
      <c r="W3587" s="70"/>
      <c r="Y3587" s="70"/>
    </row>
    <row r="3588" spans="1:25" s="69" customFormat="1" x14ac:dyDescent="0.2">
      <c r="A3588" s="66" t="s">
        <v>27</v>
      </c>
      <c r="B3588" s="66" t="s">
        <v>24</v>
      </c>
      <c r="C3588" s="66" t="s">
        <v>10</v>
      </c>
      <c r="D3588" s="66" t="s">
        <v>282</v>
      </c>
      <c r="E3588" s="87">
        <f>+IF(ISNUMBER(DATA!L924),DATA!L924,"n/a")</f>
        <v>4.58796937199787</v>
      </c>
      <c r="F3588" s="77">
        <f>+IF(ISNUMBER(DATA!M924),DATA!M924,"n/a")</f>
        <v>2.5828078092325402E-2</v>
      </c>
      <c r="G3588" s="87">
        <f>+IF(ISNUMBER(DATA!V924),DATA!V924,"n/a")</f>
        <v>4.5718701830613799</v>
      </c>
      <c r="H3588" s="77">
        <f>+IF(ISNUMBER(DATA!W924),DATA!W924,"n/a")</f>
        <v>3.2612406771616399E-2</v>
      </c>
      <c r="I3588" s="87">
        <f>+IF(ISNUMBER(DATA!AF924),DATA!AF924,"n/a")</f>
        <v>4.5553713749974296</v>
      </c>
      <c r="J3588" s="77">
        <f>+IF(ISNUMBER(DATA!AG924),DATA!AG924,"n/a")</f>
        <v>2.8977714252481301E-2</v>
      </c>
      <c r="K3588" s="87">
        <f>+IF(ISNUMBER(DATA!AP924),DATA!AP924,"n/a")</f>
        <v>4.48542235795765</v>
      </c>
      <c r="L3588" s="77">
        <f>+IF(ISNUMBER(DATA!AQ924),DATA!AQ924,"n/a")</f>
        <v>-3.3003737604149597E-2</v>
      </c>
      <c r="M3588" s="66"/>
      <c r="N3588" s="66"/>
      <c r="O3588" s="66"/>
      <c r="P3588" s="66"/>
      <c r="Q3588" s="66"/>
      <c r="S3588" s="70"/>
      <c r="U3588" s="70"/>
      <c r="W3588" s="70"/>
      <c r="Y3588" s="70"/>
    </row>
    <row r="3589" spans="1:25" s="69" customFormat="1" x14ac:dyDescent="0.2">
      <c r="A3589" s="66" t="s">
        <v>27</v>
      </c>
      <c r="B3589" s="66" t="s">
        <v>24</v>
      </c>
      <c r="C3589" s="66" t="s">
        <v>10</v>
      </c>
      <c r="D3589" s="66" t="s">
        <v>283</v>
      </c>
      <c r="E3589" s="87">
        <f>+IF(ISNUMBER(DATA!L925),DATA!L925,"n/a")</f>
        <v>4.4303068794334299</v>
      </c>
      <c r="F3589" s="77">
        <f>+IF(ISNUMBER(DATA!M925),DATA!M925,"n/a")</f>
        <v>3.0448286609132999E-2</v>
      </c>
      <c r="G3589" s="87">
        <f>+IF(ISNUMBER(DATA!V925),DATA!V925,"n/a")</f>
        <v>4.4965835615104499</v>
      </c>
      <c r="H3589" s="77">
        <f>+IF(ISNUMBER(DATA!W925),DATA!W925,"n/a")</f>
        <v>3.2175504594589198E-2</v>
      </c>
      <c r="I3589" s="87">
        <f>+IF(ISNUMBER(DATA!AF925),DATA!AF925,"n/a")</f>
        <v>4.4998326629773597</v>
      </c>
      <c r="J3589" s="77">
        <f>+IF(ISNUMBER(DATA!AG925),DATA!AG925,"n/a")</f>
        <v>2.94669397206016E-2</v>
      </c>
      <c r="K3589" s="87">
        <f>+IF(ISNUMBER(DATA!AP925),DATA!AP925,"n/a")</f>
        <v>4.4491384393596602</v>
      </c>
      <c r="L3589" s="77">
        <f>+IF(ISNUMBER(DATA!AQ925),DATA!AQ925,"n/a")</f>
        <v>-1.0671000428206699E-2</v>
      </c>
      <c r="M3589" s="66"/>
      <c r="N3589" s="66"/>
      <c r="O3589" s="66"/>
      <c r="P3589" s="66"/>
      <c r="Q3589" s="66"/>
      <c r="S3589" s="70"/>
      <c r="U3589" s="70"/>
      <c r="W3589" s="70"/>
      <c r="Y3589" s="70"/>
    </row>
    <row r="3590" spans="1:25" s="69" customFormat="1" x14ac:dyDescent="0.2">
      <c r="A3590" s="66" t="s">
        <v>27</v>
      </c>
      <c r="B3590" s="66" t="s">
        <v>24</v>
      </c>
      <c r="C3590" s="66" t="s">
        <v>10</v>
      </c>
      <c r="D3590" s="66" t="s">
        <v>284</v>
      </c>
      <c r="E3590" s="87">
        <f>+IF(ISNUMBER(DATA!L926),DATA!L926,"n/a")</f>
        <v>4.6517260908182196</v>
      </c>
      <c r="F3590" s="77">
        <f>+IF(ISNUMBER(DATA!M926),DATA!M926,"n/a")</f>
        <v>9.6927830375372101E-2</v>
      </c>
      <c r="G3590" s="87">
        <f>+IF(ISNUMBER(DATA!V926),DATA!V926,"n/a")</f>
        <v>4.7138257723448103</v>
      </c>
      <c r="H3590" s="77">
        <f>+IF(ISNUMBER(DATA!W926),DATA!W926,"n/a")</f>
        <v>9.7142156031500601E-2</v>
      </c>
      <c r="I3590" s="87">
        <f>+IF(ISNUMBER(DATA!AF926),DATA!AF926,"n/a")</f>
        <v>4.7194688395594904</v>
      </c>
      <c r="J3590" s="77">
        <f>+IF(ISNUMBER(DATA!AG926),DATA!AG926,"n/a")</f>
        <v>9.8636579362936697E-2</v>
      </c>
      <c r="K3590" s="87">
        <f>+IF(ISNUMBER(DATA!AP926),DATA!AP926,"n/a")</f>
        <v>4.7327132170533499</v>
      </c>
      <c r="L3590" s="77">
        <f>+IF(ISNUMBER(DATA!AQ926),DATA!AQ926,"n/a")</f>
        <v>8.3700921520517696E-2</v>
      </c>
      <c r="M3590" s="66"/>
      <c r="N3590" s="66"/>
      <c r="O3590" s="66"/>
      <c r="P3590" s="66"/>
      <c r="Q3590" s="66"/>
      <c r="S3590" s="70"/>
      <c r="U3590" s="70"/>
      <c r="W3590" s="70"/>
      <c r="Y3590" s="70"/>
    </row>
    <row r="3591" spans="1:25" s="69" customFormat="1" x14ac:dyDescent="0.2">
      <c r="A3591" s="66" t="s">
        <v>27</v>
      </c>
      <c r="B3591" s="66" t="s">
        <v>24</v>
      </c>
      <c r="C3591" s="66" t="s">
        <v>10</v>
      </c>
      <c r="D3591" s="66" t="s">
        <v>285</v>
      </c>
      <c r="E3591" s="87">
        <f>+IF(ISNUMBER(DATA!L927),DATA!L927,"n/a")</f>
        <v>3.91794137681938</v>
      </c>
      <c r="F3591" s="77">
        <f>+IF(ISNUMBER(DATA!M927),DATA!M927,"n/a")</f>
        <v>-5.09321719831183E-2</v>
      </c>
      <c r="G3591" s="87">
        <f>+IF(ISNUMBER(DATA!V927),DATA!V927,"n/a")</f>
        <v>3.8358250421143998</v>
      </c>
      <c r="H3591" s="77">
        <f>+IF(ISNUMBER(DATA!W927),DATA!W927,"n/a")</f>
        <v>-7.5472843847534804E-2</v>
      </c>
      <c r="I3591" s="87">
        <f>+IF(ISNUMBER(DATA!AF927),DATA!AF927,"n/a")</f>
        <v>3.6758740489078998</v>
      </c>
      <c r="J3591" s="77">
        <f>+IF(ISNUMBER(DATA!AG927),DATA!AG927,"n/a")</f>
        <v>-0.112884622818232</v>
      </c>
      <c r="K3591" s="87">
        <f>+IF(ISNUMBER(DATA!AP927),DATA!AP927,"n/a")</f>
        <v>3.7333364910597102</v>
      </c>
      <c r="L3591" s="77">
        <f>+IF(ISNUMBER(DATA!AQ927),DATA!AQ927,"n/a")</f>
        <v>-7.5854565602246904E-2</v>
      </c>
      <c r="M3591" s="66"/>
      <c r="N3591" s="66"/>
      <c r="O3591" s="66"/>
      <c r="P3591" s="66"/>
      <c r="Q3591" s="66"/>
      <c r="S3591" s="70"/>
      <c r="U3591" s="70"/>
      <c r="W3591" s="70"/>
      <c r="Y3591" s="70"/>
    </row>
    <row r="3592" spans="1:25" s="69" customFormat="1" x14ac:dyDescent="0.2">
      <c r="A3592" s="66" t="s">
        <v>27</v>
      </c>
      <c r="B3592" s="66" t="s">
        <v>24</v>
      </c>
      <c r="C3592" s="66" t="s">
        <v>10</v>
      </c>
      <c r="D3592" s="66" t="s">
        <v>286</v>
      </c>
      <c r="E3592" s="87">
        <f>+IF(ISNUMBER(DATA!L928),DATA!L928,"n/a")</f>
        <v>3.8761756833618701</v>
      </c>
      <c r="F3592" s="77">
        <f>+IF(ISNUMBER(DATA!M928),DATA!M928,"n/a")</f>
        <v>5.5119708367333898E-3</v>
      </c>
      <c r="G3592" s="87">
        <f>+IF(ISNUMBER(DATA!V928),DATA!V928,"n/a")</f>
        <v>3.89263501112092</v>
      </c>
      <c r="H3592" s="77">
        <f>+IF(ISNUMBER(DATA!W928),DATA!W928,"n/a")</f>
        <v>1.16456792321608E-2</v>
      </c>
      <c r="I3592" s="87">
        <f>+IF(ISNUMBER(DATA!AF928),DATA!AF928,"n/a")</f>
        <v>3.9148138732266302</v>
      </c>
      <c r="J3592" s="77">
        <f>+IF(ISNUMBER(DATA!AG928),DATA!AG928,"n/a")</f>
        <v>3.6617314161991897E-2</v>
      </c>
      <c r="K3592" s="87">
        <f>+IF(ISNUMBER(DATA!AP928),DATA!AP928,"n/a")</f>
        <v>3.8870549486497201</v>
      </c>
      <c r="L3592" s="77">
        <f>+IF(ISNUMBER(DATA!AQ928),DATA!AQ928,"n/a")</f>
        <v>2.9551535809488098E-2</v>
      </c>
      <c r="M3592" s="66"/>
      <c r="N3592" s="66"/>
      <c r="O3592" s="66"/>
      <c r="P3592" s="66"/>
      <c r="Q3592" s="66"/>
      <c r="S3592" s="70"/>
      <c r="U3592" s="70"/>
      <c r="W3592" s="70"/>
      <c r="Y3592" s="70"/>
    </row>
    <row r="3593" spans="1:25" s="69" customFormat="1" x14ac:dyDescent="0.2">
      <c r="A3593" s="66" t="s">
        <v>27</v>
      </c>
      <c r="B3593" s="66" t="s">
        <v>24</v>
      </c>
      <c r="C3593" s="66" t="s">
        <v>10</v>
      </c>
      <c r="D3593" s="66" t="s">
        <v>287</v>
      </c>
      <c r="E3593" s="87">
        <f>+IF(ISNUMBER(DATA!L929),DATA!L929,"n/a")</f>
        <v>4.0042250759919202</v>
      </c>
      <c r="F3593" s="77">
        <f>+IF(ISNUMBER(DATA!M929),DATA!M929,"n/a")</f>
        <v>0.12405549084741201</v>
      </c>
      <c r="G3593" s="87">
        <f>+IF(ISNUMBER(DATA!V929),DATA!V929,"n/a")</f>
        <v>3.82255411092207</v>
      </c>
      <c r="H3593" s="77">
        <f>+IF(ISNUMBER(DATA!W929),DATA!W929,"n/a")</f>
        <v>2.0518559926844301E-2</v>
      </c>
      <c r="I3593" s="87">
        <f>+IF(ISNUMBER(DATA!AF929),DATA!AF929,"n/a")</f>
        <v>3.8158737343895899</v>
      </c>
      <c r="J3593" s="77">
        <f>+IF(ISNUMBER(DATA!AG929),DATA!AG929,"n/a")</f>
        <v>2.31801514751022E-2</v>
      </c>
      <c r="K3593" s="87">
        <f>+IF(ISNUMBER(DATA!AP929),DATA!AP929,"n/a")</f>
        <v>3.8173026400515102</v>
      </c>
      <c r="L3593" s="77">
        <f>+IF(ISNUMBER(DATA!AQ929),DATA!AQ929,"n/a")</f>
        <v>2.8434396607384501E-2</v>
      </c>
      <c r="M3593" s="66"/>
      <c r="N3593" s="66"/>
      <c r="O3593" s="66"/>
      <c r="P3593" s="66"/>
      <c r="Q3593" s="66"/>
      <c r="S3593" s="70"/>
      <c r="U3593" s="70"/>
      <c r="W3593" s="70"/>
      <c r="Y3593" s="70"/>
    </row>
    <row r="3594" spans="1:25" s="69" customFormat="1" x14ac:dyDescent="0.2">
      <c r="A3594" s="66" t="s">
        <v>27</v>
      </c>
      <c r="B3594" s="66" t="s">
        <v>24</v>
      </c>
      <c r="C3594" s="66" t="s">
        <v>10</v>
      </c>
      <c r="D3594" s="66" t="s">
        <v>288</v>
      </c>
      <c r="E3594" s="87">
        <f>+IF(ISNUMBER(DATA!L930),DATA!L930,"n/a")</f>
        <v>4.6437286102655602</v>
      </c>
      <c r="F3594" s="77">
        <f>+IF(ISNUMBER(DATA!M930),DATA!M930,"n/a")</f>
        <v>4.21425648090634E-2</v>
      </c>
      <c r="G3594" s="87">
        <f>+IF(ISNUMBER(DATA!V930),DATA!V930,"n/a")</f>
        <v>4.6313129859639703</v>
      </c>
      <c r="H3594" s="77">
        <f>+IF(ISNUMBER(DATA!W930),DATA!W930,"n/a")</f>
        <v>5.5765137906620001E-2</v>
      </c>
      <c r="I3594" s="87">
        <f>+IF(ISNUMBER(DATA!AF930),DATA!AF930,"n/a")</f>
        <v>4.5979061903557499</v>
      </c>
      <c r="J3594" s="77">
        <f>+IF(ISNUMBER(DATA!AG930),DATA!AG930,"n/a")</f>
        <v>3.6267252109117597E-2</v>
      </c>
      <c r="K3594" s="87">
        <f>+IF(ISNUMBER(DATA!AP930),DATA!AP930,"n/a")</f>
        <v>4.50590605853714</v>
      </c>
      <c r="L3594" s="77">
        <f>+IF(ISNUMBER(DATA!AQ930),DATA!AQ930,"n/a")</f>
        <v>-2.7825907948509698E-2</v>
      </c>
      <c r="M3594" s="66"/>
      <c r="N3594" s="66"/>
      <c r="O3594" s="66"/>
      <c r="P3594" s="66"/>
      <c r="Q3594" s="66"/>
      <c r="S3594" s="70"/>
      <c r="U3594" s="70"/>
      <c r="W3594" s="70"/>
      <c r="Y3594" s="70"/>
    </row>
    <row r="3595" spans="1:25" s="69" customFormat="1" x14ac:dyDescent="0.2">
      <c r="A3595" s="66" t="s">
        <v>27</v>
      </c>
      <c r="B3595" s="66" t="s">
        <v>24</v>
      </c>
      <c r="C3595" s="66" t="s">
        <v>10</v>
      </c>
      <c r="D3595" s="66" t="s">
        <v>289</v>
      </c>
      <c r="E3595" s="87">
        <f>+IF(ISNUMBER(DATA!L931),DATA!L931,"n/a")</f>
        <v>3.9810152921042601</v>
      </c>
      <c r="F3595" s="77">
        <f>+IF(ISNUMBER(DATA!M931),DATA!M931,"n/a")</f>
        <v>-9.7397592460760005E-3</v>
      </c>
      <c r="G3595" s="87">
        <f>+IF(ISNUMBER(DATA!V931),DATA!V931,"n/a")</f>
        <v>4.0126738480501603</v>
      </c>
      <c r="H3595" s="77">
        <f>+IF(ISNUMBER(DATA!W931),DATA!W931,"n/a")</f>
        <v>2.46553732256353E-2</v>
      </c>
      <c r="I3595" s="87">
        <f>+IF(ISNUMBER(DATA!AF931),DATA!AF931,"n/a")</f>
        <v>4.0080037587035404</v>
      </c>
      <c r="J3595" s="77">
        <f>+IF(ISNUMBER(DATA!AG931),DATA!AG931,"n/a")</f>
        <v>3.5720849344616001E-2</v>
      </c>
      <c r="K3595" s="87">
        <f>+IF(ISNUMBER(DATA!AP931),DATA!AP931,"n/a")</f>
        <v>4.0523480847006397</v>
      </c>
      <c r="L3595" s="77">
        <f>+IF(ISNUMBER(DATA!AQ931),DATA!AQ931,"n/a")</f>
        <v>3.7034834957699797E-2</v>
      </c>
      <c r="M3595" s="66"/>
      <c r="N3595" s="66"/>
      <c r="O3595" s="66"/>
      <c r="P3595" s="66"/>
      <c r="Q3595" s="66"/>
      <c r="S3595" s="70"/>
      <c r="U3595" s="70"/>
      <c r="W3595" s="70"/>
      <c r="Y3595" s="70"/>
    </row>
    <row r="3596" spans="1:25" s="69" customFormat="1" x14ac:dyDescent="0.2">
      <c r="A3596" s="66" t="s">
        <v>27</v>
      </c>
      <c r="B3596" s="66" t="s">
        <v>24</v>
      </c>
      <c r="C3596" s="66" t="s">
        <v>10</v>
      </c>
      <c r="D3596" s="66" t="s">
        <v>290</v>
      </c>
      <c r="E3596" s="87">
        <f>+IF(ISNUMBER(DATA!L932),DATA!L932,"n/a")</f>
        <v>4.1032635351414601</v>
      </c>
      <c r="F3596" s="77">
        <f>+IF(ISNUMBER(DATA!M932),DATA!M932,"n/a")</f>
        <v>-3.1909680910153101E-2</v>
      </c>
      <c r="G3596" s="87">
        <f>+IF(ISNUMBER(DATA!V932),DATA!V932,"n/a")</f>
        <v>4.1976836458361104</v>
      </c>
      <c r="H3596" s="77">
        <f>+IF(ISNUMBER(DATA!W932),DATA!W932,"n/a")</f>
        <v>5.7319714737668901E-3</v>
      </c>
      <c r="I3596" s="87">
        <f>+IF(ISNUMBER(DATA!AF932),DATA!AF932,"n/a")</f>
        <v>4.1862402183783702</v>
      </c>
      <c r="J3596" s="77">
        <f>+IF(ISNUMBER(DATA!AG932),DATA!AG932,"n/a")</f>
        <v>2.8385658659367499E-2</v>
      </c>
      <c r="K3596" s="87">
        <f>+IF(ISNUMBER(DATA!AP932),DATA!AP932,"n/a")</f>
        <v>4.1817268796424703</v>
      </c>
      <c r="L3596" s="77">
        <f>+IF(ISNUMBER(DATA!AQ932),DATA!AQ932,"n/a")</f>
        <v>1.92693884974286E-2</v>
      </c>
      <c r="M3596" s="66"/>
      <c r="N3596" s="66"/>
      <c r="O3596" s="66"/>
      <c r="P3596" s="66"/>
      <c r="Q3596" s="66"/>
      <c r="S3596" s="70"/>
      <c r="U3596" s="70"/>
      <c r="W3596" s="70"/>
      <c r="Y3596" s="70"/>
    </row>
    <row r="3597" spans="1:25" s="69" customFormat="1" x14ac:dyDescent="0.2">
      <c r="A3597" s="66" t="s">
        <v>27</v>
      </c>
      <c r="B3597" s="66" t="s">
        <v>24</v>
      </c>
      <c r="C3597" s="66" t="s">
        <v>10</v>
      </c>
      <c r="D3597" s="66" t="s">
        <v>291</v>
      </c>
      <c r="E3597" s="87">
        <f>+IF(ISNUMBER(DATA!L933),DATA!L933,"n/a")</f>
        <v>5.0703593204809403</v>
      </c>
      <c r="F3597" s="77">
        <f>+IF(ISNUMBER(DATA!M933),DATA!M933,"n/a")</f>
        <v>-0.101484709973281</v>
      </c>
      <c r="G3597" s="87">
        <f>+IF(ISNUMBER(DATA!V933),DATA!V933,"n/a")</f>
        <v>5.3447572215936798</v>
      </c>
      <c r="H3597" s="77">
        <f>+IF(ISNUMBER(DATA!W933),DATA!W933,"n/a")</f>
        <v>-4.1459079105465903E-2</v>
      </c>
      <c r="I3597" s="87">
        <f>+IF(ISNUMBER(DATA!AF933),DATA!AF933,"n/a")</f>
        <v>5.4359678985002002</v>
      </c>
      <c r="J3597" s="77">
        <f>+IF(ISNUMBER(DATA!AG933),DATA!AG933,"n/a")</f>
        <v>-1.45390163604012E-2</v>
      </c>
      <c r="K3597" s="87">
        <f>+IF(ISNUMBER(DATA!AP933),DATA!AP933,"n/a")</f>
        <v>5.4026996352769503</v>
      </c>
      <c r="L3597" s="77">
        <f>+IF(ISNUMBER(DATA!AQ933),DATA!AQ933,"n/a")</f>
        <v>-2.2830592370837901E-4</v>
      </c>
      <c r="M3597" s="66"/>
      <c r="N3597" s="66"/>
      <c r="O3597" s="66"/>
      <c r="P3597" s="66"/>
      <c r="Q3597" s="66"/>
      <c r="S3597" s="70"/>
      <c r="U3597" s="70"/>
      <c r="W3597" s="70"/>
      <c r="Y3597" s="70"/>
    </row>
    <row r="3598" spans="1:25" s="69" customFormat="1" x14ac:dyDescent="0.2">
      <c r="A3598" s="66" t="s">
        <v>27</v>
      </c>
      <c r="B3598" s="66" t="s">
        <v>24</v>
      </c>
      <c r="C3598" s="66" t="s">
        <v>10</v>
      </c>
      <c r="D3598" s="66" t="s">
        <v>292</v>
      </c>
      <c r="E3598" s="87">
        <f>+IF(ISNUMBER(DATA!L934),DATA!L934,"n/a")</f>
        <v>4.9011020009391499</v>
      </c>
      <c r="F3598" s="77">
        <f>+IF(ISNUMBER(DATA!M934),DATA!M934,"n/a")</f>
        <v>4.8062309846960798E-2</v>
      </c>
      <c r="G3598" s="87">
        <f>+IF(ISNUMBER(DATA!V934),DATA!V934,"n/a")</f>
        <v>4.9128290338668803</v>
      </c>
      <c r="H3598" s="77">
        <f>+IF(ISNUMBER(DATA!W934),DATA!W934,"n/a")</f>
        <v>1.9360508689062601E-2</v>
      </c>
      <c r="I3598" s="87">
        <f>+IF(ISNUMBER(DATA!AF934),DATA!AF934,"n/a")</f>
        <v>4.9401211863621404</v>
      </c>
      <c r="J3598" s="77">
        <f>+IF(ISNUMBER(DATA!AG934),DATA!AG934,"n/a")</f>
        <v>1.37493563576227E-2</v>
      </c>
      <c r="K3598" s="87">
        <f>+IF(ISNUMBER(DATA!AP934),DATA!AP934,"n/a")</f>
        <v>4.8847180656965596</v>
      </c>
      <c r="L3598" s="77">
        <f>+IF(ISNUMBER(DATA!AQ934),DATA!AQ934,"n/a")</f>
        <v>-1.51285598898112E-2</v>
      </c>
      <c r="M3598" s="66"/>
      <c r="N3598" s="66"/>
      <c r="O3598" s="66"/>
      <c r="P3598" s="66"/>
      <c r="Q3598" s="66"/>
      <c r="S3598" s="70"/>
      <c r="U3598" s="70"/>
      <c r="W3598" s="70"/>
      <c r="Y3598" s="70"/>
    </row>
    <row r="3599" spans="1:25" s="69" customFormat="1" x14ac:dyDescent="0.2">
      <c r="A3599" s="66" t="s">
        <v>27</v>
      </c>
      <c r="B3599" s="66" t="s">
        <v>24</v>
      </c>
      <c r="C3599" s="66" t="s">
        <v>10</v>
      </c>
      <c r="D3599" s="66" t="s">
        <v>293</v>
      </c>
      <c r="E3599" s="87">
        <f>+IF(ISNUMBER(DATA!L935),DATA!L935,"n/a")</f>
        <v>4.3724165217300497</v>
      </c>
      <c r="F3599" s="77">
        <f>+IF(ISNUMBER(DATA!M935),DATA!M935,"n/a")</f>
        <v>-9.5620409609111001E-2</v>
      </c>
      <c r="G3599" s="87">
        <f>+IF(ISNUMBER(DATA!V935),DATA!V935,"n/a")</f>
        <v>4.2372752662175497</v>
      </c>
      <c r="H3599" s="77">
        <f>+IF(ISNUMBER(DATA!W935),DATA!W935,"n/a")</f>
        <v>-0.14797541202120901</v>
      </c>
      <c r="I3599" s="87">
        <f>+IF(ISNUMBER(DATA!AF935),DATA!AF935,"n/a")</f>
        <v>4.2530319694848604</v>
      </c>
      <c r="J3599" s="77">
        <f>+IF(ISNUMBER(DATA!AG935),DATA!AG935,"n/a")</f>
        <v>-0.15775067344844901</v>
      </c>
      <c r="K3599" s="87">
        <f>+IF(ISNUMBER(DATA!AP935),DATA!AP935,"n/a")</f>
        <v>4.3259909218916199</v>
      </c>
      <c r="L3599" s="77">
        <f>+IF(ISNUMBER(DATA!AQ935),DATA!AQ935,"n/a")</f>
        <v>-0.101296954209367</v>
      </c>
      <c r="M3599" s="66"/>
      <c r="N3599" s="66"/>
      <c r="O3599" s="66"/>
      <c r="P3599" s="66"/>
      <c r="Q3599" s="66"/>
      <c r="S3599" s="70"/>
      <c r="U3599" s="70"/>
      <c r="W3599" s="70"/>
      <c r="Y3599" s="70"/>
    </row>
    <row r="3600" spans="1:25" s="69" customFormat="1" x14ac:dyDescent="0.2">
      <c r="A3600" s="66" t="s">
        <v>27</v>
      </c>
      <c r="B3600" s="66" t="s">
        <v>24</v>
      </c>
      <c r="C3600" s="66" t="s">
        <v>10</v>
      </c>
      <c r="D3600" s="66" t="s">
        <v>294</v>
      </c>
      <c r="E3600" s="87">
        <f>+IF(ISNUMBER(DATA!L936),DATA!L936,"n/a")</f>
        <v>4.0373035216509301</v>
      </c>
      <c r="F3600" s="77">
        <f>+IF(ISNUMBER(DATA!M936),DATA!M936,"n/a")</f>
        <v>-5.57519246493864E-2</v>
      </c>
      <c r="G3600" s="87">
        <f>+IF(ISNUMBER(DATA!V936),DATA!V936,"n/a")</f>
        <v>4.1321076766985403</v>
      </c>
      <c r="H3600" s="77">
        <f>+IF(ISNUMBER(DATA!W936),DATA!W936,"n/a")</f>
        <v>-1.8945075188009398E-2</v>
      </c>
      <c r="I3600" s="87">
        <f>+IF(ISNUMBER(DATA!AF936),DATA!AF936,"n/a")</f>
        <v>4.1187956674570598</v>
      </c>
      <c r="J3600" s="77">
        <f>+IF(ISNUMBER(DATA!AG936),DATA!AG936,"n/a")</f>
        <v>4.8463142692990502E-4</v>
      </c>
      <c r="K3600" s="87">
        <f>+IF(ISNUMBER(DATA!AP936),DATA!AP936,"n/a")</f>
        <v>4.1342639737115698</v>
      </c>
      <c r="L3600" s="77">
        <f>+IF(ISNUMBER(DATA!AQ936),DATA!AQ936,"n/a")</f>
        <v>-1.89786632643282E-4</v>
      </c>
      <c r="M3600" s="66"/>
      <c r="N3600" s="66"/>
      <c r="O3600" s="66"/>
      <c r="P3600" s="66"/>
      <c r="Q3600" s="66"/>
      <c r="S3600" s="70"/>
      <c r="U3600" s="70"/>
      <c r="W3600" s="70"/>
      <c r="Y3600" s="70"/>
    </row>
    <row r="3601" spans="1:25" s="69" customFormat="1" x14ac:dyDescent="0.2">
      <c r="A3601" s="66" t="s">
        <v>27</v>
      </c>
      <c r="B3601" s="66" t="s">
        <v>24</v>
      </c>
      <c r="C3601" s="66" t="s">
        <v>10</v>
      </c>
      <c r="D3601" s="66" t="s">
        <v>295</v>
      </c>
      <c r="E3601" s="87">
        <f>+IF(ISNUMBER(DATA!L937),DATA!L937,"n/a")</f>
        <v>3.8401462385235701</v>
      </c>
      <c r="F3601" s="77">
        <f>+IF(ISNUMBER(DATA!M937),DATA!M937,"n/a")</f>
        <v>5.4622165364261503E-2</v>
      </c>
      <c r="G3601" s="87">
        <f>+IF(ISNUMBER(DATA!V937),DATA!V937,"n/a")</f>
        <v>3.8874450299374699</v>
      </c>
      <c r="H3601" s="77">
        <f>+IF(ISNUMBER(DATA!W937),DATA!W937,"n/a")</f>
        <v>4.4980478236570101E-2</v>
      </c>
      <c r="I3601" s="87">
        <f>+IF(ISNUMBER(DATA!AF937),DATA!AF937,"n/a")</f>
        <v>3.7778293107812302</v>
      </c>
      <c r="J3601" s="77">
        <f>+IF(ISNUMBER(DATA!AG937),DATA!AG937,"n/a")</f>
        <v>4.4941856103069304E-3</v>
      </c>
      <c r="K3601" s="87">
        <f>+IF(ISNUMBER(DATA!AP937),DATA!AP937,"n/a")</f>
        <v>3.8114885502469198</v>
      </c>
      <c r="L3601" s="77">
        <f>+IF(ISNUMBER(DATA!AQ937),DATA!AQ937,"n/a")</f>
        <v>1.6492606067282398E-2</v>
      </c>
      <c r="M3601" s="66"/>
      <c r="N3601" s="66"/>
      <c r="O3601" s="66"/>
      <c r="P3601" s="66"/>
      <c r="Q3601" s="66"/>
      <c r="S3601" s="70"/>
      <c r="U3601" s="70"/>
      <c r="W3601" s="70"/>
      <c r="Y3601" s="70"/>
    </row>
    <row r="3602" spans="1:25" s="69" customFormat="1" x14ac:dyDescent="0.2">
      <c r="A3602" s="66" t="s">
        <v>27</v>
      </c>
      <c r="B3602" s="66" t="s">
        <v>24</v>
      </c>
      <c r="C3602" s="66" t="s">
        <v>10</v>
      </c>
      <c r="D3602" s="66" t="s">
        <v>296</v>
      </c>
      <c r="E3602" s="87">
        <f>+IF(ISNUMBER(DATA!L938),DATA!L938,"n/a")</f>
        <v>4.1002203155773502</v>
      </c>
      <c r="F3602" s="77">
        <f>+IF(ISNUMBER(DATA!M938),DATA!M938,"n/a")</f>
        <v>9.9538969613289896E-2</v>
      </c>
      <c r="G3602" s="87">
        <f>+IF(ISNUMBER(DATA!V938),DATA!V938,"n/a")</f>
        <v>4.07059590259085</v>
      </c>
      <c r="H3602" s="77">
        <f>+IF(ISNUMBER(DATA!W938),DATA!W938,"n/a")</f>
        <v>8.0401894676453103E-2</v>
      </c>
      <c r="I3602" s="87">
        <f>+IF(ISNUMBER(DATA!AF938),DATA!AF938,"n/a")</f>
        <v>3.9892688049212999</v>
      </c>
      <c r="J3602" s="77">
        <f>+IF(ISNUMBER(DATA!AG938),DATA!AG938,"n/a")</f>
        <v>0.104549008022342</v>
      </c>
      <c r="K3602" s="87">
        <f>+IF(ISNUMBER(DATA!AP938),DATA!AP938,"n/a")</f>
        <v>4.0077567869308703</v>
      </c>
      <c r="L3602" s="77">
        <f>+IF(ISNUMBER(DATA!AQ938),DATA!AQ938,"n/a")</f>
        <v>8.9115521919498397E-2</v>
      </c>
      <c r="M3602" s="66"/>
      <c r="N3602" s="66"/>
      <c r="O3602" s="66"/>
      <c r="P3602" s="66"/>
      <c r="Q3602" s="66"/>
      <c r="S3602" s="70"/>
      <c r="U3602" s="70"/>
      <c r="W3602" s="70"/>
      <c r="Y3602" s="70"/>
    </row>
    <row r="3603" spans="1:25" s="69" customFormat="1" x14ac:dyDescent="0.2">
      <c r="A3603" s="66" t="s">
        <v>27</v>
      </c>
      <c r="B3603" s="66" t="s">
        <v>24</v>
      </c>
      <c r="C3603" s="66" t="s">
        <v>10</v>
      </c>
      <c r="D3603" s="66" t="s">
        <v>297</v>
      </c>
      <c r="E3603" s="87">
        <f>+IF(ISNUMBER(DATA!L939),DATA!L939,"n/a")</f>
        <v>4.2784293575900998</v>
      </c>
      <c r="F3603" s="77">
        <f>+IF(ISNUMBER(DATA!M939),DATA!M939,"n/a")</f>
        <v>-6.3754032827625595E-2</v>
      </c>
      <c r="G3603" s="87">
        <f>+IF(ISNUMBER(DATA!V939),DATA!V939,"n/a")</f>
        <v>4.2036006500513503</v>
      </c>
      <c r="H3603" s="77">
        <f>+IF(ISNUMBER(DATA!W939),DATA!W939,"n/a")</f>
        <v>-9.5983177523564805E-2</v>
      </c>
      <c r="I3603" s="87">
        <f>+IF(ISNUMBER(DATA!AF939),DATA!AF939,"n/a")</f>
        <v>4.1987772417470399</v>
      </c>
      <c r="J3603" s="77">
        <f>+IF(ISNUMBER(DATA!AG939),DATA!AG939,"n/a")</f>
        <v>-9.7017796602931403E-2</v>
      </c>
      <c r="K3603" s="87">
        <f>+IF(ISNUMBER(DATA!AP939),DATA!AP939,"n/a")</f>
        <v>4.2568637628772104</v>
      </c>
      <c r="L3603" s="77">
        <f>+IF(ISNUMBER(DATA!AQ939),DATA!AQ939,"n/a")</f>
        <v>-6.4237270209664896E-2</v>
      </c>
      <c r="M3603" s="66"/>
      <c r="N3603" s="66"/>
      <c r="O3603" s="66"/>
      <c r="P3603" s="66"/>
      <c r="Q3603" s="66"/>
      <c r="S3603" s="70"/>
      <c r="U3603" s="70"/>
      <c r="W3603" s="70"/>
      <c r="Y3603" s="70"/>
    </row>
    <row r="3604" spans="1:25" s="69" customFormat="1" x14ac:dyDescent="0.2">
      <c r="A3604" s="66" t="s">
        <v>27</v>
      </c>
      <c r="B3604" s="66" t="s">
        <v>24</v>
      </c>
      <c r="C3604" s="66" t="s">
        <v>10</v>
      </c>
      <c r="D3604" s="66" t="s">
        <v>298</v>
      </c>
      <c r="E3604" s="87">
        <f>+IF(ISNUMBER(DATA!L940),DATA!L940,"n/a")</f>
        <v>4.1230096445990103</v>
      </c>
      <c r="F3604" s="77">
        <f>+IF(ISNUMBER(DATA!M940),DATA!M940,"n/a")</f>
        <v>-2.6094168235379401E-2</v>
      </c>
      <c r="G3604" s="87">
        <f>+IF(ISNUMBER(DATA!V940),DATA!V940,"n/a")</f>
        <v>4.1644108596647502</v>
      </c>
      <c r="H3604" s="77">
        <f>+IF(ISNUMBER(DATA!W940),DATA!W940,"n/a")</f>
        <v>-1.23834233397353E-2</v>
      </c>
      <c r="I3604" s="87">
        <f>+IF(ISNUMBER(DATA!AF940),DATA!AF940,"n/a")</f>
        <v>4.1512266390342898</v>
      </c>
      <c r="J3604" s="77">
        <f>+IF(ISNUMBER(DATA!AG940),DATA!AG940,"n/a")</f>
        <v>-9.9772223352717002E-3</v>
      </c>
      <c r="K3604" s="87">
        <f>+IF(ISNUMBER(DATA!AP940),DATA!AP940,"n/a")</f>
        <v>4.2560896650386102</v>
      </c>
      <c r="L3604" s="77">
        <f>+IF(ISNUMBER(DATA!AQ940),DATA!AQ940,"n/a")</f>
        <v>-4.4016069607119103E-2</v>
      </c>
      <c r="M3604" s="66"/>
      <c r="N3604" s="66"/>
      <c r="O3604" s="66"/>
      <c r="P3604" s="66"/>
      <c r="Q3604" s="66"/>
      <c r="S3604" s="70"/>
      <c r="U3604" s="70"/>
      <c r="W3604" s="70"/>
      <c r="Y3604" s="70"/>
    </row>
    <row r="3605" spans="1:25" s="69" customFormat="1" x14ac:dyDescent="0.2">
      <c r="A3605" s="66" t="s">
        <v>27</v>
      </c>
      <c r="B3605" s="66" t="s">
        <v>24</v>
      </c>
      <c r="C3605" s="66" t="s">
        <v>10</v>
      </c>
      <c r="D3605" s="66" t="s">
        <v>299</v>
      </c>
      <c r="E3605" s="87">
        <f>+IF(ISNUMBER(DATA!L941),DATA!L941,"n/a")</f>
        <v>3.4428541756833999</v>
      </c>
      <c r="F3605" s="77">
        <f>+IF(ISNUMBER(DATA!M941),DATA!M941,"n/a")</f>
        <v>-7.6787124171952097E-3</v>
      </c>
      <c r="G3605" s="87">
        <f>+IF(ISNUMBER(DATA!V941),DATA!V941,"n/a")</f>
        <v>3.4881542351300499</v>
      </c>
      <c r="H3605" s="77">
        <f>+IF(ISNUMBER(DATA!W941),DATA!W941,"n/a")</f>
        <v>-4.4081398856390099E-2</v>
      </c>
      <c r="I3605" s="87">
        <f>+IF(ISNUMBER(DATA!AF941),DATA!AF941,"n/a")</f>
        <v>3.50722838133834</v>
      </c>
      <c r="J3605" s="77">
        <f>+IF(ISNUMBER(DATA!AG941),DATA!AG941,"n/a")</f>
        <v>-9.3902134413871796E-2</v>
      </c>
      <c r="K3605" s="87">
        <f>+IF(ISNUMBER(DATA!AP941),DATA!AP941,"n/a")</f>
        <v>3.49680364218296</v>
      </c>
      <c r="L3605" s="77">
        <f>+IF(ISNUMBER(DATA!AQ941),DATA!AQ941,"n/a")</f>
        <v>-0.114817251056096</v>
      </c>
      <c r="M3605" s="66"/>
      <c r="N3605" s="66"/>
      <c r="O3605" s="66"/>
      <c r="P3605" s="66"/>
      <c r="Q3605" s="66"/>
      <c r="S3605" s="70"/>
      <c r="U3605" s="70"/>
      <c r="W3605" s="70"/>
      <c r="Y3605" s="70"/>
    </row>
    <row r="3606" spans="1:25" s="69" customFormat="1" x14ac:dyDescent="0.2">
      <c r="A3606" s="66" t="s">
        <v>27</v>
      </c>
      <c r="B3606" s="66" t="s">
        <v>24</v>
      </c>
      <c r="C3606" s="66" t="s">
        <v>10</v>
      </c>
      <c r="D3606" s="66" t="s">
        <v>300</v>
      </c>
      <c r="E3606" s="87">
        <f>+IF(ISNUMBER(DATA!L942),DATA!L942,"n/a")</f>
        <v>4.0774772049966899</v>
      </c>
      <c r="F3606" s="77">
        <f>+IF(ISNUMBER(DATA!M942),DATA!M942,"n/a")</f>
        <v>4.6220766918177197E-2</v>
      </c>
      <c r="G3606" s="87">
        <f>+IF(ISNUMBER(DATA!V942),DATA!V942,"n/a")</f>
        <v>4.0322392925184802</v>
      </c>
      <c r="H3606" s="77">
        <f>+IF(ISNUMBER(DATA!W942),DATA!W942,"n/a")</f>
        <v>3.3716520171296303E-2</v>
      </c>
      <c r="I3606" s="87">
        <f>+IF(ISNUMBER(DATA!AF942),DATA!AF942,"n/a")</f>
        <v>3.9949209053354702</v>
      </c>
      <c r="J3606" s="77">
        <f>+IF(ISNUMBER(DATA!AG942),DATA!AG942,"n/a")</f>
        <v>1.8560762074035599E-2</v>
      </c>
      <c r="K3606" s="87">
        <f>+IF(ISNUMBER(DATA!AP942),DATA!AP942,"n/a")</f>
        <v>3.9805717888629601</v>
      </c>
      <c r="L3606" s="77">
        <f>+IF(ISNUMBER(DATA!AQ942),DATA!AQ942,"n/a")</f>
        <v>-2.2080747302970702E-3</v>
      </c>
      <c r="M3606" s="66"/>
      <c r="N3606" s="66"/>
      <c r="O3606" s="66"/>
      <c r="P3606" s="66"/>
      <c r="Q3606" s="66"/>
      <c r="S3606" s="70"/>
      <c r="U3606" s="70"/>
      <c r="W3606" s="70"/>
      <c r="Y3606" s="70"/>
    </row>
    <row r="3607" spans="1:25" s="69" customFormat="1" x14ac:dyDescent="0.2">
      <c r="A3607" s="66" t="s">
        <v>27</v>
      </c>
      <c r="B3607" s="66" t="s">
        <v>24</v>
      </c>
      <c r="C3607" s="66" t="s">
        <v>10</v>
      </c>
      <c r="D3607" s="66" t="s">
        <v>301</v>
      </c>
      <c r="E3607" s="87">
        <f>+IF(ISNUMBER(DATA!L943),DATA!L943,"n/a")</f>
        <v>4.4688810176439704</v>
      </c>
      <c r="F3607" s="77">
        <f>+IF(ISNUMBER(DATA!M943),DATA!M943,"n/a")</f>
        <v>4.1411643018854603E-2</v>
      </c>
      <c r="G3607" s="87">
        <f>+IF(ISNUMBER(DATA!V943),DATA!V943,"n/a")</f>
        <v>4.4274076567663396</v>
      </c>
      <c r="H3607" s="77">
        <f>+IF(ISNUMBER(DATA!W943),DATA!W943,"n/a")</f>
        <v>1.71889810287735E-2</v>
      </c>
      <c r="I3607" s="87">
        <f>+IF(ISNUMBER(DATA!AF943),DATA!AF943,"n/a")</f>
        <v>4.4828608367733302</v>
      </c>
      <c r="J3607" s="77">
        <f>+IF(ISNUMBER(DATA!AG943),DATA!AG943,"n/a")</f>
        <v>3.1129264253613401E-3</v>
      </c>
      <c r="K3607" s="87">
        <f>+IF(ISNUMBER(DATA!AP943),DATA!AP943,"n/a")</f>
        <v>4.6073312697155897</v>
      </c>
      <c r="L3607" s="77">
        <f>+IF(ISNUMBER(DATA!AQ943),DATA!AQ943,"n/a")</f>
        <v>-4.4001846988836898E-2</v>
      </c>
      <c r="M3607" s="66"/>
      <c r="N3607" s="66"/>
      <c r="O3607" s="66"/>
      <c r="P3607" s="66"/>
      <c r="Q3607" s="66"/>
      <c r="S3607" s="70"/>
      <c r="U3607" s="70"/>
      <c r="W3607" s="70"/>
      <c r="Y3607" s="70"/>
    </row>
    <row r="3608" spans="1:25" s="69" customFormat="1" x14ac:dyDescent="0.2">
      <c r="A3608" s="66" t="s">
        <v>27</v>
      </c>
      <c r="B3608" s="66" t="s">
        <v>24</v>
      </c>
      <c r="C3608" s="66" t="s">
        <v>10</v>
      </c>
      <c r="D3608" s="66" t="s">
        <v>302</v>
      </c>
      <c r="E3608" s="87">
        <f>+IF(ISNUMBER(DATA!L944),DATA!L944,"n/a")</f>
        <v>4.0367192014320601</v>
      </c>
      <c r="F3608" s="77">
        <f>+IF(ISNUMBER(DATA!M944),DATA!M944,"n/a")</f>
        <v>-2.4031123820028699E-2</v>
      </c>
      <c r="G3608" s="87">
        <f>+IF(ISNUMBER(DATA!V944),DATA!V944,"n/a")</f>
        <v>4.1442145760768998</v>
      </c>
      <c r="H3608" s="77">
        <f>+IF(ISNUMBER(DATA!W944),DATA!W944,"n/a")</f>
        <v>1.2579664698060799E-2</v>
      </c>
      <c r="I3608" s="87">
        <f>+IF(ISNUMBER(DATA!AF944),DATA!AF944,"n/a")</f>
        <v>4.1400924891798097</v>
      </c>
      <c r="J3608" s="77">
        <f>+IF(ISNUMBER(DATA!AG944),DATA!AG944,"n/a")</f>
        <v>3.60306348105928E-2</v>
      </c>
      <c r="K3608" s="87">
        <f>+IF(ISNUMBER(DATA!AP944),DATA!AP944,"n/a")</f>
        <v>4.1084119410624798</v>
      </c>
      <c r="L3608" s="77">
        <f>+IF(ISNUMBER(DATA!AQ944),DATA!AQ944,"n/a")</f>
        <v>1.3797898206928399E-2</v>
      </c>
      <c r="M3608" s="66"/>
      <c r="N3608" s="66"/>
      <c r="O3608" s="66"/>
      <c r="P3608" s="66"/>
      <c r="Q3608" s="66"/>
      <c r="S3608" s="70"/>
      <c r="U3608" s="70"/>
      <c r="W3608" s="70"/>
      <c r="Y3608" s="70"/>
    </row>
    <row r="3609" spans="1:25" s="69" customFormat="1" x14ac:dyDescent="0.2">
      <c r="A3609" s="66" t="s">
        <v>27</v>
      </c>
      <c r="B3609" s="66" t="s">
        <v>24</v>
      </c>
      <c r="C3609" s="66" t="s">
        <v>10</v>
      </c>
      <c r="D3609" s="66" t="s">
        <v>303</v>
      </c>
      <c r="E3609" s="87">
        <f>+IF(ISNUMBER(DATA!L945),DATA!L945,"n/a")</f>
        <v>4.2419675774483103</v>
      </c>
      <c r="F3609" s="77">
        <f>+IF(ISNUMBER(DATA!M945),DATA!M945,"n/a")</f>
        <v>-2.5224340954259701E-3</v>
      </c>
      <c r="G3609" s="87">
        <f>+IF(ISNUMBER(DATA!V945),DATA!V945,"n/a")</f>
        <v>4.27185446686258</v>
      </c>
      <c r="H3609" s="77">
        <f>+IF(ISNUMBER(DATA!W945),DATA!W945,"n/a")</f>
        <v>9.2938820281811396E-3</v>
      </c>
      <c r="I3609" s="87">
        <f>+IF(ISNUMBER(DATA!AF945),DATA!AF945,"n/a")</f>
        <v>4.2792177073237196</v>
      </c>
      <c r="J3609" s="77">
        <f>+IF(ISNUMBER(DATA!AG945),DATA!AG945,"n/a")</f>
        <v>1.1751609901802801E-2</v>
      </c>
      <c r="K3609" s="87">
        <f>+IF(ISNUMBER(DATA!AP945),DATA!AP945,"n/a")</f>
        <v>4.3370479698863704</v>
      </c>
      <c r="L3609" s="77">
        <f>+IF(ISNUMBER(DATA!AQ945),DATA!AQ945,"n/a")</f>
        <v>6.7287836776164104E-3</v>
      </c>
      <c r="M3609" s="66"/>
      <c r="N3609" s="66"/>
      <c r="O3609" s="66"/>
      <c r="P3609" s="66"/>
      <c r="Q3609" s="66"/>
      <c r="S3609" s="70"/>
      <c r="U3609" s="70"/>
      <c r="W3609" s="70"/>
      <c r="Y3609" s="70"/>
    </row>
    <row r="3610" spans="1:25" s="69" customFormat="1" x14ac:dyDescent="0.2">
      <c r="A3610" s="66" t="s">
        <v>27</v>
      </c>
      <c r="B3610" s="66" t="s">
        <v>24</v>
      </c>
      <c r="C3610" s="66" t="s">
        <v>10</v>
      </c>
      <c r="D3610" s="66" t="s">
        <v>304</v>
      </c>
      <c r="E3610" s="87">
        <f>+IF(ISNUMBER(DATA!L946),DATA!L946,"n/a")</f>
        <v>3.6423535481626201</v>
      </c>
      <c r="F3610" s="77">
        <f>+IF(ISNUMBER(DATA!M946),DATA!M946,"n/a")</f>
        <v>-1.4866022743199699E-2</v>
      </c>
      <c r="G3610" s="87">
        <f>+IF(ISNUMBER(DATA!V946),DATA!V946,"n/a")</f>
        <v>3.69017623665217</v>
      </c>
      <c r="H3610" s="77">
        <f>+IF(ISNUMBER(DATA!W946),DATA!W946,"n/a")</f>
        <v>-2.84709399968683E-2</v>
      </c>
      <c r="I3610" s="87">
        <f>+IF(ISNUMBER(DATA!AF946),DATA!AF946,"n/a")</f>
        <v>3.7270744355206298</v>
      </c>
      <c r="J3610" s="77">
        <f>+IF(ISNUMBER(DATA!AG946),DATA!AG946,"n/a")</f>
        <v>-4.2699105527473698E-2</v>
      </c>
      <c r="K3610" s="87">
        <f>+IF(ISNUMBER(DATA!AP946),DATA!AP946,"n/a")</f>
        <v>3.7182537738274299</v>
      </c>
      <c r="L3610" s="77">
        <f>+IF(ISNUMBER(DATA!AQ946),DATA!AQ946,"n/a")</f>
        <v>-4.9683450274680102E-2</v>
      </c>
      <c r="M3610" s="66"/>
      <c r="N3610" s="66"/>
      <c r="O3610" s="66"/>
      <c r="P3610" s="66"/>
      <c r="Q3610" s="66"/>
      <c r="S3610" s="70"/>
      <c r="U3610" s="70"/>
      <c r="W3610" s="70"/>
      <c r="Y3610" s="70"/>
    </row>
    <row r="3611" spans="1:25" s="69" customFormat="1" x14ac:dyDescent="0.2">
      <c r="A3611" s="66" t="s">
        <v>27</v>
      </c>
      <c r="B3611" s="66" t="s">
        <v>24</v>
      </c>
      <c r="C3611" s="66" t="s">
        <v>10</v>
      </c>
      <c r="D3611" s="66" t="s">
        <v>305</v>
      </c>
      <c r="E3611" s="87">
        <f>+IF(ISNUMBER(DATA!L947),DATA!L947,"n/a")</f>
        <v>4.6255025539090102</v>
      </c>
      <c r="F3611" s="77">
        <f>+IF(ISNUMBER(DATA!M947),DATA!M947,"n/a")</f>
        <v>8.7895302623831897E-2</v>
      </c>
      <c r="G3611" s="87">
        <f>+IF(ISNUMBER(DATA!V947),DATA!V947,"n/a")</f>
        <v>4.6917756447280503</v>
      </c>
      <c r="H3611" s="77">
        <f>+IF(ISNUMBER(DATA!W947),DATA!W947,"n/a")</f>
        <v>8.3376047698640501E-2</v>
      </c>
      <c r="I3611" s="87">
        <f>+IF(ISNUMBER(DATA!AF947),DATA!AF947,"n/a")</f>
        <v>4.6680150514976901</v>
      </c>
      <c r="J3611" s="77">
        <f>+IF(ISNUMBER(DATA!AG947),DATA!AG947,"n/a")</f>
        <v>3.2134898644361601E-2</v>
      </c>
      <c r="K3611" s="87">
        <f>+IF(ISNUMBER(DATA!AP947),DATA!AP947,"n/a")</f>
        <v>4.5395241146989704</v>
      </c>
      <c r="L3611" s="77">
        <f>+IF(ISNUMBER(DATA!AQ947),DATA!AQ947,"n/a")</f>
        <v>-3.9201889799133999E-2</v>
      </c>
      <c r="M3611" s="66"/>
      <c r="N3611" s="66"/>
      <c r="O3611" s="66"/>
      <c r="P3611" s="66"/>
      <c r="Q3611" s="66"/>
      <c r="S3611" s="70"/>
      <c r="U3611" s="70"/>
      <c r="W3611" s="70"/>
      <c r="Y3611" s="70"/>
    </row>
    <row r="3612" spans="1:25" s="69" customFormat="1" x14ac:dyDescent="0.2">
      <c r="A3612" s="66" t="s">
        <v>27</v>
      </c>
      <c r="B3612" s="66" t="s">
        <v>24</v>
      </c>
      <c r="C3612" s="66" t="s">
        <v>10</v>
      </c>
      <c r="D3612" s="66" t="s">
        <v>306</v>
      </c>
      <c r="E3612" s="87">
        <f>+IF(ISNUMBER(DATA!L948),DATA!L948,"n/a")</f>
        <v>4.46528137163879</v>
      </c>
      <c r="F3612" s="77">
        <f>+IF(ISNUMBER(DATA!M948),DATA!M948,"n/a")</f>
        <v>-6.8119871671534103E-3</v>
      </c>
      <c r="G3612" s="87">
        <f>+IF(ISNUMBER(DATA!V948),DATA!V948,"n/a")</f>
        <v>4.3703557179406101</v>
      </c>
      <c r="H3612" s="77">
        <f>+IF(ISNUMBER(DATA!W948),DATA!W948,"n/a")</f>
        <v>-1.3596161929471299E-2</v>
      </c>
      <c r="I3612" s="87">
        <f>+IF(ISNUMBER(DATA!AF948),DATA!AF948,"n/a")</f>
        <v>4.40593746725588</v>
      </c>
      <c r="J3612" s="77">
        <f>+IF(ISNUMBER(DATA!AG948),DATA!AG948,"n/a")</f>
        <v>-8.6011683908880001E-3</v>
      </c>
      <c r="K3612" s="87">
        <f>+IF(ISNUMBER(DATA!AP948),DATA!AP948,"n/a")</f>
        <v>4.4179372670685702</v>
      </c>
      <c r="L3612" s="77">
        <f>+IF(ISNUMBER(DATA!AQ948),DATA!AQ948,"n/a")</f>
        <v>-6.3484737903972202E-3</v>
      </c>
      <c r="M3612" s="66"/>
      <c r="N3612" s="66"/>
      <c r="O3612" s="66"/>
      <c r="P3612" s="66"/>
      <c r="Q3612" s="66"/>
      <c r="S3612" s="70"/>
      <c r="U3612" s="70"/>
      <c r="W3612" s="70"/>
      <c r="Y3612" s="70"/>
    </row>
    <row r="3613" spans="1:25" s="69" customFormat="1" x14ac:dyDescent="0.2">
      <c r="A3613" s="66" t="s">
        <v>27</v>
      </c>
      <c r="B3613" s="66" t="s">
        <v>24</v>
      </c>
      <c r="C3613" s="66" t="s">
        <v>10</v>
      </c>
      <c r="D3613" s="66" t="s">
        <v>307</v>
      </c>
      <c r="E3613" s="87">
        <f>+IF(ISNUMBER(DATA!L949),DATA!L949,"n/a")</f>
        <v>3.4112679710791598</v>
      </c>
      <c r="F3613" s="77">
        <f>+IF(ISNUMBER(DATA!M949),DATA!M949,"n/a")</f>
        <v>2.6140448866750599E-2</v>
      </c>
      <c r="G3613" s="87">
        <f>+IF(ISNUMBER(DATA!V949),DATA!V949,"n/a")</f>
        <v>3.4300626434514001</v>
      </c>
      <c r="H3613" s="77">
        <f>+IF(ISNUMBER(DATA!W949),DATA!W949,"n/a")</f>
        <v>2.1615190961349898E-2</v>
      </c>
      <c r="I3613" s="87">
        <f>+IF(ISNUMBER(DATA!AF949),DATA!AF949,"n/a")</f>
        <v>3.4342603989704998</v>
      </c>
      <c r="J3613" s="77">
        <f>+IF(ISNUMBER(DATA!AG949),DATA!AG949,"n/a")</f>
        <v>2.4209529402881701E-2</v>
      </c>
      <c r="K3613" s="87">
        <f>+IF(ISNUMBER(DATA!AP949),DATA!AP949,"n/a")</f>
        <v>3.3777944433977498</v>
      </c>
      <c r="L3613" s="77">
        <f>+IF(ISNUMBER(DATA!AQ949),DATA!AQ949,"n/a")</f>
        <v>-7.4341292756439303E-2</v>
      </c>
      <c r="M3613" s="66"/>
      <c r="N3613" s="66"/>
      <c r="O3613" s="66"/>
      <c r="P3613" s="66"/>
      <c r="Q3613" s="66"/>
      <c r="S3613" s="70"/>
      <c r="U3613" s="70"/>
      <c r="W3613" s="70"/>
      <c r="Y3613" s="70"/>
    </row>
    <row r="3614" spans="1:25" s="69" customFormat="1" x14ac:dyDescent="0.2">
      <c r="A3614" s="66" t="s">
        <v>27</v>
      </c>
      <c r="B3614" s="66" t="s">
        <v>24</v>
      </c>
      <c r="C3614" s="66" t="s">
        <v>10</v>
      </c>
      <c r="D3614" s="66" t="s">
        <v>308</v>
      </c>
      <c r="E3614" s="87">
        <f>+IF(ISNUMBER(DATA!L950),DATA!L950,"n/a")</f>
        <v>4.6052497506036696</v>
      </c>
      <c r="F3614" s="77">
        <f>+IF(ISNUMBER(DATA!M950),DATA!M950,"n/a")</f>
        <v>9.2460432752349206E-2</v>
      </c>
      <c r="G3614" s="87">
        <f>+IF(ISNUMBER(DATA!V950),DATA!V950,"n/a")</f>
        <v>4.6261277906395897</v>
      </c>
      <c r="H3614" s="77">
        <f>+IF(ISNUMBER(DATA!W950),DATA!W950,"n/a")</f>
        <v>9.4637292271073606E-2</v>
      </c>
      <c r="I3614" s="87">
        <f>+IF(ISNUMBER(DATA!AF950),DATA!AF950,"n/a")</f>
        <v>4.60629104907217</v>
      </c>
      <c r="J3614" s="77">
        <f>+IF(ISNUMBER(DATA!AG950),DATA!AG950,"n/a")</f>
        <v>8.8019481101598102E-2</v>
      </c>
      <c r="K3614" s="87">
        <f>+IF(ISNUMBER(DATA!AP950),DATA!AP950,"n/a")</f>
        <v>4.6294731721716298</v>
      </c>
      <c r="L3614" s="77">
        <f>+IF(ISNUMBER(DATA!AQ950),DATA!AQ950,"n/a")</f>
        <v>7.4029123443341893E-2</v>
      </c>
      <c r="M3614" s="66"/>
      <c r="N3614" s="66"/>
      <c r="O3614" s="66"/>
      <c r="P3614" s="66"/>
      <c r="Q3614" s="66"/>
      <c r="S3614" s="70"/>
      <c r="U3614" s="70"/>
      <c r="W3614" s="70"/>
      <c r="Y3614" s="70"/>
    </row>
    <row r="3615" spans="1:25" s="69" customFormat="1" x14ac:dyDescent="0.2">
      <c r="A3615" s="66" t="s">
        <v>27</v>
      </c>
      <c r="B3615" s="66" t="s">
        <v>24</v>
      </c>
      <c r="C3615" s="66" t="s">
        <v>10</v>
      </c>
      <c r="D3615" s="66" t="s">
        <v>309</v>
      </c>
      <c r="E3615" s="87">
        <f>+IF(ISNUMBER(DATA!L951),DATA!L951,"n/a")</f>
        <v>4.4541248676269802</v>
      </c>
      <c r="F3615" s="77">
        <f>+IF(ISNUMBER(DATA!M951),DATA!M951,"n/a")</f>
        <v>8.0591560800158099E-2</v>
      </c>
      <c r="G3615" s="87">
        <f>+IF(ISNUMBER(DATA!V951),DATA!V951,"n/a")</f>
        <v>4.4529188819707297</v>
      </c>
      <c r="H3615" s="77">
        <f>+IF(ISNUMBER(DATA!W951),DATA!W951,"n/a")</f>
        <v>8.5280509524197495E-2</v>
      </c>
      <c r="I3615" s="87">
        <f>+IF(ISNUMBER(DATA!AF951),DATA!AF951,"n/a")</f>
        <v>4.4212404449676797</v>
      </c>
      <c r="J3615" s="77">
        <f>+IF(ISNUMBER(DATA!AG951),DATA!AG951,"n/a")</f>
        <v>8.2522154562406802E-2</v>
      </c>
      <c r="K3615" s="87">
        <f>+IF(ISNUMBER(DATA!AP951),DATA!AP951,"n/a")</f>
        <v>4.44509252095847</v>
      </c>
      <c r="L3615" s="77">
        <f>+IF(ISNUMBER(DATA!AQ951),DATA!AQ951,"n/a")</f>
        <v>6.2682512321272602E-2</v>
      </c>
      <c r="M3615" s="66"/>
      <c r="N3615" s="66"/>
      <c r="O3615" s="66"/>
      <c r="P3615" s="66"/>
      <c r="Q3615" s="66"/>
      <c r="S3615" s="70"/>
      <c r="U3615" s="70"/>
      <c r="W3615" s="70"/>
      <c r="Y3615" s="70"/>
    </row>
    <row r="3616" spans="1:25" s="69" customFormat="1" x14ac:dyDescent="0.2">
      <c r="A3616" s="66" t="s">
        <v>27</v>
      </c>
      <c r="B3616" s="66" t="s">
        <v>24</v>
      </c>
      <c r="C3616" s="66" t="s">
        <v>10</v>
      </c>
      <c r="D3616" s="66" t="s">
        <v>310</v>
      </c>
      <c r="E3616" s="87">
        <f>+IF(ISNUMBER(DATA!L952),DATA!L952,"n/a")</f>
        <v>4.5576909968836299</v>
      </c>
      <c r="F3616" s="77">
        <f>+IF(ISNUMBER(DATA!M952),DATA!M952,"n/a")</f>
        <v>1.7984096436980301E-2</v>
      </c>
      <c r="G3616" s="87">
        <f>+IF(ISNUMBER(DATA!V952),DATA!V952,"n/a")</f>
        <v>4.5732957983067699</v>
      </c>
      <c r="H3616" s="77">
        <f>+IF(ISNUMBER(DATA!W952),DATA!W952,"n/a")</f>
        <v>1.64865657992729E-2</v>
      </c>
      <c r="I3616" s="87">
        <f>+IF(ISNUMBER(DATA!AF952),DATA!AF952,"n/a")</f>
        <v>4.5356481334824403</v>
      </c>
      <c r="J3616" s="77">
        <f>+IF(ISNUMBER(DATA!AG952),DATA!AG952,"n/a")</f>
        <v>1.7694540291606602E-2</v>
      </c>
      <c r="K3616" s="87">
        <f>+IF(ISNUMBER(DATA!AP952),DATA!AP952,"n/a")</f>
        <v>4.6421217946286104</v>
      </c>
      <c r="L3616" s="77">
        <f>+IF(ISNUMBER(DATA!AQ952),DATA!AQ952,"n/a")</f>
        <v>4.0740283512139498E-3</v>
      </c>
      <c r="M3616" s="66"/>
      <c r="N3616" s="66"/>
      <c r="O3616" s="66"/>
      <c r="P3616" s="66"/>
      <c r="Q3616" s="66"/>
      <c r="S3616" s="70"/>
      <c r="U3616" s="70"/>
      <c r="W3616" s="70"/>
      <c r="Y3616" s="70"/>
    </row>
    <row r="3617" spans="1:25" s="69" customFormat="1" x14ac:dyDescent="0.2">
      <c r="A3617" s="66" t="s">
        <v>27</v>
      </c>
      <c r="B3617" s="66" t="s">
        <v>24</v>
      </c>
      <c r="C3617" s="66" t="s">
        <v>10</v>
      </c>
      <c r="D3617" s="66" t="s">
        <v>311</v>
      </c>
      <c r="E3617" s="87">
        <f>+IF(ISNUMBER(DATA!L953),DATA!L953,"n/a")</f>
        <v>4.6404225400344998</v>
      </c>
      <c r="F3617" s="77">
        <f>+IF(ISNUMBER(DATA!M953),DATA!M953,"n/a")</f>
        <v>-2.48072826351198E-2</v>
      </c>
      <c r="G3617" s="87">
        <f>+IF(ISNUMBER(DATA!V953),DATA!V953,"n/a")</f>
        <v>4.6767541145102598</v>
      </c>
      <c r="H3617" s="77">
        <f>+IF(ISNUMBER(DATA!W953),DATA!W953,"n/a")</f>
        <v>-2.7562623576731698E-2</v>
      </c>
      <c r="I3617" s="87">
        <f>+IF(ISNUMBER(DATA!AF953),DATA!AF953,"n/a")</f>
        <v>4.7062010978994104</v>
      </c>
      <c r="J3617" s="77">
        <f>+IF(ISNUMBER(DATA!AG953),DATA!AG953,"n/a")</f>
        <v>1.13875947525021E-2</v>
      </c>
      <c r="K3617" s="87">
        <f>+IF(ISNUMBER(DATA!AP953),DATA!AP953,"n/a")</f>
        <v>4.8288856839205199</v>
      </c>
      <c r="L3617" s="77">
        <f>+IF(ISNUMBER(DATA!AQ953),DATA!AQ953,"n/a")</f>
        <v>4.5757719028966401E-2</v>
      </c>
      <c r="M3617" s="66"/>
      <c r="N3617" s="66"/>
      <c r="O3617" s="66"/>
      <c r="P3617" s="66"/>
      <c r="Q3617" s="66"/>
      <c r="S3617" s="70"/>
      <c r="U3617" s="70"/>
      <c r="W3617" s="70"/>
      <c r="Y3617" s="70"/>
    </row>
    <row r="3618" spans="1:25" s="69" customFormat="1" x14ac:dyDescent="0.2">
      <c r="A3618" s="66" t="s">
        <v>27</v>
      </c>
      <c r="B3618" s="66" t="s">
        <v>24</v>
      </c>
      <c r="C3618" s="66" t="s">
        <v>10</v>
      </c>
      <c r="D3618" s="66" t="s">
        <v>312</v>
      </c>
      <c r="E3618" s="87">
        <f>+IF(ISNUMBER(DATA!L954),DATA!L954,"n/a")</f>
        <v>4.2376689404282297</v>
      </c>
      <c r="F3618" s="77">
        <f>+IF(ISNUMBER(DATA!M954),DATA!M954,"n/a")</f>
        <v>-7.8410648138710001E-3</v>
      </c>
      <c r="G3618" s="87">
        <f>+IF(ISNUMBER(DATA!V954),DATA!V954,"n/a")</f>
        <v>4.2152087810872496</v>
      </c>
      <c r="H3618" s="77">
        <f>+IF(ISNUMBER(DATA!W954),DATA!W954,"n/a")</f>
        <v>-1.2118413959630399E-2</v>
      </c>
      <c r="I3618" s="87">
        <f>+IF(ISNUMBER(DATA!AF954),DATA!AF954,"n/a")</f>
        <v>4.1586289725854799</v>
      </c>
      <c r="J3618" s="77">
        <f>+IF(ISNUMBER(DATA!AG954),DATA!AG954,"n/a")</f>
        <v>-2.5425626239783901E-2</v>
      </c>
      <c r="K3618" s="87">
        <f>+IF(ISNUMBER(DATA!AP954),DATA!AP954,"n/a")</f>
        <v>4.2428882936425696</v>
      </c>
      <c r="L3618" s="77">
        <f>+IF(ISNUMBER(DATA!AQ954),DATA!AQ954,"n/a")</f>
        <v>-1.6821662054607799E-2</v>
      </c>
      <c r="M3618" s="66"/>
      <c r="N3618" s="66"/>
      <c r="O3618" s="66"/>
      <c r="P3618" s="66"/>
      <c r="Q3618" s="66"/>
      <c r="S3618" s="70"/>
      <c r="U3618" s="70"/>
      <c r="W3618" s="70"/>
      <c r="Y3618" s="70"/>
    </row>
    <row r="3619" spans="1:25" s="69" customFormat="1" x14ac:dyDescent="0.2">
      <c r="A3619" s="66" t="s">
        <v>27</v>
      </c>
      <c r="B3619" s="66" t="s">
        <v>24</v>
      </c>
      <c r="C3619" s="66" t="s">
        <v>10</v>
      </c>
      <c r="D3619" s="66" t="s">
        <v>313</v>
      </c>
      <c r="E3619" s="87">
        <f>+IF(ISNUMBER(DATA!L955),DATA!L955,"n/a")</f>
        <v>4.8621761975236302</v>
      </c>
      <c r="F3619" s="77">
        <f>+IF(ISNUMBER(DATA!M955),DATA!M955,"n/a")</f>
        <v>6.8852400206694406E-2</v>
      </c>
      <c r="G3619" s="87">
        <f>+IF(ISNUMBER(DATA!V955),DATA!V955,"n/a")</f>
        <v>4.8517203922516901</v>
      </c>
      <c r="H3619" s="77">
        <f>+IF(ISNUMBER(DATA!W955),DATA!W955,"n/a")</f>
        <v>2.0151061308233999E-2</v>
      </c>
      <c r="I3619" s="87">
        <f>+IF(ISNUMBER(DATA!AF955),DATA!AF955,"n/a")</f>
        <v>4.8629049847441799</v>
      </c>
      <c r="J3619" s="77">
        <f>+IF(ISNUMBER(DATA!AG955),DATA!AG955,"n/a")</f>
        <v>5.2874513522201899E-3</v>
      </c>
      <c r="K3619" s="87">
        <f>+IF(ISNUMBER(DATA!AP955),DATA!AP955,"n/a")</f>
        <v>4.74857428839693</v>
      </c>
      <c r="L3619" s="77">
        <f>+IF(ISNUMBER(DATA!AQ955),DATA!AQ955,"n/a")</f>
        <v>-3.0816148988845399E-2</v>
      </c>
      <c r="M3619" s="66"/>
      <c r="N3619" s="66"/>
      <c r="O3619" s="66"/>
      <c r="P3619" s="66"/>
      <c r="Q3619" s="66"/>
      <c r="S3619" s="70"/>
      <c r="U3619" s="70"/>
      <c r="W3619" s="70"/>
      <c r="Y3619" s="70"/>
    </row>
    <row r="3620" spans="1:25" s="69" customFormat="1" x14ac:dyDescent="0.2">
      <c r="A3620" s="66" t="s">
        <v>27</v>
      </c>
      <c r="B3620" s="66" t="s">
        <v>24</v>
      </c>
      <c r="C3620" s="66" t="s">
        <v>10</v>
      </c>
      <c r="D3620" s="66" t="s">
        <v>314</v>
      </c>
      <c r="E3620" s="87">
        <f>+IF(ISNUMBER(DATA!L956),DATA!L956,"n/a")</f>
        <v>5.3383816903272203</v>
      </c>
      <c r="F3620" s="77">
        <f>+IF(ISNUMBER(DATA!M956),DATA!M956,"n/a")</f>
        <v>-6.6337841904960504E-2</v>
      </c>
      <c r="G3620" s="87">
        <f>+IF(ISNUMBER(DATA!V956),DATA!V956,"n/a")</f>
        <v>5.5198067168270804</v>
      </c>
      <c r="H3620" s="77">
        <f>+IF(ISNUMBER(DATA!W956),DATA!W956,"n/a")</f>
        <v>-7.7600978292781994E-2</v>
      </c>
      <c r="I3620" s="87">
        <f>+IF(ISNUMBER(DATA!AF956),DATA!AF956,"n/a")</f>
        <v>5.6223326885899798</v>
      </c>
      <c r="J3620" s="77">
        <f>+IF(ISNUMBER(DATA!AG956),DATA!AG956,"n/a")</f>
        <v>7.2684514797677997E-3</v>
      </c>
      <c r="K3620" s="87">
        <f>+IF(ISNUMBER(DATA!AP956),DATA!AP956,"n/a")</f>
        <v>5.7247365053795098</v>
      </c>
      <c r="L3620" s="77">
        <f>+IF(ISNUMBER(DATA!AQ956),DATA!AQ956,"n/a")</f>
        <v>8.31277338842005E-2</v>
      </c>
      <c r="M3620" s="66"/>
      <c r="N3620" s="66"/>
      <c r="O3620" s="66"/>
      <c r="P3620" s="66"/>
      <c r="Q3620" s="66"/>
      <c r="S3620" s="70"/>
      <c r="U3620" s="70"/>
      <c r="W3620" s="70"/>
      <c r="Y3620" s="70"/>
    </row>
    <row r="3621" spans="1:25" s="69" customFormat="1" x14ac:dyDescent="0.2">
      <c r="A3621" s="66" t="s">
        <v>27</v>
      </c>
      <c r="B3621" s="66" t="s">
        <v>24</v>
      </c>
      <c r="C3621" s="66" t="s">
        <v>10</v>
      </c>
      <c r="D3621" s="66" t="s">
        <v>315</v>
      </c>
      <c r="E3621" s="87">
        <f>+IF(ISNUMBER(DATA!L957),DATA!L957,"n/a")</f>
        <v>3.9225555336254199</v>
      </c>
      <c r="F3621" s="77">
        <f>+IF(ISNUMBER(DATA!M957),DATA!M957,"n/a")</f>
        <v>7.5549524516496602E-2</v>
      </c>
      <c r="G3621" s="87">
        <f>+IF(ISNUMBER(DATA!V957),DATA!V957,"n/a")</f>
        <v>3.9068635596072001</v>
      </c>
      <c r="H3621" s="77">
        <f>+IF(ISNUMBER(DATA!W957),DATA!W957,"n/a")</f>
        <v>6.0158632615663503E-2</v>
      </c>
      <c r="I3621" s="87">
        <f>+IF(ISNUMBER(DATA!AF957),DATA!AF957,"n/a")</f>
        <v>3.8687813451184501</v>
      </c>
      <c r="J3621" s="77">
        <f>+IF(ISNUMBER(DATA!AG957),DATA!AG957,"n/a")</f>
        <v>5.6054847734647001E-2</v>
      </c>
      <c r="K3621" s="87">
        <f>+IF(ISNUMBER(DATA!AP957),DATA!AP957,"n/a")</f>
        <v>3.7743217222501499</v>
      </c>
      <c r="L3621" s="77">
        <f>+IF(ISNUMBER(DATA!AQ957),DATA!AQ957,"n/a")</f>
        <v>8.2596554388359202E-3</v>
      </c>
      <c r="M3621" s="66"/>
      <c r="N3621" s="66"/>
      <c r="O3621" s="66"/>
      <c r="P3621" s="66"/>
      <c r="Q3621" s="66"/>
      <c r="S3621" s="70"/>
      <c r="U3621" s="70"/>
      <c r="W3621" s="70"/>
      <c r="Y3621" s="70"/>
    </row>
    <row r="3622" spans="1:25" s="69" customFormat="1" x14ac:dyDescent="0.2">
      <c r="A3622" s="66" t="s">
        <v>27</v>
      </c>
      <c r="B3622" s="66" t="s">
        <v>24</v>
      </c>
      <c r="C3622" s="66" t="s">
        <v>10</v>
      </c>
      <c r="D3622" s="66" t="s">
        <v>316</v>
      </c>
      <c r="E3622" s="87">
        <f>+IF(ISNUMBER(DATA!L958),DATA!L958,"n/a")</f>
        <v>4.1176470436961097</v>
      </c>
      <c r="F3622" s="77">
        <f>+IF(ISNUMBER(DATA!M958),DATA!M958,"n/a")</f>
        <v>-7.0611853127263896E-2</v>
      </c>
      <c r="G3622" s="87">
        <f>+IF(ISNUMBER(DATA!V958),DATA!V958,"n/a")</f>
        <v>4.3423007681271404</v>
      </c>
      <c r="H3622" s="77">
        <f>+IF(ISNUMBER(DATA!W958),DATA!W958,"n/a")</f>
        <v>-2.1612270153222202E-2</v>
      </c>
      <c r="I3622" s="87">
        <f>+IF(ISNUMBER(DATA!AF958),DATA!AF958,"n/a")</f>
        <v>4.3825981266960099</v>
      </c>
      <c r="J3622" s="77">
        <f>+IF(ISNUMBER(DATA!AG958),DATA!AG958,"n/a")</f>
        <v>-1.43696169434626E-2</v>
      </c>
      <c r="K3622" s="87">
        <f>+IF(ISNUMBER(DATA!AP958),DATA!AP958,"n/a")</f>
        <v>4.3746219225024596</v>
      </c>
      <c r="L3622" s="77">
        <f>+IF(ISNUMBER(DATA!AQ958),DATA!AQ958,"n/a")</f>
        <v>-1.41991521710876E-2</v>
      </c>
      <c r="M3622" s="66"/>
      <c r="N3622" s="66"/>
      <c r="O3622" s="66"/>
      <c r="P3622" s="66"/>
      <c r="Q3622" s="66"/>
      <c r="S3622" s="70"/>
      <c r="U3622" s="70"/>
      <c r="W3622" s="70"/>
      <c r="Y3622" s="70"/>
    </row>
    <row r="3623" spans="1:25" s="69" customFormat="1" x14ac:dyDescent="0.2">
      <c r="A3623" s="66" t="s">
        <v>27</v>
      </c>
      <c r="B3623" s="66" t="s">
        <v>24</v>
      </c>
      <c r="C3623" s="66" t="s">
        <v>10</v>
      </c>
      <c r="D3623" s="66" t="s">
        <v>317</v>
      </c>
      <c r="E3623" s="87">
        <f>+IF(ISNUMBER(DATA!L959),DATA!L959,"n/a")</f>
        <v>4.3924974081143802</v>
      </c>
      <c r="F3623" s="77">
        <f>+IF(ISNUMBER(DATA!M959),DATA!M959,"n/a")</f>
        <v>2.5599192230779898E-2</v>
      </c>
      <c r="G3623" s="87">
        <f>+IF(ISNUMBER(DATA!V959),DATA!V959,"n/a")</f>
        <v>4.3460472736600204</v>
      </c>
      <c r="H3623" s="77">
        <f>+IF(ISNUMBER(DATA!W959),DATA!W959,"n/a")</f>
        <v>3.1021744589837301E-2</v>
      </c>
      <c r="I3623" s="87">
        <f>+IF(ISNUMBER(DATA!AF959),DATA!AF959,"n/a")</f>
        <v>4.3413083826912002</v>
      </c>
      <c r="J3623" s="77">
        <f>+IF(ISNUMBER(DATA!AG959),DATA!AG959,"n/a")</f>
        <v>2.3018404008611E-2</v>
      </c>
      <c r="K3623" s="87">
        <f>+IF(ISNUMBER(DATA!AP959),DATA!AP959,"n/a")</f>
        <v>4.3633352965993701</v>
      </c>
      <c r="L3623" s="77">
        <f>+IF(ISNUMBER(DATA!AQ959),DATA!AQ959,"n/a")</f>
        <v>1.02976342719328E-3</v>
      </c>
      <c r="M3623" s="66"/>
      <c r="N3623" s="66"/>
      <c r="O3623" s="66"/>
      <c r="P3623" s="66"/>
      <c r="Q3623" s="66"/>
      <c r="S3623" s="70"/>
      <c r="U3623" s="70"/>
      <c r="W3623" s="70"/>
      <c r="Y3623" s="70"/>
    </row>
    <row r="3624" spans="1:25" s="69" customFormat="1" x14ac:dyDescent="0.2">
      <c r="A3624" s="66" t="s">
        <v>27</v>
      </c>
      <c r="B3624" s="66" t="s">
        <v>24</v>
      </c>
      <c r="C3624" s="66" t="s">
        <v>10</v>
      </c>
      <c r="D3624" s="66" t="s">
        <v>318</v>
      </c>
      <c r="E3624" s="87">
        <f>+IF(ISNUMBER(DATA!L960),DATA!L960,"n/a")</f>
        <v>4.00400662045163</v>
      </c>
      <c r="F3624" s="77">
        <f>+IF(ISNUMBER(DATA!M960),DATA!M960,"n/a")</f>
        <v>-2.1109893593457999E-2</v>
      </c>
      <c r="G3624" s="87">
        <f>+IF(ISNUMBER(DATA!V960),DATA!V960,"n/a")</f>
        <v>4.1267811843438196</v>
      </c>
      <c r="H3624" s="77">
        <f>+IF(ISNUMBER(DATA!W960),DATA!W960,"n/a")</f>
        <v>2.1914579108978399E-2</v>
      </c>
      <c r="I3624" s="87">
        <f>+IF(ISNUMBER(DATA!AF960),DATA!AF960,"n/a")</f>
        <v>4.13338512073671</v>
      </c>
      <c r="J3624" s="77">
        <f>+IF(ISNUMBER(DATA!AG960),DATA!AG960,"n/a")</f>
        <v>4.5945571674269298E-2</v>
      </c>
      <c r="K3624" s="87">
        <f>+IF(ISNUMBER(DATA!AP960),DATA!AP960,"n/a")</f>
        <v>4.1090387542490197</v>
      </c>
      <c r="L3624" s="77">
        <f>+IF(ISNUMBER(DATA!AQ960),DATA!AQ960,"n/a")</f>
        <v>2.51592871007978E-2</v>
      </c>
      <c r="M3624" s="66"/>
      <c r="N3624" s="66"/>
      <c r="O3624" s="66"/>
      <c r="P3624" s="66"/>
      <c r="Q3624" s="66"/>
      <c r="S3624" s="70"/>
      <c r="U3624" s="70"/>
      <c r="W3624" s="70"/>
      <c r="Y3624" s="70"/>
    </row>
    <row r="3625" spans="1:25" s="69" customFormat="1" x14ac:dyDescent="0.2">
      <c r="A3625" s="66" t="s">
        <v>27</v>
      </c>
      <c r="B3625" s="66" t="s">
        <v>24</v>
      </c>
      <c r="C3625" s="66" t="s">
        <v>10</v>
      </c>
      <c r="D3625" s="66" t="s">
        <v>344</v>
      </c>
      <c r="E3625" s="87">
        <f>+IF(ISNUMBER(DATA!L961),DATA!L961,"n/a")</f>
        <v>4.35924737018117</v>
      </c>
      <c r="F3625" s="77">
        <f>+IF(ISNUMBER(DATA!M961),DATA!M961,"n/a")</f>
        <v>8.78658276118226E-2</v>
      </c>
      <c r="G3625" s="87">
        <f>+IF(ISNUMBER(DATA!V961),DATA!V961,"n/a")</f>
        <v>4.3436873493211499</v>
      </c>
      <c r="H3625" s="77">
        <f>+IF(ISNUMBER(DATA!W961),DATA!W961,"n/a")</f>
        <v>7.0470257734748604E-2</v>
      </c>
      <c r="I3625" s="87">
        <f>+IF(ISNUMBER(DATA!AF961),DATA!AF961,"n/a")</f>
        <v>4.3235382306852097</v>
      </c>
      <c r="J3625" s="77">
        <f>+IF(ISNUMBER(DATA!AG961),DATA!AG961,"n/a")</f>
        <v>6.4368541795232506E-2</v>
      </c>
      <c r="K3625" s="87">
        <f>+IF(ISNUMBER(DATA!AP961),DATA!AP961,"n/a")</f>
        <v>4.2871577013654596</v>
      </c>
      <c r="L3625" s="77">
        <f>+IF(ISNUMBER(DATA!AQ961),DATA!AQ961,"n/a")</f>
        <v>3.4157366443092099E-2</v>
      </c>
      <c r="M3625" s="66"/>
      <c r="N3625" s="66"/>
      <c r="O3625" s="66"/>
      <c r="P3625" s="66"/>
      <c r="Q3625" s="66"/>
      <c r="S3625" s="70"/>
      <c r="U3625" s="70"/>
      <c r="W3625" s="70"/>
      <c r="Y3625" s="70"/>
    </row>
    <row r="3626" spans="1:25" s="69" customFormat="1" x14ac:dyDescent="0.2">
      <c r="A3626" s="66" t="s">
        <v>27</v>
      </c>
      <c r="B3626" s="66" t="s">
        <v>24</v>
      </c>
      <c r="C3626" s="66" t="s">
        <v>10</v>
      </c>
      <c r="D3626" s="66" t="s">
        <v>345</v>
      </c>
      <c r="E3626" s="87">
        <f>+IF(ISNUMBER(DATA!L962),DATA!L962,"n/a")</f>
        <v>2.9781967018551301</v>
      </c>
      <c r="F3626" s="77">
        <f>+IF(ISNUMBER(DATA!M962),DATA!M962,"n/a")</f>
        <v>1.82166841053884E-2</v>
      </c>
      <c r="G3626" s="87">
        <f>+IF(ISNUMBER(DATA!V962),DATA!V962,"n/a")</f>
        <v>2.99637174483449</v>
      </c>
      <c r="H3626" s="77">
        <f>+IF(ISNUMBER(DATA!W962),DATA!W962,"n/a")</f>
        <v>1.14160027094788E-2</v>
      </c>
      <c r="I3626" s="87">
        <f>+IF(ISNUMBER(DATA!AF962),DATA!AF962,"n/a")</f>
        <v>2.9643437357214699</v>
      </c>
      <c r="J3626" s="77">
        <f>+IF(ISNUMBER(DATA!AG962),DATA!AG962,"n/a")</f>
        <v>-1.5001464071114801E-2</v>
      </c>
      <c r="K3626" s="87">
        <f>+IF(ISNUMBER(DATA!AP962),DATA!AP962,"n/a")</f>
        <v>2.9854162475306198</v>
      </c>
      <c r="L3626" s="77">
        <f>+IF(ISNUMBER(DATA!AQ962),DATA!AQ962,"n/a")</f>
        <v>-0.15470103003660901</v>
      </c>
      <c r="M3626" s="66"/>
      <c r="N3626" s="66"/>
      <c r="O3626" s="66"/>
      <c r="P3626" s="66"/>
      <c r="Q3626" s="66"/>
      <c r="S3626" s="70"/>
      <c r="U3626" s="70"/>
      <c r="W3626" s="70"/>
      <c r="Y3626" s="70"/>
    </row>
    <row r="3627" spans="1:25" x14ac:dyDescent="0.2">
      <c r="E3627" s="100"/>
      <c r="F3627" s="102"/>
      <c r="G3627" s="100"/>
      <c r="H3627" s="102"/>
      <c r="I3627" s="100"/>
      <c r="J3627" s="102"/>
      <c r="K3627" s="100"/>
      <c r="L3627" s="102"/>
    </row>
    <row r="3628" spans="1:25" s="69" customFormat="1" x14ac:dyDescent="0.2">
      <c r="A3628" s="66" t="s">
        <v>27</v>
      </c>
      <c r="B3628" s="66" t="s">
        <v>24</v>
      </c>
      <c r="C3628" s="66" t="s">
        <v>26</v>
      </c>
      <c r="D3628" s="66" t="s">
        <v>271</v>
      </c>
      <c r="E3628" s="87">
        <f>+IF(ISNUMBER(DATA!N913),DATA!N913,"n/a")</f>
        <v>3.1451812240752099</v>
      </c>
      <c r="F3628" s="77">
        <f>+IF(ISNUMBER(DATA!O913),DATA!O913,"n/a")</f>
        <v>9.2746004968123005E-2</v>
      </c>
      <c r="G3628" s="87">
        <f>+IF(ISNUMBER(DATA!X913),DATA!X913,"n/a")</f>
        <v>2.94589069724206</v>
      </c>
      <c r="H3628" s="77">
        <f>+IF(ISNUMBER(DATA!Y913),DATA!Y913,"n/a")</f>
        <v>-2.4961686929407201E-2</v>
      </c>
      <c r="I3628" s="87">
        <f>+IF(ISNUMBER(DATA!AH913),DATA!AH913,"n/a")</f>
        <v>2.8565702584469399</v>
      </c>
      <c r="J3628" s="77">
        <f>+IF(ISNUMBER(DATA!AI913),DATA!AI913,"n/a")</f>
        <v>-6.2437355709856202E-2</v>
      </c>
      <c r="K3628" s="87">
        <f>+IF(ISNUMBER(DATA!AR913),DATA!AR913,"n/a")</f>
        <v>2.8936416671459102</v>
      </c>
      <c r="L3628" s="77">
        <f>+IF(ISNUMBER(DATA!AS913),DATA!AS913,"n/a")</f>
        <v>-3.3200347195948499E-2</v>
      </c>
      <c r="M3628" s="66"/>
      <c r="N3628" s="66"/>
      <c r="O3628" s="66"/>
      <c r="P3628" s="66"/>
      <c r="Q3628" s="66"/>
      <c r="S3628" s="70"/>
      <c r="U3628" s="70"/>
      <c r="W3628" s="70"/>
      <c r="Y3628" s="70"/>
    </row>
    <row r="3629" spans="1:25" s="69" customFormat="1" x14ac:dyDescent="0.2">
      <c r="A3629" s="66" t="s">
        <v>27</v>
      </c>
      <c r="B3629" s="66" t="s">
        <v>24</v>
      </c>
      <c r="C3629" s="66" t="s">
        <v>26</v>
      </c>
      <c r="D3629" s="66" t="s">
        <v>272</v>
      </c>
      <c r="E3629" s="87">
        <f>+IF(ISNUMBER(DATA!N914),DATA!N914,"n/a")</f>
        <v>2.4701515944025001</v>
      </c>
      <c r="F3629" s="77">
        <f>+IF(ISNUMBER(DATA!O914),DATA!O914,"n/a")</f>
        <v>3.39912210678678E-3</v>
      </c>
      <c r="G3629" s="87">
        <f>+IF(ISNUMBER(DATA!X914),DATA!X914,"n/a")</f>
        <v>2.51682057893643</v>
      </c>
      <c r="H3629" s="77">
        <f>+IF(ISNUMBER(DATA!Y914),DATA!Y914,"n/a")</f>
        <v>3.7469973274059099E-2</v>
      </c>
      <c r="I3629" s="87">
        <f>+IF(ISNUMBER(DATA!AH914),DATA!AH914,"n/a")</f>
        <v>2.4911022440930202</v>
      </c>
      <c r="J3629" s="77">
        <f>+IF(ISNUMBER(DATA!AI914),DATA!AI914,"n/a")</f>
        <v>1.41260255771396E-2</v>
      </c>
      <c r="K3629" s="87">
        <f>+IF(ISNUMBER(DATA!AR914),DATA!AR914,"n/a")</f>
        <v>2.4237894906555302</v>
      </c>
      <c r="L3629" s="77">
        <f>+IF(ISNUMBER(DATA!AS914),DATA!AS914,"n/a")</f>
        <v>1.97375247926561E-2</v>
      </c>
      <c r="M3629" s="66"/>
      <c r="N3629" s="66"/>
      <c r="O3629" s="66"/>
      <c r="P3629" s="66"/>
      <c r="Q3629" s="66"/>
      <c r="S3629" s="70"/>
      <c r="U3629" s="70"/>
      <c r="W3629" s="70"/>
      <c r="Y3629" s="70"/>
    </row>
    <row r="3630" spans="1:25" s="69" customFormat="1" x14ac:dyDescent="0.2">
      <c r="A3630" s="66" t="s">
        <v>27</v>
      </c>
      <c r="B3630" s="66" t="s">
        <v>24</v>
      </c>
      <c r="C3630" s="66" t="s">
        <v>26</v>
      </c>
      <c r="D3630" s="66" t="s">
        <v>273</v>
      </c>
      <c r="E3630" s="87">
        <f>+IF(ISNUMBER(DATA!N915),DATA!N915,"n/a")</f>
        <v>2.4434201814985599</v>
      </c>
      <c r="F3630" s="77">
        <f>+IF(ISNUMBER(DATA!O915),DATA!O915,"n/a")</f>
        <v>3.86688226339389E-2</v>
      </c>
      <c r="G3630" s="87">
        <f>+IF(ISNUMBER(DATA!X915),DATA!X915,"n/a")</f>
        <v>2.4219182727967299</v>
      </c>
      <c r="H3630" s="77">
        <f>+IF(ISNUMBER(DATA!Y915),DATA!Y915,"n/a")</f>
        <v>6.0501847098579399E-2</v>
      </c>
      <c r="I3630" s="87">
        <f>+IF(ISNUMBER(DATA!AH915),DATA!AH915,"n/a")</f>
        <v>2.4161678095194601</v>
      </c>
      <c r="J3630" s="77">
        <f>+IF(ISNUMBER(DATA!AI915),DATA!AI915,"n/a")</f>
        <v>0.10258986543569899</v>
      </c>
      <c r="K3630" s="87">
        <f>+IF(ISNUMBER(DATA!AR915),DATA!AR915,"n/a")</f>
        <v>2.3836844390070002</v>
      </c>
      <c r="L3630" s="77">
        <f>+IF(ISNUMBER(DATA!AS915),DATA!AS915,"n/a")</f>
        <v>9.7723279411912306E-2</v>
      </c>
      <c r="M3630" s="66"/>
      <c r="N3630" s="66"/>
      <c r="O3630" s="66"/>
      <c r="P3630" s="66"/>
      <c r="Q3630" s="66"/>
      <c r="S3630" s="70"/>
      <c r="U3630" s="70"/>
      <c r="W3630" s="70"/>
      <c r="Y3630" s="70"/>
    </row>
    <row r="3631" spans="1:25" s="69" customFormat="1" x14ac:dyDescent="0.2">
      <c r="A3631" s="66" t="s">
        <v>27</v>
      </c>
      <c r="B3631" s="66" t="s">
        <v>24</v>
      </c>
      <c r="C3631" s="66" t="s">
        <v>26</v>
      </c>
      <c r="D3631" s="66" t="s">
        <v>274</v>
      </c>
      <c r="E3631" s="87">
        <f>+IF(ISNUMBER(DATA!N916),DATA!N916,"n/a")</f>
        <v>2.3622547726578902</v>
      </c>
      <c r="F3631" s="77">
        <f>+IF(ISNUMBER(DATA!O916),DATA!O916,"n/a")</f>
        <v>-5.1389938418749302E-2</v>
      </c>
      <c r="G3631" s="87">
        <f>+IF(ISNUMBER(DATA!X916),DATA!X916,"n/a")</f>
        <v>2.43602927562053</v>
      </c>
      <c r="H3631" s="77">
        <f>+IF(ISNUMBER(DATA!Y916),DATA!Y916,"n/a")</f>
        <v>6.42141247712699E-5</v>
      </c>
      <c r="I3631" s="87">
        <f>+IF(ISNUMBER(DATA!AH916),DATA!AH916,"n/a")</f>
        <v>2.4285558133132898</v>
      </c>
      <c r="J3631" s="77">
        <f>+IF(ISNUMBER(DATA!AI916),DATA!AI916,"n/a")</f>
        <v>4.0777485044842798E-3</v>
      </c>
      <c r="K3631" s="87">
        <f>+IF(ISNUMBER(DATA!AR916),DATA!AR916,"n/a")</f>
        <v>2.4081131014960802</v>
      </c>
      <c r="L3631" s="77">
        <f>+IF(ISNUMBER(DATA!AS916),DATA!AS916,"n/a")</f>
        <v>2.0772887270016499E-2</v>
      </c>
      <c r="M3631" s="66"/>
      <c r="N3631" s="66"/>
      <c r="O3631" s="66"/>
      <c r="P3631" s="66"/>
      <c r="Q3631" s="66"/>
      <c r="S3631" s="70"/>
      <c r="U3631" s="70"/>
      <c r="W3631" s="70"/>
      <c r="Y3631" s="70"/>
    </row>
    <row r="3632" spans="1:25" s="69" customFormat="1" x14ac:dyDescent="0.2">
      <c r="A3632" s="66" t="s">
        <v>27</v>
      </c>
      <c r="B3632" s="66" t="s">
        <v>24</v>
      </c>
      <c r="C3632" s="66" t="s">
        <v>26</v>
      </c>
      <c r="D3632" s="66" t="s">
        <v>275</v>
      </c>
      <c r="E3632" s="87">
        <f>+IF(ISNUMBER(DATA!N917),DATA!N917,"n/a")</f>
        <v>2.7771506466245999</v>
      </c>
      <c r="F3632" s="77">
        <f>+IF(ISNUMBER(DATA!O917),DATA!O917,"n/a")</f>
        <v>5.2482242466653601E-3</v>
      </c>
      <c r="G3632" s="87">
        <f>+IF(ISNUMBER(DATA!X917),DATA!X917,"n/a")</f>
        <v>2.7637821647709302</v>
      </c>
      <c r="H3632" s="77">
        <f>+IF(ISNUMBER(DATA!Y917),DATA!Y917,"n/a")</f>
        <v>6.01569941228738E-2</v>
      </c>
      <c r="I3632" s="87">
        <f>+IF(ISNUMBER(DATA!AH917),DATA!AH917,"n/a")</f>
        <v>2.7533916122470101</v>
      </c>
      <c r="J3632" s="77">
        <f>+IF(ISNUMBER(DATA!AI917),DATA!AI917,"n/a")</f>
        <v>0.112122281324425</v>
      </c>
      <c r="K3632" s="87">
        <f>+IF(ISNUMBER(DATA!AR917),DATA!AR917,"n/a")</f>
        <v>2.81246189848199</v>
      </c>
      <c r="L3632" s="77">
        <f>+IF(ISNUMBER(DATA!AS917),DATA!AS917,"n/a")</f>
        <v>0.128336650240128</v>
      </c>
      <c r="M3632" s="66"/>
      <c r="N3632" s="66"/>
      <c r="O3632" s="66"/>
      <c r="P3632" s="66"/>
      <c r="Q3632" s="66"/>
      <c r="S3632" s="70"/>
      <c r="U3632" s="70"/>
      <c r="W3632" s="70"/>
      <c r="Y3632" s="70"/>
    </row>
    <row r="3633" spans="1:25" s="69" customFormat="1" x14ac:dyDescent="0.2">
      <c r="A3633" s="66" t="s">
        <v>27</v>
      </c>
      <c r="B3633" s="66" t="s">
        <v>24</v>
      </c>
      <c r="C3633" s="66" t="s">
        <v>26</v>
      </c>
      <c r="D3633" s="66" t="s">
        <v>276</v>
      </c>
      <c r="E3633" s="87">
        <f>+IF(ISNUMBER(DATA!N918),DATA!N918,"n/a")</f>
        <v>2.3366446612267899</v>
      </c>
      <c r="F3633" s="77">
        <f>+IF(ISNUMBER(DATA!O918),DATA!O918,"n/a")</f>
        <v>1.20668355409922E-2</v>
      </c>
      <c r="G3633" s="87">
        <f>+IF(ISNUMBER(DATA!X918),DATA!X918,"n/a")</f>
        <v>2.3460570275701</v>
      </c>
      <c r="H3633" s="77">
        <f>+IF(ISNUMBER(DATA!Y918),DATA!Y918,"n/a")</f>
        <v>1.10706998740813E-2</v>
      </c>
      <c r="I3633" s="87">
        <f>+IF(ISNUMBER(DATA!AH918),DATA!AH918,"n/a")</f>
        <v>2.3494024932312998</v>
      </c>
      <c r="J3633" s="77">
        <f>+IF(ISNUMBER(DATA!AI918),DATA!AI918,"n/a")</f>
        <v>1.11497821293794E-2</v>
      </c>
      <c r="K3633" s="87">
        <f>+IF(ISNUMBER(DATA!AR918),DATA!AR918,"n/a")</f>
        <v>2.3444706369414701</v>
      </c>
      <c r="L3633" s="77">
        <f>+IF(ISNUMBER(DATA!AS918),DATA!AS918,"n/a")</f>
        <v>1.0810387626753799E-2</v>
      </c>
      <c r="M3633" s="66"/>
      <c r="N3633" s="66"/>
      <c r="O3633" s="66"/>
      <c r="P3633" s="66"/>
      <c r="Q3633" s="66"/>
      <c r="S3633" s="70"/>
      <c r="U3633" s="70"/>
      <c r="W3633" s="70"/>
      <c r="Y3633" s="70"/>
    </row>
    <row r="3634" spans="1:25" s="69" customFormat="1" x14ac:dyDescent="0.2">
      <c r="A3634" s="66" t="s">
        <v>27</v>
      </c>
      <c r="B3634" s="66" t="s">
        <v>24</v>
      </c>
      <c r="C3634" s="66" t="s">
        <v>26</v>
      </c>
      <c r="D3634" s="66" t="s">
        <v>277</v>
      </c>
      <c r="E3634" s="87">
        <f>+IF(ISNUMBER(DATA!N919),DATA!N919,"n/a")</f>
        <v>2.8097257189607099</v>
      </c>
      <c r="F3634" s="77">
        <f>+IF(ISNUMBER(DATA!O919),DATA!O919,"n/a")</f>
        <v>1.4722481743240401E-2</v>
      </c>
      <c r="G3634" s="87">
        <f>+IF(ISNUMBER(DATA!X919),DATA!X919,"n/a")</f>
        <v>2.8909362542768502</v>
      </c>
      <c r="H3634" s="77">
        <f>+IF(ISNUMBER(DATA!Y919),DATA!Y919,"n/a")</f>
        <v>8.1330760793265802E-2</v>
      </c>
      <c r="I3634" s="87">
        <f>+IF(ISNUMBER(DATA!AH919),DATA!AH919,"n/a")</f>
        <v>2.84547346656545</v>
      </c>
      <c r="J3634" s="77">
        <f>+IF(ISNUMBER(DATA!AI919),DATA!AI919,"n/a")</f>
        <v>6.4575148023836001E-2</v>
      </c>
      <c r="K3634" s="87">
        <f>+IF(ISNUMBER(DATA!AR919),DATA!AR919,"n/a")</f>
        <v>2.7899603520112701</v>
      </c>
      <c r="L3634" s="77">
        <f>+IF(ISNUMBER(DATA!AS919),DATA!AS919,"n/a")</f>
        <v>4.4310087112978999E-2</v>
      </c>
      <c r="M3634" s="66"/>
      <c r="N3634" s="66"/>
      <c r="O3634" s="66"/>
      <c r="P3634" s="66"/>
      <c r="Q3634" s="66"/>
      <c r="S3634" s="70"/>
      <c r="U3634" s="70"/>
      <c r="W3634" s="70"/>
      <c r="Y3634" s="70"/>
    </row>
    <row r="3635" spans="1:25" s="69" customFormat="1" x14ac:dyDescent="0.2">
      <c r="A3635" s="66" t="s">
        <v>27</v>
      </c>
      <c r="B3635" s="66" t="s">
        <v>24</v>
      </c>
      <c r="C3635" s="66" t="s">
        <v>26</v>
      </c>
      <c r="D3635" s="66" t="s">
        <v>278</v>
      </c>
      <c r="E3635" s="87">
        <f>+IF(ISNUMBER(DATA!N920),DATA!N920,"n/a")</f>
        <v>2.1804839216129199</v>
      </c>
      <c r="F3635" s="77">
        <f>+IF(ISNUMBER(DATA!O920),DATA!O920,"n/a")</f>
        <v>-7.1754449744442797E-2</v>
      </c>
      <c r="G3635" s="87">
        <f>+IF(ISNUMBER(DATA!X920),DATA!X920,"n/a")</f>
        <v>2.1996873402683201</v>
      </c>
      <c r="H3635" s="77">
        <f>+IF(ISNUMBER(DATA!Y920),DATA!Y920,"n/a")</f>
        <v>-7.5816258900048006E-2</v>
      </c>
      <c r="I3635" s="87">
        <f>+IF(ISNUMBER(DATA!AH920),DATA!AH920,"n/a")</f>
        <v>2.2500375667951902</v>
      </c>
      <c r="J3635" s="77">
        <f>+IF(ISNUMBER(DATA!AI920),DATA!AI920,"n/a")</f>
        <v>-7.0775445916248306E-2</v>
      </c>
      <c r="K3635" s="87">
        <f>+IF(ISNUMBER(DATA!AR920),DATA!AR920,"n/a")</f>
        <v>2.2624047794470599</v>
      </c>
      <c r="L3635" s="77">
        <f>+IF(ISNUMBER(DATA!AS920),DATA!AS920,"n/a")</f>
        <v>-6.2165969149947597E-2</v>
      </c>
      <c r="M3635" s="66"/>
      <c r="N3635" s="66"/>
      <c r="O3635" s="66"/>
      <c r="P3635" s="66"/>
      <c r="Q3635" s="66"/>
      <c r="S3635" s="70"/>
      <c r="U3635" s="70"/>
      <c r="W3635" s="70"/>
      <c r="Y3635" s="70"/>
    </row>
    <row r="3636" spans="1:25" s="69" customFormat="1" x14ac:dyDescent="0.2">
      <c r="A3636" s="66" t="s">
        <v>27</v>
      </c>
      <c r="B3636" s="66" t="s">
        <v>24</v>
      </c>
      <c r="C3636" s="66" t="s">
        <v>26</v>
      </c>
      <c r="D3636" s="66" t="s">
        <v>279</v>
      </c>
      <c r="E3636" s="87">
        <f>+IF(ISNUMBER(DATA!N921),DATA!N921,"n/a")</f>
        <v>2.8617588019688802</v>
      </c>
      <c r="F3636" s="77">
        <f>+IF(ISNUMBER(DATA!O921),DATA!O921,"n/a")</f>
        <v>0.17915101199924799</v>
      </c>
      <c r="G3636" s="87">
        <f>+IF(ISNUMBER(DATA!X921),DATA!X921,"n/a")</f>
        <v>2.8929657138374498</v>
      </c>
      <c r="H3636" s="77">
        <f>+IF(ISNUMBER(DATA!Y921),DATA!Y921,"n/a")</f>
        <v>0.118946217529663</v>
      </c>
      <c r="I3636" s="87">
        <f>+IF(ISNUMBER(DATA!AH921),DATA!AH921,"n/a")</f>
        <v>2.87233412393143</v>
      </c>
      <c r="J3636" s="77">
        <f>+IF(ISNUMBER(DATA!AI921),DATA!AI921,"n/a")</f>
        <v>7.9433483223668999E-2</v>
      </c>
      <c r="K3636" s="87">
        <f>+IF(ISNUMBER(DATA!AR921),DATA!AR921,"n/a")</f>
        <v>2.8392424073893601</v>
      </c>
      <c r="L3636" s="77">
        <f>+IF(ISNUMBER(DATA!AS921),DATA!AS921,"n/a")</f>
        <v>0.15060751525178001</v>
      </c>
      <c r="M3636" s="66"/>
      <c r="N3636" s="66"/>
      <c r="O3636" s="66"/>
      <c r="P3636" s="66"/>
      <c r="Q3636" s="66"/>
      <c r="S3636" s="70"/>
      <c r="U3636" s="70"/>
      <c r="W3636" s="70"/>
      <c r="Y3636" s="70"/>
    </row>
    <row r="3637" spans="1:25" s="69" customFormat="1" x14ac:dyDescent="0.2">
      <c r="A3637" s="66" t="s">
        <v>27</v>
      </c>
      <c r="B3637" s="66" t="s">
        <v>24</v>
      </c>
      <c r="C3637" s="66" t="s">
        <v>26</v>
      </c>
      <c r="D3637" s="66" t="s">
        <v>280</v>
      </c>
      <c r="E3637" s="87">
        <f>+IF(ISNUMBER(DATA!N922),DATA!N922,"n/a")</f>
        <v>3.0031435713295598</v>
      </c>
      <c r="F3637" s="77">
        <f>+IF(ISNUMBER(DATA!O922),DATA!O922,"n/a")</f>
        <v>-1.5738543440003801E-2</v>
      </c>
      <c r="G3637" s="87">
        <f>+IF(ISNUMBER(DATA!X922),DATA!X922,"n/a")</f>
        <v>2.8433464351603899</v>
      </c>
      <c r="H3637" s="77">
        <f>+IF(ISNUMBER(DATA!Y922),DATA!Y922,"n/a")</f>
        <v>-3.3677217505447402E-2</v>
      </c>
      <c r="I3637" s="87">
        <f>+IF(ISNUMBER(DATA!AH922),DATA!AH922,"n/a")</f>
        <v>2.8417514019247898</v>
      </c>
      <c r="J3637" s="77">
        <f>+IF(ISNUMBER(DATA!AI922),DATA!AI922,"n/a")</f>
        <v>-2.49331902357545E-2</v>
      </c>
      <c r="K3637" s="87">
        <f>+IF(ISNUMBER(DATA!AR922),DATA!AR922,"n/a")</f>
        <v>2.8528761623564098</v>
      </c>
      <c r="L3637" s="77">
        <f>+IF(ISNUMBER(DATA!AS922),DATA!AS922,"n/a")</f>
        <v>-7.0683355963745698E-3</v>
      </c>
      <c r="M3637" s="66"/>
      <c r="N3637" s="66"/>
      <c r="O3637" s="66"/>
      <c r="P3637" s="66"/>
      <c r="Q3637" s="66"/>
      <c r="S3637" s="70"/>
      <c r="U3637" s="70"/>
      <c r="W3637" s="70"/>
      <c r="Y3637" s="70"/>
    </row>
    <row r="3638" spans="1:25" s="69" customFormat="1" x14ac:dyDescent="0.2">
      <c r="A3638" s="66" t="s">
        <v>27</v>
      </c>
      <c r="B3638" s="66" t="s">
        <v>24</v>
      </c>
      <c r="C3638" s="66" t="s">
        <v>26</v>
      </c>
      <c r="D3638" s="66" t="s">
        <v>281</v>
      </c>
      <c r="E3638" s="87">
        <f>+IF(ISNUMBER(DATA!N923),DATA!N923,"n/a")</f>
        <v>2.5352855641854601</v>
      </c>
      <c r="F3638" s="77">
        <f>+IF(ISNUMBER(DATA!O923),DATA!O923,"n/a")</f>
        <v>6.8640445348065005E-5</v>
      </c>
      <c r="G3638" s="87">
        <f>+IF(ISNUMBER(DATA!X923),DATA!X923,"n/a")</f>
        <v>2.5039648787982798</v>
      </c>
      <c r="H3638" s="77">
        <f>+IF(ISNUMBER(DATA!Y923),DATA!Y923,"n/a")</f>
        <v>3.6521697341330198E-3</v>
      </c>
      <c r="I3638" s="87">
        <f>+IF(ISNUMBER(DATA!AH923),DATA!AH923,"n/a")</f>
        <v>2.4685884982302801</v>
      </c>
      <c r="J3638" s="77">
        <f>+IF(ISNUMBER(DATA!AI923),DATA!AI923,"n/a")</f>
        <v>-3.6187484968663399E-3</v>
      </c>
      <c r="K3638" s="87">
        <f>+IF(ISNUMBER(DATA!AR923),DATA!AR923,"n/a")</f>
        <v>2.4399418857542301</v>
      </c>
      <c r="L3638" s="77">
        <f>+IF(ISNUMBER(DATA!AS923),DATA!AS923,"n/a")</f>
        <v>-1.34544317279125E-2</v>
      </c>
      <c r="M3638" s="66"/>
      <c r="N3638" s="66"/>
      <c r="O3638" s="66"/>
      <c r="P3638" s="66"/>
      <c r="Q3638" s="66"/>
      <c r="S3638" s="70"/>
      <c r="U3638" s="70"/>
      <c r="W3638" s="70"/>
      <c r="Y3638" s="70"/>
    </row>
    <row r="3639" spans="1:25" s="69" customFormat="1" x14ac:dyDescent="0.2">
      <c r="A3639" s="66" t="s">
        <v>27</v>
      </c>
      <c r="B3639" s="66" t="s">
        <v>24</v>
      </c>
      <c r="C3639" s="66" t="s">
        <v>26</v>
      </c>
      <c r="D3639" s="66" t="s">
        <v>282</v>
      </c>
      <c r="E3639" s="87">
        <f>+IF(ISNUMBER(DATA!N924),DATA!N924,"n/a")</f>
        <v>2.9999599098539802</v>
      </c>
      <c r="F3639" s="77">
        <f>+IF(ISNUMBER(DATA!O924),DATA!O924,"n/a")</f>
        <v>2.6647798959653302E-2</v>
      </c>
      <c r="G3639" s="87">
        <f>+IF(ISNUMBER(DATA!X924),DATA!X924,"n/a")</f>
        <v>3.0253621750674999</v>
      </c>
      <c r="H3639" s="77">
        <f>+IF(ISNUMBER(DATA!Y924),DATA!Y924,"n/a")</f>
        <v>5.18736410483168E-2</v>
      </c>
      <c r="I3639" s="87">
        <f>+IF(ISNUMBER(DATA!AH924),DATA!AH924,"n/a")</f>
        <v>3.037558273598</v>
      </c>
      <c r="J3639" s="77">
        <f>+IF(ISNUMBER(DATA!AI924),DATA!AI924,"n/a")</f>
        <v>7.5938949191194399E-2</v>
      </c>
      <c r="K3639" s="87">
        <f>+IF(ISNUMBER(DATA!AR924),DATA!AR924,"n/a")</f>
        <v>2.99980482820557</v>
      </c>
      <c r="L3639" s="77">
        <f>+IF(ISNUMBER(DATA!AS924),DATA!AS924,"n/a")</f>
        <v>9.4297158717977905E-2</v>
      </c>
      <c r="M3639" s="66"/>
      <c r="N3639" s="66"/>
      <c r="O3639" s="66"/>
      <c r="P3639" s="66"/>
      <c r="Q3639" s="66"/>
      <c r="S3639" s="70"/>
      <c r="U3639" s="70"/>
      <c r="W3639" s="70"/>
      <c r="Y3639" s="70"/>
    </row>
    <row r="3640" spans="1:25" s="69" customFormat="1" x14ac:dyDescent="0.2">
      <c r="A3640" s="66" t="s">
        <v>27</v>
      </c>
      <c r="B3640" s="66" t="s">
        <v>24</v>
      </c>
      <c r="C3640" s="66" t="s">
        <v>26</v>
      </c>
      <c r="D3640" s="66" t="s">
        <v>283</v>
      </c>
      <c r="E3640" s="87">
        <f>+IF(ISNUMBER(DATA!N925),DATA!N925,"n/a")</f>
        <v>2.6714091211467799</v>
      </c>
      <c r="F3640" s="77">
        <f>+IF(ISNUMBER(DATA!O925),DATA!O925,"n/a")</f>
        <v>8.7504841407989906E-2</v>
      </c>
      <c r="G3640" s="87">
        <f>+IF(ISNUMBER(DATA!X925),DATA!X925,"n/a")</f>
        <v>2.6809561420869601</v>
      </c>
      <c r="H3640" s="77">
        <f>+IF(ISNUMBER(DATA!Y925),DATA!Y925,"n/a")</f>
        <v>8.6970719006887007E-2</v>
      </c>
      <c r="I3640" s="87">
        <f>+IF(ISNUMBER(DATA!AH925),DATA!AH925,"n/a")</f>
        <v>2.6670364748741302</v>
      </c>
      <c r="J3640" s="77">
        <f>+IF(ISNUMBER(DATA!AI925),DATA!AI925,"n/a")</f>
        <v>7.5323033685130103E-2</v>
      </c>
      <c r="K3640" s="87">
        <f>+IF(ISNUMBER(DATA!AR925),DATA!AR925,"n/a")</f>
        <v>2.6237676764672</v>
      </c>
      <c r="L3640" s="77">
        <f>+IF(ISNUMBER(DATA!AS925),DATA!AS925,"n/a")</f>
        <v>4.4461794331020599E-2</v>
      </c>
      <c r="M3640" s="66"/>
      <c r="N3640" s="66"/>
      <c r="O3640" s="66"/>
      <c r="P3640" s="66"/>
      <c r="Q3640" s="66"/>
      <c r="S3640" s="70"/>
      <c r="U3640" s="70"/>
      <c r="W3640" s="70"/>
      <c r="Y3640" s="70"/>
    </row>
    <row r="3641" spans="1:25" s="69" customFormat="1" x14ac:dyDescent="0.2">
      <c r="A3641" s="66" t="s">
        <v>27</v>
      </c>
      <c r="B3641" s="66" t="s">
        <v>24</v>
      </c>
      <c r="C3641" s="66" t="s">
        <v>26</v>
      </c>
      <c r="D3641" s="66" t="s">
        <v>284</v>
      </c>
      <c r="E3641" s="87">
        <f>+IF(ISNUMBER(DATA!N926),DATA!N926,"n/a")</f>
        <v>2.7867456070647401</v>
      </c>
      <c r="F3641" s="77">
        <f>+IF(ISNUMBER(DATA!O926),DATA!O926,"n/a")</f>
        <v>-4.0826739991308598E-3</v>
      </c>
      <c r="G3641" s="87">
        <f>+IF(ISNUMBER(DATA!X926),DATA!X926,"n/a")</f>
        <v>2.8418833399010701</v>
      </c>
      <c r="H3641" s="77">
        <f>+IF(ISNUMBER(DATA!Y926),DATA!Y926,"n/a")</f>
        <v>3.1628091934062498E-2</v>
      </c>
      <c r="I3641" s="87">
        <f>+IF(ISNUMBER(DATA!AH926),DATA!AH926,"n/a")</f>
        <v>2.81559027198095</v>
      </c>
      <c r="J3641" s="77">
        <f>+IF(ISNUMBER(DATA!AI926),DATA!AI926,"n/a")</f>
        <v>3.2270194750891303E-2</v>
      </c>
      <c r="K3641" s="87">
        <f>+IF(ISNUMBER(DATA!AR926),DATA!AR926,"n/a")</f>
        <v>2.7290149812154998</v>
      </c>
      <c r="L3641" s="77">
        <f>+IF(ISNUMBER(DATA!AS926),DATA!AS926,"n/a")</f>
        <v>1.8472061232346799E-2</v>
      </c>
      <c r="M3641" s="66"/>
      <c r="N3641" s="66"/>
      <c r="O3641" s="66"/>
      <c r="P3641" s="66"/>
      <c r="Q3641" s="66"/>
      <c r="S3641" s="70"/>
      <c r="U3641" s="70"/>
      <c r="W3641" s="70"/>
      <c r="Y3641" s="70"/>
    </row>
    <row r="3642" spans="1:25" s="69" customFormat="1" x14ac:dyDescent="0.2">
      <c r="A3642" s="66" t="s">
        <v>27</v>
      </c>
      <c r="B3642" s="66" t="s">
        <v>24</v>
      </c>
      <c r="C3642" s="66" t="s">
        <v>26</v>
      </c>
      <c r="D3642" s="66" t="s">
        <v>285</v>
      </c>
      <c r="E3642" s="87">
        <f>+IF(ISNUMBER(DATA!N927),DATA!N927,"n/a")</f>
        <v>2.45084122436546</v>
      </c>
      <c r="F3642" s="77">
        <f>+IF(ISNUMBER(DATA!O927),DATA!O927,"n/a")</f>
        <v>-0.104136948356491</v>
      </c>
      <c r="G3642" s="87">
        <f>+IF(ISNUMBER(DATA!X927),DATA!X927,"n/a")</f>
        <v>2.3882368451713001</v>
      </c>
      <c r="H3642" s="77">
        <f>+IF(ISNUMBER(DATA!Y927),DATA!Y927,"n/a")</f>
        <v>-0.105295829057624</v>
      </c>
      <c r="I3642" s="87">
        <f>+IF(ISNUMBER(DATA!AH927),DATA!AH927,"n/a")</f>
        <v>2.22548527152806</v>
      </c>
      <c r="J3642" s="77">
        <f>+IF(ISNUMBER(DATA!AI927),DATA!AI927,"n/a")</f>
        <v>-0.14023667489434999</v>
      </c>
      <c r="K3642" s="87">
        <f>+IF(ISNUMBER(DATA!AR927),DATA!AR927,"n/a")</f>
        <v>2.2200671019051899</v>
      </c>
      <c r="L3642" s="77">
        <f>+IF(ISNUMBER(DATA!AS927),DATA!AS927,"n/a")</f>
        <v>-6.0351864928770101E-2</v>
      </c>
      <c r="M3642" s="66"/>
      <c r="N3642" s="66"/>
      <c r="O3642" s="66"/>
      <c r="P3642" s="66"/>
      <c r="Q3642" s="66"/>
      <c r="S3642" s="70"/>
      <c r="U3642" s="70"/>
      <c r="W3642" s="70"/>
      <c r="Y3642" s="70"/>
    </row>
    <row r="3643" spans="1:25" s="69" customFormat="1" x14ac:dyDescent="0.2">
      <c r="A3643" s="66" t="s">
        <v>27</v>
      </c>
      <c r="B3643" s="66" t="s">
        <v>24</v>
      </c>
      <c r="C3643" s="66" t="s">
        <v>26</v>
      </c>
      <c r="D3643" s="66" t="s">
        <v>286</v>
      </c>
      <c r="E3643" s="87">
        <f>+IF(ISNUMBER(DATA!N928),DATA!N928,"n/a")</f>
        <v>2.5616251983571598</v>
      </c>
      <c r="F3643" s="77">
        <f>+IF(ISNUMBER(DATA!O928),DATA!O928,"n/a")</f>
        <v>2.1904157931820899E-2</v>
      </c>
      <c r="G3643" s="87">
        <f>+IF(ISNUMBER(DATA!X928),DATA!X928,"n/a")</f>
        <v>2.5713161844167498</v>
      </c>
      <c r="H3643" s="77">
        <f>+IF(ISNUMBER(DATA!Y928),DATA!Y928,"n/a")</f>
        <v>5.4719297586671503E-2</v>
      </c>
      <c r="I3643" s="87">
        <f>+IF(ISNUMBER(DATA!AH928),DATA!AH928,"n/a")</f>
        <v>2.57307433238759</v>
      </c>
      <c r="J3643" s="77">
        <f>+IF(ISNUMBER(DATA!AI928),DATA!AI928,"n/a")</f>
        <v>0.118928522519787</v>
      </c>
      <c r="K3643" s="87">
        <f>+IF(ISNUMBER(DATA!AR928),DATA!AR928,"n/a")</f>
        <v>2.5342326227534002</v>
      </c>
      <c r="L3643" s="77">
        <f>+IF(ISNUMBER(DATA!AS928),DATA!AS928,"n/a")</f>
        <v>0.13026416530500101</v>
      </c>
      <c r="M3643" s="66"/>
      <c r="N3643" s="66"/>
      <c r="O3643" s="66"/>
      <c r="P3643" s="66"/>
      <c r="Q3643" s="66"/>
      <c r="S3643" s="70"/>
      <c r="U3643" s="70"/>
      <c r="W3643" s="70"/>
      <c r="Y3643" s="70"/>
    </row>
    <row r="3644" spans="1:25" s="69" customFormat="1" x14ac:dyDescent="0.2">
      <c r="A3644" s="66" t="s">
        <v>27</v>
      </c>
      <c r="B3644" s="66" t="s">
        <v>24</v>
      </c>
      <c r="C3644" s="66" t="s">
        <v>26</v>
      </c>
      <c r="D3644" s="66" t="s">
        <v>287</v>
      </c>
      <c r="E3644" s="87">
        <f>+IF(ISNUMBER(DATA!N929),DATA!N929,"n/a")</f>
        <v>2.8491118666530002</v>
      </c>
      <c r="F3644" s="77">
        <f>+IF(ISNUMBER(DATA!O929),DATA!O929,"n/a")</f>
        <v>0.199312761780259</v>
      </c>
      <c r="G3644" s="87">
        <f>+IF(ISNUMBER(DATA!X929),DATA!X929,"n/a")</f>
        <v>2.6764039129663102</v>
      </c>
      <c r="H3644" s="77">
        <f>+IF(ISNUMBER(DATA!Y929),DATA!Y929,"n/a")</f>
        <v>0.12002390108132301</v>
      </c>
      <c r="I3644" s="87">
        <f>+IF(ISNUMBER(DATA!AH929),DATA!AH929,"n/a")</f>
        <v>2.6462628291631298</v>
      </c>
      <c r="J3644" s="77">
        <f>+IF(ISNUMBER(DATA!AI929),DATA!AI929,"n/a")</f>
        <v>0.17559922574615999</v>
      </c>
      <c r="K3644" s="87">
        <f>+IF(ISNUMBER(DATA!AR929),DATA!AR929,"n/a")</f>
        <v>2.6303209610075702</v>
      </c>
      <c r="L3644" s="77">
        <f>+IF(ISNUMBER(DATA!AS929),DATA!AS929,"n/a")</f>
        <v>0.19142177467105601</v>
      </c>
      <c r="M3644" s="66"/>
      <c r="N3644" s="66"/>
      <c r="O3644" s="66"/>
      <c r="P3644" s="66"/>
      <c r="Q3644" s="66"/>
      <c r="S3644" s="70"/>
      <c r="U3644" s="70"/>
      <c r="W3644" s="70"/>
      <c r="Y3644" s="70"/>
    </row>
    <row r="3645" spans="1:25" s="69" customFormat="1" x14ac:dyDescent="0.2">
      <c r="A3645" s="66" t="s">
        <v>27</v>
      </c>
      <c r="B3645" s="66" t="s">
        <v>24</v>
      </c>
      <c r="C3645" s="66" t="s">
        <v>26</v>
      </c>
      <c r="D3645" s="66" t="s">
        <v>288</v>
      </c>
      <c r="E3645" s="87">
        <f>+IF(ISNUMBER(DATA!N930),DATA!N930,"n/a")</f>
        <v>2.9883659774234701</v>
      </c>
      <c r="F3645" s="77">
        <f>+IF(ISNUMBER(DATA!O930),DATA!O930,"n/a")</f>
        <v>2.34396615768507E-2</v>
      </c>
      <c r="G3645" s="87">
        <f>+IF(ISNUMBER(DATA!X930),DATA!X930,"n/a")</f>
        <v>3.0075367757037599</v>
      </c>
      <c r="H3645" s="77">
        <f>+IF(ISNUMBER(DATA!Y930),DATA!Y930,"n/a")</f>
        <v>5.22240795800816E-2</v>
      </c>
      <c r="I3645" s="87">
        <f>+IF(ISNUMBER(DATA!AH930),DATA!AH930,"n/a")</f>
        <v>3.00416119811561</v>
      </c>
      <c r="J3645" s="77">
        <f>+IF(ISNUMBER(DATA!AI930),DATA!AI930,"n/a")</f>
        <v>7.8624230769679601E-2</v>
      </c>
      <c r="K3645" s="87">
        <f>+IF(ISNUMBER(DATA!AR930),DATA!AR930,"n/a")</f>
        <v>2.9695823184454002</v>
      </c>
      <c r="L3645" s="77">
        <f>+IF(ISNUMBER(DATA!AS930),DATA!AS930,"n/a")</f>
        <v>8.31737281505152E-2</v>
      </c>
      <c r="M3645" s="66"/>
      <c r="N3645" s="66"/>
      <c r="O3645" s="66"/>
      <c r="P3645" s="66"/>
      <c r="Q3645" s="66"/>
      <c r="S3645" s="70"/>
      <c r="U3645" s="70"/>
      <c r="W3645" s="70"/>
      <c r="Y3645" s="70"/>
    </row>
    <row r="3646" spans="1:25" s="69" customFormat="1" x14ac:dyDescent="0.2">
      <c r="A3646" s="66" t="s">
        <v>27</v>
      </c>
      <c r="B3646" s="66" t="s">
        <v>24</v>
      </c>
      <c r="C3646" s="66" t="s">
        <v>26</v>
      </c>
      <c r="D3646" s="66" t="s">
        <v>289</v>
      </c>
      <c r="E3646" s="87">
        <f>+IF(ISNUMBER(DATA!N931),DATA!N931,"n/a")</f>
        <v>2.8996094966433099</v>
      </c>
      <c r="F3646" s="77">
        <f>+IF(ISNUMBER(DATA!O931),DATA!O931,"n/a")</f>
        <v>-6.5202853714200404E-3</v>
      </c>
      <c r="G3646" s="87">
        <f>+IF(ISNUMBER(DATA!X931),DATA!X931,"n/a")</f>
        <v>2.9183056695215801</v>
      </c>
      <c r="H3646" s="77">
        <f>+IF(ISNUMBER(DATA!Y931),DATA!Y931,"n/a")</f>
        <v>2.97587096452449E-2</v>
      </c>
      <c r="I3646" s="87">
        <f>+IF(ISNUMBER(DATA!AH931),DATA!AH931,"n/a")</f>
        <v>2.9091088040983202</v>
      </c>
      <c r="J3646" s="77">
        <f>+IF(ISNUMBER(DATA!AI931),DATA!AI931,"n/a")</f>
        <v>3.2029060971121397E-2</v>
      </c>
      <c r="K3646" s="87">
        <f>+IF(ISNUMBER(DATA!AR931),DATA!AR931,"n/a")</f>
        <v>2.8549158282820701</v>
      </c>
      <c r="L3646" s="77">
        <f>+IF(ISNUMBER(DATA!AS931),DATA!AS931,"n/a")</f>
        <v>5.4510546219862697E-2</v>
      </c>
      <c r="M3646" s="66"/>
      <c r="N3646" s="66"/>
      <c r="O3646" s="66"/>
      <c r="P3646" s="66"/>
      <c r="Q3646" s="66"/>
      <c r="S3646" s="70"/>
      <c r="U3646" s="70"/>
      <c r="W3646" s="70"/>
      <c r="Y3646" s="70"/>
    </row>
    <row r="3647" spans="1:25" s="69" customFormat="1" x14ac:dyDescent="0.2">
      <c r="A3647" s="66" t="s">
        <v>27</v>
      </c>
      <c r="B3647" s="66" t="s">
        <v>24</v>
      </c>
      <c r="C3647" s="66" t="s">
        <v>26</v>
      </c>
      <c r="D3647" s="66" t="s">
        <v>290</v>
      </c>
      <c r="E3647" s="87">
        <f>+IF(ISNUMBER(DATA!N932),DATA!N932,"n/a")</f>
        <v>2.1832991523869301</v>
      </c>
      <c r="F3647" s="77">
        <f>+IF(ISNUMBER(DATA!O932),DATA!O932,"n/a")</f>
        <v>-0.10486448322398199</v>
      </c>
      <c r="G3647" s="87">
        <f>+IF(ISNUMBER(DATA!X932),DATA!X932,"n/a")</f>
        <v>2.2602967012774902</v>
      </c>
      <c r="H3647" s="77">
        <f>+IF(ISNUMBER(DATA!Y932),DATA!Y932,"n/a")</f>
        <v>-4.7056171970821799E-2</v>
      </c>
      <c r="I3647" s="87">
        <f>+IF(ISNUMBER(DATA!AH932),DATA!AH932,"n/a")</f>
        <v>2.25260083191319</v>
      </c>
      <c r="J3647" s="77">
        <f>+IF(ISNUMBER(DATA!AI932),DATA!AI932,"n/a")</f>
        <v>-2.5936245411022699E-2</v>
      </c>
      <c r="K3647" s="87">
        <f>+IF(ISNUMBER(DATA!AR932),DATA!AR932,"n/a")</f>
        <v>2.2828509892257198</v>
      </c>
      <c r="L3647" s="77">
        <f>+IF(ISNUMBER(DATA!AS932),DATA!AS932,"n/a")</f>
        <v>1.3524674802546099E-2</v>
      </c>
      <c r="M3647" s="66"/>
      <c r="N3647" s="66"/>
      <c r="O3647" s="66"/>
      <c r="P3647" s="66"/>
      <c r="Q3647" s="66"/>
      <c r="S3647" s="70"/>
      <c r="U3647" s="70"/>
      <c r="W3647" s="70"/>
      <c r="Y3647" s="70"/>
    </row>
    <row r="3648" spans="1:25" s="69" customFormat="1" x14ac:dyDescent="0.2">
      <c r="A3648" s="66" t="s">
        <v>27</v>
      </c>
      <c r="B3648" s="66" t="s">
        <v>24</v>
      </c>
      <c r="C3648" s="66" t="s">
        <v>26</v>
      </c>
      <c r="D3648" s="66" t="s">
        <v>291</v>
      </c>
      <c r="E3648" s="87">
        <f>+IF(ISNUMBER(DATA!N933),DATA!N933,"n/a")</f>
        <v>2.9540860079130802</v>
      </c>
      <c r="F3648" s="77">
        <f>+IF(ISNUMBER(DATA!O933),DATA!O933,"n/a")</f>
        <v>-4.6817994336277903E-2</v>
      </c>
      <c r="G3648" s="87">
        <f>+IF(ISNUMBER(DATA!X933),DATA!X933,"n/a")</f>
        <v>2.90454445926333</v>
      </c>
      <c r="H3648" s="77">
        <f>+IF(ISNUMBER(DATA!Y933),DATA!Y933,"n/a")</f>
        <v>-3.9157539629383099E-2</v>
      </c>
      <c r="I3648" s="87">
        <f>+IF(ISNUMBER(DATA!AH933),DATA!AH933,"n/a")</f>
        <v>2.9035182928429299</v>
      </c>
      <c r="J3648" s="77">
        <f>+IF(ISNUMBER(DATA!AI933),DATA!AI933,"n/a")</f>
        <v>-1.8065283163825899E-2</v>
      </c>
      <c r="K3648" s="87">
        <f>+IF(ISNUMBER(DATA!AR933),DATA!AR933,"n/a")</f>
        <v>2.8012064538991899</v>
      </c>
      <c r="L3648" s="77">
        <f>+IF(ISNUMBER(DATA!AS933),DATA!AS933,"n/a")</f>
        <v>-3.4235447563618203E-2</v>
      </c>
      <c r="M3648" s="66"/>
      <c r="N3648" s="66"/>
      <c r="O3648" s="66"/>
      <c r="P3648" s="66"/>
      <c r="Q3648" s="66"/>
      <c r="S3648" s="70"/>
      <c r="U3648" s="70"/>
      <c r="W3648" s="70"/>
      <c r="Y3648" s="70"/>
    </row>
    <row r="3649" spans="1:25" s="69" customFormat="1" x14ac:dyDescent="0.2">
      <c r="A3649" s="66" t="s">
        <v>27</v>
      </c>
      <c r="B3649" s="66" t="s">
        <v>24</v>
      </c>
      <c r="C3649" s="66" t="s">
        <v>26</v>
      </c>
      <c r="D3649" s="66" t="s">
        <v>292</v>
      </c>
      <c r="E3649" s="87">
        <f>+IF(ISNUMBER(DATA!N934),DATA!N934,"n/a")</f>
        <v>2.4455143381823699</v>
      </c>
      <c r="F3649" s="77">
        <f>+IF(ISNUMBER(DATA!O934),DATA!O934,"n/a")</f>
        <v>4.2223659476886798E-2</v>
      </c>
      <c r="G3649" s="87">
        <f>+IF(ISNUMBER(DATA!X934),DATA!X934,"n/a")</f>
        <v>2.4414117312524999</v>
      </c>
      <c r="H3649" s="77">
        <f>+IF(ISNUMBER(DATA!Y934),DATA!Y934,"n/a")</f>
        <v>1.5826386352181501E-2</v>
      </c>
      <c r="I3649" s="87">
        <f>+IF(ISNUMBER(DATA!AH934),DATA!AH934,"n/a")</f>
        <v>2.4482096922002698</v>
      </c>
      <c r="J3649" s="77">
        <f>+IF(ISNUMBER(DATA!AI934),DATA!AI934,"n/a")</f>
        <v>6.6140764555039696E-3</v>
      </c>
      <c r="K3649" s="87">
        <f>+IF(ISNUMBER(DATA!AR934),DATA!AR934,"n/a")</f>
        <v>2.3790496306998499</v>
      </c>
      <c r="L3649" s="77">
        <f>+IF(ISNUMBER(DATA!AS934),DATA!AS934,"n/a")</f>
        <v>-2.2318445369821201E-2</v>
      </c>
      <c r="M3649" s="66"/>
      <c r="N3649" s="66"/>
      <c r="O3649" s="66"/>
      <c r="P3649" s="66"/>
      <c r="Q3649" s="66"/>
      <c r="S3649" s="70"/>
      <c r="U3649" s="70"/>
      <c r="W3649" s="70"/>
      <c r="Y3649" s="70"/>
    </row>
    <row r="3650" spans="1:25" s="69" customFormat="1" x14ac:dyDescent="0.2">
      <c r="A3650" s="66" t="s">
        <v>27</v>
      </c>
      <c r="B3650" s="66" t="s">
        <v>24</v>
      </c>
      <c r="C3650" s="66" t="s">
        <v>26</v>
      </c>
      <c r="D3650" s="66" t="s">
        <v>293</v>
      </c>
      <c r="E3650" s="87">
        <f>+IF(ISNUMBER(DATA!N935),DATA!N935,"n/a")</f>
        <v>3.0282416641086201</v>
      </c>
      <c r="F3650" s="77">
        <f>+IF(ISNUMBER(DATA!O935),DATA!O935,"n/a")</f>
        <v>-0.15533061159386899</v>
      </c>
      <c r="G3650" s="87">
        <f>+IF(ISNUMBER(DATA!X935),DATA!X935,"n/a")</f>
        <v>2.9803341556190399</v>
      </c>
      <c r="H3650" s="77">
        <f>+IF(ISNUMBER(DATA!Y935),DATA!Y935,"n/a")</f>
        <v>-0.16369136852275301</v>
      </c>
      <c r="I3650" s="87">
        <f>+IF(ISNUMBER(DATA!AH935),DATA!AH935,"n/a")</f>
        <v>2.93992895631827</v>
      </c>
      <c r="J3650" s="77">
        <f>+IF(ISNUMBER(DATA!AI935),DATA!AI935,"n/a")</f>
        <v>-0.15792898037689601</v>
      </c>
      <c r="K3650" s="87">
        <f>+IF(ISNUMBER(DATA!AR935),DATA!AR935,"n/a")</f>
        <v>2.8982656255912098</v>
      </c>
      <c r="L3650" s="77">
        <f>+IF(ISNUMBER(DATA!AS935),DATA!AS935,"n/a")</f>
        <v>-1.98635176841747E-2</v>
      </c>
      <c r="M3650" s="66"/>
      <c r="N3650" s="66"/>
      <c r="O3650" s="66"/>
      <c r="P3650" s="66"/>
      <c r="Q3650" s="66"/>
      <c r="S3650" s="70"/>
      <c r="U3650" s="70"/>
      <c r="W3650" s="70"/>
      <c r="Y3650" s="70"/>
    </row>
    <row r="3651" spans="1:25" s="69" customFormat="1" x14ac:dyDescent="0.2">
      <c r="A3651" s="66" t="s">
        <v>27</v>
      </c>
      <c r="B3651" s="66" t="s">
        <v>24</v>
      </c>
      <c r="C3651" s="66" t="s">
        <v>26</v>
      </c>
      <c r="D3651" s="66" t="s">
        <v>294</v>
      </c>
      <c r="E3651" s="87">
        <f>+IF(ISNUMBER(DATA!N936),DATA!N936,"n/a")</f>
        <v>2.2458704911905998</v>
      </c>
      <c r="F3651" s="77">
        <f>+IF(ISNUMBER(DATA!O936),DATA!O936,"n/a")</f>
        <v>-8.64524342698888E-2</v>
      </c>
      <c r="G3651" s="87">
        <f>+IF(ISNUMBER(DATA!X936),DATA!X936,"n/a")</f>
        <v>2.3159612607331499</v>
      </c>
      <c r="H3651" s="77">
        <f>+IF(ISNUMBER(DATA!Y936),DATA!Y936,"n/a")</f>
        <v>-2.92739674508781E-2</v>
      </c>
      <c r="I3651" s="87">
        <f>+IF(ISNUMBER(DATA!AH936),DATA!AH936,"n/a")</f>
        <v>2.2982857839027702</v>
      </c>
      <c r="J3651" s="77">
        <f>+IF(ISNUMBER(DATA!AI936),DATA!AI936,"n/a")</f>
        <v>-9.6854958169847894E-3</v>
      </c>
      <c r="K3651" s="87">
        <f>+IF(ISNUMBER(DATA!AR936),DATA!AR936,"n/a")</f>
        <v>2.30808122748053</v>
      </c>
      <c r="L3651" s="77">
        <f>+IF(ISNUMBER(DATA!AS936),DATA!AS936,"n/a")</f>
        <v>9.7735359207926607E-3</v>
      </c>
      <c r="M3651" s="66"/>
      <c r="N3651" s="66"/>
      <c r="O3651" s="66"/>
      <c r="P3651" s="66"/>
      <c r="Q3651" s="66"/>
      <c r="S3651" s="70"/>
      <c r="U3651" s="70"/>
      <c r="W3651" s="70"/>
      <c r="Y3651" s="70"/>
    </row>
    <row r="3652" spans="1:25" s="69" customFormat="1" x14ac:dyDescent="0.2">
      <c r="A3652" s="66" t="s">
        <v>27</v>
      </c>
      <c r="B3652" s="66" t="s">
        <v>24</v>
      </c>
      <c r="C3652" s="66" t="s">
        <v>26</v>
      </c>
      <c r="D3652" s="66" t="s">
        <v>295</v>
      </c>
      <c r="E3652" s="87">
        <f>+IF(ISNUMBER(DATA!N937),DATA!N937,"n/a")</f>
        <v>1.9971367963276501</v>
      </c>
      <c r="F3652" s="77">
        <f>+IF(ISNUMBER(DATA!O937),DATA!O937,"n/a")</f>
        <v>4.5171907618263098E-2</v>
      </c>
      <c r="G3652" s="87">
        <f>+IF(ISNUMBER(DATA!X937),DATA!X937,"n/a")</f>
        <v>2.0291658291252199</v>
      </c>
      <c r="H3652" s="77">
        <f>+IF(ISNUMBER(DATA!Y937),DATA!Y937,"n/a")</f>
        <v>4.2467156852408303E-2</v>
      </c>
      <c r="I3652" s="87">
        <f>+IF(ISNUMBER(DATA!AH937),DATA!AH937,"n/a")</f>
        <v>1.96170645727807</v>
      </c>
      <c r="J3652" s="77">
        <f>+IF(ISNUMBER(DATA!AI937),DATA!AI937,"n/a")</f>
        <v>5.7818898782783297E-4</v>
      </c>
      <c r="K3652" s="87">
        <f>+IF(ISNUMBER(DATA!AR937),DATA!AR937,"n/a")</f>
        <v>1.9673809597179199</v>
      </c>
      <c r="L3652" s="77">
        <f>+IF(ISNUMBER(DATA!AS937),DATA!AS937,"n/a")</f>
        <v>1.3041482927411399E-2</v>
      </c>
      <c r="M3652" s="66"/>
      <c r="N3652" s="66"/>
      <c r="O3652" s="66"/>
      <c r="P3652" s="66"/>
      <c r="Q3652" s="66"/>
      <c r="S3652" s="70"/>
      <c r="U3652" s="70"/>
      <c r="W3652" s="70"/>
      <c r="Y3652" s="70"/>
    </row>
    <row r="3653" spans="1:25" s="69" customFormat="1" x14ac:dyDescent="0.2">
      <c r="A3653" s="66" t="s">
        <v>27</v>
      </c>
      <c r="B3653" s="66" t="s">
        <v>24</v>
      </c>
      <c r="C3653" s="66" t="s">
        <v>26</v>
      </c>
      <c r="D3653" s="66" t="s">
        <v>296</v>
      </c>
      <c r="E3653" s="87">
        <f>+IF(ISNUMBER(DATA!N938),DATA!N938,"n/a")</f>
        <v>2.2735093758858702</v>
      </c>
      <c r="F3653" s="77">
        <f>+IF(ISNUMBER(DATA!O938),DATA!O938,"n/a")</f>
        <v>6.8531989536238805E-2</v>
      </c>
      <c r="G3653" s="87">
        <f>+IF(ISNUMBER(DATA!X938),DATA!X938,"n/a")</f>
        <v>2.2545332850119801</v>
      </c>
      <c r="H3653" s="77">
        <f>+IF(ISNUMBER(DATA!Y938),DATA!Y938,"n/a")</f>
        <v>4.4955164592769298E-2</v>
      </c>
      <c r="I3653" s="87">
        <f>+IF(ISNUMBER(DATA!AH938),DATA!AH938,"n/a")</f>
        <v>2.1836422609226198</v>
      </c>
      <c r="J3653" s="77">
        <f>+IF(ISNUMBER(DATA!AI938),DATA!AI938,"n/a")</f>
        <v>8.30157503815767E-2</v>
      </c>
      <c r="K3653" s="87">
        <f>+IF(ISNUMBER(DATA!AR938),DATA!AR938,"n/a")</f>
        <v>2.1517827234823299</v>
      </c>
      <c r="L3653" s="77">
        <f>+IF(ISNUMBER(DATA!AS938),DATA!AS938,"n/a")</f>
        <v>7.0219412506648995E-2</v>
      </c>
      <c r="M3653" s="66"/>
      <c r="N3653" s="66"/>
      <c r="O3653" s="66"/>
      <c r="P3653" s="66"/>
      <c r="Q3653" s="66"/>
      <c r="S3653" s="70"/>
      <c r="U3653" s="70"/>
      <c r="W3653" s="70"/>
      <c r="Y3653" s="70"/>
    </row>
    <row r="3654" spans="1:25" s="69" customFormat="1" x14ac:dyDescent="0.2">
      <c r="A3654" s="66" t="s">
        <v>27</v>
      </c>
      <c r="B3654" s="66" t="s">
        <v>24</v>
      </c>
      <c r="C3654" s="66" t="s">
        <v>26</v>
      </c>
      <c r="D3654" s="66" t="s">
        <v>297</v>
      </c>
      <c r="E3654" s="87">
        <f>+IF(ISNUMBER(DATA!N939),DATA!N939,"n/a")</f>
        <v>2.6777462307289301</v>
      </c>
      <c r="F3654" s="77">
        <f>+IF(ISNUMBER(DATA!O939),DATA!O939,"n/a")</f>
        <v>-0.114517247589504</v>
      </c>
      <c r="G3654" s="87">
        <f>+IF(ISNUMBER(DATA!X939),DATA!X939,"n/a")</f>
        <v>2.7148797897247401</v>
      </c>
      <c r="H3654" s="77">
        <f>+IF(ISNUMBER(DATA!Y939),DATA!Y939,"n/a")</f>
        <v>-8.4369343684737502E-2</v>
      </c>
      <c r="I3654" s="87">
        <f>+IF(ISNUMBER(DATA!AH939),DATA!AH939,"n/a")</f>
        <v>2.6804360098471798</v>
      </c>
      <c r="J3654" s="77">
        <f>+IF(ISNUMBER(DATA!AI939),DATA!AI939,"n/a")</f>
        <v>-7.2469334453566597E-2</v>
      </c>
      <c r="K3654" s="87">
        <f>+IF(ISNUMBER(DATA!AR939),DATA!AR939,"n/a")</f>
        <v>2.6416607097720401</v>
      </c>
      <c r="L3654" s="77">
        <f>+IF(ISNUMBER(DATA!AS939),DATA!AS939,"n/a")</f>
        <v>8.6398472382573203E-4</v>
      </c>
      <c r="M3654" s="66"/>
      <c r="N3654" s="66"/>
      <c r="O3654" s="66"/>
      <c r="P3654" s="66"/>
      <c r="Q3654" s="66"/>
      <c r="S3654" s="70"/>
      <c r="U3654" s="70"/>
      <c r="W3654" s="70"/>
      <c r="Y3654" s="70"/>
    </row>
    <row r="3655" spans="1:25" s="69" customFormat="1" x14ac:dyDescent="0.2">
      <c r="A3655" s="66" t="s">
        <v>27</v>
      </c>
      <c r="B3655" s="66" t="s">
        <v>24</v>
      </c>
      <c r="C3655" s="66" t="s">
        <v>26</v>
      </c>
      <c r="D3655" s="66" t="s">
        <v>298</v>
      </c>
      <c r="E3655" s="87">
        <f>+IF(ISNUMBER(DATA!N940),DATA!N940,"n/a")</f>
        <v>2.7877977566846899</v>
      </c>
      <c r="F3655" s="77">
        <f>+IF(ISNUMBER(DATA!O940),DATA!O940,"n/a")</f>
        <v>-2.4249170368653601E-2</v>
      </c>
      <c r="G3655" s="87">
        <f>+IF(ISNUMBER(DATA!X940),DATA!X940,"n/a")</f>
        <v>2.8447164702548702</v>
      </c>
      <c r="H3655" s="77">
        <f>+IF(ISNUMBER(DATA!Y940),DATA!Y940,"n/a")</f>
        <v>8.63289036547806E-3</v>
      </c>
      <c r="I3655" s="87">
        <f>+IF(ISNUMBER(DATA!AH940),DATA!AH940,"n/a")</f>
        <v>2.8480233582564201</v>
      </c>
      <c r="J3655" s="77">
        <f>+IF(ISNUMBER(DATA!AI940),DATA!AI940,"n/a")</f>
        <v>1.04232067044125E-2</v>
      </c>
      <c r="K3655" s="87">
        <f>+IF(ISNUMBER(DATA!AR940),DATA!AR940,"n/a")</f>
        <v>2.7729303582778599</v>
      </c>
      <c r="L3655" s="77">
        <f>+IF(ISNUMBER(DATA!AS940),DATA!AS940,"n/a")</f>
        <v>1.44499944664629E-2</v>
      </c>
      <c r="M3655" s="66"/>
      <c r="N3655" s="66"/>
      <c r="O3655" s="66"/>
      <c r="P3655" s="66"/>
      <c r="Q3655" s="66"/>
      <c r="S3655" s="70"/>
      <c r="U3655" s="70"/>
      <c r="W3655" s="70"/>
      <c r="Y3655" s="70"/>
    </row>
    <row r="3656" spans="1:25" s="69" customFormat="1" x14ac:dyDescent="0.2">
      <c r="A3656" s="66" t="s">
        <v>27</v>
      </c>
      <c r="B3656" s="66" t="s">
        <v>24</v>
      </c>
      <c r="C3656" s="66" t="s">
        <v>26</v>
      </c>
      <c r="D3656" s="66" t="s">
        <v>299</v>
      </c>
      <c r="E3656" s="87">
        <f>+IF(ISNUMBER(DATA!N941),DATA!N941,"n/a")</f>
        <v>2.75425626480108</v>
      </c>
      <c r="F3656" s="77">
        <f>+IF(ISNUMBER(DATA!O941),DATA!O941,"n/a")</f>
        <v>1.58737670432809E-2</v>
      </c>
      <c r="G3656" s="87">
        <f>+IF(ISNUMBER(DATA!X941),DATA!X941,"n/a")</f>
        <v>2.7819344943178299</v>
      </c>
      <c r="H3656" s="77">
        <f>+IF(ISNUMBER(DATA!Y941),DATA!Y941,"n/a")</f>
        <v>4.2605845912372001E-2</v>
      </c>
      <c r="I3656" s="87">
        <f>+IF(ISNUMBER(DATA!AH941),DATA!AH941,"n/a")</f>
        <v>2.7845513484743298</v>
      </c>
      <c r="J3656" s="77">
        <f>+IF(ISNUMBER(DATA!AI941),DATA!AI941,"n/a")</f>
        <v>8.1261647952661706E-2</v>
      </c>
      <c r="K3656" s="87">
        <f>+IF(ISNUMBER(DATA!AR941),DATA!AR941,"n/a")</f>
        <v>2.78130984789812</v>
      </c>
      <c r="L3656" s="77">
        <f>+IF(ISNUMBER(DATA!AS941),DATA!AS941,"n/a")</f>
        <v>0.103690549335562</v>
      </c>
      <c r="M3656" s="66"/>
      <c r="N3656" s="66"/>
      <c r="O3656" s="66"/>
      <c r="P3656" s="66"/>
      <c r="Q3656" s="66"/>
      <c r="S3656" s="70"/>
      <c r="U3656" s="70"/>
      <c r="W3656" s="70"/>
      <c r="Y3656" s="70"/>
    </row>
    <row r="3657" spans="1:25" s="69" customFormat="1" x14ac:dyDescent="0.2">
      <c r="A3657" s="66" t="s">
        <v>27</v>
      </c>
      <c r="B3657" s="66" t="s">
        <v>24</v>
      </c>
      <c r="C3657" s="66" t="s">
        <v>26</v>
      </c>
      <c r="D3657" s="66" t="s">
        <v>300</v>
      </c>
      <c r="E3657" s="87">
        <f>+IF(ISNUMBER(DATA!N942),DATA!N942,"n/a")</f>
        <v>2.85720572839847</v>
      </c>
      <c r="F3657" s="77">
        <f>+IF(ISNUMBER(DATA!O942),DATA!O942,"n/a")</f>
        <v>1.06278510998669E-2</v>
      </c>
      <c r="G3657" s="87">
        <f>+IF(ISNUMBER(DATA!X942),DATA!X942,"n/a")</f>
        <v>2.81019968301861</v>
      </c>
      <c r="H3657" s="77">
        <f>+IF(ISNUMBER(DATA!Y942),DATA!Y942,"n/a")</f>
        <v>-7.9534102721169307E-3</v>
      </c>
      <c r="I3657" s="87">
        <f>+IF(ISNUMBER(DATA!AH942),DATA!AH942,"n/a")</f>
        <v>2.79028957867664</v>
      </c>
      <c r="J3657" s="77">
        <f>+IF(ISNUMBER(DATA!AI942),DATA!AI942,"n/a")</f>
        <v>-1.7369213132883098E-2</v>
      </c>
      <c r="K3657" s="87">
        <f>+IF(ISNUMBER(DATA!AR942),DATA!AR942,"n/a")</f>
        <v>2.8198278745829399</v>
      </c>
      <c r="L3657" s="77">
        <f>+IF(ISNUMBER(DATA!AS942),DATA!AS942,"n/a")</f>
        <v>-1.3137353408184701E-2</v>
      </c>
      <c r="M3657" s="66"/>
      <c r="N3657" s="66"/>
      <c r="O3657" s="66"/>
      <c r="P3657" s="66"/>
      <c r="Q3657" s="66"/>
      <c r="S3657" s="70"/>
      <c r="U3657" s="70"/>
      <c r="W3657" s="70"/>
      <c r="Y3657" s="70"/>
    </row>
    <row r="3658" spans="1:25" s="69" customFormat="1" x14ac:dyDescent="0.2">
      <c r="A3658" s="66" t="s">
        <v>27</v>
      </c>
      <c r="B3658" s="66" t="s">
        <v>24</v>
      </c>
      <c r="C3658" s="66" t="s">
        <v>26</v>
      </c>
      <c r="D3658" s="66" t="s">
        <v>301</v>
      </c>
      <c r="E3658" s="87">
        <f>+IF(ISNUMBER(DATA!N943),DATA!N943,"n/a")</f>
        <v>2.8338368286829798</v>
      </c>
      <c r="F3658" s="77">
        <f>+IF(ISNUMBER(DATA!O943),DATA!O943,"n/a")</f>
        <v>-1.6099420115468201E-2</v>
      </c>
      <c r="G3658" s="87">
        <f>+IF(ISNUMBER(DATA!X943),DATA!X943,"n/a")</f>
        <v>2.8511159598084901</v>
      </c>
      <c r="H3658" s="77">
        <f>+IF(ISNUMBER(DATA!Y943),DATA!Y943,"n/a")</f>
        <v>-1.8798050646550799E-2</v>
      </c>
      <c r="I3658" s="87">
        <f>+IF(ISNUMBER(DATA!AH943),DATA!AH943,"n/a")</f>
        <v>2.8496703703683801</v>
      </c>
      <c r="J3658" s="77">
        <f>+IF(ISNUMBER(DATA!AI943),DATA!AI943,"n/a")</f>
        <v>-5.5942247589743699E-2</v>
      </c>
      <c r="K3658" s="87">
        <f>+IF(ISNUMBER(DATA!AR943),DATA!AR943,"n/a")</f>
        <v>2.7968810575650598</v>
      </c>
      <c r="L3658" s="77">
        <f>+IF(ISNUMBER(DATA!AS943),DATA!AS943,"n/a")</f>
        <v>-0.112214531138768</v>
      </c>
      <c r="M3658" s="66"/>
      <c r="N3658" s="66"/>
      <c r="O3658" s="66"/>
      <c r="P3658" s="66"/>
      <c r="Q3658" s="66"/>
      <c r="S3658" s="70"/>
      <c r="U3658" s="70"/>
      <c r="W3658" s="70"/>
      <c r="Y3658" s="70"/>
    </row>
    <row r="3659" spans="1:25" s="69" customFormat="1" x14ac:dyDescent="0.2">
      <c r="A3659" s="66" t="s">
        <v>27</v>
      </c>
      <c r="B3659" s="66" t="s">
        <v>24</v>
      </c>
      <c r="C3659" s="66" t="s">
        <v>26</v>
      </c>
      <c r="D3659" s="66" t="s">
        <v>302</v>
      </c>
      <c r="E3659" s="87">
        <f>+IF(ISNUMBER(DATA!N944),DATA!N944,"n/a")</f>
        <v>2.31372404606608</v>
      </c>
      <c r="F3659" s="77">
        <f>+IF(ISNUMBER(DATA!O944),DATA!O944,"n/a")</f>
        <v>-7.2941909298316898E-2</v>
      </c>
      <c r="G3659" s="87">
        <f>+IF(ISNUMBER(DATA!X944),DATA!X944,"n/a")</f>
        <v>2.4034986501260698</v>
      </c>
      <c r="H3659" s="77">
        <f>+IF(ISNUMBER(DATA!Y944),DATA!Y944,"n/a")</f>
        <v>-1.0706999886435699E-2</v>
      </c>
      <c r="I3659" s="87">
        <f>+IF(ISNUMBER(DATA!AH944),DATA!AH944,"n/a")</f>
        <v>2.3899963124719701</v>
      </c>
      <c r="J3659" s="77">
        <f>+IF(ISNUMBER(DATA!AI944),DATA!AI944,"n/a")</f>
        <v>6.8933933097901504E-3</v>
      </c>
      <c r="K3659" s="87">
        <f>+IF(ISNUMBER(DATA!AR944),DATA!AR944,"n/a")</f>
        <v>2.3950382749383601</v>
      </c>
      <c r="L3659" s="77">
        <f>+IF(ISNUMBER(DATA!AS944),DATA!AS944,"n/a")</f>
        <v>3.6315202896496597E-2</v>
      </c>
      <c r="M3659" s="66"/>
      <c r="N3659" s="66"/>
      <c r="O3659" s="66"/>
      <c r="P3659" s="66"/>
      <c r="Q3659" s="66"/>
      <c r="S3659" s="70"/>
      <c r="U3659" s="70"/>
      <c r="W3659" s="70"/>
      <c r="Y3659" s="70"/>
    </row>
    <row r="3660" spans="1:25" s="69" customFormat="1" x14ac:dyDescent="0.2">
      <c r="A3660" s="66" t="s">
        <v>27</v>
      </c>
      <c r="B3660" s="66" t="s">
        <v>24</v>
      </c>
      <c r="C3660" s="66" t="s">
        <v>26</v>
      </c>
      <c r="D3660" s="66" t="s">
        <v>303</v>
      </c>
      <c r="E3660" s="87">
        <f>+IF(ISNUMBER(DATA!N945),DATA!N945,"n/a")</f>
        <v>3.17943568523734</v>
      </c>
      <c r="F3660" s="77">
        <f>+IF(ISNUMBER(DATA!O945),DATA!O945,"n/a")</f>
        <v>2.0875345711315399E-2</v>
      </c>
      <c r="G3660" s="87">
        <f>+IF(ISNUMBER(DATA!X945),DATA!X945,"n/a")</f>
        <v>3.2140476800820301</v>
      </c>
      <c r="H3660" s="77">
        <f>+IF(ISNUMBER(DATA!Y945),DATA!Y945,"n/a")</f>
        <v>4.01154796146794E-2</v>
      </c>
      <c r="I3660" s="87">
        <f>+IF(ISNUMBER(DATA!AH945),DATA!AH945,"n/a")</f>
        <v>3.1964873885729101</v>
      </c>
      <c r="J3660" s="77">
        <f>+IF(ISNUMBER(DATA!AI945),DATA!AI945,"n/a")</f>
        <v>3.7032360691512098E-2</v>
      </c>
      <c r="K3660" s="87">
        <f>+IF(ISNUMBER(DATA!AR945),DATA!AR945,"n/a")</f>
        <v>3.0935402182112499</v>
      </c>
      <c r="L3660" s="77">
        <f>+IF(ISNUMBER(DATA!AS945),DATA!AS945,"n/a")</f>
        <v>3.6784110879203899E-2</v>
      </c>
      <c r="M3660" s="66"/>
      <c r="N3660" s="66"/>
      <c r="O3660" s="66"/>
      <c r="P3660" s="66"/>
      <c r="Q3660" s="66"/>
      <c r="S3660" s="70"/>
      <c r="U3660" s="70"/>
      <c r="W3660" s="70"/>
      <c r="Y3660" s="70"/>
    </row>
    <row r="3661" spans="1:25" s="69" customFormat="1" x14ac:dyDescent="0.2">
      <c r="A3661" s="66" t="s">
        <v>27</v>
      </c>
      <c r="B3661" s="66" t="s">
        <v>24</v>
      </c>
      <c r="C3661" s="66" t="s">
        <v>26</v>
      </c>
      <c r="D3661" s="66" t="s">
        <v>304</v>
      </c>
      <c r="E3661" s="87">
        <f>+IF(ISNUMBER(DATA!N946),DATA!N946,"n/a")</f>
        <v>2.6218896549169401</v>
      </c>
      <c r="F3661" s="77">
        <f>+IF(ISNUMBER(DATA!O946),DATA!O946,"n/a")</f>
        <v>1.53400616393127E-2</v>
      </c>
      <c r="G3661" s="87">
        <f>+IF(ISNUMBER(DATA!X946),DATA!X946,"n/a")</f>
        <v>2.64326969618693</v>
      </c>
      <c r="H3661" s="77">
        <f>+IF(ISNUMBER(DATA!Y946),DATA!Y946,"n/a")</f>
        <v>4.3949169440279101E-2</v>
      </c>
      <c r="I3661" s="87">
        <f>+IF(ISNUMBER(DATA!AH946),DATA!AH946,"n/a")</f>
        <v>2.65014731759035</v>
      </c>
      <c r="J3661" s="77">
        <f>+IF(ISNUMBER(DATA!AI946),DATA!AI946,"n/a")</f>
        <v>8.0288374117929398E-2</v>
      </c>
      <c r="K3661" s="87">
        <f>+IF(ISNUMBER(DATA!AR946),DATA!AR946,"n/a")</f>
        <v>2.6333373402765301</v>
      </c>
      <c r="L3661" s="77">
        <f>+IF(ISNUMBER(DATA!AS946),DATA!AS946,"n/a")</f>
        <v>9.4236804101886298E-2</v>
      </c>
      <c r="M3661" s="66"/>
      <c r="N3661" s="66"/>
      <c r="O3661" s="66"/>
      <c r="P3661" s="66"/>
      <c r="Q3661" s="66"/>
      <c r="S3661" s="70"/>
      <c r="U3661" s="70"/>
      <c r="W3661" s="70"/>
      <c r="Y3661" s="70"/>
    </row>
    <row r="3662" spans="1:25" s="69" customFormat="1" x14ac:dyDescent="0.2">
      <c r="A3662" s="66" t="s">
        <v>27</v>
      </c>
      <c r="B3662" s="66" t="s">
        <v>24</v>
      </c>
      <c r="C3662" s="66" t="s">
        <v>26</v>
      </c>
      <c r="D3662" s="66" t="s">
        <v>305</v>
      </c>
      <c r="E3662" s="87">
        <f>+IF(ISNUMBER(DATA!N947),DATA!N947,"n/a")</f>
        <v>3.30881265472784</v>
      </c>
      <c r="F3662" s="77">
        <f>+IF(ISNUMBER(DATA!O947),DATA!O947,"n/a")</f>
        <v>0.19563242574185599</v>
      </c>
      <c r="G3662" s="87">
        <f>+IF(ISNUMBER(DATA!X947),DATA!X947,"n/a")</f>
        <v>3.2906708321374301</v>
      </c>
      <c r="H3662" s="77">
        <f>+IF(ISNUMBER(DATA!Y947),DATA!Y947,"n/a")</f>
        <v>0.17131701066034</v>
      </c>
      <c r="I3662" s="87">
        <f>+IF(ISNUMBER(DATA!AH947),DATA!AH947,"n/a")</f>
        <v>3.2885137233302801</v>
      </c>
      <c r="J3662" s="77">
        <f>+IF(ISNUMBER(DATA!AI947),DATA!AI947,"n/a")</f>
        <v>0.14035715919487701</v>
      </c>
      <c r="K3662" s="87">
        <f>+IF(ISNUMBER(DATA!AR947),DATA!AR947,"n/a")</f>
        <v>3.0652921420756098</v>
      </c>
      <c r="L3662" s="77">
        <f>+IF(ISNUMBER(DATA!AS947),DATA!AS947,"n/a")</f>
        <v>0.11062420704074701</v>
      </c>
      <c r="M3662" s="66"/>
      <c r="N3662" s="66"/>
      <c r="O3662" s="66"/>
      <c r="P3662" s="66"/>
      <c r="Q3662" s="66"/>
      <c r="S3662" s="70"/>
      <c r="U3662" s="70"/>
      <c r="W3662" s="70"/>
      <c r="Y3662" s="70"/>
    </row>
    <row r="3663" spans="1:25" s="69" customFormat="1" x14ac:dyDescent="0.2">
      <c r="A3663" s="66" t="s">
        <v>27</v>
      </c>
      <c r="B3663" s="66" t="s">
        <v>24</v>
      </c>
      <c r="C3663" s="66" t="s">
        <v>26</v>
      </c>
      <c r="D3663" s="66" t="s">
        <v>306</v>
      </c>
      <c r="E3663" s="87">
        <f>+IF(ISNUMBER(DATA!N948),DATA!N948,"n/a")</f>
        <v>2.9835450542092801</v>
      </c>
      <c r="F3663" s="77">
        <f>+IF(ISNUMBER(DATA!O948),DATA!O948,"n/a")</f>
        <v>-1.1495295531180299E-3</v>
      </c>
      <c r="G3663" s="87">
        <f>+IF(ISNUMBER(DATA!X948),DATA!X948,"n/a")</f>
        <v>2.8586157878076901</v>
      </c>
      <c r="H3663" s="77">
        <f>+IF(ISNUMBER(DATA!Y948),DATA!Y948,"n/a")</f>
        <v>-3.2689638409284598E-3</v>
      </c>
      <c r="I3663" s="87">
        <f>+IF(ISNUMBER(DATA!AH948),DATA!AH948,"n/a")</f>
        <v>2.8503799139158499</v>
      </c>
      <c r="J3663" s="77">
        <f>+IF(ISNUMBER(DATA!AI948),DATA!AI948,"n/a")</f>
        <v>-9.5189584794974798E-4</v>
      </c>
      <c r="K3663" s="87">
        <f>+IF(ISNUMBER(DATA!AR948),DATA!AR948,"n/a")</f>
        <v>2.8814602446928301</v>
      </c>
      <c r="L3663" s="77">
        <f>+IF(ISNUMBER(DATA!AS948),DATA!AS948,"n/a")</f>
        <v>7.2505027003712096E-3</v>
      </c>
      <c r="M3663" s="66"/>
      <c r="N3663" s="66"/>
      <c r="O3663" s="66"/>
      <c r="P3663" s="66"/>
      <c r="Q3663" s="66"/>
      <c r="S3663" s="70"/>
      <c r="U3663" s="70"/>
      <c r="W3663" s="70"/>
      <c r="Y3663" s="70"/>
    </row>
    <row r="3664" spans="1:25" s="69" customFormat="1" x14ac:dyDescent="0.2">
      <c r="A3664" s="66" t="s">
        <v>27</v>
      </c>
      <c r="B3664" s="66" t="s">
        <v>24</v>
      </c>
      <c r="C3664" s="66" t="s">
        <v>26</v>
      </c>
      <c r="D3664" s="66" t="s">
        <v>307</v>
      </c>
      <c r="E3664" s="87">
        <f>+IF(ISNUMBER(DATA!N949),DATA!N949,"n/a")</f>
        <v>1.60135126282992</v>
      </c>
      <c r="F3664" s="77">
        <f>+IF(ISNUMBER(DATA!O949),DATA!O949,"n/a")</f>
        <v>5.0547946902423903E-2</v>
      </c>
      <c r="G3664" s="87">
        <f>+IF(ISNUMBER(DATA!X949),DATA!X949,"n/a")</f>
        <v>1.60174201756904</v>
      </c>
      <c r="H3664" s="77">
        <f>+IF(ISNUMBER(DATA!Y949),DATA!Y949,"n/a")</f>
        <v>3.6114336891377802E-2</v>
      </c>
      <c r="I3664" s="87">
        <f>+IF(ISNUMBER(DATA!AH949),DATA!AH949,"n/a")</f>
        <v>1.60163637329368</v>
      </c>
      <c r="J3664" s="77">
        <f>+IF(ISNUMBER(DATA!AI949),DATA!AI949,"n/a")</f>
        <v>3.9983452073543403E-2</v>
      </c>
      <c r="K3664" s="87">
        <f>+IF(ISNUMBER(DATA!AR949),DATA!AR949,"n/a")</f>
        <v>1.5742151291482001</v>
      </c>
      <c r="L3664" s="77">
        <f>+IF(ISNUMBER(DATA!AS949),DATA!AS949,"n/a")</f>
        <v>-8.15867436593051E-2</v>
      </c>
      <c r="M3664" s="66"/>
      <c r="N3664" s="66"/>
      <c r="O3664" s="66"/>
      <c r="P3664" s="66"/>
      <c r="Q3664" s="66"/>
      <c r="S3664" s="70"/>
      <c r="U3664" s="70"/>
      <c r="W3664" s="70"/>
      <c r="Y3664" s="70"/>
    </row>
    <row r="3665" spans="1:25" s="69" customFormat="1" x14ac:dyDescent="0.2">
      <c r="A3665" s="66" t="s">
        <v>27</v>
      </c>
      <c r="B3665" s="66" t="s">
        <v>24</v>
      </c>
      <c r="C3665" s="66" t="s">
        <v>26</v>
      </c>
      <c r="D3665" s="66" t="s">
        <v>308</v>
      </c>
      <c r="E3665" s="87">
        <f>+IF(ISNUMBER(DATA!N950),DATA!N950,"n/a")</f>
        <v>2.8922442746581898</v>
      </c>
      <c r="F3665" s="77">
        <f>+IF(ISNUMBER(DATA!O950),DATA!O950,"n/a")</f>
        <v>2.8616653052568899E-2</v>
      </c>
      <c r="G3665" s="87">
        <f>+IF(ISNUMBER(DATA!X950),DATA!X950,"n/a")</f>
        <v>2.9415818244227698</v>
      </c>
      <c r="H3665" s="77">
        <f>+IF(ISNUMBER(DATA!Y950),DATA!Y950,"n/a")</f>
        <v>5.15974379381842E-2</v>
      </c>
      <c r="I3665" s="87">
        <f>+IF(ISNUMBER(DATA!AH950),DATA!AH950,"n/a")</f>
        <v>2.9108443079587301</v>
      </c>
      <c r="J3665" s="77">
        <f>+IF(ISNUMBER(DATA!AI950),DATA!AI950,"n/a")</f>
        <v>3.1410490378198298E-2</v>
      </c>
      <c r="K3665" s="87">
        <f>+IF(ISNUMBER(DATA!AR950),DATA!AR950,"n/a")</f>
        <v>2.9197522495307799</v>
      </c>
      <c r="L3665" s="77">
        <f>+IF(ISNUMBER(DATA!AS950),DATA!AS950,"n/a")</f>
        <v>5.01692302801727E-2</v>
      </c>
      <c r="M3665" s="66"/>
      <c r="N3665" s="66"/>
      <c r="O3665" s="66"/>
      <c r="P3665" s="66"/>
      <c r="Q3665" s="66"/>
      <c r="S3665" s="70"/>
      <c r="U3665" s="70"/>
      <c r="W3665" s="70"/>
      <c r="Y3665" s="70"/>
    </row>
    <row r="3666" spans="1:25" s="69" customFormat="1" x14ac:dyDescent="0.2">
      <c r="A3666" s="66" t="s">
        <v>27</v>
      </c>
      <c r="B3666" s="66" t="s">
        <v>24</v>
      </c>
      <c r="C3666" s="66" t="s">
        <v>26</v>
      </c>
      <c r="D3666" s="66" t="s">
        <v>309</v>
      </c>
      <c r="E3666" s="87">
        <f>+IF(ISNUMBER(DATA!N951),DATA!N951,"n/a")</f>
        <v>2.5914539287962799</v>
      </c>
      <c r="F3666" s="77">
        <f>+IF(ISNUMBER(DATA!O951),DATA!O951,"n/a")</f>
        <v>1.06530705945848E-2</v>
      </c>
      <c r="G3666" s="87">
        <f>+IF(ISNUMBER(DATA!X951),DATA!X951,"n/a")</f>
        <v>2.6073589263465</v>
      </c>
      <c r="H3666" s="77">
        <f>+IF(ISNUMBER(DATA!Y951),DATA!Y951,"n/a")</f>
        <v>2.7700457201511999E-2</v>
      </c>
      <c r="I3666" s="87">
        <f>+IF(ISNUMBER(DATA!AH951),DATA!AH951,"n/a")</f>
        <v>2.5790247815374898</v>
      </c>
      <c r="J3666" s="77">
        <f>+IF(ISNUMBER(DATA!AI951),DATA!AI951,"n/a")</f>
        <v>2.64270403490964E-2</v>
      </c>
      <c r="K3666" s="87">
        <f>+IF(ISNUMBER(DATA!AR951),DATA!AR951,"n/a")</f>
        <v>2.58967474222993</v>
      </c>
      <c r="L3666" s="77">
        <f>+IF(ISNUMBER(DATA!AS951),DATA!AS951,"n/a")</f>
        <v>2.2607172699871801E-2</v>
      </c>
      <c r="M3666" s="66"/>
      <c r="N3666" s="66"/>
      <c r="O3666" s="66"/>
      <c r="P3666" s="66"/>
      <c r="Q3666" s="66"/>
      <c r="S3666" s="70"/>
      <c r="U3666" s="70"/>
      <c r="W3666" s="70"/>
      <c r="Y3666" s="70"/>
    </row>
    <row r="3667" spans="1:25" s="69" customFormat="1" x14ac:dyDescent="0.2">
      <c r="A3667" s="66" t="s">
        <v>27</v>
      </c>
      <c r="B3667" s="66" t="s">
        <v>24</v>
      </c>
      <c r="C3667" s="66" t="s">
        <v>26</v>
      </c>
      <c r="D3667" s="66" t="s">
        <v>310</v>
      </c>
      <c r="E3667" s="87">
        <f>+IF(ISNUMBER(DATA!N952),DATA!N952,"n/a")</f>
        <v>3.1994663849301599</v>
      </c>
      <c r="F3667" s="77">
        <f>+IF(ISNUMBER(DATA!O952),DATA!O952,"n/a")</f>
        <v>-8.1525079227473592E-3</v>
      </c>
      <c r="G3667" s="87">
        <f>+IF(ISNUMBER(DATA!X952),DATA!X952,"n/a")</f>
        <v>3.2080186139117299</v>
      </c>
      <c r="H3667" s="77">
        <f>+IF(ISNUMBER(DATA!Y952),DATA!Y952,"n/a")</f>
        <v>3.0606420946104598E-3</v>
      </c>
      <c r="I3667" s="87">
        <f>+IF(ISNUMBER(DATA!AH952),DATA!AH952,"n/a")</f>
        <v>3.1476798306978</v>
      </c>
      <c r="J3667" s="77">
        <f>+IF(ISNUMBER(DATA!AI952),DATA!AI952,"n/a")</f>
        <v>-2.8516446265908499E-3</v>
      </c>
      <c r="K3667" s="87">
        <f>+IF(ISNUMBER(DATA!AR952),DATA!AR952,"n/a")</f>
        <v>3.16259471772335</v>
      </c>
      <c r="L3667" s="77">
        <f>+IF(ISNUMBER(DATA!AS952),DATA!AS952,"n/a")</f>
        <v>1.4873028970632401E-2</v>
      </c>
      <c r="M3667" s="66"/>
      <c r="N3667" s="66"/>
      <c r="O3667" s="66"/>
      <c r="P3667" s="66"/>
      <c r="Q3667" s="66"/>
      <c r="S3667" s="70"/>
      <c r="U3667" s="70"/>
      <c r="W3667" s="70"/>
      <c r="Y3667" s="70"/>
    </row>
    <row r="3668" spans="1:25" s="69" customFormat="1" x14ac:dyDescent="0.2">
      <c r="A3668" s="66" t="s">
        <v>27</v>
      </c>
      <c r="B3668" s="66" t="s">
        <v>24</v>
      </c>
      <c r="C3668" s="66" t="s">
        <v>26</v>
      </c>
      <c r="D3668" s="66" t="s">
        <v>311</v>
      </c>
      <c r="E3668" s="87">
        <f>+IF(ISNUMBER(DATA!N953),DATA!N953,"n/a")</f>
        <v>2.44234980025937</v>
      </c>
      <c r="F3668" s="77">
        <f>+IF(ISNUMBER(DATA!O953),DATA!O953,"n/a")</f>
        <v>1.8500612442655399E-3</v>
      </c>
      <c r="G3668" s="87">
        <f>+IF(ISNUMBER(DATA!X953),DATA!X953,"n/a")</f>
        <v>2.4642302275386698</v>
      </c>
      <c r="H3668" s="77">
        <f>+IF(ISNUMBER(DATA!Y953),DATA!Y953,"n/a")</f>
        <v>2.06174450506072E-4</v>
      </c>
      <c r="I3668" s="87">
        <f>+IF(ISNUMBER(DATA!AH953),DATA!AH953,"n/a")</f>
        <v>2.4604045895329398</v>
      </c>
      <c r="J3668" s="77">
        <f>+IF(ISNUMBER(DATA!AI953),DATA!AI953,"n/a")</f>
        <v>2.15862530916364E-2</v>
      </c>
      <c r="K3668" s="87">
        <f>+IF(ISNUMBER(DATA!AR953),DATA!AR953,"n/a")</f>
        <v>2.4570865231402599</v>
      </c>
      <c r="L3668" s="77">
        <f>+IF(ISNUMBER(DATA!AS953),DATA!AS953,"n/a")</f>
        <v>3.8171470448649603E-2</v>
      </c>
      <c r="M3668" s="66"/>
      <c r="N3668" s="66"/>
      <c r="O3668" s="66"/>
      <c r="P3668" s="66"/>
      <c r="Q3668" s="66"/>
      <c r="S3668" s="70"/>
      <c r="U3668" s="70"/>
      <c r="W3668" s="70"/>
      <c r="Y3668" s="70"/>
    </row>
    <row r="3669" spans="1:25" s="69" customFormat="1" x14ac:dyDescent="0.2">
      <c r="A3669" s="66" t="s">
        <v>27</v>
      </c>
      <c r="B3669" s="66" t="s">
        <v>24</v>
      </c>
      <c r="C3669" s="66" t="s">
        <v>26</v>
      </c>
      <c r="D3669" s="66" t="s">
        <v>312</v>
      </c>
      <c r="E3669" s="87">
        <f>+IF(ISNUMBER(DATA!N954),DATA!N954,"n/a")</f>
        <v>2.5718904306455199</v>
      </c>
      <c r="F3669" s="77">
        <f>+IF(ISNUMBER(DATA!O954),DATA!O954,"n/a")</f>
        <v>-6.3297972218201801E-3</v>
      </c>
      <c r="G3669" s="87">
        <f>+IF(ISNUMBER(DATA!X954),DATA!X954,"n/a")</f>
        <v>2.5779830384532998</v>
      </c>
      <c r="H3669" s="77">
        <f>+IF(ISNUMBER(DATA!Y954),DATA!Y954,"n/a")</f>
        <v>-1.7146360417754001E-2</v>
      </c>
      <c r="I3669" s="87">
        <f>+IF(ISNUMBER(DATA!AH954),DATA!AH954,"n/a")</f>
        <v>2.5283062487463601</v>
      </c>
      <c r="J3669" s="77">
        <f>+IF(ISNUMBER(DATA!AI954),DATA!AI954,"n/a")</f>
        <v>-2.4658549725682301E-2</v>
      </c>
      <c r="K3669" s="87">
        <f>+IF(ISNUMBER(DATA!AR954),DATA!AR954,"n/a")</f>
        <v>2.5587214503194899</v>
      </c>
      <c r="L3669" s="77">
        <f>+IF(ISNUMBER(DATA!AS954),DATA!AS954,"n/a")</f>
        <v>8.7351612314315197E-3</v>
      </c>
      <c r="M3669" s="66"/>
      <c r="N3669" s="66"/>
      <c r="O3669" s="66"/>
      <c r="P3669" s="66"/>
      <c r="Q3669" s="66"/>
      <c r="S3669" s="70"/>
      <c r="U3669" s="70"/>
      <c r="W3669" s="70"/>
      <c r="Y3669" s="70"/>
    </row>
    <row r="3670" spans="1:25" s="69" customFormat="1" x14ac:dyDescent="0.2">
      <c r="A3670" s="66" t="s">
        <v>27</v>
      </c>
      <c r="B3670" s="66" t="s">
        <v>24</v>
      </c>
      <c r="C3670" s="66" t="s">
        <v>26</v>
      </c>
      <c r="D3670" s="66" t="s">
        <v>313</v>
      </c>
      <c r="E3670" s="87">
        <f>+IF(ISNUMBER(DATA!N955),DATA!N955,"n/a")</f>
        <v>2.35348532315329</v>
      </c>
      <c r="F3670" s="77">
        <f>+IF(ISNUMBER(DATA!O955),DATA!O955,"n/a")</f>
        <v>6.5741516808735107E-2</v>
      </c>
      <c r="G3670" s="87">
        <f>+IF(ISNUMBER(DATA!X955),DATA!X955,"n/a")</f>
        <v>2.3465695274204301</v>
      </c>
      <c r="H3670" s="77">
        <f>+IF(ISNUMBER(DATA!Y955),DATA!Y955,"n/a")</f>
        <v>1.8689067317871101E-2</v>
      </c>
      <c r="I3670" s="87">
        <f>+IF(ISNUMBER(DATA!AH955),DATA!AH955,"n/a")</f>
        <v>2.3561096936858998</v>
      </c>
      <c r="J3670" s="77">
        <f>+IF(ISNUMBER(DATA!AI955),DATA!AI955,"n/a")</f>
        <v>4.7781209336464304E-3</v>
      </c>
      <c r="K3670" s="87">
        <f>+IF(ISNUMBER(DATA!AR955),DATA!AR955,"n/a")</f>
        <v>2.2906564825443101</v>
      </c>
      <c r="L3670" s="77">
        <f>+IF(ISNUMBER(DATA!AS955),DATA!AS955,"n/a")</f>
        <v>-2.9027942927834598E-2</v>
      </c>
      <c r="M3670" s="66"/>
      <c r="N3670" s="66"/>
      <c r="O3670" s="66"/>
      <c r="P3670" s="66"/>
      <c r="Q3670" s="66"/>
      <c r="S3670" s="70"/>
      <c r="U3670" s="70"/>
      <c r="W3670" s="70"/>
      <c r="Y3670" s="70"/>
    </row>
    <row r="3671" spans="1:25" s="69" customFormat="1" x14ac:dyDescent="0.2">
      <c r="A3671" s="66" t="s">
        <v>27</v>
      </c>
      <c r="B3671" s="66" t="s">
        <v>24</v>
      </c>
      <c r="C3671" s="66" t="s">
        <v>26</v>
      </c>
      <c r="D3671" s="66" t="s">
        <v>314</v>
      </c>
      <c r="E3671" s="87">
        <f>+IF(ISNUMBER(DATA!N956),DATA!N956,"n/a")</f>
        <v>2.6538950087911299</v>
      </c>
      <c r="F3671" s="77">
        <f>+IF(ISNUMBER(DATA!O956),DATA!O956,"n/a")</f>
        <v>-4.4522885829070699E-2</v>
      </c>
      <c r="G3671" s="87">
        <f>+IF(ISNUMBER(DATA!X956),DATA!X956,"n/a")</f>
        <v>2.7543877369491301</v>
      </c>
      <c r="H3671" s="77">
        <f>+IF(ISNUMBER(DATA!Y956),DATA!Y956,"n/a")</f>
        <v>-5.2098585044281998E-2</v>
      </c>
      <c r="I3671" s="87">
        <f>+IF(ISNUMBER(DATA!AH956),DATA!AH956,"n/a")</f>
        <v>2.8078881704201102</v>
      </c>
      <c r="J3671" s="77">
        <f>+IF(ISNUMBER(DATA!AI956),DATA!AI956,"n/a")</f>
        <v>6.5967907393865905E-4</v>
      </c>
      <c r="K3671" s="87">
        <f>+IF(ISNUMBER(DATA!AR956),DATA!AR956,"n/a")</f>
        <v>2.8232474066101401</v>
      </c>
      <c r="L3671" s="77">
        <f>+IF(ISNUMBER(DATA!AS956),DATA!AS956,"n/a")</f>
        <v>4.6282600827130302E-2</v>
      </c>
      <c r="M3671" s="66"/>
      <c r="N3671" s="66"/>
      <c r="O3671" s="66"/>
      <c r="P3671" s="66"/>
      <c r="Q3671" s="66"/>
      <c r="S3671" s="70"/>
      <c r="U3671" s="70"/>
      <c r="W3671" s="70"/>
      <c r="Y3671" s="70"/>
    </row>
    <row r="3672" spans="1:25" s="69" customFormat="1" x14ac:dyDescent="0.2">
      <c r="A3672" s="66" t="s">
        <v>27</v>
      </c>
      <c r="B3672" s="66" t="s">
        <v>24</v>
      </c>
      <c r="C3672" s="66" t="s">
        <v>26</v>
      </c>
      <c r="D3672" s="66" t="s">
        <v>315</v>
      </c>
      <c r="E3672" s="87">
        <f>+IF(ISNUMBER(DATA!N957),DATA!N957,"n/a")</f>
        <v>1.8963939034194299</v>
      </c>
      <c r="F3672" s="77">
        <f>+IF(ISNUMBER(DATA!O957),DATA!O957,"n/a")</f>
        <v>7.1338101879922497E-2</v>
      </c>
      <c r="G3672" s="87">
        <f>+IF(ISNUMBER(DATA!X957),DATA!X957,"n/a")</f>
        <v>1.9069526613659999</v>
      </c>
      <c r="H3672" s="77">
        <f>+IF(ISNUMBER(DATA!Y957),DATA!Y957,"n/a")</f>
        <v>6.8919833359768895E-2</v>
      </c>
      <c r="I3672" s="87">
        <f>+IF(ISNUMBER(DATA!AH957),DATA!AH957,"n/a")</f>
        <v>1.8931155606894301</v>
      </c>
      <c r="J3672" s="77">
        <f>+IF(ISNUMBER(DATA!AI957),DATA!AI957,"n/a")</f>
        <v>7.31268760624465E-2</v>
      </c>
      <c r="K3672" s="87">
        <f>+IF(ISNUMBER(DATA!AR957),DATA!AR957,"n/a")</f>
        <v>1.82547855771687</v>
      </c>
      <c r="L3672" s="77">
        <f>+IF(ISNUMBER(DATA!AS957),DATA!AS957,"n/a")</f>
        <v>2.4141983595316201E-2</v>
      </c>
      <c r="M3672" s="66"/>
      <c r="N3672" s="66"/>
      <c r="O3672" s="66"/>
      <c r="P3672" s="66"/>
      <c r="Q3672" s="66"/>
      <c r="S3672" s="70"/>
      <c r="U3672" s="70"/>
      <c r="W3672" s="70"/>
      <c r="Y3672" s="70"/>
    </row>
    <row r="3673" spans="1:25" s="69" customFormat="1" x14ac:dyDescent="0.2">
      <c r="A3673" s="66" t="s">
        <v>27</v>
      </c>
      <c r="B3673" s="66" t="s">
        <v>24</v>
      </c>
      <c r="C3673" s="66" t="s">
        <v>26</v>
      </c>
      <c r="D3673" s="66" t="s">
        <v>316</v>
      </c>
      <c r="E3673" s="87">
        <f>+IF(ISNUMBER(DATA!N958),DATA!N958,"n/a")</f>
        <v>2.3141543492503298</v>
      </c>
      <c r="F3673" s="77">
        <f>+IF(ISNUMBER(DATA!O958),DATA!O958,"n/a")</f>
        <v>-9.0874331826439003E-2</v>
      </c>
      <c r="G3673" s="87">
        <f>+IF(ISNUMBER(DATA!X958),DATA!X958,"n/a")</f>
        <v>2.46617369678517</v>
      </c>
      <c r="H3673" s="77">
        <f>+IF(ISNUMBER(DATA!Y958),DATA!Y958,"n/a")</f>
        <v>2.9932178608419401E-3</v>
      </c>
      <c r="I3673" s="87">
        <f>+IF(ISNUMBER(DATA!AH958),DATA!AH958,"n/a")</f>
        <v>2.4756095507289499</v>
      </c>
      <c r="J3673" s="77">
        <f>+IF(ISNUMBER(DATA!AI958),DATA!AI958,"n/a")</f>
        <v>5.4631917400012999E-3</v>
      </c>
      <c r="K3673" s="87">
        <f>+IF(ISNUMBER(DATA!AR958),DATA!AR958,"n/a")</f>
        <v>2.4752338421307698</v>
      </c>
      <c r="L3673" s="77">
        <f>+IF(ISNUMBER(DATA!AS958),DATA!AS958,"n/a")</f>
        <v>2.3048104071728401E-2</v>
      </c>
      <c r="M3673" s="66"/>
      <c r="N3673" s="66"/>
      <c r="O3673" s="66"/>
      <c r="P3673" s="66"/>
      <c r="Q3673" s="66"/>
      <c r="S3673" s="70"/>
      <c r="U3673" s="70"/>
      <c r="W3673" s="70"/>
      <c r="Y3673" s="70"/>
    </row>
    <row r="3674" spans="1:25" s="69" customFormat="1" x14ac:dyDescent="0.2">
      <c r="A3674" s="66" t="s">
        <v>27</v>
      </c>
      <c r="B3674" s="66" t="s">
        <v>24</v>
      </c>
      <c r="C3674" s="66" t="s">
        <v>26</v>
      </c>
      <c r="D3674" s="66" t="s">
        <v>317</v>
      </c>
      <c r="E3674" s="87">
        <f>+IF(ISNUMBER(DATA!N959),DATA!N959,"n/a")</f>
        <v>3.29030227643982</v>
      </c>
      <c r="F3674" s="77">
        <f>+IF(ISNUMBER(DATA!O959),DATA!O959,"n/a")</f>
        <v>5.3433540010489902E-2</v>
      </c>
      <c r="G3674" s="87">
        <f>+IF(ISNUMBER(DATA!X959),DATA!X959,"n/a")</f>
        <v>3.2196874098644401</v>
      </c>
      <c r="H3674" s="77">
        <f>+IF(ISNUMBER(DATA!Y959),DATA!Y959,"n/a")</f>
        <v>7.8605684325577602E-2</v>
      </c>
      <c r="I3674" s="87">
        <f>+IF(ISNUMBER(DATA!AH959),DATA!AH959,"n/a")</f>
        <v>3.1544732592218998</v>
      </c>
      <c r="J3674" s="77">
        <f>+IF(ISNUMBER(DATA!AI959),DATA!AI959,"n/a")</f>
        <v>5.6775891881486198E-2</v>
      </c>
      <c r="K3674" s="87">
        <f>+IF(ISNUMBER(DATA!AR959),DATA!AR959,"n/a")</f>
        <v>3.0745908902317098</v>
      </c>
      <c r="L3674" s="77">
        <f>+IF(ISNUMBER(DATA!AS959),DATA!AS959,"n/a")</f>
        <v>2.9134305150193399E-2</v>
      </c>
      <c r="M3674" s="66"/>
      <c r="N3674" s="66"/>
      <c r="O3674" s="66"/>
      <c r="P3674" s="66"/>
      <c r="Q3674" s="66"/>
      <c r="S3674" s="70"/>
      <c r="U3674" s="70"/>
      <c r="W3674" s="70"/>
      <c r="Y3674" s="70"/>
    </row>
    <row r="3675" spans="1:25" s="69" customFormat="1" x14ac:dyDescent="0.2">
      <c r="A3675" s="66" t="s">
        <v>27</v>
      </c>
      <c r="B3675" s="66" t="s">
        <v>24</v>
      </c>
      <c r="C3675" s="66" t="s">
        <v>26</v>
      </c>
      <c r="D3675" s="66" t="s">
        <v>318</v>
      </c>
      <c r="E3675" s="87">
        <f>+IF(ISNUMBER(DATA!N960),DATA!N960,"n/a")</f>
        <v>2.2949066010385901</v>
      </c>
      <c r="F3675" s="77">
        <f>+IF(ISNUMBER(DATA!O960),DATA!O960,"n/a")</f>
        <v>-5.8565688543805401E-2</v>
      </c>
      <c r="G3675" s="87">
        <f>+IF(ISNUMBER(DATA!X960),DATA!X960,"n/a")</f>
        <v>2.3775361135789601</v>
      </c>
      <c r="H3675" s="77">
        <f>+IF(ISNUMBER(DATA!Y960),DATA!Y960,"n/a")</f>
        <v>7.1307445813603796E-3</v>
      </c>
      <c r="I3675" s="87">
        <f>+IF(ISNUMBER(DATA!AH960),DATA!AH960,"n/a")</f>
        <v>2.36949704478595</v>
      </c>
      <c r="J3675" s="77">
        <f>+IF(ISNUMBER(DATA!AI960),DATA!AI960,"n/a")</f>
        <v>3.0206627076409399E-2</v>
      </c>
      <c r="K3675" s="87">
        <f>+IF(ISNUMBER(DATA!AR960),DATA!AR960,"n/a")</f>
        <v>2.34917797439343</v>
      </c>
      <c r="L3675" s="77">
        <f>+IF(ISNUMBER(DATA!AS960),DATA!AS960,"n/a")</f>
        <v>5.38283428315307E-2</v>
      </c>
      <c r="M3675" s="66"/>
      <c r="N3675" s="66"/>
      <c r="O3675" s="66"/>
      <c r="P3675" s="66"/>
      <c r="Q3675" s="66"/>
      <c r="S3675" s="70"/>
      <c r="U3675" s="70"/>
      <c r="W3675" s="70"/>
      <c r="Y3675" s="70"/>
    </row>
    <row r="3676" spans="1:25" s="69" customFormat="1" x14ac:dyDescent="0.2">
      <c r="A3676" s="66" t="s">
        <v>27</v>
      </c>
      <c r="B3676" s="66" t="s">
        <v>24</v>
      </c>
      <c r="C3676" s="66" t="s">
        <v>26</v>
      </c>
      <c r="D3676" s="66" t="s">
        <v>344</v>
      </c>
      <c r="E3676" s="87">
        <f>+IF(ISNUMBER(DATA!N961),DATA!N961,"n/a")</f>
        <v>2.7992192075960101</v>
      </c>
      <c r="F3676" s="77">
        <f>+IF(ISNUMBER(DATA!O961),DATA!O961,"n/a")</f>
        <v>2.7934630960096601E-2</v>
      </c>
      <c r="G3676" s="87">
        <f>+IF(ISNUMBER(DATA!X961),DATA!X961,"n/a")</f>
        <v>2.8197269932659301</v>
      </c>
      <c r="H3676" s="77">
        <f>+IF(ISNUMBER(DATA!Y961),DATA!Y961,"n/a")</f>
        <v>4.7983673854581702E-2</v>
      </c>
      <c r="I3676" s="87">
        <f>+IF(ISNUMBER(DATA!AH961),DATA!AH961,"n/a")</f>
        <v>2.78744224588484</v>
      </c>
      <c r="J3676" s="77">
        <f>+IF(ISNUMBER(DATA!AI961),DATA!AI961,"n/a")</f>
        <v>3.4473806124342699E-2</v>
      </c>
      <c r="K3676" s="87">
        <f>+IF(ISNUMBER(DATA!AR961),DATA!AR961,"n/a")</f>
        <v>2.7310549943664499</v>
      </c>
      <c r="L3676" s="77">
        <f>+IF(ISNUMBER(DATA!AS961),DATA!AS961,"n/a")</f>
        <v>2.08861633855447E-2</v>
      </c>
      <c r="M3676" s="66"/>
      <c r="N3676" s="66"/>
      <c r="O3676" s="66"/>
      <c r="P3676" s="66"/>
      <c r="Q3676" s="66"/>
      <c r="S3676" s="70"/>
      <c r="U3676" s="70"/>
      <c r="W3676" s="70"/>
      <c r="Y3676" s="70"/>
    </row>
    <row r="3677" spans="1:25" s="69" customFormat="1" x14ac:dyDescent="0.2">
      <c r="A3677" s="66" t="s">
        <v>27</v>
      </c>
      <c r="B3677" s="66" t="s">
        <v>24</v>
      </c>
      <c r="C3677" s="66" t="s">
        <v>26</v>
      </c>
      <c r="D3677" s="66" t="s">
        <v>345</v>
      </c>
      <c r="E3677" s="87">
        <f>+IF(ISNUMBER(DATA!N962),DATA!N962,"n/a")</f>
        <v>2.9228559476691198</v>
      </c>
      <c r="F3677" s="77">
        <f>+IF(ISNUMBER(DATA!O962),DATA!O962,"n/a")</f>
        <v>2.5604977691315301E-2</v>
      </c>
      <c r="G3677" s="87">
        <f>+IF(ISNUMBER(DATA!X962),DATA!X962,"n/a")</f>
        <v>2.8809082960944798</v>
      </c>
      <c r="H3677" s="77">
        <f>+IF(ISNUMBER(DATA!Y962),DATA!Y962,"n/a")</f>
        <v>1.22353992044063E-2</v>
      </c>
      <c r="I3677" s="87">
        <f>+IF(ISNUMBER(DATA!AH962),DATA!AH962,"n/a")</f>
        <v>2.8643492220689</v>
      </c>
      <c r="J3677" s="77">
        <f>+IF(ISNUMBER(DATA!AI962),DATA!AI962,"n/a")</f>
        <v>1.0871850246167301E-2</v>
      </c>
      <c r="K3677" s="87">
        <f>+IF(ISNUMBER(DATA!AR962),DATA!AR962,"n/a")</f>
        <v>2.84632957066365</v>
      </c>
      <c r="L3677" s="77">
        <f>+IF(ISNUMBER(DATA!AS962),DATA!AS962,"n/a")</f>
        <v>8.72208241052842E-2</v>
      </c>
      <c r="M3677" s="66"/>
      <c r="N3677" s="66"/>
      <c r="O3677" s="66"/>
      <c r="P3677" s="66"/>
      <c r="Q3677" s="66"/>
      <c r="S3677" s="70"/>
      <c r="U3677" s="70"/>
      <c r="W3677" s="70"/>
      <c r="Y3677" s="70"/>
    </row>
    <row r="3678" spans="1:25" x14ac:dyDescent="0.2">
      <c r="E3678" s="100"/>
      <c r="F3678" s="102"/>
      <c r="G3678" s="100"/>
      <c r="H3678" s="102"/>
      <c r="I3678" s="100"/>
      <c r="J3678" s="102"/>
      <c r="K3678" s="100"/>
      <c r="L3678" s="102"/>
    </row>
    <row r="3679" spans="1:25" s="69" customFormat="1" x14ac:dyDescent="0.2">
      <c r="A3679" s="66" t="s">
        <v>28</v>
      </c>
      <c r="B3679" s="66" t="s">
        <v>24</v>
      </c>
      <c r="C3679" s="66" t="s">
        <v>0</v>
      </c>
      <c r="D3679" s="66" t="s">
        <v>271</v>
      </c>
      <c r="E3679" s="76">
        <f>+IF(ISNUMBER(DATA!F1031),DATA!F1031,"n/a")</f>
        <v>9753.2900000000009</v>
      </c>
      <c r="F3679" s="77">
        <f>+IF(ISNUMBER(DATA!G1031),DATA!G1031,"n/a")</f>
        <v>-0.24573597909498701</v>
      </c>
      <c r="G3679" s="76">
        <f>+IF(ISNUMBER(DATA!P1031),DATA!P1031,"n/a")</f>
        <v>35004.44</v>
      </c>
      <c r="H3679" s="77">
        <f>+IF(ISNUMBER(DATA!Q1031),DATA!Q1031,"n/a")</f>
        <v>-0.14213382583310299</v>
      </c>
      <c r="I3679" s="76">
        <f>+IF(ISNUMBER(DATA!Z1031),DATA!Z1031,"n/a")</f>
        <v>71796.91</v>
      </c>
      <c r="J3679" s="77">
        <f>+IF(ISNUMBER(DATA!AA1031),DATA!AA1031,"n/a")</f>
        <v>-7.08975774488078E-2</v>
      </c>
      <c r="K3679" s="76">
        <f>+IF(ISNUMBER(DATA!AJ1031),DATA!AJ1031,"n/a")</f>
        <v>205948.59</v>
      </c>
      <c r="L3679" s="77">
        <f>+IF(ISNUMBER(DATA!AK1031),DATA!AK1031,"n/a")</f>
        <v>7.7587230354775397E-2</v>
      </c>
      <c r="M3679" s="66"/>
      <c r="N3679" s="66"/>
      <c r="O3679" s="66"/>
      <c r="P3679" s="66"/>
      <c r="Q3679" s="66"/>
      <c r="S3679" s="70"/>
      <c r="U3679" s="70"/>
      <c r="W3679" s="70"/>
      <c r="Y3679" s="70"/>
    </row>
    <row r="3680" spans="1:25" s="69" customFormat="1" x14ac:dyDescent="0.2">
      <c r="A3680" s="66" t="s">
        <v>28</v>
      </c>
      <c r="B3680" s="66" t="s">
        <v>24</v>
      </c>
      <c r="C3680" s="66" t="s">
        <v>0</v>
      </c>
      <c r="D3680" s="66" t="s">
        <v>272</v>
      </c>
      <c r="E3680" s="76">
        <f>+IF(ISNUMBER(DATA!F1032),DATA!F1032,"n/a")</f>
        <v>61880.78</v>
      </c>
      <c r="F3680" s="77">
        <f>+IF(ISNUMBER(DATA!G1032),DATA!G1032,"n/a")</f>
        <v>5.6364567507127102E-2</v>
      </c>
      <c r="G3680" s="76">
        <f>+IF(ISNUMBER(DATA!P1032),DATA!P1032,"n/a")</f>
        <v>197267.74</v>
      </c>
      <c r="H3680" s="77">
        <f>+IF(ISNUMBER(DATA!Q1032),DATA!Q1032,"n/a")</f>
        <v>7.0383499789903506E-2</v>
      </c>
      <c r="I3680" s="76">
        <f>+IF(ISNUMBER(DATA!Z1032),DATA!Z1032,"n/a")</f>
        <v>359116.08</v>
      </c>
      <c r="J3680" s="77">
        <f>+IF(ISNUMBER(DATA!AA1032),DATA!AA1032,"n/a")</f>
        <v>0.10323073920952899</v>
      </c>
      <c r="K3680" s="76">
        <f>+IF(ISNUMBER(DATA!AJ1032),DATA!AJ1032,"n/a")</f>
        <v>815422.95</v>
      </c>
      <c r="L3680" s="77">
        <f>+IF(ISNUMBER(DATA!AK1032),DATA!AK1032,"n/a")</f>
        <v>0.31939434222931901</v>
      </c>
      <c r="M3680" s="66"/>
      <c r="N3680" s="66"/>
      <c r="O3680" s="66"/>
      <c r="P3680" s="66"/>
      <c r="Q3680" s="66"/>
      <c r="S3680" s="70"/>
      <c r="U3680" s="70"/>
      <c r="W3680" s="70"/>
      <c r="Y3680" s="70"/>
    </row>
    <row r="3681" spans="1:25" s="69" customFormat="1" x14ac:dyDescent="0.2">
      <c r="A3681" s="66" t="s">
        <v>28</v>
      </c>
      <c r="B3681" s="66" t="s">
        <v>24</v>
      </c>
      <c r="C3681" s="66" t="s">
        <v>0</v>
      </c>
      <c r="D3681" s="66" t="s">
        <v>273</v>
      </c>
      <c r="E3681" s="76">
        <f>+IF(ISNUMBER(DATA!F1033),DATA!F1033,"n/a")</f>
        <v>118403.31</v>
      </c>
      <c r="F3681" s="77">
        <f>+IF(ISNUMBER(DATA!G1033),DATA!G1033,"n/a")</f>
        <v>8.9145141550415502E-2</v>
      </c>
      <c r="G3681" s="76">
        <f>+IF(ISNUMBER(DATA!P1033),DATA!P1033,"n/a")</f>
        <v>382401.73</v>
      </c>
      <c r="H3681" s="77">
        <f>+IF(ISNUMBER(DATA!Q1033),DATA!Q1033,"n/a")</f>
        <v>0.133220926465556</v>
      </c>
      <c r="I3681" s="76">
        <f>+IF(ISNUMBER(DATA!Z1033),DATA!Z1033,"n/a")</f>
        <v>708068.46</v>
      </c>
      <c r="J3681" s="77">
        <f>+IF(ISNUMBER(DATA!AA1033),DATA!AA1033,"n/a")</f>
        <v>0.173888149421911</v>
      </c>
      <c r="K3681" s="76">
        <f>+IF(ISNUMBER(DATA!AJ1033),DATA!AJ1033,"n/a")</f>
        <v>1531000.22</v>
      </c>
      <c r="L3681" s="77">
        <f>+IF(ISNUMBER(DATA!AK1033),DATA!AK1033,"n/a")</f>
        <v>0.17984504976198101</v>
      </c>
      <c r="M3681" s="66"/>
      <c r="N3681" s="66"/>
      <c r="O3681" s="66"/>
      <c r="P3681" s="66"/>
      <c r="Q3681" s="66"/>
      <c r="S3681" s="70"/>
      <c r="U3681" s="70"/>
      <c r="W3681" s="70"/>
      <c r="Y3681" s="70"/>
    </row>
    <row r="3682" spans="1:25" s="69" customFormat="1" x14ac:dyDescent="0.2">
      <c r="A3682" s="66" t="s">
        <v>28</v>
      </c>
      <c r="B3682" s="66" t="s">
        <v>24</v>
      </c>
      <c r="C3682" s="66" t="s">
        <v>0</v>
      </c>
      <c r="D3682" s="66" t="s">
        <v>274</v>
      </c>
      <c r="E3682" s="76">
        <f>+IF(ISNUMBER(DATA!F1034),DATA!F1034,"n/a")</f>
        <v>41840.1</v>
      </c>
      <c r="F3682" s="77">
        <f>+IF(ISNUMBER(DATA!G1034),DATA!G1034,"n/a")</f>
        <v>4.11440015169212E-2</v>
      </c>
      <c r="G3682" s="76">
        <f>+IF(ISNUMBER(DATA!P1034),DATA!P1034,"n/a")</f>
        <v>125305.81</v>
      </c>
      <c r="H3682" s="77">
        <f>+IF(ISNUMBER(DATA!Q1034),DATA!Q1034,"n/a")</f>
        <v>-9.0308454702314796E-3</v>
      </c>
      <c r="I3682" s="76">
        <f>+IF(ISNUMBER(DATA!Z1034),DATA!Z1034,"n/a")</f>
        <v>221810.55</v>
      </c>
      <c r="J3682" s="77">
        <f>+IF(ISNUMBER(DATA!AA1034),DATA!AA1034,"n/a")</f>
        <v>9.78222109382074E-3</v>
      </c>
      <c r="K3682" s="76">
        <f>+IF(ISNUMBER(DATA!AJ1034),DATA!AJ1034,"n/a")</f>
        <v>500268.98</v>
      </c>
      <c r="L3682" s="77">
        <f>+IF(ISNUMBER(DATA!AK1034),DATA!AK1034,"n/a")</f>
        <v>9.4925797488850897E-2</v>
      </c>
      <c r="M3682" s="66"/>
      <c r="N3682" s="66"/>
      <c r="O3682" s="66"/>
      <c r="P3682" s="66"/>
      <c r="Q3682" s="66"/>
      <c r="S3682" s="70"/>
      <c r="U3682" s="70"/>
      <c r="W3682" s="70"/>
      <c r="Y3682" s="70"/>
    </row>
    <row r="3683" spans="1:25" s="69" customFormat="1" x14ac:dyDescent="0.2">
      <c r="A3683" s="66" t="s">
        <v>28</v>
      </c>
      <c r="B3683" s="66" t="s">
        <v>24</v>
      </c>
      <c r="C3683" s="66" t="s">
        <v>0</v>
      </c>
      <c r="D3683" s="66" t="s">
        <v>275</v>
      </c>
      <c r="E3683" s="76">
        <f>+IF(ISNUMBER(DATA!F1035),DATA!F1035,"n/a")</f>
        <v>76861.81</v>
      </c>
      <c r="F3683" s="77">
        <f>+IF(ISNUMBER(DATA!G1035),DATA!G1035,"n/a")</f>
        <v>-6.5415143614562299E-2</v>
      </c>
      <c r="G3683" s="76">
        <f>+IF(ISNUMBER(DATA!P1035),DATA!P1035,"n/a")</f>
        <v>266082.58</v>
      </c>
      <c r="H3683" s="77">
        <f>+IF(ISNUMBER(DATA!Q1035),DATA!Q1035,"n/a")</f>
        <v>-7.6810508381450801E-2</v>
      </c>
      <c r="I3683" s="76">
        <f>+IF(ISNUMBER(DATA!Z1035),DATA!Z1035,"n/a")</f>
        <v>507541.52</v>
      </c>
      <c r="J3683" s="77">
        <f>+IF(ISNUMBER(DATA!AA1035),DATA!AA1035,"n/a")</f>
        <v>-9.9508916776023706E-2</v>
      </c>
      <c r="K3683" s="76">
        <f>+IF(ISNUMBER(DATA!AJ1035),DATA!AJ1035,"n/a")</f>
        <v>1226522.23</v>
      </c>
      <c r="L3683" s="77">
        <f>+IF(ISNUMBER(DATA!AK1035),DATA!AK1035,"n/a")</f>
        <v>-9.4873252819715703E-2</v>
      </c>
      <c r="M3683" s="66"/>
      <c r="N3683" s="66"/>
      <c r="O3683" s="66"/>
      <c r="P3683" s="66"/>
      <c r="Q3683" s="66"/>
      <c r="S3683" s="70"/>
      <c r="U3683" s="70"/>
      <c r="W3683" s="70"/>
      <c r="Y3683" s="70"/>
    </row>
    <row r="3684" spans="1:25" s="69" customFormat="1" x14ac:dyDescent="0.2">
      <c r="A3684" s="66" t="s">
        <v>28</v>
      </c>
      <c r="B3684" s="66" t="s">
        <v>24</v>
      </c>
      <c r="C3684" s="66" t="s">
        <v>0</v>
      </c>
      <c r="D3684" s="66" t="s">
        <v>276</v>
      </c>
      <c r="E3684" s="76">
        <f>+IF(ISNUMBER(DATA!F1036),DATA!F1036,"n/a")</f>
        <v>38760.519999999997</v>
      </c>
      <c r="F3684" s="77">
        <f>+IF(ISNUMBER(DATA!G1036),DATA!G1036,"n/a")</f>
        <v>-0.178671512637504</v>
      </c>
      <c r="G3684" s="76">
        <f>+IF(ISNUMBER(DATA!P1036),DATA!P1036,"n/a")</f>
        <v>126038.36</v>
      </c>
      <c r="H3684" s="77">
        <f>+IF(ISNUMBER(DATA!Q1036),DATA!Q1036,"n/a")</f>
        <v>-0.196195103920111</v>
      </c>
      <c r="I3684" s="76">
        <f>+IF(ISNUMBER(DATA!Z1036),DATA!Z1036,"n/a")</f>
        <v>239208.13</v>
      </c>
      <c r="J3684" s="77">
        <f>+IF(ISNUMBER(DATA!AA1036),DATA!AA1036,"n/a")</f>
        <v>-0.143238921734061</v>
      </c>
      <c r="K3684" s="76">
        <f>+IF(ISNUMBER(DATA!AJ1036),DATA!AJ1036,"n/a")</f>
        <v>714085.87</v>
      </c>
      <c r="L3684" s="77">
        <f>+IF(ISNUMBER(DATA!AK1036),DATA!AK1036,"n/a")</f>
        <v>-4.5479312737387603E-2</v>
      </c>
      <c r="M3684" s="66"/>
      <c r="N3684" s="66"/>
      <c r="O3684" s="66"/>
      <c r="P3684" s="66"/>
      <c r="Q3684" s="66"/>
      <c r="S3684" s="70"/>
      <c r="U3684" s="70"/>
      <c r="W3684" s="70"/>
      <c r="Y3684" s="70"/>
    </row>
    <row r="3685" spans="1:25" s="69" customFormat="1" x14ac:dyDescent="0.2">
      <c r="A3685" s="66" t="s">
        <v>28</v>
      </c>
      <c r="B3685" s="66" t="s">
        <v>24</v>
      </c>
      <c r="C3685" s="66" t="s">
        <v>0</v>
      </c>
      <c r="D3685" s="66" t="s">
        <v>277</v>
      </c>
      <c r="E3685" s="76">
        <f>+IF(ISNUMBER(DATA!F1037),DATA!F1037,"n/a")</f>
        <v>29359.94</v>
      </c>
      <c r="F3685" s="77">
        <f>+IF(ISNUMBER(DATA!G1037),DATA!G1037,"n/a")</f>
        <v>-7.6203023049977406E-2</v>
      </c>
      <c r="G3685" s="76">
        <f>+IF(ISNUMBER(DATA!P1037),DATA!P1037,"n/a")</f>
        <v>93417.15</v>
      </c>
      <c r="H3685" s="77">
        <f>+IF(ISNUMBER(DATA!Q1037),DATA!Q1037,"n/a")</f>
        <v>-1.5544273511263E-2</v>
      </c>
      <c r="I3685" s="76">
        <f>+IF(ISNUMBER(DATA!Z1037),DATA!Z1037,"n/a")</f>
        <v>172880.09</v>
      </c>
      <c r="J3685" s="77">
        <f>+IF(ISNUMBER(DATA!AA1037),DATA!AA1037,"n/a")</f>
        <v>-4.2324132318136204E-3</v>
      </c>
      <c r="K3685" s="76">
        <f>+IF(ISNUMBER(DATA!AJ1037),DATA!AJ1037,"n/a")</f>
        <v>369794.38</v>
      </c>
      <c r="L3685" s="77">
        <f>+IF(ISNUMBER(DATA!AK1037),DATA!AK1037,"n/a")</f>
        <v>-7.2163050878629495E-2</v>
      </c>
      <c r="M3685" s="66"/>
      <c r="N3685" s="66"/>
      <c r="O3685" s="66"/>
      <c r="P3685" s="66"/>
      <c r="Q3685" s="66"/>
      <c r="S3685" s="70"/>
      <c r="U3685" s="70"/>
      <c r="W3685" s="70"/>
      <c r="Y3685" s="70"/>
    </row>
    <row r="3686" spans="1:25" s="69" customFormat="1" x14ac:dyDescent="0.2">
      <c r="A3686" s="66" t="s">
        <v>28</v>
      </c>
      <c r="B3686" s="66" t="s">
        <v>24</v>
      </c>
      <c r="C3686" s="66" t="s">
        <v>0</v>
      </c>
      <c r="D3686" s="66" t="s">
        <v>278</v>
      </c>
      <c r="E3686" s="76">
        <f>+IF(ISNUMBER(DATA!F1038),DATA!F1038,"n/a")</f>
        <v>120240.2</v>
      </c>
      <c r="F3686" s="77">
        <f>+IF(ISNUMBER(DATA!G1038),DATA!G1038,"n/a")</f>
        <v>0.13342033809314399</v>
      </c>
      <c r="G3686" s="76">
        <f>+IF(ISNUMBER(DATA!P1038),DATA!P1038,"n/a")</f>
        <v>406152</v>
      </c>
      <c r="H3686" s="77">
        <f>+IF(ISNUMBER(DATA!Q1038),DATA!Q1038,"n/a")</f>
        <v>0.22123930206855799</v>
      </c>
      <c r="I3686" s="76">
        <f>+IF(ISNUMBER(DATA!Z1038),DATA!Z1038,"n/a")</f>
        <v>733350</v>
      </c>
      <c r="J3686" s="77">
        <f>+IF(ISNUMBER(DATA!AA1038),DATA!AA1038,"n/a")</f>
        <v>0.14591880163285301</v>
      </c>
      <c r="K3686" s="76">
        <f>+IF(ISNUMBER(DATA!AJ1038),DATA!AJ1038,"n/a")</f>
        <v>1531623.89</v>
      </c>
      <c r="L3686" s="77">
        <f>+IF(ISNUMBER(DATA!AK1038),DATA!AK1038,"n/a")</f>
        <v>0.132639237060904</v>
      </c>
      <c r="M3686" s="66"/>
      <c r="N3686" s="66"/>
      <c r="O3686" s="66"/>
      <c r="P3686" s="66"/>
      <c r="Q3686" s="66"/>
      <c r="S3686" s="70"/>
      <c r="U3686" s="70"/>
      <c r="W3686" s="70"/>
      <c r="Y3686" s="70"/>
    </row>
    <row r="3687" spans="1:25" s="69" customFormat="1" x14ac:dyDescent="0.2">
      <c r="A3687" s="66" t="s">
        <v>28</v>
      </c>
      <c r="B3687" s="66" t="s">
        <v>24</v>
      </c>
      <c r="C3687" s="66" t="s">
        <v>0</v>
      </c>
      <c r="D3687" s="66" t="s">
        <v>279</v>
      </c>
      <c r="E3687" s="76">
        <f>+IF(ISNUMBER(DATA!F1039),DATA!F1039,"n/a")</f>
        <v>66436.83</v>
      </c>
      <c r="F3687" s="77">
        <f>+IF(ISNUMBER(DATA!G1039),DATA!G1039,"n/a")</f>
        <v>-5.5111144375420704E-3</v>
      </c>
      <c r="G3687" s="76">
        <f>+IF(ISNUMBER(DATA!P1039),DATA!P1039,"n/a")</f>
        <v>226488.63</v>
      </c>
      <c r="H3687" s="77">
        <f>+IF(ISNUMBER(DATA!Q1039),DATA!Q1039,"n/a")</f>
        <v>0.15571043249671901</v>
      </c>
      <c r="I3687" s="76">
        <f>+IF(ISNUMBER(DATA!Z1039),DATA!Z1039,"n/a")</f>
        <v>415209.01</v>
      </c>
      <c r="J3687" s="77">
        <f>+IF(ISNUMBER(DATA!AA1039),DATA!AA1039,"n/a")</f>
        <v>0.19859915320461</v>
      </c>
      <c r="K3687" s="76">
        <f>+IF(ISNUMBER(DATA!AJ1039),DATA!AJ1039,"n/a")</f>
        <v>900942.67</v>
      </c>
      <c r="L3687" s="77">
        <f>+IF(ISNUMBER(DATA!AK1039),DATA!AK1039,"n/a")</f>
        <v>0.68609918887853805</v>
      </c>
      <c r="M3687" s="66"/>
      <c r="N3687" s="66"/>
      <c r="O3687" s="66"/>
      <c r="P3687" s="66"/>
      <c r="Q3687" s="66"/>
      <c r="S3687" s="70"/>
      <c r="U3687" s="70"/>
      <c r="W3687" s="70"/>
      <c r="Y3687" s="70"/>
    </row>
    <row r="3688" spans="1:25" s="69" customFormat="1" x14ac:dyDescent="0.2">
      <c r="A3688" s="66" t="s">
        <v>28</v>
      </c>
      <c r="B3688" s="66" t="s">
        <v>24</v>
      </c>
      <c r="C3688" s="66" t="s">
        <v>0</v>
      </c>
      <c r="D3688" s="66" t="s">
        <v>280</v>
      </c>
      <c r="E3688" s="76">
        <f>+IF(ISNUMBER(DATA!F1040),DATA!F1040,"n/a")</f>
        <v>14936.06</v>
      </c>
      <c r="F3688" s="77">
        <f>+IF(ISNUMBER(DATA!G1040),DATA!G1040,"n/a")</f>
        <v>-0.10859454404280799</v>
      </c>
      <c r="G3688" s="76">
        <f>+IF(ISNUMBER(DATA!P1040),DATA!P1040,"n/a")</f>
        <v>52526.46</v>
      </c>
      <c r="H3688" s="77">
        <f>+IF(ISNUMBER(DATA!Q1040),DATA!Q1040,"n/a")</f>
        <v>-3.3902148825145501E-2</v>
      </c>
      <c r="I3688" s="76">
        <f>+IF(ISNUMBER(DATA!Z1040),DATA!Z1040,"n/a")</f>
        <v>103304.05</v>
      </c>
      <c r="J3688" s="77">
        <f>+IF(ISNUMBER(DATA!AA1040),DATA!AA1040,"n/a")</f>
        <v>-6.1022735505319899E-3</v>
      </c>
      <c r="K3688" s="76">
        <f>+IF(ISNUMBER(DATA!AJ1040),DATA!AJ1040,"n/a")</f>
        <v>295869.36</v>
      </c>
      <c r="L3688" s="77">
        <f>+IF(ISNUMBER(DATA!AK1040),DATA!AK1040,"n/a")</f>
        <v>0.122686652229726</v>
      </c>
      <c r="M3688" s="66"/>
      <c r="N3688" s="66"/>
      <c r="O3688" s="66"/>
      <c r="P3688" s="66"/>
      <c r="Q3688" s="66"/>
      <c r="S3688" s="70"/>
      <c r="U3688" s="70"/>
      <c r="W3688" s="70"/>
      <c r="Y3688" s="70"/>
    </row>
    <row r="3689" spans="1:25" s="69" customFormat="1" x14ac:dyDescent="0.2">
      <c r="A3689" s="66" t="s">
        <v>28</v>
      </c>
      <c r="B3689" s="66" t="s">
        <v>24</v>
      </c>
      <c r="C3689" s="66" t="s">
        <v>0</v>
      </c>
      <c r="D3689" s="66" t="s">
        <v>281</v>
      </c>
      <c r="E3689" s="76">
        <f>+IF(ISNUMBER(DATA!F1041),DATA!F1041,"n/a")</f>
        <v>40895.51</v>
      </c>
      <c r="F3689" s="77">
        <f>+IF(ISNUMBER(DATA!G1041),DATA!G1041,"n/a")</f>
        <v>1.5368003309122399E-2</v>
      </c>
      <c r="G3689" s="76">
        <f>+IF(ISNUMBER(DATA!P1041),DATA!P1041,"n/a")</f>
        <v>136924.96</v>
      </c>
      <c r="H3689" s="77">
        <f>+IF(ISNUMBER(DATA!Q1041),DATA!Q1041,"n/a")</f>
        <v>0.19001615050325699</v>
      </c>
      <c r="I3689" s="76">
        <f>+IF(ISNUMBER(DATA!Z1041),DATA!Z1041,"n/a")</f>
        <v>254971.51</v>
      </c>
      <c r="J3689" s="77">
        <f>+IF(ISNUMBER(DATA!AA1041),DATA!AA1041,"n/a")</f>
        <v>0.21623658836042201</v>
      </c>
      <c r="K3689" s="76">
        <f>+IF(ISNUMBER(DATA!AJ1041),DATA!AJ1041,"n/a")</f>
        <v>571595.06999999995</v>
      </c>
      <c r="L3689" s="77">
        <f>+IF(ISNUMBER(DATA!AK1041),DATA!AK1041,"n/a")</f>
        <v>0.40870229156632998</v>
      </c>
      <c r="M3689" s="66"/>
      <c r="N3689" s="66"/>
      <c r="O3689" s="66"/>
      <c r="P3689" s="66"/>
      <c r="Q3689" s="66"/>
      <c r="S3689" s="70"/>
      <c r="U3689" s="70"/>
      <c r="W3689" s="70"/>
      <c r="Y3689" s="70"/>
    </row>
    <row r="3690" spans="1:25" s="69" customFormat="1" x14ac:dyDescent="0.2">
      <c r="A3690" s="66" t="s">
        <v>28</v>
      </c>
      <c r="B3690" s="66" t="s">
        <v>24</v>
      </c>
      <c r="C3690" s="66" t="s">
        <v>0</v>
      </c>
      <c r="D3690" s="66" t="s">
        <v>282</v>
      </c>
      <c r="E3690" s="76">
        <f>+IF(ISNUMBER(DATA!F1042),DATA!F1042,"n/a")</f>
        <v>66114.62</v>
      </c>
      <c r="F3690" s="77">
        <f>+IF(ISNUMBER(DATA!G1042),DATA!G1042,"n/a")</f>
        <v>-7.7765276348389895E-2</v>
      </c>
      <c r="G3690" s="76">
        <f>+IF(ISNUMBER(DATA!P1042),DATA!P1042,"n/a")</f>
        <v>218822.15</v>
      </c>
      <c r="H3690" s="77">
        <f>+IF(ISNUMBER(DATA!Q1042),DATA!Q1042,"n/a")</f>
        <v>-6.6671389707186696E-2</v>
      </c>
      <c r="I3690" s="76">
        <f>+IF(ISNUMBER(DATA!Z1042),DATA!Z1042,"n/a")</f>
        <v>409231.47</v>
      </c>
      <c r="J3690" s="77">
        <f>+IF(ISNUMBER(DATA!AA1042),DATA!AA1042,"n/a")</f>
        <v>-1.2396463753478E-2</v>
      </c>
      <c r="K3690" s="76">
        <f>+IF(ISNUMBER(DATA!AJ1042),DATA!AJ1042,"n/a")</f>
        <v>882072.82</v>
      </c>
      <c r="L3690" s="77">
        <f>+IF(ISNUMBER(DATA!AK1042),DATA!AK1042,"n/a")</f>
        <v>0.117423707290575</v>
      </c>
      <c r="M3690" s="66"/>
      <c r="N3690" s="66"/>
      <c r="O3690" s="66"/>
      <c r="P3690" s="66"/>
      <c r="Q3690" s="66"/>
      <c r="S3690" s="70"/>
      <c r="U3690" s="70"/>
      <c r="W3690" s="70"/>
      <c r="Y3690" s="70"/>
    </row>
    <row r="3691" spans="1:25" s="69" customFormat="1" x14ac:dyDescent="0.2">
      <c r="A3691" s="66" t="s">
        <v>28</v>
      </c>
      <c r="B3691" s="66" t="s">
        <v>24</v>
      </c>
      <c r="C3691" s="66" t="s">
        <v>0</v>
      </c>
      <c r="D3691" s="66" t="s">
        <v>283</v>
      </c>
      <c r="E3691" s="76">
        <f>+IF(ISNUMBER(DATA!F1043),DATA!F1043,"n/a")</f>
        <v>81424.19</v>
      </c>
      <c r="F3691" s="77">
        <f>+IF(ISNUMBER(DATA!G1043),DATA!G1043,"n/a")</f>
        <v>6.1001446781240698E-2</v>
      </c>
      <c r="G3691" s="76">
        <f>+IF(ISNUMBER(DATA!P1043),DATA!P1043,"n/a")</f>
        <v>266588.03000000003</v>
      </c>
      <c r="H3691" s="77">
        <f>+IF(ISNUMBER(DATA!Q1043),DATA!Q1043,"n/a")</f>
        <v>0.111695001914278</v>
      </c>
      <c r="I3691" s="76">
        <f>+IF(ISNUMBER(DATA!Z1043),DATA!Z1043,"n/a")</f>
        <v>485609.11</v>
      </c>
      <c r="J3691" s="77">
        <f>+IF(ISNUMBER(DATA!AA1043),DATA!AA1043,"n/a")</f>
        <v>0.18838456636523601</v>
      </c>
      <c r="K3691" s="76">
        <f>+IF(ISNUMBER(DATA!AJ1043),DATA!AJ1043,"n/a")</f>
        <v>1044756.24</v>
      </c>
      <c r="L3691" s="77">
        <f>+IF(ISNUMBER(DATA!AK1043),DATA!AK1043,"n/a")</f>
        <v>0.37751389675448999</v>
      </c>
      <c r="M3691" s="66"/>
      <c r="N3691" s="66"/>
      <c r="O3691" s="66"/>
      <c r="P3691" s="66"/>
      <c r="Q3691" s="66"/>
      <c r="S3691" s="70"/>
      <c r="U3691" s="70"/>
      <c r="W3691" s="70"/>
      <c r="Y3691" s="70"/>
    </row>
    <row r="3692" spans="1:25" s="69" customFormat="1" x14ac:dyDescent="0.2">
      <c r="A3692" s="66" t="s">
        <v>28</v>
      </c>
      <c r="B3692" s="66" t="s">
        <v>24</v>
      </c>
      <c r="C3692" s="66" t="s">
        <v>0</v>
      </c>
      <c r="D3692" s="66" t="s">
        <v>284</v>
      </c>
      <c r="E3692" s="76">
        <f>+IF(ISNUMBER(DATA!F1044),DATA!F1044,"n/a")</f>
        <v>130639.32</v>
      </c>
      <c r="F3692" s="77">
        <f>+IF(ISNUMBER(DATA!G1044),DATA!G1044,"n/a")</f>
        <v>4.23845132643801E-2</v>
      </c>
      <c r="G3692" s="76">
        <f>+IF(ISNUMBER(DATA!P1044),DATA!P1044,"n/a")</f>
        <v>466186.32</v>
      </c>
      <c r="H3692" s="77">
        <f>+IF(ISNUMBER(DATA!Q1044),DATA!Q1044,"n/a")</f>
        <v>0.42843509424225401</v>
      </c>
      <c r="I3692" s="76">
        <f>+IF(ISNUMBER(DATA!Z1044),DATA!Z1044,"n/a")</f>
        <v>844061.44</v>
      </c>
      <c r="J3692" s="77">
        <f>+IF(ISNUMBER(DATA!AA1044),DATA!AA1044,"n/a")</f>
        <v>0.38260228481001501</v>
      </c>
      <c r="K3692" s="76">
        <f>+IF(ISNUMBER(DATA!AJ1044),DATA!AJ1044,"n/a")</f>
        <v>1668137.08</v>
      </c>
      <c r="L3692" s="77">
        <f>+IF(ISNUMBER(DATA!AK1044),DATA!AK1044,"n/a")</f>
        <v>0.48137532300075497</v>
      </c>
      <c r="M3692" s="66"/>
      <c r="N3692" s="66"/>
      <c r="O3692" s="66"/>
      <c r="P3692" s="66"/>
      <c r="Q3692" s="66"/>
      <c r="S3692" s="70"/>
      <c r="U3692" s="70"/>
      <c r="W3692" s="70"/>
      <c r="Y3692" s="70"/>
    </row>
    <row r="3693" spans="1:25" s="69" customFormat="1" x14ac:dyDescent="0.2">
      <c r="A3693" s="66" t="s">
        <v>28</v>
      </c>
      <c r="B3693" s="66" t="s">
        <v>24</v>
      </c>
      <c r="C3693" s="66" t="s">
        <v>0</v>
      </c>
      <c r="D3693" s="66" t="s">
        <v>285</v>
      </c>
      <c r="E3693" s="76">
        <f>+IF(ISNUMBER(DATA!F1045),DATA!F1045,"n/a")</f>
        <v>76442.17</v>
      </c>
      <c r="F3693" s="77">
        <f>+IF(ISNUMBER(DATA!G1045),DATA!G1045,"n/a")</f>
        <v>-0.117140489520383</v>
      </c>
      <c r="G3693" s="76">
        <f>+IF(ISNUMBER(DATA!P1045),DATA!P1045,"n/a")</f>
        <v>284928.67</v>
      </c>
      <c r="H3693" s="77">
        <f>+IF(ISNUMBER(DATA!Q1045),DATA!Q1045,"n/a")</f>
        <v>0.33766866825737302</v>
      </c>
      <c r="I3693" s="76">
        <f>+IF(ISNUMBER(DATA!Z1045),DATA!Z1045,"n/a")</f>
        <v>512458.39</v>
      </c>
      <c r="J3693" s="77">
        <f>+IF(ISNUMBER(DATA!AA1045),DATA!AA1045,"n/a")</f>
        <v>0.23962498408313199</v>
      </c>
      <c r="K3693" s="76">
        <f>+IF(ISNUMBER(DATA!AJ1045),DATA!AJ1045,"n/a")</f>
        <v>1015824.86</v>
      </c>
      <c r="L3693" s="77">
        <f>+IF(ISNUMBER(DATA!AK1045),DATA!AK1045,"n/a")</f>
        <v>0.18180901423880999</v>
      </c>
      <c r="M3693" s="66"/>
      <c r="N3693" s="66"/>
      <c r="O3693" s="66"/>
      <c r="P3693" s="66"/>
      <c r="Q3693" s="66"/>
      <c r="S3693" s="70"/>
      <c r="U3693" s="70"/>
      <c r="W3693" s="70"/>
      <c r="Y3693" s="70"/>
    </row>
    <row r="3694" spans="1:25" s="69" customFormat="1" x14ac:dyDescent="0.2">
      <c r="A3694" s="66" t="s">
        <v>28</v>
      </c>
      <c r="B3694" s="66" t="s">
        <v>24</v>
      </c>
      <c r="C3694" s="66" t="s">
        <v>0</v>
      </c>
      <c r="D3694" s="66" t="s">
        <v>286</v>
      </c>
      <c r="E3694" s="76">
        <f>+IF(ISNUMBER(DATA!F1046),DATA!F1046,"n/a")</f>
        <v>47013.81</v>
      </c>
      <c r="F3694" s="77">
        <f>+IF(ISNUMBER(DATA!G1046),DATA!G1046,"n/a")</f>
        <v>-4.9540847123722698E-3</v>
      </c>
      <c r="G3694" s="76">
        <f>+IF(ISNUMBER(DATA!P1046),DATA!P1046,"n/a")</f>
        <v>153864.32000000001</v>
      </c>
      <c r="H3694" s="77">
        <f>+IF(ISNUMBER(DATA!Q1046),DATA!Q1046,"n/a")</f>
        <v>6.6494177187960404E-3</v>
      </c>
      <c r="I3694" s="76">
        <f>+IF(ISNUMBER(DATA!Z1046),DATA!Z1046,"n/a")</f>
        <v>284606.43</v>
      </c>
      <c r="J3694" s="77">
        <f>+IF(ISNUMBER(DATA!AA1046),DATA!AA1046,"n/a")</f>
        <v>-1.1130884572082901E-2</v>
      </c>
      <c r="K3694" s="76">
        <f>+IF(ISNUMBER(DATA!AJ1046),DATA!AJ1046,"n/a")</f>
        <v>723906.67</v>
      </c>
      <c r="L3694" s="77">
        <f>+IF(ISNUMBER(DATA!AK1046),DATA!AK1046,"n/a")</f>
        <v>-4.0679988489325997E-2</v>
      </c>
      <c r="M3694" s="66"/>
      <c r="N3694" s="66"/>
      <c r="O3694" s="66"/>
      <c r="P3694" s="66"/>
      <c r="Q3694" s="66"/>
      <c r="S3694" s="70"/>
      <c r="U3694" s="70"/>
      <c r="W3694" s="70"/>
      <c r="Y3694" s="70"/>
    </row>
    <row r="3695" spans="1:25" s="69" customFormat="1" x14ac:dyDescent="0.2">
      <c r="A3695" s="66" t="s">
        <v>28</v>
      </c>
      <c r="B3695" s="66" t="s">
        <v>24</v>
      </c>
      <c r="C3695" s="66" t="s">
        <v>0</v>
      </c>
      <c r="D3695" s="66" t="s">
        <v>287</v>
      </c>
      <c r="E3695" s="76">
        <f>+IF(ISNUMBER(DATA!F1047),DATA!F1047,"n/a")</f>
        <v>49422.35</v>
      </c>
      <c r="F3695" s="77">
        <f>+IF(ISNUMBER(DATA!G1047),DATA!G1047,"n/a")</f>
        <v>-6.1107377080635003E-2</v>
      </c>
      <c r="G3695" s="76">
        <f>+IF(ISNUMBER(DATA!P1047),DATA!P1047,"n/a")</f>
        <v>170396.13</v>
      </c>
      <c r="H3695" s="77">
        <f>+IF(ISNUMBER(DATA!Q1047),DATA!Q1047,"n/a")</f>
        <v>-3.1625312320716602E-2</v>
      </c>
      <c r="I3695" s="76">
        <f>+IF(ISNUMBER(DATA!Z1047),DATA!Z1047,"n/a")</f>
        <v>323311.05</v>
      </c>
      <c r="J3695" s="77">
        <f>+IF(ISNUMBER(DATA!AA1047),DATA!AA1047,"n/a")</f>
        <v>-7.1763733615919395E-2</v>
      </c>
      <c r="K3695" s="76">
        <f>+IF(ISNUMBER(DATA!AJ1047),DATA!AJ1047,"n/a")</f>
        <v>867714.38</v>
      </c>
      <c r="L3695" s="77">
        <f>+IF(ISNUMBER(DATA!AK1047),DATA!AK1047,"n/a")</f>
        <v>-5.4363209943962897E-2</v>
      </c>
      <c r="M3695" s="66"/>
      <c r="N3695" s="66"/>
      <c r="O3695" s="66"/>
      <c r="P3695" s="66"/>
      <c r="Q3695" s="66"/>
      <c r="S3695" s="70"/>
      <c r="U3695" s="70"/>
      <c r="W3695" s="70"/>
      <c r="Y3695" s="70"/>
    </row>
    <row r="3696" spans="1:25" s="69" customFormat="1" x14ac:dyDescent="0.2">
      <c r="A3696" s="66" t="s">
        <v>28</v>
      </c>
      <c r="B3696" s="66" t="s">
        <v>24</v>
      </c>
      <c r="C3696" s="66" t="s">
        <v>0</v>
      </c>
      <c r="D3696" s="66" t="s">
        <v>288</v>
      </c>
      <c r="E3696" s="76">
        <f>+IF(ISNUMBER(DATA!F1048),DATA!F1048,"n/a")</f>
        <v>71282.960000000006</v>
      </c>
      <c r="F3696" s="77">
        <f>+IF(ISNUMBER(DATA!G1048),DATA!G1048,"n/a")</f>
        <v>-3.7048844776774198E-2</v>
      </c>
      <c r="G3696" s="76">
        <f>+IF(ISNUMBER(DATA!P1048),DATA!P1048,"n/a")</f>
        <v>233654.39999999999</v>
      </c>
      <c r="H3696" s="77">
        <f>+IF(ISNUMBER(DATA!Q1048),DATA!Q1048,"n/a")</f>
        <v>-2.24941228195255E-3</v>
      </c>
      <c r="I3696" s="76">
        <f>+IF(ISNUMBER(DATA!Z1048),DATA!Z1048,"n/a")</f>
        <v>421595.23</v>
      </c>
      <c r="J3696" s="77">
        <f>+IF(ISNUMBER(DATA!AA1048),DATA!AA1048,"n/a")</f>
        <v>5.7414945354906197E-2</v>
      </c>
      <c r="K3696" s="76">
        <f>+IF(ISNUMBER(DATA!AJ1048),DATA!AJ1048,"n/a")</f>
        <v>862516.85</v>
      </c>
      <c r="L3696" s="77">
        <f>+IF(ISNUMBER(DATA!AK1048),DATA!AK1048,"n/a")</f>
        <v>0.44614966610523599</v>
      </c>
      <c r="M3696" s="66"/>
      <c r="N3696" s="66"/>
      <c r="O3696" s="66"/>
      <c r="P3696" s="66"/>
      <c r="Q3696" s="66"/>
      <c r="S3696" s="70"/>
      <c r="U3696" s="70"/>
      <c r="W3696" s="70"/>
      <c r="Y3696" s="70"/>
    </row>
    <row r="3697" spans="1:25" s="69" customFormat="1" x14ac:dyDescent="0.2">
      <c r="A3697" s="66" t="s">
        <v>28</v>
      </c>
      <c r="B3697" s="66" t="s">
        <v>24</v>
      </c>
      <c r="C3697" s="66" t="s">
        <v>0</v>
      </c>
      <c r="D3697" s="66" t="s">
        <v>289</v>
      </c>
      <c r="E3697" s="76">
        <f>+IF(ISNUMBER(DATA!F1049),DATA!F1049,"n/a")</f>
        <v>42871.13</v>
      </c>
      <c r="F3697" s="77">
        <f>+IF(ISNUMBER(DATA!G1049),DATA!G1049,"n/a")</f>
        <v>-6.6860196835723001E-2</v>
      </c>
      <c r="G3697" s="76">
        <f>+IF(ISNUMBER(DATA!P1049),DATA!P1049,"n/a")</f>
        <v>141223.28</v>
      </c>
      <c r="H3697" s="77">
        <f>+IF(ISNUMBER(DATA!Q1049),DATA!Q1049,"n/a")</f>
        <v>9.6742698582934397E-2</v>
      </c>
      <c r="I3697" s="76">
        <f>+IF(ISNUMBER(DATA!Z1049),DATA!Z1049,"n/a")</f>
        <v>260227.36</v>
      </c>
      <c r="J3697" s="77">
        <f>+IF(ISNUMBER(DATA!AA1049),DATA!AA1049,"n/a")</f>
        <v>0.13876033720040801</v>
      </c>
      <c r="K3697" s="76">
        <f>+IF(ISNUMBER(DATA!AJ1049),DATA!AJ1049,"n/a")</f>
        <v>552416.13</v>
      </c>
      <c r="L3697" s="77">
        <f>+IF(ISNUMBER(DATA!AK1049),DATA!AK1049,"n/a")</f>
        <v>0.38942568267314298</v>
      </c>
      <c r="M3697" s="66"/>
      <c r="N3697" s="66"/>
      <c r="O3697" s="66"/>
      <c r="P3697" s="66"/>
      <c r="Q3697" s="66"/>
      <c r="S3697" s="70"/>
      <c r="U3697" s="70"/>
      <c r="W3697" s="70"/>
      <c r="Y3697" s="70"/>
    </row>
    <row r="3698" spans="1:25" s="69" customFormat="1" x14ac:dyDescent="0.2">
      <c r="A3698" s="66" t="s">
        <v>28</v>
      </c>
      <c r="B3698" s="66" t="s">
        <v>24</v>
      </c>
      <c r="C3698" s="66" t="s">
        <v>0</v>
      </c>
      <c r="D3698" s="66" t="s">
        <v>290</v>
      </c>
      <c r="E3698" s="76">
        <f>+IF(ISNUMBER(DATA!F1050),DATA!F1050,"n/a")</f>
        <v>32065.24</v>
      </c>
      <c r="F3698" s="77">
        <f>+IF(ISNUMBER(DATA!G1050),DATA!G1050,"n/a")</f>
        <v>0.228732152573938</v>
      </c>
      <c r="G3698" s="76">
        <f>+IF(ISNUMBER(DATA!P1050),DATA!P1050,"n/a")</f>
        <v>100003.28</v>
      </c>
      <c r="H3698" s="77">
        <f>+IF(ISNUMBER(DATA!Q1050),DATA!Q1050,"n/a")</f>
        <v>0.19180181653241801</v>
      </c>
      <c r="I3698" s="76">
        <f>+IF(ISNUMBER(DATA!Z1050),DATA!Z1050,"n/a")</f>
        <v>179456.92</v>
      </c>
      <c r="J3698" s="77">
        <f>+IF(ISNUMBER(DATA!AA1050),DATA!AA1050,"n/a")</f>
        <v>0.186956770776631</v>
      </c>
      <c r="K3698" s="76">
        <f>+IF(ISNUMBER(DATA!AJ1050),DATA!AJ1050,"n/a")</f>
        <v>356219.3</v>
      </c>
      <c r="L3698" s="77">
        <f>+IF(ISNUMBER(DATA!AK1050),DATA!AK1050,"n/a")</f>
        <v>9.9971016932645304E-2</v>
      </c>
      <c r="M3698" s="66"/>
      <c r="N3698" s="66"/>
      <c r="O3698" s="66"/>
      <c r="P3698" s="66"/>
      <c r="Q3698" s="66"/>
      <c r="S3698" s="70"/>
      <c r="U3698" s="70"/>
      <c r="W3698" s="70"/>
      <c r="Y3698" s="70"/>
    </row>
    <row r="3699" spans="1:25" s="69" customFormat="1" x14ac:dyDescent="0.2">
      <c r="A3699" s="66" t="s">
        <v>28</v>
      </c>
      <c r="B3699" s="66" t="s">
        <v>24</v>
      </c>
      <c r="C3699" s="66" t="s">
        <v>0</v>
      </c>
      <c r="D3699" s="66" t="s">
        <v>291</v>
      </c>
      <c r="E3699" s="76">
        <f>+IF(ISNUMBER(DATA!F1051),DATA!F1051,"n/a")</f>
        <v>17880.36</v>
      </c>
      <c r="F3699" s="77">
        <f>+IF(ISNUMBER(DATA!G1051),DATA!G1051,"n/a")</f>
        <v>2.3864495293066799E-2</v>
      </c>
      <c r="G3699" s="76">
        <f>+IF(ISNUMBER(DATA!P1051),DATA!P1051,"n/a")</f>
        <v>59701.99</v>
      </c>
      <c r="H3699" s="77">
        <f>+IF(ISNUMBER(DATA!Q1051),DATA!Q1051,"n/a")</f>
        <v>2.6974645580844898E-2</v>
      </c>
      <c r="I3699" s="76">
        <f>+IF(ISNUMBER(DATA!Z1051),DATA!Z1051,"n/a")</f>
        <v>112964.11</v>
      </c>
      <c r="J3699" s="77">
        <f>+IF(ISNUMBER(DATA!AA1051),DATA!AA1051,"n/a")</f>
        <v>1.93871428518573E-2</v>
      </c>
      <c r="K3699" s="76">
        <f>+IF(ISNUMBER(DATA!AJ1051),DATA!AJ1051,"n/a")</f>
        <v>272468.32</v>
      </c>
      <c r="L3699" s="77">
        <f>+IF(ISNUMBER(DATA!AK1051),DATA!AK1051,"n/a")</f>
        <v>0.192982729600021</v>
      </c>
      <c r="M3699" s="66"/>
      <c r="N3699" s="66"/>
      <c r="O3699" s="66"/>
      <c r="P3699" s="66"/>
      <c r="Q3699" s="66"/>
      <c r="S3699" s="70"/>
      <c r="U3699" s="70"/>
      <c r="W3699" s="70"/>
      <c r="Y3699" s="70"/>
    </row>
    <row r="3700" spans="1:25" s="69" customFormat="1" x14ac:dyDescent="0.2">
      <c r="A3700" s="66" t="s">
        <v>28</v>
      </c>
      <c r="B3700" s="66" t="s">
        <v>24</v>
      </c>
      <c r="C3700" s="66" t="s">
        <v>0</v>
      </c>
      <c r="D3700" s="66" t="s">
        <v>292</v>
      </c>
      <c r="E3700" s="76">
        <f>+IF(ISNUMBER(DATA!F1052),DATA!F1052,"n/a")</f>
        <v>151926.51999999999</v>
      </c>
      <c r="F3700" s="77">
        <f>+IF(ISNUMBER(DATA!G1052),DATA!G1052,"n/a")</f>
        <v>1.64840381320378E-2</v>
      </c>
      <c r="G3700" s="76">
        <f>+IF(ISNUMBER(DATA!P1052),DATA!P1052,"n/a")</f>
        <v>496389.13</v>
      </c>
      <c r="H3700" s="77">
        <f>+IF(ISNUMBER(DATA!Q1052),DATA!Q1052,"n/a")</f>
        <v>5.9529063666407601E-4</v>
      </c>
      <c r="I3700" s="76">
        <f>+IF(ISNUMBER(DATA!Z1052),DATA!Z1052,"n/a")</f>
        <v>948806.01</v>
      </c>
      <c r="J3700" s="77">
        <f>+IF(ISNUMBER(DATA!AA1052),DATA!AA1052,"n/a")</f>
        <v>6.8867756503824207E-2</v>
      </c>
      <c r="K3700" s="76">
        <f>+IF(ISNUMBER(DATA!AJ1052),DATA!AJ1052,"n/a")</f>
        <v>1908884.24</v>
      </c>
      <c r="L3700" s="77">
        <f>+IF(ISNUMBER(DATA!AK1052),DATA!AK1052,"n/a")</f>
        <v>0.16938419691600101</v>
      </c>
      <c r="M3700" s="66"/>
      <c r="N3700" s="66"/>
      <c r="O3700" s="66"/>
      <c r="P3700" s="66"/>
      <c r="Q3700" s="66"/>
      <c r="S3700" s="70"/>
      <c r="U3700" s="70"/>
      <c r="W3700" s="70"/>
      <c r="Y3700" s="70"/>
    </row>
    <row r="3701" spans="1:25" s="69" customFormat="1" x14ac:dyDescent="0.2">
      <c r="A3701" s="66" t="s">
        <v>28</v>
      </c>
      <c r="B3701" s="66" t="s">
        <v>24</v>
      </c>
      <c r="C3701" s="66" t="s">
        <v>0</v>
      </c>
      <c r="D3701" s="66" t="s">
        <v>293</v>
      </c>
      <c r="E3701" s="76">
        <f>+IF(ISNUMBER(DATA!F1053),DATA!F1053,"n/a")</f>
        <v>20986.3</v>
      </c>
      <c r="F3701" s="77">
        <f>+IF(ISNUMBER(DATA!G1053),DATA!G1053,"n/a")</f>
        <v>-0.17460383635002799</v>
      </c>
      <c r="G3701" s="76">
        <f>+IF(ISNUMBER(DATA!P1053),DATA!P1053,"n/a")</f>
        <v>72148.23</v>
      </c>
      <c r="H3701" s="77">
        <f>+IF(ISNUMBER(DATA!Q1053),DATA!Q1053,"n/a")</f>
        <v>7.8385852187114205E-2</v>
      </c>
      <c r="I3701" s="76">
        <f>+IF(ISNUMBER(DATA!Z1053),DATA!Z1053,"n/a")</f>
        <v>129993.09</v>
      </c>
      <c r="J3701" s="77">
        <f>+IF(ISNUMBER(DATA!AA1053),DATA!AA1053,"n/a")</f>
        <v>0.103246628532476</v>
      </c>
      <c r="K3701" s="76">
        <f>+IF(ISNUMBER(DATA!AJ1053),DATA!AJ1053,"n/a")</f>
        <v>269743.59999999998</v>
      </c>
      <c r="L3701" s="77">
        <f>+IF(ISNUMBER(DATA!AK1053),DATA!AK1053,"n/a")</f>
        <v>0.48630839181638702</v>
      </c>
      <c r="M3701" s="66"/>
      <c r="N3701" s="66"/>
      <c r="O3701" s="66"/>
      <c r="P3701" s="66"/>
      <c r="Q3701" s="66"/>
      <c r="S3701" s="70"/>
      <c r="U3701" s="70"/>
      <c r="W3701" s="70"/>
      <c r="Y3701" s="70"/>
    </row>
    <row r="3702" spans="1:25" s="69" customFormat="1" x14ac:dyDescent="0.2">
      <c r="A3702" s="66" t="s">
        <v>28</v>
      </c>
      <c r="B3702" s="66" t="s">
        <v>24</v>
      </c>
      <c r="C3702" s="66" t="s">
        <v>0</v>
      </c>
      <c r="D3702" s="66" t="s">
        <v>294</v>
      </c>
      <c r="E3702" s="76">
        <f>+IF(ISNUMBER(DATA!F1054),DATA!F1054,"n/a")</f>
        <v>95109.91</v>
      </c>
      <c r="F3702" s="77">
        <f>+IF(ISNUMBER(DATA!G1054),DATA!G1054,"n/a")</f>
        <v>0.16268028682326599</v>
      </c>
      <c r="G3702" s="76">
        <f>+IF(ISNUMBER(DATA!P1054),DATA!P1054,"n/a")</f>
        <v>306129.90000000002</v>
      </c>
      <c r="H3702" s="77">
        <f>+IF(ISNUMBER(DATA!Q1054),DATA!Q1054,"n/a")</f>
        <v>9.6859383104268199E-2</v>
      </c>
      <c r="I3702" s="76">
        <f>+IF(ISNUMBER(DATA!Z1054),DATA!Z1054,"n/a")</f>
        <v>563683.38</v>
      </c>
      <c r="J3702" s="77">
        <f>+IF(ISNUMBER(DATA!AA1054),DATA!AA1054,"n/a")</f>
        <v>0.101162032712451</v>
      </c>
      <c r="K3702" s="76">
        <f>+IF(ISNUMBER(DATA!AJ1054),DATA!AJ1054,"n/a")</f>
        <v>1119601.93</v>
      </c>
      <c r="L3702" s="77">
        <f>+IF(ISNUMBER(DATA!AK1054),DATA!AK1054,"n/a")</f>
        <v>8.2061316682916399E-2</v>
      </c>
      <c r="M3702" s="66"/>
      <c r="N3702" s="66"/>
      <c r="O3702" s="66"/>
      <c r="P3702" s="66"/>
      <c r="Q3702" s="66"/>
      <c r="S3702" s="70"/>
      <c r="U3702" s="70"/>
      <c r="W3702" s="70"/>
      <c r="Y3702" s="70"/>
    </row>
    <row r="3703" spans="1:25" s="69" customFormat="1" x14ac:dyDescent="0.2">
      <c r="A3703" s="66" t="s">
        <v>28</v>
      </c>
      <c r="B3703" s="66" t="s">
        <v>24</v>
      </c>
      <c r="C3703" s="66" t="s">
        <v>0</v>
      </c>
      <c r="D3703" s="66" t="s">
        <v>295</v>
      </c>
      <c r="E3703" s="76">
        <f>+IF(ISNUMBER(DATA!F1055),DATA!F1055,"n/a")</f>
        <v>19551.03</v>
      </c>
      <c r="F3703" s="77">
        <f>+IF(ISNUMBER(DATA!G1055),DATA!G1055,"n/a")</f>
        <v>-0.46799006350312999</v>
      </c>
      <c r="G3703" s="76">
        <f>+IF(ISNUMBER(DATA!P1055),DATA!P1055,"n/a")</f>
        <v>68519.55</v>
      </c>
      <c r="H3703" s="77">
        <f>+IF(ISNUMBER(DATA!Q1055),DATA!Q1055,"n/a")</f>
        <v>-0.22273523445315599</v>
      </c>
      <c r="I3703" s="76">
        <f>+IF(ISNUMBER(DATA!Z1055),DATA!Z1055,"n/a")</f>
        <v>138925.07999999999</v>
      </c>
      <c r="J3703" s="77">
        <f>+IF(ISNUMBER(DATA!AA1055),DATA!AA1055,"n/a")</f>
        <v>-7.9322737139950403E-2</v>
      </c>
      <c r="K3703" s="76">
        <f>+IF(ISNUMBER(DATA!AJ1055),DATA!AJ1055,"n/a")</f>
        <v>325536.28999999998</v>
      </c>
      <c r="L3703" s="77">
        <f>+IF(ISNUMBER(DATA!AK1055),DATA!AK1055,"n/a")</f>
        <v>1.9506672655457101E-2</v>
      </c>
      <c r="M3703" s="66"/>
      <c r="N3703" s="66"/>
      <c r="O3703" s="66"/>
      <c r="P3703" s="66"/>
      <c r="Q3703" s="66"/>
      <c r="S3703" s="70"/>
      <c r="U3703" s="70"/>
      <c r="W3703" s="70"/>
      <c r="Y3703" s="70"/>
    </row>
    <row r="3704" spans="1:25" s="69" customFormat="1" x14ac:dyDescent="0.2">
      <c r="A3704" s="66" t="s">
        <v>28</v>
      </c>
      <c r="B3704" s="66" t="s">
        <v>24</v>
      </c>
      <c r="C3704" s="66" t="s">
        <v>0</v>
      </c>
      <c r="D3704" s="66" t="s">
        <v>296</v>
      </c>
      <c r="E3704" s="76">
        <f>+IF(ISNUMBER(DATA!F1056),DATA!F1056,"n/a")</f>
        <v>17854.080000000002</v>
      </c>
      <c r="F3704" s="77">
        <f>+IF(ISNUMBER(DATA!G1056),DATA!G1056,"n/a")</f>
        <v>-0.41658214214758499</v>
      </c>
      <c r="G3704" s="76">
        <f>+IF(ISNUMBER(DATA!P1056),DATA!P1056,"n/a")</f>
        <v>65737.429999999993</v>
      </c>
      <c r="H3704" s="77">
        <f>+IF(ISNUMBER(DATA!Q1056),DATA!Q1056,"n/a")</f>
        <v>-0.197996083032489</v>
      </c>
      <c r="I3704" s="76">
        <f>+IF(ISNUMBER(DATA!Z1056),DATA!Z1056,"n/a")</f>
        <v>128840.28</v>
      </c>
      <c r="J3704" s="77">
        <f>+IF(ISNUMBER(DATA!AA1056),DATA!AA1056,"n/a")</f>
        <v>-0.118438947890235</v>
      </c>
      <c r="K3704" s="76">
        <f>+IF(ISNUMBER(DATA!AJ1056),DATA!AJ1056,"n/a")</f>
        <v>311305.39</v>
      </c>
      <c r="L3704" s="77">
        <f>+IF(ISNUMBER(DATA!AK1056),DATA!AK1056,"n/a")</f>
        <v>-6.2957932626607704E-2</v>
      </c>
      <c r="M3704" s="66"/>
      <c r="N3704" s="66"/>
      <c r="O3704" s="66"/>
      <c r="P3704" s="66"/>
      <c r="Q3704" s="66"/>
      <c r="S3704" s="70"/>
      <c r="U3704" s="70"/>
      <c r="W3704" s="70"/>
      <c r="Y3704" s="70"/>
    </row>
    <row r="3705" spans="1:25" s="69" customFormat="1" x14ac:dyDescent="0.2">
      <c r="A3705" s="66" t="s">
        <v>28</v>
      </c>
      <c r="B3705" s="66" t="s">
        <v>24</v>
      </c>
      <c r="C3705" s="66" t="s">
        <v>0</v>
      </c>
      <c r="D3705" s="66" t="s">
        <v>297</v>
      </c>
      <c r="E3705" s="76">
        <f>+IF(ISNUMBER(DATA!F1057),DATA!F1057,"n/a")</f>
        <v>21919.61</v>
      </c>
      <c r="F3705" s="77">
        <f>+IF(ISNUMBER(DATA!G1057),DATA!G1057,"n/a")</f>
        <v>-1.73566063770745E-2</v>
      </c>
      <c r="G3705" s="76">
        <f>+IF(ISNUMBER(DATA!P1057),DATA!P1057,"n/a")</f>
        <v>68488.92</v>
      </c>
      <c r="H3705" s="77">
        <f>+IF(ISNUMBER(DATA!Q1057),DATA!Q1057,"n/a")</f>
        <v>-8.0538779057136908E-3</v>
      </c>
      <c r="I3705" s="76">
        <f>+IF(ISNUMBER(DATA!Z1057),DATA!Z1057,"n/a")</f>
        <v>123035.75</v>
      </c>
      <c r="J3705" s="77">
        <f>+IF(ISNUMBER(DATA!AA1057),DATA!AA1057,"n/a")</f>
        <v>4.1948161457747997E-2</v>
      </c>
      <c r="K3705" s="76">
        <f>+IF(ISNUMBER(DATA!AJ1057),DATA!AJ1057,"n/a")</f>
        <v>274515.44</v>
      </c>
      <c r="L3705" s="77">
        <f>+IF(ISNUMBER(DATA!AK1057),DATA!AK1057,"n/a")</f>
        <v>0.41966125943194199</v>
      </c>
      <c r="M3705" s="66"/>
      <c r="N3705" s="66"/>
      <c r="O3705" s="66"/>
      <c r="P3705" s="66"/>
      <c r="Q3705" s="66"/>
      <c r="S3705" s="70"/>
      <c r="U3705" s="70"/>
      <c r="W3705" s="70"/>
      <c r="Y3705" s="70"/>
    </row>
    <row r="3706" spans="1:25" s="69" customFormat="1" x14ac:dyDescent="0.2">
      <c r="A3706" s="66" t="s">
        <v>28</v>
      </c>
      <c r="B3706" s="66" t="s">
        <v>24</v>
      </c>
      <c r="C3706" s="66" t="s">
        <v>0</v>
      </c>
      <c r="D3706" s="66" t="s">
        <v>298</v>
      </c>
      <c r="E3706" s="76">
        <f>+IF(ISNUMBER(DATA!F1058),DATA!F1058,"n/a")</f>
        <v>40168.639999999999</v>
      </c>
      <c r="F3706" s="77">
        <f>+IF(ISNUMBER(DATA!G1058),DATA!G1058,"n/a")</f>
        <v>0.138867427884172</v>
      </c>
      <c r="G3706" s="76">
        <f>+IF(ISNUMBER(DATA!P1058),DATA!P1058,"n/a")</f>
        <v>120797.58</v>
      </c>
      <c r="H3706" s="77">
        <f>+IF(ISNUMBER(DATA!Q1058),DATA!Q1058,"n/a")</f>
        <v>0.139948463482888</v>
      </c>
      <c r="I3706" s="76">
        <f>+IF(ISNUMBER(DATA!Z1058),DATA!Z1058,"n/a")</f>
        <v>210081.53</v>
      </c>
      <c r="J3706" s="77">
        <f>+IF(ISNUMBER(DATA!AA1058),DATA!AA1058,"n/a")</f>
        <v>0.15492450659607299</v>
      </c>
      <c r="K3706" s="76">
        <f>+IF(ISNUMBER(DATA!AJ1058),DATA!AJ1058,"n/a")</f>
        <v>439840.25</v>
      </c>
      <c r="L3706" s="77">
        <f>+IF(ISNUMBER(DATA!AK1058),DATA!AK1058,"n/a")</f>
        <v>0.150784920215492</v>
      </c>
      <c r="M3706" s="66"/>
      <c r="N3706" s="66"/>
      <c r="O3706" s="66"/>
      <c r="P3706" s="66"/>
      <c r="Q3706" s="66"/>
      <c r="S3706" s="70"/>
      <c r="U3706" s="70"/>
      <c r="W3706" s="70"/>
      <c r="Y3706" s="70"/>
    </row>
    <row r="3707" spans="1:25" s="69" customFormat="1" x14ac:dyDescent="0.2">
      <c r="A3707" s="66" t="s">
        <v>28</v>
      </c>
      <c r="B3707" s="66" t="s">
        <v>24</v>
      </c>
      <c r="C3707" s="66" t="s">
        <v>0</v>
      </c>
      <c r="D3707" s="66" t="s">
        <v>299</v>
      </c>
      <c r="E3707" s="76">
        <f>+IF(ISNUMBER(DATA!F1059),DATA!F1059,"n/a")</f>
        <v>190171.24</v>
      </c>
      <c r="F3707" s="77">
        <f>+IF(ISNUMBER(DATA!G1059),DATA!G1059,"n/a")</f>
        <v>-0.16329588611500401</v>
      </c>
      <c r="G3707" s="76">
        <f>+IF(ISNUMBER(DATA!P1059),DATA!P1059,"n/a")</f>
        <v>634005.38</v>
      </c>
      <c r="H3707" s="77">
        <f>+IF(ISNUMBER(DATA!Q1059),DATA!Q1059,"n/a")</f>
        <v>-0.17561918860344</v>
      </c>
      <c r="I3707" s="76">
        <f>+IF(ISNUMBER(DATA!Z1059),DATA!Z1059,"n/a")</f>
        <v>1254040.9099999999</v>
      </c>
      <c r="J3707" s="77">
        <f>+IF(ISNUMBER(DATA!AA1059),DATA!AA1059,"n/a")</f>
        <v>-0.16622800210225999</v>
      </c>
      <c r="K3707" s="76">
        <f>+IF(ISNUMBER(DATA!AJ1059),DATA!AJ1059,"n/a")</f>
        <v>3408267.81</v>
      </c>
      <c r="L3707" s="77">
        <f>+IF(ISNUMBER(DATA!AK1059),DATA!AK1059,"n/a")</f>
        <v>-4.04127607078551E-2</v>
      </c>
      <c r="M3707" s="66"/>
      <c r="N3707" s="66"/>
      <c r="O3707" s="66"/>
      <c r="P3707" s="66"/>
      <c r="Q3707" s="66"/>
      <c r="S3707" s="70"/>
      <c r="U3707" s="70"/>
      <c r="W3707" s="70"/>
      <c r="Y3707" s="70"/>
    </row>
    <row r="3708" spans="1:25" s="69" customFormat="1" x14ac:dyDescent="0.2">
      <c r="A3708" s="66" t="s">
        <v>28</v>
      </c>
      <c r="B3708" s="66" t="s">
        <v>24</v>
      </c>
      <c r="C3708" s="66" t="s">
        <v>0</v>
      </c>
      <c r="D3708" s="66" t="s">
        <v>300</v>
      </c>
      <c r="E3708" s="76">
        <f>+IF(ISNUMBER(DATA!F1060),DATA!F1060,"n/a")</f>
        <v>60747.5</v>
      </c>
      <c r="F3708" s="77">
        <f>+IF(ISNUMBER(DATA!G1060),DATA!G1060,"n/a")</f>
        <v>-0.11826517375680801</v>
      </c>
      <c r="G3708" s="76">
        <f>+IF(ISNUMBER(DATA!P1060),DATA!P1060,"n/a")</f>
        <v>213471.45</v>
      </c>
      <c r="H3708" s="77">
        <f>+IF(ISNUMBER(DATA!Q1060),DATA!Q1060,"n/a")</f>
        <v>-5.9552972840046098E-2</v>
      </c>
      <c r="I3708" s="76">
        <f>+IF(ISNUMBER(DATA!Z1060),DATA!Z1060,"n/a")</f>
        <v>394121.11</v>
      </c>
      <c r="J3708" s="77">
        <f>+IF(ISNUMBER(DATA!AA1060),DATA!AA1060,"n/a")</f>
        <v>-6.2945638684249405E-2</v>
      </c>
      <c r="K3708" s="76">
        <f>+IF(ISNUMBER(DATA!AJ1060),DATA!AJ1060,"n/a")</f>
        <v>1017796.8</v>
      </c>
      <c r="L3708" s="77">
        <f>+IF(ISNUMBER(DATA!AK1060),DATA!AK1060,"n/a")</f>
        <v>-2.9236682722113602E-2</v>
      </c>
      <c r="M3708" s="66"/>
      <c r="N3708" s="66"/>
      <c r="O3708" s="66"/>
      <c r="P3708" s="66"/>
      <c r="Q3708" s="66"/>
      <c r="S3708" s="70"/>
      <c r="U3708" s="70"/>
      <c r="W3708" s="70"/>
      <c r="Y3708" s="70"/>
    </row>
    <row r="3709" spans="1:25" s="69" customFormat="1" x14ac:dyDescent="0.2">
      <c r="A3709" s="66" t="s">
        <v>28</v>
      </c>
      <c r="B3709" s="66" t="s">
        <v>24</v>
      </c>
      <c r="C3709" s="66" t="s">
        <v>0</v>
      </c>
      <c r="D3709" s="66" t="s">
        <v>301</v>
      </c>
      <c r="E3709" s="76">
        <f>+IF(ISNUMBER(DATA!F1061),DATA!F1061,"n/a")</f>
        <v>15102.58</v>
      </c>
      <c r="F3709" s="77">
        <f>+IF(ISNUMBER(DATA!G1061),DATA!G1061,"n/a")</f>
        <v>0.28703250778479</v>
      </c>
      <c r="G3709" s="76">
        <f>+IF(ISNUMBER(DATA!P1061),DATA!P1061,"n/a")</f>
        <v>50315.91</v>
      </c>
      <c r="H3709" s="77">
        <f>+IF(ISNUMBER(DATA!Q1061),DATA!Q1061,"n/a")</f>
        <v>0.20156364028870399</v>
      </c>
      <c r="I3709" s="76">
        <f>+IF(ISNUMBER(DATA!Z1061),DATA!Z1061,"n/a")</f>
        <v>85584.63</v>
      </c>
      <c r="J3709" s="77">
        <f>+IF(ISNUMBER(DATA!AA1061),DATA!AA1061,"n/a")</f>
        <v>0.20912303058387399</v>
      </c>
      <c r="K3709" s="76">
        <f>+IF(ISNUMBER(DATA!AJ1061),DATA!AJ1061,"n/a")</f>
        <v>201807.71</v>
      </c>
      <c r="L3709" s="77">
        <f>+IF(ISNUMBER(DATA!AK1061),DATA!AK1061,"n/a")</f>
        <v>0.62278696660756905</v>
      </c>
      <c r="M3709" s="66"/>
      <c r="N3709" s="66"/>
      <c r="O3709" s="66"/>
      <c r="P3709" s="66"/>
      <c r="Q3709" s="66"/>
      <c r="S3709" s="70"/>
      <c r="U3709" s="70"/>
      <c r="W3709" s="70"/>
      <c r="Y3709" s="70"/>
    </row>
    <row r="3710" spans="1:25" s="69" customFormat="1" x14ac:dyDescent="0.2">
      <c r="A3710" s="66" t="s">
        <v>28</v>
      </c>
      <c r="B3710" s="66" t="s">
        <v>24</v>
      </c>
      <c r="C3710" s="66" t="s">
        <v>0</v>
      </c>
      <c r="D3710" s="66" t="s">
        <v>302</v>
      </c>
      <c r="E3710" s="76">
        <f>+IF(ISNUMBER(DATA!F1062),DATA!F1062,"n/a")</f>
        <v>55543.06</v>
      </c>
      <c r="F3710" s="77">
        <f>+IF(ISNUMBER(DATA!G1062),DATA!G1062,"n/a")</f>
        <v>0.16478125380095399</v>
      </c>
      <c r="G3710" s="76">
        <f>+IF(ISNUMBER(DATA!P1062),DATA!P1062,"n/a")</f>
        <v>173662.48</v>
      </c>
      <c r="H3710" s="77">
        <f>+IF(ISNUMBER(DATA!Q1062),DATA!Q1062,"n/a")</f>
        <v>8.1890786161290599E-2</v>
      </c>
      <c r="I3710" s="76">
        <f>+IF(ISNUMBER(DATA!Z1062),DATA!Z1062,"n/a")</f>
        <v>314289.98</v>
      </c>
      <c r="J3710" s="77">
        <f>+IF(ISNUMBER(DATA!AA1062),DATA!AA1062,"n/a")</f>
        <v>6.5041476097630099E-2</v>
      </c>
      <c r="K3710" s="76">
        <f>+IF(ISNUMBER(DATA!AJ1062),DATA!AJ1062,"n/a")</f>
        <v>656367.15</v>
      </c>
      <c r="L3710" s="77">
        <f>+IF(ISNUMBER(DATA!AK1062),DATA!AK1062,"n/a")</f>
        <v>-2.8964721617896999E-4</v>
      </c>
      <c r="M3710" s="66"/>
      <c r="N3710" s="66"/>
      <c r="O3710" s="66"/>
      <c r="P3710" s="66"/>
      <c r="Q3710" s="66"/>
      <c r="S3710" s="70"/>
      <c r="U3710" s="70"/>
      <c r="W3710" s="70"/>
      <c r="Y3710" s="70"/>
    </row>
    <row r="3711" spans="1:25" s="69" customFormat="1" x14ac:dyDescent="0.2">
      <c r="A3711" s="66" t="s">
        <v>28</v>
      </c>
      <c r="B3711" s="66" t="s">
        <v>24</v>
      </c>
      <c r="C3711" s="66" t="s">
        <v>0</v>
      </c>
      <c r="D3711" s="66" t="s">
        <v>303</v>
      </c>
      <c r="E3711" s="76">
        <f>+IF(ISNUMBER(DATA!F1063),DATA!F1063,"n/a")</f>
        <v>39084.75</v>
      </c>
      <c r="F3711" s="77">
        <f>+IF(ISNUMBER(DATA!G1063),DATA!G1063,"n/a")</f>
        <v>-0.17765950530490299</v>
      </c>
      <c r="G3711" s="76">
        <f>+IF(ISNUMBER(DATA!P1063),DATA!P1063,"n/a")</f>
        <v>136302.10999999999</v>
      </c>
      <c r="H3711" s="77">
        <f>+IF(ISNUMBER(DATA!Q1063),DATA!Q1063,"n/a")</f>
        <v>2.1824422395135799E-2</v>
      </c>
      <c r="I3711" s="76">
        <f>+IF(ISNUMBER(DATA!Z1063),DATA!Z1063,"n/a")</f>
        <v>253491.83</v>
      </c>
      <c r="J3711" s="77">
        <f>+IF(ISNUMBER(DATA!AA1063),DATA!AA1063,"n/a")</f>
        <v>2.9664430686077499E-2</v>
      </c>
      <c r="K3711" s="76">
        <f>+IF(ISNUMBER(DATA!AJ1063),DATA!AJ1063,"n/a")</f>
        <v>532916.19999999995</v>
      </c>
      <c r="L3711" s="77">
        <f>+IF(ISNUMBER(DATA!AK1063),DATA!AK1063,"n/a")</f>
        <v>0.17857643617635299</v>
      </c>
      <c r="M3711" s="66"/>
      <c r="N3711" s="66"/>
      <c r="O3711" s="66"/>
      <c r="P3711" s="66"/>
      <c r="Q3711" s="66"/>
      <c r="S3711" s="70"/>
      <c r="U3711" s="70"/>
      <c r="W3711" s="70"/>
      <c r="Y3711" s="70"/>
    </row>
    <row r="3712" spans="1:25" s="69" customFormat="1" x14ac:dyDescent="0.2">
      <c r="A3712" s="66" t="s">
        <v>28</v>
      </c>
      <c r="B3712" s="66" t="s">
        <v>24</v>
      </c>
      <c r="C3712" s="66" t="s">
        <v>0</v>
      </c>
      <c r="D3712" s="66" t="s">
        <v>304</v>
      </c>
      <c r="E3712" s="76">
        <f>+IF(ISNUMBER(DATA!F1064),DATA!F1064,"n/a")</f>
        <v>72567.740000000005</v>
      </c>
      <c r="F3712" s="77">
        <f>+IF(ISNUMBER(DATA!G1064),DATA!G1064,"n/a")</f>
        <v>-7.8291920043608004E-3</v>
      </c>
      <c r="G3712" s="76">
        <f>+IF(ISNUMBER(DATA!P1064),DATA!P1064,"n/a")</f>
        <v>240743.53</v>
      </c>
      <c r="H3712" s="77">
        <f>+IF(ISNUMBER(DATA!Q1064),DATA!Q1064,"n/a")</f>
        <v>-8.2157781682219103E-3</v>
      </c>
      <c r="I3712" s="76">
        <f>+IF(ISNUMBER(DATA!Z1064),DATA!Z1064,"n/a")</f>
        <v>456660.76</v>
      </c>
      <c r="J3712" s="77">
        <f>+IF(ISNUMBER(DATA!AA1064),DATA!AA1064,"n/a")</f>
        <v>-3.79947794781638E-3</v>
      </c>
      <c r="K3712" s="76">
        <f>+IF(ISNUMBER(DATA!AJ1064),DATA!AJ1064,"n/a")</f>
        <v>1126191.7</v>
      </c>
      <c r="L3712" s="77">
        <f>+IF(ISNUMBER(DATA!AK1064),DATA!AK1064,"n/a")</f>
        <v>2.3355578047776202E-2</v>
      </c>
      <c r="M3712" s="66"/>
      <c r="N3712" s="66"/>
      <c r="O3712" s="66"/>
      <c r="P3712" s="66"/>
      <c r="Q3712" s="66"/>
      <c r="S3712" s="70"/>
      <c r="U3712" s="70"/>
      <c r="W3712" s="70"/>
      <c r="Y3712" s="70"/>
    </row>
    <row r="3713" spans="1:25" s="69" customFormat="1" x14ac:dyDescent="0.2">
      <c r="A3713" s="66" t="s">
        <v>28</v>
      </c>
      <c r="B3713" s="66" t="s">
        <v>24</v>
      </c>
      <c r="C3713" s="66" t="s">
        <v>0</v>
      </c>
      <c r="D3713" s="66" t="s">
        <v>305</v>
      </c>
      <c r="E3713" s="76">
        <f>+IF(ISNUMBER(DATA!F1065),DATA!F1065,"n/a")</f>
        <v>71089.14</v>
      </c>
      <c r="F3713" s="77">
        <f>+IF(ISNUMBER(DATA!G1065),DATA!G1065,"n/a")</f>
        <v>0.58099676279824497</v>
      </c>
      <c r="G3713" s="76">
        <f>+IF(ISNUMBER(DATA!P1065),DATA!P1065,"n/a")</f>
        <v>232315</v>
      </c>
      <c r="H3713" s="77">
        <f>+IF(ISNUMBER(DATA!Q1065),DATA!Q1065,"n/a")</f>
        <v>0.62556542128499504</v>
      </c>
      <c r="I3713" s="76">
        <f>+IF(ISNUMBER(DATA!Z1065),DATA!Z1065,"n/a")</f>
        <v>439820.34</v>
      </c>
      <c r="J3713" s="77">
        <f>+IF(ISNUMBER(DATA!AA1065),DATA!AA1065,"n/a")</f>
        <v>0.65839552186045502</v>
      </c>
      <c r="K3713" s="76">
        <f>+IF(ISNUMBER(DATA!AJ1065),DATA!AJ1065,"n/a")</f>
        <v>716003.55</v>
      </c>
      <c r="L3713" s="77">
        <f>+IF(ISNUMBER(DATA!AK1065),DATA!AK1065,"n/a")</f>
        <v>0.42400620720432602</v>
      </c>
      <c r="M3713" s="66"/>
      <c r="N3713" s="66"/>
      <c r="O3713" s="66"/>
      <c r="P3713" s="66"/>
      <c r="Q3713" s="66"/>
      <c r="S3713" s="70"/>
      <c r="U3713" s="70"/>
      <c r="W3713" s="70"/>
      <c r="Y3713" s="70"/>
    </row>
    <row r="3714" spans="1:25" s="69" customFormat="1" x14ac:dyDescent="0.2">
      <c r="A3714" s="66" t="s">
        <v>28</v>
      </c>
      <c r="B3714" s="66" t="s">
        <v>24</v>
      </c>
      <c r="C3714" s="66" t="s">
        <v>0</v>
      </c>
      <c r="D3714" s="66" t="s">
        <v>306</v>
      </c>
      <c r="E3714" s="76">
        <f>+IF(ISNUMBER(DATA!F1066),DATA!F1066,"n/a")</f>
        <v>41490.78</v>
      </c>
      <c r="F3714" s="77">
        <f>+IF(ISNUMBER(DATA!G1066),DATA!G1066,"n/a")</f>
        <v>-2.8599015131703199E-2</v>
      </c>
      <c r="G3714" s="76">
        <f>+IF(ISNUMBER(DATA!P1066),DATA!P1066,"n/a")</f>
        <v>136893.76999999999</v>
      </c>
      <c r="H3714" s="77">
        <f>+IF(ISNUMBER(DATA!Q1066),DATA!Q1066,"n/a")</f>
        <v>7.9853895109376193E-3</v>
      </c>
      <c r="I3714" s="76">
        <f>+IF(ISNUMBER(DATA!Z1066),DATA!Z1066,"n/a")</f>
        <v>263628.19</v>
      </c>
      <c r="J3714" s="77">
        <f>+IF(ISNUMBER(DATA!AA1066),DATA!AA1066,"n/a")</f>
        <v>3.3926173250319103E-2</v>
      </c>
      <c r="K3714" s="76">
        <f>+IF(ISNUMBER(DATA!AJ1066),DATA!AJ1066,"n/a")</f>
        <v>657026.18000000005</v>
      </c>
      <c r="L3714" s="77">
        <f>+IF(ISNUMBER(DATA!AK1066),DATA!AK1066,"n/a")</f>
        <v>7.5963395120430294E-2</v>
      </c>
      <c r="M3714" s="66"/>
      <c r="N3714" s="66"/>
      <c r="O3714" s="66"/>
      <c r="P3714" s="66"/>
      <c r="Q3714" s="66"/>
      <c r="S3714" s="70"/>
      <c r="U3714" s="70"/>
      <c r="W3714" s="70"/>
      <c r="Y3714" s="70"/>
    </row>
    <row r="3715" spans="1:25" s="69" customFormat="1" x14ac:dyDescent="0.2">
      <c r="A3715" s="66" t="s">
        <v>28</v>
      </c>
      <c r="B3715" s="66" t="s">
        <v>24</v>
      </c>
      <c r="C3715" s="66" t="s">
        <v>0</v>
      </c>
      <c r="D3715" s="66" t="s">
        <v>307</v>
      </c>
      <c r="E3715" s="76">
        <f>+IF(ISNUMBER(DATA!F1067),DATA!F1067,"n/a")</f>
        <v>65111.85</v>
      </c>
      <c r="F3715" s="77">
        <f>+IF(ISNUMBER(DATA!G1067),DATA!G1067,"n/a")</f>
        <v>6.4680224833929503E-2</v>
      </c>
      <c r="G3715" s="76">
        <f>+IF(ISNUMBER(DATA!P1067),DATA!P1067,"n/a")</f>
        <v>217098.42</v>
      </c>
      <c r="H3715" s="77">
        <f>+IF(ISNUMBER(DATA!Q1067),DATA!Q1067,"n/a")</f>
        <v>0.110717834891795</v>
      </c>
      <c r="I3715" s="76">
        <f>+IF(ISNUMBER(DATA!Z1067),DATA!Z1067,"n/a")</f>
        <v>415600.44</v>
      </c>
      <c r="J3715" s="77">
        <f>+IF(ISNUMBER(DATA!AA1067),DATA!AA1067,"n/a")</f>
        <v>0.24784525486176501</v>
      </c>
      <c r="K3715" s="76">
        <f>+IF(ISNUMBER(DATA!AJ1067),DATA!AJ1067,"n/a")</f>
        <v>868745.35</v>
      </c>
      <c r="L3715" s="77">
        <f>+IF(ISNUMBER(DATA!AK1067),DATA!AK1067,"n/a")</f>
        <v>0.26191781536664299</v>
      </c>
      <c r="M3715" s="66"/>
      <c r="N3715" s="66"/>
      <c r="O3715" s="66"/>
      <c r="P3715" s="66"/>
      <c r="Q3715" s="66"/>
      <c r="S3715" s="70"/>
      <c r="U3715" s="70"/>
      <c r="W3715" s="70"/>
      <c r="Y3715" s="70"/>
    </row>
    <row r="3716" spans="1:25" s="69" customFormat="1" x14ac:dyDescent="0.2">
      <c r="A3716" s="66" t="s">
        <v>28</v>
      </c>
      <c r="B3716" s="66" t="s">
        <v>24</v>
      </c>
      <c r="C3716" s="66" t="s">
        <v>0</v>
      </c>
      <c r="D3716" s="66" t="s">
        <v>308</v>
      </c>
      <c r="E3716" s="76">
        <f>+IF(ISNUMBER(DATA!F1068),DATA!F1068,"n/a")</f>
        <v>39870.75</v>
      </c>
      <c r="F3716" s="77">
        <f>+IF(ISNUMBER(DATA!G1068),DATA!G1068,"n/a")</f>
        <v>-5.6531556260613E-2</v>
      </c>
      <c r="G3716" s="76">
        <f>+IF(ISNUMBER(DATA!P1068),DATA!P1068,"n/a")</f>
        <v>125354.19</v>
      </c>
      <c r="H3716" s="77">
        <f>+IF(ISNUMBER(DATA!Q1068),DATA!Q1068,"n/a")</f>
        <v>-1.8639126955434099E-2</v>
      </c>
      <c r="I3716" s="76">
        <f>+IF(ISNUMBER(DATA!Z1068),DATA!Z1068,"n/a")</f>
        <v>235551.84</v>
      </c>
      <c r="J3716" s="77">
        <f>+IF(ISNUMBER(DATA!AA1068),DATA!AA1068,"n/a")</f>
        <v>4.8951609433351003E-4</v>
      </c>
      <c r="K3716" s="76">
        <f>+IF(ISNUMBER(DATA!AJ1068),DATA!AJ1068,"n/a")</f>
        <v>520007.43</v>
      </c>
      <c r="L3716" s="77">
        <f>+IF(ISNUMBER(DATA!AK1068),DATA!AK1068,"n/a")</f>
        <v>2.88831468796171E-2</v>
      </c>
      <c r="M3716" s="66"/>
      <c r="N3716" s="66"/>
      <c r="O3716" s="66"/>
      <c r="P3716" s="66"/>
      <c r="Q3716" s="66"/>
      <c r="S3716" s="70"/>
      <c r="U3716" s="70"/>
      <c r="W3716" s="70"/>
      <c r="Y3716" s="70"/>
    </row>
    <row r="3717" spans="1:25" s="69" customFormat="1" x14ac:dyDescent="0.2">
      <c r="A3717" s="66" t="s">
        <v>28</v>
      </c>
      <c r="B3717" s="66" t="s">
        <v>24</v>
      </c>
      <c r="C3717" s="66" t="s">
        <v>0</v>
      </c>
      <c r="D3717" s="66" t="s">
        <v>309</v>
      </c>
      <c r="E3717" s="76">
        <f>+IF(ISNUMBER(DATA!F1069),DATA!F1069,"n/a")</f>
        <v>42856.59</v>
      </c>
      <c r="F3717" s="77">
        <f>+IF(ISNUMBER(DATA!G1069),DATA!G1069,"n/a")</f>
        <v>0.202137933723437</v>
      </c>
      <c r="G3717" s="76">
        <f>+IF(ISNUMBER(DATA!P1069),DATA!P1069,"n/a")</f>
        <v>132934.14000000001</v>
      </c>
      <c r="H3717" s="77">
        <f>+IF(ISNUMBER(DATA!Q1069),DATA!Q1069,"n/a")</f>
        <v>0.19254567784058499</v>
      </c>
      <c r="I3717" s="76">
        <f>+IF(ISNUMBER(DATA!Z1069),DATA!Z1069,"n/a")</f>
        <v>243799.58</v>
      </c>
      <c r="J3717" s="77">
        <f>+IF(ISNUMBER(DATA!AA1069),DATA!AA1069,"n/a")</f>
        <v>0.19572197601489399</v>
      </c>
      <c r="K3717" s="76">
        <f>+IF(ISNUMBER(DATA!AJ1069),DATA!AJ1069,"n/a")</f>
        <v>513856.71</v>
      </c>
      <c r="L3717" s="77">
        <f>+IF(ISNUMBER(DATA!AK1069),DATA!AK1069,"n/a")</f>
        <v>0.23530020961005099</v>
      </c>
      <c r="M3717" s="66"/>
      <c r="N3717" s="66"/>
      <c r="O3717" s="66"/>
      <c r="P3717" s="66"/>
      <c r="Q3717" s="66"/>
      <c r="S3717" s="70"/>
      <c r="U3717" s="70"/>
      <c r="W3717" s="70"/>
      <c r="Y3717" s="70"/>
    </row>
    <row r="3718" spans="1:25" s="69" customFormat="1" x14ac:dyDescent="0.2">
      <c r="A3718" s="66" t="s">
        <v>28</v>
      </c>
      <c r="B3718" s="66" t="s">
        <v>24</v>
      </c>
      <c r="C3718" s="66" t="s">
        <v>0</v>
      </c>
      <c r="D3718" s="66" t="s">
        <v>310</v>
      </c>
      <c r="E3718" s="76">
        <f>+IF(ISNUMBER(DATA!F1070),DATA!F1070,"n/a")</f>
        <v>36908.03</v>
      </c>
      <c r="F3718" s="77">
        <f>+IF(ISNUMBER(DATA!G1070),DATA!G1070,"n/a")</f>
        <v>0.410198676306404</v>
      </c>
      <c r="G3718" s="76">
        <f>+IF(ISNUMBER(DATA!P1070),DATA!P1070,"n/a")</f>
        <v>112725.17</v>
      </c>
      <c r="H3718" s="77">
        <f>+IF(ISNUMBER(DATA!Q1070),DATA!Q1070,"n/a")</f>
        <v>0.41120754365503998</v>
      </c>
      <c r="I3718" s="76">
        <f>+IF(ISNUMBER(DATA!Z1070),DATA!Z1070,"n/a")</f>
        <v>199995.21</v>
      </c>
      <c r="J3718" s="77">
        <f>+IF(ISNUMBER(DATA!AA1070),DATA!AA1070,"n/a")</f>
        <v>0.40276776917969698</v>
      </c>
      <c r="K3718" s="76">
        <f>+IF(ISNUMBER(DATA!AJ1070),DATA!AJ1070,"n/a")</f>
        <v>421591.83</v>
      </c>
      <c r="L3718" s="77">
        <f>+IF(ISNUMBER(DATA!AK1070),DATA!AK1070,"n/a")</f>
        <v>0.61736062347237797</v>
      </c>
      <c r="M3718" s="66"/>
      <c r="N3718" s="66"/>
      <c r="O3718" s="66"/>
      <c r="P3718" s="66"/>
      <c r="Q3718" s="66"/>
      <c r="S3718" s="70"/>
      <c r="U3718" s="70"/>
      <c r="W3718" s="70"/>
      <c r="Y3718" s="70"/>
    </row>
    <row r="3719" spans="1:25" s="69" customFormat="1" x14ac:dyDescent="0.2">
      <c r="A3719" s="66" t="s">
        <v>28</v>
      </c>
      <c r="B3719" s="66" t="s">
        <v>24</v>
      </c>
      <c r="C3719" s="66" t="s">
        <v>0</v>
      </c>
      <c r="D3719" s="66" t="s">
        <v>311</v>
      </c>
      <c r="E3719" s="76">
        <f>+IF(ISNUMBER(DATA!F1071),DATA!F1071,"n/a")</f>
        <v>37078.660000000003</v>
      </c>
      <c r="F3719" s="77">
        <f>+IF(ISNUMBER(DATA!G1071),DATA!G1071,"n/a")</f>
        <v>-0.11089919203521</v>
      </c>
      <c r="G3719" s="76">
        <f>+IF(ISNUMBER(DATA!P1071),DATA!P1071,"n/a")</f>
        <v>117712.75</v>
      </c>
      <c r="H3719" s="77">
        <f>+IF(ISNUMBER(DATA!Q1071),DATA!Q1071,"n/a")</f>
        <v>-0.11960168422822499</v>
      </c>
      <c r="I3719" s="76">
        <f>+IF(ISNUMBER(DATA!Z1071),DATA!Z1071,"n/a")</f>
        <v>223667.84</v>
      </c>
      <c r="J3719" s="77">
        <f>+IF(ISNUMBER(DATA!AA1071),DATA!AA1071,"n/a")</f>
        <v>-0.12033100761084101</v>
      </c>
      <c r="K3719" s="76">
        <f>+IF(ISNUMBER(DATA!AJ1071),DATA!AJ1071,"n/a")</f>
        <v>505305.66</v>
      </c>
      <c r="L3719" s="77">
        <f>+IF(ISNUMBER(DATA!AK1071),DATA!AK1071,"n/a")</f>
        <v>-0.128346826929914</v>
      </c>
      <c r="M3719" s="66"/>
      <c r="N3719" s="66"/>
      <c r="O3719" s="66"/>
      <c r="P3719" s="66"/>
      <c r="Q3719" s="66"/>
      <c r="S3719" s="70"/>
      <c r="U3719" s="70"/>
      <c r="W3719" s="70"/>
      <c r="Y3719" s="70"/>
    </row>
    <row r="3720" spans="1:25" s="69" customFormat="1" x14ac:dyDescent="0.2">
      <c r="A3720" s="66" t="s">
        <v>28</v>
      </c>
      <c r="B3720" s="66" t="s">
        <v>24</v>
      </c>
      <c r="C3720" s="66" t="s">
        <v>0</v>
      </c>
      <c r="D3720" s="66" t="s">
        <v>312</v>
      </c>
      <c r="E3720" s="76">
        <f>+IF(ISNUMBER(DATA!F1072),DATA!F1072,"n/a")</f>
        <v>20637.63</v>
      </c>
      <c r="F3720" s="77">
        <f>+IF(ISNUMBER(DATA!G1072),DATA!G1072,"n/a")</f>
        <v>-2.0459440404564798E-3</v>
      </c>
      <c r="G3720" s="76">
        <f>+IF(ISNUMBER(DATA!P1072),DATA!P1072,"n/a")</f>
        <v>64676.24</v>
      </c>
      <c r="H3720" s="77">
        <f>+IF(ISNUMBER(DATA!Q1072),DATA!Q1072,"n/a")</f>
        <v>5.0638590827853103E-2</v>
      </c>
      <c r="I3720" s="76">
        <f>+IF(ISNUMBER(DATA!Z1072),DATA!Z1072,"n/a")</f>
        <v>119595.27</v>
      </c>
      <c r="J3720" s="77">
        <f>+IF(ISNUMBER(DATA!AA1072),DATA!AA1072,"n/a")</f>
        <v>0.12662822351115499</v>
      </c>
      <c r="K3720" s="76">
        <f>+IF(ISNUMBER(DATA!AJ1072),DATA!AJ1072,"n/a")</f>
        <v>254405.68</v>
      </c>
      <c r="L3720" s="77">
        <f>+IF(ISNUMBER(DATA!AK1072),DATA!AK1072,"n/a")</f>
        <v>0.27174143154597202</v>
      </c>
      <c r="M3720" s="66"/>
      <c r="N3720" s="66"/>
      <c r="O3720" s="66"/>
      <c r="P3720" s="66"/>
      <c r="Q3720" s="66"/>
      <c r="S3720" s="70"/>
      <c r="U3720" s="70"/>
      <c r="W3720" s="70"/>
      <c r="Y3720" s="70"/>
    </row>
    <row r="3721" spans="1:25" s="69" customFormat="1" x14ac:dyDescent="0.2">
      <c r="A3721" s="66" t="s">
        <v>28</v>
      </c>
      <c r="B3721" s="66" t="s">
        <v>24</v>
      </c>
      <c r="C3721" s="66" t="s">
        <v>0</v>
      </c>
      <c r="D3721" s="66" t="s">
        <v>313</v>
      </c>
      <c r="E3721" s="76">
        <f>+IF(ISNUMBER(DATA!F1073),DATA!F1073,"n/a")</f>
        <v>44736.65</v>
      </c>
      <c r="F3721" s="77">
        <f>+IF(ISNUMBER(DATA!G1073),DATA!G1073,"n/a")</f>
        <v>1.30997217050789E-2</v>
      </c>
      <c r="G3721" s="76">
        <f>+IF(ISNUMBER(DATA!P1073),DATA!P1073,"n/a")</f>
        <v>148350.09</v>
      </c>
      <c r="H3721" s="77">
        <f>+IF(ISNUMBER(DATA!Q1073),DATA!Q1073,"n/a")</f>
        <v>1.41399435212301E-3</v>
      </c>
      <c r="I3721" s="76">
        <f>+IF(ISNUMBER(DATA!Z1073),DATA!Z1073,"n/a")</f>
        <v>281930.09999999998</v>
      </c>
      <c r="J3721" s="77">
        <f>+IF(ISNUMBER(DATA!AA1073),DATA!AA1073,"n/a")</f>
        <v>5.8811268545057797E-2</v>
      </c>
      <c r="K3721" s="76">
        <f>+IF(ISNUMBER(DATA!AJ1073),DATA!AJ1073,"n/a")</f>
        <v>559923.91</v>
      </c>
      <c r="L3721" s="77">
        <f>+IF(ISNUMBER(DATA!AK1073),DATA!AK1073,"n/a")</f>
        <v>7.1610925884359994E-2</v>
      </c>
      <c r="M3721" s="66"/>
      <c r="N3721" s="66"/>
      <c r="O3721" s="66"/>
      <c r="P3721" s="66"/>
      <c r="Q3721" s="66"/>
      <c r="S3721" s="70"/>
      <c r="U3721" s="70"/>
      <c r="W3721" s="70"/>
      <c r="Y3721" s="70"/>
    </row>
    <row r="3722" spans="1:25" s="69" customFormat="1" x14ac:dyDescent="0.2">
      <c r="A3722" s="66" t="s">
        <v>28</v>
      </c>
      <c r="B3722" s="66" t="s">
        <v>24</v>
      </c>
      <c r="C3722" s="66" t="s">
        <v>0</v>
      </c>
      <c r="D3722" s="66" t="s">
        <v>314</v>
      </c>
      <c r="E3722" s="76">
        <f>+IF(ISNUMBER(DATA!F1074),DATA!F1074,"n/a")</f>
        <v>78232.23</v>
      </c>
      <c r="F3722" s="77">
        <f>+IF(ISNUMBER(DATA!G1074),DATA!G1074,"n/a")</f>
        <v>-5.91436948369111E-2</v>
      </c>
      <c r="G3722" s="76">
        <f>+IF(ISNUMBER(DATA!P1074),DATA!P1074,"n/a")</f>
        <v>252622.18</v>
      </c>
      <c r="H3722" s="77">
        <f>+IF(ISNUMBER(DATA!Q1074),DATA!Q1074,"n/a")</f>
        <v>-6.5707711794730006E-2</v>
      </c>
      <c r="I3722" s="76">
        <f>+IF(ISNUMBER(DATA!Z1074),DATA!Z1074,"n/a")</f>
        <v>486966.17</v>
      </c>
      <c r="J3722" s="77">
        <f>+IF(ISNUMBER(DATA!AA1074),DATA!AA1074,"n/a")</f>
        <v>-0.14338007918110299</v>
      </c>
      <c r="K3722" s="76">
        <f>+IF(ISNUMBER(DATA!AJ1074),DATA!AJ1074,"n/a")</f>
        <v>1072982.55</v>
      </c>
      <c r="L3722" s="77">
        <f>+IF(ISNUMBER(DATA!AK1074),DATA!AK1074,"n/a")</f>
        <v>-0.19219715865447901</v>
      </c>
      <c r="M3722" s="66"/>
      <c r="N3722" s="66"/>
      <c r="O3722" s="66"/>
      <c r="P3722" s="66"/>
      <c r="Q3722" s="66"/>
      <c r="S3722" s="70"/>
      <c r="U3722" s="70"/>
      <c r="W3722" s="70"/>
      <c r="Y3722" s="70"/>
    </row>
    <row r="3723" spans="1:25" s="69" customFormat="1" x14ac:dyDescent="0.2">
      <c r="A3723" s="66" t="s">
        <v>28</v>
      </c>
      <c r="B3723" s="66" t="s">
        <v>24</v>
      </c>
      <c r="C3723" s="66" t="s">
        <v>0</v>
      </c>
      <c r="D3723" s="66" t="s">
        <v>315</v>
      </c>
      <c r="E3723" s="76">
        <f>+IF(ISNUMBER(DATA!F1075),DATA!F1075,"n/a")</f>
        <v>71259.72</v>
      </c>
      <c r="F3723" s="77">
        <f>+IF(ISNUMBER(DATA!G1075),DATA!G1075,"n/a")</f>
        <v>-0.11594008715083499</v>
      </c>
      <c r="G3723" s="76">
        <f>+IF(ISNUMBER(DATA!P1075),DATA!P1075,"n/a")</f>
        <v>245825.41</v>
      </c>
      <c r="H3723" s="77">
        <f>+IF(ISNUMBER(DATA!Q1075),DATA!Q1075,"n/a")</f>
        <v>-2.13528839755814E-2</v>
      </c>
      <c r="I3723" s="76">
        <f>+IF(ISNUMBER(DATA!Z1075),DATA!Z1075,"n/a")</f>
        <v>478311.02</v>
      </c>
      <c r="J3723" s="77">
        <f>+IF(ISNUMBER(DATA!AA1075),DATA!AA1075,"n/a")</f>
        <v>9.3797278686836794E-2</v>
      </c>
      <c r="K3723" s="76">
        <f>+IF(ISNUMBER(DATA!AJ1075),DATA!AJ1075,"n/a")</f>
        <v>1038983.71</v>
      </c>
      <c r="L3723" s="77">
        <f>+IF(ISNUMBER(DATA!AK1075),DATA!AK1075,"n/a")</f>
        <v>0.191749133310081</v>
      </c>
      <c r="M3723" s="66"/>
      <c r="N3723" s="66"/>
      <c r="O3723" s="66"/>
      <c r="P3723" s="66"/>
      <c r="Q3723" s="66"/>
      <c r="S3723" s="70"/>
      <c r="U3723" s="70"/>
      <c r="W3723" s="70"/>
      <c r="Y3723" s="70"/>
    </row>
    <row r="3724" spans="1:25" s="69" customFormat="1" x14ac:dyDescent="0.2">
      <c r="A3724" s="66" t="s">
        <v>28</v>
      </c>
      <c r="B3724" s="66" t="s">
        <v>24</v>
      </c>
      <c r="C3724" s="66" t="s">
        <v>0</v>
      </c>
      <c r="D3724" s="66" t="s">
        <v>316</v>
      </c>
      <c r="E3724" s="76">
        <f>+IF(ISNUMBER(DATA!F1076),DATA!F1076,"n/a")</f>
        <v>60133.19</v>
      </c>
      <c r="F3724" s="77">
        <f>+IF(ISNUMBER(DATA!G1076),DATA!G1076,"n/a")</f>
        <v>6.0222485045185403E-2</v>
      </c>
      <c r="G3724" s="76">
        <f>+IF(ISNUMBER(DATA!P1076),DATA!P1076,"n/a")</f>
        <v>183498.15</v>
      </c>
      <c r="H3724" s="77">
        <f>+IF(ISNUMBER(DATA!Q1076),DATA!Q1076,"n/a")</f>
        <v>5.8162380719821799E-2</v>
      </c>
      <c r="I3724" s="76">
        <f>+IF(ISNUMBER(DATA!Z1076),DATA!Z1076,"n/a")</f>
        <v>333154.96999999997</v>
      </c>
      <c r="J3724" s="77">
        <f>+IF(ISNUMBER(DATA!AA1076),DATA!AA1076,"n/a")</f>
        <v>0.10003255968557501</v>
      </c>
      <c r="K3724" s="76">
        <f>+IF(ISNUMBER(DATA!AJ1076),DATA!AJ1076,"n/a")</f>
        <v>739399.97</v>
      </c>
      <c r="L3724" s="77">
        <f>+IF(ISNUMBER(DATA!AK1076),DATA!AK1076,"n/a")</f>
        <v>5.7088122123334098E-2</v>
      </c>
      <c r="M3724" s="66"/>
      <c r="N3724" s="66"/>
      <c r="O3724" s="66"/>
      <c r="P3724" s="66"/>
      <c r="Q3724" s="66"/>
      <c r="S3724" s="70"/>
      <c r="U3724" s="70"/>
      <c r="W3724" s="70"/>
      <c r="Y3724" s="70"/>
    </row>
    <row r="3725" spans="1:25" s="69" customFormat="1" x14ac:dyDescent="0.2">
      <c r="A3725" s="66" t="s">
        <v>28</v>
      </c>
      <c r="B3725" s="66" t="s">
        <v>24</v>
      </c>
      <c r="C3725" s="66" t="s">
        <v>0</v>
      </c>
      <c r="D3725" s="66" t="s">
        <v>317</v>
      </c>
      <c r="E3725" s="76">
        <f>+IF(ISNUMBER(DATA!F1077),DATA!F1077,"n/a")</f>
        <v>34262.699999999997</v>
      </c>
      <c r="F3725" s="77">
        <f>+IF(ISNUMBER(DATA!G1077),DATA!G1077,"n/a")</f>
        <v>-2.4296963968753901E-2</v>
      </c>
      <c r="G3725" s="76">
        <f>+IF(ISNUMBER(DATA!P1077),DATA!P1077,"n/a")</f>
        <v>104973.9</v>
      </c>
      <c r="H3725" s="77">
        <f>+IF(ISNUMBER(DATA!Q1077),DATA!Q1077,"n/a")</f>
        <v>-7.2681179545999106E-2</v>
      </c>
      <c r="I3725" s="76">
        <f>+IF(ISNUMBER(DATA!Z1077),DATA!Z1077,"n/a")</f>
        <v>194814.31</v>
      </c>
      <c r="J3725" s="77">
        <f>+IF(ISNUMBER(DATA!AA1077),DATA!AA1077,"n/a")</f>
        <v>-0.10360959746423</v>
      </c>
      <c r="K3725" s="76">
        <f>+IF(ISNUMBER(DATA!AJ1077),DATA!AJ1077,"n/a")</f>
        <v>465297.8</v>
      </c>
      <c r="L3725" s="77">
        <f>+IF(ISNUMBER(DATA!AK1077),DATA!AK1077,"n/a")</f>
        <v>-9.7288070202878801E-2</v>
      </c>
      <c r="M3725" s="66"/>
      <c r="N3725" s="66"/>
      <c r="O3725" s="66"/>
      <c r="P3725" s="66"/>
      <c r="Q3725" s="66"/>
      <c r="S3725" s="70"/>
      <c r="U3725" s="70"/>
      <c r="W3725" s="70"/>
      <c r="Y3725" s="70"/>
    </row>
    <row r="3726" spans="1:25" s="69" customFormat="1" x14ac:dyDescent="0.2">
      <c r="A3726" s="66" t="s">
        <v>28</v>
      </c>
      <c r="B3726" s="66" t="s">
        <v>24</v>
      </c>
      <c r="C3726" s="66" t="s">
        <v>0</v>
      </c>
      <c r="D3726" s="66" t="s">
        <v>318</v>
      </c>
      <c r="E3726" s="76">
        <f>+IF(ISNUMBER(DATA!F1078),DATA!F1078,"n/a")</f>
        <v>69132.36</v>
      </c>
      <c r="F3726" s="77">
        <f>+IF(ISNUMBER(DATA!G1078),DATA!G1078,"n/a")</f>
        <v>6.8993910514672199E-2</v>
      </c>
      <c r="G3726" s="76">
        <f>+IF(ISNUMBER(DATA!P1078),DATA!P1078,"n/a")</f>
        <v>215337.43</v>
      </c>
      <c r="H3726" s="77">
        <f>+IF(ISNUMBER(DATA!Q1078),DATA!Q1078,"n/a")</f>
        <v>1.5810778242331999E-2</v>
      </c>
      <c r="I3726" s="76">
        <f>+IF(ISNUMBER(DATA!Z1078),DATA!Z1078,"n/a")</f>
        <v>391162.37</v>
      </c>
      <c r="J3726" s="77">
        <f>+IF(ISNUMBER(DATA!AA1078),DATA!AA1078,"n/a")</f>
        <v>4.1189119259236399E-4</v>
      </c>
      <c r="K3726" s="76">
        <f>+IF(ISNUMBER(DATA!AJ1078),DATA!AJ1078,"n/a")</f>
        <v>833263.25</v>
      </c>
      <c r="L3726" s="77">
        <f>+IF(ISNUMBER(DATA!AK1078),DATA!AK1078,"n/a")</f>
        <v>-4.0299677885581801E-2</v>
      </c>
      <c r="M3726" s="66"/>
      <c r="N3726" s="66"/>
      <c r="O3726" s="66"/>
      <c r="P3726" s="66"/>
      <c r="Q3726" s="66"/>
      <c r="S3726" s="70"/>
      <c r="U3726" s="70"/>
      <c r="W3726" s="70"/>
      <c r="Y3726" s="70"/>
    </row>
    <row r="3727" spans="1:25" s="69" customFormat="1" x14ac:dyDescent="0.2">
      <c r="A3727" s="66" t="s">
        <v>28</v>
      </c>
      <c r="B3727" s="66" t="s">
        <v>24</v>
      </c>
      <c r="C3727" s="66" t="s">
        <v>0</v>
      </c>
      <c r="D3727" s="66" t="s">
        <v>344</v>
      </c>
      <c r="E3727" s="76">
        <f>+IF(ISNUMBER(DATA!F1079),DATA!F1079,"n/a")</f>
        <v>35085.589999999997</v>
      </c>
      <c r="F3727" s="77">
        <f>+IF(ISNUMBER(DATA!G1079),DATA!G1079,"n/a")</f>
        <v>-0.17928482840475901</v>
      </c>
      <c r="G3727" s="76">
        <f>+IF(ISNUMBER(DATA!P1079),DATA!P1079,"n/a")</f>
        <v>128487.66</v>
      </c>
      <c r="H3727" s="77">
        <f>+IF(ISNUMBER(DATA!Q1079),DATA!Q1079,"n/a")</f>
        <v>0.14826437246731999</v>
      </c>
      <c r="I3727" s="76">
        <f>+IF(ISNUMBER(DATA!Z1079),DATA!Z1079,"n/a")</f>
        <v>235345.5</v>
      </c>
      <c r="J3727" s="77">
        <f>+IF(ISNUMBER(DATA!AA1079),DATA!AA1079,"n/a")</f>
        <v>0.16351065884636801</v>
      </c>
      <c r="K3727" s="76">
        <f>+IF(ISNUMBER(DATA!AJ1079),DATA!AJ1079,"n/a")</f>
        <v>506253.86</v>
      </c>
      <c r="L3727" s="77">
        <f>+IF(ISNUMBER(DATA!AK1079),DATA!AK1079,"n/a")</f>
        <v>0.31549141278439002</v>
      </c>
      <c r="M3727" s="66"/>
      <c r="N3727" s="66"/>
      <c r="O3727" s="66"/>
      <c r="P3727" s="66"/>
      <c r="Q3727" s="66"/>
      <c r="S3727" s="70"/>
      <c r="U3727" s="70"/>
      <c r="W3727" s="70"/>
      <c r="Y3727" s="70"/>
    </row>
    <row r="3728" spans="1:25" s="69" customFormat="1" x14ac:dyDescent="0.2">
      <c r="A3728" s="66" t="s">
        <v>28</v>
      </c>
      <c r="B3728" s="66" t="s">
        <v>24</v>
      </c>
      <c r="C3728" s="66" t="s">
        <v>0</v>
      </c>
      <c r="D3728" s="66" t="s">
        <v>345</v>
      </c>
      <c r="E3728" s="76">
        <f>+IF(ISNUMBER(DATA!F1080),DATA!F1080,"n/a")</f>
        <v>48169.72</v>
      </c>
      <c r="F3728" s="77">
        <f>+IF(ISNUMBER(DATA!G1080),DATA!G1080,"n/a")</f>
        <v>0.30965767355919799</v>
      </c>
      <c r="G3728" s="76">
        <f>+IF(ISNUMBER(DATA!P1080),DATA!P1080,"n/a")</f>
        <v>153147.62</v>
      </c>
      <c r="H3728" s="77">
        <f>+IF(ISNUMBER(DATA!Q1080),DATA!Q1080,"n/a")</f>
        <v>0.32024390796890601</v>
      </c>
      <c r="I3728" s="76">
        <f>+IF(ISNUMBER(DATA!Z1080),DATA!Z1080,"n/a")</f>
        <v>285650.28000000003</v>
      </c>
      <c r="J3728" s="77">
        <f>+IF(ISNUMBER(DATA!AA1080),DATA!AA1080,"n/a")</f>
        <v>0.259120426452849</v>
      </c>
      <c r="K3728" s="76">
        <f>+IF(ISNUMBER(DATA!AJ1080),DATA!AJ1080,"n/a")</f>
        <v>541121.56000000006</v>
      </c>
      <c r="L3728" s="77">
        <f>+IF(ISNUMBER(DATA!AK1080),DATA!AK1080,"n/a")</f>
        <v>5.9210440677995399E-2</v>
      </c>
      <c r="M3728" s="66"/>
      <c r="N3728" s="66"/>
      <c r="O3728" s="66"/>
      <c r="P3728" s="66"/>
      <c r="Q3728" s="66"/>
      <c r="S3728" s="70"/>
      <c r="U3728" s="70"/>
      <c r="W3728" s="70"/>
      <c r="Y3728" s="70"/>
    </row>
    <row r="3729" spans="1:25" x14ac:dyDescent="0.2">
      <c r="E3729" s="100"/>
      <c r="F3729" s="102"/>
      <c r="G3729" s="100"/>
      <c r="H3729" s="102"/>
      <c r="I3729" s="100"/>
      <c r="J3729" s="102"/>
      <c r="K3729" s="100"/>
      <c r="L3729" s="102"/>
    </row>
    <row r="3730" spans="1:25" s="69" customFormat="1" x14ac:dyDescent="0.2">
      <c r="A3730" s="66" t="s">
        <v>28</v>
      </c>
      <c r="B3730" s="66" t="s">
        <v>24</v>
      </c>
      <c r="C3730" s="66" t="s">
        <v>9</v>
      </c>
      <c r="D3730" s="66" t="s">
        <v>271</v>
      </c>
      <c r="E3730" s="86">
        <f>+IF(ISNUMBER(DATA!H1031),DATA!H1031,"n/a")</f>
        <v>2600.12</v>
      </c>
      <c r="F3730" s="77">
        <f>+IF(ISNUMBER(DATA!I1031),DATA!I1031,"n/a")</f>
        <v>-0.217170865648634</v>
      </c>
      <c r="G3730" s="86">
        <f>+IF(ISNUMBER(DATA!R1031),DATA!R1031,"n/a")</f>
        <v>9138.76</v>
      </c>
      <c r="H3730" s="77">
        <f>+IF(ISNUMBER(DATA!S1031),DATA!S1031,"n/a")</f>
        <v>-0.110223593957657</v>
      </c>
      <c r="I3730" s="86">
        <f>+IF(ISNUMBER(DATA!AB1031),DATA!AB1031,"n/a")</f>
        <v>19035.73</v>
      </c>
      <c r="J3730" s="77">
        <f>+IF(ISNUMBER(DATA!AC1031),DATA!AC1031,"n/a")</f>
        <v>-3.0051208886397798E-2</v>
      </c>
      <c r="K3730" s="86">
        <f>+IF(ISNUMBER(DATA!AL1031),DATA!AL1031,"n/a")</f>
        <v>52640.81</v>
      </c>
      <c r="L3730" s="77">
        <f>+IF(ISNUMBER(DATA!AM1031),DATA!AM1031,"n/a")</f>
        <v>0.16529024777310999</v>
      </c>
      <c r="M3730" s="66"/>
      <c r="N3730" s="66"/>
      <c r="O3730" s="66"/>
      <c r="P3730" s="66"/>
      <c r="Q3730" s="66"/>
      <c r="S3730" s="70"/>
      <c r="U3730" s="70"/>
      <c r="W3730" s="70"/>
      <c r="Y3730" s="70"/>
    </row>
    <row r="3731" spans="1:25" s="69" customFormat="1" x14ac:dyDescent="0.2">
      <c r="A3731" s="66" t="s">
        <v>28</v>
      </c>
      <c r="B3731" s="66" t="s">
        <v>24</v>
      </c>
      <c r="C3731" s="66" t="s">
        <v>9</v>
      </c>
      <c r="D3731" s="66" t="s">
        <v>272</v>
      </c>
      <c r="E3731" s="86">
        <f>+IF(ISNUMBER(DATA!H1032),DATA!H1032,"n/a")</f>
        <v>8273.15</v>
      </c>
      <c r="F3731" s="77">
        <f>+IF(ISNUMBER(DATA!I1032),DATA!I1032,"n/a")</f>
        <v>2.1584643785462401E-2</v>
      </c>
      <c r="G3731" s="86">
        <f>+IF(ISNUMBER(DATA!R1032),DATA!R1032,"n/a")</f>
        <v>26637.79</v>
      </c>
      <c r="H3731" s="77">
        <f>+IF(ISNUMBER(DATA!S1032),DATA!S1032,"n/a")</f>
        <v>3.9430622590215403E-2</v>
      </c>
      <c r="I3731" s="86">
        <f>+IF(ISNUMBER(DATA!AB1032),DATA!AB1032,"n/a")</f>
        <v>48895.03</v>
      </c>
      <c r="J3731" s="77">
        <f>+IF(ISNUMBER(DATA!AC1032),DATA!AC1032,"n/a")</f>
        <v>9.3102448418316594E-2</v>
      </c>
      <c r="K3731" s="86">
        <f>+IF(ISNUMBER(DATA!AL1032),DATA!AL1032,"n/a")</f>
        <v>108471.05</v>
      </c>
      <c r="L3731" s="77">
        <f>+IF(ISNUMBER(DATA!AM1032),DATA!AM1032,"n/a")</f>
        <v>0.36339771963977602</v>
      </c>
      <c r="M3731" s="66"/>
      <c r="N3731" s="66"/>
      <c r="O3731" s="66"/>
      <c r="P3731" s="66"/>
      <c r="Q3731" s="66"/>
      <c r="S3731" s="70"/>
      <c r="U3731" s="70"/>
      <c r="W3731" s="70"/>
      <c r="Y3731" s="70"/>
    </row>
    <row r="3732" spans="1:25" s="69" customFormat="1" x14ac:dyDescent="0.2">
      <c r="A3732" s="66" t="s">
        <v>28</v>
      </c>
      <c r="B3732" s="66" t="s">
        <v>24</v>
      </c>
      <c r="C3732" s="66" t="s">
        <v>9</v>
      </c>
      <c r="D3732" s="66" t="s">
        <v>273</v>
      </c>
      <c r="E3732" s="86">
        <f>+IF(ISNUMBER(DATA!H1033),DATA!H1033,"n/a")</f>
        <v>21152.25</v>
      </c>
      <c r="F3732" s="77">
        <f>+IF(ISNUMBER(DATA!I1033),DATA!I1033,"n/a")</f>
        <v>0.15576844688893701</v>
      </c>
      <c r="G3732" s="86">
        <f>+IF(ISNUMBER(DATA!R1033),DATA!R1033,"n/a")</f>
        <v>68366.95</v>
      </c>
      <c r="H3732" s="77">
        <f>+IF(ISNUMBER(DATA!S1033),DATA!S1033,"n/a")</f>
        <v>0.19105354666518001</v>
      </c>
      <c r="I3732" s="86">
        <f>+IF(ISNUMBER(DATA!AB1033),DATA!AB1033,"n/a")</f>
        <v>127292.33</v>
      </c>
      <c r="J3732" s="77">
        <f>+IF(ISNUMBER(DATA!AC1033),DATA!AC1033,"n/a")</f>
        <v>0.22947203695322099</v>
      </c>
      <c r="K3732" s="86">
        <f>+IF(ISNUMBER(DATA!AL1033),DATA!AL1033,"n/a")</f>
        <v>267262.19</v>
      </c>
      <c r="L3732" s="77">
        <f>+IF(ISNUMBER(DATA!AM1033),DATA!AM1033,"n/a")</f>
        <v>0.223716265718886</v>
      </c>
      <c r="M3732" s="66"/>
      <c r="N3732" s="66"/>
      <c r="O3732" s="66"/>
      <c r="P3732" s="66"/>
      <c r="Q3732" s="66"/>
      <c r="S3732" s="70"/>
      <c r="U3732" s="70"/>
      <c r="W3732" s="70"/>
      <c r="Y3732" s="70"/>
    </row>
    <row r="3733" spans="1:25" s="69" customFormat="1" x14ac:dyDescent="0.2">
      <c r="A3733" s="66" t="s">
        <v>28</v>
      </c>
      <c r="B3733" s="66" t="s">
        <v>24</v>
      </c>
      <c r="C3733" s="66" t="s">
        <v>9</v>
      </c>
      <c r="D3733" s="66" t="s">
        <v>274</v>
      </c>
      <c r="E3733" s="86">
        <f>+IF(ISNUMBER(DATA!H1034),DATA!H1034,"n/a")</f>
        <v>9254.3799999999992</v>
      </c>
      <c r="F3733" s="77">
        <f>+IF(ISNUMBER(DATA!I1034),DATA!I1034,"n/a")</f>
        <v>0.115113175604437</v>
      </c>
      <c r="G3733" s="86">
        <f>+IF(ISNUMBER(DATA!R1034),DATA!R1034,"n/a")</f>
        <v>26035.65</v>
      </c>
      <c r="H3733" s="77">
        <f>+IF(ISNUMBER(DATA!S1034),DATA!S1034,"n/a")</f>
        <v>3.44307653921124E-2</v>
      </c>
      <c r="I3733" s="86">
        <f>+IF(ISNUMBER(DATA!AB1034),DATA!AB1034,"n/a")</f>
        <v>46788.14</v>
      </c>
      <c r="J3733" s="77">
        <f>+IF(ISNUMBER(DATA!AC1034),DATA!AC1034,"n/a")</f>
        <v>5.3163577954309899E-2</v>
      </c>
      <c r="K3733" s="86">
        <f>+IF(ISNUMBER(DATA!AL1034),DATA!AL1034,"n/a")</f>
        <v>100824.84</v>
      </c>
      <c r="L3733" s="77">
        <f>+IF(ISNUMBER(DATA!AM1034),DATA!AM1034,"n/a")</f>
        <v>0.265685550109929</v>
      </c>
      <c r="M3733" s="66"/>
      <c r="N3733" s="66"/>
      <c r="O3733" s="66"/>
      <c r="P3733" s="66"/>
      <c r="Q3733" s="66"/>
      <c r="S3733" s="70"/>
      <c r="U3733" s="70"/>
      <c r="W3733" s="70"/>
      <c r="Y3733" s="70"/>
    </row>
    <row r="3734" spans="1:25" s="69" customFormat="1" x14ac:dyDescent="0.2">
      <c r="A3734" s="66" t="s">
        <v>28</v>
      </c>
      <c r="B3734" s="66" t="s">
        <v>24</v>
      </c>
      <c r="C3734" s="66" t="s">
        <v>9</v>
      </c>
      <c r="D3734" s="66" t="s">
        <v>275</v>
      </c>
      <c r="E3734" s="86">
        <f>+IF(ISNUMBER(DATA!H1035),DATA!H1035,"n/a")</f>
        <v>12612.15</v>
      </c>
      <c r="F3734" s="77">
        <f>+IF(ISNUMBER(DATA!I1035),DATA!I1035,"n/a")</f>
        <v>-7.1782888684452706E-2</v>
      </c>
      <c r="G3734" s="86">
        <f>+IF(ISNUMBER(DATA!R1035),DATA!R1035,"n/a")</f>
        <v>44289.96</v>
      </c>
      <c r="H3734" s="77">
        <f>+IF(ISNUMBER(DATA!S1035),DATA!S1035,"n/a")</f>
        <v>-8.4143488314289E-2</v>
      </c>
      <c r="I3734" s="86">
        <f>+IF(ISNUMBER(DATA!AB1035),DATA!AB1035,"n/a")</f>
        <v>85401.67</v>
      </c>
      <c r="J3734" s="77">
        <f>+IF(ISNUMBER(DATA!AC1035),DATA!AC1035,"n/a")</f>
        <v>-0.10626818169735799</v>
      </c>
      <c r="K3734" s="86">
        <f>+IF(ISNUMBER(DATA!AL1035),DATA!AL1035,"n/a")</f>
        <v>208398.42</v>
      </c>
      <c r="L3734" s="77">
        <f>+IF(ISNUMBER(DATA!AM1035),DATA!AM1035,"n/a")</f>
        <v>-0.10180977221137</v>
      </c>
      <c r="M3734" s="66"/>
      <c r="N3734" s="66"/>
      <c r="O3734" s="66"/>
      <c r="P3734" s="66"/>
      <c r="Q3734" s="66"/>
      <c r="S3734" s="70"/>
      <c r="U3734" s="70"/>
      <c r="W3734" s="70"/>
      <c r="Y3734" s="70"/>
    </row>
    <row r="3735" spans="1:25" s="69" customFormat="1" x14ac:dyDescent="0.2">
      <c r="A3735" s="66" t="s">
        <v>28</v>
      </c>
      <c r="B3735" s="66" t="s">
        <v>24</v>
      </c>
      <c r="C3735" s="66" t="s">
        <v>9</v>
      </c>
      <c r="D3735" s="66" t="s">
        <v>276</v>
      </c>
      <c r="E3735" s="86">
        <f>+IF(ISNUMBER(DATA!H1036),DATA!H1036,"n/a")</f>
        <v>6479.17</v>
      </c>
      <c r="F3735" s="77">
        <f>+IF(ISNUMBER(DATA!I1036),DATA!I1036,"n/a")</f>
        <v>-0.230844019402308</v>
      </c>
      <c r="G3735" s="86">
        <f>+IF(ISNUMBER(DATA!R1036),DATA!R1036,"n/a")</f>
        <v>21625.119999999999</v>
      </c>
      <c r="H3735" s="77">
        <f>+IF(ISNUMBER(DATA!S1036),DATA!S1036,"n/a")</f>
        <v>-0.231897205151393</v>
      </c>
      <c r="I3735" s="86">
        <f>+IF(ISNUMBER(DATA!AB1036),DATA!AB1036,"n/a")</f>
        <v>41585.11</v>
      </c>
      <c r="J3735" s="77">
        <f>+IF(ISNUMBER(DATA!AC1036),DATA!AC1036,"n/a")</f>
        <v>-0.170992406282619</v>
      </c>
      <c r="K3735" s="86">
        <f>+IF(ISNUMBER(DATA!AL1036),DATA!AL1036,"n/a")</f>
        <v>124983.08</v>
      </c>
      <c r="L3735" s="77">
        <f>+IF(ISNUMBER(DATA!AM1036),DATA!AM1036,"n/a")</f>
        <v>-7.8856096885618301E-2</v>
      </c>
      <c r="M3735" s="66"/>
      <c r="N3735" s="66"/>
      <c r="O3735" s="66"/>
      <c r="P3735" s="66"/>
      <c r="Q3735" s="66"/>
      <c r="S3735" s="70"/>
      <c r="U3735" s="70"/>
      <c r="W3735" s="70"/>
      <c r="Y3735" s="70"/>
    </row>
    <row r="3736" spans="1:25" s="69" customFormat="1" x14ac:dyDescent="0.2">
      <c r="A3736" s="66" t="s">
        <v>28</v>
      </c>
      <c r="B3736" s="66" t="s">
        <v>24</v>
      </c>
      <c r="C3736" s="66" t="s">
        <v>9</v>
      </c>
      <c r="D3736" s="66" t="s">
        <v>277</v>
      </c>
      <c r="E3736" s="86">
        <f>+IF(ISNUMBER(DATA!H1037),DATA!H1037,"n/a")</f>
        <v>6283.05</v>
      </c>
      <c r="F3736" s="77">
        <f>+IF(ISNUMBER(DATA!I1037),DATA!I1037,"n/a")</f>
        <v>0.14416803092853001</v>
      </c>
      <c r="G3736" s="86">
        <f>+IF(ISNUMBER(DATA!R1037),DATA!R1037,"n/a")</f>
        <v>19462.86</v>
      </c>
      <c r="H3736" s="77">
        <f>+IF(ISNUMBER(DATA!S1037),DATA!S1037,"n/a")</f>
        <v>0.238654863201573</v>
      </c>
      <c r="I3736" s="86">
        <f>+IF(ISNUMBER(DATA!AB1037),DATA!AB1037,"n/a")</f>
        <v>34836.93</v>
      </c>
      <c r="J3736" s="77">
        <f>+IF(ISNUMBER(DATA!AC1037),DATA!AC1037,"n/a")</f>
        <v>0.227391925205643</v>
      </c>
      <c r="K3736" s="86">
        <f>+IF(ISNUMBER(DATA!AL1037),DATA!AL1037,"n/a")</f>
        <v>68669.17</v>
      </c>
      <c r="L3736" s="77">
        <f>+IF(ISNUMBER(DATA!AM1037),DATA!AM1037,"n/a")</f>
        <v>8.1216954543307407E-2</v>
      </c>
      <c r="M3736" s="66"/>
      <c r="N3736" s="66"/>
      <c r="O3736" s="66"/>
      <c r="P3736" s="66"/>
      <c r="Q3736" s="66"/>
      <c r="S3736" s="70"/>
      <c r="U3736" s="70"/>
      <c r="W3736" s="70"/>
      <c r="Y3736" s="70"/>
    </row>
    <row r="3737" spans="1:25" s="69" customFormat="1" x14ac:dyDescent="0.2">
      <c r="A3737" s="66" t="s">
        <v>28</v>
      </c>
      <c r="B3737" s="66" t="s">
        <v>24</v>
      </c>
      <c r="C3737" s="66" t="s">
        <v>9</v>
      </c>
      <c r="D3737" s="66" t="s">
        <v>278</v>
      </c>
      <c r="E3737" s="86">
        <f>+IF(ISNUMBER(DATA!H1038),DATA!H1038,"n/a")</f>
        <v>26562.03</v>
      </c>
      <c r="F3737" s="77">
        <f>+IF(ISNUMBER(DATA!I1038),DATA!I1038,"n/a")</f>
        <v>-4.5523195499353401E-2</v>
      </c>
      <c r="G3737" s="86">
        <f>+IF(ISNUMBER(DATA!R1038),DATA!R1038,"n/a")</f>
        <v>95297.49</v>
      </c>
      <c r="H3737" s="77">
        <f>+IF(ISNUMBER(DATA!S1038),DATA!S1038,"n/a")</f>
        <v>0.28809635160414798</v>
      </c>
      <c r="I3737" s="86">
        <f>+IF(ISNUMBER(DATA!AB1038),DATA!AB1038,"n/a")</f>
        <v>177748.56</v>
      </c>
      <c r="J3737" s="77">
        <f>+IF(ISNUMBER(DATA!AC1038),DATA!AC1038,"n/a")</f>
        <v>0.233869738396671</v>
      </c>
      <c r="K3737" s="86">
        <f>+IF(ISNUMBER(DATA!AL1038),DATA!AL1038,"n/a")</f>
        <v>345728.76</v>
      </c>
      <c r="L3737" s="77">
        <f>+IF(ISNUMBER(DATA!AM1038),DATA!AM1038,"n/a")</f>
        <v>0.15486982489661499</v>
      </c>
      <c r="M3737" s="66"/>
      <c r="N3737" s="66"/>
      <c r="O3737" s="66"/>
      <c r="P3737" s="66"/>
      <c r="Q3737" s="66"/>
      <c r="S3737" s="70"/>
      <c r="U3737" s="70"/>
      <c r="W3737" s="70"/>
      <c r="Y3737" s="70"/>
    </row>
    <row r="3738" spans="1:25" s="69" customFormat="1" x14ac:dyDescent="0.2">
      <c r="A3738" s="66" t="s">
        <v>28</v>
      </c>
      <c r="B3738" s="66" t="s">
        <v>24</v>
      </c>
      <c r="C3738" s="66" t="s">
        <v>9</v>
      </c>
      <c r="D3738" s="66" t="s">
        <v>279</v>
      </c>
      <c r="E3738" s="86">
        <f>+IF(ISNUMBER(DATA!H1039),DATA!H1039,"n/a")</f>
        <v>13485.91</v>
      </c>
      <c r="F3738" s="77">
        <f>+IF(ISNUMBER(DATA!I1039),DATA!I1039,"n/a")</f>
        <v>-0.347229287847861</v>
      </c>
      <c r="G3738" s="86">
        <f>+IF(ISNUMBER(DATA!R1039),DATA!R1039,"n/a")</f>
        <v>54688.15</v>
      </c>
      <c r="H3738" s="77">
        <f>+IF(ISNUMBER(DATA!S1039),DATA!S1039,"n/a")</f>
        <v>0.13283187928645501</v>
      </c>
      <c r="I3738" s="86">
        <f>+IF(ISNUMBER(DATA!AB1039),DATA!AB1039,"n/a")</f>
        <v>100689.13</v>
      </c>
      <c r="J3738" s="77">
        <f>+IF(ISNUMBER(DATA!AC1039),DATA!AC1039,"n/a")</f>
        <v>0.14754823841446699</v>
      </c>
      <c r="K3738" s="86">
        <f>+IF(ISNUMBER(DATA!AL1039),DATA!AL1039,"n/a")</f>
        <v>205434.76</v>
      </c>
      <c r="L3738" s="77">
        <f>+IF(ISNUMBER(DATA!AM1039),DATA!AM1039,"n/a")</f>
        <v>0.33919428303821297</v>
      </c>
      <c r="M3738" s="66"/>
      <c r="N3738" s="66"/>
      <c r="O3738" s="66"/>
      <c r="P3738" s="66"/>
      <c r="Q3738" s="66"/>
      <c r="S3738" s="70"/>
      <c r="U3738" s="70"/>
      <c r="W3738" s="70"/>
      <c r="Y3738" s="70"/>
    </row>
    <row r="3739" spans="1:25" s="69" customFormat="1" x14ac:dyDescent="0.2">
      <c r="A3739" s="66" t="s">
        <v>28</v>
      </c>
      <c r="B3739" s="66" t="s">
        <v>24</v>
      </c>
      <c r="C3739" s="66" t="s">
        <v>9</v>
      </c>
      <c r="D3739" s="66" t="s">
        <v>280</v>
      </c>
      <c r="E3739" s="86">
        <f>+IF(ISNUMBER(DATA!H1040),DATA!H1040,"n/a")</f>
        <v>2115.27</v>
      </c>
      <c r="F3739" s="77">
        <f>+IF(ISNUMBER(DATA!I1040),DATA!I1040,"n/a")</f>
        <v>-0.161462318191368</v>
      </c>
      <c r="G3739" s="86">
        <f>+IF(ISNUMBER(DATA!R1040),DATA!R1040,"n/a")</f>
        <v>7581.18</v>
      </c>
      <c r="H3739" s="77">
        <f>+IF(ISNUMBER(DATA!S1040),DATA!S1040,"n/a")</f>
        <v>-6.9812126387702803E-2</v>
      </c>
      <c r="I3739" s="86">
        <f>+IF(ISNUMBER(DATA!AB1040),DATA!AB1040,"n/a")</f>
        <v>15289.94</v>
      </c>
      <c r="J3739" s="77">
        <f>+IF(ISNUMBER(DATA!AC1040),DATA!AC1040,"n/a")</f>
        <v>-2.3869641077565298E-2</v>
      </c>
      <c r="K3739" s="86">
        <f>+IF(ISNUMBER(DATA!AL1040),DATA!AL1040,"n/a")</f>
        <v>43233.95</v>
      </c>
      <c r="L3739" s="77">
        <f>+IF(ISNUMBER(DATA!AM1040),DATA!AM1040,"n/a")</f>
        <v>0.14275522902179799</v>
      </c>
      <c r="M3739" s="66"/>
      <c r="N3739" s="66"/>
      <c r="O3739" s="66"/>
      <c r="P3739" s="66"/>
      <c r="Q3739" s="66"/>
      <c r="S3739" s="70"/>
      <c r="U3739" s="70"/>
      <c r="W3739" s="70"/>
      <c r="Y3739" s="70"/>
    </row>
    <row r="3740" spans="1:25" s="69" customFormat="1" x14ac:dyDescent="0.2">
      <c r="A3740" s="66" t="s">
        <v>28</v>
      </c>
      <c r="B3740" s="66" t="s">
        <v>24</v>
      </c>
      <c r="C3740" s="66" t="s">
        <v>9</v>
      </c>
      <c r="D3740" s="66" t="s">
        <v>281</v>
      </c>
      <c r="E3740" s="86">
        <f>+IF(ISNUMBER(DATA!H1041),DATA!H1041,"n/a")</f>
        <v>9286.0499999999993</v>
      </c>
      <c r="F3740" s="77">
        <f>+IF(ISNUMBER(DATA!I1041),DATA!I1041,"n/a")</f>
        <v>-0.34947175513480899</v>
      </c>
      <c r="G3740" s="86">
        <f>+IF(ISNUMBER(DATA!R1041),DATA!R1041,"n/a")</f>
        <v>37975.589999999997</v>
      </c>
      <c r="H3740" s="77">
        <f>+IF(ISNUMBER(DATA!S1041),DATA!S1041,"n/a")</f>
        <v>0.16782211862243701</v>
      </c>
      <c r="I3740" s="86">
        <f>+IF(ISNUMBER(DATA!AB1041),DATA!AB1041,"n/a")</f>
        <v>71454.11</v>
      </c>
      <c r="J3740" s="77">
        <f>+IF(ISNUMBER(DATA!AC1041),DATA!AC1041,"n/a")</f>
        <v>0.16395131656579701</v>
      </c>
      <c r="K3740" s="86">
        <f>+IF(ISNUMBER(DATA!AL1041),DATA!AL1041,"n/a")</f>
        <v>147560.15</v>
      </c>
      <c r="L3740" s="77">
        <f>+IF(ISNUMBER(DATA!AM1041),DATA!AM1041,"n/a")</f>
        <v>0.223452878000829</v>
      </c>
      <c r="M3740" s="66"/>
      <c r="N3740" s="66"/>
      <c r="O3740" s="66"/>
      <c r="P3740" s="66"/>
      <c r="Q3740" s="66"/>
      <c r="S3740" s="70"/>
      <c r="U3740" s="70"/>
      <c r="W3740" s="70"/>
      <c r="Y3740" s="70"/>
    </row>
    <row r="3741" spans="1:25" s="69" customFormat="1" x14ac:dyDescent="0.2">
      <c r="A3741" s="66" t="s">
        <v>28</v>
      </c>
      <c r="B3741" s="66" t="s">
        <v>24</v>
      </c>
      <c r="C3741" s="66" t="s">
        <v>9</v>
      </c>
      <c r="D3741" s="66" t="s">
        <v>282</v>
      </c>
      <c r="E3741" s="86">
        <f>+IF(ISNUMBER(DATA!H1042),DATA!H1042,"n/a")</f>
        <v>10670.93</v>
      </c>
      <c r="F3741" s="77">
        <f>+IF(ISNUMBER(DATA!I1042),DATA!I1042,"n/a")</f>
        <v>-9.8051894264042302E-2</v>
      </c>
      <c r="G3741" s="86">
        <f>+IF(ISNUMBER(DATA!R1042),DATA!R1042,"n/a")</f>
        <v>34970.379999999997</v>
      </c>
      <c r="H3741" s="77">
        <f>+IF(ISNUMBER(DATA!S1042),DATA!S1042,"n/a")</f>
        <v>-9.7828905123951204E-2</v>
      </c>
      <c r="I3741" s="86">
        <f>+IF(ISNUMBER(DATA!AB1042),DATA!AB1042,"n/a")</f>
        <v>66417.81</v>
      </c>
      <c r="J3741" s="77">
        <f>+IF(ISNUMBER(DATA!AC1042),DATA!AC1042,"n/a")</f>
        <v>-3.3934707716341099E-2</v>
      </c>
      <c r="K3741" s="86">
        <f>+IF(ISNUMBER(DATA!AL1042),DATA!AL1042,"n/a")</f>
        <v>145915.96</v>
      </c>
      <c r="L3741" s="77">
        <f>+IF(ISNUMBER(DATA!AM1042),DATA!AM1042,"n/a")</f>
        <v>0.18935152056917001</v>
      </c>
      <c r="M3741" s="66"/>
      <c r="N3741" s="66"/>
      <c r="O3741" s="66"/>
      <c r="P3741" s="66"/>
      <c r="Q3741" s="66"/>
      <c r="S3741" s="70"/>
      <c r="U3741" s="70"/>
      <c r="W3741" s="70"/>
      <c r="Y3741" s="70"/>
    </row>
    <row r="3742" spans="1:25" s="69" customFormat="1" x14ac:dyDescent="0.2">
      <c r="A3742" s="66" t="s">
        <v>28</v>
      </c>
      <c r="B3742" s="66" t="s">
        <v>24</v>
      </c>
      <c r="C3742" s="66" t="s">
        <v>9</v>
      </c>
      <c r="D3742" s="66" t="s">
        <v>283</v>
      </c>
      <c r="E3742" s="86">
        <f>+IF(ISNUMBER(DATA!H1043),DATA!H1043,"n/a")</f>
        <v>11354.62</v>
      </c>
      <c r="F3742" s="77">
        <f>+IF(ISNUMBER(DATA!I1043),DATA!I1043,"n/a")</f>
        <v>-0.35089936745584599</v>
      </c>
      <c r="G3742" s="86">
        <f>+IF(ISNUMBER(DATA!R1043),DATA!R1043,"n/a")</f>
        <v>37575.93</v>
      </c>
      <c r="H3742" s="77">
        <f>+IF(ISNUMBER(DATA!S1043),DATA!S1043,"n/a")</f>
        <v>-0.32126328787279701</v>
      </c>
      <c r="I3742" s="86">
        <f>+IF(ISNUMBER(DATA!AB1043),DATA!AB1043,"n/a")</f>
        <v>74818.42</v>
      </c>
      <c r="J3742" s="77">
        <f>+IF(ISNUMBER(DATA!AC1043),DATA!AC1043,"n/a")</f>
        <v>-0.263052480990844</v>
      </c>
      <c r="K3742" s="86">
        <f>+IF(ISNUMBER(DATA!AL1043),DATA!AL1043,"n/a")</f>
        <v>200194.23</v>
      </c>
      <c r="L3742" s="77">
        <f>+IF(ISNUMBER(DATA!AM1043),DATA!AM1043,"n/a")</f>
        <v>-6.1149930329876902E-2</v>
      </c>
      <c r="M3742" s="66"/>
      <c r="N3742" s="66"/>
      <c r="O3742" s="66"/>
      <c r="P3742" s="66"/>
      <c r="Q3742" s="66"/>
      <c r="S3742" s="70"/>
      <c r="U3742" s="70"/>
      <c r="W3742" s="70"/>
      <c r="Y3742" s="70"/>
    </row>
    <row r="3743" spans="1:25" s="69" customFormat="1" x14ac:dyDescent="0.2">
      <c r="A3743" s="66" t="s">
        <v>28</v>
      </c>
      <c r="B3743" s="66" t="s">
        <v>24</v>
      </c>
      <c r="C3743" s="66" t="s">
        <v>9</v>
      </c>
      <c r="D3743" s="66" t="s">
        <v>284</v>
      </c>
      <c r="E3743" s="86">
        <f>+IF(ISNUMBER(DATA!H1044),DATA!H1044,"n/a")</f>
        <v>35726.18</v>
      </c>
      <c r="F3743" s="77">
        <f>+IF(ISNUMBER(DATA!I1044),DATA!I1044,"n/a")</f>
        <v>-0.34899140277924601</v>
      </c>
      <c r="G3743" s="86">
        <f>+IF(ISNUMBER(DATA!R1044),DATA!R1044,"n/a")</f>
        <v>158970.85999999999</v>
      </c>
      <c r="H3743" s="77">
        <f>+IF(ISNUMBER(DATA!S1044),DATA!S1044,"n/a")</f>
        <v>0.39772886334493701</v>
      </c>
      <c r="I3743" s="86">
        <f>+IF(ISNUMBER(DATA!AB1044),DATA!AB1044,"n/a")</f>
        <v>290776.59000000003</v>
      </c>
      <c r="J3743" s="77">
        <f>+IF(ISNUMBER(DATA!AC1044),DATA!AC1044,"n/a")</f>
        <v>0.35233150862399298</v>
      </c>
      <c r="K3743" s="86">
        <f>+IF(ISNUMBER(DATA!AL1044),DATA!AL1044,"n/a")</f>
        <v>537564.18000000005</v>
      </c>
      <c r="L3743" s="77">
        <f>+IF(ISNUMBER(DATA!AM1044),DATA!AM1044,"n/a")</f>
        <v>0.26097907193544001</v>
      </c>
      <c r="M3743" s="66"/>
      <c r="N3743" s="66"/>
      <c r="O3743" s="66"/>
      <c r="P3743" s="66"/>
      <c r="Q3743" s="66"/>
      <c r="S3743" s="70"/>
      <c r="U3743" s="70"/>
      <c r="W3743" s="70"/>
      <c r="Y3743" s="70"/>
    </row>
    <row r="3744" spans="1:25" s="69" customFormat="1" x14ac:dyDescent="0.2">
      <c r="A3744" s="66" t="s">
        <v>28</v>
      </c>
      <c r="B3744" s="66" t="s">
        <v>24</v>
      </c>
      <c r="C3744" s="66" t="s">
        <v>9</v>
      </c>
      <c r="D3744" s="66" t="s">
        <v>285</v>
      </c>
      <c r="E3744" s="86">
        <f>+IF(ISNUMBER(DATA!H1045),DATA!H1045,"n/a")</f>
        <v>24493.65</v>
      </c>
      <c r="F3744" s="77">
        <f>+IF(ISNUMBER(DATA!I1045),DATA!I1045,"n/a")</f>
        <v>-0.426479358558081</v>
      </c>
      <c r="G3744" s="86">
        <f>+IF(ISNUMBER(DATA!R1045),DATA!R1045,"n/a")</f>
        <v>115297.91</v>
      </c>
      <c r="H3744" s="77">
        <f>+IF(ISNUMBER(DATA!S1045),DATA!S1045,"n/a")</f>
        <v>0.37562840990222202</v>
      </c>
      <c r="I3744" s="86">
        <f>+IF(ISNUMBER(DATA!AB1045),DATA!AB1045,"n/a")</f>
        <v>206915</v>
      </c>
      <c r="J3744" s="77">
        <f>+IF(ISNUMBER(DATA!AC1045),DATA!AC1045,"n/a")</f>
        <v>0.27617959880290799</v>
      </c>
      <c r="K3744" s="86">
        <f>+IF(ISNUMBER(DATA!AL1045),DATA!AL1045,"n/a")</f>
        <v>395881.54</v>
      </c>
      <c r="L3744" s="77">
        <f>+IF(ISNUMBER(DATA!AM1045),DATA!AM1045,"n/a")</f>
        <v>0.12911326278523</v>
      </c>
      <c r="M3744" s="66"/>
      <c r="N3744" s="66"/>
      <c r="O3744" s="66"/>
      <c r="P3744" s="66"/>
      <c r="Q3744" s="66"/>
      <c r="S3744" s="70"/>
      <c r="U3744" s="70"/>
      <c r="W3744" s="70"/>
      <c r="Y3744" s="70"/>
    </row>
    <row r="3745" spans="1:25" s="69" customFormat="1" x14ac:dyDescent="0.2">
      <c r="A3745" s="66" t="s">
        <v>28</v>
      </c>
      <c r="B3745" s="66" t="s">
        <v>24</v>
      </c>
      <c r="C3745" s="66" t="s">
        <v>9</v>
      </c>
      <c r="D3745" s="66" t="s">
        <v>286</v>
      </c>
      <c r="E3745" s="86">
        <f>+IF(ISNUMBER(DATA!H1046),DATA!H1046,"n/a")</f>
        <v>8491.42</v>
      </c>
      <c r="F3745" s="77">
        <f>+IF(ISNUMBER(DATA!I1046),DATA!I1046,"n/a")</f>
        <v>-1.93079712655626E-2</v>
      </c>
      <c r="G3745" s="86">
        <f>+IF(ISNUMBER(DATA!R1046),DATA!R1046,"n/a")</f>
        <v>28137.040000000001</v>
      </c>
      <c r="H3745" s="77">
        <f>+IF(ISNUMBER(DATA!S1046),DATA!S1046,"n/a")</f>
        <v>2.22157312808395E-2</v>
      </c>
      <c r="I3745" s="86">
        <f>+IF(ISNUMBER(DATA!AB1046),DATA!AB1046,"n/a")</f>
        <v>52694.93</v>
      </c>
      <c r="J3745" s="77">
        <f>+IF(ISNUMBER(DATA!AC1046),DATA!AC1046,"n/a")</f>
        <v>2.4789455516066101E-2</v>
      </c>
      <c r="K3745" s="86">
        <f>+IF(ISNUMBER(DATA!AL1046),DATA!AL1046,"n/a")</f>
        <v>129623.31</v>
      </c>
      <c r="L3745" s="77">
        <f>+IF(ISNUMBER(DATA!AM1046),DATA!AM1046,"n/a")</f>
        <v>5.6744441389343899E-3</v>
      </c>
      <c r="M3745" s="66"/>
      <c r="N3745" s="66"/>
      <c r="O3745" s="66"/>
      <c r="P3745" s="66"/>
      <c r="Q3745" s="66"/>
      <c r="S3745" s="70"/>
      <c r="U3745" s="70"/>
      <c r="W3745" s="70"/>
      <c r="Y3745" s="70"/>
    </row>
    <row r="3746" spans="1:25" s="69" customFormat="1" x14ac:dyDescent="0.2">
      <c r="A3746" s="66" t="s">
        <v>28</v>
      </c>
      <c r="B3746" s="66" t="s">
        <v>24</v>
      </c>
      <c r="C3746" s="66" t="s">
        <v>9</v>
      </c>
      <c r="D3746" s="66" t="s">
        <v>287</v>
      </c>
      <c r="E3746" s="86">
        <f>+IF(ISNUMBER(DATA!H1047),DATA!H1047,"n/a")</f>
        <v>11172.49</v>
      </c>
      <c r="F3746" s="77">
        <f>+IF(ISNUMBER(DATA!I1047),DATA!I1047,"n/a")</f>
        <v>-2.63582847855547E-2</v>
      </c>
      <c r="G3746" s="86">
        <f>+IF(ISNUMBER(DATA!R1047),DATA!R1047,"n/a")</f>
        <v>37646.79</v>
      </c>
      <c r="H3746" s="77">
        <f>+IF(ISNUMBER(DATA!S1047),DATA!S1047,"n/a")</f>
        <v>-5.1051837514670398E-3</v>
      </c>
      <c r="I3746" s="86">
        <f>+IF(ISNUMBER(DATA!AB1047),DATA!AB1047,"n/a")</f>
        <v>73580.66</v>
      </c>
      <c r="J3746" s="77">
        <f>+IF(ISNUMBER(DATA!AC1047),DATA!AC1047,"n/a")</f>
        <v>-3.1275767300254997E-2</v>
      </c>
      <c r="K3746" s="86">
        <f>+IF(ISNUMBER(DATA!AL1047),DATA!AL1047,"n/a")</f>
        <v>190136.61</v>
      </c>
      <c r="L3746" s="77">
        <f>+IF(ISNUMBER(DATA!AM1047),DATA!AM1047,"n/a")</f>
        <v>-3.1243193322704199E-2</v>
      </c>
      <c r="M3746" s="66"/>
      <c r="N3746" s="66"/>
      <c r="O3746" s="66"/>
      <c r="P3746" s="66"/>
      <c r="Q3746" s="66"/>
      <c r="S3746" s="70"/>
      <c r="U3746" s="70"/>
      <c r="W3746" s="70"/>
      <c r="Y3746" s="70"/>
    </row>
    <row r="3747" spans="1:25" s="69" customFormat="1" x14ac:dyDescent="0.2">
      <c r="A3747" s="66" t="s">
        <v>28</v>
      </c>
      <c r="B3747" s="66" t="s">
        <v>24</v>
      </c>
      <c r="C3747" s="66" t="s">
        <v>9</v>
      </c>
      <c r="D3747" s="66" t="s">
        <v>288</v>
      </c>
      <c r="E3747" s="86">
        <f>+IF(ISNUMBER(DATA!H1048),DATA!H1048,"n/a")</f>
        <v>9799.42</v>
      </c>
      <c r="F3747" s="77">
        <f>+IF(ISNUMBER(DATA!I1048),DATA!I1048,"n/a")</f>
        <v>-4.8897335007890702E-2</v>
      </c>
      <c r="G3747" s="86">
        <f>+IF(ISNUMBER(DATA!R1048),DATA!R1048,"n/a")</f>
        <v>32373.57</v>
      </c>
      <c r="H3747" s="77">
        <f>+IF(ISNUMBER(DATA!S1048),DATA!S1048,"n/a")</f>
        <v>-4.5431735243218899E-3</v>
      </c>
      <c r="I3747" s="86">
        <f>+IF(ISNUMBER(DATA!AB1048),DATA!AB1048,"n/a")</f>
        <v>58682.87</v>
      </c>
      <c r="J3747" s="77">
        <f>+IF(ISNUMBER(DATA!AC1048),DATA!AC1048,"n/a")</f>
        <v>5.4612906083837703E-2</v>
      </c>
      <c r="K3747" s="86">
        <f>+IF(ISNUMBER(DATA!AL1048),DATA!AL1048,"n/a")</f>
        <v>119493.34</v>
      </c>
      <c r="L3747" s="77">
        <f>+IF(ISNUMBER(DATA!AM1048),DATA!AM1048,"n/a")</f>
        <v>0.39461117882257701</v>
      </c>
      <c r="M3747" s="66"/>
      <c r="N3747" s="66"/>
      <c r="O3747" s="66"/>
      <c r="P3747" s="66"/>
      <c r="Q3747" s="66"/>
      <c r="S3747" s="70"/>
      <c r="U3747" s="70"/>
      <c r="W3747" s="70"/>
      <c r="Y3747" s="70"/>
    </row>
    <row r="3748" spans="1:25" s="69" customFormat="1" x14ac:dyDescent="0.2">
      <c r="A3748" s="66" t="s">
        <v>28</v>
      </c>
      <c r="B3748" s="66" t="s">
        <v>24</v>
      </c>
      <c r="C3748" s="66" t="s">
        <v>9</v>
      </c>
      <c r="D3748" s="66" t="s">
        <v>289</v>
      </c>
      <c r="E3748" s="86">
        <f>+IF(ISNUMBER(DATA!H1049),DATA!H1049,"n/a")</f>
        <v>11821</v>
      </c>
      <c r="F3748" s="77">
        <f>+IF(ISNUMBER(DATA!I1049),DATA!I1049,"n/a")</f>
        <v>-0.25166019890733898</v>
      </c>
      <c r="G3748" s="86">
        <f>+IF(ISNUMBER(DATA!R1049),DATA!R1049,"n/a")</f>
        <v>40881.949999999997</v>
      </c>
      <c r="H3748" s="77">
        <f>+IF(ISNUMBER(DATA!S1049),DATA!S1049,"n/a")</f>
        <v>0.159476910266213</v>
      </c>
      <c r="I3748" s="86">
        <f>+IF(ISNUMBER(DATA!AB1049),DATA!AB1049,"n/a")</f>
        <v>75850.77</v>
      </c>
      <c r="J3748" s="77">
        <f>+IF(ISNUMBER(DATA!AC1049),DATA!AC1049,"n/a")</f>
        <v>0.167948882391282</v>
      </c>
      <c r="K3748" s="86">
        <f>+IF(ISNUMBER(DATA!AL1049),DATA!AL1049,"n/a")</f>
        <v>148662.26999999999</v>
      </c>
      <c r="L3748" s="77">
        <f>+IF(ISNUMBER(DATA!AM1049),DATA!AM1049,"n/a")</f>
        <v>0.21469192636036499</v>
      </c>
      <c r="M3748" s="66"/>
      <c r="N3748" s="66"/>
      <c r="O3748" s="66"/>
      <c r="P3748" s="66"/>
      <c r="Q3748" s="66"/>
      <c r="S3748" s="70"/>
      <c r="U3748" s="70"/>
      <c r="W3748" s="70"/>
      <c r="Y3748" s="70"/>
    </row>
    <row r="3749" spans="1:25" s="69" customFormat="1" x14ac:dyDescent="0.2">
      <c r="A3749" s="66" t="s">
        <v>28</v>
      </c>
      <c r="B3749" s="66" t="s">
        <v>24</v>
      </c>
      <c r="C3749" s="66" t="s">
        <v>9</v>
      </c>
      <c r="D3749" s="66" t="s">
        <v>290</v>
      </c>
      <c r="E3749" s="86">
        <f>+IF(ISNUMBER(DATA!H1050),DATA!H1050,"n/a")</f>
        <v>6554.9</v>
      </c>
      <c r="F3749" s="77">
        <f>+IF(ISNUMBER(DATA!I1050),DATA!I1050,"n/a")</f>
        <v>0.40071543353391698</v>
      </c>
      <c r="G3749" s="86">
        <f>+IF(ISNUMBER(DATA!R1050),DATA!R1050,"n/a")</f>
        <v>19060.66</v>
      </c>
      <c r="H3749" s="77">
        <f>+IF(ISNUMBER(DATA!S1050),DATA!S1050,"n/a")</f>
        <v>0.27727500869468502</v>
      </c>
      <c r="I3749" s="86">
        <f>+IF(ISNUMBER(DATA!AB1050),DATA!AB1050,"n/a")</f>
        <v>33546.85</v>
      </c>
      <c r="J3749" s="77">
        <f>+IF(ISNUMBER(DATA!AC1050),DATA!AC1050,"n/a")</f>
        <v>0.237439546969759</v>
      </c>
      <c r="K3749" s="86">
        <f>+IF(ISNUMBER(DATA!AL1050),DATA!AL1050,"n/a")</f>
        <v>63682.85</v>
      </c>
      <c r="L3749" s="77">
        <f>+IF(ISNUMBER(DATA!AM1050),DATA!AM1050,"n/a")</f>
        <v>0.32718779241944601</v>
      </c>
      <c r="M3749" s="66"/>
      <c r="N3749" s="66"/>
      <c r="O3749" s="66"/>
      <c r="P3749" s="66"/>
      <c r="Q3749" s="66"/>
      <c r="S3749" s="70"/>
      <c r="U3749" s="70"/>
      <c r="W3749" s="70"/>
      <c r="Y3749" s="70"/>
    </row>
    <row r="3750" spans="1:25" s="69" customFormat="1" x14ac:dyDescent="0.2">
      <c r="A3750" s="66" t="s">
        <v>28</v>
      </c>
      <c r="B3750" s="66" t="s">
        <v>24</v>
      </c>
      <c r="C3750" s="66" t="s">
        <v>9</v>
      </c>
      <c r="D3750" s="66" t="s">
        <v>291</v>
      </c>
      <c r="E3750" s="86">
        <f>+IF(ISNUMBER(DATA!H1051),DATA!H1051,"n/a")</f>
        <v>2599.4299999999998</v>
      </c>
      <c r="F3750" s="77">
        <f>+IF(ISNUMBER(DATA!I1051),DATA!I1051,"n/a")</f>
        <v>-9.6255940812644103E-2</v>
      </c>
      <c r="G3750" s="86">
        <f>+IF(ISNUMBER(DATA!R1051),DATA!R1051,"n/a")</f>
        <v>8695.26</v>
      </c>
      <c r="H3750" s="77">
        <f>+IF(ISNUMBER(DATA!S1051),DATA!S1051,"n/a")</f>
        <v>-7.8841207354642298E-2</v>
      </c>
      <c r="I3750" s="86">
        <f>+IF(ISNUMBER(DATA!AB1051),DATA!AB1051,"n/a")</f>
        <v>17499.87</v>
      </c>
      <c r="J3750" s="77">
        <f>+IF(ISNUMBER(DATA!AC1051),DATA!AC1051,"n/a")</f>
        <v>-2.7703975331277698E-2</v>
      </c>
      <c r="K3750" s="86">
        <f>+IF(ISNUMBER(DATA!AL1051),DATA!AL1051,"n/a")</f>
        <v>46812.34</v>
      </c>
      <c r="L3750" s="77">
        <f>+IF(ISNUMBER(DATA!AM1051),DATA!AM1051,"n/a")</f>
        <v>0.26933434997928402</v>
      </c>
      <c r="M3750" s="66"/>
      <c r="N3750" s="66"/>
      <c r="O3750" s="66"/>
      <c r="P3750" s="66"/>
      <c r="Q3750" s="66"/>
      <c r="S3750" s="70"/>
      <c r="U3750" s="70"/>
      <c r="W3750" s="70"/>
      <c r="Y3750" s="70"/>
    </row>
    <row r="3751" spans="1:25" s="69" customFormat="1" x14ac:dyDescent="0.2">
      <c r="A3751" s="66" t="s">
        <v>28</v>
      </c>
      <c r="B3751" s="66" t="s">
        <v>24</v>
      </c>
      <c r="C3751" s="66" t="s">
        <v>9</v>
      </c>
      <c r="D3751" s="66" t="s">
        <v>292</v>
      </c>
      <c r="E3751" s="86">
        <f>+IF(ISNUMBER(DATA!H1052),DATA!H1052,"n/a")</f>
        <v>24377.18</v>
      </c>
      <c r="F3751" s="77">
        <f>+IF(ISNUMBER(DATA!I1052),DATA!I1052,"n/a")</f>
        <v>1.6478615827960799E-2</v>
      </c>
      <c r="G3751" s="86">
        <f>+IF(ISNUMBER(DATA!R1052),DATA!R1052,"n/a")</f>
        <v>79136.91</v>
      </c>
      <c r="H3751" s="77">
        <f>+IF(ISNUMBER(DATA!S1052),DATA!S1052,"n/a")</f>
        <v>-1.5757083243785299E-2</v>
      </c>
      <c r="I3751" s="86">
        <f>+IF(ISNUMBER(DATA!AB1052),DATA!AB1052,"n/a")</f>
        <v>151761.56</v>
      </c>
      <c r="J3751" s="77">
        <f>+IF(ISNUMBER(DATA!AC1052),DATA!AC1052,"n/a")</f>
        <v>2.5787378010726999E-2</v>
      </c>
      <c r="K3751" s="86">
        <f>+IF(ISNUMBER(DATA!AL1052),DATA!AL1052,"n/a")</f>
        <v>309348.78999999998</v>
      </c>
      <c r="L3751" s="77">
        <f>+IF(ISNUMBER(DATA!AM1052),DATA!AM1052,"n/a")</f>
        <v>8.4894682389044407E-2</v>
      </c>
      <c r="M3751" s="66"/>
      <c r="N3751" s="66"/>
      <c r="O3751" s="66"/>
      <c r="P3751" s="66"/>
      <c r="Q3751" s="66"/>
      <c r="S3751" s="70"/>
      <c r="U3751" s="70"/>
      <c r="W3751" s="70"/>
      <c r="Y3751" s="70"/>
    </row>
    <row r="3752" spans="1:25" s="69" customFormat="1" x14ac:dyDescent="0.2">
      <c r="A3752" s="66" t="s">
        <v>28</v>
      </c>
      <c r="B3752" s="66" t="s">
        <v>24</v>
      </c>
      <c r="C3752" s="66" t="s">
        <v>9</v>
      </c>
      <c r="D3752" s="66" t="s">
        <v>293</v>
      </c>
      <c r="E3752" s="86">
        <f>+IF(ISNUMBER(DATA!H1053),DATA!H1053,"n/a")</f>
        <v>4047.41</v>
      </c>
      <c r="F3752" s="77">
        <f>+IF(ISNUMBER(DATA!I1053),DATA!I1053,"n/a")</f>
        <v>-0.45402070922904297</v>
      </c>
      <c r="G3752" s="86">
        <f>+IF(ISNUMBER(DATA!R1053),DATA!R1053,"n/a")</f>
        <v>17833.080000000002</v>
      </c>
      <c r="H3752" s="77">
        <f>+IF(ISNUMBER(DATA!S1053),DATA!S1053,"n/a")</f>
        <v>0.13122837287931299</v>
      </c>
      <c r="I3752" s="86">
        <f>+IF(ISNUMBER(DATA!AB1053),DATA!AB1053,"n/a")</f>
        <v>32445.84</v>
      </c>
      <c r="J3752" s="77">
        <f>+IF(ISNUMBER(DATA!AC1053),DATA!AC1053,"n/a")</f>
        <v>0.118505030643038</v>
      </c>
      <c r="K3752" s="86">
        <f>+IF(ISNUMBER(DATA!AL1053),DATA!AL1053,"n/a")</f>
        <v>63123.72</v>
      </c>
      <c r="L3752" s="77">
        <f>+IF(ISNUMBER(DATA!AM1053),DATA!AM1053,"n/a")</f>
        <v>0.22835296564959201</v>
      </c>
      <c r="M3752" s="66"/>
      <c r="N3752" s="66"/>
      <c r="O3752" s="66"/>
      <c r="P3752" s="66"/>
      <c r="Q3752" s="66"/>
      <c r="S3752" s="70"/>
      <c r="U3752" s="70"/>
      <c r="W3752" s="70"/>
      <c r="Y3752" s="70"/>
    </row>
    <row r="3753" spans="1:25" s="69" customFormat="1" x14ac:dyDescent="0.2">
      <c r="A3753" s="66" t="s">
        <v>28</v>
      </c>
      <c r="B3753" s="66" t="s">
        <v>24</v>
      </c>
      <c r="C3753" s="66" t="s">
        <v>9</v>
      </c>
      <c r="D3753" s="66" t="s">
        <v>294</v>
      </c>
      <c r="E3753" s="86">
        <f>+IF(ISNUMBER(DATA!H1054),DATA!H1054,"n/a")</f>
        <v>14602.92</v>
      </c>
      <c r="F3753" s="77">
        <f>+IF(ISNUMBER(DATA!I1054),DATA!I1054,"n/a")</f>
        <v>0.60126759945611596</v>
      </c>
      <c r="G3753" s="86">
        <f>+IF(ISNUMBER(DATA!R1054),DATA!R1054,"n/a")</f>
        <v>43834.97</v>
      </c>
      <c r="H3753" s="77">
        <f>+IF(ISNUMBER(DATA!S1054),DATA!S1054,"n/a")</f>
        <v>0.36603924697171297</v>
      </c>
      <c r="I3753" s="86">
        <f>+IF(ISNUMBER(DATA!AB1054),DATA!AB1054,"n/a")</f>
        <v>79062.539999999994</v>
      </c>
      <c r="J3753" s="77">
        <f>+IF(ISNUMBER(DATA!AC1054),DATA!AC1054,"n/a")</f>
        <v>0.352831666674081</v>
      </c>
      <c r="K3753" s="86">
        <f>+IF(ISNUMBER(DATA!AL1054),DATA!AL1054,"n/a")</f>
        <v>149564.35</v>
      </c>
      <c r="L3753" s="77">
        <f>+IF(ISNUMBER(DATA!AM1054),DATA!AM1054,"n/a")</f>
        <v>0.25862089423272</v>
      </c>
      <c r="M3753" s="66"/>
      <c r="N3753" s="66"/>
      <c r="O3753" s="66"/>
      <c r="P3753" s="66"/>
      <c r="Q3753" s="66"/>
      <c r="S3753" s="70"/>
      <c r="U3753" s="70"/>
      <c r="W3753" s="70"/>
      <c r="Y3753" s="70"/>
    </row>
    <row r="3754" spans="1:25" s="69" customFormat="1" x14ac:dyDescent="0.2">
      <c r="A3754" s="66" t="s">
        <v>28</v>
      </c>
      <c r="B3754" s="66" t="s">
        <v>24</v>
      </c>
      <c r="C3754" s="66" t="s">
        <v>9</v>
      </c>
      <c r="D3754" s="66" t="s">
        <v>295</v>
      </c>
      <c r="E3754" s="86">
        <f>+IF(ISNUMBER(DATA!H1055),DATA!H1055,"n/a")</f>
        <v>2500.25</v>
      </c>
      <c r="F3754" s="77">
        <f>+IF(ISNUMBER(DATA!I1055),DATA!I1055,"n/a")</f>
        <v>-0.57610667480460498</v>
      </c>
      <c r="G3754" s="86">
        <f>+IF(ISNUMBER(DATA!R1055),DATA!R1055,"n/a")</f>
        <v>9018.08</v>
      </c>
      <c r="H3754" s="77">
        <f>+IF(ISNUMBER(DATA!S1055),DATA!S1055,"n/a")</f>
        <v>-0.32485959030765099</v>
      </c>
      <c r="I3754" s="86">
        <f>+IF(ISNUMBER(DATA!AB1055),DATA!AB1055,"n/a")</f>
        <v>18677.919999999998</v>
      </c>
      <c r="J3754" s="77">
        <f>+IF(ISNUMBER(DATA!AC1055),DATA!AC1055,"n/a")</f>
        <v>-0.14684878997079401</v>
      </c>
      <c r="K3754" s="86">
        <f>+IF(ISNUMBER(DATA!AL1055),DATA!AL1055,"n/a")</f>
        <v>44470.33</v>
      </c>
      <c r="L3754" s="77">
        <f>+IF(ISNUMBER(DATA!AM1055),DATA!AM1055,"n/a")</f>
        <v>-2.7590679721534801E-2</v>
      </c>
      <c r="M3754" s="66"/>
      <c r="N3754" s="66"/>
      <c r="O3754" s="66"/>
      <c r="P3754" s="66"/>
      <c r="Q3754" s="66"/>
      <c r="S3754" s="70"/>
      <c r="U3754" s="70"/>
      <c r="W3754" s="70"/>
      <c r="Y3754" s="70"/>
    </row>
    <row r="3755" spans="1:25" s="69" customFormat="1" x14ac:dyDescent="0.2">
      <c r="A3755" s="66" t="s">
        <v>28</v>
      </c>
      <c r="B3755" s="66" t="s">
        <v>24</v>
      </c>
      <c r="C3755" s="66" t="s">
        <v>9</v>
      </c>
      <c r="D3755" s="66" t="s">
        <v>296</v>
      </c>
      <c r="E3755" s="86">
        <f>+IF(ISNUMBER(DATA!H1056),DATA!H1056,"n/a")</f>
        <v>2354.92</v>
      </c>
      <c r="F3755" s="77">
        <f>+IF(ISNUMBER(DATA!I1056),DATA!I1056,"n/a")</f>
        <v>-0.54013193096472101</v>
      </c>
      <c r="G3755" s="86">
        <f>+IF(ISNUMBER(DATA!R1056),DATA!R1056,"n/a")</f>
        <v>9308.2199999999993</v>
      </c>
      <c r="H3755" s="77">
        <f>+IF(ISNUMBER(DATA!S1056),DATA!S1056,"n/a")</f>
        <v>-0.28257471590383598</v>
      </c>
      <c r="I3755" s="86">
        <f>+IF(ISNUMBER(DATA!AB1056),DATA!AB1056,"n/a")</f>
        <v>18998.47</v>
      </c>
      <c r="J3755" s="77">
        <f>+IF(ISNUMBER(DATA!AC1056),DATA!AC1056,"n/a")</f>
        <v>-0.120402517703325</v>
      </c>
      <c r="K3755" s="86">
        <f>+IF(ISNUMBER(DATA!AL1056),DATA!AL1056,"n/a")</f>
        <v>46743.77</v>
      </c>
      <c r="L3755" s="77">
        <f>+IF(ISNUMBER(DATA!AM1056),DATA!AM1056,"n/a")</f>
        <v>9.9598991461157991E-4</v>
      </c>
      <c r="M3755" s="66"/>
      <c r="N3755" s="66"/>
      <c r="O3755" s="66"/>
      <c r="P3755" s="66"/>
      <c r="Q3755" s="66"/>
      <c r="S3755" s="70"/>
      <c r="U3755" s="70"/>
      <c r="W3755" s="70"/>
      <c r="Y3755" s="70"/>
    </row>
    <row r="3756" spans="1:25" s="69" customFormat="1" x14ac:dyDescent="0.2">
      <c r="A3756" s="66" t="s">
        <v>28</v>
      </c>
      <c r="B3756" s="66" t="s">
        <v>24</v>
      </c>
      <c r="C3756" s="66" t="s">
        <v>9</v>
      </c>
      <c r="D3756" s="66" t="s">
        <v>297</v>
      </c>
      <c r="E3756" s="86">
        <f>+IF(ISNUMBER(DATA!H1057),DATA!H1057,"n/a")</f>
        <v>2758.95</v>
      </c>
      <c r="F3756" s="77">
        <f>+IF(ISNUMBER(DATA!I1057),DATA!I1057,"n/a")</f>
        <v>-4.2984942088959997E-2</v>
      </c>
      <c r="G3756" s="86">
        <f>+IF(ISNUMBER(DATA!R1057),DATA!R1057,"n/a")</f>
        <v>8593.1299999999992</v>
      </c>
      <c r="H3756" s="77">
        <f>+IF(ISNUMBER(DATA!S1057),DATA!S1057,"n/a")</f>
        <v>-4.1937591423169003E-2</v>
      </c>
      <c r="I3756" s="86">
        <f>+IF(ISNUMBER(DATA!AB1057),DATA!AB1057,"n/a")</f>
        <v>15418.67</v>
      </c>
      <c r="J3756" s="77">
        <f>+IF(ISNUMBER(DATA!AC1057),DATA!AC1057,"n/a")</f>
        <v>-4.01014162750512E-3</v>
      </c>
      <c r="K3756" s="86">
        <f>+IF(ISNUMBER(DATA!AL1057),DATA!AL1057,"n/a")</f>
        <v>34220.58</v>
      </c>
      <c r="L3756" s="77">
        <f>+IF(ISNUMBER(DATA!AM1057),DATA!AM1057,"n/a")</f>
        <v>0.363744615053541</v>
      </c>
      <c r="M3756" s="66"/>
      <c r="N3756" s="66"/>
      <c r="O3756" s="66"/>
      <c r="P3756" s="66"/>
      <c r="Q3756" s="66"/>
      <c r="S3756" s="70"/>
      <c r="U3756" s="70"/>
      <c r="W3756" s="70"/>
      <c r="Y3756" s="70"/>
    </row>
    <row r="3757" spans="1:25" s="69" customFormat="1" x14ac:dyDescent="0.2">
      <c r="A3757" s="66" t="s">
        <v>28</v>
      </c>
      <c r="B3757" s="66" t="s">
        <v>24</v>
      </c>
      <c r="C3757" s="66" t="s">
        <v>9</v>
      </c>
      <c r="D3757" s="66" t="s">
        <v>298</v>
      </c>
      <c r="E3757" s="86">
        <f>+IF(ISNUMBER(DATA!H1058),DATA!H1058,"n/a")</f>
        <v>11896.52</v>
      </c>
      <c r="F3757" s="77">
        <f>+IF(ISNUMBER(DATA!I1058),DATA!I1058,"n/a")</f>
        <v>0.59914938004753204</v>
      </c>
      <c r="G3757" s="86">
        <f>+IF(ISNUMBER(DATA!R1058),DATA!R1058,"n/a")</f>
        <v>34176.65</v>
      </c>
      <c r="H3757" s="77">
        <f>+IF(ISNUMBER(DATA!S1058),DATA!S1058,"n/a")</f>
        <v>0.55162214433588797</v>
      </c>
      <c r="I3757" s="86">
        <f>+IF(ISNUMBER(DATA!AB1058),DATA!AB1058,"n/a")</f>
        <v>58970.11</v>
      </c>
      <c r="J3757" s="77">
        <f>+IF(ISNUMBER(DATA!AC1058),DATA!AC1058,"n/a")</f>
        <v>0.59303286471726502</v>
      </c>
      <c r="K3757" s="86">
        <f>+IF(ISNUMBER(DATA!AL1058),DATA!AL1058,"n/a")</f>
        <v>114232.96000000001</v>
      </c>
      <c r="L3757" s="77">
        <f>+IF(ISNUMBER(DATA!AM1058),DATA!AM1058,"n/a")</f>
        <v>0.71798883057967999</v>
      </c>
      <c r="M3757" s="66"/>
      <c r="N3757" s="66"/>
      <c r="O3757" s="66"/>
      <c r="P3757" s="66"/>
      <c r="Q3757" s="66"/>
      <c r="S3757" s="70"/>
      <c r="U3757" s="70"/>
      <c r="W3757" s="70"/>
      <c r="Y3757" s="70"/>
    </row>
    <row r="3758" spans="1:25" s="69" customFormat="1" x14ac:dyDescent="0.2">
      <c r="A3758" s="66" t="s">
        <v>28</v>
      </c>
      <c r="B3758" s="66" t="s">
        <v>24</v>
      </c>
      <c r="C3758" s="66" t="s">
        <v>9</v>
      </c>
      <c r="D3758" s="66" t="s">
        <v>299</v>
      </c>
      <c r="E3758" s="86">
        <f>+IF(ISNUMBER(DATA!H1059),DATA!H1059,"n/a")</f>
        <v>78270.69</v>
      </c>
      <c r="F3758" s="77">
        <f>+IF(ISNUMBER(DATA!I1059),DATA!I1059,"n/a")</f>
        <v>-5.4634448589935797E-2</v>
      </c>
      <c r="G3758" s="86">
        <f>+IF(ISNUMBER(DATA!R1059),DATA!R1059,"n/a")</f>
        <v>252511.93</v>
      </c>
      <c r="H3758" s="77">
        <f>+IF(ISNUMBER(DATA!S1059),DATA!S1059,"n/a")</f>
        <v>5.8839639197505299E-3</v>
      </c>
      <c r="I3758" s="86">
        <f>+IF(ISNUMBER(DATA!AB1059),DATA!AB1059,"n/a")</f>
        <v>489904.98</v>
      </c>
      <c r="J3758" s="77">
        <f>+IF(ISNUMBER(DATA!AC1059),DATA!AC1059,"n/a")</f>
        <v>9.2058870527781597E-3</v>
      </c>
      <c r="K3758" s="86">
        <f>+IF(ISNUMBER(DATA!AL1059),DATA!AL1059,"n/a")</f>
        <v>1301434.32</v>
      </c>
      <c r="L3758" s="77">
        <f>+IF(ISNUMBER(DATA!AM1059),DATA!AM1059,"n/a")</f>
        <v>0.103854938252887</v>
      </c>
      <c r="M3758" s="66"/>
      <c r="N3758" s="66"/>
      <c r="O3758" s="66"/>
      <c r="P3758" s="66"/>
      <c r="Q3758" s="66"/>
      <c r="S3758" s="70"/>
      <c r="U3758" s="70"/>
      <c r="W3758" s="70"/>
      <c r="Y3758" s="70"/>
    </row>
    <row r="3759" spans="1:25" s="69" customFormat="1" x14ac:dyDescent="0.2">
      <c r="A3759" s="66" t="s">
        <v>28</v>
      </c>
      <c r="B3759" s="66" t="s">
        <v>24</v>
      </c>
      <c r="C3759" s="66" t="s">
        <v>9</v>
      </c>
      <c r="D3759" s="66" t="s">
        <v>300</v>
      </c>
      <c r="E3759" s="86">
        <f>+IF(ISNUMBER(DATA!H1060),DATA!H1060,"n/a")</f>
        <v>10199.93</v>
      </c>
      <c r="F3759" s="77">
        <f>+IF(ISNUMBER(DATA!I1060),DATA!I1060,"n/a")</f>
        <v>-0.135698034546895</v>
      </c>
      <c r="G3759" s="86">
        <f>+IF(ISNUMBER(DATA!R1060),DATA!R1060,"n/a")</f>
        <v>36268.81</v>
      </c>
      <c r="H3759" s="77">
        <f>+IF(ISNUMBER(DATA!S1060),DATA!S1060,"n/a")</f>
        <v>-7.11218255885009E-2</v>
      </c>
      <c r="I3759" s="86">
        <f>+IF(ISNUMBER(DATA!AB1060),DATA!AB1060,"n/a")</f>
        <v>67962.39</v>
      </c>
      <c r="J3759" s="77">
        <f>+IF(ISNUMBER(DATA!AC1060),DATA!AC1060,"n/a")</f>
        <v>-6.6652869289166403E-2</v>
      </c>
      <c r="K3759" s="86">
        <f>+IF(ISNUMBER(DATA!AL1060),DATA!AL1060,"n/a")</f>
        <v>179512.16</v>
      </c>
      <c r="L3759" s="77">
        <f>+IF(ISNUMBER(DATA!AM1060),DATA!AM1060,"n/a")</f>
        <v>-1.06165378924054E-4</v>
      </c>
      <c r="M3759" s="66"/>
      <c r="N3759" s="66"/>
      <c r="O3759" s="66"/>
      <c r="P3759" s="66"/>
      <c r="Q3759" s="66"/>
      <c r="S3759" s="70"/>
      <c r="U3759" s="70"/>
      <c r="W3759" s="70"/>
      <c r="Y3759" s="70"/>
    </row>
    <row r="3760" spans="1:25" s="69" customFormat="1" x14ac:dyDescent="0.2">
      <c r="A3760" s="66" t="s">
        <v>28</v>
      </c>
      <c r="B3760" s="66" t="s">
        <v>24</v>
      </c>
      <c r="C3760" s="66" t="s">
        <v>9</v>
      </c>
      <c r="D3760" s="66" t="s">
        <v>301</v>
      </c>
      <c r="E3760" s="86">
        <f>+IF(ISNUMBER(DATA!H1061),DATA!H1061,"n/a")</f>
        <v>2193.62</v>
      </c>
      <c r="F3760" s="77">
        <f>+IF(ISNUMBER(DATA!I1061),DATA!I1061,"n/a")</f>
        <v>0.15006369961046201</v>
      </c>
      <c r="G3760" s="86">
        <f>+IF(ISNUMBER(DATA!R1061),DATA!R1061,"n/a")</f>
        <v>7070.75</v>
      </c>
      <c r="H3760" s="77">
        <f>+IF(ISNUMBER(DATA!S1061),DATA!S1061,"n/a")</f>
        <v>-1.4504893502554701E-2</v>
      </c>
      <c r="I3760" s="86">
        <f>+IF(ISNUMBER(DATA!AB1061),DATA!AB1061,"n/a")</f>
        <v>12331.38</v>
      </c>
      <c r="J3760" s="77">
        <f>+IF(ISNUMBER(DATA!AC1061),DATA!AC1061,"n/a")</f>
        <v>-7.9531851356048292E-3</v>
      </c>
      <c r="K3760" s="86">
        <f>+IF(ISNUMBER(DATA!AL1061),DATA!AL1061,"n/a")</f>
        <v>29608.02</v>
      </c>
      <c r="L3760" s="77">
        <f>+IF(ISNUMBER(DATA!AM1061),DATA!AM1061,"n/a")</f>
        <v>0.21516060400106399</v>
      </c>
      <c r="M3760" s="66"/>
      <c r="N3760" s="66"/>
      <c r="O3760" s="66"/>
      <c r="P3760" s="66"/>
      <c r="Q3760" s="66"/>
      <c r="S3760" s="70"/>
      <c r="U3760" s="70"/>
      <c r="W3760" s="70"/>
      <c r="Y3760" s="70"/>
    </row>
    <row r="3761" spans="1:25" s="69" customFormat="1" x14ac:dyDescent="0.2">
      <c r="A3761" s="66" t="s">
        <v>28</v>
      </c>
      <c r="B3761" s="66" t="s">
        <v>24</v>
      </c>
      <c r="C3761" s="66" t="s">
        <v>9</v>
      </c>
      <c r="D3761" s="66" t="s">
        <v>302</v>
      </c>
      <c r="E3761" s="86">
        <f>+IF(ISNUMBER(DATA!H1062),DATA!H1062,"n/a")</f>
        <v>8051.67</v>
      </c>
      <c r="F3761" s="77">
        <f>+IF(ISNUMBER(DATA!I1062),DATA!I1062,"n/a")</f>
        <v>0.48393261947326699</v>
      </c>
      <c r="G3761" s="86">
        <f>+IF(ISNUMBER(DATA!R1062),DATA!R1062,"n/a")</f>
        <v>24396.03</v>
      </c>
      <c r="H3761" s="77">
        <f>+IF(ISNUMBER(DATA!S1062),DATA!S1062,"n/a")</f>
        <v>0.30868334686932403</v>
      </c>
      <c r="I3761" s="86">
        <f>+IF(ISNUMBER(DATA!AB1062),DATA!AB1062,"n/a")</f>
        <v>44296.09</v>
      </c>
      <c r="J3761" s="77">
        <f>+IF(ISNUMBER(DATA!AC1062),DATA!AC1062,"n/a")</f>
        <v>0.29999410108625102</v>
      </c>
      <c r="K3761" s="86">
        <f>+IF(ISNUMBER(DATA!AL1062),DATA!AL1062,"n/a")</f>
        <v>91102.76</v>
      </c>
      <c r="L3761" s="77">
        <f>+IF(ISNUMBER(DATA!AM1062),DATA!AM1062,"n/a")</f>
        <v>0.206090213609184</v>
      </c>
      <c r="M3761" s="66"/>
      <c r="N3761" s="66"/>
      <c r="O3761" s="66"/>
      <c r="P3761" s="66"/>
      <c r="Q3761" s="66"/>
      <c r="S3761" s="70"/>
      <c r="U3761" s="70"/>
      <c r="W3761" s="70"/>
      <c r="Y3761" s="70"/>
    </row>
    <row r="3762" spans="1:25" s="69" customFormat="1" x14ac:dyDescent="0.2">
      <c r="A3762" s="66" t="s">
        <v>28</v>
      </c>
      <c r="B3762" s="66" t="s">
        <v>24</v>
      </c>
      <c r="C3762" s="66" t="s">
        <v>9</v>
      </c>
      <c r="D3762" s="66" t="s">
        <v>303</v>
      </c>
      <c r="E3762" s="86">
        <f>+IF(ISNUMBER(DATA!H1063),DATA!H1063,"n/a")</f>
        <v>9514.25</v>
      </c>
      <c r="F3762" s="77">
        <f>+IF(ISNUMBER(DATA!I1063),DATA!I1063,"n/a")</f>
        <v>-0.42049001842518002</v>
      </c>
      <c r="G3762" s="86">
        <f>+IF(ISNUMBER(DATA!R1063),DATA!R1063,"n/a")</f>
        <v>40082.04</v>
      </c>
      <c r="H3762" s="77">
        <f>+IF(ISNUMBER(DATA!S1063),DATA!S1063,"n/a")</f>
        <v>9.7119714632007401E-2</v>
      </c>
      <c r="I3762" s="86">
        <f>+IF(ISNUMBER(DATA!AB1063),DATA!AB1063,"n/a")</f>
        <v>74915</v>
      </c>
      <c r="J3762" s="77">
        <f>+IF(ISNUMBER(DATA!AC1063),DATA!AC1063,"n/a")</f>
        <v>7.7197139226669903E-2</v>
      </c>
      <c r="K3762" s="86">
        <f>+IF(ISNUMBER(DATA!AL1063),DATA!AL1063,"n/a")</f>
        <v>145301.75</v>
      </c>
      <c r="L3762" s="77">
        <f>+IF(ISNUMBER(DATA!AM1063),DATA!AM1063,"n/a")</f>
        <v>8.0208572158401797E-2</v>
      </c>
      <c r="M3762" s="66"/>
      <c r="N3762" s="66"/>
      <c r="O3762" s="66"/>
      <c r="P3762" s="66"/>
      <c r="Q3762" s="66"/>
      <c r="S3762" s="70"/>
      <c r="U3762" s="70"/>
      <c r="W3762" s="70"/>
      <c r="Y3762" s="70"/>
    </row>
    <row r="3763" spans="1:25" s="69" customFormat="1" x14ac:dyDescent="0.2">
      <c r="A3763" s="66" t="s">
        <v>28</v>
      </c>
      <c r="B3763" s="66" t="s">
        <v>24</v>
      </c>
      <c r="C3763" s="66" t="s">
        <v>9</v>
      </c>
      <c r="D3763" s="66" t="s">
        <v>304</v>
      </c>
      <c r="E3763" s="86">
        <f>+IF(ISNUMBER(DATA!H1064),DATA!H1064,"n/a")</f>
        <v>24367.22</v>
      </c>
      <c r="F3763" s="77">
        <f>+IF(ISNUMBER(DATA!I1064),DATA!I1064,"n/a")</f>
        <v>7.5242939079677704E-2</v>
      </c>
      <c r="G3763" s="86">
        <f>+IF(ISNUMBER(DATA!R1064),DATA!R1064,"n/a")</f>
        <v>81648.09</v>
      </c>
      <c r="H3763" s="77">
        <f>+IF(ISNUMBER(DATA!S1064),DATA!S1064,"n/a")</f>
        <v>0.1318965512461</v>
      </c>
      <c r="I3763" s="86">
        <f>+IF(ISNUMBER(DATA!AB1064),DATA!AB1064,"n/a")</f>
        <v>147444.31</v>
      </c>
      <c r="J3763" s="77">
        <f>+IF(ISNUMBER(DATA!AC1064),DATA!AC1064,"n/a")</f>
        <v>8.1562733242741103E-2</v>
      </c>
      <c r="K3763" s="86">
        <f>+IF(ISNUMBER(DATA!AL1064),DATA!AL1064,"n/a")</f>
        <v>331093.01</v>
      </c>
      <c r="L3763" s="77">
        <f>+IF(ISNUMBER(DATA!AM1064),DATA!AM1064,"n/a")</f>
        <v>5.5521978911813298E-2</v>
      </c>
      <c r="M3763" s="66"/>
      <c r="N3763" s="66"/>
      <c r="O3763" s="66"/>
      <c r="P3763" s="66"/>
      <c r="Q3763" s="66"/>
      <c r="S3763" s="70"/>
      <c r="U3763" s="70"/>
      <c r="W3763" s="70"/>
      <c r="Y3763" s="70"/>
    </row>
    <row r="3764" spans="1:25" s="69" customFormat="1" x14ac:dyDescent="0.2">
      <c r="A3764" s="66" t="s">
        <v>28</v>
      </c>
      <c r="B3764" s="66" t="s">
        <v>24</v>
      </c>
      <c r="C3764" s="66" t="s">
        <v>9</v>
      </c>
      <c r="D3764" s="66" t="s">
        <v>305</v>
      </c>
      <c r="E3764" s="86">
        <f>+IF(ISNUMBER(DATA!H1065),DATA!H1065,"n/a")</f>
        <v>23849.88</v>
      </c>
      <c r="F3764" s="77">
        <f>+IF(ISNUMBER(DATA!I1065),DATA!I1065,"n/a")</f>
        <v>0.242902392325547</v>
      </c>
      <c r="G3764" s="86">
        <f>+IF(ISNUMBER(DATA!R1065),DATA!R1065,"n/a")</f>
        <v>75984.05</v>
      </c>
      <c r="H3764" s="77">
        <f>+IF(ISNUMBER(DATA!S1065),DATA!S1065,"n/a")</f>
        <v>0.21820635649218201</v>
      </c>
      <c r="I3764" s="86">
        <f>+IF(ISNUMBER(DATA!AB1065),DATA!AB1065,"n/a")</f>
        <v>145014.76999999999</v>
      </c>
      <c r="J3764" s="77">
        <f>+IF(ISNUMBER(DATA!AC1065),DATA!AC1065,"n/a")</f>
        <v>0.185471991744069</v>
      </c>
      <c r="K3764" s="86">
        <f>+IF(ISNUMBER(DATA!AL1065),DATA!AL1065,"n/a")</f>
        <v>266957.08</v>
      </c>
      <c r="L3764" s="77">
        <f>+IF(ISNUMBER(DATA!AM1065),DATA!AM1065,"n/a")</f>
        <v>8.6732908326669203E-2</v>
      </c>
      <c r="M3764" s="66"/>
      <c r="N3764" s="66"/>
      <c r="O3764" s="66"/>
      <c r="P3764" s="66"/>
      <c r="Q3764" s="66"/>
      <c r="S3764" s="70"/>
      <c r="U3764" s="70"/>
      <c r="W3764" s="70"/>
      <c r="Y3764" s="70"/>
    </row>
    <row r="3765" spans="1:25" s="69" customFormat="1" x14ac:dyDescent="0.2">
      <c r="A3765" s="66" t="s">
        <v>28</v>
      </c>
      <c r="B3765" s="66" t="s">
        <v>24</v>
      </c>
      <c r="C3765" s="66" t="s">
        <v>9</v>
      </c>
      <c r="D3765" s="66" t="s">
        <v>306</v>
      </c>
      <c r="E3765" s="86">
        <f>+IF(ISNUMBER(DATA!H1066),DATA!H1066,"n/a")</f>
        <v>6879.08</v>
      </c>
      <c r="F3765" s="77">
        <f>+IF(ISNUMBER(DATA!I1066),DATA!I1066,"n/a")</f>
        <v>0.101983996667975</v>
      </c>
      <c r="G3765" s="86">
        <f>+IF(ISNUMBER(DATA!R1066),DATA!R1066,"n/a")</f>
        <v>22625.55</v>
      </c>
      <c r="H3765" s="77">
        <f>+IF(ISNUMBER(DATA!S1066),DATA!S1066,"n/a")</f>
        <v>0.147263469179548</v>
      </c>
      <c r="I3765" s="86">
        <f>+IF(ISNUMBER(DATA!AB1066),DATA!AB1066,"n/a")</f>
        <v>43114.04</v>
      </c>
      <c r="J3765" s="77">
        <f>+IF(ISNUMBER(DATA!AC1066),DATA!AC1066,"n/a")</f>
        <v>0.16333739424429999</v>
      </c>
      <c r="K3765" s="86">
        <f>+IF(ISNUMBER(DATA!AL1066),DATA!AL1066,"n/a")</f>
        <v>101364.88</v>
      </c>
      <c r="L3765" s="77">
        <f>+IF(ISNUMBER(DATA!AM1066),DATA!AM1066,"n/a")</f>
        <v>0.18033651245750501</v>
      </c>
      <c r="M3765" s="66"/>
      <c r="N3765" s="66"/>
      <c r="O3765" s="66"/>
      <c r="P3765" s="66"/>
      <c r="Q3765" s="66"/>
      <c r="S3765" s="70"/>
      <c r="U3765" s="70"/>
      <c r="W3765" s="70"/>
      <c r="Y3765" s="70"/>
    </row>
    <row r="3766" spans="1:25" s="69" customFormat="1" x14ac:dyDescent="0.2">
      <c r="A3766" s="66" t="s">
        <v>28</v>
      </c>
      <c r="B3766" s="66" t="s">
        <v>24</v>
      </c>
      <c r="C3766" s="66" t="s">
        <v>9</v>
      </c>
      <c r="D3766" s="66" t="s">
        <v>307</v>
      </c>
      <c r="E3766" s="86">
        <f>+IF(ISNUMBER(DATA!H1067),DATA!H1067,"n/a")</f>
        <v>9935.76</v>
      </c>
      <c r="F3766" s="77">
        <f>+IF(ISNUMBER(DATA!I1067),DATA!I1067,"n/a")</f>
        <v>6.2626534861858402E-2</v>
      </c>
      <c r="G3766" s="86">
        <f>+IF(ISNUMBER(DATA!R1067),DATA!R1067,"n/a")</f>
        <v>33006.730000000003</v>
      </c>
      <c r="H3766" s="77">
        <f>+IF(ISNUMBER(DATA!S1067),DATA!S1067,"n/a")</f>
        <v>9.5418004269931703E-2</v>
      </c>
      <c r="I3766" s="86">
        <f>+IF(ISNUMBER(DATA!AB1067),DATA!AB1067,"n/a")</f>
        <v>63038.44</v>
      </c>
      <c r="J3766" s="77">
        <f>+IF(ISNUMBER(DATA!AC1067),DATA!AC1067,"n/a")</f>
        <v>0.19810116032811001</v>
      </c>
      <c r="K3766" s="86">
        <f>+IF(ISNUMBER(DATA!AL1067),DATA!AL1067,"n/a")</f>
        <v>133259.60999999999</v>
      </c>
      <c r="L3766" s="77">
        <f>+IF(ISNUMBER(DATA!AM1067),DATA!AM1067,"n/a")</f>
        <v>0.19582568927537</v>
      </c>
      <c r="M3766" s="66"/>
      <c r="N3766" s="66"/>
      <c r="O3766" s="66"/>
      <c r="P3766" s="66"/>
      <c r="Q3766" s="66"/>
      <c r="S3766" s="70"/>
      <c r="U3766" s="70"/>
      <c r="W3766" s="70"/>
      <c r="Y3766" s="70"/>
    </row>
    <row r="3767" spans="1:25" s="69" customFormat="1" x14ac:dyDescent="0.2">
      <c r="A3767" s="66" t="s">
        <v>28</v>
      </c>
      <c r="B3767" s="66" t="s">
        <v>24</v>
      </c>
      <c r="C3767" s="66" t="s">
        <v>9</v>
      </c>
      <c r="D3767" s="66" t="s">
        <v>308</v>
      </c>
      <c r="E3767" s="86">
        <f>+IF(ISNUMBER(DATA!H1068),DATA!H1068,"n/a")</f>
        <v>8314.65</v>
      </c>
      <c r="F3767" s="77">
        <f>+IF(ISNUMBER(DATA!I1068),DATA!I1068,"n/a")</f>
        <v>0.109158311500515</v>
      </c>
      <c r="G3767" s="86">
        <f>+IF(ISNUMBER(DATA!R1068),DATA!R1068,"n/a")</f>
        <v>25586.720000000001</v>
      </c>
      <c r="H3767" s="77">
        <f>+IF(ISNUMBER(DATA!S1068),DATA!S1068,"n/a")</f>
        <v>0.13549541505481</v>
      </c>
      <c r="I3767" s="86">
        <f>+IF(ISNUMBER(DATA!AB1068),DATA!AB1068,"n/a")</f>
        <v>46866.29</v>
      </c>
      <c r="J3767" s="77">
        <f>+IF(ISNUMBER(DATA!AC1068),DATA!AC1068,"n/a")</f>
        <v>0.12647734163952801</v>
      </c>
      <c r="K3767" s="86">
        <f>+IF(ISNUMBER(DATA!AL1068),DATA!AL1068,"n/a")</f>
        <v>97363.76</v>
      </c>
      <c r="L3767" s="77">
        <f>+IF(ISNUMBER(DATA!AM1068),DATA!AM1068,"n/a")</f>
        <v>0.13647039653301199</v>
      </c>
      <c r="M3767" s="66"/>
      <c r="N3767" s="66"/>
      <c r="O3767" s="66"/>
      <c r="P3767" s="66"/>
      <c r="Q3767" s="66"/>
      <c r="S3767" s="70"/>
      <c r="U3767" s="70"/>
      <c r="W3767" s="70"/>
      <c r="Y3767" s="70"/>
    </row>
    <row r="3768" spans="1:25" s="69" customFormat="1" x14ac:dyDescent="0.2">
      <c r="A3768" s="66" t="s">
        <v>28</v>
      </c>
      <c r="B3768" s="66" t="s">
        <v>24</v>
      </c>
      <c r="C3768" s="66" t="s">
        <v>9</v>
      </c>
      <c r="D3768" s="66" t="s">
        <v>309</v>
      </c>
      <c r="E3768" s="86">
        <f>+IF(ISNUMBER(DATA!H1069),DATA!H1069,"n/a")</f>
        <v>7861.86</v>
      </c>
      <c r="F3768" s="77">
        <f>+IF(ISNUMBER(DATA!I1069),DATA!I1069,"n/a")</f>
        <v>0.35265718768925802</v>
      </c>
      <c r="G3768" s="86">
        <f>+IF(ISNUMBER(DATA!R1069),DATA!R1069,"n/a")</f>
        <v>24109.59</v>
      </c>
      <c r="H3768" s="77">
        <f>+IF(ISNUMBER(DATA!S1069),DATA!S1069,"n/a")</f>
        <v>0.32898177648913501</v>
      </c>
      <c r="I3768" s="86">
        <f>+IF(ISNUMBER(DATA!AB1069),DATA!AB1069,"n/a")</f>
        <v>43326.36</v>
      </c>
      <c r="J3768" s="77">
        <f>+IF(ISNUMBER(DATA!AC1069),DATA!AC1069,"n/a")</f>
        <v>0.30304175888424001</v>
      </c>
      <c r="K3768" s="86">
        <f>+IF(ISNUMBER(DATA!AL1069),DATA!AL1069,"n/a")</f>
        <v>85604.45</v>
      </c>
      <c r="L3768" s="77">
        <f>+IF(ISNUMBER(DATA!AM1069),DATA!AM1069,"n/a")</f>
        <v>0.32211626450526298</v>
      </c>
      <c r="M3768" s="66"/>
      <c r="N3768" s="66"/>
      <c r="O3768" s="66"/>
      <c r="P3768" s="66"/>
      <c r="Q3768" s="66"/>
      <c r="S3768" s="70"/>
      <c r="U3768" s="70"/>
      <c r="W3768" s="70"/>
      <c r="Y3768" s="70"/>
    </row>
    <row r="3769" spans="1:25" s="69" customFormat="1" x14ac:dyDescent="0.2">
      <c r="A3769" s="66" t="s">
        <v>28</v>
      </c>
      <c r="B3769" s="66" t="s">
        <v>24</v>
      </c>
      <c r="C3769" s="66" t="s">
        <v>9</v>
      </c>
      <c r="D3769" s="66" t="s">
        <v>310</v>
      </c>
      <c r="E3769" s="86">
        <f>+IF(ISNUMBER(DATA!H1070),DATA!H1070,"n/a")</f>
        <v>5808.79</v>
      </c>
      <c r="F3769" s="77">
        <f>+IF(ISNUMBER(DATA!I1070),DATA!I1070,"n/a")</f>
        <v>0.29227521184602501</v>
      </c>
      <c r="G3769" s="86">
        <f>+IF(ISNUMBER(DATA!R1070),DATA!R1070,"n/a")</f>
        <v>17848.54</v>
      </c>
      <c r="H3769" s="77">
        <f>+IF(ISNUMBER(DATA!S1070),DATA!S1070,"n/a")</f>
        <v>0.30334494147612101</v>
      </c>
      <c r="I3769" s="86">
        <f>+IF(ISNUMBER(DATA!AB1070),DATA!AB1070,"n/a")</f>
        <v>31992.91</v>
      </c>
      <c r="J3769" s="77">
        <f>+IF(ISNUMBER(DATA!AC1070),DATA!AC1070,"n/a")</f>
        <v>0.29811694811615702</v>
      </c>
      <c r="K3769" s="86">
        <f>+IF(ISNUMBER(DATA!AL1070),DATA!AL1070,"n/a")</f>
        <v>65940.69</v>
      </c>
      <c r="L3769" s="77">
        <f>+IF(ISNUMBER(DATA!AM1070),DATA!AM1070,"n/a")</f>
        <v>0.48992178105473799</v>
      </c>
      <c r="M3769" s="66"/>
      <c r="N3769" s="66"/>
      <c r="O3769" s="66"/>
      <c r="P3769" s="66"/>
      <c r="Q3769" s="66"/>
      <c r="S3769" s="70"/>
      <c r="U3769" s="70"/>
      <c r="W3769" s="70"/>
      <c r="Y3769" s="70"/>
    </row>
    <row r="3770" spans="1:25" s="69" customFormat="1" x14ac:dyDescent="0.2">
      <c r="A3770" s="66" t="s">
        <v>28</v>
      </c>
      <c r="B3770" s="66" t="s">
        <v>24</v>
      </c>
      <c r="C3770" s="66" t="s">
        <v>9</v>
      </c>
      <c r="D3770" s="66" t="s">
        <v>311</v>
      </c>
      <c r="E3770" s="86">
        <f>+IF(ISNUMBER(DATA!H1071),DATA!H1071,"n/a")</f>
        <v>5894.35</v>
      </c>
      <c r="F3770" s="77">
        <f>+IF(ISNUMBER(DATA!I1071),DATA!I1071,"n/a")</f>
        <v>-0.13586011558320801</v>
      </c>
      <c r="G3770" s="86">
        <f>+IF(ISNUMBER(DATA!R1071),DATA!R1071,"n/a")</f>
        <v>18542.66</v>
      </c>
      <c r="H3770" s="77">
        <f>+IF(ISNUMBER(DATA!S1071),DATA!S1071,"n/a")</f>
        <v>-0.15835804413038901</v>
      </c>
      <c r="I3770" s="86">
        <f>+IF(ISNUMBER(DATA!AB1071),DATA!AB1071,"n/a")</f>
        <v>35357.35</v>
      </c>
      <c r="J3770" s="77">
        <f>+IF(ISNUMBER(DATA!AC1071),DATA!AC1071,"n/a")</f>
        <v>-0.19733415966892101</v>
      </c>
      <c r="K3770" s="86">
        <f>+IF(ISNUMBER(DATA!AL1071),DATA!AL1071,"n/a")</f>
        <v>80984.86</v>
      </c>
      <c r="L3770" s="77">
        <f>+IF(ISNUMBER(DATA!AM1071),DATA!AM1071,"n/a")</f>
        <v>-0.25702385913034298</v>
      </c>
      <c r="M3770" s="66"/>
      <c r="N3770" s="66"/>
      <c r="O3770" s="66"/>
      <c r="P3770" s="66"/>
      <c r="Q3770" s="66"/>
      <c r="S3770" s="70"/>
      <c r="U3770" s="70"/>
      <c r="W3770" s="70"/>
      <c r="Y3770" s="70"/>
    </row>
    <row r="3771" spans="1:25" s="69" customFormat="1" x14ac:dyDescent="0.2">
      <c r="A3771" s="66" t="s">
        <v>28</v>
      </c>
      <c r="B3771" s="66" t="s">
        <v>24</v>
      </c>
      <c r="C3771" s="66" t="s">
        <v>9</v>
      </c>
      <c r="D3771" s="66" t="s">
        <v>312</v>
      </c>
      <c r="E3771" s="86">
        <f>+IF(ISNUMBER(DATA!H1072),DATA!H1072,"n/a")</f>
        <v>2891.58</v>
      </c>
      <c r="F3771" s="77">
        <f>+IF(ISNUMBER(DATA!I1072),DATA!I1072,"n/a")</f>
        <v>-1.69976679199614E-2</v>
      </c>
      <c r="G3771" s="86">
        <f>+IF(ISNUMBER(DATA!R1072),DATA!R1072,"n/a")</f>
        <v>9025.5400000000009</v>
      </c>
      <c r="H3771" s="77">
        <f>+IF(ISNUMBER(DATA!S1072),DATA!S1072,"n/a")</f>
        <v>2.8087609466269599E-2</v>
      </c>
      <c r="I3771" s="86">
        <f>+IF(ISNUMBER(DATA!AB1072),DATA!AB1072,"n/a")</f>
        <v>16809.64</v>
      </c>
      <c r="J3771" s="77">
        <f>+IF(ISNUMBER(DATA!AC1072),DATA!AC1072,"n/a")</f>
        <v>7.7195770586350507E-2</v>
      </c>
      <c r="K3771" s="86">
        <f>+IF(ISNUMBER(DATA!AL1072),DATA!AL1072,"n/a")</f>
        <v>35734.6</v>
      </c>
      <c r="L3771" s="77">
        <f>+IF(ISNUMBER(DATA!AM1072),DATA!AM1072,"n/a")</f>
        <v>0.171464528994522</v>
      </c>
      <c r="M3771" s="66"/>
      <c r="N3771" s="66"/>
      <c r="O3771" s="66"/>
      <c r="P3771" s="66"/>
      <c r="Q3771" s="66"/>
      <c r="S3771" s="70"/>
      <c r="U3771" s="70"/>
      <c r="W3771" s="70"/>
      <c r="Y3771" s="70"/>
    </row>
    <row r="3772" spans="1:25" s="69" customFormat="1" x14ac:dyDescent="0.2">
      <c r="A3772" s="66" t="s">
        <v>28</v>
      </c>
      <c r="B3772" s="66" t="s">
        <v>24</v>
      </c>
      <c r="C3772" s="66" t="s">
        <v>9</v>
      </c>
      <c r="D3772" s="66" t="s">
        <v>313</v>
      </c>
      <c r="E3772" s="86">
        <f>+IF(ISNUMBER(DATA!H1073),DATA!H1073,"n/a")</f>
        <v>8234.39</v>
      </c>
      <c r="F3772" s="77">
        <f>+IF(ISNUMBER(DATA!I1073),DATA!I1073,"n/a")</f>
        <v>1.571608663152E-2</v>
      </c>
      <c r="G3772" s="86">
        <f>+IF(ISNUMBER(DATA!R1073),DATA!R1073,"n/a")</f>
        <v>27336.65</v>
      </c>
      <c r="H3772" s="77">
        <f>+IF(ISNUMBER(DATA!S1073),DATA!S1073,"n/a")</f>
        <v>-2.5868784331324001E-3</v>
      </c>
      <c r="I3772" s="86">
        <f>+IF(ISNUMBER(DATA!AB1073),DATA!AB1073,"n/a")</f>
        <v>52067.58</v>
      </c>
      <c r="J3772" s="77">
        <f>+IF(ISNUMBER(DATA!AC1073),DATA!AC1073,"n/a")</f>
        <v>2.7938239500407101E-2</v>
      </c>
      <c r="K3772" s="86">
        <f>+IF(ISNUMBER(DATA!AL1073),DATA!AL1073,"n/a")</f>
        <v>105532.77</v>
      </c>
      <c r="L3772" s="77">
        <f>+IF(ISNUMBER(DATA!AM1073),DATA!AM1073,"n/a")</f>
        <v>1.0017023312089399E-2</v>
      </c>
      <c r="M3772" s="66"/>
      <c r="N3772" s="66"/>
      <c r="O3772" s="66"/>
      <c r="P3772" s="66"/>
      <c r="Q3772" s="66"/>
      <c r="S3772" s="70"/>
      <c r="U3772" s="70"/>
      <c r="W3772" s="70"/>
      <c r="Y3772" s="70"/>
    </row>
    <row r="3773" spans="1:25" s="69" customFormat="1" x14ac:dyDescent="0.2">
      <c r="A3773" s="66" t="s">
        <v>28</v>
      </c>
      <c r="B3773" s="66" t="s">
        <v>24</v>
      </c>
      <c r="C3773" s="66" t="s">
        <v>9</v>
      </c>
      <c r="D3773" s="66" t="s">
        <v>314</v>
      </c>
      <c r="E3773" s="86">
        <f>+IF(ISNUMBER(DATA!H1074),DATA!H1074,"n/a")</f>
        <v>10818.09</v>
      </c>
      <c r="F3773" s="77">
        <f>+IF(ISNUMBER(DATA!I1074),DATA!I1074,"n/a")</f>
        <v>-7.0715409176458605E-2</v>
      </c>
      <c r="G3773" s="86">
        <f>+IF(ISNUMBER(DATA!R1074),DATA!R1074,"n/a")</f>
        <v>34304.699999999997</v>
      </c>
      <c r="H3773" s="77">
        <f>+IF(ISNUMBER(DATA!S1074),DATA!S1074,"n/a")</f>
        <v>-9.3521974720391296E-2</v>
      </c>
      <c r="I3773" s="86">
        <f>+IF(ISNUMBER(DATA!AB1074),DATA!AB1074,"n/a")</f>
        <v>64932.09</v>
      </c>
      <c r="J3773" s="77">
        <f>+IF(ISNUMBER(DATA!AC1074),DATA!AC1074,"n/a")</f>
        <v>-0.28897422091636299</v>
      </c>
      <c r="K3773" s="86">
        <f>+IF(ISNUMBER(DATA!AL1074),DATA!AL1074,"n/a")</f>
        <v>145764.72</v>
      </c>
      <c r="L3773" s="77">
        <f>+IF(ISNUMBER(DATA!AM1074),DATA!AM1074,"n/a")</f>
        <v>-0.38576019448724103</v>
      </c>
      <c r="M3773" s="66"/>
      <c r="N3773" s="66"/>
      <c r="O3773" s="66"/>
      <c r="P3773" s="66"/>
      <c r="Q3773" s="66"/>
      <c r="S3773" s="70"/>
      <c r="U3773" s="70"/>
      <c r="W3773" s="70"/>
      <c r="Y3773" s="70"/>
    </row>
    <row r="3774" spans="1:25" s="69" customFormat="1" x14ac:dyDescent="0.2">
      <c r="A3774" s="66" t="s">
        <v>28</v>
      </c>
      <c r="B3774" s="66" t="s">
        <v>24</v>
      </c>
      <c r="C3774" s="66" t="s">
        <v>9</v>
      </c>
      <c r="D3774" s="66" t="s">
        <v>315</v>
      </c>
      <c r="E3774" s="86">
        <f>+IF(ISNUMBER(DATA!H1075),DATA!H1075,"n/a")</f>
        <v>10314.299999999999</v>
      </c>
      <c r="F3774" s="77">
        <f>+IF(ISNUMBER(DATA!I1075),DATA!I1075,"n/a")</f>
        <v>-0.11879666358815499</v>
      </c>
      <c r="G3774" s="86">
        <f>+IF(ISNUMBER(DATA!R1075),DATA!R1075,"n/a")</f>
        <v>35261.68</v>
      </c>
      <c r="H3774" s="77">
        <f>+IF(ISNUMBER(DATA!S1075),DATA!S1075,"n/a")</f>
        <v>-4.37365286089769E-2</v>
      </c>
      <c r="I3774" s="86">
        <f>+IF(ISNUMBER(DATA!AB1075),DATA!AB1075,"n/a")</f>
        <v>68161.570000000007</v>
      </c>
      <c r="J3774" s="77">
        <f>+IF(ISNUMBER(DATA!AC1075),DATA!AC1075,"n/a")</f>
        <v>3.97744217417682E-2</v>
      </c>
      <c r="K3774" s="86">
        <f>+IF(ISNUMBER(DATA!AL1075),DATA!AL1075,"n/a")</f>
        <v>149272.70000000001</v>
      </c>
      <c r="L3774" s="77">
        <f>+IF(ISNUMBER(DATA!AM1075),DATA!AM1075,"n/a")</f>
        <v>0.136904964552619</v>
      </c>
      <c r="M3774" s="66"/>
      <c r="N3774" s="66"/>
      <c r="O3774" s="66"/>
      <c r="P3774" s="66"/>
      <c r="Q3774" s="66"/>
      <c r="S3774" s="70"/>
      <c r="U3774" s="70"/>
      <c r="W3774" s="70"/>
      <c r="Y3774" s="70"/>
    </row>
    <row r="3775" spans="1:25" s="69" customFormat="1" x14ac:dyDescent="0.2">
      <c r="A3775" s="66" t="s">
        <v>28</v>
      </c>
      <c r="B3775" s="66" t="s">
        <v>24</v>
      </c>
      <c r="C3775" s="66" t="s">
        <v>9</v>
      </c>
      <c r="D3775" s="66" t="s">
        <v>316</v>
      </c>
      <c r="E3775" s="86">
        <f>+IF(ISNUMBER(DATA!H1076),DATA!H1076,"n/a")</f>
        <v>9700.16</v>
      </c>
      <c r="F3775" s="77">
        <f>+IF(ISNUMBER(DATA!I1076),DATA!I1076,"n/a")</f>
        <v>0.199118353501677</v>
      </c>
      <c r="G3775" s="86">
        <f>+IF(ISNUMBER(DATA!R1076),DATA!R1076,"n/a")</f>
        <v>29292.38</v>
      </c>
      <c r="H3775" s="77">
        <f>+IF(ISNUMBER(DATA!S1076),DATA!S1076,"n/a")</f>
        <v>0.218177440222041</v>
      </c>
      <c r="I3775" s="86">
        <f>+IF(ISNUMBER(DATA!AB1076),DATA!AB1076,"n/a")</f>
        <v>51862.33</v>
      </c>
      <c r="J3775" s="77">
        <f>+IF(ISNUMBER(DATA!AC1076),DATA!AC1076,"n/a")</f>
        <v>0.24861847992706099</v>
      </c>
      <c r="K3775" s="86">
        <f>+IF(ISNUMBER(DATA!AL1076),DATA!AL1076,"n/a")</f>
        <v>107670.15</v>
      </c>
      <c r="L3775" s="77">
        <f>+IF(ISNUMBER(DATA!AM1076),DATA!AM1076,"n/a")</f>
        <v>0.168182705386729</v>
      </c>
      <c r="M3775" s="66"/>
      <c r="N3775" s="66"/>
      <c r="O3775" s="66"/>
      <c r="P3775" s="66"/>
      <c r="Q3775" s="66"/>
      <c r="S3775" s="70"/>
      <c r="U3775" s="70"/>
      <c r="W3775" s="70"/>
      <c r="Y3775" s="70"/>
    </row>
    <row r="3776" spans="1:25" s="69" customFormat="1" x14ac:dyDescent="0.2">
      <c r="A3776" s="66" t="s">
        <v>28</v>
      </c>
      <c r="B3776" s="66" t="s">
        <v>24</v>
      </c>
      <c r="C3776" s="66" t="s">
        <v>9</v>
      </c>
      <c r="D3776" s="66" t="s">
        <v>317</v>
      </c>
      <c r="E3776" s="86">
        <f>+IF(ISNUMBER(DATA!H1077),DATA!H1077,"n/a")</f>
        <v>5131.53</v>
      </c>
      <c r="F3776" s="77">
        <f>+IF(ISNUMBER(DATA!I1077),DATA!I1077,"n/a")</f>
        <v>-9.3815945850013904E-2</v>
      </c>
      <c r="G3776" s="86">
        <f>+IF(ISNUMBER(DATA!R1077),DATA!R1077,"n/a")</f>
        <v>15563.6</v>
      </c>
      <c r="H3776" s="77">
        <f>+IF(ISNUMBER(DATA!S1077),DATA!S1077,"n/a")</f>
        <v>-0.12753878779487099</v>
      </c>
      <c r="I3776" s="86">
        <f>+IF(ISNUMBER(DATA!AB1077),DATA!AB1077,"n/a")</f>
        <v>29779.99</v>
      </c>
      <c r="J3776" s="77">
        <f>+IF(ISNUMBER(DATA!AC1077),DATA!AC1077,"n/a")</f>
        <v>-0.137040005656476</v>
      </c>
      <c r="K3776" s="86">
        <f>+IF(ISNUMBER(DATA!AL1077),DATA!AL1077,"n/a")</f>
        <v>72428.960000000006</v>
      </c>
      <c r="L3776" s="77">
        <f>+IF(ISNUMBER(DATA!AM1077),DATA!AM1077,"n/a")</f>
        <v>-0.129017633707874</v>
      </c>
      <c r="M3776" s="66"/>
      <c r="N3776" s="66"/>
      <c r="O3776" s="66"/>
      <c r="P3776" s="66"/>
      <c r="Q3776" s="66"/>
      <c r="S3776" s="70"/>
      <c r="U3776" s="70"/>
      <c r="W3776" s="70"/>
      <c r="Y3776" s="70"/>
    </row>
    <row r="3777" spans="1:25" s="69" customFormat="1" x14ac:dyDescent="0.2">
      <c r="A3777" s="66" t="s">
        <v>28</v>
      </c>
      <c r="B3777" s="66" t="s">
        <v>24</v>
      </c>
      <c r="C3777" s="66" t="s">
        <v>9</v>
      </c>
      <c r="D3777" s="66" t="s">
        <v>318</v>
      </c>
      <c r="E3777" s="86">
        <f>+IF(ISNUMBER(DATA!H1078),DATA!H1078,"n/a")</f>
        <v>10101.379999999999</v>
      </c>
      <c r="F3777" s="77">
        <f>+IF(ISNUMBER(DATA!I1078),DATA!I1078,"n/a")</f>
        <v>0.34949026963407098</v>
      </c>
      <c r="G3777" s="86">
        <f>+IF(ISNUMBER(DATA!R1078),DATA!R1078,"n/a")</f>
        <v>29775.81</v>
      </c>
      <c r="H3777" s="77">
        <f>+IF(ISNUMBER(DATA!S1078),DATA!S1078,"n/a")</f>
        <v>0.189600596721786</v>
      </c>
      <c r="I3777" s="86">
        <f>+IF(ISNUMBER(DATA!AB1078),DATA!AB1078,"n/a")</f>
        <v>53784.79</v>
      </c>
      <c r="J3777" s="77">
        <f>+IF(ISNUMBER(DATA!AC1078),DATA!AC1078,"n/a")</f>
        <v>0.15449393644151699</v>
      </c>
      <c r="K3777" s="86">
        <f>+IF(ISNUMBER(DATA!AL1078),DATA!AL1078,"n/a")</f>
        <v>110814.61</v>
      </c>
      <c r="L3777" s="77">
        <f>+IF(ISNUMBER(DATA!AM1078),DATA!AM1078,"n/a")</f>
        <v>8.03574692823599E-2</v>
      </c>
      <c r="M3777" s="66"/>
      <c r="N3777" s="66"/>
      <c r="O3777" s="66"/>
      <c r="P3777" s="66"/>
      <c r="Q3777" s="66"/>
      <c r="S3777" s="70"/>
      <c r="U3777" s="70"/>
      <c r="W3777" s="70"/>
      <c r="Y3777" s="70"/>
    </row>
    <row r="3778" spans="1:25" s="69" customFormat="1" x14ac:dyDescent="0.2">
      <c r="A3778" s="66" t="s">
        <v>28</v>
      </c>
      <c r="B3778" s="66" t="s">
        <v>24</v>
      </c>
      <c r="C3778" s="66" t="s">
        <v>9</v>
      </c>
      <c r="D3778" s="66" t="s">
        <v>344</v>
      </c>
      <c r="E3778" s="86">
        <f>+IF(ISNUMBER(DATA!H1079),DATA!H1079,"n/a")</f>
        <v>9395.58</v>
      </c>
      <c r="F3778" s="77">
        <f>+IF(ISNUMBER(DATA!I1079),DATA!I1079,"n/a")</f>
        <v>-0.48945971925549903</v>
      </c>
      <c r="G3778" s="86">
        <f>+IF(ISNUMBER(DATA!R1079),DATA!R1079,"n/a")</f>
        <v>43443.81</v>
      </c>
      <c r="H3778" s="77">
        <f>+IF(ISNUMBER(DATA!S1079),DATA!S1079,"n/a")</f>
        <v>0.15076904575601099</v>
      </c>
      <c r="I3778" s="86">
        <f>+IF(ISNUMBER(DATA!AB1079),DATA!AB1079,"n/a")</f>
        <v>80564.12</v>
      </c>
      <c r="J3778" s="77">
        <f>+IF(ISNUMBER(DATA!AC1079),DATA!AC1079,"n/a")</f>
        <v>0.148501357930762</v>
      </c>
      <c r="K3778" s="86">
        <f>+IF(ISNUMBER(DATA!AL1079),DATA!AL1079,"n/a")</f>
        <v>160469.17000000001</v>
      </c>
      <c r="L3778" s="77">
        <f>+IF(ISNUMBER(DATA!AM1079),DATA!AM1079,"n/a")</f>
        <v>0.146171188448603</v>
      </c>
      <c r="M3778" s="66"/>
      <c r="N3778" s="66"/>
      <c r="O3778" s="66"/>
      <c r="P3778" s="66"/>
      <c r="Q3778" s="66"/>
      <c r="S3778" s="70"/>
      <c r="U3778" s="70"/>
      <c r="W3778" s="70"/>
      <c r="Y3778" s="70"/>
    </row>
    <row r="3779" spans="1:25" s="69" customFormat="1" x14ac:dyDescent="0.2">
      <c r="A3779" s="66" t="s">
        <v>28</v>
      </c>
      <c r="B3779" s="66" t="s">
        <v>24</v>
      </c>
      <c r="C3779" s="66" t="s">
        <v>9</v>
      </c>
      <c r="D3779" s="66" t="s">
        <v>345</v>
      </c>
      <c r="E3779" s="86">
        <f>+IF(ISNUMBER(DATA!H1080),DATA!H1080,"n/a")</f>
        <v>56854.5</v>
      </c>
      <c r="F3779" s="77">
        <f>+IF(ISNUMBER(DATA!I1080),DATA!I1080,"n/a")</f>
        <v>5.0379492303184399E-2</v>
      </c>
      <c r="G3779" s="86">
        <f>+IF(ISNUMBER(DATA!R1080),DATA!R1080,"n/a")</f>
        <v>179345.67</v>
      </c>
      <c r="H3779" s="77">
        <f>+IF(ISNUMBER(DATA!S1080),DATA!S1080,"n/a")</f>
        <v>4.4621470363953003E-2</v>
      </c>
      <c r="I3779" s="86">
        <f>+IF(ISNUMBER(DATA!AB1080),DATA!AB1080,"n/a")</f>
        <v>331581.75</v>
      </c>
      <c r="J3779" s="77">
        <f>+IF(ISNUMBER(DATA!AC1080),DATA!AC1080,"n/a")</f>
        <v>-2.5888382286409301E-2</v>
      </c>
      <c r="K3779" s="86">
        <f>+IF(ISNUMBER(DATA!AL1080),DATA!AL1080,"n/a")</f>
        <v>684108.4</v>
      </c>
      <c r="L3779" s="77">
        <f>+IF(ISNUMBER(DATA!AM1080),DATA!AM1080,"n/a")</f>
        <v>-7.6526390934502697E-2</v>
      </c>
      <c r="M3779" s="66"/>
      <c r="N3779" s="66"/>
      <c r="O3779" s="66"/>
      <c r="P3779" s="66"/>
      <c r="Q3779" s="66"/>
      <c r="S3779" s="70"/>
      <c r="U3779" s="70"/>
      <c r="W3779" s="70"/>
      <c r="Y3779" s="70"/>
    </row>
    <row r="3780" spans="1:25" x14ac:dyDescent="0.2">
      <c r="E3780" s="100"/>
      <c r="F3780" s="102"/>
      <c r="G3780" s="100"/>
      <c r="H3780" s="102"/>
      <c r="I3780" s="100"/>
      <c r="J3780" s="102"/>
      <c r="K3780" s="100"/>
      <c r="L3780" s="102"/>
    </row>
    <row r="3781" spans="1:25" s="69" customFormat="1" x14ac:dyDescent="0.2">
      <c r="A3781" s="66" t="s">
        <v>28</v>
      </c>
      <c r="B3781" s="66" t="s">
        <v>24</v>
      </c>
      <c r="C3781" s="66" t="s">
        <v>25</v>
      </c>
      <c r="D3781" s="66" t="s">
        <v>271</v>
      </c>
      <c r="E3781" s="86">
        <f>+IF(ISNUMBER(DATA!J1031),DATA!J1031,"n/a")</f>
        <v>3639.86</v>
      </c>
      <c r="F3781" s="77">
        <f>+IF(ISNUMBER(DATA!K1031),DATA!K1031,"n/a")</f>
        <v>-0.215271744168749</v>
      </c>
      <c r="G3781" s="86">
        <f>+IF(ISNUMBER(DATA!T1031),DATA!T1031,"n/a")</f>
        <v>12810.53</v>
      </c>
      <c r="H3781" s="77">
        <f>+IF(ISNUMBER(DATA!U1031),DATA!U1031,"n/a")</f>
        <v>-0.125558107706852</v>
      </c>
      <c r="I3781" s="86">
        <f>+IF(ISNUMBER(DATA!AD1031),DATA!AD1031,"n/a")</f>
        <v>26365.05</v>
      </c>
      <c r="J3781" s="77">
        <f>+IF(ISNUMBER(DATA!AE1031),DATA!AE1031,"n/a")</f>
        <v>-6.7056451027899103E-2</v>
      </c>
      <c r="K3781" s="86">
        <f>+IF(ISNUMBER(DATA!AN1031),DATA!AN1031,"n/a")</f>
        <v>74778.559999999998</v>
      </c>
      <c r="L3781" s="77">
        <f>+IF(ISNUMBER(DATA!AO1031),DATA!AO1031,"n/a")</f>
        <v>9.4295301522355393E-2</v>
      </c>
      <c r="M3781" s="66"/>
      <c r="N3781" s="66"/>
      <c r="O3781" s="66"/>
      <c r="P3781" s="66"/>
      <c r="Q3781" s="66"/>
      <c r="S3781" s="70"/>
      <c r="U3781" s="70"/>
      <c r="W3781" s="70"/>
      <c r="Y3781" s="70"/>
    </row>
    <row r="3782" spans="1:25" s="69" customFormat="1" x14ac:dyDescent="0.2">
      <c r="A3782" s="66" t="s">
        <v>28</v>
      </c>
      <c r="B3782" s="66" t="s">
        <v>24</v>
      </c>
      <c r="C3782" s="66" t="s">
        <v>25</v>
      </c>
      <c r="D3782" s="66" t="s">
        <v>272</v>
      </c>
      <c r="E3782" s="86">
        <f>+IF(ISNUMBER(DATA!J1032),DATA!J1032,"n/a")</f>
        <v>18580.46</v>
      </c>
      <c r="F3782" s="77">
        <f>+IF(ISNUMBER(DATA!K1032),DATA!K1032,"n/a")</f>
        <v>2.72303283075114E-2</v>
      </c>
      <c r="G3782" s="86">
        <f>+IF(ISNUMBER(DATA!T1032),DATA!T1032,"n/a")</f>
        <v>59571.54</v>
      </c>
      <c r="H3782" s="77">
        <f>+IF(ISNUMBER(DATA!U1032),DATA!U1032,"n/a")</f>
        <v>3.2817862415295801E-2</v>
      </c>
      <c r="I3782" s="86">
        <f>+IF(ISNUMBER(DATA!AD1032),DATA!AD1032,"n/a")</f>
        <v>109216.72</v>
      </c>
      <c r="J3782" s="77">
        <f>+IF(ISNUMBER(DATA!AE1032),DATA!AE1032,"n/a")</f>
        <v>7.8158471350054395E-2</v>
      </c>
      <c r="K3782" s="86">
        <f>+IF(ISNUMBER(DATA!AN1032),DATA!AN1032,"n/a")</f>
        <v>242820.27</v>
      </c>
      <c r="L3782" s="77">
        <f>+IF(ISNUMBER(DATA!AO1032),DATA!AO1032,"n/a")</f>
        <v>0.30432279229834802</v>
      </c>
      <c r="M3782" s="66"/>
      <c r="N3782" s="66"/>
      <c r="O3782" s="66"/>
      <c r="P3782" s="66"/>
      <c r="Q3782" s="66"/>
      <c r="S3782" s="70"/>
      <c r="U3782" s="70"/>
      <c r="W3782" s="70"/>
      <c r="Y3782" s="70"/>
    </row>
    <row r="3783" spans="1:25" s="69" customFormat="1" x14ac:dyDescent="0.2">
      <c r="A3783" s="66" t="s">
        <v>28</v>
      </c>
      <c r="B3783" s="66" t="s">
        <v>24</v>
      </c>
      <c r="C3783" s="66" t="s">
        <v>25</v>
      </c>
      <c r="D3783" s="66" t="s">
        <v>273</v>
      </c>
      <c r="E3783" s="86">
        <f>+IF(ISNUMBER(DATA!J1033),DATA!J1033,"n/a")</f>
        <v>36113.279999999999</v>
      </c>
      <c r="F3783" s="77">
        <f>+IF(ISNUMBER(DATA!K1033),DATA!K1033,"n/a")</f>
        <v>7.8701625253483704E-2</v>
      </c>
      <c r="G3783" s="86">
        <f>+IF(ISNUMBER(DATA!T1033),DATA!T1033,"n/a")</f>
        <v>116487.7</v>
      </c>
      <c r="H3783" s="77">
        <f>+IF(ISNUMBER(DATA!U1033),DATA!U1033,"n/a")</f>
        <v>0.112288659549687</v>
      </c>
      <c r="I3783" s="86">
        <f>+IF(ISNUMBER(DATA!AD1033),DATA!AD1033,"n/a")</f>
        <v>218465.75</v>
      </c>
      <c r="J3783" s="77">
        <f>+IF(ISNUMBER(DATA!AE1033),DATA!AE1033,"n/a")</f>
        <v>0.142187818186429</v>
      </c>
      <c r="K3783" s="86">
        <f>+IF(ISNUMBER(DATA!AN1033),DATA!AN1033,"n/a")</f>
        <v>466331.93</v>
      </c>
      <c r="L3783" s="77">
        <f>+IF(ISNUMBER(DATA!AO1033),DATA!AO1033,"n/a")</f>
        <v>0.11932844411757899</v>
      </c>
      <c r="M3783" s="66"/>
      <c r="N3783" s="66"/>
      <c r="O3783" s="66"/>
      <c r="P3783" s="66"/>
      <c r="Q3783" s="66"/>
      <c r="S3783" s="70"/>
      <c r="U3783" s="70"/>
      <c r="W3783" s="70"/>
      <c r="Y3783" s="70"/>
    </row>
    <row r="3784" spans="1:25" s="69" customFormat="1" x14ac:dyDescent="0.2">
      <c r="A3784" s="66" t="s">
        <v>28</v>
      </c>
      <c r="B3784" s="66" t="s">
        <v>24</v>
      </c>
      <c r="C3784" s="66" t="s">
        <v>25</v>
      </c>
      <c r="D3784" s="66" t="s">
        <v>274</v>
      </c>
      <c r="E3784" s="86">
        <f>+IF(ISNUMBER(DATA!J1034),DATA!J1034,"n/a")</f>
        <v>12378.89</v>
      </c>
      <c r="F3784" s="77">
        <f>+IF(ISNUMBER(DATA!K1034),DATA!K1034,"n/a")</f>
        <v>7.7990647287800599E-2</v>
      </c>
      <c r="G3784" s="86">
        <f>+IF(ISNUMBER(DATA!T1034),DATA!T1034,"n/a")</f>
        <v>36560.07</v>
      </c>
      <c r="H3784" s="77">
        <f>+IF(ISNUMBER(DATA!U1034),DATA!U1034,"n/a")</f>
        <v>-5.7957969390751299E-3</v>
      </c>
      <c r="I3784" s="86">
        <f>+IF(ISNUMBER(DATA!AD1034),DATA!AD1034,"n/a")</f>
        <v>63435.78</v>
      </c>
      <c r="J3784" s="77">
        <f>+IF(ISNUMBER(DATA!AE1034),DATA!AE1034,"n/a")</f>
        <v>-5.6640478968254301E-3</v>
      </c>
      <c r="K3784" s="86">
        <f>+IF(ISNUMBER(DATA!AN1034),DATA!AN1034,"n/a")</f>
        <v>140487.07999999999</v>
      </c>
      <c r="L3784" s="77">
        <f>+IF(ISNUMBER(DATA!AO1034),DATA!AO1034,"n/a")</f>
        <v>7.0171871697063903E-2</v>
      </c>
      <c r="M3784" s="66"/>
      <c r="N3784" s="66"/>
      <c r="O3784" s="66"/>
      <c r="P3784" s="66"/>
      <c r="Q3784" s="66"/>
      <c r="S3784" s="70"/>
      <c r="U3784" s="70"/>
      <c r="W3784" s="70"/>
      <c r="Y3784" s="70"/>
    </row>
    <row r="3785" spans="1:25" s="69" customFormat="1" x14ac:dyDescent="0.2">
      <c r="A3785" s="66" t="s">
        <v>28</v>
      </c>
      <c r="B3785" s="66" t="s">
        <v>24</v>
      </c>
      <c r="C3785" s="66" t="s">
        <v>25</v>
      </c>
      <c r="D3785" s="66" t="s">
        <v>275</v>
      </c>
      <c r="E3785" s="86">
        <f>+IF(ISNUMBER(DATA!J1035),DATA!J1035,"n/a")</f>
        <v>25464.22</v>
      </c>
      <c r="F3785" s="77">
        <f>+IF(ISNUMBER(DATA!K1035),DATA!K1035,"n/a")</f>
        <v>-4.4005261980240497E-2</v>
      </c>
      <c r="G3785" s="86">
        <f>+IF(ISNUMBER(DATA!T1035),DATA!T1035,"n/a")</f>
        <v>87315.53</v>
      </c>
      <c r="H3785" s="77">
        <f>+IF(ISNUMBER(DATA!U1035),DATA!U1035,"n/a")</f>
        <v>-6.22993913869744E-2</v>
      </c>
      <c r="I3785" s="86">
        <f>+IF(ISNUMBER(DATA!AD1035),DATA!AD1035,"n/a")</f>
        <v>169227.96</v>
      </c>
      <c r="J3785" s="77">
        <f>+IF(ISNUMBER(DATA!AE1035),DATA!AE1035,"n/a")</f>
        <v>-7.10444642574245E-2</v>
      </c>
      <c r="K3785" s="86">
        <f>+IF(ISNUMBER(DATA!AN1035),DATA!AN1035,"n/a")</f>
        <v>410605.57</v>
      </c>
      <c r="L3785" s="77">
        <f>+IF(ISNUMBER(DATA!AO1035),DATA!AO1035,"n/a")</f>
        <v>-8.0101876551032805E-2</v>
      </c>
      <c r="M3785" s="66"/>
      <c r="N3785" s="66"/>
      <c r="O3785" s="66"/>
      <c r="P3785" s="66"/>
      <c r="Q3785" s="66"/>
      <c r="S3785" s="70"/>
      <c r="U3785" s="70"/>
      <c r="W3785" s="70"/>
      <c r="Y3785" s="70"/>
    </row>
    <row r="3786" spans="1:25" s="69" customFormat="1" x14ac:dyDescent="0.2">
      <c r="A3786" s="66" t="s">
        <v>28</v>
      </c>
      <c r="B3786" s="66" t="s">
        <v>24</v>
      </c>
      <c r="C3786" s="66" t="s">
        <v>25</v>
      </c>
      <c r="D3786" s="66" t="s">
        <v>276</v>
      </c>
      <c r="E3786" s="86">
        <f>+IF(ISNUMBER(DATA!J1036),DATA!J1036,"n/a")</f>
        <v>11356.48</v>
      </c>
      <c r="F3786" s="77">
        <f>+IF(ISNUMBER(DATA!K1036),DATA!K1036,"n/a")</f>
        <v>-0.218792757009828</v>
      </c>
      <c r="G3786" s="86">
        <f>+IF(ISNUMBER(DATA!T1036),DATA!T1036,"n/a")</f>
        <v>38323.82</v>
      </c>
      <c r="H3786" s="77">
        <f>+IF(ISNUMBER(DATA!U1036),DATA!U1036,"n/a")</f>
        <v>-0.19099604172203599</v>
      </c>
      <c r="I3786" s="86">
        <f>+IF(ISNUMBER(DATA!AD1036),DATA!AD1036,"n/a")</f>
        <v>74278.59</v>
      </c>
      <c r="J3786" s="77">
        <f>+IF(ISNUMBER(DATA!AE1036),DATA!AE1036,"n/a")</f>
        <v>-0.13929741558367101</v>
      </c>
      <c r="K3786" s="86">
        <f>+IF(ISNUMBER(DATA!AN1036),DATA!AN1036,"n/a")</f>
        <v>218682.49</v>
      </c>
      <c r="L3786" s="77">
        <f>+IF(ISNUMBER(DATA!AO1036),DATA!AO1036,"n/a")</f>
        <v>-8.8506936092301106E-2</v>
      </c>
      <c r="M3786" s="66"/>
      <c r="N3786" s="66"/>
      <c r="O3786" s="66"/>
      <c r="P3786" s="66"/>
      <c r="Q3786" s="66"/>
      <c r="S3786" s="70"/>
      <c r="U3786" s="70"/>
      <c r="W3786" s="70"/>
      <c r="Y3786" s="70"/>
    </row>
    <row r="3787" spans="1:25" s="69" customFormat="1" x14ac:dyDescent="0.2">
      <c r="A3787" s="66" t="s">
        <v>28</v>
      </c>
      <c r="B3787" s="66" t="s">
        <v>24</v>
      </c>
      <c r="C3787" s="66" t="s">
        <v>25</v>
      </c>
      <c r="D3787" s="66" t="s">
        <v>277</v>
      </c>
      <c r="E3787" s="86">
        <f>+IF(ISNUMBER(DATA!J1037),DATA!J1037,"n/a")</f>
        <v>8687.91</v>
      </c>
      <c r="F3787" s="77">
        <f>+IF(ISNUMBER(DATA!K1037),DATA!K1037,"n/a")</f>
        <v>-7.9419926823298306E-2</v>
      </c>
      <c r="G3787" s="86">
        <f>+IF(ISNUMBER(DATA!T1037),DATA!T1037,"n/a")</f>
        <v>27428.2</v>
      </c>
      <c r="H3787" s="77">
        <f>+IF(ISNUMBER(DATA!U1037),DATA!U1037,"n/a")</f>
        <v>-1.9038941038961299E-3</v>
      </c>
      <c r="I3787" s="86">
        <f>+IF(ISNUMBER(DATA!AD1037),DATA!AD1037,"n/a")</f>
        <v>50479.48</v>
      </c>
      <c r="J3787" s="77">
        <f>+IF(ISNUMBER(DATA!AE1037),DATA!AE1037,"n/a")</f>
        <v>9.87074801624775E-3</v>
      </c>
      <c r="K3787" s="86">
        <f>+IF(ISNUMBER(DATA!AN1037),DATA!AN1037,"n/a")</f>
        <v>109239.15</v>
      </c>
      <c r="L3787" s="77">
        <f>+IF(ISNUMBER(DATA!AO1037),DATA!AO1037,"n/a")</f>
        <v>-4.3123879719630699E-2</v>
      </c>
      <c r="M3787" s="66"/>
      <c r="N3787" s="66"/>
      <c r="O3787" s="66"/>
      <c r="P3787" s="66"/>
      <c r="Q3787" s="66"/>
      <c r="S3787" s="70"/>
      <c r="U3787" s="70"/>
      <c r="W3787" s="70"/>
      <c r="Y3787" s="70"/>
    </row>
    <row r="3788" spans="1:25" s="69" customFormat="1" x14ac:dyDescent="0.2">
      <c r="A3788" s="66" t="s">
        <v>28</v>
      </c>
      <c r="B3788" s="66" t="s">
        <v>24</v>
      </c>
      <c r="C3788" s="66" t="s">
        <v>25</v>
      </c>
      <c r="D3788" s="66" t="s">
        <v>278</v>
      </c>
      <c r="E3788" s="86">
        <f>+IF(ISNUMBER(DATA!J1038),DATA!J1038,"n/a")</f>
        <v>49575.69</v>
      </c>
      <c r="F3788" s="77">
        <f>+IF(ISNUMBER(DATA!K1038),DATA!K1038,"n/a")</f>
        <v>-2.2247480066551299E-2</v>
      </c>
      <c r="G3788" s="86">
        <f>+IF(ISNUMBER(DATA!T1038),DATA!T1038,"n/a")</f>
        <v>175701.36</v>
      </c>
      <c r="H3788" s="77">
        <f>+IF(ISNUMBER(DATA!U1038),DATA!U1038,"n/a")</f>
        <v>0.26215613246172198</v>
      </c>
      <c r="I3788" s="86">
        <f>+IF(ISNUMBER(DATA!AD1038),DATA!AD1038,"n/a")</f>
        <v>328021.59999999998</v>
      </c>
      <c r="J3788" s="77">
        <f>+IF(ISNUMBER(DATA!AE1038),DATA!AE1038,"n/a")</f>
        <v>0.20494681850886601</v>
      </c>
      <c r="K3788" s="86">
        <f>+IF(ISNUMBER(DATA!AN1038),DATA!AN1038,"n/a")</f>
        <v>651303.48</v>
      </c>
      <c r="L3788" s="77">
        <f>+IF(ISNUMBER(DATA!AO1038),DATA!AO1038,"n/a")</f>
        <v>0.12273956782187299</v>
      </c>
      <c r="M3788" s="66"/>
      <c r="N3788" s="66"/>
      <c r="O3788" s="66"/>
      <c r="P3788" s="66"/>
      <c r="Q3788" s="66"/>
      <c r="S3788" s="70"/>
      <c r="U3788" s="70"/>
      <c r="W3788" s="70"/>
      <c r="Y3788" s="70"/>
    </row>
    <row r="3789" spans="1:25" s="69" customFormat="1" x14ac:dyDescent="0.2">
      <c r="A3789" s="66" t="s">
        <v>28</v>
      </c>
      <c r="B3789" s="66" t="s">
        <v>24</v>
      </c>
      <c r="C3789" s="66" t="s">
        <v>25</v>
      </c>
      <c r="D3789" s="66" t="s">
        <v>279</v>
      </c>
      <c r="E3789" s="86">
        <f>+IF(ISNUMBER(DATA!J1039),DATA!J1039,"n/a")</f>
        <v>25218.98</v>
      </c>
      <c r="F3789" s="77">
        <f>+IF(ISNUMBER(DATA!K1039),DATA!K1039,"n/a")</f>
        <v>-0.31266184238605899</v>
      </c>
      <c r="G3789" s="86">
        <f>+IF(ISNUMBER(DATA!T1039),DATA!T1039,"n/a")</f>
        <v>98093.21</v>
      </c>
      <c r="H3789" s="77">
        <f>+IF(ISNUMBER(DATA!U1039),DATA!U1039,"n/a")</f>
        <v>0.11930839069282601</v>
      </c>
      <c r="I3789" s="86">
        <f>+IF(ISNUMBER(DATA!AD1039),DATA!AD1039,"n/a")</f>
        <v>180066.23</v>
      </c>
      <c r="J3789" s="77">
        <f>+IF(ISNUMBER(DATA!AE1039),DATA!AE1039,"n/a")</f>
        <v>0.15053133079909101</v>
      </c>
      <c r="K3789" s="86">
        <f>+IF(ISNUMBER(DATA!AN1039),DATA!AN1039,"n/a")</f>
        <v>372906.56</v>
      </c>
      <c r="L3789" s="77">
        <f>+IF(ISNUMBER(DATA!AO1039),DATA!AO1039,"n/a")</f>
        <v>0.38888357736446399</v>
      </c>
      <c r="M3789" s="66"/>
      <c r="N3789" s="66"/>
      <c r="O3789" s="66"/>
      <c r="P3789" s="66"/>
      <c r="Q3789" s="66"/>
      <c r="S3789" s="70"/>
      <c r="U3789" s="70"/>
      <c r="W3789" s="70"/>
      <c r="Y3789" s="70"/>
    </row>
    <row r="3790" spans="1:25" s="69" customFormat="1" x14ac:dyDescent="0.2">
      <c r="A3790" s="66" t="s">
        <v>28</v>
      </c>
      <c r="B3790" s="66" t="s">
        <v>24</v>
      </c>
      <c r="C3790" s="66" t="s">
        <v>25</v>
      </c>
      <c r="D3790" s="66" t="s">
        <v>280</v>
      </c>
      <c r="E3790" s="86">
        <f>+IF(ISNUMBER(DATA!J1040),DATA!J1040,"n/a")</f>
        <v>4741.6499999999996</v>
      </c>
      <c r="F3790" s="77">
        <f>+IF(ISNUMBER(DATA!K1040),DATA!K1040,"n/a")</f>
        <v>-0.12713767649062099</v>
      </c>
      <c r="G3790" s="86">
        <f>+IF(ISNUMBER(DATA!T1040),DATA!T1040,"n/a")</f>
        <v>16630.95</v>
      </c>
      <c r="H3790" s="77">
        <f>+IF(ISNUMBER(DATA!U1040),DATA!U1040,"n/a")</f>
        <v>-5.6819548070532001E-2</v>
      </c>
      <c r="I3790" s="86">
        <f>+IF(ISNUMBER(DATA!AD1040),DATA!AD1040,"n/a")</f>
        <v>32941.31</v>
      </c>
      <c r="J3790" s="77">
        <f>+IF(ISNUMBER(DATA!AE1040),DATA!AE1040,"n/a")</f>
        <v>-2.7988050688968001E-2</v>
      </c>
      <c r="K3790" s="86">
        <f>+IF(ISNUMBER(DATA!AN1040),DATA!AN1040,"n/a")</f>
        <v>93004.01</v>
      </c>
      <c r="L3790" s="77">
        <f>+IF(ISNUMBER(DATA!AO1040),DATA!AO1040,"n/a")</f>
        <v>7.9230432800320896E-2</v>
      </c>
      <c r="M3790" s="66"/>
      <c r="N3790" s="66"/>
      <c r="O3790" s="66"/>
      <c r="P3790" s="66"/>
      <c r="Q3790" s="66"/>
      <c r="S3790" s="70"/>
      <c r="U3790" s="70"/>
      <c r="W3790" s="70"/>
      <c r="Y3790" s="70"/>
    </row>
    <row r="3791" spans="1:25" s="69" customFormat="1" x14ac:dyDescent="0.2">
      <c r="A3791" s="66" t="s">
        <v>28</v>
      </c>
      <c r="B3791" s="66" t="s">
        <v>24</v>
      </c>
      <c r="C3791" s="66" t="s">
        <v>25</v>
      </c>
      <c r="D3791" s="66" t="s">
        <v>281</v>
      </c>
      <c r="E3791" s="86">
        <f>+IF(ISNUMBER(DATA!J1041),DATA!J1041,"n/a")</f>
        <v>15951.56</v>
      </c>
      <c r="F3791" s="77">
        <f>+IF(ISNUMBER(DATA!K1041),DATA!K1041,"n/a")</f>
        <v>-0.33371426948392302</v>
      </c>
      <c r="G3791" s="86">
        <f>+IF(ISNUMBER(DATA!T1041),DATA!T1041,"n/a")</f>
        <v>63900.53</v>
      </c>
      <c r="H3791" s="77">
        <f>+IF(ISNUMBER(DATA!U1041),DATA!U1041,"n/a")</f>
        <v>0.14676907223562299</v>
      </c>
      <c r="I3791" s="86">
        <f>+IF(ISNUMBER(DATA!AD1041),DATA!AD1041,"n/a")</f>
        <v>120145.47</v>
      </c>
      <c r="J3791" s="77">
        <f>+IF(ISNUMBER(DATA!AE1041),DATA!AE1041,"n/a")</f>
        <v>0.14979564638321299</v>
      </c>
      <c r="K3791" s="86">
        <f>+IF(ISNUMBER(DATA!AN1041),DATA!AN1041,"n/a")</f>
        <v>252732.95</v>
      </c>
      <c r="L3791" s="77">
        <f>+IF(ISNUMBER(DATA!AO1041),DATA!AO1041,"n/a")</f>
        <v>0.20564604805258899</v>
      </c>
      <c r="M3791" s="66"/>
      <c r="N3791" s="66"/>
      <c r="O3791" s="66"/>
      <c r="P3791" s="66"/>
      <c r="Q3791" s="66"/>
      <c r="S3791" s="70"/>
      <c r="U3791" s="70"/>
      <c r="W3791" s="70"/>
      <c r="Y3791" s="70"/>
    </row>
    <row r="3792" spans="1:25" s="69" customFormat="1" x14ac:dyDescent="0.2">
      <c r="A3792" s="66" t="s">
        <v>28</v>
      </c>
      <c r="B3792" s="66" t="s">
        <v>24</v>
      </c>
      <c r="C3792" s="66" t="s">
        <v>25</v>
      </c>
      <c r="D3792" s="66" t="s">
        <v>282</v>
      </c>
      <c r="E3792" s="86">
        <f>+IF(ISNUMBER(DATA!J1042),DATA!J1042,"n/a")</f>
        <v>19186.27</v>
      </c>
      <c r="F3792" s="77">
        <f>+IF(ISNUMBER(DATA!K1042),DATA!K1042,"n/a")</f>
        <v>-9.2995705192297301E-2</v>
      </c>
      <c r="G3792" s="86">
        <f>+IF(ISNUMBER(DATA!T1042),DATA!T1042,"n/a")</f>
        <v>63844.21</v>
      </c>
      <c r="H3792" s="77">
        <f>+IF(ISNUMBER(DATA!U1042),DATA!U1042,"n/a")</f>
        <v>-7.3722153831199094E-2</v>
      </c>
      <c r="I3792" s="86">
        <f>+IF(ISNUMBER(DATA!AD1042),DATA!AD1042,"n/a")</f>
        <v>119592.8</v>
      </c>
      <c r="J3792" s="77">
        <f>+IF(ISNUMBER(DATA!AE1042),DATA!AE1042,"n/a")</f>
        <v>-2.2288344362274101E-2</v>
      </c>
      <c r="K3792" s="86">
        <f>+IF(ISNUMBER(DATA!AN1042),DATA!AN1042,"n/a")</f>
        <v>258186.66</v>
      </c>
      <c r="L3792" s="77">
        <f>+IF(ISNUMBER(DATA!AO1042),DATA!AO1042,"n/a")</f>
        <v>0.10171882136792899</v>
      </c>
      <c r="M3792" s="66"/>
      <c r="N3792" s="66"/>
      <c r="O3792" s="66"/>
      <c r="P3792" s="66"/>
      <c r="Q3792" s="66"/>
      <c r="S3792" s="70"/>
      <c r="U3792" s="70"/>
      <c r="W3792" s="70"/>
      <c r="Y3792" s="70"/>
    </row>
    <row r="3793" spans="1:25" s="69" customFormat="1" x14ac:dyDescent="0.2">
      <c r="A3793" s="66" t="s">
        <v>28</v>
      </c>
      <c r="B3793" s="66" t="s">
        <v>24</v>
      </c>
      <c r="C3793" s="66" t="s">
        <v>25</v>
      </c>
      <c r="D3793" s="66" t="s">
        <v>283</v>
      </c>
      <c r="E3793" s="86">
        <f>+IF(ISNUMBER(DATA!J1043),DATA!J1043,"n/a")</f>
        <v>23035.37</v>
      </c>
      <c r="F3793" s="77">
        <f>+IF(ISNUMBER(DATA!K1043),DATA!K1043,"n/a")</f>
        <v>-4.7327900605360299E-3</v>
      </c>
      <c r="G3793" s="86">
        <f>+IF(ISNUMBER(DATA!T1043),DATA!T1043,"n/a")</f>
        <v>75981.039999999994</v>
      </c>
      <c r="H3793" s="77">
        <f>+IF(ISNUMBER(DATA!U1043),DATA!U1043,"n/a")</f>
        <v>4.3933931070527198E-2</v>
      </c>
      <c r="I3793" s="86">
        <f>+IF(ISNUMBER(DATA!AD1043),DATA!AD1043,"n/a")</f>
        <v>139767.82</v>
      </c>
      <c r="J3793" s="77">
        <f>+IF(ISNUMBER(DATA!AE1043),DATA!AE1043,"n/a")</f>
        <v>0.114472557289942</v>
      </c>
      <c r="K3793" s="86">
        <f>+IF(ISNUMBER(DATA!AN1043),DATA!AN1043,"n/a")</f>
        <v>306116.34999999998</v>
      </c>
      <c r="L3793" s="77">
        <f>+IF(ISNUMBER(DATA!AO1043),DATA!AO1043,"n/a")</f>
        <v>0.27604401795753603</v>
      </c>
      <c r="M3793" s="66"/>
      <c r="N3793" s="66"/>
      <c r="O3793" s="66"/>
      <c r="P3793" s="66"/>
      <c r="Q3793" s="66"/>
      <c r="S3793" s="70"/>
      <c r="U3793" s="70"/>
      <c r="W3793" s="70"/>
      <c r="Y3793" s="70"/>
    </row>
    <row r="3794" spans="1:25" s="69" customFormat="1" x14ac:dyDescent="0.2">
      <c r="A3794" s="66" t="s">
        <v>28</v>
      </c>
      <c r="B3794" s="66" t="s">
        <v>24</v>
      </c>
      <c r="C3794" s="66" t="s">
        <v>25</v>
      </c>
      <c r="D3794" s="66" t="s">
        <v>284</v>
      </c>
      <c r="E3794" s="86">
        <f>+IF(ISNUMBER(DATA!J1044),DATA!J1044,"n/a")</f>
        <v>58813.84</v>
      </c>
      <c r="F3794" s="77">
        <f>+IF(ISNUMBER(DATA!K1044),DATA!K1044,"n/a")</f>
        <v>-0.33502101766234399</v>
      </c>
      <c r="G3794" s="86">
        <f>+IF(ISNUMBER(DATA!T1044),DATA!T1044,"n/a")</f>
        <v>258350.02</v>
      </c>
      <c r="H3794" s="77">
        <f>+IF(ISNUMBER(DATA!U1044),DATA!U1044,"n/a")</f>
        <v>0.40198114817118902</v>
      </c>
      <c r="I3794" s="86">
        <f>+IF(ISNUMBER(DATA!AD1044),DATA!AD1044,"n/a")</f>
        <v>473437.97</v>
      </c>
      <c r="J3794" s="77">
        <f>+IF(ISNUMBER(DATA!AE1044),DATA!AE1044,"n/a")</f>
        <v>0.36098925922357</v>
      </c>
      <c r="K3794" s="86">
        <f>+IF(ISNUMBER(DATA!AN1044),DATA!AN1044,"n/a")</f>
        <v>880085.38</v>
      </c>
      <c r="L3794" s="77">
        <f>+IF(ISNUMBER(DATA!AO1044),DATA!AO1044,"n/a")</f>
        <v>0.27285357541122501</v>
      </c>
      <c r="M3794" s="66"/>
      <c r="N3794" s="66"/>
      <c r="O3794" s="66"/>
      <c r="P3794" s="66"/>
      <c r="Q3794" s="66"/>
      <c r="S3794" s="70"/>
      <c r="U3794" s="70"/>
      <c r="W3794" s="70"/>
      <c r="Y3794" s="70"/>
    </row>
    <row r="3795" spans="1:25" s="69" customFormat="1" x14ac:dyDescent="0.2">
      <c r="A3795" s="66" t="s">
        <v>28</v>
      </c>
      <c r="B3795" s="66" t="s">
        <v>24</v>
      </c>
      <c r="C3795" s="66" t="s">
        <v>25</v>
      </c>
      <c r="D3795" s="66" t="s">
        <v>285</v>
      </c>
      <c r="E3795" s="86">
        <f>+IF(ISNUMBER(DATA!J1045),DATA!J1045,"n/a")</f>
        <v>39215.83</v>
      </c>
      <c r="F3795" s="77">
        <f>+IF(ISNUMBER(DATA!K1045),DATA!K1045,"n/a")</f>
        <v>-0.42663436451188202</v>
      </c>
      <c r="G3795" s="86">
        <f>+IF(ISNUMBER(DATA!T1045),DATA!T1045,"n/a")</f>
        <v>183355.51</v>
      </c>
      <c r="H3795" s="77">
        <f>+IF(ISNUMBER(DATA!U1045),DATA!U1045,"n/a")</f>
        <v>0.36189907869757498</v>
      </c>
      <c r="I3795" s="86">
        <f>+IF(ISNUMBER(DATA!AD1045),DATA!AD1045,"n/a")</f>
        <v>330071.01</v>
      </c>
      <c r="J3795" s="77">
        <f>+IF(ISNUMBER(DATA!AE1045),DATA!AE1045,"n/a")</f>
        <v>0.26773130369943499</v>
      </c>
      <c r="K3795" s="86">
        <f>+IF(ISNUMBER(DATA!AN1045),DATA!AN1045,"n/a")</f>
        <v>633488.91</v>
      </c>
      <c r="L3795" s="77">
        <f>+IF(ISNUMBER(DATA!AO1045),DATA!AO1045,"n/a")</f>
        <v>0.12434899985054</v>
      </c>
      <c r="M3795" s="66"/>
      <c r="N3795" s="66"/>
      <c r="O3795" s="66"/>
      <c r="P3795" s="66"/>
      <c r="Q3795" s="66"/>
      <c r="S3795" s="70"/>
      <c r="U3795" s="70"/>
      <c r="W3795" s="70"/>
      <c r="Y3795" s="70"/>
    </row>
    <row r="3796" spans="1:25" s="69" customFormat="1" x14ac:dyDescent="0.2">
      <c r="A3796" s="66" t="s">
        <v>28</v>
      </c>
      <c r="B3796" s="66" t="s">
        <v>24</v>
      </c>
      <c r="C3796" s="66" t="s">
        <v>25</v>
      </c>
      <c r="D3796" s="66" t="s">
        <v>286</v>
      </c>
      <c r="E3796" s="86">
        <f>+IF(ISNUMBER(DATA!J1046),DATA!J1046,"n/a")</f>
        <v>12698.95</v>
      </c>
      <c r="F3796" s="77">
        <f>+IF(ISNUMBER(DATA!K1046),DATA!K1046,"n/a")</f>
        <v>-2.7983380968637301E-2</v>
      </c>
      <c r="G3796" s="86">
        <f>+IF(ISNUMBER(DATA!T1046),DATA!T1046,"n/a")</f>
        <v>41757.660000000003</v>
      </c>
      <c r="H3796" s="77">
        <f>+IF(ISNUMBER(DATA!U1046),DATA!U1046,"n/a")</f>
        <v>1.46390762608578E-3</v>
      </c>
      <c r="I3796" s="86">
        <f>+IF(ISNUMBER(DATA!AD1046),DATA!AD1046,"n/a")</f>
        <v>77447.55</v>
      </c>
      <c r="J3796" s="77">
        <f>+IF(ISNUMBER(DATA!AE1046),DATA!AE1046,"n/a")</f>
        <v>-1.4780415021454701E-2</v>
      </c>
      <c r="K3796" s="86">
        <f>+IF(ISNUMBER(DATA!AN1046),DATA!AN1046,"n/a")</f>
        <v>191621.49</v>
      </c>
      <c r="L3796" s="77">
        <f>+IF(ISNUMBER(DATA!AO1046),DATA!AO1046,"n/a")</f>
        <v>-5.2734102918685299E-2</v>
      </c>
      <c r="M3796" s="66"/>
      <c r="N3796" s="66"/>
      <c r="O3796" s="66"/>
      <c r="P3796" s="66"/>
      <c r="Q3796" s="66"/>
      <c r="S3796" s="70"/>
      <c r="U3796" s="70"/>
      <c r="W3796" s="70"/>
      <c r="Y3796" s="70"/>
    </row>
    <row r="3797" spans="1:25" s="69" customFormat="1" x14ac:dyDescent="0.2">
      <c r="A3797" s="66" t="s">
        <v>28</v>
      </c>
      <c r="B3797" s="66" t="s">
        <v>24</v>
      </c>
      <c r="C3797" s="66" t="s">
        <v>25</v>
      </c>
      <c r="D3797" s="66" t="s">
        <v>287</v>
      </c>
      <c r="E3797" s="86">
        <f>+IF(ISNUMBER(DATA!J1047),DATA!J1047,"n/a")</f>
        <v>14591.43</v>
      </c>
      <c r="F3797" s="77">
        <f>+IF(ISNUMBER(DATA!K1047),DATA!K1047,"n/a")</f>
        <v>-0.101949237716405</v>
      </c>
      <c r="G3797" s="86">
        <f>+IF(ISNUMBER(DATA!T1047),DATA!T1047,"n/a")</f>
        <v>50785.06</v>
      </c>
      <c r="H3797" s="77">
        <f>+IF(ISNUMBER(DATA!U1047),DATA!U1047,"n/a")</f>
        <v>-5.5524704364796798E-2</v>
      </c>
      <c r="I3797" s="86">
        <f>+IF(ISNUMBER(DATA!AD1047),DATA!AD1047,"n/a")</f>
        <v>97794.18</v>
      </c>
      <c r="J3797" s="77">
        <f>+IF(ISNUMBER(DATA!AE1047),DATA!AE1047,"n/a")</f>
        <v>-0.102277184650817</v>
      </c>
      <c r="K3797" s="86">
        <f>+IF(ISNUMBER(DATA!AN1047),DATA!AN1047,"n/a")</f>
        <v>258574.88</v>
      </c>
      <c r="L3797" s="77">
        <f>+IF(ISNUMBER(DATA!AO1047),DATA!AO1047,"n/a")</f>
        <v>-0.10121565960947</v>
      </c>
      <c r="M3797" s="66"/>
      <c r="N3797" s="66"/>
      <c r="O3797" s="66"/>
      <c r="P3797" s="66"/>
      <c r="Q3797" s="66"/>
      <c r="S3797" s="70"/>
      <c r="U3797" s="70"/>
      <c r="W3797" s="70"/>
      <c r="Y3797" s="70"/>
    </row>
    <row r="3798" spans="1:25" s="69" customFormat="1" x14ac:dyDescent="0.2">
      <c r="A3798" s="66" t="s">
        <v>28</v>
      </c>
      <c r="B3798" s="66" t="s">
        <v>24</v>
      </c>
      <c r="C3798" s="66" t="s">
        <v>25</v>
      </c>
      <c r="D3798" s="66" t="s">
        <v>288</v>
      </c>
      <c r="E3798" s="86">
        <f>+IF(ISNUMBER(DATA!J1048),DATA!J1048,"n/a")</f>
        <v>20326.13</v>
      </c>
      <c r="F3798" s="77">
        <f>+IF(ISNUMBER(DATA!K1048),DATA!K1048,"n/a")</f>
        <v>-4.7170969979936597E-2</v>
      </c>
      <c r="G3798" s="86">
        <f>+IF(ISNUMBER(DATA!T1048),DATA!T1048,"n/a")</f>
        <v>67082.58</v>
      </c>
      <c r="H3798" s="77">
        <f>+IF(ISNUMBER(DATA!U1048),DATA!U1048,"n/a")</f>
        <v>2.38243453609622E-3</v>
      </c>
      <c r="I3798" s="86">
        <f>+IF(ISNUMBER(DATA!AD1048),DATA!AD1048,"n/a")</f>
        <v>121468.8</v>
      </c>
      <c r="J3798" s="77">
        <f>+IF(ISNUMBER(DATA!AE1048),DATA!AE1048,"n/a")</f>
        <v>6.12275921899798E-2</v>
      </c>
      <c r="K3798" s="86">
        <f>+IF(ISNUMBER(DATA!AN1048),DATA!AN1048,"n/a")</f>
        <v>248198.61</v>
      </c>
      <c r="L3798" s="77">
        <f>+IF(ISNUMBER(DATA!AO1048),DATA!AO1048,"n/a")</f>
        <v>0.40465192536015898</v>
      </c>
      <c r="M3798" s="66"/>
      <c r="N3798" s="66"/>
      <c r="O3798" s="66"/>
      <c r="P3798" s="66"/>
      <c r="Q3798" s="66"/>
      <c r="S3798" s="70"/>
      <c r="U3798" s="70"/>
      <c r="W3798" s="70"/>
      <c r="Y3798" s="70"/>
    </row>
    <row r="3799" spans="1:25" s="69" customFormat="1" x14ac:dyDescent="0.2">
      <c r="A3799" s="66" t="s">
        <v>28</v>
      </c>
      <c r="B3799" s="66" t="s">
        <v>24</v>
      </c>
      <c r="C3799" s="66" t="s">
        <v>25</v>
      </c>
      <c r="D3799" s="66" t="s">
        <v>289</v>
      </c>
      <c r="E3799" s="86">
        <f>+IF(ISNUMBER(DATA!J1049),DATA!J1049,"n/a")</f>
        <v>20324.599999999999</v>
      </c>
      <c r="F3799" s="77">
        <f>+IF(ISNUMBER(DATA!K1049),DATA!K1049,"n/a")</f>
        <v>-0.230191480618056</v>
      </c>
      <c r="G3799" s="86">
        <f>+IF(ISNUMBER(DATA!T1049),DATA!T1049,"n/a")</f>
        <v>69594.61</v>
      </c>
      <c r="H3799" s="77">
        <f>+IF(ISNUMBER(DATA!U1049),DATA!U1049,"n/a")</f>
        <v>0.15736396594159499</v>
      </c>
      <c r="I3799" s="86">
        <f>+IF(ISNUMBER(DATA!AD1049),DATA!AD1049,"n/a")</f>
        <v>128918.2</v>
      </c>
      <c r="J3799" s="77">
        <f>+IF(ISNUMBER(DATA!AE1049),DATA!AE1049,"n/a")</f>
        <v>0.17332250400638999</v>
      </c>
      <c r="K3799" s="86">
        <f>+IF(ISNUMBER(DATA!AN1049),DATA!AN1049,"n/a")</f>
        <v>255740</v>
      </c>
      <c r="L3799" s="77">
        <f>+IF(ISNUMBER(DATA!AO1049),DATA!AO1049,"n/a")</f>
        <v>0.23610720675538799</v>
      </c>
      <c r="M3799" s="66"/>
      <c r="N3799" s="66"/>
      <c r="O3799" s="66"/>
      <c r="P3799" s="66"/>
      <c r="Q3799" s="66"/>
      <c r="S3799" s="70"/>
      <c r="U3799" s="70"/>
      <c r="W3799" s="70"/>
      <c r="Y3799" s="70"/>
    </row>
    <row r="3800" spans="1:25" s="69" customFormat="1" x14ac:dyDescent="0.2">
      <c r="A3800" s="66" t="s">
        <v>28</v>
      </c>
      <c r="B3800" s="66" t="s">
        <v>24</v>
      </c>
      <c r="C3800" s="66" t="s">
        <v>25</v>
      </c>
      <c r="D3800" s="66" t="s">
        <v>290</v>
      </c>
      <c r="E3800" s="86">
        <f>+IF(ISNUMBER(DATA!J1050),DATA!J1050,"n/a")</f>
        <v>9051.39</v>
      </c>
      <c r="F3800" s="77">
        <f>+IF(ISNUMBER(DATA!K1050),DATA!K1050,"n/a")</f>
        <v>0.25118913830497502</v>
      </c>
      <c r="G3800" s="86">
        <f>+IF(ISNUMBER(DATA!T1050),DATA!T1050,"n/a")</f>
        <v>27829.03</v>
      </c>
      <c r="H3800" s="77">
        <f>+IF(ISNUMBER(DATA!U1050),DATA!U1050,"n/a")</f>
        <v>0.158386460849918</v>
      </c>
      <c r="I3800" s="86">
        <f>+IF(ISNUMBER(DATA!AD1050),DATA!AD1050,"n/a")</f>
        <v>48931.49</v>
      </c>
      <c r="J3800" s="77">
        <f>+IF(ISNUMBER(DATA!AE1050),DATA!AE1050,"n/a")</f>
        <v>0.135779684484301</v>
      </c>
      <c r="K3800" s="86">
        <f>+IF(ISNUMBER(DATA!AN1050),DATA!AN1050,"n/a")</f>
        <v>97496.5</v>
      </c>
      <c r="L3800" s="77">
        <f>+IF(ISNUMBER(DATA!AO1050),DATA!AO1050,"n/a")</f>
        <v>6.2066797358223701E-2</v>
      </c>
      <c r="M3800" s="66"/>
      <c r="N3800" s="66"/>
      <c r="O3800" s="66"/>
      <c r="P3800" s="66"/>
      <c r="Q3800" s="66"/>
      <c r="S3800" s="70"/>
      <c r="U3800" s="70"/>
      <c r="W3800" s="70"/>
      <c r="Y3800" s="70"/>
    </row>
    <row r="3801" spans="1:25" s="69" customFormat="1" x14ac:dyDescent="0.2">
      <c r="A3801" s="66" t="s">
        <v>28</v>
      </c>
      <c r="B3801" s="66" t="s">
        <v>24</v>
      </c>
      <c r="C3801" s="66" t="s">
        <v>25</v>
      </c>
      <c r="D3801" s="66" t="s">
        <v>291</v>
      </c>
      <c r="E3801" s="86">
        <f>+IF(ISNUMBER(DATA!J1051),DATA!J1051,"n/a")</f>
        <v>5337.44</v>
      </c>
      <c r="F3801" s="77">
        <f>+IF(ISNUMBER(DATA!K1051),DATA!K1051,"n/a")</f>
        <v>-8.3616335248246298E-2</v>
      </c>
      <c r="G3801" s="86">
        <f>+IF(ISNUMBER(DATA!T1051),DATA!T1051,"n/a")</f>
        <v>17936.66</v>
      </c>
      <c r="H3801" s="77">
        <f>+IF(ISNUMBER(DATA!U1051),DATA!U1051,"n/a")</f>
        <v>-7.0132528196716504E-2</v>
      </c>
      <c r="I3801" s="86">
        <f>+IF(ISNUMBER(DATA!AD1051),DATA!AD1051,"n/a")</f>
        <v>36019.910000000003</v>
      </c>
      <c r="J3801" s="77">
        <f>+IF(ISNUMBER(DATA!AE1051),DATA!AE1051,"n/a")</f>
        <v>-2.3643499420066501E-2</v>
      </c>
      <c r="K3801" s="86">
        <f>+IF(ISNUMBER(DATA!AN1051),DATA!AN1051,"n/a")</f>
        <v>94963.43</v>
      </c>
      <c r="L3801" s="77">
        <f>+IF(ISNUMBER(DATA!AO1051),DATA!AO1051,"n/a")</f>
        <v>0.246226155105983</v>
      </c>
      <c r="M3801" s="66"/>
      <c r="N3801" s="66"/>
      <c r="O3801" s="66"/>
      <c r="P3801" s="66"/>
      <c r="Q3801" s="66"/>
      <c r="S3801" s="70"/>
      <c r="U3801" s="70"/>
      <c r="W3801" s="70"/>
      <c r="Y3801" s="70"/>
    </row>
    <row r="3802" spans="1:25" s="69" customFormat="1" x14ac:dyDescent="0.2">
      <c r="A3802" s="66" t="s">
        <v>28</v>
      </c>
      <c r="B3802" s="66" t="s">
        <v>24</v>
      </c>
      <c r="C3802" s="66" t="s">
        <v>25</v>
      </c>
      <c r="D3802" s="66" t="s">
        <v>292</v>
      </c>
      <c r="E3802" s="86">
        <f>+IF(ISNUMBER(DATA!J1052),DATA!J1052,"n/a")</f>
        <v>48778.879999999997</v>
      </c>
      <c r="F3802" s="77">
        <f>+IF(ISNUMBER(DATA!K1052),DATA!K1052,"n/a")</f>
        <v>1.33039181776729E-2</v>
      </c>
      <c r="G3802" s="86">
        <f>+IF(ISNUMBER(DATA!T1052),DATA!T1052,"n/a")</f>
        <v>158583.92000000001</v>
      </c>
      <c r="H3802" s="77">
        <f>+IF(ISNUMBER(DATA!U1052),DATA!U1052,"n/a")</f>
        <v>-1.28735953575206E-2</v>
      </c>
      <c r="I3802" s="86">
        <f>+IF(ISNUMBER(DATA!AD1052),DATA!AD1052,"n/a")</f>
        <v>303694.08000000002</v>
      </c>
      <c r="J3802" s="77">
        <f>+IF(ISNUMBER(DATA!AE1052),DATA!AE1052,"n/a")</f>
        <v>3.1060934172996199E-2</v>
      </c>
      <c r="K3802" s="86">
        <f>+IF(ISNUMBER(DATA!AN1052),DATA!AN1052,"n/a")</f>
        <v>619795.78</v>
      </c>
      <c r="L3802" s="77">
        <f>+IF(ISNUMBER(DATA!AO1052),DATA!AO1052,"n/a")</f>
        <v>9.6625735012299097E-2</v>
      </c>
      <c r="M3802" s="66"/>
      <c r="N3802" s="66"/>
      <c r="O3802" s="66"/>
      <c r="P3802" s="66"/>
      <c r="Q3802" s="66"/>
      <c r="S3802" s="70"/>
      <c r="U3802" s="70"/>
      <c r="W3802" s="70"/>
      <c r="Y3802" s="70"/>
    </row>
    <row r="3803" spans="1:25" s="69" customFormat="1" x14ac:dyDescent="0.2">
      <c r="A3803" s="66" t="s">
        <v>28</v>
      </c>
      <c r="B3803" s="66" t="s">
        <v>24</v>
      </c>
      <c r="C3803" s="66" t="s">
        <v>25</v>
      </c>
      <c r="D3803" s="66" t="s">
        <v>293</v>
      </c>
      <c r="E3803" s="86">
        <f>+IF(ISNUMBER(DATA!J1053),DATA!J1053,"n/a")</f>
        <v>7368.79</v>
      </c>
      <c r="F3803" s="77">
        <f>+IF(ISNUMBER(DATA!K1053),DATA!K1053,"n/a")</f>
        <v>-0.43195044129357701</v>
      </c>
      <c r="G3803" s="86">
        <f>+IF(ISNUMBER(DATA!T1053),DATA!T1053,"n/a")</f>
        <v>31241.98</v>
      </c>
      <c r="H3803" s="77">
        <f>+IF(ISNUMBER(DATA!U1053),DATA!U1053,"n/a")</f>
        <v>0.10215566432949701</v>
      </c>
      <c r="I3803" s="86">
        <f>+IF(ISNUMBER(DATA!AD1053),DATA!AD1053,"n/a")</f>
        <v>56924.17</v>
      </c>
      <c r="J3803" s="77">
        <f>+IF(ISNUMBER(DATA!AE1053),DATA!AE1053,"n/a")</f>
        <v>0.10652303137109</v>
      </c>
      <c r="K3803" s="86">
        <f>+IF(ISNUMBER(DATA!AN1053),DATA!AN1053,"n/a")</f>
        <v>112514.85</v>
      </c>
      <c r="L3803" s="77">
        <f>+IF(ISNUMBER(DATA!AO1053),DATA!AO1053,"n/a")</f>
        <v>0.26036937054707299</v>
      </c>
      <c r="M3803" s="66"/>
      <c r="N3803" s="66"/>
      <c r="O3803" s="66"/>
      <c r="P3803" s="66"/>
      <c r="Q3803" s="66"/>
      <c r="S3803" s="70"/>
      <c r="U3803" s="70"/>
      <c r="W3803" s="70"/>
      <c r="Y3803" s="70"/>
    </row>
    <row r="3804" spans="1:25" s="69" customFormat="1" x14ac:dyDescent="0.2">
      <c r="A3804" s="66" t="s">
        <v>28</v>
      </c>
      <c r="B3804" s="66" t="s">
        <v>24</v>
      </c>
      <c r="C3804" s="66" t="s">
        <v>25</v>
      </c>
      <c r="D3804" s="66" t="s">
        <v>294</v>
      </c>
      <c r="E3804" s="86">
        <f>+IF(ISNUMBER(DATA!J1054),DATA!J1054,"n/a")</f>
        <v>27374.65</v>
      </c>
      <c r="F3804" s="77">
        <f>+IF(ISNUMBER(DATA!K1054),DATA!K1054,"n/a")</f>
        <v>0.17948882562774399</v>
      </c>
      <c r="G3804" s="86">
        <f>+IF(ISNUMBER(DATA!T1054),DATA!T1054,"n/a")</f>
        <v>87067.87</v>
      </c>
      <c r="H3804" s="77">
        <f>+IF(ISNUMBER(DATA!U1054),DATA!U1054,"n/a")</f>
        <v>6.0386254563718302E-2</v>
      </c>
      <c r="I3804" s="86">
        <f>+IF(ISNUMBER(DATA!AD1054),DATA!AD1054,"n/a")</f>
        <v>158626.18</v>
      </c>
      <c r="J3804" s="77">
        <f>+IF(ISNUMBER(DATA!AE1054),DATA!AE1054,"n/a")</f>
        <v>6.0661779824366997E-2</v>
      </c>
      <c r="K3804" s="86">
        <f>+IF(ISNUMBER(DATA!AN1054),DATA!AN1054,"n/a")</f>
        <v>315228.36</v>
      </c>
      <c r="L3804" s="77">
        <f>+IF(ISNUMBER(DATA!AO1054),DATA!AO1054,"n/a")</f>
        <v>4.8723844187896097E-2</v>
      </c>
      <c r="M3804" s="66"/>
      <c r="N3804" s="66"/>
      <c r="O3804" s="66"/>
      <c r="P3804" s="66"/>
      <c r="Q3804" s="66"/>
      <c r="S3804" s="70"/>
      <c r="U3804" s="70"/>
      <c r="W3804" s="70"/>
      <c r="Y3804" s="70"/>
    </row>
    <row r="3805" spans="1:25" s="69" customFormat="1" x14ac:dyDescent="0.2">
      <c r="A3805" s="66" t="s">
        <v>28</v>
      </c>
      <c r="B3805" s="66" t="s">
        <v>24</v>
      </c>
      <c r="C3805" s="66" t="s">
        <v>25</v>
      </c>
      <c r="D3805" s="66" t="s">
        <v>295</v>
      </c>
      <c r="E3805" s="86">
        <f>+IF(ISNUMBER(DATA!J1055),DATA!J1055,"n/a")</f>
        <v>6128.96</v>
      </c>
      <c r="F3805" s="77">
        <f>+IF(ISNUMBER(DATA!K1055),DATA!K1055,"n/a")</f>
        <v>-0.59113145052885097</v>
      </c>
      <c r="G3805" s="86">
        <f>+IF(ISNUMBER(DATA!T1055),DATA!T1055,"n/a")</f>
        <v>22146.26</v>
      </c>
      <c r="H3805" s="77">
        <f>+IF(ISNUMBER(DATA!U1055),DATA!U1055,"n/a")</f>
        <v>-0.32503715208399098</v>
      </c>
      <c r="I3805" s="86">
        <f>+IF(ISNUMBER(DATA!AD1055),DATA!AD1055,"n/a")</f>
        <v>46174.73</v>
      </c>
      <c r="J3805" s="77">
        <f>+IF(ISNUMBER(DATA!AE1055),DATA!AE1055,"n/a")</f>
        <v>-0.13060064502560401</v>
      </c>
      <c r="K3805" s="86">
        <f>+IF(ISNUMBER(DATA!AN1055),DATA!AN1055,"n/a")</f>
        <v>109560.8</v>
      </c>
      <c r="L3805" s="77">
        <f>+IF(ISNUMBER(DATA!AO1055),DATA!AO1055,"n/a")</f>
        <v>-9.7517410789053193E-3</v>
      </c>
      <c r="M3805" s="66"/>
      <c r="N3805" s="66"/>
      <c r="O3805" s="66"/>
      <c r="P3805" s="66"/>
      <c r="Q3805" s="66"/>
      <c r="S3805" s="70"/>
      <c r="U3805" s="70"/>
      <c r="W3805" s="70"/>
      <c r="Y3805" s="70"/>
    </row>
    <row r="3806" spans="1:25" s="69" customFormat="1" x14ac:dyDescent="0.2">
      <c r="A3806" s="66" t="s">
        <v>28</v>
      </c>
      <c r="B3806" s="66" t="s">
        <v>24</v>
      </c>
      <c r="C3806" s="66" t="s">
        <v>25</v>
      </c>
      <c r="D3806" s="66" t="s">
        <v>296</v>
      </c>
      <c r="E3806" s="86">
        <f>+IF(ISNUMBER(DATA!J1056),DATA!J1056,"n/a")</f>
        <v>4957.74</v>
      </c>
      <c r="F3806" s="77">
        <f>+IF(ISNUMBER(DATA!K1056),DATA!K1056,"n/a")</f>
        <v>-0.55707532883833799</v>
      </c>
      <c r="G3806" s="86">
        <f>+IF(ISNUMBER(DATA!T1056),DATA!T1056,"n/a")</f>
        <v>18632.48</v>
      </c>
      <c r="H3806" s="77">
        <f>+IF(ISNUMBER(DATA!U1056),DATA!U1056,"n/a")</f>
        <v>-0.29336771844660198</v>
      </c>
      <c r="I3806" s="86">
        <f>+IF(ISNUMBER(DATA!AD1056),DATA!AD1056,"n/a")</f>
        <v>37538.949999999997</v>
      </c>
      <c r="J3806" s="77">
        <f>+IF(ISNUMBER(DATA!AE1056),DATA!AE1056,"n/a")</f>
        <v>-0.167150142802026</v>
      </c>
      <c r="K3806" s="86">
        <f>+IF(ISNUMBER(DATA!AN1056),DATA!AN1056,"n/a")</f>
        <v>90896.87</v>
      </c>
      <c r="L3806" s="77">
        <f>+IF(ISNUMBER(DATA!AO1056),DATA!AO1056,"n/a")</f>
        <v>-8.9920821386255498E-2</v>
      </c>
      <c r="M3806" s="66"/>
      <c r="N3806" s="66"/>
      <c r="O3806" s="66"/>
      <c r="P3806" s="66"/>
      <c r="Q3806" s="66"/>
      <c r="S3806" s="70"/>
      <c r="U3806" s="70"/>
      <c r="W3806" s="70"/>
      <c r="Y3806" s="70"/>
    </row>
    <row r="3807" spans="1:25" s="69" customFormat="1" x14ac:dyDescent="0.2">
      <c r="A3807" s="66" t="s">
        <v>28</v>
      </c>
      <c r="B3807" s="66" t="s">
        <v>24</v>
      </c>
      <c r="C3807" s="66" t="s">
        <v>25</v>
      </c>
      <c r="D3807" s="66" t="s">
        <v>297</v>
      </c>
      <c r="E3807" s="86">
        <f>+IF(ISNUMBER(DATA!J1057),DATA!J1057,"n/a")</f>
        <v>5960.92</v>
      </c>
      <c r="F3807" s="77">
        <f>+IF(ISNUMBER(DATA!K1057),DATA!K1057,"n/a")</f>
        <v>-8.0899222893795503E-2</v>
      </c>
      <c r="G3807" s="86">
        <f>+IF(ISNUMBER(DATA!T1057),DATA!T1057,"n/a")</f>
        <v>18677.13</v>
      </c>
      <c r="H3807" s="77">
        <f>+IF(ISNUMBER(DATA!U1057),DATA!U1057,"n/a")</f>
        <v>-6.8582881433525603E-2</v>
      </c>
      <c r="I3807" s="86">
        <f>+IF(ISNUMBER(DATA!AD1057),DATA!AD1057,"n/a")</f>
        <v>33776.46</v>
      </c>
      <c r="J3807" s="77">
        <f>+IF(ISNUMBER(DATA!AE1057),DATA!AE1057,"n/a")</f>
        <v>-1.2477765264343301E-2</v>
      </c>
      <c r="K3807" s="86">
        <f>+IF(ISNUMBER(DATA!AN1057),DATA!AN1057,"n/a")</f>
        <v>76287.539999999994</v>
      </c>
      <c r="L3807" s="77">
        <f>+IF(ISNUMBER(DATA!AO1057),DATA!AO1057,"n/a")</f>
        <v>0.33987126353284602</v>
      </c>
      <c r="M3807" s="66"/>
      <c r="N3807" s="66"/>
      <c r="O3807" s="66"/>
      <c r="P3807" s="66"/>
      <c r="Q3807" s="66"/>
      <c r="S3807" s="70"/>
      <c r="U3807" s="70"/>
      <c r="W3807" s="70"/>
      <c r="Y3807" s="70"/>
    </row>
    <row r="3808" spans="1:25" s="69" customFormat="1" x14ac:dyDescent="0.2">
      <c r="A3808" s="66" t="s">
        <v>28</v>
      </c>
      <c r="B3808" s="66" t="s">
        <v>24</v>
      </c>
      <c r="C3808" s="66" t="s">
        <v>25</v>
      </c>
      <c r="D3808" s="66" t="s">
        <v>298</v>
      </c>
      <c r="E3808" s="86">
        <f>+IF(ISNUMBER(DATA!J1058),DATA!J1058,"n/a")</f>
        <v>11962.53</v>
      </c>
      <c r="F3808" s="77">
        <f>+IF(ISNUMBER(DATA!K1058),DATA!K1058,"n/a")</f>
        <v>0.14596902514563501</v>
      </c>
      <c r="G3808" s="86">
        <f>+IF(ISNUMBER(DATA!T1058),DATA!T1058,"n/a")</f>
        <v>35585.660000000003</v>
      </c>
      <c r="H3808" s="77">
        <f>+IF(ISNUMBER(DATA!U1058),DATA!U1058,"n/a")</f>
        <v>0.14133789197181401</v>
      </c>
      <c r="I3808" s="86">
        <f>+IF(ISNUMBER(DATA!AD1058),DATA!AD1058,"n/a")</f>
        <v>59733.07</v>
      </c>
      <c r="J3808" s="77">
        <f>+IF(ISNUMBER(DATA!AE1058),DATA!AE1058,"n/a")</f>
        <v>0.12321060385685401</v>
      </c>
      <c r="K3808" s="86">
        <f>+IF(ISNUMBER(DATA!AN1058),DATA!AN1058,"n/a")</f>
        <v>124739.85</v>
      </c>
      <c r="L3808" s="77">
        <f>+IF(ISNUMBER(DATA!AO1058),DATA!AO1058,"n/a")</f>
        <v>0.10515479938014199</v>
      </c>
      <c r="M3808" s="66"/>
      <c r="N3808" s="66"/>
      <c r="O3808" s="66"/>
      <c r="P3808" s="66"/>
      <c r="Q3808" s="66"/>
      <c r="S3808" s="70"/>
      <c r="U3808" s="70"/>
      <c r="W3808" s="70"/>
      <c r="Y3808" s="70"/>
    </row>
    <row r="3809" spans="1:25" s="69" customFormat="1" x14ac:dyDescent="0.2">
      <c r="A3809" s="66" t="s">
        <v>28</v>
      </c>
      <c r="B3809" s="66" t="s">
        <v>24</v>
      </c>
      <c r="C3809" s="66" t="s">
        <v>25</v>
      </c>
      <c r="D3809" s="66" t="s">
        <v>299</v>
      </c>
      <c r="E3809" s="86">
        <f>+IF(ISNUMBER(DATA!J1059),DATA!J1059,"n/a")</f>
        <v>55878.57</v>
      </c>
      <c r="F3809" s="77">
        <f>+IF(ISNUMBER(DATA!K1059),DATA!K1059,"n/a")</f>
        <v>-0.15701712198159801</v>
      </c>
      <c r="G3809" s="86">
        <f>+IF(ISNUMBER(DATA!T1059),DATA!T1059,"n/a")</f>
        <v>184891.11</v>
      </c>
      <c r="H3809" s="77">
        <f>+IF(ISNUMBER(DATA!U1059),DATA!U1059,"n/a")</f>
        <v>-0.127031355009745</v>
      </c>
      <c r="I3809" s="86">
        <f>+IF(ISNUMBER(DATA!AD1059),DATA!AD1059,"n/a")</f>
        <v>363146.59</v>
      </c>
      <c r="J3809" s="77">
        <f>+IF(ISNUMBER(DATA!AE1059),DATA!AE1059,"n/a")</f>
        <v>-0.12984437306777</v>
      </c>
      <c r="K3809" s="86">
        <f>+IF(ISNUMBER(DATA!AN1059),DATA!AN1059,"n/a")</f>
        <v>958201.32</v>
      </c>
      <c r="L3809" s="77">
        <f>+IF(ISNUMBER(DATA!AO1059),DATA!AO1059,"n/a")</f>
        <v>-4.4606876561653699E-2</v>
      </c>
      <c r="M3809" s="66"/>
      <c r="N3809" s="66"/>
      <c r="O3809" s="66"/>
      <c r="P3809" s="66"/>
      <c r="Q3809" s="66"/>
      <c r="S3809" s="70"/>
      <c r="U3809" s="70"/>
      <c r="W3809" s="70"/>
      <c r="Y3809" s="70"/>
    </row>
    <row r="3810" spans="1:25" s="69" customFormat="1" x14ac:dyDescent="0.2">
      <c r="A3810" s="66" t="s">
        <v>28</v>
      </c>
      <c r="B3810" s="66" t="s">
        <v>24</v>
      </c>
      <c r="C3810" s="66" t="s">
        <v>25</v>
      </c>
      <c r="D3810" s="66" t="s">
        <v>300</v>
      </c>
      <c r="E3810" s="86">
        <f>+IF(ISNUMBER(DATA!J1060),DATA!J1060,"n/a")</f>
        <v>21353.66</v>
      </c>
      <c r="F3810" s="77">
        <f>+IF(ISNUMBER(DATA!K1060),DATA!K1060,"n/a")</f>
        <v>-6.2059496085044102E-2</v>
      </c>
      <c r="G3810" s="86">
        <f>+IF(ISNUMBER(DATA!T1060),DATA!T1060,"n/a")</f>
        <v>73264.73</v>
      </c>
      <c r="H3810" s="77">
        <f>+IF(ISNUMBER(DATA!U1060),DATA!U1060,"n/a")</f>
        <v>-2.8507087091116899E-2</v>
      </c>
      <c r="I3810" s="86">
        <f>+IF(ISNUMBER(DATA!AD1060),DATA!AD1060,"n/a")</f>
        <v>137529.45000000001</v>
      </c>
      <c r="J3810" s="77">
        <f>+IF(ISNUMBER(DATA!AE1060),DATA!AE1060,"n/a")</f>
        <v>-2.11256352868785E-2</v>
      </c>
      <c r="K3810" s="86">
        <f>+IF(ISNUMBER(DATA!AN1060),DATA!AN1060,"n/a")</f>
        <v>353824.31</v>
      </c>
      <c r="L3810" s="77">
        <f>+IF(ISNUMBER(DATA!AO1060),DATA!AO1060,"n/a")</f>
        <v>2.4819106367002901E-2</v>
      </c>
      <c r="M3810" s="66"/>
      <c r="N3810" s="66"/>
      <c r="O3810" s="66"/>
      <c r="P3810" s="66"/>
      <c r="Q3810" s="66"/>
      <c r="S3810" s="70"/>
      <c r="U3810" s="70"/>
      <c r="W3810" s="70"/>
      <c r="Y3810" s="70"/>
    </row>
    <row r="3811" spans="1:25" s="69" customFormat="1" x14ac:dyDescent="0.2">
      <c r="A3811" s="66" t="s">
        <v>28</v>
      </c>
      <c r="B3811" s="66" t="s">
        <v>24</v>
      </c>
      <c r="C3811" s="66" t="s">
        <v>25</v>
      </c>
      <c r="D3811" s="66" t="s">
        <v>301</v>
      </c>
      <c r="E3811" s="86">
        <f>+IF(ISNUMBER(DATA!J1061),DATA!J1061,"n/a")</f>
        <v>4580.2299999999996</v>
      </c>
      <c r="F3811" s="77">
        <f>+IF(ISNUMBER(DATA!K1061),DATA!K1061,"n/a")</f>
        <v>0.18659423105819201</v>
      </c>
      <c r="G3811" s="86">
        <f>+IF(ISNUMBER(DATA!T1061),DATA!T1061,"n/a")</f>
        <v>14643.16</v>
      </c>
      <c r="H3811" s="77">
        <f>+IF(ISNUMBER(DATA!U1061),DATA!U1061,"n/a")</f>
        <v>2.3256594003640701E-2</v>
      </c>
      <c r="I3811" s="86">
        <f>+IF(ISNUMBER(DATA!AD1061),DATA!AD1061,"n/a")</f>
        <v>25275.78</v>
      </c>
      <c r="J3811" s="77">
        <f>+IF(ISNUMBER(DATA!AE1061),DATA!AE1061,"n/a")</f>
        <v>1.8246904866646999E-2</v>
      </c>
      <c r="K3811" s="86">
        <f>+IF(ISNUMBER(DATA!AN1061),DATA!AN1061,"n/a")</f>
        <v>60178.77</v>
      </c>
      <c r="L3811" s="77">
        <f>+IF(ISNUMBER(DATA!AO1061),DATA!AO1061,"n/a")</f>
        <v>0.24228961669895999</v>
      </c>
      <c r="M3811" s="66"/>
      <c r="N3811" s="66"/>
      <c r="O3811" s="66"/>
      <c r="P3811" s="66"/>
      <c r="Q3811" s="66"/>
      <c r="S3811" s="70"/>
      <c r="U3811" s="70"/>
      <c r="W3811" s="70"/>
      <c r="Y3811" s="70"/>
    </row>
    <row r="3812" spans="1:25" s="69" customFormat="1" x14ac:dyDescent="0.2">
      <c r="A3812" s="66" t="s">
        <v>28</v>
      </c>
      <c r="B3812" s="66" t="s">
        <v>24</v>
      </c>
      <c r="C3812" s="66" t="s">
        <v>25</v>
      </c>
      <c r="D3812" s="66" t="s">
        <v>302</v>
      </c>
      <c r="E3812" s="86">
        <f>+IF(ISNUMBER(DATA!J1062),DATA!J1062,"n/a")</f>
        <v>15695.04</v>
      </c>
      <c r="F3812" s="77">
        <f>+IF(ISNUMBER(DATA!K1062),DATA!K1062,"n/a")</f>
        <v>0.17009979557786201</v>
      </c>
      <c r="G3812" s="86">
        <f>+IF(ISNUMBER(DATA!T1062),DATA!T1062,"n/a")</f>
        <v>48370.43</v>
      </c>
      <c r="H3812" s="77">
        <f>+IF(ISNUMBER(DATA!U1062),DATA!U1062,"n/a")</f>
        <v>3.9436341268178403E-2</v>
      </c>
      <c r="I3812" s="86">
        <f>+IF(ISNUMBER(DATA!AD1062),DATA!AD1062,"n/a")</f>
        <v>86345.17</v>
      </c>
      <c r="J3812" s="77">
        <f>+IF(ISNUMBER(DATA!AE1062),DATA!AE1062,"n/a")</f>
        <v>1.7665708463421401E-2</v>
      </c>
      <c r="K3812" s="86">
        <f>+IF(ISNUMBER(DATA!AN1062),DATA!AN1062,"n/a")</f>
        <v>180825.55</v>
      </c>
      <c r="L3812" s="77">
        <f>+IF(ISNUMBER(DATA!AO1062),DATA!AO1062,"n/a")</f>
        <v>-2.5067956586932501E-2</v>
      </c>
      <c r="M3812" s="66"/>
      <c r="N3812" s="66"/>
      <c r="O3812" s="66"/>
      <c r="P3812" s="66"/>
      <c r="Q3812" s="66"/>
      <c r="S3812" s="70"/>
      <c r="U3812" s="70"/>
      <c r="W3812" s="70"/>
      <c r="Y3812" s="70"/>
    </row>
    <row r="3813" spans="1:25" s="69" customFormat="1" x14ac:dyDescent="0.2">
      <c r="A3813" s="66" t="s">
        <v>28</v>
      </c>
      <c r="B3813" s="66" t="s">
        <v>24</v>
      </c>
      <c r="C3813" s="66" t="s">
        <v>25</v>
      </c>
      <c r="D3813" s="66" t="s">
        <v>303</v>
      </c>
      <c r="E3813" s="86">
        <f>+IF(ISNUMBER(DATA!J1063),DATA!J1063,"n/a")</f>
        <v>16534.79</v>
      </c>
      <c r="F3813" s="77">
        <f>+IF(ISNUMBER(DATA!K1063),DATA!K1063,"n/a")</f>
        <v>-0.39864918926625198</v>
      </c>
      <c r="G3813" s="86">
        <f>+IF(ISNUMBER(DATA!T1063),DATA!T1063,"n/a")</f>
        <v>67719.02</v>
      </c>
      <c r="H3813" s="77">
        <f>+IF(ISNUMBER(DATA!U1063),DATA!U1063,"n/a")</f>
        <v>8.2663826418275105E-2</v>
      </c>
      <c r="I3813" s="86">
        <f>+IF(ISNUMBER(DATA!AD1063),DATA!AD1063,"n/a")</f>
        <v>126608.1</v>
      </c>
      <c r="J3813" s="77">
        <f>+IF(ISNUMBER(DATA!AE1063),DATA!AE1063,"n/a")</f>
        <v>6.8501862964879395E-2</v>
      </c>
      <c r="K3813" s="86">
        <f>+IF(ISNUMBER(DATA!AN1063),DATA!AN1063,"n/a")</f>
        <v>248829.12</v>
      </c>
      <c r="L3813" s="77">
        <f>+IF(ISNUMBER(DATA!AO1063),DATA!AO1063,"n/a")</f>
        <v>8.0118014260056394E-2</v>
      </c>
      <c r="M3813" s="66"/>
      <c r="N3813" s="66"/>
      <c r="O3813" s="66"/>
      <c r="P3813" s="66"/>
      <c r="Q3813" s="66"/>
      <c r="S3813" s="70"/>
      <c r="U3813" s="70"/>
      <c r="W3813" s="70"/>
      <c r="Y3813" s="70"/>
    </row>
    <row r="3814" spans="1:25" s="69" customFormat="1" x14ac:dyDescent="0.2">
      <c r="A3814" s="66" t="s">
        <v>28</v>
      </c>
      <c r="B3814" s="66" t="s">
        <v>24</v>
      </c>
      <c r="C3814" s="66" t="s">
        <v>25</v>
      </c>
      <c r="D3814" s="66" t="s">
        <v>304</v>
      </c>
      <c r="E3814" s="86">
        <f>+IF(ISNUMBER(DATA!J1064),DATA!J1064,"n/a")</f>
        <v>20721.16</v>
      </c>
      <c r="F3814" s="77">
        <f>+IF(ISNUMBER(DATA!K1064),DATA!K1064,"n/a")</f>
        <v>7.2345550941794003E-4</v>
      </c>
      <c r="G3814" s="86">
        <f>+IF(ISNUMBER(DATA!T1064),DATA!T1064,"n/a")</f>
        <v>68989.289999999994</v>
      </c>
      <c r="H3814" s="77">
        <f>+IF(ISNUMBER(DATA!U1064),DATA!U1064,"n/a")</f>
        <v>2.53131145867189E-2</v>
      </c>
      <c r="I3814" s="86">
        <f>+IF(ISNUMBER(DATA!AD1064),DATA!AD1064,"n/a")</f>
        <v>130073.63</v>
      </c>
      <c r="J3814" s="77">
        <f>+IF(ISNUMBER(DATA!AE1064),DATA!AE1064,"n/a")</f>
        <v>1.7483774258042602E-2</v>
      </c>
      <c r="K3814" s="86">
        <f>+IF(ISNUMBER(DATA!AN1064),DATA!AN1064,"n/a")</f>
        <v>309317.34999999998</v>
      </c>
      <c r="L3814" s="77">
        <f>+IF(ISNUMBER(DATA!AO1064),DATA!AO1064,"n/a")</f>
        <v>4.8739663747031396E-3</v>
      </c>
      <c r="M3814" s="66"/>
      <c r="N3814" s="66"/>
      <c r="O3814" s="66"/>
      <c r="P3814" s="66"/>
      <c r="Q3814" s="66"/>
      <c r="S3814" s="70"/>
      <c r="U3814" s="70"/>
      <c r="W3814" s="70"/>
      <c r="Y3814" s="70"/>
    </row>
    <row r="3815" spans="1:25" s="69" customFormat="1" x14ac:dyDescent="0.2">
      <c r="A3815" s="66" t="s">
        <v>28</v>
      </c>
      <c r="B3815" s="66" t="s">
        <v>24</v>
      </c>
      <c r="C3815" s="66" t="s">
        <v>25</v>
      </c>
      <c r="D3815" s="66" t="s">
        <v>305</v>
      </c>
      <c r="E3815" s="86">
        <f>+IF(ISNUMBER(DATA!J1065),DATA!J1065,"n/a")</f>
        <v>19888.97</v>
      </c>
      <c r="F3815" s="77">
        <f>+IF(ISNUMBER(DATA!K1065),DATA!K1065,"n/a")</f>
        <v>0.45004768126170203</v>
      </c>
      <c r="G3815" s="86">
        <f>+IF(ISNUMBER(DATA!T1065),DATA!T1065,"n/a")</f>
        <v>64568.55</v>
      </c>
      <c r="H3815" s="77">
        <f>+IF(ISNUMBER(DATA!U1065),DATA!U1065,"n/a")</f>
        <v>0.46652347092132301</v>
      </c>
      <c r="I3815" s="86">
        <f>+IF(ISNUMBER(DATA!AD1065),DATA!AD1065,"n/a")</f>
        <v>123587.48</v>
      </c>
      <c r="J3815" s="77">
        <f>+IF(ISNUMBER(DATA!AE1065),DATA!AE1065,"n/a")</f>
        <v>0.46047996989877499</v>
      </c>
      <c r="K3815" s="86">
        <f>+IF(ISNUMBER(DATA!AN1065),DATA!AN1065,"n/a")</f>
        <v>208769.85</v>
      </c>
      <c r="L3815" s="77">
        <f>+IF(ISNUMBER(DATA!AO1065),DATA!AO1065,"n/a")</f>
        <v>0.28146542493066801</v>
      </c>
      <c r="M3815" s="66"/>
      <c r="N3815" s="66"/>
      <c r="O3815" s="66"/>
      <c r="P3815" s="66"/>
      <c r="Q3815" s="66"/>
      <c r="S3815" s="70"/>
      <c r="U3815" s="70"/>
      <c r="W3815" s="70"/>
      <c r="Y3815" s="70"/>
    </row>
    <row r="3816" spans="1:25" s="69" customFormat="1" x14ac:dyDescent="0.2">
      <c r="A3816" s="66" t="s">
        <v>28</v>
      </c>
      <c r="B3816" s="66" t="s">
        <v>24</v>
      </c>
      <c r="C3816" s="66" t="s">
        <v>25</v>
      </c>
      <c r="D3816" s="66" t="s">
        <v>306</v>
      </c>
      <c r="E3816" s="86">
        <f>+IF(ISNUMBER(DATA!J1066),DATA!J1066,"n/a")</f>
        <v>12517.96</v>
      </c>
      <c r="F3816" s="77">
        <f>+IF(ISNUMBER(DATA!K1066),DATA!K1066,"n/a")</f>
        <v>-5.82604469628464E-2</v>
      </c>
      <c r="G3816" s="86">
        <f>+IF(ISNUMBER(DATA!T1066),DATA!T1066,"n/a")</f>
        <v>41257.839999999997</v>
      </c>
      <c r="H3816" s="77">
        <f>+IF(ISNUMBER(DATA!U1066),DATA!U1066,"n/a")</f>
        <v>-2.31508326027101E-2</v>
      </c>
      <c r="I3816" s="86">
        <f>+IF(ISNUMBER(DATA!AD1066),DATA!AD1066,"n/a")</f>
        <v>80053.039999999994</v>
      </c>
      <c r="J3816" s="77">
        <f>+IF(ISNUMBER(DATA!AE1066),DATA!AE1066,"n/a")</f>
        <v>4.4928802290934503E-3</v>
      </c>
      <c r="K3816" s="86">
        <f>+IF(ISNUMBER(DATA!AN1066),DATA!AN1066,"n/a")</f>
        <v>203946.86</v>
      </c>
      <c r="L3816" s="77">
        <f>+IF(ISNUMBER(DATA!AO1066),DATA!AO1066,"n/a")</f>
        <v>6.0468044088279202E-2</v>
      </c>
      <c r="M3816" s="66"/>
      <c r="N3816" s="66"/>
      <c r="O3816" s="66"/>
      <c r="P3816" s="66"/>
      <c r="Q3816" s="66"/>
      <c r="S3816" s="70"/>
      <c r="U3816" s="70"/>
      <c r="W3816" s="70"/>
      <c r="Y3816" s="70"/>
    </row>
    <row r="3817" spans="1:25" s="69" customFormat="1" x14ac:dyDescent="0.2">
      <c r="A3817" s="66" t="s">
        <v>28</v>
      </c>
      <c r="B3817" s="66" t="s">
        <v>24</v>
      </c>
      <c r="C3817" s="66" t="s">
        <v>25</v>
      </c>
      <c r="D3817" s="66" t="s">
        <v>307</v>
      </c>
      <c r="E3817" s="86">
        <f>+IF(ISNUMBER(DATA!J1067),DATA!J1067,"n/a")</f>
        <v>19515.82</v>
      </c>
      <c r="F3817" s="77">
        <f>+IF(ISNUMBER(DATA!K1067),DATA!K1067,"n/a")</f>
        <v>6.624422987511E-2</v>
      </c>
      <c r="G3817" s="86">
        <f>+IF(ISNUMBER(DATA!T1067),DATA!T1067,"n/a")</f>
        <v>64790.75</v>
      </c>
      <c r="H3817" s="77">
        <f>+IF(ISNUMBER(DATA!U1067),DATA!U1067,"n/a")</f>
        <v>9.8474682392921106E-2</v>
      </c>
      <c r="I3817" s="86">
        <f>+IF(ISNUMBER(DATA!AD1067),DATA!AD1067,"n/a")</f>
        <v>123924.75</v>
      </c>
      <c r="J3817" s="77">
        <f>+IF(ISNUMBER(DATA!AE1067),DATA!AE1067,"n/a")</f>
        <v>0.21476619538773201</v>
      </c>
      <c r="K3817" s="86">
        <f>+IF(ISNUMBER(DATA!AN1067),DATA!AN1067,"n/a")</f>
        <v>261557.76000000001</v>
      </c>
      <c r="L3817" s="77">
        <f>+IF(ISNUMBER(DATA!AO1067),DATA!AO1067,"n/a")</f>
        <v>0.24382361577904299</v>
      </c>
      <c r="M3817" s="66"/>
      <c r="N3817" s="66"/>
      <c r="O3817" s="66"/>
      <c r="P3817" s="66"/>
      <c r="Q3817" s="66"/>
      <c r="S3817" s="70"/>
      <c r="U3817" s="70"/>
      <c r="W3817" s="70"/>
      <c r="Y3817" s="70"/>
    </row>
    <row r="3818" spans="1:25" s="69" customFormat="1" x14ac:dyDescent="0.2">
      <c r="A3818" s="66" t="s">
        <v>28</v>
      </c>
      <c r="B3818" s="66" t="s">
        <v>24</v>
      </c>
      <c r="C3818" s="66" t="s">
        <v>25</v>
      </c>
      <c r="D3818" s="66" t="s">
        <v>308</v>
      </c>
      <c r="E3818" s="86">
        <f>+IF(ISNUMBER(DATA!J1068),DATA!J1068,"n/a")</f>
        <v>12040.24</v>
      </c>
      <c r="F3818" s="77">
        <f>+IF(ISNUMBER(DATA!K1068),DATA!K1068,"n/a")</f>
        <v>-6.2908412797738594E-2</v>
      </c>
      <c r="G3818" s="86">
        <f>+IF(ISNUMBER(DATA!T1068),DATA!T1068,"n/a")</f>
        <v>37581.040000000001</v>
      </c>
      <c r="H3818" s="77">
        <f>+IF(ISNUMBER(DATA!U1068),DATA!U1068,"n/a")</f>
        <v>-1.6643335051586799E-2</v>
      </c>
      <c r="I3818" s="86">
        <f>+IF(ISNUMBER(DATA!AD1068),DATA!AD1068,"n/a")</f>
        <v>70706.509999999995</v>
      </c>
      <c r="J3818" s="77">
        <f>+IF(ISNUMBER(DATA!AE1068),DATA!AE1068,"n/a")</f>
        <v>1.42952251176623E-2</v>
      </c>
      <c r="K3818" s="86">
        <f>+IF(ISNUMBER(DATA!AN1068),DATA!AN1068,"n/a")</f>
        <v>156418.1</v>
      </c>
      <c r="L3818" s="77">
        <f>+IF(ISNUMBER(DATA!AO1068),DATA!AO1068,"n/a")</f>
        <v>5.9369144174834798E-2</v>
      </c>
      <c r="M3818" s="66"/>
      <c r="N3818" s="66"/>
      <c r="O3818" s="66"/>
      <c r="P3818" s="66"/>
      <c r="Q3818" s="66"/>
      <c r="S3818" s="70"/>
      <c r="U3818" s="70"/>
      <c r="W3818" s="70"/>
      <c r="Y3818" s="70"/>
    </row>
    <row r="3819" spans="1:25" s="69" customFormat="1" x14ac:dyDescent="0.2">
      <c r="A3819" s="66" t="s">
        <v>28</v>
      </c>
      <c r="B3819" s="66" t="s">
        <v>24</v>
      </c>
      <c r="C3819" s="66" t="s">
        <v>25</v>
      </c>
      <c r="D3819" s="66" t="s">
        <v>309</v>
      </c>
      <c r="E3819" s="86">
        <f>+IF(ISNUMBER(DATA!J1069),DATA!J1069,"n/a")</f>
        <v>12903.14</v>
      </c>
      <c r="F3819" s="77">
        <f>+IF(ISNUMBER(DATA!K1069),DATA!K1069,"n/a")</f>
        <v>0.160654917820443</v>
      </c>
      <c r="G3819" s="86">
        <f>+IF(ISNUMBER(DATA!T1069),DATA!T1069,"n/a")</f>
        <v>39911.040000000001</v>
      </c>
      <c r="H3819" s="77">
        <f>+IF(ISNUMBER(DATA!U1069),DATA!U1069,"n/a")</f>
        <v>0.16635036824850999</v>
      </c>
      <c r="I3819" s="86">
        <f>+IF(ISNUMBER(DATA!AD1069),DATA!AD1069,"n/a")</f>
        <v>73760.87</v>
      </c>
      <c r="J3819" s="77">
        <f>+IF(ISNUMBER(DATA!AE1069),DATA!AE1069,"n/a")</f>
        <v>0.17759019290954101</v>
      </c>
      <c r="K3819" s="86">
        <f>+IF(ISNUMBER(DATA!AN1069),DATA!AN1069,"n/a")</f>
        <v>155066.78</v>
      </c>
      <c r="L3819" s="77">
        <f>+IF(ISNUMBER(DATA!AO1069),DATA!AO1069,"n/a")</f>
        <v>0.21919903713747799</v>
      </c>
      <c r="M3819" s="66"/>
      <c r="N3819" s="66"/>
      <c r="O3819" s="66"/>
      <c r="P3819" s="66"/>
      <c r="Q3819" s="66"/>
      <c r="S3819" s="70"/>
      <c r="U3819" s="70"/>
      <c r="W3819" s="70"/>
      <c r="Y3819" s="70"/>
    </row>
    <row r="3820" spans="1:25" s="69" customFormat="1" x14ac:dyDescent="0.2">
      <c r="A3820" s="66" t="s">
        <v>28</v>
      </c>
      <c r="B3820" s="66" t="s">
        <v>24</v>
      </c>
      <c r="C3820" s="66" t="s">
        <v>25</v>
      </c>
      <c r="D3820" s="66" t="s">
        <v>310</v>
      </c>
      <c r="E3820" s="86">
        <f>+IF(ISNUMBER(DATA!J1070),DATA!J1070,"n/a")</f>
        <v>11024.26</v>
      </c>
      <c r="F3820" s="77">
        <f>+IF(ISNUMBER(DATA!K1070),DATA!K1070,"n/a")</f>
        <v>0.247717739945719</v>
      </c>
      <c r="G3820" s="86">
        <f>+IF(ISNUMBER(DATA!T1070),DATA!T1070,"n/a")</f>
        <v>33585.5</v>
      </c>
      <c r="H3820" s="77">
        <f>+IF(ISNUMBER(DATA!U1070),DATA!U1070,"n/a")</f>
        <v>0.25900757117682199</v>
      </c>
      <c r="I3820" s="86">
        <f>+IF(ISNUMBER(DATA!AD1070),DATA!AD1070,"n/a")</f>
        <v>60522.47</v>
      </c>
      <c r="J3820" s="77">
        <f>+IF(ISNUMBER(DATA!AE1070),DATA!AE1070,"n/a")</f>
        <v>0.26428968181600698</v>
      </c>
      <c r="K3820" s="86">
        <f>+IF(ISNUMBER(DATA!AN1070),DATA!AN1070,"n/a")</f>
        <v>127480.05</v>
      </c>
      <c r="L3820" s="77">
        <f>+IF(ISNUMBER(DATA!AO1070),DATA!AO1070,"n/a")</f>
        <v>0.423396711383206</v>
      </c>
      <c r="M3820" s="66"/>
      <c r="N3820" s="66"/>
      <c r="O3820" s="66"/>
      <c r="P3820" s="66"/>
      <c r="Q3820" s="66"/>
      <c r="S3820" s="70"/>
      <c r="U3820" s="70"/>
      <c r="W3820" s="70"/>
      <c r="Y3820" s="70"/>
    </row>
    <row r="3821" spans="1:25" s="69" customFormat="1" x14ac:dyDescent="0.2">
      <c r="A3821" s="66" t="s">
        <v>28</v>
      </c>
      <c r="B3821" s="66" t="s">
        <v>24</v>
      </c>
      <c r="C3821" s="66" t="s">
        <v>25</v>
      </c>
      <c r="D3821" s="66" t="s">
        <v>311</v>
      </c>
      <c r="E3821" s="86">
        <f>+IF(ISNUMBER(DATA!J1071),DATA!J1071,"n/a")</f>
        <v>12066.13</v>
      </c>
      <c r="F3821" s="77">
        <f>+IF(ISNUMBER(DATA!K1071),DATA!K1071,"n/a")</f>
        <v>-0.123329741731627</v>
      </c>
      <c r="G3821" s="86">
        <f>+IF(ISNUMBER(DATA!T1071),DATA!T1071,"n/a")</f>
        <v>37796.04</v>
      </c>
      <c r="H3821" s="77">
        <f>+IF(ISNUMBER(DATA!U1071),DATA!U1071,"n/a")</f>
        <v>-0.14787016238832401</v>
      </c>
      <c r="I3821" s="86">
        <f>+IF(ISNUMBER(DATA!AD1071),DATA!AD1071,"n/a")</f>
        <v>72066.960000000006</v>
      </c>
      <c r="J3821" s="77">
        <f>+IF(ISNUMBER(DATA!AE1071),DATA!AE1071,"n/a")</f>
        <v>-0.18122940063736601</v>
      </c>
      <c r="K3821" s="86">
        <f>+IF(ISNUMBER(DATA!AN1071),DATA!AN1071,"n/a")</f>
        <v>164177.41</v>
      </c>
      <c r="L3821" s="77">
        <f>+IF(ISNUMBER(DATA!AO1071),DATA!AO1071,"n/a")</f>
        <v>-0.23712462540429899</v>
      </c>
      <c r="M3821" s="66"/>
      <c r="N3821" s="66"/>
      <c r="O3821" s="66"/>
      <c r="P3821" s="66"/>
      <c r="Q3821" s="66"/>
      <c r="S3821" s="70"/>
      <c r="U3821" s="70"/>
      <c r="W3821" s="70"/>
      <c r="Y3821" s="70"/>
    </row>
    <row r="3822" spans="1:25" s="69" customFormat="1" x14ac:dyDescent="0.2">
      <c r="A3822" s="66" t="s">
        <v>28</v>
      </c>
      <c r="B3822" s="66" t="s">
        <v>24</v>
      </c>
      <c r="C3822" s="66" t="s">
        <v>25</v>
      </c>
      <c r="D3822" s="66" t="s">
        <v>312</v>
      </c>
      <c r="E3822" s="86">
        <f>+IF(ISNUMBER(DATA!J1072),DATA!J1072,"n/a")</f>
        <v>5919.3</v>
      </c>
      <c r="F3822" s="77">
        <f>+IF(ISNUMBER(DATA!K1072),DATA!K1072,"n/a")</f>
        <v>-2.7569688128375899E-2</v>
      </c>
      <c r="G3822" s="86">
        <f>+IF(ISNUMBER(DATA!T1072),DATA!T1072,"n/a")</f>
        <v>18499.439999999999</v>
      </c>
      <c r="H3822" s="77">
        <f>+IF(ISNUMBER(DATA!U1072),DATA!U1072,"n/a")</f>
        <v>1.8151157645390801E-2</v>
      </c>
      <c r="I3822" s="86">
        <f>+IF(ISNUMBER(DATA!AD1072),DATA!AD1072,"n/a")</f>
        <v>34381.980000000003</v>
      </c>
      <c r="J3822" s="77">
        <f>+IF(ISNUMBER(DATA!AE1072),DATA!AE1072,"n/a")</f>
        <v>7.2858097256256402E-2</v>
      </c>
      <c r="K3822" s="86">
        <f>+IF(ISNUMBER(DATA!AN1072),DATA!AN1072,"n/a")</f>
        <v>73468.75</v>
      </c>
      <c r="L3822" s="77">
        <f>+IF(ISNUMBER(DATA!AO1072),DATA!AO1072,"n/a")</f>
        <v>0.178975241740574</v>
      </c>
      <c r="M3822" s="66"/>
      <c r="N3822" s="66"/>
      <c r="O3822" s="66"/>
      <c r="P3822" s="66"/>
      <c r="Q3822" s="66"/>
      <c r="S3822" s="70"/>
      <c r="U3822" s="70"/>
      <c r="W3822" s="70"/>
      <c r="Y3822" s="70"/>
    </row>
    <row r="3823" spans="1:25" s="69" customFormat="1" x14ac:dyDescent="0.2">
      <c r="A3823" s="66" t="s">
        <v>28</v>
      </c>
      <c r="B3823" s="66" t="s">
        <v>24</v>
      </c>
      <c r="C3823" s="66" t="s">
        <v>25</v>
      </c>
      <c r="D3823" s="66" t="s">
        <v>313</v>
      </c>
      <c r="E3823" s="86">
        <f>+IF(ISNUMBER(DATA!J1073),DATA!J1073,"n/a")</f>
        <v>16036.51</v>
      </c>
      <c r="F3823" s="77">
        <f>+IF(ISNUMBER(DATA!K1073),DATA!K1073,"n/a")</f>
        <v>9.2983912536967802E-3</v>
      </c>
      <c r="G3823" s="86">
        <f>+IF(ISNUMBER(DATA!T1073),DATA!T1073,"n/a")</f>
        <v>53254.71</v>
      </c>
      <c r="H3823" s="77">
        <f>+IF(ISNUMBER(DATA!U1073),DATA!U1073,"n/a")</f>
        <v>-5.1085260543236397E-3</v>
      </c>
      <c r="I3823" s="86">
        <f>+IF(ISNUMBER(DATA!AD1073),DATA!AD1073,"n/a")</f>
        <v>101398.35</v>
      </c>
      <c r="J3823" s="77">
        <f>+IF(ISNUMBER(DATA!AE1073),DATA!AE1073,"n/a")</f>
        <v>2.8520923286001299E-2</v>
      </c>
      <c r="K3823" s="86">
        <f>+IF(ISNUMBER(DATA!AN1073),DATA!AN1073,"n/a")</f>
        <v>205721.67</v>
      </c>
      <c r="L3823" s="77">
        <f>+IF(ISNUMBER(DATA!AO1073),DATA!AO1073,"n/a")</f>
        <v>1.6357883522537801E-2</v>
      </c>
      <c r="M3823" s="66"/>
      <c r="N3823" s="66"/>
      <c r="O3823" s="66"/>
      <c r="P3823" s="66"/>
      <c r="Q3823" s="66"/>
      <c r="S3823" s="70"/>
      <c r="U3823" s="70"/>
      <c r="W3823" s="70"/>
      <c r="Y3823" s="70"/>
    </row>
    <row r="3824" spans="1:25" s="69" customFormat="1" x14ac:dyDescent="0.2">
      <c r="A3824" s="66" t="s">
        <v>28</v>
      </c>
      <c r="B3824" s="66" t="s">
        <v>24</v>
      </c>
      <c r="C3824" s="66" t="s">
        <v>25</v>
      </c>
      <c r="D3824" s="66" t="s">
        <v>314</v>
      </c>
      <c r="E3824" s="86">
        <f>+IF(ISNUMBER(DATA!J1074),DATA!J1074,"n/a")</f>
        <v>21696.080000000002</v>
      </c>
      <c r="F3824" s="77">
        <f>+IF(ISNUMBER(DATA!K1074),DATA!K1074,"n/a")</f>
        <v>-6.18142601458039E-2</v>
      </c>
      <c r="G3824" s="86">
        <f>+IF(ISNUMBER(DATA!T1074),DATA!T1074,"n/a")</f>
        <v>68828.63</v>
      </c>
      <c r="H3824" s="77">
        <f>+IF(ISNUMBER(DATA!U1074),DATA!U1074,"n/a")</f>
        <v>-8.1839319349657699E-2</v>
      </c>
      <c r="I3824" s="86">
        <f>+IF(ISNUMBER(DATA!AD1074),DATA!AD1074,"n/a")</f>
        <v>130357.25</v>
      </c>
      <c r="J3824" s="77">
        <f>+IF(ISNUMBER(DATA!AE1074),DATA!AE1074,"n/a")</f>
        <v>-0.26823272060096898</v>
      </c>
      <c r="K3824" s="86">
        <f>+IF(ISNUMBER(DATA!AN1074),DATA!AN1074,"n/a")</f>
        <v>291655.90999999997</v>
      </c>
      <c r="L3824" s="77">
        <f>+IF(ISNUMBER(DATA!AO1074),DATA!AO1074,"n/a")</f>
        <v>-0.36396886984563298</v>
      </c>
      <c r="M3824" s="66"/>
      <c r="N3824" s="66"/>
      <c r="O3824" s="66"/>
      <c r="P3824" s="66"/>
      <c r="Q3824" s="66"/>
      <c r="S3824" s="70"/>
      <c r="U3824" s="70"/>
      <c r="W3824" s="70"/>
      <c r="Y3824" s="70"/>
    </row>
    <row r="3825" spans="1:25" s="69" customFormat="1" x14ac:dyDescent="0.2">
      <c r="A3825" s="66" t="s">
        <v>28</v>
      </c>
      <c r="B3825" s="66" t="s">
        <v>24</v>
      </c>
      <c r="C3825" s="66" t="s">
        <v>25</v>
      </c>
      <c r="D3825" s="66" t="s">
        <v>315</v>
      </c>
      <c r="E3825" s="86">
        <f>+IF(ISNUMBER(DATA!J1075),DATA!J1075,"n/a")</f>
        <v>20143.310000000001</v>
      </c>
      <c r="F3825" s="77">
        <f>+IF(ISNUMBER(DATA!K1075),DATA!K1075,"n/a")</f>
        <v>-0.109767830775846</v>
      </c>
      <c r="G3825" s="86">
        <f>+IF(ISNUMBER(DATA!T1075),DATA!T1075,"n/a")</f>
        <v>68856.41</v>
      </c>
      <c r="H3825" s="77">
        <f>+IF(ISNUMBER(DATA!U1075),DATA!U1075,"n/a")</f>
        <v>-3.2940852949628001E-2</v>
      </c>
      <c r="I3825" s="86">
        <f>+IF(ISNUMBER(DATA!AD1075),DATA!AD1075,"n/a")</f>
        <v>132981.70000000001</v>
      </c>
      <c r="J3825" s="77">
        <f>+IF(ISNUMBER(DATA!AE1075),DATA!AE1075,"n/a")</f>
        <v>5.7059918188201303E-2</v>
      </c>
      <c r="K3825" s="86">
        <f>+IF(ISNUMBER(DATA!AN1075),DATA!AN1075,"n/a")</f>
        <v>290127.96999999997</v>
      </c>
      <c r="L3825" s="77">
        <f>+IF(ISNUMBER(DATA!AO1075),DATA!AO1075,"n/a")</f>
        <v>0.15175042239679401</v>
      </c>
      <c r="M3825" s="66"/>
      <c r="N3825" s="66"/>
      <c r="O3825" s="66"/>
      <c r="P3825" s="66"/>
      <c r="Q3825" s="66"/>
      <c r="S3825" s="70"/>
      <c r="U3825" s="70"/>
      <c r="W3825" s="70"/>
      <c r="Y3825" s="70"/>
    </row>
    <row r="3826" spans="1:25" s="69" customFormat="1" x14ac:dyDescent="0.2">
      <c r="A3826" s="66" t="s">
        <v>28</v>
      </c>
      <c r="B3826" s="66" t="s">
        <v>24</v>
      </c>
      <c r="C3826" s="66" t="s">
        <v>25</v>
      </c>
      <c r="D3826" s="66" t="s">
        <v>316</v>
      </c>
      <c r="E3826" s="86">
        <f>+IF(ISNUMBER(DATA!J1076),DATA!J1076,"n/a")</f>
        <v>18458.98</v>
      </c>
      <c r="F3826" s="77">
        <f>+IF(ISNUMBER(DATA!K1076),DATA!K1076,"n/a")</f>
        <v>1.6557699170407801E-2</v>
      </c>
      <c r="G3826" s="86">
        <f>+IF(ISNUMBER(DATA!T1076),DATA!T1076,"n/a")</f>
        <v>56285.15</v>
      </c>
      <c r="H3826" s="77">
        <f>+IF(ISNUMBER(DATA!U1076),DATA!U1076,"n/a")</f>
        <v>1.9038045856499299E-2</v>
      </c>
      <c r="I3826" s="86">
        <f>+IF(ISNUMBER(DATA!AD1076),DATA!AD1076,"n/a")</f>
        <v>101660.01</v>
      </c>
      <c r="J3826" s="77">
        <f>+IF(ISNUMBER(DATA!AE1076),DATA!AE1076,"n/a")</f>
        <v>6.1097433075508002E-2</v>
      </c>
      <c r="K3826" s="86">
        <f>+IF(ISNUMBER(DATA!AN1076),DATA!AN1076,"n/a")</f>
        <v>224662.96</v>
      </c>
      <c r="L3826" s="77">
        <f>+IF(ISNUMBER(DATA!AO1076),DATA!AO1076,"n/a")</f>
        <v>4.0230738714297998E-2</v>
      </c>
      <c r="M3826" s="66"/>
      <c r="N3826" s="66"/>
      <c r="O3826" s="66"/>
      <c r="P3826" s="66"/>
      <c r="Q3826" s="66"/>
      <c r="S3826" s="70"/>
      <c r="U3826" s="70"/>
      <c r="W3826" s="70"/>
      <c r="Y3826" s="70"/>
    </row>
    <row r="3827" spans="1:25" s="69" customFormat="1" x14ac:dyDescent="0.2">
      <c r="A3827" s="66" t="s">
        <v>28</v>
      </c>
      <c r="B3827" s="66" t="s">
        <v>24</v>
      </c>
      <c r="C3827" s="66" t="s">
        <v>25</v>
      </c>
      <c r="D3827" s="66" t="s">
        <v>317</v>
      </c>
      <c r="E3827" s="86">
        <f>+IF(ISNUMBER(DATA!J1077),DATA!J1077,"n/a")</f>
        <v>10603.55</v>
      </c>
      <c r="F3827" s="77">
        <f>+IF(ISNUMBER(DATA!K1077),DATA!K1077,"n/a")</f>
        <v>-7.8565128414576399E-2</v>
      </c>
      <c r="G3827" s="86">
        <f>+IF(ISNUMBER(DATA!T1077),DATA!T1077,"n/a")</f>
        <v>31933.63</v>
      </c>
      <c r="H3827" s="77">
        <f>+IF(ISNUMBER(DATA!U1077),DATA!U1077,"n/a")</f>
        <v>-0.13237105301553001</v>
      </c>
      <c r="I3827" s="86">
        <f>+IF(ISNUMBER(DATA!AD1077),DATA!AD1077,"n/a")</f>
        <v>60582.14</v>
      </c>
      <c r="J3827" s="77">
        <f>+IF(ISNUMBER(DATA!AE1077),DATA!AE1077,"n/a")</f>
        <v>-0.141855071552282</v>
      </c>
      <c r="K3827" s="86">
        <f>+IF(ISNUMBER(DATA!AN1077),DATA!AN1077,"n/a")</f>
        <v>148731.81</v>
      </c>
      <c r="L3827" s="77">
        <f>+IF(ISNUMBER(DATA!AO1077),DATA!AO1077,"n/a")</f>
        <v>-0.13023147151839501</v>
      </c>
      <c r="M3827" s="66"/>
      <c r="N3827" s="66"/>
      <c r="O3827" s="66"/>
      <c r="P3827" s="66"/>
      <c r="Q3827" s="66"/>
      <c r="S3827" s="70"/>
      <c r="U3827" s="70"/>
      <c r="W3827" s="70"/>
      <c r="Y3827" s="70"/>
    </row>
    <row r="3828" spans="1:25" s="69" customFormat="1" x14ac:dyDescent="0.2">
      <c r="A3828" s="66" t="s">
        <v>28</v>
      </c>
      <c r="B3828" s="66" t="s">
        <v>24</v>
      </c>
      <c r="C3828" s="66" t="s">
        <v>25</v>
      </c>
      <c r="D3828" s="66" t="s">
        <v>318</v>
      </c>
      <c r="E3828" s="86">
        <f>+IF(ISNUMBER(DATA!J1078),DATA!J1078,"n/a")</f>
        <v>20076.849999999999</v>
      </c>
      <c r="F3828" s="77">
        <f>+IF(ISNUMBER(DATA!K1078),DATA!K1078,"n/a")</f>
        <v>8.0241499834279501E-2</v>
      </c>
      <c r="G3828" s="86">
        <f>+IF(ISNUMBER(DATA!T1078),DATA!T1078,"n/a")</f>
        <v>61590.559999999998</v>
      </c>
      <c r="H3828" s="77">
        <f>+IF(ISNUMBER(DATA!U1078),DATA!U1078,"n/a")</f>
        <v>-1.8986008054786001E-2</v>
      </c>
      <c r="I3828" s="86">
        <f>+IF(ISNUMBER(DATA!AD1078),DATA!AD1078,"n/a")</f>
        <v>111155.21</v>
      </c>
      <c r="J3828" s="77">
        <f>+IF(ISNUMBER(DATA!AE1078),DATA!AE1078,"n/a")</f>
        <v>-4.3943344579266602E-2</v>
      </c>
      <c r="K3828" s="86">
        <f>+IF(ISNUMBER(DATA!AN1078),DATA!AN1078,"n/a")</f>
        <v>234578.06</v>
      </c>
      <c r="L3828" s="77">
        <f>+IF(ISNUMBER(DATA!AO1078),DATA!AO1078,"n/a")</f>
        <v>-6.7841201235110699E-2</v>
      </c>
      <c r="M3828" s="66"/>
      <c r="N3828" s="66"/>
      <c r="O3828" s="66"/>
      <c r="P3828" s="66"/>
      <c r="Q3828" s="66"/>
      <c r="S3828" s="70"/>
      <c r="U3828" s="70"/>
      <c r="W3828" s="70"/>
      <c r="Y3828" s="70"/>
    </row>
    <row r="3829" spans="1:25" s="69" customFormat="1" x14ac:dyDescent="0.2">
      <c r="A3829" s="66" t="s">
        <v>28</v>
      </c>
      <c r="B3829" s="66" t="s">
        <v>24</v>
      </c>
      <c r="C3829" s="66" t="s">
        <v>25</v>
      </c>
      <c r="D3829" s="66" t="s">
        <v>344</v>
      </c>
      <c r="E3829" s="86">
        <f>+IF(ISNUMBER(DATA!J1079),DATA!J1079,"n/a")</f>
        <v>15602.27</v>
      </c>
      <c r="F3829" s="77">
        <f>+IF(ISNUMBER(DATA!K1079),DATA!K1079,"n/a")</f>
        <v>-0.473305361815266</v>
      </c>
      <c r="G3829" s="86">
        <f>+IF(ISNUMBER(DATA!T1079),DATA!T1079,"n/a")</f>
        <v>70622.89</v>
      </c>
      <c r="H3829" s="77">
        <f>+IF(ISNUMBER(DATA!U1079),DATA!U1079,"n/a")</f>
        <v>0.152955245225602</v>
      </c>
      <c r="I3829" s="86">
        <f>+IF(ISNUMBER(DATA!AD1079),DATA!AD1079,"n/a")</f>
        <v>130646.2</v>
      </c>
      <c r="J3829" s="77">
        <f>+IF(ISNUMBER(DATA!AE1079),DATA!AE1079,"n/a")</f>
        <v>0.15200182562108899</v>
      </c>
      <c r="K3829" s="86">
        <f>+IF(ISNUMBER(DATA!AN1079),DATA!AN1079,"n/a")</f>
        <v>261413.18</v>
      </c>
      <c r="L3829" s="77">
        <f>+IF(ISNUMBER(DATA!AO1079),DATA!AO1079,"n/a")</f>
        <v>0.137862304796701</v>
      </c>
      <c r="M3829" s="66"/>
      <c r="N3829" s="66"/>
      <c r="O3829" s="66"/>
      <c r="P3829" s="66"/>
      <c r="Q3829" s="66"/>
      <c r="S3829" s="70"/>
      <c r="U3829" s="70"/>
      <c r="W3829" s="70"/>
      <c r="Y3829" s="70"/>
    </row>
    <row r="3830" spans="1:25" s="69" customFormat="1" x14ac:dyDescent="0.2">
      <c r="A3830" s="66" t="s">
        <v>28</v>
      </c>
      <c r="B3830" s="66" t="s">
        <v>24</v>
      </c>
      <c r="C3830" s="66" t="s">
        <v>25</v>
      </c>
      <c r="D3830" s="66" t="s">
        <v>345</v>
      </c>
      <c r="E3830" s="86">
        <f>+IF(ISNUMBER(DATA!J1080),DATA!J1080,"n/a")</f>
        <v>18437.46</v>
      </c>
      <c r="F3830" s="77">
        <f>+IF(ISNUMBER(DATA!K1080),DATA!K1080,"n/a")</f>
        <v>0.22402635338605401</v>
      </c>
      <c r="G3830" s="86">
        <f>+IF(ISNUMBER(DATA!T1080),DATA!T1080,"n/a")</f>
        <v>58401.09</v>
      </c>
      <c r="H3830" s="77">
        <f>+IF(ISNUMBER(DATA!U1080),DATA!U1080,"n/a")</f>
        <v>0.22289659429655001</v>
      </c>
      <c r="I3830" s="86">
        <f>+IF(ISNUMBER(DATA!AD1080),DATA!AD1080,"n/a")</f>
        <v>107828.56</v>
      </c>
      <c r="J3830" s="77">
        <f>+IF(ISNUMBER(DATA!AE1080),DATA!AE1080,"n/a")</f>
        <v>0.13879958802849299</v>
      </c>
      <c r="K3830" s="86">
        <f>+IF(ISNUMBER(DATA!AN1080),DATA!AN1080,"n/a")</f>
        <v>209786.72</v>
      </c>
      <c r="L3830" s="77">
        <f>+IF(ISNUMBER(DATA!AO1080),DATA!AO1080,"n/a")</f>
        <v>1.39082902012416E-2</v>
      </c>
      <c r="M3830" s="66"/>
      <c r="N3830" s="66"/>
      <c r="O3830" s="66"/>
      <c r="P3830" s="66"/>
      <c r="Q3830" s="66"/>
      <c r="S3830" s="70"/>
      <c r="U3830" s="70"/>
      <c r="W3830" s="70"/>
      <c r="Y3830" s="70"/>
    </row>
    <row r="3831" spans="1:25" x14ac:dyDescent="0.2">
      <c r="E3831" s="100"/>
      <c r="F3831" s="102"/>
      <c r="G3831" s="100"/>
      <c r="H3831" s="102"/>
      <c r="I3831" s="100"/>
      <c r="J3831" s="102"/>
      <c r="K3831" s="100"/>
      <c r="L3831" s="102"/>
    </row>
    <row r="3832" spans="1:25" s="69" customFormat="1" x14ac:dyDescent="0.2">
      <c r="A3832" s="66" t="s">
        <v>28</v>
      </c>
      <c r="B3832" s="66" t="s">
        <v>24</v>
      </c>
      <c r="C3832" s="66" t="s">
        <v>10</v>
      </c>
      <c r="D3832" s="66" t="s">
        <v>271</v>
      </c>
      <c r="E3832" s="87">
        <f>+IF(ISNUMBER(DATA!L1031),DATA!L1031,"n/a")</f>
        <v>3.7510922572804302</v>
      </c>
      <c r="F3832" s="77">
        <f>+IF(ISNUMBER(DATA!M1031),DATA!M1031,"n/a")</f>
        <v>-3.6489589097908899E-2</v>
      </c>
      <c r="G3832" s="87">
        <f>+IF(ISNUMBER(DATA!V1031),DATA!V1031,"n/a")</f>
        <v>3.8303270903273501</v>
      </c>
      <c r="H3832" s="77">
        <f>+IF(ISNUMBER(DATA!W1031),DATA!W1031,"n/a")</f>
        <v>-3.5863203001055402E-2</v>
      </c>
      <c r="I3832" s="87">
        <f>+IF(ISNUMBER(DATA!AF1031),DATA!AF1031,"n/a")</f>
        <v>3.7716919708358998</v>
      </c>
      <c r="J3832" s="77">
        <f>+IF(ISNUMBER(DATA!AG1031),DATA!AG1031,"n/a")</f>
        <v>-4.21118815102745E-2</v>
      </c>
      <c r="K3832" s="87">
        <f>+IF(ISNUMBER(DATA!AP1031),DATA!AP1031,"n/a")</f>
        <v>3.9123370252091498</v>
      </c>
      <c r="L3832" s="77">
        <f>+IF(ISNUMBER(DATA!AQ1031),DATA!AQ1031,"n/a")</f>
        <v>-7.5262809060606797E-2</v>
      </c>
      <c r="M3832" s="66"/>
      <c r="N3832" s="66"/>
      <c r="O3832" s="66"/>
      <c r="P3832" s="66"/>
      <c r="Q3832" s="66"/>
      <c r="S3832" s="70"/>
      <c r="U3832" s="70"/>
      <c r="W3832" s="70"/>
      <c r="Y3832" s="70"/>
    </row>
    <row r="3833" spans="1:25" s="69" customFormat="1" x14ac:dyDescent="0.2">
      <c r="A3833" s="66" t="s">
        <v>28</v>
      </c>
      <c r="B3833" s="66" t="s">
        <v>24</v>
      </c>
      <c r="C3833" s="66" t="s">
        <v>10</v>
      </c>
      <c r="D3833" s="66" t="s">
        <v>272</v>
      </c>
      <c r="E3833" s="87">
        <f>+IF(ISNUMBER(DATA!L1032),DATA!L1032,"n/a")</f>
        <v>7.4797120806464301</v>
      </c>
      <c r="F3833" s="77">
        <f>+IF(ISNUMBER(DATA!M1032),DATA!M1032,"n/a")</f>
        <v>3.4045072949401699E-2</v>
      </c>
      <c r="G3833" s="87">
        <f>+IF(ISNUMBER(DATA!V1032),DATA!V1032,"n/a")</f>
        <v>7.4055595452926104</v>
      </c>
      <c r="H3833" s="77">
        <f>+IF(ISNUMBER(DATA!W1032),DATA!W1032,"n/a")</f>
        <v>2.9778685106038899E-2</v>
      </c>
      <c r="I3833" s="87">
        <f>+IF(ISNUMBER(DATA!AF1032),DATA!AF1032,"n/a")</f>
        <v>7.3446335956844697</v>
      </c>
      <c r="J3833" s="77">
        <f>+IF(ISNUMBER(DATA!AG1032),DATA!AG1032,"n/a")</f>
        <v>9.2656372747745106E-3</v>
      </c>
      <c r="K3833" s="87">
        <f>+IF(ISNUMBER(DATA!AP1032),DATA!AP1032,"n/a")</f>
        <v>7.5174246953449799</v>
      </c>
      <c r="L3833" s="77">
        <f>+IF(ISNUMBER(DATA!AQ1032),DATA!AQ1032,"n/a")</f>
        <v>-3.2274791703541701E-2</v>
      </c>
      <c r="M3833" s="66"/>
      <c r="N3833" s="66"/>
      <c r="O3833" s="66"/>
      <c r="P3833" s="66"/>
      <c r="Q3833" s="66"/>
      <c r="S3833" s="70"/>
      <c r="U3833" s="70"/>
      <c r="W3833" s="70"/>
      <c r="Y3833" s="70"/>
    </row>
    <row r="3834" spans="1:25" s="69" customFormat="1" x14ac:dyDescent="0.2">
      <c r="A3834" s="66" t="s">
        <v>28</v>
      </c>
      <c r="B3834" s="66" t="s">
        <v>24</v>
      </c>
      <c r="C3834" s="66" t="s">
        <v>10</v>
      </c>
      <c r="D3834" s="66" t="s">
        <v>273</v>
      </c>
      <c r="E3834" s="87">
        <f>+IF(ISNUMBER(DATA!L1033),DATA!L1033,"n/a")</f>
        <v>5.5976697514448803</v>
      </c>
      <c r="F3834" s="77">
        <f>+IF(ISNUMBER(DATA!M1033),DATA!M1033,"n/a")</f>
        <v>-5.7644163515500002E-2</v>
      </c>
      <c r="G3834" s="87">
        <f>+IF(ISNUMBER(DATA!V1033),DATA!V1033,"n/a")</f>
        <v>5.5933712122597203</v>
      </c>
      <c r="H3834" s="77">
        <f>+IF(ISNUMBER(DATA!W1033),DATA!W1033,"n/a")</f>
        <v>-4.8555852389298097E-2</v>
      </c>
      <c r="I3834" s="87">
        <f>+IF(ISNUMBER(DATA!AF1033),DATA!AF1033,"n/a")</f>
        <v>5.5625382927628104</v>
      </c>
      <c r="J3834" s="77">
        <f>+IF(ISNUMBER(DATA!AG1033),DATA!AG1033,"n/a")</f>
        <v>-4.52095581360712E-2</v>
      </c>
      <c r="K3834" s="87">
        <f>+IF(ISNUMBER(DATA!AP1033),DATA!AP1033,"n/a")</f>
        <v>5.7284579610756001</v>
      </c>
      <c r="L3834" s="77">
        <f>+IF(ISNUMBER(DATA!AQ1033),DATA!AQ1033,"n/a")</f>
        <v>-3.5850807238500197E-2</v>
      </c>
      <c r="M3834" s="66"/>
      <c r="N3834" s="66"/>
      <c r="O3834" s="66"/>
      <c r="P3834" s="66"/>
      <c r="Q3834" s="66"/>
      <c r="S3834" s="70"/>
      <c r="U3834" s="70"/>
      <c r="W3834" s="70"/>
      <c r="Y3834" s="70"/>
    </row>
    <row r="3835" spans="1:25" s="69" customFormat="1" x14ac:dyDescent="0.2">
      <c r="A3835" s="66" t="s">
        <v>28</v>
      </c>
      <c r="B3835" s="66" t="s">
        <v>24</v>
      </c>
      <c r="C3835" s="66" t="s">
        <v>10</v>
      </c>
      <c r="D3835" s="66" t="s">
        <v>274</v>
      </c>
      <c r="E3835" s="87">
        <f>+IF(ISNUMBER(DATA!L1034),DATA!L1034,"n/a")</f>
        <v>4.5211132458360304</v>
      </c>
      <c r="F3835" s="77">
        <f>+IF(ISNUMBER(DATA!M1034),DATA!M1034,"n/a")</f>
        <v>-6.6333333428170799E-2</v>
      </c>
      <c r="G3835" s="87">
        <f>+IF(ISNUMBER(DATA!V1034),DATA!V1034,"n/a")</f>
        <v>4.8128550660344596</v>
      </c>
      <c r="H3835" s="77">
        <f>+IF(ISNUMBER(DATA!W1034),DATA!W1034,"n/a")</f>
        <v>-4.2015002179357303E-2</v>
      </c>
      <c r="I3835" s="87">
        <f>+IF(ISNUMBER(DATA!AF1034),DATA!AF1034,"n/a")</f>
        <v>4.7407430601002698</v>
      </c>
      <c r="J3835" s="77">
        <f>+IF(ISNUMBER(DATA!AG1034),DATA!AG1034,"n/a")</f>
        <v>-4.1191470886938697E-2</v>
      </c>
      <c r="K3835" s="87">
        <f>+IF(ISNUMBER(DATA!AP1034),DATA!AP1034,"n/a")</f>
        <v>4.9617631924831196</v>
      </c>
      <c r="L3835" s="77">
        <f>+IF(ISNUMBER(DATA!AQ1034),DATA!AQ1034,"n/a")</f>
        <v>-0.134914831417841</v>
      </c>
      <c r="M3835" s="66"/>
      <c r="N3835" s="66"/>
      <c r="O3835" s="66"/>
      <c r="P3835" s="66"/>
      <c r="Q3835" s="66"/>
      <c r="S3835" s="70"/>
      <c r="U3835" s="70"/>
      <c r="W3835" s="70"/>
      <c r="Y3835" s="70"/>
    </row>
    <row r="3836" spans="1:25" s="69" customFormat="1" x14ac:dyDescent="0.2">
      <c r="A3836" s="66" t="s">
        <v>28</v>
      </c>
      <c r="B3836" s="66" t="s">
        <v>24</v>
      </c>
      <c r="C3836" s="66" t="s">
        <v>10</v>
      </c>
      <c r="D3836" s="66" t="s">
        <v>275</v>
      </c>
      <c r="E3836" s="87">
        <f>+IF(ISNUMBER(DATA!L1035),DATA!L1035,"n/a")</f>
        <v>6.09426703615165</v>
      </c>
      <c r="F3836" s="77">
        <f>+IF(ISNUMBER(DATA!M1035),DATA!M1035,"n/a")</f>
        <v>6.8601892728151403E-3</v>
      </c>
      <c r="G3836" s="87">
        <f>+IF(ISNUMBER(DATA!V1035),DATA!V1035,"n/a")</f>
        <v>6.0077403546988997</v>
      </c>
      <c r="H3836" s="77">
        <f>+IF(ISNUMBER(DATA!W1035),DATA!W1035,"n/a")</f>
        <v>8.0066908290483303E-3</v>
      </c>
      <c r="I3836" s="87">
        <f>+IF(ISNUMBER(DATA!AF1035),DATA!AF1035,"n/a")</f>
        <v>5.9429929180541796</v>
      </c>
      <c r="J3836" s="77">
        <f>+IF(ISNUMBER(DATA!AG1035),DATA!AG1035,"n/a")</f>
        <v>7.5629677526435598E-3</v>
      </c>
      <c r="K3836" s="87">
        <f>+IF(ISNUMBER(DATA!AP1035),DATA!AP1035,"n/a")</f>
        <v>5.8854679896325504</v>
      </c>
      <c r="L3836" s="77">
        <f>+IF(ISNUMBER(DATA!AQ1035),DATA!AQ1035,"n/a")</f>
        <v>7.7227731688105398E-3</v>
      </c>
      <c r="M3836" s="66"/>
      <c r="N3836" s="66"/>
      <c r="O3836" s="66"/>
      <c r="P3836" s="66"/>
      <c r="Q3836" s="66"/>
      <c r="S3836" s="70"/>
      <c r="U3836" s="70"/>
      <c r="W3836" s="70"/>
      <c r="Y3836" s="70"/>
    </row>
    <row r="3837" spans="1:25" s="69" customFormat="1" x14ac:dyDescent="0.2">
      <c r="A3837" s="66" t="s">
        <v>28</v>
      </c>
      <c r="B3837" s="66" t="s">
        <v>24</v>
      </c>
      <c r="C3837" s="66" t="s">
        <v>10</v>
      </c>
      <c r="D3837" s="66" t="s">
        <v>276</v>
      </c>
      <c r="E3837" s="87">
        <f>+IF(ISNUMBER(DATA!L1036),DATA!L1036,"n/a")</f>
        <v>5.9823279833682399</v>
      </c>
      <c r="F3837" s="77">
        <f>+IF(ISNUMBER(DATA!M1036),DATA!M1036,"n/a")</f>
        <v>6.7830853664120103E-2</v>
      </c>
      <c r="G3837" s="87">
        <f>+IF(ISNUMBER(DATA!V1036),DATA!V1036,"n/a")</f>
        <v>5.8283311260238104</v>
      </c>
      <c r="H3837" s="77">
        <f>+IF(ISNUMBER(DATA!W1036),DATA!W1036,"n/a")</f>
        <v>4.6480889629256297E-2</v>
      </c>
      <c r="I3837" s="87">
        <f>+IF(ISNUMBER(DATA!AF1036),DATA!AF1036,"n/a")</f>
        <v>5.7522543525795697</v>
      </c>
      <c r="J3837" s="77">
        <f>+IF(ISNUMBER(DATA!AG1036),DATA!AG1036,"n/a")</f>
        <v>3.3477961792976199E-2</v>
      </c>
      <c r="K3837" s="87">
        <f>+IF(ISNUMBER(DATA!AP1036),DATA!AP1036,"n/a")</f>
        <v>5.7134603339908097</v>
      </c>
      <c r="L3837" s="77">
        <f>+IF(ISNUMBER(DATA!AQ1036),DATA!AQ1036,"n/a")</f>
        <v>3.6234060753574E-2</v>
      </c>
      <c r="M3837" s="66"/>
      <c r="N3837" s="66"/>
      <c r="O3837" s="66"/>
      <c r="P3837" s="66"/>
      <c r="Q3837" s="66"/>
      <c r="S3837" s="70"/>
      <c r="U3837" s="70"/>
      <c r="W3837" s="70"/>
      <c r="Y3837" s="70"/>
    </row>
    <row r="3838" spans="1:25" s="69" customFormat="1" x14ac:dyDescent="0.2">
      <c r="A3838" s="66" t="s">
        <v>28</v>
      </c>
      <c r="B3838" s="66" t="s">
        <v>24</v>
      </c>
      <c r="C3838" s="66" t="s">
        <v>10</v>
      </c>
      <c r="D3838" s="66" t="s">
        <v>277</v>
      </c>
      <c r="E3838" s="87">
        <f>+IF(ISNUMBER(DATA!L1037),DATA!L1037,"n/a")</f>
        <v>4.67288020945242</v>
      </c>
      <c r="F3838" s="77">
        <f>+IF(ISNUMBER(DATA!M1037),DATA!M1037,"n/a")</f>
        <v>-0.192603750517019</v>
      </c>
      <c r="G3838" s="87">
        <f>+IF(ISNUMBER(DATA!V1037),DATA!V1037,"n/a")</f>
        <v>4.7997647827708798</v>
      </c>
      <c r="H3838" s="77">
        <f>+IF(ISNUMBER(DATA!W1037),DATA!W1037,"n/a")</f>
        <v>-0.20522192603014799</v>
      </c>
      <c r="I3838" s="87">
        <f>+IF(ISNUMBER(DATA!AF1037),DATA!AF1037,"n/a")</f>
        <v>4.9625523833472096</v>
      </c>
      <c r="J3838" s="77">
        <f>+IF(ISNUMBER(DATA!AG1037),DATA!AG1037,"n/a")</f>
        <v>-0.18871261386101201</v>
      </c>
      <c r="K3838" s="87">
        <f>+IF(ISNUMBER(DATA!AP1037),DATA!AP1037,"n/a")</f>
        <v>5.3851587255241302</v>
      </c>
      <c r="L3838" s="77">
        <f>+IF(ISNUMBER(DATA!AQ1037),DATA!AQ1037,"n/a")</f>
        <v>-0.14185867579807099</v>
      </c>
      <c r="M3838" s="66"/>
      <c r="N3838" s="66"/>
      <c r="O3838" s="66"/>
      <c r="P3838" s="66"/>
      <c r="Q3838" s="66"/>
      <c r="S3838" s="70"/>
      <c r="U3838" s="70"/>
      <c r="W3838" s="70"/>
      <c r="Y3838" s="70"/>
    </row>
    <row r="3839" spans="1:25" s="69" customFormat="1" x14ac:dyDescent="0.2">
      <c r="A3839" s="66" t="s">
        <v>28</v>
      </c>
      <c r="B3839" s="66" t="s">
        <v>24</v>
      </c>
      <c r="C3839" s="66" t="s">
        <v>10</v>
      </c>
      <c r="D3839" s="66" t="s">
        <v>278</v>
      </c>
      <c r="E3839" s="87">
        <f>+IF(ISNUMBER(DATA!L1038),DATA!L1038,"n/a")</f>
        <v>4.5267699795535199</v>
      </c>
      <c r="F3839" s="77">
        <f>+IF(ISNUMBER(DATA!M1038),DATA!M1038,"n/a")</f>
        <v>0.18747813749765799</v>
      </c>
      <c r="G3839" s="87">
        <f>+IF(ISNUMBER(DATA!V1038),DATA!V1038,"n/a")</f>
        <v>4.2619380636362996</v>
      </c>
      <c r="H3839" s="77">
        <f>+IF(ISNUMBER(DATA!W1038),DATA!W1038,"n/a")</f>
        <v>-5.1903764382476902E-2</v>
      </c>
      <c r="I3839" s="87">
        <f>+IF(ISNUMBER(DATA!AF1038),DATA!AF1038,"n/a")</f>
        <v>4.1257718205987199</v>
      </c>
      <c r="J3839" s="77">
        <f>+IF(ISNUMBER(DATA!AG1038),DATA!AG1038,"n/a")</f>
        <v>-7.1280568788488402E-2</v>
      </c>
      <c r="K3839" s="87">
        <f>+IF(ISNUMBER(DATA!AP1038),DATA!AP1038,"n/a")</f>
        <v>4.43013155746719</v>
      </c>
      <c r="L3839" s="77">
        <f>+IF(ISNUMBER(DATA!AQ1038),DATA!AQ1038,"n/a")</f>
        <v>-1.92494317164284E-2</v>
      </c>
      <c r="M3839" s="66"/>
      <c r="N3839" s="66"/>
      <c r="O3839" s="66"/>
      <c r="P3839" s="66"/>
      <c r="Q3839" s="66"/>
      <c r="S3839" s="70"/>
      <c r="U3839" s="70"/>
      <c r="W3839" s="70"/>
      <c r="Y3839" s="70"/>
    </row>
    <row r="3840" spans="1:25" s="69" customFormat="1" x14ac:dyDescent="0.2">
      <c r="A3840" s="66" t="s">
        <v>28</v>
      </c>
      <c r="B3840" s="66" t="s">
        <v>24</v>
      </c>
      <c r="C3840" s="66" t="s">
        <v>10</v>
      </c>
      <c r="D3840" s="66" t="s">
        <v>279</v>
      </c>
      <c r="E3840" s="87">
        <f>+IF(ISNUMBER(DATA!L1039),DATA!L1039,"n/a")</f>
        <v>4.92638835644017</v>
      </c>
      <c r="F3840" s="77">
        <f>+IF(ISNUMBER(DATA!M1039),DATA!M1039,"n/a")</f>
        <v>0.52348882547701603</v>
      </c>
      <c r="G3840" s="87">
        <f>+IF(ISNUMBER(DATA!V1039),DATA!V1039,"n/a")</f>
        <v>4.1414571529664101</v>
      </c>
      <c r="H3840" s="77">
        <f>+IF(ISNUMBER(DATA!W1039),DATA!W1039,"n/a")</f>
        <v>2.01958945794091E-2</v>
      </c>
      <c r="I3840" s="87">
        <f>+IF(ISNUMBER(DATA!AF1039),DATA!AF1039,"n/a")</f>
        <v>4.1236726347720003</v>
      </c>
      <c r="J3840" s="77">
        <f>+IF(ISNUMBER(DATA!AG1039),DATA!AG1039,"n/a")</f>
        <v>4.4486944497147199E-2</v>
      </c>
      <c r="K3840" s="87">
        <f>+IF(ISNUMBER(DATA!AP1039),DATA!AP1039,"n/a")</f>
        <v>4.3855415217950497</v>
      </c>
      <c r="L3840" s="77">
        <f>+IF(ISNUMBER(DATA!AQ1039),DATA!AQ1039,"n/a")</f>
        <v>0.25904001400999599</v>
      </c>
      <c r="M3840" s="66"/>
      <c r="N3840" s="66"/>
      <c r="O3840" s="66"/>
      <c r="P3840" s="66"/>
      <c r="Q3840" s="66"/>
      <c r="S3840" s="70"/>
      <c r="U3840" s="70"/>
      <c r="W3840" s="70"/>
      <c r="Y3840" s="70"/>
    </row>
    <row r="3841" spans="1:25" s="69" customFormat="1" x14ac:dyDescent="0.2">
      <c r="A3841" s="66" t="s">
        <v>28</v>
      </c>
      <c r="B3841" s="66" t="s">
        <v>24</v>
      </c>
      <c r="C3841" s="66" t="s">
        <v>10</v>
      </c>
      <c r="D3841" s="66" t="s">
        <v>280</v>
      </c>
      <c r="E3841" s="87">
        <f>+IF(ISNUMBER(DATA!L1040),DATA!L1040,"n/a")</f>
        <v>7.0610654904574801</v>
      </c>
      <c r="F3841" s="77">
        <f>+IF(ISNUMBER(DATA!M1040),DATA!M1040,"n/a")</f>
        <v>6.3047583066905402E-2</v>
      </c>
      <c r="G3841" s="87">
        <f>+IF(ISNUMBER(DATA!V1040),DATA!V1040,"n/a")</f>
        <v>6.9285335528242298</v>
      </c>
      <c r="H3841" s="77">
        <f>+IF(ISNUMBER(DATA!W1040),DATA!W1040,"n/a")</f>
        <v>3.8605080308243798E-2</v>
      </c>
      <c r="I3841" s="87">
        <f>+IF(ISNUMBER(DATA!AF1040),DATA!AF1040,"n/a")</f>
        <v>6.7563410974797797</v>
      </c>
      <c r="J3841" s="77">
        <f>+IF(ISNUMBER(DATA!AG1040),DATA!AG1040,"n/a")</f>
        <v>1.82018388882473E-2</v>
      </c>
      <c r="K3841" s="87">
        <f>+IF(ISNUMBER(DATA!AP1040),DATA!AP1040,"n/a")</f>
        <v>6.8434496501013697</v>
      </c>
      <c r="L3841" s="77">
        <f>+IF(ISNUMBER(DATA!AQ1040),DATA!AQ1040,"n/a")</f>
        <v>-1.75615707392132E-2</v>
      </c>
      <c r="M3841" s="66"/>
      <c r="N3841" s="66"/>
      <c r="O3841" s="66"/>
      <c r="P3841" s="66"/>
      <c r="Q3841" s="66"/>
      <c r="S3841" s="70"/>
      <c r="U3841" s="70"/>
      <c r="W3841" s="70"/>
      <c r="Y3841" s="70"/>
    </row>
    <row r="3842" spans="1:25" s="69" customFormat="1" x14ac:dyDescent="0.2">
      <c r="A3842" s="66" t="s">
        <v>28</v>
      </c>
      <c r="B3842" s="66" t="s">
        <v>24</v>
      </c>
      <c r="C3842" s="66" t="s">
        <v>10</v>
      </c>
      <c r="D3842" s="66" t="s">
        <v>281</v>
      </c>
      <c r="E3842" s="87">
        <f>+IF(ISNUMBER(DATA!L1041),DATA!L1041,"n/a")</f>
        <v>4.4039726256050704</v>
      </c>
      <c r="F3842" s="77">
        <f>+IF(ISNUMBER(DATA!M1041),DATA!M1041,"n/a")</f>
        <v>0.56083615327038905</v>
      </c>
      <c r="G3842" s="87">
        <f>+IF(ISNUMBER(DATA!V1041),DATA!V1041,"n/a")</f>
        <v>3.60560454755278</v>
      </c>
      <c r="H3842" s="77">
        <f>+IF(ISNUMBER(DATA!W1041),DATA!W1041,"n/a")</f>
        <v>1.90046339480195E-2</v>
      </c>
      <c r="I3842" s="87">
        <f>+IF(ISNUMBER(DATA!AF1041),DATA!AF1041,"n/a")</f>
        <v>3.5683253209647399</v>
      </c>
      <c r="J3842" s="77">
        <f>+IF(ISNUMBER(DATA!AG1041),DATA!AG1041,"n/a")</f>
        <v>4.4920497146643097E-2</v>
      </c>
      <c r="K3842" s="87">
        <f>+IF(ISNUMBER(DATA!AP1041),DATA!AP1041,"n/a")</f>
        <v>3.8736411558269599</v>
      </c>
      <c r="L3842" s="77">
        <f>+IF(ISNUMBER(DATA!AQ1041),DATA!AQ1041,"n/a")</f>
        <v>0.15141524197336201</v>
      </c>
      <c r="M3842" s="66"/>
      <c r="N3842" s="66"/>
      <c r="O3842" s="66"/>
      <c r="P3842" s="66"/>
      <c r="Q3842" s="66"/>
      <c r="S3842" s="70"/>
      <c r="U3842" s="70"/>
      <c r="W3842" s="70"/>
      <c r="Y3842" s="70"/>
    </row>
    <row r="3843" spans="1:25" s="69" customFormat="1" x14ac:dyDescent="0.2">
      <c r="A3843" s="66" t="s">
        <v>28</v>
      </c>
      <c r="B3843" s="66" t="s">
        <v>24</v>
      </c>
      <c r="C3843" s="66" t="s">
        <v>10</v>
      </c>
      <c r="D3843" s="66" t="s">
        <v>282</v>
      </c>
      <c r="E3843" s="87">
        <f>+IF(ISNUMBER(DATA!L1042),DATA!L1042,"n/a")</f>
        <v>6.1957692534764996</v>
      </c>
      <c r="F3843" s="77">
        <f>+IF(ISNUMBER(DATA!M1042),DATA!M1042,"n/a")</f>
        <v>2.2492001243352201E-2</v>
      </c>
      <c r="G3843" s="87">
        <f>+IF(ISNUMBER(DATA!V1042),DATA!V1042,"n/a")</f>
        <v>6.2573569403592399</v>
      </c>
      <c r="H3843" s="77">
        <f>+IF(ISNUMBER(DATA!W1042),DATA!W1042,"n/a")</f>
        <v>3.4536149067206999E-2</v>
      </c>
      <c r="I3843" s="87">
        <f>+IF(ISNUMBER(DATA!AF1042),DATA!AF1042,"n/a")</f>
        <v>6.1614719003833498</v>
      </c>
      <c r="J3843" s="77">
        <f>+IF(ISNUMBER(DATA!AG1042),DATA!AG1042,"n/a")</f>
        <v>2.22948118878687E-2</v>
      </c>
      <c r="K3843" s="87">
        <f>+IF(ISNUMBER(DATA!AP1042),DATA!AP1042,"n/a")</f>
        <v>6.0450743016733703</v>
      </c>
      <c r="L3843" s="77">
        <f>+IF(ISNUMBER(DATA!AQ1042),DATA!AQ1042,"n/a")</f>
        <v>-6.04764966745691E-2</v>
      </c>
      <c r="M3843" s="66"/>
      <c r="N3843" s="66"/>
      <c r="O3843" s="66"/>
      <c r="P3843" s="66"/>
      <c r="Q3843" s="66"/>
      <c r="S3843" s="70"/>
      <c r="U3843" s="70"/>
      <c r="W3843" s="70"/>
      <c r="Y3843" s="70"/>
    </row>
    <row r="3844" spans="1:25" s="69" customFormat="1" x14ac:dyDescent="0.2">
      <c r="A3844" s="66" t="s">
        <v>28</v>
      </c>
      <c r="B3844" s="66" t="s">
        <v>24</v>
      </c>
      <c r="C3844" s="66" t="s">
        <v>10</v>
      </c>
      <c r="D3844" s="66" t="s">
        <v>283</v>
      </c>
      <c r="E3844" s="87">
        <f>+IF(ISNUMBER(DATA!L1043),DATA!L1043,"n/a")</f>
        <v>7.1710184929130198</v>
      </c>
      <c r="F3844" s="77">
        <f>+IF(ISNUMBER(DATA!M1043),DATA!M1043,"n/a")</f>
        <v>0.63457158040755401</v>
      </c>
      <c r="G3844" s="87">
        <f>+IF(ISNUMBER(DATA!V1043),DATA!V1043,"n/a")</f>
        <v>7.0946488882643797</v>
      </c>
      <c r="H3844" s="77">
        <f>+IF(ISNUMBER(DATA!W1043),DATA!W1043,"n/a")</f>
        <v>0.63788842131458701</v>
      </c>
      <c r="I3844" s="87">
        <f>+IF(ISNUMBER(DATA!AF1043),DATA!AF1043,"n/a")</f>
        <v>6.4905020715486899</v>
      </c>
      <c r="J3844" s="77">
        <f>+IF(ISNUMBER(DATA!AG1043),DATA!AG1043,"n/a")</f>
        <v>0.61257692808715702</v>
      </c>
      <c r="K3844" s="87">
        <f>+IF(ISNUMBER(DATA!AP1043),DATA!AP1043,"n/a")</f>
        <v>5.2187130468245799</v>
      </c>
      <c r="L3844" s="77">
        <f>+IF(ISNUMBER(DATA!AQ1043),DATA!AQ1043,"n/a")</f>
        <v>0.467235228771402</v>
      </c>
      <c r="M3844" s="66"/>
      <c r="N3844" s="66"/>
      <c r="O3844" s="66"/>
      <c r="P3844" s="66"/>
      <c r="Q3844" s="66"/>
      <c r="S3844" s="70"/>
      <c r="U3844" s="70"/>
      <c r="W3844" s="70"/>
      <c r="Y3844" s="70"/>
    </row>
    <row r="3845" spans="1:25" s="69" customFormat="1" x14ac:dyDescent="0.2">
      <c r="A3845" s="66" t="s">
        <v>28</v>
      </c>
      <c r="B3845" s="66" t="s">
        <v>24</v>
      </c>
      <c r="C3845" s="66" t="s">
        <v>10</v>
      </c>
      <c r="D3845" s="66" t="s">
        <v>284</v>
      </c>
      <c r="E3845" s="87">
        <f>+IF(ISNUMBER(DATA!L1044),DATA!L1044,"n/a")</f>
        <v>3.6566831382476401</v>
      </c>
      <c r="F3845" s="77">
        <f>+IF(ISNUMBER(DATA!M1044),DATA!M1044,"n/a")</f>
        <v>0.60118394398240504</v>
      </c>
      <c r="G3845" s="87">
        <f>+IF(ISNUMBER(DATA!V1044),DATA!V1044,"n/a")</f>
        <v>2.9325268794545098</v>
      </c>
      <c r="H3845" s="77">
        <f>+IF(ISNUMBER(DATA!W1044),DATA!W1044,"n/a")</f>
        <v>2.19686605196328E-2</v>
      </c>
      <c r="I3845" s="87">
        <f>+IF(ISNUMBER(DATA!AF1044),DATA!AF1044,"n/a")</f>
        <v>2.9027833361688402</v>
      </c>
      <c r="J3845" s="77">
        <f>+IF(ISNUMBER(DATA!AG1044),DATA!AG1044,"n/a")</f>
        <v>2.2384138795096702E-2</v>
      </c>
      <c r="K3845" s="87">
        <f>+IF(ISNUMBER(DATA!AP1044),DATA!AP1044,"n/a")</f>
        <v>3.10314031712455</v>
      </c>
      <c r="L3845" s="77">
        <f>+IF(ISNUMBER(DATA!AQ1044),DATA!AQ1044,"n/a")</f>
        <v>0.17478184687636</v>
      </c>
      <c r="M3845" s="66"/>
      <c r="N3845" s="66"/>
      <c r="O3845" s="66"/>
      <c r="P3845" s="66"/>
      <c r="Q3845" s="66"/>
      <c r="S3845" s="70"/>
      <c r="U3845" s="70"/>
      <c r="W3845" s="70"/>
      <c r="Y3845" s="70"/>
    </row>
    <row r="3846" spans="1:25" s="69" customFormat="1" x14ac:dyDescent="0.2">
      <c r="A3846" s="66" t="s">
        <v>28</v>
      </c>
      <c r="B3846" s="66" t="s">
        <v>24</v>
      </c>
      <c r="C3846" s="66" t="s">
        <v>10</v>
      </c>
      <c r="D3846" s="66" t="s">
        <v>285</v>
      </c>
      <c r="E3846" s="87">
        <f>+IF(ISNUMBER(DATA!L1045),DATA!L1045,"n/a")</f>
        <v>3.12089745709602</v>
      </c>
      <c r="F3846" s="77">
        <f>+IF(ISNUMBER(DATA!M1045),DATA!M1045,"n/a")</f>
        <v>0.53936832728456396</v>
      </c>
      <c r="G3846" s="87">
        <f>+IF(ISNUMBER(DATA!V1045),DATA!V1045,"n/a")</f>
        <v>2.4712388108335999</v>
      </c>
      <c r="H3846" s="77">
        <f>+IF(ISNUMBER(DATA!W1045),DATA!W1045,"n/a")</f>
        <v>-2.7594473457805298E-2</v>
      </c>
      <c r="I3846" s="87">
        <f>+IF(ISNUMBER(DATA!AF1045),DATA!AF1045,"n/a")</f>
        <v>2.4766613826933801</v>
      </c>
      <c r="J3846" s="77">
        <f>+IF(ISNUMBER(DATA!AG1045),DATA!AG1045,"n/a")</f>
        <v>-2.86437855252232E-2</v>
      </c>
      <c r="K3846" s="87">
        <f>+IF(ISNUMBER(DATA!AP1045),DATA!AP1045,"n/a")</f>
        <v>2.56598188437885</v>
      </c>
      <c r="L3846" s="77">
        <f>+IF(ISNUMBER(DATA!AQ1045),DATA!AQ1045,"n/a")</f>
        <v>4.6670031422350898E-2</v>
      </c>
      <c r="M3846" s="66"/>
      <c r="N3846" s="66"/>
      <c r="O3846" s="66"/>
      <c r="P3846" s="66"/>
      <c r="Q3846" s="66"/>
      <c r="S3846" s="70"/>
      <c r="U3846" s="70"/>
      <c r="W3846" s="70"/>
      <c r="Y3846" s="70"/>
    </row>
    <row r="3847" spans="1:25" s="69" customFormat="1" x14ac:dyDescent="0.2">
      <c r="A3847" s="66" t="s">
        <v>28</v>
      </c>
      <c r="B3847" s="66" t="s">
        <v>24</v>
      </c>
      <c r="C3847" s="66" t="s">
        <v>10</v>
      </c>
      <c r="D3847" s="66" t="s">
        <v>286</v>
      </c>
      <c r="E3847" s="87">
        <f>+IF(ISNUMBER(DATA!L1046),DATA!L1046,"n/a")</f>
        <v>5.5366252052071401</v>
      </c>
      <c r="F3847" s="77">
        <f>+IF(ISNUMBER(DATA!M1046),DATA!M1046,"n/a")</f>
        <v>1.46364874319553E-2</v>
      </c>
      <c r="G3847" s="87">
        <f>+IF(ISNUMBER(DATA!V1046),DATA!V1046,"n/a")</f>
        <v>5.4683904205986096</v>
      </c>
      <c r="H3847" s="77">
        <f>+IF(ISNUMBER(DATA!W1046),DATA!W1046,"n/a")</f>
        <v>-1.52280121364781E-2</v>
      </c>
      <c r="I3847" s="87">
        <f>+IF(ISNUMBER(DATA!AF1046),DATA!AF1046,"n/a")</f>
        <v>5.4010211229049903</v>
      </c>
      <c r="J3847" s="77">
        <f>+IF(ISNUMBER(DATA!AG1046),DATA!AG1046,"n/a")</f>
        <v>-3.5051434121226598E-2</v>
      </c>
      <c r="K3847" s="87">
        <f>+IF(ISNUMBER(DATA!AP1046),DATA!AP1046,"n/a")</f>
        <v>5.5846951447235798</v>
      </c>
      <c r="L3847" s="77">
        <f>+IF(ISNUMBER(DATA!AQ1046),DATA!AQ1046,"n/a")</f>
        <v>-4.6092881148977999E-2</v>
      </c>
      <c r="M3847" s="66"/>
      <c r="N3847" s="66"/>
      <c r="O3847" s="66"/>
      <c r="P3847" s="66"/>
      <c r="Q3847" s="66"/>
      <c r="S3847" s="70"/>
      <c r="U3847" s="70"/>
      <c r="W3847" s="70"/>
      <c r="Y3847" s="70"/>
    </row>
    <row r="3848" spans="1:25" s="69" customFormat="1" x14ac:dyDescent="0.2">
      <c r="A3848" s="66" t="s">
        <v>28</v>
      </c>
      <c r="B3848" s="66" t="s">
        <v>24</v>
      </c>
      <c r="C3848" s="66" t="s">
        <v>10</v>
      </c>
      <c r="D3848" s="66" t="s">
        <v>287</v>
      </c>
      <c r="E3848" s="87">
        <f>+IF(ISNUMBER(DATA!L1047),DATA!L1047,"n/a")</f>
        <v>4.4235752280825498</v>
      </c>
      <c r="F3848" s="77">
        <f>+IF(ISNUMBER(DATA!M1047),DATA!M1047,"n/a")</f>
        <v>-3.5689814592041097E-2</v>
      </c>
      <c r="G3848" s="87">
        <f>+IF(ISNUMBER(DATA!V1047),DATA!V1047,"n/a")</f>
        <v>4.5261795228756601</v>
      </c>
      <c r="H3848" s="77">
        <f>+IF(ISNUMBER(DATA!W1047),DATA!W1047,"n/a")</f>
        <v>-2.6656213436963699E-2</v>
      </c>
      <c r="I3848" s="87">
        <f>+IF(ISNUMBER(DATA!AF1047),DATA!AF1047,"n/a")</f>
        <v>4.3939677899056599</v>
      </c>
      <c r="J3848" s="77">
        <f>+IF(ISNUMBER(DATA!AG1047),DATA!AG1047,"n/a")</f>
        <v>-4.1795141433416998E-2</v>
      </c>
      <c r="K3848" s="87">
        <f>+IF(ISNUMBER(DATA!AP1047),DATA!AP1047,"n/a")</f>
        <v>4.56363653480516</v>
      </c>
      <c r="L3848" s="77">
        <f>+IF(ISNUMBER(DATA!AQ1047),DATA!AQ1047,"n/a")</f>
        <v>-2.38656559230352E-2</v>
      </c>
      <c r="M3848" s="66"/>
      <c r="N3848" s="66"/>
      <c r="O3848" s="66"/>
      <c r="P3848" s="66"/>
      <c r="Q3848" s="66"/>
      <c r="S3848" s="70"/>
      <c r="U3848" s="70"/>
      <c r="W3848" s="70"/>
      <c r="Y3848" s="70"/>
    </row>
    <row r="3849" spans="1:25" s="69" customFormat="1" x14ac:dyDescent="0.2">
      <c r="A3849" s="66" t="s">
        <v>28</v>
      </c>
      <c r="B3849" s="66" t="s">
        <v>24</v>
      </c>
      <c r="C3849" s="66" t="s">
        <v>10</v>
      </c>
      <c r="D3849" s="66" t="s">
        <v>288</v>
      </c>
      <c r="E3849" s="87">
        <f>+IF(ISNUMBER(DATA!L1048),DATA!L1048,"n/a")</f>
        <v>7.2742019425639501</v>
      </c>
      <c r="F3849" s="77">
        <f>+IF(ISNUMBER(DATA!M1048),DATA!M1048,"n/a")</f>
        <v>1.2457635402814001E-2</v>
      </c>
      <c r="G3849" s="87">
        <f>+IF(ISNUMBER(DATA!V1048),DATA!V1048,"n/a")</f>
        <v>7.2174431179508503</v>
      </c>
      <c r="H3849" s="77">
        <f>+IF(ISNUMBER(DATA!W1048),DATA!W1048,"n/a")</f>
        <v>2.3042297579997598E-3</v>
      </c>
      <c r="I3849" s="87">
        <f>+IF(ISNUMBER(DATA!AF1048),DATA!AF1048,"n/a")</f>
        <v>7.1842980754008803</v>
      </c>
      <c r="J3849" s="77">
        <f>+IF(ISNUMBER(DATA!AG1048),DATA!AG1048,"n/a")</f>
        <v>2.6569362605976801E-3</v>
      </c>
      <c r="K3849" s="87">
        <f>+IF(ISNUMBER(DATA!AP1048),DATA!AP1048,"n/a")</f>
        <v>7.2181165075810902</v>
      </c>
      <c r="L3849" s="77">
        <f>+IF(ISNUMBER(DATA!AQ1048),DATA!AQ1048,"n/a")</f>
        <v>3.6955452577235003E-2</v>
      </c>
      <c r="M3849" s="66"/>
      <c r="N3849" s="66"/>
      <c r="O3849" s="66"/>
      <c r="P3849" s="66"/>
      <c r="Q3849" s="66"/>
      <c r="S3849" s="70"/>
      <c r="U3849" s="70"/>
      <c r="W3849" s="70"/>
      <c r="Y3849" s="70"/>
    </row>
    <row r="3850" spans="1:25" s="69" customFormat="1" x14ac:dyDescent="0.2">
      <c r="A3850" s="66" t="s">
        <v>28</v>
      </c>
      <c r="B3850" s="66" t="s">
        <v>24</v>
      </c>
      <c r="C3850" s="66" t="s">
        <v>10</v>
      </c>
      <c r="D3850" s="66" t="s">
        <v>289</v>
      </c>
      <c r="E3850" s="87">
        <f>+IF(ISNUMBER(DATA!L1049),DATA!L1049,"n/a")</f>
        <v>3.6266923272142799</v>
      </c>
      <c r="F3850" s="77">
        <f>+IF(ISNUMBER(DATA!M1049),DATA!M1049,"n/a")</f>
        <v>0.24694664349241799</v>
      </c>
      <c r="G3850" s="87">
        <f>+IF(ISNUMBER(DATA!V1049),DATA!V1049,"n/a")</f>
        <v>3.4544164356152298</v>
      </c>
      <c r="H3850" s="77">
        <f>+IF(ISNUMBER(DATA!W1049),DATA!W1049,"n/a")</f>
        <v>-5.4105615323443698E-2</v>
      </c>
      <c r="I3850" s="87">
        <f>+IF(ISNUMBER(DATA!AF1049),DATA!AF1049,"n/a")</f>
        <v>3.4307807290552201</v>
      </c>
      <c r="J3850" s="77">
        <f>+IF(ISNUMBER(DATA!AG1049),DATA!AG1049,"n/a")</f>
        <v>-2.4991286545959598E-2</v>
      </c>
      <c r="K3850" s="87">
        <f>+IF(ISNUMBER(DATA!AP1049),DATA!AP1049,"n/a")</f>
        <v>3.71591345941374</v>
      </c>
      <c r="L3850" s="77">
        <f>+IF(ISNUMBER(DATA!AQ1049),DATA!AQ1049,"n/a")</f>
        <v>0.14385026566887599</v>
      </c>
      <c r="M3850" s="66"/>
      <c r="N3850" s="66"/>
      <c r="O3850" s="66"/>
      <c r="P3850" s="66"/>
      <c r="Q3850" s="66"/>
      <c r="S3850" s="70"/>
      <c r="U3850" s="70"/>
      <c r="W3850" s="70"/>
      <c r="Y3850" s="70"/>
    </row>
    <row r="3851" spans="1:25" s="69" customFormat="1" x14ac:dyDescent="0.2">
      <c r="A3851" s="66" t="s">
        <v>28</v>
      </c>
      <c r="B3851" s="66" t="s">
        <v>24</v>
      </c>
      <c r="C3851" s="66" t="s">
        <v>10</v>
      </c>
      <c r="D3851" s="66" t="s">
        <v>290</v>
      </c>
      <c r="E3851" s="87">
        <f>+IF(ISNUMBER(DATA!L1050),DATA!L1050,"n/a")</f>
        <v>4.8917969763078002</v>
      </c>
      <c r="F3851" s="77">
        <f>+IF(ISNUMBER(DATA!M1050),DATA!M1050,"n/a")</f>
        <v>-0.122782455909746</v>
      </c>
      <c r="G3851" s="87">
        <f>+IF(ISNUMBER(DATA!V1050),DATA!V1050,"n/a")</f>
        <v>5.24658012891474</v>
      </c>
      <c r="H3851" s="77">
        <f>+IF(ISNUMBER(DATA!W1050),DATA!W1050,"n/a")</f>
        <v>-6.6918393909245893E-2</v>
      </c>
      <c r="I3851" s="87">
        <f>+IF(ISNUMBER(DATA!AF1050),DATA!AF1050,"n/a")</f>
        <v>5.3494417508648402</v>
      </c>
      <c r="J3851" s="77">
        <f>+IF(ISNUMBER(DATA!AG1050),DATA!AG1050,"n/a")</f>
        <v>-4.0796155510586699E-2</v>
      </c>
      <c r="K3851" s="87">
        <f>+IF(ISNUMBER(DATA!AP1050),DATA!AP1050,"n/a")</f>
        <v>5.5936456989597696</v>
      </c>
      <c r="L3851" s="77">
        <f>+IF(ISNUMBER(DATA!AQ1050),DATA!AQ1050,"n/a")</f>
        <v>-0.171201676797062</v>
      </c>
      <c r="M3851" s="66"/>
      <c r="N3851" s="66"/>
      <c r="O3851" s="66"/>
      <c r="P3851" s="66"/>
      <c r="Q3851" s="66"/>
      <c r="S3851" s="70"/>
      <c r="U3851" s="70"/>
      <c r="W3851" s="70"/>
      <c r="Y3851" s="70"/>
    </row>
    <row r="3852" spans="1:25" s="69" customFormat="1" x14ac:dyDescent="0.2">
      <c r="A3852" s="66" t="s">
        <v>28</v>
      </c>
      <c r="B3852" s="66" t="s">
        <v>24</v>
      </c>
      <c r="C3852" s="66" t="s">
        <v>10</v>
      </c>
      <c r="D3852" s="66" t="s">
        <v>291</v>
      </c>
      <c r="E3852" s="87">
        <f>+IF(ISNUMBER(DATA!L1051),DATA!L1051,"n/a")</f>
        <v>6.8785695325513698</v>
      </c>
      <c r="F3852" s="77">
        <f>+IF(ISNUMBER(DATA!M1051),DATA!M1051,"n/a")</f>
        <v>0.13291421933519901</v>
      </c>
      <c r="G3852" s="87">
        <f>+IF(ISNUMBER(DATA!V1051),DATA!V1051,"n/a")</f>
        <v>6.8660385083367297</v>
      </c>
      <c r="H3852" s="77">
        <f>+IF(ISNUMBER(DATA!W1051),DATA!W1051,"n/a")</f>
        <v>0.11487254291044501</v>
      </c>
      <c r="I3852" s="87">
        <f>+IF(ISNUMBER(DATA!AF1051),DATA!AF1051,"n/a")</f>
        <v>6.4551399524682198</v>
      </c>
      <c r="J3852" s="77">
        <f>+IF(ISNUMBER(DATA!AG1051),DATA!AG1051,"n/a")</f>
        <v>4.8432902108367398E-2</v>
      </c>
      <c r="K3852" s="87">
        <f>+IF(ISNUMBER(DATA!AP1051),DATA!AP1051,"n/a")</f>
        <v>5.8204379443539898</v>
      </c>
      <c r="L3852" s="77">
        <f>+IF(ISNUMBER(DATA!AQ1051),DATA!AQ1051,"n/a")</f>
        <v>-6.0150913256628698E-2</v>
      </c>
      <c r="M3852" s="66"/>
      <c r="N3852" s="66"/>
      <c r="O3852" s="66"/>
      <c r="P3852" s="66"/>
      <c r="Q3852" s="66"/>
      <c r="S3852" s="70"/>
      <c r="U3852" s="70"/>
      <c r="W3852" s="70"/>
      <c r="Y3852" s="70"/>
    </row>
    <row r="3853" spans="1:25" s="69" customFormat="1" x14ac:dyDescent="0.2">
      <c r="A3853" s="66" t="s">
        <v>28</v>
      </c>
      <c r="B3853" s="66" t="s">
        <v>24</v>
      </c>
      <c r="C3853" s="66" t="s">
        <v>10</v>
      </c>
      <c r="D3853" s="66" t="s">
        <v>292</v>
      </c>
      <c r="E3853" s="87">
        <f>+IF(ISNUMBER(DATA!L1052),DATA!L1052,"n/a")</f>
        <v>6.2323254781726201</v>
      </c>
      <c r="F3853" s="77">
        <f>+IF(ISNUMBER(DATA!M1052),DATA!M1052,"n/a")</f>
        <v>5.3344005398214903E-6</v>
      </c>
      <c r="G3853" s="87">
        <f>+IF(ISNUMBER(DATA!V1052),DATA!V1052,"n/a")</f>
        <v>6.2725361654883898</v>
      </c>
      <c r="H3853" s="77">
        <f>+IF(ISNUMBER(DATA!W1052),DATA!W1052,"n/a")</f>
        <v>1.66141646559591E-2</v>
      </c>
      <c r="I3853" s="87">
        <f>+IF(ISNUMBER(DATA!AF1052),DATA!AF1052,"n/a")</f>
        <v>6.2519521412405101</v>
      </c>
      <c r="J3853" s="77">
        <f>+IF(ISNUMBER(DATA!AG1052),DATA!AG1052,"n/a")</f>
        <v>4.19973762756191E-2</v>
      </c>
      <c r="K3853" s="87">
        <f>+IF(ISNUMBER(DATA!AP1052),DATA!AP1052,"n/a")</f>
        <v>6.1706536495584796</v>
      </c>
      <c r="L3853" s="77">
        <f>+IF(ISNUMBER(DATA!AQ1052),DATA!AQ1052,"n/a")</f>
        <v>7.7878079686870605E-2</v>
      </c>
      <c r="M3853" s="66"/>
      <c r="N3853" s="66"/>
      <c r="O3853" s="66"/>
      <c r="P3853" s="66"/>
      <c r="Q3853" s="66"/>
      <c r="S3853" s="70"/>
      <c r="U3853" s="70"/>
      <c r="W3853" s="70"/>
      <c r="Y3853" s="70"/>
    </row>
    <row r="3854" spans="1:25" s="69" customFormat="1" x14ac:dyDescent="0.2">
      <c r="A3854" s="66" t="s">
        <v>28</v>
      </c>
      <c r="B3854" s="66" t="s">
        <v>24</v>
      </c>
      <c r="C3854" s="66" t="s">
        <v>10</v>
      </c>
      <c r="D3854" s="66" t="s">
        <v>293</v>
      </c>
      <c r="E3854" s="87">
        <f>+IF(ISNUMBER(DATA!L1053),DATA!L1053,"n/a")</f>
        <v>5.1851183843494999</v>
      </c>
      <c r="F3854" s="77">
        <f>+IF(ISNUMBER(DATA!M1053),DATA!M1053,"n/a")</f>
        <v>0.51177192542314198</v>
      </c>
      <c r="G3854" s="87">
        <f>+IF(ISNUMBER(DATA!V1053),DATA!V1053,"n/a")</f>
        <v>4.0457526125604799</v>
      </c>
      <c r="H3854" s="77">
        <f>+IF(ISNUMBER(DATA!W1053),DATA!W1053,"n/a")</f>
        <v>-4.6712513546401699E-2</v>
      </c>
      <c r="I3854" s="87">
        <f>+IF(ISNUMBER(DATA!AF1053),DATA!AF1053,"n/a")</f>
        <v>4.0064640027812501</v>
      </c>
      <c r="J3854" s="77">
        <f>+IF(ISNUMBER(DATA!AG1053),DATA!AG1053,"n/a")</f>
        <v>-1.36417822830806E-2</v>
      </c>
      <c r="K3854" s="87">
        <f>+IF(ISNUMBER(DATA!AP1053),DATA!AP1053,"n/a")</f>
        <v>4.2732525903099496</v>
      </c>
      <c r="L3854" s="77">
        <f>+IF(ISNUMBER(DATA!AQ1053),DATA!AQ1053,"n/a")</f>
        <v>0.210001061079687</v>
      </c>
      <c r="M3854" s="66"/>
      <c r="N3854" s="66"/>
      <c r="O3854" s="66"/>
      <c r="P3854" s="66"/>
      <c r="Q3854" s="66"/>
      <c r="S3854" s="70"/>
      <c r="U3854" s="70"/>
      <c r="W3854" s="70"/>
      <c r="Y3854" s="70"/>
    </row>
    <row r="3855" spans="1:25" s="69" customFormat="1" x14ac:dyDescent="0.2">
      <c r="A3855" s="66" t="s">
        <v>28</v>
      </c>
      <c r="B3855" s="66" t="s">
        <v>24</v>
      </c>
      <c r="C3855" s="66" t="s">
        <v>10</v>
      </c>
      <c r="D3855" s="66" t="s">
        <v>294</v>
      </c>
      <c r="E3855" s="87">
        <f>+IF(ISNUMBER(DATA!L1054),DATA!L1054,"n/a")</f>
        <v>6.5130747823038098</v>
      </c>
      <c r="F3855" s="77">
        <f>+IF(ISNUMBER(DATA!M1054),DATA!M1054,"n/a")</f>
        <v>-0.27390007315567999</v>
      </c>
      <c r="G3855" s="87">
        <f>+IF(ISNUMBER(DATA!V1054),DATA!V1054,"n/a")</f>
        <v>6.9836913313730999</v>
      </c>
      <c r="H3855" s="77">
        <f>+IF(ISNUMBER(DATA!W1054),DATA!W1054,"n/a")</f>
        <v>-0.19705133982363501</v>
      </c>
      <c r="I3855" s="87">
        <f>+IF(ISNUMBER(DATA!AF1054),DATA!AF1054,"n/a")</f>
        <v>7.1295885510382</v>
      </c>
      <c r="J3855" s="77">
        <f>+IF(ISNUMBER(DATA!AG1054),DATA!AG1054,"n/a")</f>
        <v>-0.18603174375741599</v>
      </c>
      <c r="K3855" s="87">
        <f>+IF(ISNUMBER(DATA!AP1054),DATA!AP1054,"n/a")</f>
        <v>7.4857539915093403</v>
      </c>
      <c r="L3855" s="77">
        <f>+IF(ISNUMBER(DATA!AQ1054),DATA!AQ1054,"n/a")</f>
        <v>-0.140280189498553</v>
      </c>
      <c r="M3855" s="66"/>
      <c r="N3855" s="66"/>
      <c r="O3855" s="66"/>
      <c r="P3855" s="66"/>
      <c r="Q3855" s="66"/>
      <c r="S3855" s="70"/>
      <c r="U3855" s="70"/>
      <c r="W3855" s="70"/>
      <c r="Y3855" s="70"/>
    </row>
    <row r="3856" spans="1:25" s="69" customFormat="1" x14ac:dyDescent="0.2">
      <c r="A3856" s="66" t="s">
        <v>28</v>
      </c>
      <c r="B3856" s="66" t="s">
        <v>24</v>
      </c>
      <c r="C3856" s="66" t="s">
        <v>10</v>
      </c>
      <c r="D3856" s="66" t="s">
        <v>295</v>
      </c>
      <c r="E3856" s="87">
        <f>+IF(ISNUMBER(DATA!L1055),DATA!L1055,"n/a")</f>
        <v>7.8196300369963003</v>
      </c>
      <c r="F3856" s="77">
        <f>+IF(ISNUMBER(DATA!M1055),DATA!M1055,"n/a")</f>
        <v>0.25505617775802097</v>
      </c>
      <c r="G3856" s="87">
        <f>+IF(ISNUMBER(DATA!V1055),DATA!V1055,"n/a")</f>
        <v>7.5980197558682097</v>
      </c>
      <c r="H3856" s="77">
        <f>+IF(ISNUMBER(DATA!W1055),DATA!W1055,"n/a")</f>
        <v>0.15126387694825</v>
      </c>
      <c r="I3856" s="87">
        <f>+IF(ISNUMBER(DATA!AF1055),DATA!AF1055,"n/a")</f>
        <v>7.4379309901745003</v>
      </c>
      <c r="J3856" s="77">
        <f>+IF(ISNUMBER(DATA!AG1055),DATA!AG1055,"n/a")</f>
        <v>7.9148985592521398E-2</v>
      </c>
      <c r="K3856" s="87">
        <f>+IF(ISNUMBER(DATA!AP1055),DATA!AP1055,"n/a")</f>
        <v>7.3203029975266602</v>
      </c>
      <c r="L3856" s="77">
        <f>+IF(ISNUMBER(DATA!AQ1055),DATA!AQ1055,"n/a")</f>
        <v>4.8433670260898898E-2</v>
      </c>
      <c r="M3856" s="66"/>
      <c r="N3856" s="66"/>
      <c r="O3856" s="66"/>
      <c r="P3856" s="66"/>
      <c r="Q3856" s="66"/>
      <c r="S3856" s="70"/>
      <c r="U3856" s="70"/>
      <c r="W3856" s="70"/>
      <c r="Y3856" s="70"/>
    </row>
    <row r="3857" spans="1:25" s="69" customFormat="1" x14ac:dyDescent="0.2">
      <c r="A3857" s="66" t="s">
        <v>28</v>
      </c>
      <c r="B3857" s="66" t="s">
        <v>24</v>
      </c>
      <c r="C3857" s="66" t="s">
        <v>10</v>
      </c>
      <c r="D3857" s="66" t="s">
        <v>296</v>
      </c>
      <c r="E3857" s="87">
        <f>+IF(ISNUMBER(DATA!L1056),DATA!L1056,"n/a")</f>
        <v>7.5816078677831902</v>
      </c>
      <c r="F3857" s="77">
        <f>+IF(ISNUMBER(DATA!M1056),DATA!M1056,"n/a")</f>
        <v>0.26866355186677998</v>
      </c>
      <c r="G3857" s="87">
        <f>+IF(ISNUMBER(DATA!V1056),DATA!V1056,"n/a")</f>
        <v>7.0622986994291104</v>
      </c>
      <c r="H3857" s="77">
        <f>+IF(ISNUMBER(DATA!W1056),DATA!W1056,"n/a")</f>
        <v>0.11789190421118501</v>
      </c>
      <c r="I3857" s="87">
        <f>+IF(ISNUMBER(DATA!AF1056),DATA!AF1056,"n/a")</f>
        <v>6.7816134667686399</v>
      </c>
      <c r="J3857" s="77">
        <f>+IF(ISNUMBER(DATA!AG1056),DATA!AG1056,"n/a")</f>
        <v>2.2323504246090399E-3</v>
      </c>
      <c r="K3857" s="87">
        <f>+IF(ISNUMBER(DATA!AP1056),DATA!AP1056,"n/a")</f>
        <v>6.6598263255188899</v>
      </c>
      <c r="L3857" s="77">
        <f>+IF(ISNUMBER(DATA!AQ1056),DATA!AQ1056,"n/a")</f>
        <v>-6.3890288458273201E-2</v>
      </c>
      <c r="M3857" s="66"/>
      <c r="N3857" s="66"/>
      <c r="O3857" s="66"/>
      <c r="P3857" s="66"/>
      <c r="Q3857" s="66"/>
      <c r="S3857" s="70"/>
      <c r="U3857" s="70"/>
      <c r="W3857" s="70"/>
      <c r="Y3857" s="70"/>
    </row>
    <row r="3858" spans="1:25" s="69" customFormat="1" x14ac:dyDescent="0.2">
      <c r="A3858" s="66" t="s">
        <v>28</v>
      </c>
      <c r="B3858" s="66" t="s">
        <v>24</v>
      </c>
      <c r="C3858" s="66" t="s">
        <v>10</v>
      </c>
      <c r="D3858" s="66" t="s">
        <v>297</v>
      </c>
      <c r="E3858" s="87">
        <f>+IF(ISNUMBER(DATA!L1057),DATA!L1057,"n/a")</f>
        <v>7.9449102013447197</v>
      </c>
      <c r="F3858" s="77">
        <f>+IF(ISNUMBER(DATA!M1057),DATA!M1057,"n/a")</f>
        <v>2.6779448766278299E-2</v>
      </c>
      <c r="G3858" s="87">
        <f>+IF(ISNUMBER(DATA!V1057),DATA!V1057,"n/a")</f>
        <v>7.97019479514449</v>
      </c>
      <c r="H3858" s="77">
        <f>+IF(ISNUMBER(DATA!W1057),DATA!W1057,"n/a")</f>
        <v>3.5366916825166302E-2</v>
      </c>
      <c r="I3858" s="87">
        <f>+IF(ISNUMBER(DATA!AF1057),DATA!AF1057,"n/a")</f>
        <v>7.9796603727818303</v>
      </c>
      <c r="J3858" s="77">
        <f>+IF(ISNUMBER(DATA!AG1057),DATA!AG1057,"n/a")</f>
        <v>4.6143344431590502E-2</v>
      </c>
      <c r="K3858" s="87">
        <f>+IF(ISNUMBER(DATA!AP1057),DATA!AP1057,"n/a")</f>
        <v>8.0219400138746906</v>
      </c>
      <c r="L3858" s="77">
        <f>+IF(ISNUMBER(DATA!AQ1057),DATA!AQ1057,"n/a")</f>
        <v>4.1002284270215697E-2</v>
      </c>
      <c r="M3858" s="66"/>
      <c r="N3858" s="66"/>
      <c r="O3858" s="66"/>
      <c r="P3858" s="66"/>
      <c r="Q3858" s="66"/>
      <c r="S3858" s="70"/>
      <c r="U3858" s="70"/>
      <c r="W3858" s="70"/>
      <c r="Y3858" s="70"/>
    </row>
    <row r="3859" spans="1:25" s="69" customFormat="1" x14ac:dyDescent="0.2">
      <c r="A3859" s="66" t="s">
        <v>28</v>
      </c>
      <c r="B3859" s="66" t="s">
        <v>24</v>
      </c>
      <c r="C3859" s="66" t="s">
        <v>10</v>
      </c>
      <c r="D3859" s="66" t="s">
        <v>298</v>
      </c>
      <c r="E3859" s="87">
        <f>+IF(ISNUMBER(DATA!L1058),DATA!L1058,"n/a")</f>
        <v>3.3765033808206102</v>
      </c>
      <c r="F3859" s="77">
        <f>+IF(ISNUMBER(DATA!M1058),DATA!M1058,"n/a")</f>
        <v>-0.28782924091161399</v>
      </c>
      <c r="G3859" s="87">
        <f>+IF(ISNUMBER(DATA!V1058),DATA!V1058,"n/a")</f>
        <v>3.5345061613704098</v>
      </c>
      <c r="H3859" s="77">
        <f>+IF(ISNUMBER(DATA!W1058),DATA!W1058,"n/a")</f>
        <v>-0.26531825570793299</v>
      </c>
      <c r="I3859" s="87">
        <f>+IF(ISNUMBER(DATA!AF1058),DATA!AF1058,"n/a")</f>
        <v>3.5625087014421402</v>
      </c>
      <c r="J3859" s="77">
        <f>+IF(ISNUMBER(DATA!AG1058),DATA!AG1058,"n/a")</f>
        <v>-0.27501526668060799</v>
      </c>
      <c r="K3859" s="87">
        <f>+IF(ISNUMBER(DATA!AP1058),DATA!AP1058,"n/a")</f>
        <v>3.8503795226876698</v>
      </c>
      <c r="L3859" s="77">
        <f>+IF(ISNUMBER(DATA!AQ1058),DATA!AQ1058,"n/a")</f>
        <v>-0.33015576135777502</v>
      </c>
      <c r="M3859" s="66"/>
      <c r="N3859" s="66"/>
      <c r="O3859" s="66"/>
      <c r="P3859" s="66"/>
      <c r="Q3859" s="66"/>
      <c r="S3859" s="70"/>
      <c r="U3859" s="70"/>
      <c r="W3859" s="70"/>
      <c r="Y3859" s="70"/>
    </row>
    <row r="3860" spans="1:25" s="69" customFormat="1" x14ac:dyDescent="0.2">
      <c r="A3860" s="66" t="s">
        <v>28</v>
      </c>
      <c r="B3860" s="66" t="s">
        <v>24</v>
      </c>
      <c r="C3860" s="66" t="s">
        <v>10</v>
      </c>
      <c r="D3860" s="66" t="s">
        <v>299</v>
      </c>
      <c r="E3860" s="87">
        <f>+IF(ISNUMBER(DATA!L1059),DATA!L1059,"n/a")</f>
        <v>2.4296609624880001</v>
      </c>
      <c r="F3860" s="77">
        <f>+IF(ISNUMBER(DATA!M1059),DATA!M1059,"n/a")</f>
        <v>-0.114941185833347</v>
      </c>
      <c r="G3860" s="87">
        <f>+IF(ISNUMBER(DATA!V1059),DATA!V1059,"n/a")</f>
        <v>2.51079376724894</v>
      </c>
      <c r="H3860" s="77">
        <f>+IF(ISNUMBER(DATA!W1059),DATA!W1059,"n/a")</f>
        <v>-0.18044144159124001</v>
      </c>
      <c r="I3860" s="87">
        <f>+IF(ISNUMBER(DATA!AF1059),DATA!AF1059,"n/a")</f>
        <v>2.55976354843341</v>
      </c>
      <c r="J3860" s="77">
        <f>+IF(ISNUMBER(DATA!AG1059),DATA!AG1059,"n/a")</f>
        <v>-0.17383359669786</v>
      </c>
      <c r="K3860" s="87">
        <f>+IF(ISNUMBER(DATA!AP1059),DATA!AP1059,"n/a")</f>
        <v>2.61885502604542</v>
      </c>
      <c r="L3860" s="77">
        <f>+IF(ISNUMBER(DATA!AQ1059),DATA!AQ1059,"n/a")</f>
        <v>-0.13069443634421801</v>
      </c>
      <c r="M3860" s="66"/>
      <c r="N3860" s="66"/>
      <c r="O3860" s="66"/>
      <c r="P3860" s="66"/>
      <c r="Q3860" s="66"/>
      <c r="S3860" s="70"/>
      <c r="U3860" s="70"/>
      <c r="W3860" s="70"/>
      <c r="Y3860" s="70"/>
    </row>
    <row r="3861" spans="1:25" s="69" customFormat="1" x14ac:dyDescent="0.2">
      <c r="A3861" s="66" t="s">
        <v>28</v>
      </c>
      <c r="B3861" s="66" t="s">
        <v>24</v>
      </c>
      <c r="C3861" s="66" t="s">
        <v>10</v>
      </c>
      <c r="D3861" s="66" t="s">
        <v>300</v>
      </c>
      <c r="E3861" s="87">
        <f>+IF(ISNUMBER(DATA!L1060),DATA!L1060,"n/a")</f>
        <v>5.9556781272028303</v>
      </c>
      <c r="F3861" s="77">
        <f>+IF(ISNUMBER(DATA!M1060),DATA!M1060,"n/a")</f>
        <v>2.0169872899627302E-2</v>
      </c>
      <c r="G3861" s="87">
        <f>+IF(ISNUMBER(DATA!V1060),DATA!V1060,"n/a")</f>
        <v>5.8858134578995003</v>
      </c>
      <c r="H3861" s="77">
        <f>+IF(ISNUMBER(DATA!W1060),DATA!W1060,"n/a")</f>
        <v>1.24546502083381E-2</v>
      </c>
      <c r="I3861" s="87">
        <f>+IF(ISNUMBER(DATA!AF1060),DATA!AF1060,"n/a")</f>
        <v>5.7991060938263104</v>
      </c>
      <c r="J3861" s="77">
        <f>+IF(ISNUMBER(DATA!AG1060),DATA!AG1060,"n/a")</f>
        <v>3.9719740736693003E-3</v>
      </c>
      <c r="K3861" s="87">
        <f>+IF(ISNUMBER(DATA!AP1060),DATA!AP1060,"n/a")</f>
        <v>5.6697930658290803</v>
      </c>
      <c r="L3861" s="77">
        <f>+IF(ISNUMBER(DATA!AQ1060),DATA!AQ1060,"n/a")</f>
        <v>-2.9133610323968901E-2</v>
      </c>
      <c r="M3861" s="66"/>
      <c r="N3861" s="66"/>
      <c r="O3861" s="66"/>
      <c r="P3861" s="66"/>
      <c r="Q3861" s="66"/>
      <c r="S3861" s="70"/>
      <c r="U3861" s="70"/>
      <c r="W3861" s="70"/>
      <c r="Y3861" s="70"/>
    </row>
    <row r="3862" spans="1:25" s="69" customFormat="1" x14ac:dyDescent="0.2">
      <c r="A3862" s="66" t="s">
        <v>28</v>
      </c>
      <c r="B3862" s="66" t="s">
        <v>24</v>
      </c>
      <c r="C3862" s="66" t="s">
        <v>10</v>
      </c>
      <c r="D3862" s="66" t="s">
        <v>301</v>
      </c>
      <c r="E3862" s="87">
        <f>+IF(ISNUMBER(DATA!L1061),DATA!L1061,"n/a")</f>
        <v>6.8847749382299597</v>
      </c>
      <c r="F3862" s="77">
        <f>+IF(ISNUMBER(DATA!M1061),DATA!M1061,"n/a")</f>
        <v>0.11909671457391501</v>
      </c>
      <c r="G3862" s="87">
        <f>+IF(ISNUMBER(DATA!V1061),DATA!V1061,"n/a")</f>
        <v>7.1160640667538804</v>
      </c>
      <c r="H3862" s="77">
        <f>+IF(ISNUMBER(DATA!W1061),DATA!W1061,"n/a")</f>
        <v>0.219248713024248</v>
      </c>
      <c r="I3862" s="87">
        <f>+IF(ISNUMBER(DATA!AF1061),DATA!AF1061,"n/a")</f>
        <v>6.9403935325973301</v>
      </c>
      <c r="J3862" s="77">
        <f>+IF(ISNUMBER(DATA!AG1061),DATA!AG1061,"n/a")</f>
        <v>0.218816503885607</v>
      </c>
      <c r="K3862" s="87">
        <f>+IF(ISNUMBER(DATA!AP1061),DATA!AP1061,"n/a")</f>
        <v>6.8159812780456104</v>
      </c>
      <c r="L3862" s="77">
        <f>+IF(ISNUMBER(DATA!AQ1061),DATA!AQ1061,"n/a")</f>
        <v>0.335450607322477</v>
      </c>
      <c r="M3862" s="66"/>
      <c r="N3862" s="66"/>
      <c r="O3862" s="66"/>
      <c r="P3862" s="66"/>
      <c r="Q3862" s="66"/>
      <c r="S3862" s="70"/>
      <c r="U3862" s="70"/>
      <c r="W3862" s="70"/>
      <c r="Y3862" s="70"/>
    </row>
    <row r="3863" spans="1:25" s="69" customFormat="1" x14ac:dyDescent="0.2">
      <c r="A3863" s="66" t="s">
        <v>28</v>
      </c>
      <c r="B3863" s="66" t="s">
        <v>24</v>
      </c>
      <c r="C3863" s="66" t="s">
        <v>10</v>
      </c>
      <c r="D3863" s="66" t="s">
        <v>302</v>
      </c>
      <c r="E3863" s="87">
        <f>+IF(ISNUMBER(DATA!L1062),DATA!L1062,"n/a")</f>
        <v>6.8983279245175204</v>
      </c>
      <c r="F3863" s="77">
        <f>+IF(ISNUMBER(DATA!M1062),DATA!M1062,"n/a")</f>
        <v>-0.215071332406992</v>
      </c>
      <c r="G3863" s="87">
        <f>+IF(ISNUMBER(DATA!V1062),DATA!V1062,"n/a")</f>
        <v>7.11847296465859</v>
      </c>
      <c r="H3863" s="77">
        <f>+IF(ISNUMBER(DATA!W1062),DATA!W1062,"n/a")</f>
        <v>-0.173298270548467</v>
      </c>
      <c r="I3863" s="87">
        <f>+IF(ISNUMBER(DATA!AF1062),DATA!AF1062,"n/a")</f>
        <v>7.0952081775163496</v>
      </c>
      <c r="J3863" s="77">
        <f>+IF(ISNUMBER(DATA!AG1062),DATA!AG1062,"n/a")</f>
        <v>-0.18073360855430001</v>
      </c>
      <c r="K3863" s="87">
        <f>+IF(ISNUMBER(DATA!AP1062),DATA!AP1062,"n/a")</f>
        <v>7.2046900664700004</v>
      </c>
      <c r="L3863" s="77">
        <f>+IF(ISNUMBER(DATA!AQ1062),DATA!AQ1062,"n/a")</f>
        <v>-0.17111477938932801</v>
      </c>
      <c r="M3863" s="66"/>
      <c r="N3863" s="66"/>
      <c r="O3863" s="66"/>
      <c r="P3863" s="66"/>
      <c r="Q3863" s="66"/>
      <c r="S3863" s="70"/>
      <c r="U3863" s="70"/>
      <c r="W3863" s="70"/>
      <c r="Y3863" s="70"/>
    </row>
    <row r="3864" spans="1:25" s="69" customFormat="1" x14ac:dyDescent="0.2">
      <c r="A3864" s="66" t="s">
        <v>28</v>
      </c>
      <c r="B3864" s="66" t="s">
        <v>24</v>
      </c>
      <c r="C3864" s="66" t="s">
        <v>10</v>
      </c>
      <c r="D3864" s="66" t="s">
        <v>303</v>
      </c>
      <c r="E3864" s="87">
        <f>+IF(ISNUMBER(DATA!L1063),DATA!L1063,"n/a")</f>
        <v>4.1080221772604304</v>
      </c>
      <c r="F3864" s="77">
        <f>+IF(ISNUMBER(DATA!M1063),DATA!M1063,"n/a")</f>
        <v>0.419027317632018</v>
      </c>
      <c r="G3864" s="87">
        <f>+IF(ISNUMBER(DATA!V1063),DATA!V1063,"n/a")</f>
        <v>3.4005781641852599</v>
      </c>
      <c r="H3864" s="77">
        <f>+IF(ISNUMBER(DATA!W1063),DATA!W1063,"n/a")</f>
        <v>-6.8629969211816605E-2</v>
      </c>
      <c r="I3864" s="87">
        <f>+IF(ISNUMBER(DATA!AF1063),DATA!AF1063,"n/a")</f>
        <v>3.38372595608356</v>
      </c>
      <c r="J3864" s="77">
        <f>+IF(ISNUMBER(DATA!AG1063),DATA!AG1063,"n/a")</f>
        <v>-4.41262855327638E-2</v>
      </c>
      <c r="K3864" s="87">
        <f>+IF(ISNUMBER(DATA!AP1063),DATA!AP1063,"n/a")</f>
        <v>3.6676516284215399</v>
      </c>
      <c r="L3864" s="77">
        <f>+IF(ISNUMBER(DATA!AQ1063),DATA!AQ1063,"n/a")</f>
        <v>9.1063769121364505E-2</v>
      </c>
      <c r="M3864" s="66"/>
      <c r="N3864" s="66"/>
      <c r="O3864" s="66"/>
      <c r="P3864" s="66"/>
      <c r="Q3864" s="66"/>
      <c r="S3864" s="70"/>
      <c r="U3864" s="70"/>
      <c r="W3864" s="70"/>
      <c r="Y3864" s="70"/>
    </row>
    <row r="3865" spans="1:25" s="69" customFormat="1" x14ac:dyDescent="0.2">
      <c r="A3865" s="66" t="s">
        <v>28</v>
      </c>
      <c r="B3865" s="66" t="s">
        <v>24</v>
      </c>
      <c r="C3865" s="66" t="s">
        <v>10</v>
      </c>
      <c r="D3865" s="66" t="s">
        <v>304</v>
      </c>
      <c r="E3865" s="87">
        <f>+IF(ISNUMBER(DATA!L1064),DATA!L1064,"n/a")</f>
        <v>2.97808859607292</v>
      </c>
      <c r="F3865" s="77">
        <f>+IF(ISNUMBER(DATA!M1064),DATA!M1064,"n/a")</f>
        <v>-7.7258941272510595E-2</v>
      </c>
      <c r="G3865" s="87">
        <f>+IF(ISNUMBER(DATA!V1064),DATA!V1064,"n/a")</f>
        <v>2.9485506641980201</v>
      </c>
      <c r="H3865" s="77">
        <f>+IF(ISNUMBER(DATA!W1064),DATA!W1064,"n/a")</f>
        <v>-0.12378545482806901</v>
      </c>
      <c r="I3865" s="87">
        <f>+IF(ISNUMBER(DATA!AF1064),DATA!AF1064,"n/a")</f>
        <v>3.0971745196542302</v>
      </c>
      <c r="J3865" s="77">
        <f>+IF(ISNUMBER(DATA!AG1064),DATA!AG1064,"n/a")</f>
        <v>-7.8924882086704895E-2</v>
      </c>
      <c r="K3865" s="87">
        <f>+IF(ISNUMBER(DATA!AP1064),DATA!AP1064,"n/a")</f>
        <v>3.4014360496465899</v>
      </c>
      <c r="L3865" s="77">
        <f>+IF(ISNUMBER(DATA!AQ1064),DATA!AQ1064,"n/a")</f>
        <v>-3.0474401771528301E-2</v>
      </c>
      <c r="M3865" s="66"/>
      <c r="N3865" s="66"/>
      <c r="O3865" s="66"/>
      <c r="P3865" s="66"/>
      <c r="Q3865" s="66"/>
      <c r="S3865" s="70"/>
      <c r="U3865" s="70"/>
      <c r="W3865" s="70"/>
      <c r="Y3865" s="70"/>
    </row>
    <row r="3866" spans="1:25" s="69" customFormat="1" x14ac:dyDescent="0.2">
      <c r="A3866" s="66" t="s">
        <v>28</v>
      </c>
      <c r="B3866" s="66" t="s">
        <v>24</v>
      </c>
      <c r="C3866" s="66" t="s">
        <v>10</v>
      </c>
      <c r="D3866" s="66" t="s">
        <v>305</v>
      </c>
      <c r="E3866" s="87">
        <f>+IF(ISNUMBER(DATA!L1065),DATA!L1065,"n/a")</f>
        <v>2.9806917267508299</v>
      </c>
      <c r="F3866" s="77">
        <f>+IF(ISNUMBER(DATA!M1065),DATA!M1065,"n/a")</f>
        <v>0.27202004965176901</v>
      </c>
      <c r="G3866" s="87">
        <f>+IF(ISNUMBER(DATA!V1065),DATA!V1065,"n/a")</f>
        <v>3.0574179712716001</v>
      </c>
      <c r="H3866" s="77">
        <f>+IF(ISNUMBER(DATA!W1065),DATA!W1065,"n/a")</f>
        <v>0.33439249649443697</v>
      </c>
      <c r="I3866" s="87">
        <f>+IF(ISNUMBER(DATA!AF1065),DATA!AF1065,"n/a")</f>
        <v>3.0329347831258802</v>
      </c>
      <c r="J3866" s="77">
        <f>+IF(ISNUMBER(DATA!AG1065),DATA!AG1065,"n/a")</f>
        <v>0.398932689603758</v>
      </c>
      <c r="K3866" s="87">
        <f>+IF(ISNUMBER(DATA!AP1065),DATA!AP1065,"n/a")</f>
        <v>2.6820923797937901</v>
      </c>
      <c r="L3866" s="77">
        <f>+IF(ISNUMBER(DATA!AQ1065),DATA!AQ1065,"n/a")</f>
        <v>0.31035528260295703</v>
      </c>
      <c r="M3866" s="66"/>
      <c r="N3866" s="66"/>
      <c r="O3866" s="66"/>
      <c r="P3866" s="66"/>
      <c r="Q3866" s="66"/>
      <c r="S3866" s="70"/>
      <c r="U3866" s="70"/>
      <c r="W3866" s="70"/>
      <c r="Y3866" s="70"/>
    </row>
    <row r="3867" spans="1:25" s="69" customFormat="1" x14ac:dyDescent="0.2">
      <c r="A3867" s="66" t="s">
        <v>28</v>
      </c>
      <c r="B3867" s="66" t="s">
        <v>24</v>
      </c>
      <c r="C3867" s="66" t="s">
        <v>10</v>
      </c>
      <c r="D3867" s="66" t="s">
        <v>306</v>
      </c>
      <c r="E3867" s="87">
        <f>+IF(ISNUMBER(DATA!L1066),DATA!L1066,"n/a")</f>
        <v>6.03144315809672</v>
      </c>
      <c r="F3867" s="77">
        <f>+IF(ISNUMBER(DATA!M1066),DATA!M1066,"n/a")</f>
        <v>-0.118498101782346</v>
      </c>
      <c r="G3867" s="87">
        <f>+IF(ISNUMBER(DATA!V1066),DATA!V1066,"n/a")</f>
        <v>6.0504062884659202</v>
      </c>
      <c r="H3867" s="77">
        <f>+IF(ISNUMBER(DATA!W1066),DATA!W1066,"n/a")</f>
        <v>-0.12140025670669501</v>
      </c>
      <c r="I3867" s="87">
        <f>+IF(ISNUMBER(DATA!AF1066),DATA!AF1066,"n/a")</f>
        <v>6.1146714620109801</v>
      </c>
      <c r="J3867" s="77">
        <f>+IF(ISNUMBER(DATA!AG1066),DATA!AG1066,"n/a")</f>
        <v>-0.11124134892788</v>
      </c>
      <c r="K3867" s="87">
        <f>+IF(ISNUMBER(DATA!AP1066),DATA!AP1066,"n/a")</f>
        <v>6.48179310230526</v>
      </c>
      <c r="L3867" s="77">
        <f>+IF(ISNUMBER(DATA!AQ1066),DATA!AQ1066,"n/a")</f>
        <v>-8.8426576857955602E-2</v>
      </c>
      <c r="M3867" s="66"/>
      <c r="N3867" s="66"/>
      <c r="O3867" s="66"/>
      <c r="P3867" s="66"/>
      <c r="Q3867" s="66"/>
      <c r="S3867" s="70"/>
      <c r="U3867" s="70"/>
      <c r="W3867" s="70"/>
      <c r="Y3867" s="70"/>
    </row>
    <row r="3868" spans="1:25" s="69" customFormat="1" x14ac:dyDescent="0.2">
      <c r="A3868" s="66" t="s">
        <v>28</v>
      </c>
      <c r="B3868" s="66" t="s">
        <v>24</v>
      </c>
      <c r="C3868" s="66" t="s">
        <v>10</v>
      </c>
      <c r="D3868" s="66" t="s">
        <v>307</v>
      </c>
      <c r="E3868" s="87">
        <f>+IF(ISNUMBER(DATA!L1067),DATA!L1067,"n/a")</f>
        <v>6.5532832918669497</v>
      </c>
      <c r="F3868" s="77">
        <f>+IF(ISNUMBER(DATA!M1067),DATA!M1067,"n/a")</f>
        <v>1.9326545166107E-3</v>
      </c>
      <c r="G3868" s="87">
        <f>+IF(ISNUMBER(DATA!V1067),DATA!V1067,"n/a")</f>
        <v>6.5773986093139198</v>
      </c>
      <c r="H3868" s="77">
        <f>+IF(ISNUMBER(DATA!W1067),DATA!W1067,"n/a")</f>
        <v>1.3967116262672399E-2</v>
      </c>
      <c r="I3868" s="87">
        <f>+IF(ISNUMBER(DATA!AF1067),DATA!AF1067,"n/a")</f>
        <v>6.5928097205451204</v>
      </c>
      <c r="J3868" s="77">
        <f>+IF(ISNUMBER(DATA!AG1067),DATA!AG1067,"n/a")</f>
        <v>4.1519110556601201E-2</v>
      </c>
      <c r="K3868" s="87">
        <f>+IF(ISNUMBER(DATA!AP1067),DATA!AP1067,"n/a")</f>
        <v>6.5191947507575598</v>
      </c>
      <c r="L3868" s="77">
        <f>+IF(ISNUMBER(DATA!AQ1067),DATA!AQ1067,"n/a")</f>
        <v>5.5269030163855197E-2</v>
      </c>
      <c r="M3868" s="66"/>
      <c r="N3868" s="66"/>
      <c r="O3868" s="66"/>
      <c r="P3868" s="66"/>
      <c r="Q3868" s="66"/>
      <c r="S3868" s="70"/>
      <c r="U3868" s="70"/>
      <c r="W3868" s="70"/>
      <c r="Y3868" s="70"/>
    </row>
    <row r="3869" spans="1:25" s="69" customFormat="1" x14ac:dyDescent="0.2">
      <c r="A3869" s="66" t="s">
        <v>28</v>
      </c>
      <c r="B3869" s="66" t="s">
        <v>24</v>
      </c>
      <c r="C3869" s="66" t="s">
        <v>10</v>
      </c>
      <c r="D3869" s="66" t="s">
        <v>308</v>
      </c>
      <c r="E3869" s="87">
        <f>+IF(ISNUMBER(DATA!L1068),DATA!L1068,"n/a")</f>
        <v>4.7952409301654297</v>
      </c>
      <c r="F3869" s="77">
        <f>+IF(ISNUMBER(DATA!M1068),DATA!M1068,"n/a")</f>
        <v>-0.14938342529027801</v>
      </c>
      <c r="G3869" s="87">
        <f>+IF(ISNUMBER(DATA!V1068),DATA!V1068,"n/a")</f>
        <v>4.8991895014288698</v>
      </c>
      <c r="H3869" s="77">
        <f>+IF(ISNUMBER(DATA!W1068),DATA!W1068,"n/a")</f>
        <v>-0.13574210865730699</v>
      </c>
      <c r="I3869" s="87">
        <f>+IF(ISNUMBER(DATA!AF1068),DATA!AF1068,"n/a")</f>
        <v>5.02603982521339</v>
      </c>
      <c r="J3869" s="77">
        <f>+IF(ISNUMBER(DATA!AG1068),DATA!AG1068,"n/a")</f>
        <v>-0.11184230777498499</v>
      </c>
      <c r="K3869" s="87">
        <f>+IF(ISNUMBER(DATA!AP1068),DATA!AP1068,"n/a")</f>
        <v>5.34087251765955</v>
      </c>
      <c r="L3869" s="77">
        <f>+IF(ISNUMBER(DATA!AQ1068),DATA!AQ1068,"n/a")</f>
        <v>-9.4667885746612807E-2</v>
      </c>
      <c r="M3869" s="66"/>
      <c r="N3869" s="66"/>
      <c r="O3869" s="66"/>
      <c r="P3869" s="66"/>
      <c r="Q3869" s="66"/>
      <c r="S3869" s="70"/>
      <c r="U3869" s="70"/>
      <c r="W3869" s="70"/>
      <c r="Y3869" s="70"/>
    </row>
    <row r="3870" spans="1:25" s="69" customFormat="1" x14ac:dyDescent="0.2">
      <c r="A3870" s="66" t="s">
        <v>28</v>
      </c>
      <c r="B3870" s="66" t="s">
        <v>24</v>
      </c>
      <c r="C3870" s="66" t="s">
        <v>10</v>
      </c>
      <c r="D3870" s="66" t="s">
        <v>309</v>
      </c>
      <c r="E3870" s="87">
        <f>+IF(ISNUMBER(DATA!L1069),DATA!L1069,"n/a")</f>
        <v>5.4512023872213398</v>
      </c>
      <c r="F3870" s="77">
        <f>+IF(ISNUMBER(DATA!M1069),DATA!M1069,"n/a")</f>
        <v>-0.111276719138981</v>
      </c>
      <c r="G3870" s="87">
        <f>+IF(ISNUMBER(DATA!V1069),DATA!V1069,"n/a")</f>
        <v>5.5137453602487598</v>
      </c>
      <c r="H3870" s="77">
        <f>+IF(ISNUMBER(DATA!W1069),DATA!W1069,"n/a")</f>
        <v>-0.102662129054157</v>
      </c>
      <c r="I3870" s="87">
        <f>+IF(ISNUMBER(DATA!AF1069),DATA!AF1069,"n/a")</f>
        <v>5.6270496759940096</v>
      </c>
      <c r="J3870" s="77">
        <f>+IF(ISNUMBER(DATA!AG1069),DATA!AG1069,"n/a")</f>
        <v>-8.2360969736872805E-2</v>
      </c>
      <c r="K3870" s="87">
        <f>+IF(ISNUMBER(DATA!AP1069),DATA!AP1069,"n/a")</f>
        <v>6.0026868930295096</v>
      </c>
      <c r="L3870" s="77">
        <f>+IF(ISNUMBER(DATA!AQ1069),DATA!AQ1069,"n/a")</f>
        <v>-6.5664463274490201E-2</v>
      </c>
      <c r="M3870" s="66"/>
      <c r="N3870" s="66"/>
      <c r="O3870" s="66"/>
      <c r="P3870" s="66"/>
      <c r="Q3870" s="66"/>
      <c r="S3870" s="70"/>
      <c r="U3870" s="70"/>
      <c r="W3870" s="70"/>
      <c r="Y3870" s="70"/>
    </row>
    <row r="3871" spans="1:25" s="69" customFormat="1" x14ac:dyDescent="0.2">
      <c r="A3871" s="66" t="s">
        <v>28</v>
      </c>
      <c r="B3871" s="66" t="s">
        <v>24</v>
      </c>
      <c r="C3871" s="66" t="s">
        <v>10</v>
      </c>
      <c r="D3871" s="66" t="s">
        <v>310</v>
      </c>
      <c r="E3871" s="87">
        <f>+IF(ISNUMBER(DATA!L1070),DATA!L1070,"n/a")</f>
        <v>6.3538241182759201</v>
      </c>
      <c r="F3871" s="77">
        <f>+IF(ISNUMBER(DATA!M1070),DATA!M1070,"n/a")</f>
        <v>9.1252593394502104E-2</v>
      </c>
      <c r="G3871" s="87">
        <f>+IF(ISNUMBER(DATA!V1070),DATA!V1070,"n/a")</f>
        <v>6.3156521485791002</v>
      </c>
      <c r="H3871" s="77">
        <f>+IF(ISNUMBER(DATA!W1070),DATA!W1070,"n/a")</f>
        <v>8.2758292717780596E-2</v>
      </c>
      <c r="I3871" s="87">
        <f>+IF(ISNUMBER(DATA!AF1070),DATA!AF1070,"n/a")</f>
        <v>6.2512353518326398</v>
      </c>
      <c r="J3871" s="77">
        <f>+IF(ISNUMBER(DATA!AG1070),DATA!AG1070,"n/a")</f>
        <v>8.0617406016776902E-2</v>
      </c>
      <c r="K3871" s="87">
        <f>+IF(ISNUMBER(DATA!AP1070),DATA!AP1070,"n/a")</f>
        <v>6.3935004319791</v>
      </c>
      <c r="L3871" s="77">
        <f>+IF(ISNUMBER(DATA!AQ1070),DATA!AQ1070,"n/a")</f>
        <v>8.5533914624312798E-2</v>
      </c>
      <c r="M3871" s="66"/>
      <c r="N3871" s="66"/>
      <c r="O3871" s="66"/>
      <c r="P3871" s="66"/>
      <c r="Q3871" s="66"/>
      <c r="S3871" s="70"/>
      <c r="U3871" s="70"/>
      <c r="W3871" s="70"/>
      <c r="Y3871" s="70"/>
    </row>
    <row r="3872" spans="1:25" s="69" customFormat="1" x14ac:dyDescent="0.2">
      <c r="A3872" s="66" t="s">
        <v>28</v>
      </c>
      <c r="B3872" s="66" t="s">
        <v>24</v>
      </c>
      <c r="C3872" s="66" t="s">
        <v>10</v>
      </c>
      <c r="D3872" s="66" t="s">
        <v>311</v>
      </c>
      <c r="E3872" s="87">
        <f>+IF(ISNUMBER(DATA!L1071),DATA!L1071,"n/a")</f>
        <v>6.2905426382892102</v>
      </c>
      <c r="F3872" s="77">
        <f>+IF(ISNUMBER(DATA!M1071),DATA!M1071,"n/a")</f>
        <v>2.8885281188987401E-2</v>
      </c>
      <c r="G3872" s="87">
        <f>+IF(ISNUMBER(DATA!V1071),DATA!V1071,"n/a")</f>
        <v>6.3482127159749497</v>
      </c>
      <c r="H3872" s="77">
        <f>+IF(ISNUMBER(DATA!W1071),DATA!W1071,"n/a")</f>
        <v>4.60485122347788E-2</v>
      </c>
      <c r="I3872" s="87">
        <f>+IF(ISNUMBER(DATA!AF1071),DATA!AF1071,"n/a")</f>
        <v>6.3259220501536504</v>
      </c>
      <c r="J3872" s="77">
        <f>+IF(ISNUMBER(DATA!AG1071),DATA!AG1071,"n/a")</f>
        <v>9.5934258303952205E-2</v>
      </c>
      <c r="K3872" s="87">
        <f>+IF(ISNUMBER(DATA!AP1071),DATA!AP1071,"n/a")</f>
        <v>6.2395077302103097</v>
      </c>
      <c r="L3872" s="77">
        <f>+IF(ISNUMBER(DATA!AQ1071),DATA!AQ1071,"n/a")</f>
        <v>0.17319133835147299</v>
      </c>
      <c r="M3872" s="66"/>
      <c r="N3872" s="66"/>
      <c r="O3872" s="66"/>
      <c r="P3872" s="66"/>
      <c r="Q3872" s="66"/>
      <c r="S3872" s="70"/>
      <c r="U3872" s="70"/>
      <c r="W3872" s="70"/>
      <c r="Y3872" s="70"/>
    </row>
    <row r="3873" spans="1:25" s="69" customFormat="1" x14ac:dyDescent="0.2">
      <c r="A3873" s="66" t="s">
        <v>28</v>
      </c>
      <c r="B3873" s="66" t="s">
        <v>24</v>
      </c>
      <c r="C3873" s="66" t="s">
        <v>10</v>
      </c>
      <c r="D3873" s="66" t="s">
        <v>312</v>
      </c>
      <c r="E3873" s="87">
        <f>+IF(ISNUMBER(DATA!L1072),DATA!L1072,"n/a")</f>
        <v>7.1371464735542496</v>
      </c>
      <c r="F3873" s="77">
        <f>+IF(ISNUMBER(DATA!M1072),DATA!M1072,"n/a")</f>
        <v>1.52102628768612E-2</v>
      </c>
      <c r="G3873" s="87">
        <f>+IF(ISNUMBER(DATA!V1072),DATA!V1072,"n/a")</f>
        <v>7.1659136184649297</v>
      </c>
      <c r="H3873" s="77">
        <f>+IF(ISNUMBER(DATA!W1072),DATA!W1072,"n/a")</f>
        <v>2.1934882935989199E-2</v>
      </c>
      <c r="I3873" s="87">
        <f>+IF(ISNUMBER(DATA!AF1072),DATA!AF1072,"n/a")</f>
        <v>7.1146835982210197</v>
      </c>
      <c r="J3873" s="77">
        <f>+IF(ISNUMBER(DATA!AG1072),DATA!AG1072,"n/a")</f>
        <v>4.5889943383176403E-2</v>
      </c>
      <c r="K3873" s="87">
        <f>+IF(ISNUMBER(DATA!AP1072),DATA!AP1072,"n/a")</f>
        <v>7.1193095767127703</v>
      </c>
      <c r="L3873" s="77">
        <f>+IF(ISNUMBER(DATA!AQ1072),DATA!AQ1072,"n/a")</f>
        <v>8.55996063641105E-2</v>
      </c>
      <c r="M3873" s="66"/>
      <c r="N3873" s="66"/>
      <c r="O3873" s="66"/>
      <c r="P3873" s="66"/>
      <c r="Q3873" s="66"/>
      <c r="S3873" s="70"/>
      <c r="U3873" s="70"/>
      <c r="W3873" s="70"/>
      <c r="Y3873" s="70"/>
    </row>
    <row r="3874" spans="1:25" s="69" customFormat="1" x14ac:dyDescent="0.2">
      <c r="A3874" s="66" t="s">
        <v>28</v>
      </c>
      <c r="B3874" s="66" t="s">
        <v>24</v>
      </c>
      <c r="C3874" s="66" t="s">
        <v>10</v>
      </c>
      <c r="D3874" s="66" t="s">
        <v>313</v>
      </c>
      <c r="E3874" s="87">
        <f>+IF(ISNUMBER(DATA!L1073),DATA!L1073,"n/a")</f>
        <v>5.43290395524137</v>
      </c>
      <c r="F3874" s="77">
        <f>+IF(ISNUMBER(DATA!M1073),DATA!M1073,"n/a")</f>
        <v>-2.57588213958281E-3</v>
      </c>
      <c r="G3874" s="87">
        <f>+IF(ISNUMBER(DATA!V1073),DATA!V1073,"n/a")</f>
        <v>5.4267838231824301</v>
      </c>
      <c r="H3874" s="77">
        <f>+IF(ISNUMBER(DATA!W1073),DATA!W1073,"n/a")</f>
        <v>4.0112493998176501E-3</v>
      </c>
      <c r="I3874" s="87">
        <f>+IF(ISNUMBER(DATA!AF1073),DATA!AF1073,"n/a")</f>
        <v>5.4146956705112803</v>
      </c>
      <c r="J3874" s="77">
        <f>+IF(ISNUMBER(DATA!AG1073),DATA!AG1073,"n/a")</f>
        <v>3.0033933808762101E-2</v>
      </c>
      <c r="K3874" s="87">
        <f>+IF(ISNUMBER(DATA!AP1073),DATA!AP1073,"n/a")</f>
        <v>5.3056876077449697</v>
      </c>
      <c r="L3874" s="77">
        <f>+IF(ISNUMBER(DATA!AQ1073),DATA!AQ1073,"n/a")</f>
        <v>6.0983034098068302E-2</v>
      </c>
      <c r="M3874" s="66"/>
      <c r="N3874" s="66"/>
      <c r="O3874" s="66"/>
      <c r="P3874" s="66"/>
      <c r="Q3874" s="66"/>
      <c r="S3874" s="70"/>
      <c r="U3874" s="70"/>
      <c r="W3874" s="70"/>
      <c r="Y3874" s="70"/>
    </row>
    <row r="3875" spans="1:25" s="69" customFormat="1" x14ac:dyDescent="0.2">
      <c r="A3875" s="66" t="s">
        <v>28</v>
      </c>
      <c r="B3875" s="66" t="s">
        <v>24</v>
      </c>
      <c r="C3875" s="66" t="s">
        <v>10</v>
      </c>
      <c r="D3875" s="66" t="s">
        <v>314</v>
      </c>
      <c r="E3875" s="87">
        <f>+IF(ISNUMBER(DATA!L1074),DATA!L1074,"n/a")</f>
        <v>7.2316120498165599</v>
      </c>
      <c r="F3875" s="77">
        <f>+IF(ISNUMBER(DATA!M1074),DATA!M1074,"n/a")</f>
        <v>1.2452282598695101E-2</v>
      </c>
      <c r="G3875" s="87">
        <f>+IF(ISNUMBER(DATA!V1074),DATA!V1074,"n/a")</f>
        <v>7.3640690634228001</v>
      </c>
      <c r="H3875" s="77">
        <f>+IF(ISNUMBER(DATA!W1074),DATA!W1074,"n/a")</f>
        <v>3.0683879972801101E-2</v>
      </c>
      <c r="I3875" s="87">
        <f>+IF(ISNUMBER(DATA!AF1074),DATA!AF1074,"n/a")</f>
        <v>7.4996226057100603</v>
      </c>
      <c r="J3875" s="77">
        <f>+IF(ISNUMBER(DATA!AG1074),DATA!AG1074,"n/a")</f>
        <v>0.20476633339919101</v>
      </c>
      <c r="K3875" s="87">
        <f>+IF(ISNUMBER(DATA!AP1074),DATA!AP1074,"n/a")</f>
        <v>7.36105794323894</v>
      </c>
      <c r="L3875" s="77">
        <f>+IF(ISNUMBER(DATA!AQ1074),DATA!AQ1074,"n/a")</f>
        <v>0.31512616749280697</v>
      </c>
      <c r="M3875" s="66"/>
      <c r="N3875" s="66"/>
      <c r="O3875" s="66"/>
      <c r="P3875" s="66"/>
      <c r="Q3875" s="66"/>
      <c r="S3875" s="70"/>
      <c r="U3875" s="70"/>
      <c r="W3875" s="70"/>
      <c r="Y3875" s="70"/>
    </row>
    <row r="3876" spans="1:25" s="69" customFormat="1" x14ac:dyDescent="0.2">
      <c r="A3876" s="66" t="s">
        <v>28</v>
      </c>
      <c r="B3876" s="66" t="s">
        <v>24</v>
      </c>
      <c r="C3876" s="66" t="s">
        <v>10</v>
      </c>
      <c r="D3876" s="66" t="s">
        <v>315</v>
      </c>
      <c r="E3876" s="87">
        <f>+IF(ISNUMBER(DATA!L1075),DATA!L1075,"n/a")</f>
        <v>6.9088275501003498</v>
      </c>
      <c r="F3876" s="77">
        <f>+IF(ISNUMBER(DATA!M1075),DATA!M1075,"n/a")</f>
        <v>3.2416768290415999E-3</v>
      </c>
      <c r="G3876" s="87">
        <f>+IF(ISNUMBER(DATA!V1075),DATA!V1075,"n/a")</f>
        <v>6.9714605203155404</v>
      </c>
      <c r="H3876" s="77">
        <f>+IF(ISNUMBER(DATA!W1075),DATA!W1075,"n/a")</f>
        <v>2.34074031927992E-2</v>
      </c>
      <c r="I3876" s="87">
        <f>+IF(ISNUMBER(DATA!AF1075),DATA!AF1075,"n/a")</f>
        <v>7.01731224794265</v>
      </c>
      <c r="J3876" s="77">
        <f>+IF(ISNUMBER(DATA!AG1075),DATA!AG1075,"n/a")</f>
        <v>5.1956324194408203E-2</v>
      </c>
      <c r="K3876" s="87">
        <f>+IF(ISNUMBER(DATA!AP1075),DATA!AP1075,"n/a")</f>
        <v>6.9603062716759299</v>
      </c>
      <c r="L3876" s="77">
        <f>+IF(ISNUMBER(DATA!AQ1075),DATA!AQ1075,"n/a")</f>
        <v>4.8239888528451999E-2</v>
      </c>
      <c r="M3876" s="66"/>
      <c r="N3876" s="66"/>
      <c r="O3876" s="66"/>
      <c r="P3876" s="66"/>
      <c r="Q3876" s="66"/>
      <c r="S3876" s="70"/>
      <c r="U3876" s="70"/>
      <c r="W3876" s="70"/>
      <c r="Y3876" s="70"/>
    </row>
    <row r="3877" spans="1:25" s="69" customFormat="1" x14ac:dyDescent="0.2">
      <c r="A3877" s="66" t="s">
        <v>28</v>
      </c>
      <c r="B3877" s="66" t="s">
        <v>24</v>
      </c>
      <c r="C3877" s="66" t="s">
        <v>10</v>
      </c>
      <c r="D3877" s="66" t="s">
        <v>316</v>
      </c>
      <c r="E3877" s="87">
        <f>+IF(ISNUMBER(DATA!L1076),DATA!L1076,"n/a")</f>
        <v>6.1991956833701698</v>
      </c>
      <c r="F3877" s="77">
        <f>+IF(ISNUMBER(DATA!M1076),DATA!M1076,"n/a")</f>
        <v>-0.115831659194346</v>
      </c>
      <c r="G3877" s="87">
        <f>+IF(ISNUMBER(DATA!V1076),DATA!V1076,"n/a")</f>
        <v>6.2643646572931297</v>
      </c>
      <c r="H3877" s="77">
        <f>+IF(ISNUMBER(DATA!W1076),DATA!W1076,"n/a")</f>
        <v>-0.13135611793389701</v>
      </c>
      <c r="I3877" s="87">
        <f>+IF(ISNUMBER(DATA!AF1076),DATA!AF1076,"n/a")</f>
        <v>6.4238334452000103</v>
      </c>
      <c r="J3877" s="77">
        <f>+IF(ISNUMBER(DATA!AG1076),DATA!AG1076,"n/a")</f>
        <v>-0.119000257188381</v>
      </c>
      <c r="K3877" s="87">
        <f>+IF(ISNUMBER(DATA!AP1076),DATA!AP1076,"n/a")</f>
        <v>6.8672698050480996</v>
      </c>
      <c r="L3877" s="77">
        <f>+IF(ISNUMBER(DATA!AQ1076),DATA!AQ1076,"n/a")</f>
        <v>-9.5100349244270299E-2</v>
      </c>
      <c r="M3877" s="66"/>
      <c r="N3877" s="66"/>
      <c r="O3877" s="66"/>
      <c r="P3877" s="66"/>
      <c r="Q3877" s="66"/>
      <c r="S3877" s="70"/>
      <c r="U3877" s="70"/>
      <c r="W3877" s="70"/>
      <c r="Y3877" s="70"/>
    </row>
    <row r="3878" spans="1:25" s="69" customFormat="1" x14ac:dyDescent="0.2">
      <c r="A3878" s="66" t="s">
        <v>28</v>
      </c>
      <c r="B3878" s="66" t="s">
        <v>24</v>
      </c>
      <c r="C3878" s="66" t="s">
        <v>10</v>
      </c>
      <c r="D3878" s="66" t="s">
        <v>317</v>
      </c>
      <c r="E3878" s="87">
        <f>+IF(ISNUMBER(DATA!L1077),DATA!L1077,"n/a")</f>
        <v>6.67689753348417</v>
      </c>
      <c r="F3878" s="77">
        <f>+IF(ISNUMBER(DATA!M1077),DATA!M1077,"n/a")</f>
        <v>7.6716183167082799E-2</v>
      </c>
      <c r="G3878" s="87">
        <f>+IF(ISNUMBER(DATA!V1077),DATA!V1077,"n/a")</f>
        <v>6.7448341000796699</v>
      </c>
      <c r="H3878" s="77">
        <f>+IF(ISNUMBER(DATA!W1077),DATA!W1077,"n/a")</f>
        <v>6.2876844817227301E-2</v>
      </c>
      <c r="I3878" s="87">
        <f>+IF(ISNUMBER(DATA!AF1077),DATA!AF1077,"n/a")</f>
        <v>6.5417856083900601</v>
      </c>
      <c r="J3878" s="77">
        <f>+IF(ISNUMBER(DATA!AG1077),DATA!AG1077,"n/a")</f>
        <v>3.87392328860824E-2</v>
      </c>
      <c r="K3878" s="87">
        <f>+IF(ISNUMBER(DATA!AP1077),DATA!AP1077,"n/a")</f>
        <v>6.4241955151640999</v>
      </c>
      <c r="L3878" s="77">
        <f>+IF(ISNUMBER(DATA!AQ1077),DATA!AQ1077,"n/a")</f>
        <v>3.6429627892550699E-2</v>
      </c>
      <c r="M3878" s="66"/>
      <c r="N3878" s="66"/>
      <c r="O3878" s="66"/>
      <c r="P3878" s="66"/>
      <c r="Q3878" s="66"/>
      <c r="S3878" s="70"/>
      <c r="U3878" s="70"/>
      <c r="W3878" s="70"/>
      <c r="Y3878" s="70"/>
    </row>
    <row r="3879" spans="1:25" s="69" customFormat="1" x14ac:dyDescent="0.2">
      <c r="A3879" s="66" t="s">
        <v>28</v>
      </c>
      <c r="B3879" s="66" t="s">
        <v>24</v>
      </c>
      <c r="C3879" s="66" t="s">
        <v>10</v>
      </c>
      <c r="D3879" s="66" t="s">
        <v>318</v>
      </c>
      <c r="E3879" s="87">
        <f>+IF(ISNUMBER(DATA!L1078),DATA!L1078,"n/a")</f>
        <v>6.8438530181024797</v>
      </c>
      <c r="F3879" s="77">
        <f>+IF(ISNUMBER(DATA!M1078),DATA!M1078,"n/a")</f>
        <v>-0.20785356177148101</v>
      </c>
      <c r="G3879" s="87">
        <f>+IF(ISNUMBER(DATA!V1078),DATA!V1078,"n/a")</f>
        <v>7.2319587611554503</v>
      </c>
      <c r="H3879" s="77">
        <f>+IF(ISNUMBER(DATA!W1078),DATA!W1078,"n/a")</f>
        <v>-0.14609089719555499</v>
      </c>
      <c r="I3879" s="87">
        <f>+IF(ISNUMBER(DATA!AF1078),DATA!AF1078,"n/a")</f>
        <v>7.2727321237100702</v>
      </c>
      <c r="J3879" s="77">
        <f>+IF(ISNUMBER(DATA!AG1078),DATA!AG1078,"n/a")</f>
        <v>-0.13346284496205299</v>
      </c>
      <c r="K3879" s="87">
        <f>+IF(ISNUMBER(DATA!AP1078),DATA!AP1078,"n/a")</f>
        <v>7.5194349373245997</v>
      </c>
      <c r="L3879" s="77">
        <f>+IF(ISNUMBER(DATA!AQ1078),DATA!AQ1078,"n/a")</f>
        <v>-0.111682614873843</v>
      </c>
      <c r="M3879" s="66"/>
      <c r="N3879" s="66"/>
      <c r="O3879" s="66"/>
      <c r="P3879" s="66"/>
      <c r="Q3879" s="66"/>
      <c r="S3879" s="70"/>
      <c r="U3879" s="70"/>
      <c r="W3879" s="70"/>
      <c r="Y3879" s="70"/>
    </row>
    <row r="3880" spans="1:25" s="69" customFormat="1" x14ac:dyDescent="0.2">
      <c r="A3880" s="66" t="s">
        <v>28</v>
      </c>
      <c r="B3880" s="66" t="s">
        <v>24</v>
      </c>
      <c r="C3880" s="66" t="s">
        <v>10</v>
      </c>
      <c r="D3880" s="66" t="s">
        <v>344</v>
      </c>
      <c r="E3880" s="87">
        <f>+IF(ISNUMBER(DATA!L1079),DATA!L1079,"n/a")</f>
        <v>3.73426547376532</v>
      </c>
      <c r="F3880" s="77">
        <f>+IF(ISNUMBER(DATA!M1079),DATA!M1079,"n/a")</f>
        <v>0.60754244581529404</v>
      </c>
      <c r="G3880" s="87">
        <f>+IF(ISNUMBER(DATA!V1079),DATA!V1079,"n/a")</f>
        <v>2.9575596615490198</v>
      </c>
      <c r="H3880" s="77">
        <f>+IF(ISNUMBER(DATA!W1079),DATA!W1079,"n/a")</f>
        <v>-2.1765212558744599E-3</v>
      </c>
      <c r="I3880" s="87">
        <f>+IF(ISNUMBER(DATA!AF1079),DATA!AF1079,"n/a")</f>
        <v>2.9212197688003099</v>
      </c>
      <c r="J3880" s="77">
        <f>+IF(ISNUMBER(DATA!AG1079),DATA!AG1079,"n/a")</f>
        <v>1.30685965775852E-2</v>
      </c>
      <c r="K3880" s="87">
        <f>+IF(ISNUMBER(DATA!AP1079),DATA!AP1079,"n/a")</f>
        <v>3.1548356609559298</v>
      </c>
      <c r="L3880" s="77">
        <f>+IF(ISNUMBER(DATA!AQ1079),DATA!AQ1079,"n/a")</f>
        <v>0.14772681955561101</v>
      </c>
      <c r="M3880" s="66"/>
      <c r="N3880" s="66"/>
      <c r="O3880" s="66"/>
      <c r="P3880" s="66"/>
      <c r="Q3880" s="66"/>
      <c r="S3880" s="70"/>
      <c r="U3880" s="70"/>
      <c r="W3880" s="70"/>
      <c r="Y3880" s="70"/>
    </row>
    <row r="3881" spans="1:25" s="69" customFormat="1" x14ac:dyDescent="0.2">
      <c r="A3881" s="66" t="s">
        <v>28</v>
      </c>
      <c r="B3881" s="66" t="s">
        <v>24</v>
      </c>
      <c r="C3881" s="66" t="s">
        <v>10</v>
      </c>
      <c r="D3881" s="66" t="s">
        <v>345</v>
      </c>
      <c r="E3881" s="87">
        <f>+IF(ISNUMBER(DATA!L1080),DATA!L1080,"n/a")</f>
        <v>0.84724551266830195</v>
      </c>
      <c r="F3881" s="77">
        <f>+IF(ISNUMBER(DATA!M1080),DATA!M1080,"n/a")</f>
        <v>0.24684238711428999</v>
      </c>
      <c r="G3881" s="87">
        <f>+IF(ISNUMBER(DATA!V1080),DATA!V1080,"n/a")</f>
        <v>0.85392426814653499</v>
      </c>
      <c r="H3881" s="77">
        <f>+IF(ISNUMBER(DATA!W1080),DATA!W1080,"n/a")</f>
        <v>0.26384910268876999</v>
      </c>
      <c r="I3881" s="87">
        <f>+IF(ISNUMBER(DATA!AF1080),DATA!AF1080,"n/a")</f>
        <v>0.86147768989095497</v>
      </c>
      <c r="J3881" s="77">
        <f>+IF(ISNUMBER(DATA!AG1080),DATA!AG1080,"n/a")</f>
        <v>0.292583317513678</v>
      </c>
      <c r="K3881" s="87">
        <f>+IF(ISNUMBER(DATA!AP1080),DATA!AP1080,"n/a")</f>
        <v>0.79098803639891002</v>
      </c>
      <c r="L3881" s="77">
        <f>+IF(ISNUMBER(DATA!AQ1080),DATA!AQ1080,"n/a")</f>
        <v>0.146985068419937</v>
      </c>
      <c r="M3881" s="66"/>
      <c r="N3881" s="66"/>
      <c r="O3881" s="66"/>
      <c r="P3881" s="66"/>
      <c r="Q3881" s="66"/>
      <c r="S3881" s="70"/>
      <c r="U3881" s="70"/>
      <c r="W3881" s="70"/>
      <c r="Y3881" s="70"/>
    </row>
    <row r="3882" spans="1:25" x14ac:dyDescent="0.2">
      <c r="E3882" s="100"/>
      <c r="F3882" s="102"/>
      <c r="G3882" s="100"/>
      <c r="H3882" s="102"/>
      <c r="I3882" s="100"/>
      <c r="J3882" s="102"/>
      <c r="K3882" s="100"/>
      <c r="L3882" s="102"/>
    </row>
    <row r="3883" spans="1:25" s="69" customFormat="1" x14ac:dyDescent="0.2">
      <c r="A3883" s="66" t="s">
        <v>28</v>
      </c>
      <c r="B3883" s="66" t="s">
        <v>24</v>
      </c>
      <c r="C3883" s="66" t="s">
        <v>26</v>
      </c>
      <c r="D3883" s="66" t="s">
        <v>271</v>
      </c>
      <c r="E3883" s="87">
        <f>+IF(ISNUMBER(DATA!N1031),DATA!N1031,"n/a")</f>
        <v>2.6795783354304801</v>
      </c>
      <c r="F3883" s="77">
        <f>+IF(ISNUMBER(DATA!O1031),DATA!O1031,"n/a")</f>
        <v>-3.8821381414344699E-2</v>
      </c>
      <c r="G3883" s="87">
        <f>+IF(ISNUMBER(DATA!X1031),DATA!X1031,"n/a")</f>
        <v>2.7324739881956499</v>
      </c>
      <c r="H3883" s="77">
        <f>+IF(ISNUMBER(DATA!Y1031),DATA!Y1031,"n/a")</f>
        <v>-1.8955768556309999E-2</v>
      </c>
      <c r="I3883" s="87">
        <f>+IF(ISNUMBER(DATA!AH1031),DATA!AH1031,"n/a")</f>
        <v>2.72318504990508</v>
      </c>
      <c r="J3883" s="77">
        <f>+IF(ISNUMBER(DATA!AI1031),DATA!AI1031,"n/a")</f>
        <v>-4.1172120490472197E-3</v>
      </c>
      <c r="K3883" s="87">
        <f>+IF(ISNUMBER(DATA!AR1031),DATA!AR1031,"n/a")</f>
        <v>2.7541128098749201</v>
      </c>
      <c r="L3883" s="77">
        <f>+IF(ISNUMBER(DATA!AS1031),DATA!AS1031,"n/a")</f>
        <v>-1.5268338577654601E-2</v>
      </c>
      <c r="M3883" s="66"/>
      <c r="N3883" s="66"/>
      <c r="O3883" s="66"/>
      <c r="P3883" s="66"/>
      <c r="Q3883" s="66"/>
      <c r="S3883" s="70"/>
      <c r="U3883" s="70"/>
      <c r="W3883" s="70"/>
      <c r="Y3883" s="70"/>
    </row>
    <row r="3884" spans="1:25" s="69" customFormat="1" x14ac:dyDescent="0.2">
      <c r="A3884" s="66" t="s">
        <v>28</v>
      </c>
      <c r="B3884" s="66" t="s">
        <v>24</v>
      </c>
      <c r="C3884" s="66" t="s">
        <v>26</v>
      </c>
      <c r="D3884" s="66" t="s">
        <v>272</v>
      </c>
      <c r="E3884" s="87">
        <f>+IF(ISNUMBER(DATA!N1032),DATA!N1032,"n/a")</f>
        <v>3.33042238997312</v>
      </c>
      <c r="F3884" s="77">
        <f>+IF(ISNUMBER(DATA!O1032),DATA!O1032,"n/a")</f>
        <v>2.8361934414084099E-2</v>
      </c>
      <c r="G3884" s="87">
        <f>+IF(ISNUMBER(DATA!X1032),DATA!X1032,"n/a")</f>
        <v>3.3114426788362401</v>
      </c>
      <c r="H3884" s="77">
        <f>+IF(ISNUMBER(DATA!Y1032),DATA!Y1032,"n/a")</f>
        <v>3.6371986525057298E-2</v>
      </c>
      <c r="I3884" s="87">
        <f>+IF(ISNUMBER(DATA!AH1032),DATA!AH1032,"n/a")</f>
        <v>3.28810533771752</v>
      </c>
      <c r="J3884" s="77">
        <f>+IF(ISNUMBER(DATA!AI1032),DATA!AI1032,"n/a")</f>
        <v>2.3254714891846301E-2</v>
      </c>
      <c r="K3884" s="87">
        <f>+IF(ISNUMBER(DATA!AR1032),DATA!AR1032,"n/a")</f>
        <v>3.3581337752404301</v>
      </c>
      <c r="L3884" s="77">
        <f>+IF(ISNUMBER(DATA!AS1032),DATA!AS1032,"n/a")</f>
        <v>1.1555076718710601E-2</v>
      </c>
      <c r="M3884" s="66"/>
      <c r="N3884" s="66"/>
      <c r="O3884" s="66"/>
      <c r="P3884" s="66"/>
      <c r="Q3884" s="66"/>
      <c r="S3884" s="70"/>
      <c r="U3884" s="70"/>
      <c r="W3884" s="70"/>
      <c r="Y3884" s="70"/>
    </row>
    <row r="3885" spans="1:25" s="69" customFormat="1" x14ac:dyDescent="0.2">
      <c r="A3885" s="66" t="s">
        <v>28</v>
      </c>
      <c r="B3885" s="66" t="s">
        <v>24</v>
      </c>
      <c r="C3885" s="66" t="s">
        <v>26</v>
      </c>
      <c r="D3885" s="66" t="s">
        <v>273</v>
      </c>
      <c r="E3885" s="87">
        <f>+IF(ISNUMBER(DATA!N1033),DATA!N1033,"n/a")</f>
        <v>3.2786639707055101</v>
      </c>
      <c r="F3885" s="77">
        <f>+IF(ISNUMBER(DATA!O1033),DATA!O1033,"n/a")</f>
        <v>9.6815616593490805E-3</v>
      </c>
      <c r="G3885" s="87">
        <f>+IF(ISNUMBER(DATA!X1033),DATA!X1033,"n/a")</f>
        <v>3.2827648756048902</v>
      </c>
      <c r="H3885" s="77">
        <f>+IF(ISNUMBER(DATA!Y1033),DATA!Y1033,"n/a")</f>
        <v>1.8819095867023902E-2</v>
      </c>
      <c r="I3885" s="87">
        <f>+IF(ISNUMBER(DATA!AH1033),DATA!AH1033,"n/a")</f>
        <v>3.24109596126624</v>
      </c>
      <c r="J3885" s="77">
        <f>+IF(ISNUMBER(DATA!AI1033),DATA!AI1033,"n/a")</f>
        <v>2.77540442392534E-2</v>
      </c>
      <c r="K3885" s="87">
        <f>+IF(ISNUMBER(DATA!AR1033),DATA!AR1033,"n/a")</f>
        <v>3.2830696795735199</v>
      </c>
      <c r="L3885" s="77">
        <f>+IF(ISNUMBER(DATA!AS1033),DATA!AS1033,"n/a")</f>
        <v>5.4065101233186003E-2</v>
      </c>
      <c r="M3885" s="66"/>
      <c r="N3885" s="66"/>
      <c r="O3885" s="66"/>
      <c r="P3885" s="66"/>
      <c r="Q3885" s="66"/>
      <c r="S3885" s="70"/>
      <c r="U3885" s="70"/>
      <c r="W3885" s="70"/>
      <c r="Y3885" s="70"/>
    </row>
    <row r="3886" spans="1:25" s="69" customFormat="1" x14ac:dyDescent="0.2">
      <c r="A3886" s="66" t="s">
        <v>28</v>
      </c>
      <c r="B3886" s="66" t="s">
        <v>24</v>
      </c>
      <c r="C3886" s="66" t="s">
        <v>26</v>
      </c>
      <c r="D3886" s="66" t="s">
        <v>274</v>
      </c>
      <c r="E3886" s="87">
        <f>+IF(ISNUMBER(DATA!N1034),DATA!N1034,"n/a")</f>
        <v>3.3799557149308201</v>
      </c>
      <c r="F3886" s="77">
        <f>+IF(ISNUMBER(DATA!O1034),DATA!O1034,"n/a")</f>
        <v>-3.4180858492218601E-2</v>
      </c>
      <c r="G3886" s="87">
        <f>+IF(ISNUMBER(DATA!X1034),DATA!X1034,"n/a")</f>
        <v>3.4273952429522199</v>
      </c>
      <c r="H3886" s="77">
        <f>+IF(ISNUMBER(DATA!Y1034),DATA!Y1034,"n/a")</f>
        <v>-3.2539075183914299E-3</v>
      </c>
      <c r="I3886" s="87">
        <f>+IF(ISNUMBER(DATA!AH1034),DATA!AH1034,"n/a")</f>
        <v>3.4966157900163002</v>
      </c>
      <c r="J3886" s="77">
        <f>+IF(ISNUMBER(DATA!AI1034),DATA!AI1034,"n/a")</f>
        <v>1.55342557593085E-2</v>
      </c>
      <c r="K3886" s="87">
        <f>+IF(ISNUMBER(DATA!AR1034),DATA!AR1034,"n/a")</f>
        <v>3.5609607659295102</v>
      </c>
      <c r="L3886" s="77">
        <f>+IF(ISNUMBER(DATA!AS1034),DATA!AS1034,"n/a")</f>
        <v>2.3130794638185199E-2</v>
      </c>
      <c r="M3886" s="66"/>
      <c r="N3886" s="66"/>
      <c r="O3886" s="66"/>
      <c r="P3886" s="66"/>
      <c r="Q3886" s="66"/>
      <c r="S3886" s="70"/>
      <c r="U3886" s="70"/>
      <c r="W3886" s="70"/>
      <c r="Y3886" s="70"/>
    </row>
    <row r="3887" spans="1:25" s="69" customFormat="1" x14ac:dyDescent="0.2">
      <c r="A3887" s="66" t="s">
        <v>28</v>
      </c>
      <c r="B3887" s="66" t="s">
        <v>24</v>
      </c>
      <c r="C3887" s="66" t="s">
        <v>26</v>
      </c>
      <c r="D3887" s="66" t="s">
        <v>275</v>
      </c>
      <c r="E3887" s="87">
        <f>+IF(ISNUMBER(DATA!N1035),DATA!N1035,"n/a")</f>
        <v>3.01842389046277</v>
      </c>
      <c r="F3887" s="77">
        <f>+IF(ISNUMBER(DATA!O1035),DATA!O1035,"n/a")</f>
        <v>-2.2395396943993701E-2</v>
      </c>
      <c r="G3887" s="87">
        <f>+IF(ISNUMBER(DATA!X1035),DATA!X1035,"n/a")</f>
        <v>3.0473683203892801</v>
      </c>
      <c r="H3887" s="77">
        <f>+IF(ISNUMBER(DATA!Y1035),DATA!Y1035,"n/a")</f>
        <v>-1.54752133689451E-2</v>
      </c>
      <c r="I3887" s="87">
        <f>+IF(ISNUMBER(DATA!AH1035),DATA!AH1035,"n/a")</f>
        <v>2.9991587678537299</v>
      </c>
      <c r="J3887" s="77">
        <f>+IF(ISNUMBER(DATA!AI1035),DATA!AI1035,"n/a")</f>
        <v>-3.0641350875686001E-2</v>
      </c>
      <c r="K3887" s="87">
        <f>+IF(ISNUMBER(DATA!AR1035),DATA!AR1035,"n/a")</f>
        <v>2.9871056790583701</v>
      </c>
      <c r="L3887" s="77">
        <f>+IF(ISNUMBER(DATA!AS1035),DATA!AS1035,"n/a")</f>
        <v>-1.6057621917197399E-2</v>
      </c>
      <c r="M3887" s="66"/>
      <c r="N3887" s="66"/>
      <c r="O3887" s="66"/>
      <c r="P3887" s="66"/>
      <c r="Q3887" s="66"/>
      <c r="S3887" s="70"/>
      <c r="U3887" s="70"/>
      <c r="W3887" s="70"/>
      <c r="Y3887" s="70"/>
    </row>
    <row r="3888" spans="1:25" s="69" customFormat="1" x14ac:dyDescent="0.2">
      <c r="A3888" s="66" t="s">
        <v>28</v>
      </c>
      <c r="B3888" s="66" t="s">
        <v>24</v>
      </c>
      <c r="C3888" s="66" t="s">
        <v>26</v>
      </c>
      <c r="D3888" s="66" t="s">
        <v>276</v>
      </c>
      <c r="E3888" s="87">
        <f>+IF(ISNUMBER(DATA!N1036),DATA!N1036,"n/a")</f>
        <v>3.4130751782242399</v>
      </c>
      <c r="F3888" s="77">
        <f>+IF(ISNUMBER(DATA!O1036),DATA!O1036,"n/a")</f>
        <v>5.1358003567344497E-2</v>
      </c>
      <c r="G3888" s="87">
        <f>+IF(ISNUMBER(DATA!X1036),DATA!X1036,"n/a")</f>
        <v>3.2887734051563799</v>
      </c>
      <c r="H3888" s="77">
        <f>+IF(ISNUMBER(DATA!Y1036),DATA!Y1036,"n/a")</f>
        <v>-6.4264978494571103E-3</v>
      </c>
      <c r="I3888" s="87">
        <f>+IF(ISNUMBER(DATA!AH1036),DATA!AH1036,"n/a")</f>
        <v>3.2204182928081999</v>
      </c>
      <c r="J3888" s="77">
        <f>+IF(ISNUMBER(DATA!AI1036),DATA!AI1036,"n/a")</f>
        <v>-4.5794055016849904E-3</v>
      </c>
      <c r="K3888" s="87">
        <f>+IF(ISNUMBER(DATA!AR1036),DATA!AR1036,"n/a")</f>
        <v>3.2654003070844899</v>
      </c>
      <c r="L3888" s="77">
        <f>+IF(ISNUMBER(DATA!AS1036),DATA!AS1036,"n/a")</f>
        <v>4.7205650880598103E-2</v>
      </c>
      <c r="M3888" s="66"/>
      <c r="N3888" s="66"/>
      <c r="O3888" s="66"/>
      <c r="P3888" s="66"/>
      <c r="Q3888" s="66"/>
      <c r="S3888" s="70"/>
      <c r="U3888" s="70"/>
      <c r="W3888" s="70"/>
      <c r="Y3888" s="70"/>
    </row>
    <row r="3889" spans="1:25" s="69" customFormat="1" x14ac:dyDescent="0.2">
      <c r="A3889" s="66" t="s">
        <v>28</v>
      </c>
      <c r="B3889" s="66" t="s">
        <v>24</v>
      </c>
      <c r="C3889" s="66" t="s">
        <v>26</v>
      </c>
      <c r="D3889" s="66" t="s">
        <v>277</v>
      </c>
      <c r="E3889" s="87">
        <f>+IF(ISNUMBER(DATA!N1037),DATA!N1037,"n/a")</f>
        <v>3.3794019505266499</v>
      </c>
      <c r="F3889" s="77">
        <f>+IF(ISNUMBER(DATA!O1037),DATA!O1037,"n/a")</f>
        <v>3.49443124726801E-3</v>
      </c>
      <c r="G3889" s="87">
        <f>+IF(ISNUMBER(DATA!X1037),DATA!X1037,"n/a")</f>
        <v>3.40587971503781</v>
      </c>
      <c r="H3889" s="77">
        <f>+IF(ISNUMBER(DATA!Y1037),DATA!Y1037,"n/a")</f>
        <v>-1.3666398783432201E-2</v>
      </c>
      <c r="I3889" s="87">
        <f>+IF(ISNUMBER(DATA!AH1037),DATA!AH1037,"n/a")</f>
        <v>3.4247597241493</v>
      </c>
      <c r="J3889" s="77">
        <f>+IF(ISNUMBER(DATA!AI1037),DATA!AI1037,"n/a")</f>
        <v>-1.3965313160882301E-2</v>
      </c>
      <c r="K3889" s="87">
        <f>+IF(ISNUMBER(DATA!AR1037),DATA!AR1037,"n/a")</f>
        <v>3.3851817777783899</v>
      </c>
      <c r="L3889" s="77">
        <f>+IF(ISNUMBER(DATA!AS1037),DATA!AS1037,"n/a")</f>
        <v>-3.0347889913367499E-2</v>
      </c>
      <c r="M3889" s="66"/>
      <c r="N3889" s="66"/>
      <c r="O3889" s="66"/>
      <c r="P3889" s="66"/>
      <c r="Q3889" s="66"/>
      <c r="S3889" s="70"/>
      <c r="U3889" s="70"/>
      <c r="W3889" s="70"/>
      <c r="Y3889" s="70"/>
    </row>
    <row r="3890" spans="1:25" s="69" customFormat="1" x14ac:dyDescent="0.2">
      <c r="A3890" s="66" t="s">
        <v>28</v>
      </c>
      <c r="B3890" s="66" t="s">
        <v>24</v>
      </c>
      <c r="C3890" s="66" t="s">
        <v>26</v>
      </c>
      <c r="D3890" s="66" t="s">
        <v>278</v>
      </c>
      <c r="E3890" s="87">
        <f>+IF(ISNUMBER(DATA!N1038),DATA!N1038,"n/a")</f>
        <v>2.4253863133321998</v>
      </c>
      <c r="F3890" s="77">
        <f>+IF(ISNUMBER(DATA!O1038),DATA!O1038,"n/a")</f>
        <v>0.159209835808238</v>
      </c>
      <c r="G3890" s="87">
        <f>+IF(ISNUMBER(DATA!X1038),DATA!X1038,"n/a")</f>
        <v>2.3116041902009199</v>
      </c>
      <c r="H3890" s="77">
        <f>+IF(ISNUMBER(DATA!Y1038),DATA!Y1038,"n/a")</f>
        <v>-3.2418200364291598E-2</v>
      </c>
      <c r="I3890" s="87">
        <f>+IF(ISNUMBER(DATA!AH1038),DATA!AH1038,"n/a")</f>
        <v>2.2356759432915401</v>
      </c>
      <c r="J3890" s="77">
        <f>+IF(ISNUMBER(DATA!AI1038),DATA!AI1038,"n/a")</f>
        <v>-4.8988068161431302E-2</v>
      </c>
      <c r="K3890" s="87">
        <f>+IF(ISNUMBER(DATA!AR1038),DATA!AR1038,"n/a")</f>
        <v>2.3516285986987202</v>
      </c>
      <c r="L3890" s="77">
        <f>+IF(ISNUMBER(DATA!AS1038),DATA!AS1038,"n/a")</f>
        <v>8.8174225998254394E-3</v>
      </c>
      <c r="M3890" s="66"/>
      <c r="N3890" s="66"/>
      <c r="O3890" s="66"/>
      <c r="P3890" s="66"/>
      <c r="Q3890" s="66"/>
      <c r="S3890" s="70"/>
      <c r="U3890" s="70"/>
      <c r="W3890" s="70"/>
      <c r="Y3890" s="70"/>
    </row>
    <row r="3891" spans="1:25" s="69" customFormat="1" x14ac:dyDescent="0.2">
      <c r="A3891" s="66" t="s">
        <v>28</v>
      </c>
      <c r="B3891" s="66" t="s">
        <v>24</v>
      </c>
      <c r="C3891" s="66" t="s">
        <v>26</v>
      </c>
      <c r="D3891" s="66" t="s">
        <v>279</v>
      </c>
      <c r="E3891" s="87">
        <f>+IF(ISNUMBER(DATA!N1039),DATA!N1039,"n/a")</f>
        <v>2.6343979812030498</v>
      </c>
      <c r="F3891" s="77">
        <f>+IF(ISNUMBER(DATA!O1039),DATA!O1039,"n/a")</f>
        <v>0.44686989154621498</v>
      </c>
      <c r="G3891" s="87">
        <f>+IF(ISNUMBER(DATA!X1039),DATA!X1039,"n/a")</f>
        <v>2.3089124109609598</v>
      </c>
      <c r="H3891" s="77">
        <f>+IF(ISNUMBER(DATA!Y1039),DATA!Y1039,"n/a")</f>
        <v>3.2521905586145802E-2</v>
      </c>
      <c r="I3891" s="87">
        <f>+IF(ISNUMBER(DATA!AH1039),DATA!AH1039,"n/a")</f>
        <v>2.3058682907949999</v>
      </c>
      <c r="J3891" s="77">
        <f>+IF(ISNUMBER(DATA!AI1039),DATA!AI1039,"n/a")</f>
        <v>4.1778803513445602E-2</v>
      </c>
      <c r="K3891" s="87">
        <f>+IF(ISNUMBER(DATA!AR1039),DATA!AR1039,"n/a")</f>
        <v>2.4160011290764101</v>
      </c>
      <c r="L3891" s="77">
        <f>+IF(ISNUMBER(DATA!AS1039),DATA!AS1039,"n/a")</f>
        <v>0.213996058674744</v>
      </c>
      <c r="M3891" s="66"/>
      <c r="N3891" s="66"/>
      <c r="O3891" s="66"/>
      <c r="P3891" s="66"/>
      <c r="Q3891" s="66"/>
      <c r="S3891" s="70"/>
      <c r="U3891" s="70"/>
      <c r="W3891" s="70"/>
      <c r="Y3891" s="70"/>
    </row>
    <row r="3892" spans="1:25" s="69" customFormat="1" x14ac:dyDescent="0.2">
      <c r="A3892" s="66" t="s">
        <v>28</v>
      </c>
      <c r="B3892" s="66" t="s">
        <v>24</v>
      </c>
      <c r="C3892" s="66" t="s">
        <v>26</v>
      </c>
      <c r="D3892" s="66" t="s">
        <v>280</v>
      </c>
      <c r="E3892" s="87">
        <f>+IF(ISNUMBER(DATA!N1040),DATA!N1040,"n/a")</f>
        <v>3.14997100165554</v>
      </c>
      <c r="F3892" s="77">
        <f>+IF(ISNUMBER(DATA!O1040),DATA!O1040,"n/a")</f>
        <v>2.1244051837704701E-2</v>
      </c>
      <c r="G3892" s="87">
        <f>+IF(ISNUMBER(DATA!X1040),DATA!X1040,"n/a")</f>
        <v>3.15835595681546</v>
      </c>
      <c r="H3892" s="77">
        <f>+IF(ISNUMBER(DATA!Y1040),DATA!Y1040,"n/a")</f>
        <v>2.4298000662019901E-2</v>
      </c>
      <c r="I3892" s="87">
        <f>+IF(ISNUMBER(DATA!AH1040),DATA!AH1040,"n/a")</f>
        <v>3.1360030915589001</v>
      </c>
      <c r="J3892" s="77">
        <f>+IF(ISNUMBER(DATA!AI1040),DATA!AI1040,"n/a")</f>
        <v>2.2515954823342298E-2</v>
      </c>
      <c r="K3892" s="87">
        <f>+IF(ISNUMBER(DATA!AR1040),DATA!AR1040,"n/a")</f>
        <v>3.1812537975513102</v>
      </c>
      <c r="L3892" s="77">
        <f>+IF(ISNUMBER(DATA!AS1040),DATA!AS1040,"n/a")</f>
        <v>4.0265932194523998E-2</v>
      </c>
      <c r="M3892" s="66"/>
      <c r="N3892" s="66"/>
      <c r="O3892" s="66"/>
      <c r="P3892" s="66"/>
      <c r="Q3892" s="66"/>
      <c r="S3892" s="70"/>
      <c r="U3892" s="70"/>
      <c r="W3892" s="70"/>
      <c r="Y3892" s="70"/>
    </row>
    <row r="3893" spans="1:25" s="69" customFormat="1" x14ac:dyDescent="0.2">
      <c r="A3893" s="66" t="s">
        <v>28</v>
      </c>
      <c r="B3893" s="66" t="s">
        <v>24</v>
      </c>
      <c r="C3893" s="66" t="s">
        <v>26</v>
      </c>
      <c r="D3893" s="66" t="s">
        <v>281</v>
      </c>
      <c r="E3893" s="87">
        <f>+IF(ISNUMBER(DATA!N1041),DATA!N1041,"n/a")</f>
        <v>2.5637310708169001</v>
      </c>
      <c r="F3893" s="77">
        <f>+IF(ISNUMBER(DATA!O1041),DATA!O1041,"n/a")</f>
        <v>0.52392278088060096</v>
      </c>
      <c r="G3893" s="87">
        <f>+IF(ISNUMBER(DATA!X1041),DATA!X1041,"n/a")</f>
        <v>2.14278285328776</v>
      </c>
      <c r="H3893" s="77">
        <f>+IF(ISNUMBER(DATA!Y1041),DATA!Y1041,"n/a")</f>
        <v>3.7712107271365702E-2</v>
      </c>
      <c r="I3893" s="87">
        <f>+IF(ISNUMBER(DATA!AH1041),DATA!AH1041,"n/a")</f>
        <v>2.1221899585560702</v>
      </c>
      <c r="J3893" s="77">
        <f>+IF(ISNUMBER(DATA!AI1041),DATA!AI1041,"n/a")</f>
        <v>5.7785000479176098E-2</v>
      </c>
      <c r="K3893" s="87">
        <f>+IF(ISNUMBER(DATA!AR1041),DATA!AR1041,"n/a")</f>
        <v>2.2616563055984602</v>
      </c>
      <c r="L3893" s="77">
        <f>+IF(ISNUMBER(DATA!AS1041),DATA!AS1041,"n/a")</f>
        <v>0.16842110820313</v>
      </c>
      <c r="M3893" s="66"/>
      <c r="N3893" s="66"/>
      <c r="O3893" s="66"/>
      <c r="P3893" s="66"/>
      <c r="Q3893" s="66"/>
      <c r="S3893" s="70"/>
      <c r="U3893" s="70"/>
      <c r="W3893" s="70"/>
      <c r="Y3893" s="70"/>
    </row>
    <row r="3894" spans="1:25" s="69" customFormat="1" x14ac:dyDescent="0.2">
      <c r="A3894" s="66" t="s">
        <v>28</v>
      </c>
      <c r="B3894" s="66" t="s">
        <v>24</v>
      </c>
      <c r="C3894" s="66" t="s">
        <v>26</v>
      </c>
      <c r="D3894" s="66" t="s">
        <v>282</v>
      </c>
      <c r="E3894" s="87">
        <f>+IF(ISNUMBER(DATA!N1042),DATA!N1042,"n/a")</f>
        <v>3.4459339934234201</v>
      </c>
      <c r="F3894" s="77">
        <f>+IF(ISNUMBER(DATA!O1042),DATA!O1042,"n/a")</f>
        <v>1.6792014030249401E-2</v>
      </c>
      <c r="G3894" s="87">
        <f>+IF(ISNUMBER(DATA!X1042),DATA!X1042,"n/a")</f>
        <v>3.4274392305895902</v>
      </c>
      <c r="H3894" s="77">
        <f>+IF(ISNUMBER(DATA!Y1042),DATA!Y1042,"n/a")</f>
        <v>7.6119321574787098E-3</v>
      </c>
      <c r="I3894" s="87">
        <f>+IF(ISNUMBER(DATA!AH1042),DATA!AH1042,"n/a")</f>
        <v>3.4218738084567</v>
      </c>
      <c r="J3894" s="77">
        <f>+IF(ISNUMBER(DATA!AI1042),DATA!AI1042,"n/a")</f>
        <v>1.01173802641679E-2</v>
      </c>
      <c r="K3894" s="87">
        <f>+IF(ISNUMBER(DATA!AR1042),DATA!AR1042,"n/a")</f>
        <v>3.41641516258044</v>
      </c>
      <c r="L3894" s="77">
        <f>+IF(ISNUMBER(DATA!AS1042),DATA!AS1042,"n/a")</f>
        <v>1.4254894822570099E-2</v>
      </c>
      <c r="M3894" s="66"/>
      <c r="N3894" s="66"/>
      <c r="O3894" s="66"/>
      <c r="P3894" s="66"/>
      <c r="Q3894" s="66"/>
      <c r="S3894" s="70"/>
      <c r="U3894" s="70"/>
      <c r="W3894" s="70"/>
      <c r="Y3894" s="70"/>
    </row>
    <row r="3895" spans="1:25" s="69" customFormat="1" x14ac:dyDescent="0.2">
      <c r="A3895" s="66" t="s">
        <v>28</v>
      </c>
      <c r="B3895" s="66" t="s">
        <v>24</v>
      </c>
      <c r="C3895" s="66" t="s">
        <v>26</v>
      </c>
      <c r="D3895" s="66" t="s">
        <v>283</v>
      </c>
      <c r="E3895" s="87">
        <f>+IF(ISNUMBER(DATA!N1043),DATA!N1043,"n/a")</f>
        <v>3.5347463487671398</v>
      </c>
      <c r="F3895" s="77">
        <f>+IF(ISNUMBER(DATA!O1043),DATA!O1043,"n/a")</f>
        <v>6.60468225872477E-2</v>
      </c>
      <c r="G3895" s="87">
        <f>+IF(ISNUMBER(DATA!X1043),DATA!X1043,"n/a")</f>
        <v>3.5086125433397601</v>
      </c>
      <c r="H3895" s="77">
        <f>+IF(ISNUMBER(DATA!Y1043),DATA!Y1043,"n/a")</f>
        <v>6.49093480219229E-2</v>
      </c>
      <c r="I3895" s="87">
        <f>+IF(ISNUMBER(DATA!AH1043),DATA!AH1043,"n/a")</f>
        <v>3.4743985418102699</v>
      </c>
      <c r="J3895" s="77">
        <f>+IF(ISNUMBER(DATA!AI1043),DATA!AI1043,"n/a")</f>
        <v>6.6320169654985495E-2</v>
      </c>
      <c r="K3895" s="87">
        <f>+IF(ISNUMBER(DATA!AR1043),DATA!AR1043,"n/a")</f>
        <v>3.4129383811090102</v>
      </c>
      <c r="L3895" s="77">
        <f>+IF(ISNUMBER(DATA!AS1043),DATA!AS1043,"n/a")</f>
        <v>7.9519105429739306E-2</v>
      </c>
      <c r="M3895" s="66"/>
      <c r="N3895" s="66"/>
      <c r="O3895" s="66"/>
      <c r="P3895" s="66"/>
      <c r="Q3895" s="66"/>
      <c r="S3895" s="70"/>
      <c r="U3895" s="70"/>
      <c r="W3895" s="70"/>
      <c r="Y3895" s="70"/>
    </row>
    <row r="3896" spans="1:25" s="69" customFormat="1" x14ac:dyDescent="0.2">
      <c r="A3896" s="66" t="s">
        <v>28</v>
      </c>
      <c r="B3896" s="66" t="s">
        <v>24</v>
      </c>
      <c r="C3896" s="66" t="s">
        <v>26</v>
      </c>
      <c r="D3896" s="66" t="s">
        <v>284</v>
      </c>
      <c r="E3896" s="87">
        <f>+IF(ISNUMBER(DATA!N1044),DATA!N1044,"n/a")</f>
        <v>2.2212343217174699</v>
      </c>
      <c r="F3896" s="77">
        <f>+IF(ISNUMBER(DATA!O1044),DATA!O1044,"n/a")</f>
        <v>0.56754505172479097</v>
      </c>
      <c r="G3896" s="87">
        <f>+IF(ISNUMBER(DATA!X1044),DATA!X1044,"n/a")</f>
        <v>1.8044756489664699</v>
      </c>
      <c r="H3896" s="77">
        <f>+IF(ISNUMBER(DATA!Y1044),DATA!Y1044,"n/a")</f>
        <v>1.8868974169568901E-2</v>
      </c>
      <c r="I3896" s="87">
        <f>+IF(ISNUMBER(DATA!AH1044),DATA!AH1044,"n/a")</f>
        <v>1.78283427499488</v>
      </c>
      <c r="J3896" s="77">
        <f>+IF(ISNUMBER(DATA!AI1044),DATA!AI1044,"n/a")</f>
        <v>1.58803792461777E-2</v>
      </c>
      <c r="K3896" s="87">
        <f>+IF(ISNUMBER(DATA!AR1044),DATA!AR1044,"n/a")</f>
        <v>1.8954264187413301</v>
      </c>
      <c r="L3896" s="77">
        <f>+IF(ISNUMBER(DATA!AS1044),DATA!AS1044,"n/a")</f>
        <v>0.163822258598883</v>
      </c>
      <c r="M3896" s="66"/>
      <c r="N3896" s="66"/>
      <c r="O3896" s="66"/>
      <c r="P3896" s="66"/>
      <c r="Q3896" s="66"/>
      <c r="S3896" s="70"/>
      <c r="U3896" s="70"/>
      <c r="W3896" s="70"/>
      <c r="Y3896" s="70"/>
    </row>
    <row r="3897" spans="1:25" s="69" customFormat="1" x14ac:dyDescent="0.2">
      <c r="A3897" s="66" t="s">
        <v>28</v>
      </c>
      <c r="B3897" s="66" t="s">
        <v>24</v>
      </c>
      <c r="C3897" s="66" t="s">
        <v>26</v>
      </c>
      <c r="D3897" s="66" t="s">
        <v>285</v>
      </c>
      <c r="E3897" s="87">
        <f>+IF(ISNUMBER(DATA!N1045),DATA!N1045,"n/a")</f>
        <v>1.9492681909320799</v>
      </c>
      <c r="F3897" s="77">
        <f>+IF(ISNUMBER(DATA!O1045),DATA!O1045,"n/a")</f>
        <v>0.53978448626070896</v>
      </c>
      <c r="G3897" s="87">
        <f>+IF(ISNUMBER(DATA!X1045),DATA!X1045,"n/a")</f>
        <v>1.5539684081487399</v>
      </c>
      <c r="H3897" s="77">
        <f>+IF(ISNUMBER(DATA!Y1045),DATA!Y1045,"n/a")</f>
        <v>-1.77916343576459E-2</v>
      </c>
      <c r="I3897" s="87">
        <f>+IF(ISNUMBER(DATA!AH1045),DATA!AH1045,"n/a")</f>
        <v>1.5525701272583701</v>
      </c>
      <c r="J3897" s="77">
        <f>+IF(ISNUMBER(DATA!AI1045),DATA!AI1045,"n/a")</f>
        <v>-2.21705652722183E-2</v>
      </c>
      <c r="K3897" s="87">
        <f>+IF(ISNUMBER(DATA!AR1045),DATA!AR1045,"n/a")</f>
        <v>1.6035400840718701</v>
      </c>
      <c r="L3897" s="77">
        <f>+IF(ISNUMBER(DATA!AS1045),DATA!AS1045,"n/a")</f>
        <v>5.1105141193622299E-2</v>
      </c>
      <c r="M3897" s="66"/>
      <c r="N3897" s="66"/>
      <c r="O3897" s="66"/>
      <c r="P3897" s="66"/>
      <c r="Q3897" s="66"/>
      <c r="S3897" s="70"/>
      <c r="U3897" s="70"/>
      <c r="W3897" s="70"/>
      <c r="Y3897" s="70"/>
    </row>
    <row r="3898" spans="1:25" s="69" customFormat="1" x14ac:dyDescent="0.2">
      <c r="A3898" s="66" t="s">
        <v>28</v>
      </c>
      <c r="B3898" s="66" t="s">
        <v>24</v>
      </c>
      <c r="C3898" s="66" t="s">
        <v>26</v>
      </c>
      <c r="D3898" s="66" t="s">
        <v>286</v>
      </c>
      <c r="E3898" s="87">
        <f>+IF(ISNUMBER(DATA!N1046),DATA!N1046,"n/a")</f>
        <v>3.7021808889711401</v>
      </c>
      <c r="F3898" s="77">
        <f>+IF(ISNUMBER(DATA!O1046),DATA!O1046,"n/a")</f>
        <v>2.3692286536432201E-2</v>
      </c>
      <c r="G3898" s="87">
        <f>+IF(ISNUMBER(DATA!X1046),DATA!X1046,"n/a")</f>
        <v>3.6846968915403799</v>
      </c>
      <c r="H3898" s="77">
        <f>+IF(ISNUMBER(DATA!Y1046),DATA!Y1046,"n/a")</f>
        <v>5.1779300813767802E-3</v>
      </c>
      <c r="I3898" s="87">
        <f>+IF(ISNUMBER(DATA!AH1046),DATA!AH1046,"n/a")</f>
        <v>3.6748280610555102</v>
      </c>
      <c r="J3898" s="77">
        <f>+IF(ISNUMBER(DATA!AI1046),DATA!AI1046,"n/a")</f>
        <v>3.70428126380714E-3</v>
      </c>
      <c r="K3898" s="87">
        <f>+IF(ISNUMBER(DATA!AR1046),DATA!AR1046,"n/a")</f>
        <v>3.7777948078788</v>
      </c>
      <c r="L3898" s="77">
        <f>+IF(ISNUMBER(DATA!AS1046),DATA!AS1046,"n/a")</f>
        <v>1.27251645673091E-2</v>
      </c>
      <c r="M3898" s="66"/>
      <c r="N3898" s="66"/>
      <c r="O3898" s="66"/>
      <c r="P3898" s="66"/>
      <c r="Q3898" s="66"/>
      <c r="S3898" s="70"/>
      <c r="U3898" s="70"/>
      <c r="W3898" s="70"/>
      <c r="Y3898" s="70"/>
    </row>
    <row r="3899" spans="1:25" s="69" customFormat="1" x14ac:dyDescent="0.2">
      <c r="A3899" s="66" t="s">
        <v>28</v>
      </c>
      <c r="B3899" s="66" t="s">
        <v>24</v>
      </c>
      <c r="C3899" s="66" t="s">
        <v>26</v>
      </c>
      <c r="D3899" s="66" t="s">
        <v>287</v>
      </c>
      <c r="E3899" s="87">
        <f>+IF(ISNUMBER(DATA!N1047),DATA!N1047,"n/a")</f>
        <v>3.3870806356882102</v>
      </c>
      <c r="F3899" s="77">
        <f>+IF(ISNUMBER(DATA!O1047),DATA!O1047,"n/a")</f>
        <v>4.5478343041451E-2</v>
      </c>
      <c r="G3899" s="87">
        <f>+IF(ISNUMBER(DATA!X1047),DATA!X1047,"n/a")</f>
        <v>3.3552412855276699</v>
      </c>
      <c r="H3899" s="77">
        <f>+IF(ISNUMBER(DATA!Y1047),DATA!Y1047,"n/a")</f>
        <v>2.5304412041827699E-2</v>
      </c>
      <c r="I3899" s="87">
        <f>+IF(ISNUMBER(DATA!AH1047),DATA!AH1047,"n/a")</f>
        <v>3.3060356966027999</v>
      </c>
      <c r="J3899" s="77">
        <f>+IF(ISNUMBER(DATA!AI1047),DATA!AI1047,"n/a")</f>
        <v>3.3989835741257003E-2</v>
      </c>
      <c r="K3899" s="87">
        <f>+IF(ISNUMBER(DATA!AR1047),DATA!AR1047,"n/a")</f>
        <v>3.3557566767506599</v>
      </c>
      <c r="L3899" s="77">
        <f>+IF(ISNUMBER(DATA!AS1047),DATA!AS1047,"n/a")</f>
        <v>5.2128689341815998E-2</v>
      </c>
      <c r="M3899" s="66"/>
      <c r="N3899" s="66"/>
      <c r="O3899" s="66"/>
      <c r="P3899" s="66"/>
      <c r="Q3899" s="66"/>
      <c r="S3899" s="70"/>
      <c r="U3899" s="70"/>
      <c r="W3899" s="70"/>
      <c r="Y3899" s="70"/>
    </row>
    <row r="3900" spans="1:25" s="69" customFormat="1" x14ac:dyDescent="0.2">
      <c r="A3900" s="66" t="s">
        <v>28</v>
      </c>
      <c r="B3900" s="66" t="s">
        <v>24</v>
      </c>
      <c r="C3900" s="66" t="s">
        <v>26</v>
      </c>
      <c r="D3900" s="66" t="s">
        <v>288</v>
      </c>
      <c r="E3900" s="87">
        <f>+IF(ISNUMBER(DATA!N1048),DATA!N1048,"n/a")</f>
        <v>3.5069617285730201</v>
      </c>
      <c r="F3900" s="77">
        <f>+IF(ISNUMBER(DATA!O1048),DATA!O1048,"n/a")</f>
        <v>1.06232334282985E-2</v>
      </c>
      <c r="G3900" s="87">
        <f>+IF(ISNUMBER(DATA!X1048),DATA!X1048,"n/a")</f>
        <v>3.4830860709292901</v>
      </c>
      <c r="H3900" s="77">
        <f>+IF(ISNUMBER(DATA!Y1048),DATA!Y1048,"n/a")</f>
        <v>-4.62083797407361E-3</v>
      </c>
      <c r="I3900" s="87">
        <f>+IF(ISNUMBER(DATA!AH1048),DATA!AH1048,"n/a")</f>
        <v>3.4708108584262001</v>
      </c>
      <c r="J3900" s="77">
        <f>+IF(ISNUMBER(DATA!AI1048),DATA!AI1048,"n/a")</f>
        <v>-3.59267593787839E-3</v>
      </c>
      <c r="K3900" s="87">
        <f>+IF(ISNUMBER(DATA!AR1048),DATA!AR1048,"n/a")</f>
        <v>3.4751074955657502</v>
      </c>
      <c r="L3900" s="77">
        <f>+IF(ISNUMBER(DATA!AS1048),DATA!AS1048,"n/a")</f>
        <v>2.95430775381859E-2</v>
      </c>
      <c r="M3900" s="66"/>
      <c r="N3900" s="66"/>
      <c r="O3900" s="66"/>
      <c r="P3900" s="66"/>
      <c r="Q3900" s="66"/>
      <c r="S3900" s="70"/>
      <c r="U3900" s="70"/>
      <c r="W3900" s="70"/>
      <c r="Y3900" s="70"/>
    </row>
    <row r="3901" spans="1:25" s="69" customFormat="1" x14ac:dyDescent="0.2">
      <c r="A3901" s="66" t="s">
        <v>28</v>
      </c>
      <c r="B3901" s="66" t="s">
        <v>24</v>
      </c>
      <c r="C3901" s="66" t="s">
        <v>26</v>
      </c>
      <c r="D3901" s="66" t="s">
        <v>289</v>
      </c>
      <c r="E3901" s="87">
        <f>+IF(ISNUMBER(DATA!N1049),DATA!N1049,"n/a")</f>
        <v>2.1093222006829202</v>
      </c>
      <c r="F3901" s="77">
        <f>+IF(ISNUMBER(DATA!O1049),DATA!O1049,"n/a")</f>
        <v>0.212171312306944</v>
      </c>
      <c r="G3901" s="87">
        <f>+IF(ISNUMBER(DATA!X1049),DATA!X1049,"n/a")</f>
        <v>2.02922726343319</v>
      </c>
      <c r="H3901" s="77">
        <f>+IF(ISNUMBER(DATA!Y1049),DATA!Y1049,"n/a")</f>
        <v>-5.23787409515045E-2</v>
      </c>
      <c r="I3901" s="87">
        <f>+IF(ISNUMBER(DATA!AH1049),DATA!AH1049,"n/a")</f>
        <v>2.0185463340319698</v>
      </c>
      <c r="J3901" s="77">
        <f>+IF(ISNUMBER(DATA!AI1049),DATA!AI1049,"n/a")</f>
        <v>-2.9456664035647898E-2</v>
      </c>
      <c r="K3901" s="87">
        <f>+IF(ISNUMBER(DATA!AR1049),DATA!AR1049,"n/a")</f>
        <v>2.16006932822398</v>
      </c>
      <c r="L3901" s="77">
        <f>+IF(ISNUMBER(DATA!AS1049),DATA!AS1049,"n/a")</f>
        <v>0.124033316107099</v>
      </c>
      <c r="M3901" s="66"/>
      <c r="N3901" s="66"/>
      <c r="O3901" s="66"/>
      <c r="P3901" s="66"/>
      <c r="Q3901" s="66"/>
      <c r="S3901" s="70"/>
      <c r="U3901" s="70"/>
      <c r="W3901" s="70"/>
      <c r="Y3901" s="70"/>
    </row>
    <row r="3902" spans="1:25" s="69" customFormat="1" x14ac:dyDescent="0.2">
      <c r="A3902" s="66" t="s">
        <v>28</v>
      </c>
      <c r="B3902" s="66" t="s">
        <v>24</v>
      </c>
      <c r="C3902" s="66" t="s">
        <v>26</v>
      </c>
      <c r="D3902" s="66" t="s">
        <v>290</v>
      </c>
      <c r="E3902" s="87">
        <f>+IF(ISNUMBER(DATA!N1050),DATA!N1050,"n/a")</f>
        <v>3.5425763335796998</v>
      </c>
      <c r="F3902" s="77">
        <f>+IF(ISNUMBER(DATA!O1050),DATA!O1050,"n/a")</f>
        <v>-1.79485139724441E-2</v>
      </c>
      <c r="G3902" s="87">
        <f>+IF(ISNUMBER(DATA!X1050),DATA!X1050,"n/a")</f>
        <v>3.5934878075161101</v>
      </c>
      <c r="H3902" s="77">
        <f>+IF(ISNUMBER(DATA!Y1050),DATA!Y1050,"n/a")</f>
        <v>2.8846466021350999E-2</v>
      </c>
      <c r="I3902" s="87">
        <f>+IF(ISNUMBER(DATA!AH1050),DATA!AH1050,"n/a")</f>
        <v>3.6675139056668802</v>
      </c>
      <c r="J3902" s="77">
        <f>+IF(ISNUMBER(DATA!AI1050),DATA!AI1050,"n/a")</f>
        <v>4.5058990745697601E-2</v>
      </c>
      <c r="K3902" s="87">
        <f>+IF(ISNUMBER(DATA!AR1050),DATA!AR1050,"n/a")</f>
        <v>3.6536624391644801</v>
      </c>
      <c r="L3902" s="77">
        <f>+IF(ISNUMBER(DATA!AS1050),DATA!AS1050,"n/a")</f>
        <v>3.5689110768460403E-2</v>
      </c>
      <c r="M3902" s="66"/>
      <c r="N3902" s="66"/>
      <c r="O3902" s="66"/>
      <c r="P3902" s="66"/>
      <c r="Q3902" s="66"/>
      <c r="S3902" s="70"/>
      <c r="U3902" s="70"/>
      <c r="W3902" s="70"/>
      <c r="Y3902" s="70"/>
    </row>
    <row r="3903" spans="1:25" s="69" customFormat="1" x14ac:dyDescent="0.2">
      <c r="A3903" s="66" t="s">
        <v>28</v>
      </c>
      <c r="B3903" s="66" t="s">
        <v>24</v>
      </c>
      <c r="C3903" s="66" t="s">
        <v>26</v>
      </c>
      <c r="D3903" s="66" t="s">
        <v>291</v>
      </c>
      <c r="E3903" s="87">
        <f>+IF(ISNUMBER(DATA!N1051),DATA!N1051,"n/a")</f>
        <v>3.3499880092328902</v>
      </c>
      <c r="F3903" s="77">
        <f>+IF(ISNUMBER(DATA!O1051),DATA!O1051,"n/a")</f>
        <v>0.11728802539319499</v>
      </c>
      <c r="G3903" s="87">
        <f>+IF(ISNUMBER(DATA!X1051),DATA!X1051,"n/a")</f>
        <v>3.32848980802446</v>
      </c>
      <c r="H3903" s="77">
        <f>+IF(ISNUMBER(DATA!Y1051),DATA!Y1051,"n/a")</f>
        <v>0.104431197694487</v>
      </c>
      <c r="I3903" s="87">
        <f>+IF(ISNUMBER(DATA!AH1051),DATA!AH1051,"n/a")</f>
        <v>3.1361574751297301</v>
      </c>
      <c r="J3903" s="77">
        <f>+IF(ISNUMBER(DATA!AI1051),DATA!AI1051,"n/a")</f>
        <v>4.4072674526532699E-2</v>
      </c>
      <c r="K3903" s="87">
        <f>+IF(ISNUMBER(DATA!AR1051),DATA!AR1051,"n/a")</f>
        <v>2.8691920668830102</v>
      </c>
      <c r="L3903" s="77">
        <f>+IF(ISNUMBER(DATA!AS1051),DATA!AS1051,"n/a")</f>
        <v>-4.2723726578691897E-2</v>
      </c>
      <c r="M3903" s="66"/>
      <c r="N3903" s="66"/>
      <c r="O3903" s="66"/>
      <c r="P3903" s="66"/>
      <c r="Q3903" s="66"/>
      <c r="S3903" s="70"/>
      <c r="U3903" s="70"/>
      <c r="W3903" s="70"/>
      <c r="Y3903" s="70"/>
    </row>
    <row r="3904" spans="1:25" s="69" customFormat="1" x14ac:dyDescent="0.2">
      <c r="A3904" s="66" t="s">
        <v>28</v>
      </c>
      <c r="B3904" s="66" t="s">
        <v>24</v>
      </c>
      <c r="C3904" s="66" t="s">
        <v>26</v>
      </c>
      <c r="D3904" s="66" t="s">
        <v>292</v>
      </c>
      <c r="E3904" s="87">
        <f>+IF(ISNUMBER(DATA!N1052),DATA!N1052,"n/a")</f>
        <v>3.1145963170946098</v>
      </c>
      <c r="F3904" s="77">
        <f>+IF(ISNUMBER(DATA!O1052),DATA!O1052,"n/a")</f>
        <v>3.1383673716411302E-3</v>
      </c>
      <c r="G3904" s="87">
        <f>+IF(ISNUMBER(DATA!X1052),DATA!X1052,"n/a")</f>
        <v>3.1301353251956399</v>
      </c>
      <c r="H3904" s="77">
        <f>+IF(ISNUMBER(DATA!Y1052),DATA!Y1052,"n/a")</f>
        <v>1.36445402846486E-2</v>
      </c>
      <c r="I3904" s="87">
        <f>+IF(ISNUMBER(DATA!AH1052),DATA!AH1052,"n/a")</f>
        <v>3.1242163495580799</v>
      </c>
      <c r="J3904" s="77">
        <f>+IF(ISNUMBER(DATA!AI1052),DATA!AI1052,"n/a")</f>
        <v>3.6667883611701799E-2</v>
      </c>
      <c r="K3904" s="87">
        <f>+IF(ISNUMBER(DATA!AR1052),DATA!AR1052,"n/a")</f>
        <v>3.0798600145357602</v>
      </c>
      <c r="L3904" s="77">
        <f>+IF(ISNUMBER(DATA!AS1052),DATA!AS1052,"n/a")</f>
        <v>6.6347578376760696E-2</v>
      </c>
      <c r="M3904" s="66"/>
      <c r="N3904" s="66"/>
      <c r="O3904" s="66"/>
      <c r="P3904" s="66"/>
      <c r="Q3904" s="66"/>
      <c r="S3904" s="70"/>
      <c r="U3904" s="70"/>
      <c r="W3904" s="70"/>
      <c r="Y3904" s="70"/>
    </row>
    <row r="3905" spans="1:25" s="69" customFormat="1" x14ac:dyDescent="0.2">
      <c r="A3905" s="66" t="s">
        <v>28</v>
      </c>
      <c r="B3905" s="66" t="s">
        <v>24</v>
      </c>
      <c r="C3905" s="66" t="s">
        <v>26</v>
      </c>
      <c r="D3905" s="66" t="s">
        <v>293</v>
      </c>
      <c r="E3905" s="87">
        <f>+IF(ISNUMBER(DATA!N1053),DATA!N1053,"n/a")</f>
        <v>2.8479981109517301</v>
      </c>
      <c r="F3905" s="77">
        <f>+IF(ISNUMBER(DATA!O1053),DATA!O1053,"n/a")</f>
        <v>0.45303548079429101</v>
      </c>
      <c r="G3905" s="87">
        <f>+IF(ISNUMBER(DATA!X1053),DATA!X1053,"n/a")</f>
        <v>2.30933602799823</v>
      </c>
      <c r="H3905" s="77">
        <f>+IF(ISNUMBER(DATA!Y1053),DATA!Y1053,"n/a")</f>
        <v>-2.1566656064724798E-2</v>
      </c>
      <c r="I3905" s="87">
        <f>+IF(ISNUMBER(DATA!AH1053),DATA!AH1053,"n/a")</f>
        <v>2.2836185402439799</v>
      </c>
      <c r="J3905" s="77">
        <f>+IF(ISNUMBER(DATA!AI1053),DATA!AI1053,"n/a")</f>
        <v>-2.9609892842035802E-3</v>
      </c>
      <c r="K3905" s="87">
        <f>+IF(ISNUMBER(DATA!AR1053),DATA!AR1053,"n/a")</f>
        <v>2.3974044315039298</v>
      </c>
      <c r="L3905" s="77">
        <f>+IF(ISNUMBER(DATA!AS1053),DATA!AS1053,"n/a")</f>
        <v>0.179264132046659</v>
      </c>
      <c r="M3905" s="66"/>
      <c r="N3905" s="66"/>
      <c r="O3905" s="66"/>
      <c r="P3905" s="66"/>
      <c r="Q3905" s="66"/>
      <c r="S3905" s="70"/>
      <c r="U3905" s="70"/>
      <c r="W3905" s="70"/>
      <c r="Y3905" s="70"/>
    </row>
    <row r="3906" spans="1:25" s="69" customFormat="1" x14ac:dyDescent="0.2">
      <c r="A3906" s="66" t="s">
        <v>28</v>
      </c>
      <c r="B3906" s="66" t="s">
        <v>24</v>
      </c>
      <c r="C3906" s="66" t="s">
        <v>26</v>
      </c>
      <c r="D3906" s="66" t="s">
        <v>294</v>
      </c>
      <c r="E3906" s="87">
        <f>+IF(ISNUMBER(DATA!N1054),DATA!N1054,"n/a")</f>
        <v>3.4743790331565898</v>
      </c>
      <c r="F3906" s="77">
        <f>+IF(ISNUMBER(DATA!O1054),DATA!O1054,"n/a")</f>
        <v>-1.42506977932003E-2</v>
      </c>
      <c r="G3906" s="87">
        <f>+IF(ISNUMBER(DATA!X1054),DATA!X1054,"n/a")</f>
        <v>3.5159916051696198</v>
      </c>
      <c r="H3906" s="77">
        <f>+IF(ISNUMBER(DATA!Y1054),DATA!Y1054,"n/a")</f>
        <v>3.4396078206008499E-2</v>
      </c>
      <c r="I3906" s="87">
        <f>+IF(ISNUMBER(DATA!AH1054),DATA!AH1054,"n/a")</f>
        <v>3.5535330927089102</v>
      </c>
      <c r="J3906" s="77">
        <f>+IF(ISNUMBER(DATA!AI1054),DATA!AI1054,"n/a")</f>
        <v>3.8183946719368103E-2</v>
      </c>
      <c r="K3906" s="87">
        <f>+IF(ISNUMBER(DATA!AR1054),DATA!AR1054,"n/a")</f>
        <v>3.5517170155629398</v>
      </c>
      <c r="L3906" s="77">
        <f>+IF(ISNUMBER(DATA!AS1054),DATA!AS1054,"n/a")</f>
        <v>3.1788609250928197E-2</v>
      </c>
      <c r="M3906" s="66"/>
      <c r="N3906" s="66"/>
      <c r="O3906" s="66"/>
      <c r="P3906" s="66"/>
      <c r="Q3906" s="66"/>
      <c r="S3906" s="70"/>
      <c r="U3906" s="70"/>
      <c r="W3906" s="70"/>
      <c r="Y3906" s="70"/>
    </row>
    <row r="3907" spans="1:25" s="69" customFormat="1" x14ac:dyDescent="0.2">
      <c r="A3907" s="66" t="s">
        <v>28</v>
      </c>
      <c r="B3907" s="66" t="s">
        <v>24</v>
      </c>
      <c r="C3907" s="66" t="s">
        <v>26</v>
      </c>
      <c r="D3907" s="66" t="s">
        <v>295</v>
      </c>
      <c r="E3907" s="87">
        <f>+IF(ISNUMBER(DATA!N1055),DATA!N1055,"n/a")</f>
        <v>3.1899425024800299</v>
      </c>
      <c r="F3907" s="77">
        <f>+IF(ISNUMBER(DATA!O1055),DATA!O1055,"n/a")</f>
        <v>0.30117598231754</v>
      </c>
      <c r="G3907" s="87">
        <f>+IF(ISNUMBER(DATA!X1055),DATA!X1055,"n/a")</f>
        <v>3.0939558191766898</v>
      </c>
      <c r="H3907" s="77">
        <f>+IF(ISNUMBER(DATA!Y1055),DATA!Y1055,"n/a")</f>
        <v>0.15156673874228599</v>
      </c>
      <c r="I3907" s="87">
        <f>+IF(ISNUMBER(DATA!AH1055),DATA!AH1055,"n/a")</f>
        <v>3.0086820215299599</v>
      </c>
      <c r="J3907" s="77">
        <f>+IF(ISNUMBER(DATA!AI1055),DATA!AI1055,"n/a")</f>
        <v>5.8980844179673503E-2</v>
      </c>
      <c r="K3907" s="87">
        <f>+IF(ISNUMBER(DATA!AR1055),DATA!AR1055,"n/a")</f>
        <v>2.9712843462260201</v>
      </c>
      <c r="L3907" s="77">
        <f>+IF(ISNUMBER(DATA!AS1055),DATA!AS1055,"n/a")</f>
        <v>2.95465439810421E-2</v>
      </c>
      <c r="M3907" s="66"/>
      <c r="N3907" s="66"/>
      <c r="O3907" s="66"/>
      <c r="P3907" s="66"/>
      <c r="Q3907" s="66"/>
      <c r="S3907" s="70"/>
      <c r="U3907" s="70"/>
      <c r="W3907" s="70"/>
      <c r="Y3907" s="70"/>
    </row>
    <row r="3908" spans="1:25" s="69" customFormat="1" x14ac:dyDescent="0.2">
      <c r="A3908" s="66" t="s">
        <v>28</v>
      </c>
      <c r="B3908" s="66" t="s">
        <v>24</v>
      </c>
      <c r="C3908" s="66" t="s">
        <v>26</v>
      </c>
      <c r="D3908" s="66" t="s">
        <v>296</v>
      </c>
      <c r="E3908" s="87">
        <f>+IF(ISNUMBER(DATA!N1056),DATA!N1056,"n/a")</f>
        <v>3.6012537970930301</v>
      </c>
      <c r="F3908" s="77">
        <f>+IF(ISNUMBER(DATA!O1056),DATA!O1056,"n/a")</f>
        <v>0.31719431279879001</v>
      </c>
      <c r="G3908" s="87">
        <f>+IF(ISNUMBER(DATA!X1056),DATA!X1056,"n/a")</f>
        <v>3.5281095162855398</v>
      </c>
      <c r="H3908" s="77">
        <f>+IF(ISNUMBER(DATA!Y1056),DATA!Y1056,"n/a")</f>
        <v>0.134966428655731</v>
      </c>
      <c r="I3908" s="87">
        <f>+IF(ISNUMBER(DATA!AH1056),DATA!AH1056,"n/a")</f>
        <v>3.4321759132847398</v>
      </c>
      <c r="J3908" s="77">
        <f>+IF(ISNUMBER(DATA!AI1056),DATA!AI1056,"n/a")</f>
        <v>5.8487366589308497E-2</v>
      </c>
      <c r="K3908" s="87">
        <f>+IF(ISNUMBER(DATA!AR1056),DATA!AR1056,"n/a")</f>
        <v>3.42481968851073</v>
      </c>
      <c r="L3908" s="77">
        <f>+IF(ISNUMBER(DATA!AS1056),DATA!AS1056,"n/a")</f>
        <v>2.9626970260673801E-2</v>
      </c>
      <c r="M3908" s="66"/>
      <c r="N3908" s="66"/>
      <c r="O3908" s="66"/>
      <c r="P3908" s="66"/>
      <c r="Q3908" s="66"/>
      <c r="S3908" s="70"/>
      <c r="U3908" s="70"/>
      <c r="W3908" s="70"/>
      <c r="Y3908" s="70"/>
    </row>
    <row r="3909" spans="1:25" s="69" customFormat="1" x14ac:dyDescent="0.2">
      <c r="A3909" s="66" t="s">
        <v>28</v>
      </c>
      <c r="B3909" s="66" t="s">
        <v>24</v>
      </c>
      <c r="C3909" s="66" t="s">
        <v>26</v>
      </c>
      <c r="D3909" s="66" t="s">
        <v>297</v>
      </c>
      <c r="E3909" s="87">
        <f>+IF(ISNUMBER(DATA!N1057),DATA!N1057,"n/a")</f>
        <v>3.6772192882977799</v>
      </c>
      <c r="F3909" s="77">
        <f>+IF(ISNUMBER(DATA!O1057),DATA!O1057,"n/a")</f>
        <v>6.9135635720802405E-2</v>
      </c>
      <c r="G3909" s="87">
        <f>+IF(ISNUMBER(DATA!X1057),DATA!X1057,"n/a")</f>
        <v>3.66699380472267</v>
      </c>
      <c r="H3909" s="77">
        <f>+IF(ISNUMBER(DATA!Y1057),DATA!Y1057,"n/a")</f>
        <v>6.4985925554998297E-2</v>
      </c>
      <c r="I3909" s="87">
        <f>+IF(ISNUMBER(DATA!AH1057),DATA!AH1057,"n/a")</f>
        <v>3.64264786777537</v>
      </c>
      <c r="J3909" s="77">
        <f>+IF(ISNUMBER(DATA!AI1057),DATA!AI1057,"n/a")</f>
        <v>5.5113621554719001E-2</v>
      </c>
      <c r="K3909" s="87">
        <f>+IF(ISNUMBER(DATA!AR1057),DATA!AR1057,"n/a")</f>
        <v>3.5984308839949501</v>
      </c>
      <c r="L3909" s="77">
        <f>+IF(ISNUMBER(DATA!AS1057),DATA!AS1057,"n/a")</f>
        <v>5.9550494193533997E-2</v>
      </c>
      <c r="M3909" s="66"/>
      <c r="N3909" s="66"/>
      <c r="O3909" s="66"/>
      <c r="P3909" s="66"/>
      <c r="Q3909" s="66"/>
      <c r="S3909" s="70"/>
      <c r="U3909" s="70"/>
      <c r="W3909" s="70"/>
      <c r="Y3909" s="70"/>
    </row>
    <row r="3910" spans="1:25" s="69" customFormat="1" x14ac:dyDescent="0.2">
      <c r="A3910" s="66" t="s">
        <v>28</v>
      </c>
      <c r="B3910" s="66" t="s">
        <v>24</v>
      </c>
      <c r="C3910" s="66" t="s">
        <v>26</v>
      </c>
      <c r="D3910" s="66" t="s">
        <v>298</v>
      </c>
      <c r="E3910" s="87">
        <f>+IF(ISNUMBER(DATA!N1058),DATA!N1058,"n/a")</f>
        <v>3.3578716208026198</v>
      </c>
      <c r="F3910" s="77">
        <f>+IF(ISNUMBER(DATA!O1058),DATA!O1058,"n/a")</f>
        <v>-6.1970237463965603E-3</v>
      </c>
      <c r="G3910" s="87">
        <f>+IF(ISNUMBER(DATA!X1058),DATA!X1058,"n/a")</f>
        <v>3.3945578078360801</v>
      </c>
      <c r="H3910" s="77">
        <f>+IF(ISNUMBER(DATA!Y1058),DATA!Y1058,"n/a")</f>
        <v>-1.21736822960117E-3</v>
      </c>
      <c r="I3910" s="87">
        <f>+IF(ISNUMBER(DATA!AH1058),DATA!AH1058,"n/a")</f>
        <v>3.5170054042090899</v>
      </c>
      <c r="J3910" s="77">
        <f>+IF(ISNUMBER(DATA!AI1058),DATA!AI1058,"n/a")</f>
        <v>2.82350457076531E-2</v>
      </c>
      <c r="K3910" s="87">
        <f>+IF(ISNUMBER(DATA!AR1058),DATA!AR1058,"n/a")</f>
        <v>3.5260604369814499</v>
      </c>
      <c r="L3910" s="77">
        <f>+IF(ISNUMBER(DATA!AS1058),DATA!AS1058,"n/a")</f>
        <v>4.12884429049604E-2</v>
      </c>
      <c r="M3910" s="66"/>
      <c r="N3910" s="66"/>
      <c r="O3910" s="66"/>
      <c r="P3910" s="66"/>
      <c r="Q3910" s="66"/>
      <c r="S3910" s="70"/>
      <c r="U3910" s="70"/>
      <c r="W3910" s="70"/>
      <c r="Y3910" s="70"/>
    </row>
    <row r="3911" spans="1:25" s="69" customFormat="1" x14ac:dyDescent="0.2">
      <c r="A3911" s="66" t="s">
        <v>28</v>
      </c>
      <c r="B3911" s="66" t="s">
        <v>24</v>
      </c>
      <c r="C3911" s="66" t="s">
        <v>26</v>
      </c>
      <c r="D3911" s="66" t="s">
        <v>299</v>
      </c>
      <c r="E3911" s="87">
        <f>+IF(ISNUMBER(DATA!N1059),DATA!N1059,"n/a")</f>
        <v>3.4032946798745898</v>
      </c>
      <c r="F3911" s="77">
        <f>+IF(ISNUMBER(DATA!O1059),DATA!O1059,"n/a")</f>
        <v>-7.4482700623363096E-3</v>
      </c>
      <c r="G3911" s="87">
        <f>+IF(ISNUMBER(DATA!X1059),DATA!X1059,"n/a")</f>
        <v>3.4290744427896001</v>
      </c>
      <c r="H3911" s="77">
        <f>+IF(ISNUMBER(DATA!Y1059),DATA!Y1059,"n/a")</f>
        <v>-5.56581658144637E-2</v>
      </c>
      <c r="I3911" s="87">
        <f>+IF(ISNUMBER(DATA!AH1059),DATA!AH1059,"n/a")</f>
        <v>3.45326362557886</v>
      </c>
      <c r="J3911" s="77">
        <f>+IF(ISNUMBER(DATA!AI1059),DATA!AI1059,"n/a")</f>
        <v>-4.1812783723254497E-2</v>
      </c>
      <c r="K3911" s="87">
        <f>+IF(ISNUMBER(DATA!AR1059),DATA!AR1059,"n/a")</f>
        <v>3.5569433467280098</v>
      </c>
      <c r="L3911" s="77">
        <f>+IF(ISNUMBER(DATA!AS1059),DATA!AS1059,"n/a")</f>
        <v>4.3899372424876099E-3</v>
      </c>
      <c r="M3911" s="66"/>
      <c r="N3911" s="66"/>
      <c r="O3911" s="66"/>
      <c r="P3911" s="66"/>
      <c r="Q3911" s="66"/>
      <c r="S3911" s="70"/>
      <c r="U3911" s="70"/>
      <c r="W3911" s="70"/>
      <c r="Y3911" s="70"/>
    </row>
    <row r="3912" spans="1:25" s="69" customFormat="1" x14ac:dyDescent="0.2">
      <c r="A3912" s="66" t="s">
        <v>28</v>
      </c>
      <c r="B3912" s="66" t="s">
        <v>24</v>
      </c>
      <c r="C3912" s="66" t="s">
        <v>26</v>
      </c>
      <c r="D3912" s="66" t="s">
        <v>300</v>
      </c>
      <c r="E3912" s="87">
        <f>+IF(ISNUMBER(DATA!N1060),DATA!N1060,"n/a")</f>
        <v>2.84482847436926</v>
      </c>
      <c r="F3912" s="77">
        <f>+IF(ISNUMBER(DATA!O1060),DATA!O1060,"n/a")</f>
        <v>-5.9924566043540801E-2</v>
      </c>
      <c r="G3912" s="87">
        <f>+IF(ISNUMBER(DATA!X1060),DATA!X1060,"n/a")</f>
        <v>2.9137000846109702</v>
      </c>
      <c r="H3912" s="77">
        <f>+IF(ISNUMBER(DATA!Y1060),DATA!Y1060,"n/a")</f>
        <v>-3.1956883407384201E-2</v>
      </c>
      <c r="I3912" s="87">
        <f>+IF(ISNUMBER(DATA!AH1060),DATA!AH1060,"n/a")</f>
        <v>2.86572156000042</v>
      </c>
      <c r="J3912" s="77">
        <f>+IF(ISNUMBER(DATA!AI1060),DATA!AI1060,"n/a")</f>
        <v>-4.2722544286494898E-2</v>
      </c>
      <c r="K3912" s="87">
        <f>+IF(ISNUMBER(DATA!AR1060),DATA!AR1060,"n/a")</f>
        <v>2.8765598384124602</v>
      </c>
      <c r="L3912" s="77">
        <f>+IF(ISNUMBER(DATA!AS1060),DATA!AS1060,"n/a")</f>
        <v>-5.2746664024195297E-2</v>
      </c>
      <c r="M3912" s="66"/>
      <c r="N3912" s="66"/>
      <c r="O3912" s="66"/>
      <c r="P3912" s="66"/>
      <c r="Q3912" s="66"/>
      <c r="S3912" s="70"/>
      <c r="U3912" s="70"/>
      <c r="W3912" s="70"/>
      <c r="Y3912" s="70"/>
    </row>
    <row r="3913" spans="1:25" s="69" customFormat="1" x14ac:dyDescent="0.2">
      <c r="A3913" s="66" t="s">
        <v>28</v>
      </c>
      <c r="B3913" s="66" t="s">
        <v>24</v>
      </c>
      <c r="C3913" s="66" t="s">
        <v>26</v>
      </c>
      <c r="D3913" s="66" t="s">
        <v>301</v>
      </c>
      <c r="E3913" s="87">
        <f>+IF(ISNUMBER(DATA!N1061),DATA!N1061,"n/a")</f>
        <v>3.2973409632267399</v>
      </c>
      <c r="F3913" s="77">
        <f>+IF(ISNUMBER(DATA!O1061),DATA!O1061,"n/a")</f>
        <v>8.4644164026508595E-2</v>
      </c>
      <c r="G3913" s="87">
        <f>+IF(ISNUMBER(DATA!X1061),DATA!X1061,"n/a")</f>
        <v>3.43613741842608</v>
      </c>
      <c r="H3913" s="77">
        <f>+IF(ISNUMBER(DATA!Y1061),DATA!Y1061,"n/a")</f>
        <v>0.17425448057696999</v>
      </c>
      <c r="I3913" s="87">
        <f>+IF(ISNUMBER(DATA!AH1061),DATA!AH1061,"n/a")</f>
        <v>3.3860331906671099</v>
      </c>
      <c r="J3913" s="77">
        <f>+IF(ISNUMBER(DATA!AI1061),DATA!AI1061,"n/a")</f>
        <v>0.18745564047869601</v>
      </c>
      <c r="K3913" s="87">
        <f>+IF(ISNUMBER(DATA!AR1061),DATA!AR1061,"n/a")</f>
        <v>3.3534701689649</v>
      </c>
      <c r="L3913" s="77">
        <f>+IF(ISNUMBER(DATA!AS1061),DATA!AS1061,"n/a")</f>
        <v>0.306287153006781</v>
      </c>
      <c r="M3913" s="66"/>
      <c r="N3913" s="66"/>
      <c r="O3913" s="66"/>
      <c r="P3913" s="66"/>
      <c r="Q3913" s="66"/>
      <c r="S3913" s="70"/>
      <c r="U3913" s="70"/>
      <c r="W3913" s="70"/>
      <c r="Y3913" s="70"/>
    </row>
    <row r="3914" spans="1:25" s="69" customFormat="1" x14ac:dyDescent="0.2">
      <c r="A3914" s="66" t="s">
        <v>28</v>
      </c>
      <c r="B3914" s="66" t="s">
        <v>24</v>
      </c>
      <c r="C3914" s="66" t="s">
        <v>26</v>
      </c>
      <c r="D3914" s="66" t="s">
        <v>302</v>
      </c>
      <c r="E3914" s="87">
        <f>+IF(ISNUMBER(DATA!N1062),DATA!N1062,"n/a")</f>
        <v>3.5388925418476198</v>
      </c>
      <c r="F3914" s="77">
        <f>+IF(ISNUMBER(DATA!O1062),DATA!O1062,"n/a")</f>
        <v>-4.5453745031049497E-3</v>
      </c>
      <c r="G3914" s="87">
        <f>+IF(ISNUMBER(DATA!X1062),DATA!X1062,"n/a")</f>
        <v>3.5902612401833101</v>
      </c>
      <c r="H3914" s="77">
        <f>+IF(ISNUMBER(DATA!Y1062),DATA!Y1062,"n/a")</f>
        <v>4.0843718087935202E-2</v>
      </c>
      <c r="I3914" s="87">
        <f>+IF(ISNUMBER(DATA!AH1062),DATA!AH1062,"n/a")</f>
        <v>3.63992542952895</v>
      </c>
      <c r="J3914" s="77">
        <f>+IF(ISNUMBER(DATA!AI1062),DATA!AI1062,"n/a")</f>
        <v>4.6553369382703901E-2</v>
      </c>
      <c r="K3914" s="87">
        <f>+IF(ISNUMBER(DATA!AR1062),DATA!AR1062,"n/a")</f>
        <v>3.62983632567411</v>
      </c>
      <c r="L3914" s="77">
        <f>+IF(ISNUMBER(DATA!AS1062),DATA!AS1062,"n/a")</f>
        <v>2.5415422067787501E-2</v>
      </c>
      <c r="M3914" s="66"/>
      <c r="N3914" s="66"/>
      <c r="O3914" s="66"/>
      <c r="P3914" s="66"/>
      <c r="Q3914" s="66"/>
      <c r="S3914" s="70"/>
      <c r="U3914" s="70"/>
      <c r="W3914" s="70"/>
      <c r="Y3914" s="70"/>
    </row>
    <row r="3915" spans="1:25" s="69" customFormat="1" x14ac:dyDescent="0.2">
      <c r="A3915" s="66" t="s">
        <v>28</v>
      </c>
      <c r="B3915" s="66" t="s">
        <v>24</v>
      </c>
      <c r="C3915" s="66" t="s">
        <v>26</v>
      </c>
      <c r="D3915" s="66" t="s">
        <v>303</v>
      </c>
      <c r="E3915" s="87">
        <f>+IF(ISNUMBER(DATA!N1063),DATA!N1063,"n/a")</f>
        <v>2.3637887145830101</v>
      </c>
      <c r="F3915" s="77">
        <f>+IF(ISNUMBER(DATA!O1063),DATA!O1063,"n/a")</f>
        <v>0.36748879359072301</v>
      </c>
      <c r="G3915" s="87">
        <f>+IF(ISNUMBER(DATA!X1063),DATA!X1063,"n/a")</f>
        <v>2.0127596353284498</v>
      </c>
      <c r="H3915" s="77">
        <f>+IF(ISNUMBER(DATA!Y1063),DATA!Y1063,"n/a")</f>
        <v>-5.6194178228353098E-2</v>
      </c>
      <c r="I3915" s="87">
        <f>+IF(ISNUMBER(DATA!AH1063),DATA!AH1063,"n/a")</f>
        <v>2.0021770329070598</v>
      </c>
      <c r="J3915" s="77">
        <f>+IF(ISNUMBER(DATA!AI1063),DATA!AI1063,"n/a")</f>
        <v>-3.6347556915844501E-2</v>
      </c>
      <c r="K3915" s="87">
        <f>+IF(ISNUMBER(DATA!AR1063),DATA!AR1063,"n/a")</f>
        <v>2.14169547358444</v>
      </c>
      <c r="L3915" s="77">
        <f>+IF(ISNUMBER(DATA!AS1063),DATA!AS1063,"n/a")</f>
        <v>9.1155244719945405E-2</v>
      </c>
      <c r="M3915" s="66"/>
      <c r="N3915" s="66"/>
      <c r="O3915" s="66"/>
      <c r="P3915" s="66"/>
      <c r="Q3915" s="66"/>
      <c r="S3915" s="70"/>
      <c r="U3915" s="70"/>
      <c r="W3915" s="70"/>
      <c r="Y3915" s="70"/>
    </row>
    <row r="3916" spans="1:25" s="69" customFormat="1" x14ac:dyDescent="0.2">
      <c r="A3916" s="66" t="s">
        <v>28</v>
      </c>
      <c r="B3916" s="66" t="s">
        <v>24</v>
      </c>
      <c r="C3916" s="66" t="s">
        <v>26</v>
      </c>
      <c r="D3916" s="66" t="s">
        <v>304</v>
      </c>
      <c r="E3916" s="87">
        <f>+IF(ISNUMBER(DATA!N1064),DATA!N1064,"n/a")</f>
        <v>3.5021079900932199</v>
      </c>
      <c r="F3916" s="77">
        <f>+IF(ISNUMBER(DATA!O1064),DATA!O1064,"n/a")</f>
        <v>-8.5464645269306104E-3</v>
      </c>
      <c r="G3916" s="87">
        <f>+IF(ISNUMBER(DATA!X1064),DATA!X1064,"n/a")</f>
        <v>3.4895783099086799</v>
      </c>
      <c r="H3916" s="77">
        <f>+IF(ISNUMBER(DATA!Y1064),DATA!Y1064,"n/a")</f>
        <v>-3.2701125420067902E-2</v>
      </c>
      <c r="I3916" s="87">
        <f>+IF(ISNUMBER(DATA!AH1064),DATA!AH1064,"n/a")</f>
        <v>3.5107866213928198</v>
      </c>
      <c r="J3916" s="77">
        <f>+IF(ISNUMBER(DATA!AI1064),DATA!AI1064,"n/a")</f>
        <v>-2.0917534750250801E-2</v>
      </c>
      <c r="K3916" s="87">
        <f>+IF(ISNUMBER(DATA!AR1064),DATA!AR1064,"n/a")</f>
        <v>3.6408940526614502</v>
      </c>
      <c r="L3916" s="77">
        <f>+IF(ISNUMBER(DATA!AS1064),DATA!AS1064,"n/a")</f>
        <v>1.83919698305543E-2</v>
      </c>
      <c r="M3916" s="66"/>
      <c r="N3916" s="66"/>
      <c r="O3916" s="66"/>
      <c r="P3916" s="66"/>
      <c r="Q3916" s="66"/>
      <c r="S3916" s="70"/>
      <c r="U3916" s="70"/>
      <c r="W3916" s="70"/>
      <c r="Y3916" s="70"/>
    </row>
    <row r="3917" spans="1:25" s="69" customFormat="1" x14ac:dyDescent="0.2">
      <c r="A3917" s="66" t="s">
        <v>28</v>
      </c>
      <c r="B3917" s="66" t="s">
        <v>24</v>
      </c>
      <c r="C3917" s="66" t="s">
        <v>26</v>
      </c>
      <c r="D3917" s="66" t="s">
        <v>305</v>
      </c>
      <c r="E3917" s="87">
        <f>+IF(ISNUMBER(DATA!N1065),DATA!N1065,"n/a")</f>
        <v>3.57429972492291</v>
      </c>
      <c r="F3917" s="77">
        <f>+IF(ISNUMBER(DATA!O1065),DATA!O1065,"n/a")</f>
        <v>9.0306741791140802E-2</v>
      </c>
      <c r="G3917" s="87">
        <f>+IF(ISNUMBER(DATA!X1065),DATA!X1065,"n/a")</f>
        <v>3.59795906830802</v>
      </c>
      <c r="H3917" s="77">
        <f>+IF(ISNUMBER(DATA!Y1065),DATA!Y1065,"n/a")</f>
        <v>0.10844828161103801</v>
      </c>
      <c r="I3917" s="87">
        <f>+IF(ISNUMBER(DATA!AH1065),DATA!AH1065,"n/a")</f>
        <v>3.5587774748704302</v>
      </c>
      <c r="J3917" s="77">
        <f>+IF(ISNUMBER(DATA!AI1065),DATA!AI1065,"n/a")</f>
        <v>0.13551404746440801</v>
      </c>
      <c r="K3917" s="87">
        <f>+IF(ISNUMBER(DATA!AR1065),DATA!AR1065,"n/a")</f>
        <v>3.4296310027525498</v>
      </c>
      <c r="L3917" s="77">
        <f>+IF(ISNUMBER(DATA!AS1065),DATA!AS1065,"n/a")</f>
        <v>0.11123263999211699</v>
      </c>
      <c r="M3917" s="66"/>
      <c r="N3917" s="66"/>
      <c r="O3917" s="66"/>
      <c r="P3917" s="66"/>
      <c r="Q3917" s="66"/>
      <c r="S3917" s="70"/>
      <c r="U3917" s="70"/>
      <c r="W3917" s="70"/>
      <c r="Y3917" s="70"/>
    </row>
    <row r="3918" spans="1:25" s="69" customFormat="1" x14ac:dyDescent="0.2">
      <c r="A3918" s="66" t="s">
        <v>28</v>
      </c>
      <c r="B3918" s="66" t="s">
        <v>24</v>
      </c>
      <c r="C3918" s="66" t="s">
        <v>26</v>
      </c>
      <c r="D3918" s="66" t="s">
        <v>306</v>
      </c>
      <c r="E3918" s="87">
        <f>+IF(ISNUMBER(DATA!N1066),DATA!N1066,"n/a")</f>
        <v>3.31450012621865</v>
      </c>
      <c r="F3918" s="77">
        <f>+IF(ISNUMBER(DATA!O1066),DATA!O1066,"n/a")</f>
        <v>3.1496427792040399E-2</v>
      </c>
      <c r="G3918" s="87">
        <f>+IF(ISNUMBER(DATA!X1066),DATA!X1066,"n/a")</f>
        <v>3.3180062262105801</v>
      </c>
      <c r="H3918" s="77">
        <f>+IF(ISNUMBER(DATA!Y1066),DATA!Y1066,"n/a")</f>
        <v>3.1874134874483102E-2</v>
      </c>
      <c r="I3918" s="87">
        <f>+IF(ISNUMBER(DATA!AH1066),DATA!AH1066,"n/a")</f>
        <v>3.2931690039503798</v>
      </c>
      <c r="J3918" s="77">
        <f>+IF(ISNUMBER(DATA!AI1066),DATA!AI1066,"n/a")</f>
        <v>2.9301644243125799E-2</v>
      </c>
      <c r="K3918" s="87">
        <f>+IF(ISNUMBER(DATA!AR1066),DATA!AR1066,"n/a")</f>
        <v>3.2215557523170499</v>
      </c>
      <c r="L3918" s="77">
        <f>+IF(ISNUMBER(DATA!AS1066),DATA!AS1066,"n/a")</f>
        <v>1.46118038337241E-2</v>
      </c>
      <c r="M3918" s="66"/>
      <c r="N3918" s="66"/>
      <c r="O3918" s="66"/>
      <c r="P3918" s="66"/>
      <c r="Q3918" s="66"/>
      <c r="S3918" s="70"/>
      <c r="U3918" s="70"/>
      <c r="W3918" s="70"/>
      <c r="Y3918" s="70"/>
    </row>
    <row r="3919" spans="1:25" s="69" customFormat="1" x14ac:dyDescent="0.2">
      <c r="A3919" s="66" t="s">
        <v>28</v>
      </c>
      <c r="B3919" s="66" t="s">
        <v>24</v>
      </c>
      <c r="C3919" s="66" t="s">
        <v>26</v>
      </c>
      <c r="D3919" s="66" t="s">
        <v>307</v>
      </c>
      <c r="E3919" s="87">
        <f>+IF(ISNUMBER(DATA!N1067),DATA!N1067,"n/a")</f>
        <v>3.3363624997566101</v>
      </c>
      <c r="F3919" s="77">
        <f>+IF(ISNUMBER(DATA!O1067),DATA!O1067,"n/a")</f>
        <v>-1.4668356436159E-3</v>
      </c>
      <c r="G3919" s="87">
        <f>+IF(ISNUMBER(DATA!X1067),DATA!X1067,"n/a")</f>
        <v>3.35076257027431</v>
      </c>
      <c r="H3919" s="77">
        <f>+IF(ISNUMBER(DATA!Y1067),DATA!Y1067,"n/a")</f>
        <v>1.11455936992584E-2</v>
      </c>
      <c r="I3919" s="87">
        <f>+IF(ISNUMBER(DATA!AH1067),DATA!AH1067,"n/a")</f>
        <v>3.35365163133272</v>
      </c>
      <c r="J3919" s="77">
        <f>+IF(ISNUMBER(DATA!AI1067),DATA!AI1067,"n/a")</f>
        <v>2.7230803425078099E-2</v>
      </c>
      <c r="K3919" s="87">
        <f>+IF(ISNUMBER(DATA!AR1067),DATA!AR1067,"n/a")</f>
        <v>3.32142831472482</v>
      </c>
      <c r="L3919" s="77">
        <f>+IF(ISNUMBER(DATA!AS1067),DATA!AS1067,"n/a")</f>
        <v>1.4547239140709999E-2</v>
      </c>
      <c r="M3919" s="66"/>
      <c r="N3919" s="66"/>
      <c r="O3919" s="66"/>
      <c r="P3919" s="66"/>
      <c r="Q3919" s="66"/>
      <c r="S3919" s="70"/>
      <c r="U3919" s="70"/>
      <c r="W3919" s="70"/>
      <c r="Y3919" s="70"/>
    </row>
    <row r="3920" spans="1:25" s="69" customFormat="1" x14ac:dyDescent="0.2">
      <c r="A3920" s="66" t="s">
        <v>28</v>
      </c>
      <c r="B3920" s="66" t="s">
        <v>24</v>
      </c>
      <c r="C3920" s="66" t="s">
        <v>26</v>
      </c>
      <c r="D3920" s="66" t="s">
        <v>308</v>
      </c>
      <c r="E3920" s="87">
        <f>+IF(ISNUMBER(DATA!N1068),DATA!N1068,"n/a")</f>
        <v>3.3114580772476301</v>
      </c>
      <c r="F3920" s="77">
        <f>+IF(ISNUMBER(DATA!O1068),DATA!O1068,"n/a")</f>
        <v>6.8049448145875496E-3</v>
      </c>
      <c r="G3920" s="87">
        <f>+IF(ISNUMBER(DATA!X1068),DATA!X1068,"n/a")</f>
        <v>3.3355700108352502</v>
      </c>
      <c r="H3920" s="77">
        <f>+IF(ISNUMBER(DATA!Y1068),DATA!Y1068,"n/a")</f>
        <v>-2.02957072950941E-3</v>
      </c>
      <c r="I3920" s="87">
        <f>+IF(ISNUMBER(DATA!AH1068),DATA!AH1068,"n/a")</f>
        <v>3.3314024408785001</v>
      </c>
      <c r="J3920" s="77">
        <f>+IF(ISNUMBER(DATA!AI1068),DATA!AI1068,"n/a")</f>
        <v>-1.36111347874356E-2</v>
      </c>
      <c r="K3920" s="87">
        <f>+IF(ISNUMBER(DATA!AR1068),DATA!AR1068,"n/a")</f>
        <v>3.3244709531697398</v>
      </c>
      <c r="L3920" s="77">
        <f>+IF(ISNUMBER(DATA!AS1068),DATA!AS1068,"n/a")</f>
        <v>-2.8777501650724301E-2</v>
      </c>
      <c r="M3920" s="66"/>
      <c r="N3920" s="66"/>
      <c r="O3920" s="66"/>
      <c r="P3920" s="66"/>
      <c r="Q3920" s="66"/>
      <c r="S3920" s="70"/>
      <c r="U3920" s="70"/>
      <c r="W3920" s="70"/>
      <c r="Y3920" s="70"/>
    </row>
    <row r="3921" spans="1:25" s="69" customFormat="1" x14ac:dyDescent="0.2">
      <c r="A3921" s="66" t="s">
        <v>28</v>
      </c>
      <c r="B3921" s="66" t="s">
        <v>24</v>
      </c>
      <c r="C3921" s="66" t="s">
        <v>26</v>
      </c>
      <c r="D3921" s="66" t="s">
        <v>309</v>
      </c>
      <c r="E3921" s="87">
        <f>+IF(ISNUMBER(DATA!N1069),DATA!N1069,"n/a")</f>
        <v>3.3214078123619499</v>
      </c>
      <c r="F3921" s="77">
        <f>+IF(ISNUMBER(DATA!O1069),DATA!O1069,"n/a")</f>
        <v>3.5741041773979298E-2</v>
      </c>
      <c r="G3921" s="87">
        <f>+IF(ISNUMBER(DATA!X1069),DATA!X1069,"n/a")</f>
        <v>3.3307611127146801</v>
      </c>
      <c r="H3921" s="77">
        <f>+IF(ISNUMBER(DATA!Y1069),DATA!Y1069,"n/a")</f>
        <v>2.24592114901222E-2</v>
      </c>
      <c r="I3921" s="87">
        <f>+IF(ISNUMBER(DATA!AH1069),DATA!AH1069,"n/a")</f>
        <v>3.30526985378562</v>
      </c>
      <c r="J3921" s="77">
        <f>+IF(ISNUMBER(DATA!AI1069),DATA!AI1069,"n/a")</f>
        <v>1.53973625243547E-2</v>
      </c>
      <c r="K3921" s="87">
        <f>+IF(ISNUMBER(DATA!AR1069),DATA!AR1069,"n/a")</f>
        <v>3.3137768772911902</v>
      </c>
      <c r="L3921" s="77">
        <f>+IF(ISNUMBER(DATA!AS1069),DATA!AS1069,"n/a")</f>
        <v>1.3206352680836E-2</v>
      </c>
      <c r="M3921" s="66"/>
      <c r="N3921" s="66"/>
      <c r="O3921" s="66"/>
      <c r="P3921" s="66"/>
      <c r="Q3921" s="66"/>
      <c r="S3921" s="70"/>
      <c r="U3921" s="70"/>
      <c r="W3921" s="70"/>
      <c r="Y3921" s="70"/>
    </row>
    <row r="3922" spans="1:25" s="69" customFormat="1" x14ac:dyDescent="0.2">
      <c r="A3922" s="66" t="s">
        <v>28</v>
      </c>
      <c r="B3922" s="66" t="s">
        <v>24</v>
      </c>
      <c r="C3922" s="66" t="s">
        <v>26</v>
      </c>
      <c r="D3922" s="66" t="s">
        <v>310</v>
      </c>
      <c r="E3922" s="87">
        <f>+IF(ISNUMBER(DATA!N1070),DATA!N1070,"n/a")</f>
        <v>3.3478918312884498</v>
      </c>
      <c r="F3922" s="77">
        <f>+IF(ISNUMBER(DATA!O1070),DATA!O1070,"n/a")</f>
        <v>0.13022251039546301</v>
      </c>
      <c r="G3922" s="87">
        <f>+IF(ISNUMBER(DATA!X1070),DATA!X1070,"n/a")</f>
        <v>3.35636420479076</v>
      </c>
      <c r="H3922" s="77">
        <f>+IF(ISNUMBER(DATA!Y1070),DATA!Y1070,"n/a")</f>
        <v>0.12088884607417701</v>
      </c>
      <c r="I3922" s="87">
        <f>+IF(ISNUMBER(DATA!AH1070),DATA!AH1070,"n/a")</f>
        <v>3.3044786506565198</v>
      </c>
      <c r="J3922" s="77">
        <f>+IF(ISNUMBER(DATA!AI1070),DATA!AI1070,"n/a")</f>
        <v>0.109530346846445</v>
      </c>
      <c r="K3922" s="87">
        <f>+IF(ISNUMBER(DATA!AR1070),DATA!AR1070,"n/a")</f>
        <v>3.3071200552556999</v>
      </c>
      <c r="L3922" s="77">
        <f>+IF(ISNUMBER(DATA!AS1070),DATA!AS1070,"n/a")</f>
        <v>0.13626834356016301</v>
      </c>
      <c r="M3922" s="66"/>
      <c r="N3922" s="66"/>
      <c r="O3922" s="66"/>
      <c r="P3922" s="66"/>
      <c r="Q3922" s="66"/>
      <c r="S3922" s="70"/>
      <c r="U3922" s="70"/>
      <c r="W3922" s="70"/>
      <c r="Y3922" s="70"/>
    </row>
    <row r="3923" spans="1:25" s="69" customFormat="1" x14ac:dyDescent="0.2">
      <c r="A3923" s="66" t="s">
        <v>28</v>
      </c>
      <c r="B3923" s="66" t="s">
        <v>24</v>
      </c>
      <c r="C3923" s="66" t="s">
        <v>26</v>
      </c>
      <c r="D3923" s="66" t="s">
        <v>311</v>
      </c>
      <c r="E3923" s="87">
        <f>+IF(ISNUMBER(DATA!N1071),DATA!N1071,"n/a")</f>
        <v>3.0729537971163898</v>
      </c>
      <c r="F3923" s="77">
        <f>+IF(ISNUMBER(DATA!O1071),DATA!O1071,"n/a")</f>
        <v>1.4179276163616601E-2</v>
      </c>
      <c r="G3923" s="87">
        <f>+IF(ISNUMBER(DATA!X1071),DATA!X1071,"n/a")</f>
        <v>3.1144201879350302</v>
      </c>
      <c r="H3923" s="77">
        <f>+IF(ISNUMBER(DATA!Y1071),DATA!Y1071,"n/a")</f>
        <v>3.3173909552714799E-2</v>
      </c>
      <c r="I3923" s="87">
        <f>+IF(ISNUMBER(DATA!AH1071),DATA!AH1071,"n/a")</f>
        <v>3.1036114191579598</v>
      </c>
      <c r="J3923" s="77">
        <f>+IF(ISNUMBER(DATA!AI1071),DATA!AI1071,"n/a")</f>
        <v>7.43778453622191E-2</v>
      </c>
      <c r="K3923" s="87">
        <f>+IF(ISNUMBER(DATA!AR1071),DATA!AR1071,"n/a")</f>
        <v>3.0778026039026898</v>
      </c>
      <c r="L3923" s="77">
        <f>+IF(ISNUMBER(DATA!AS1071),DATA!AS1071,"n/a")</f>
        <v>0.14258921194308299</v>
      </c>
      <c r="M3923" s="66"/>
      <c r="N3923" s="66"/>
      <c r="O3923" s="66"/>
      <c r="P3923" s="66"/>
      <c r="Q3923" s="66"/>
      <c r="S3923" s="70"/>
      <c r="U3923" s="70"/>
      <c r="W3923" s="70"/>
      <c r="Y3923" s="70"/>
    </row>
    <row r="3924" spans="1:25" s="69" customFormat="1" x14ac:dyDescent="0.2">
      <c r="A3924" s="66" t="s">
        <v>28</v>
      </c>
      <c r="B3924" s="66" t="s">
        <v>24</v>
      </c>
      <c r="C3924" s="66" t="s">
        <v>26</v>
      </c>
      <c r="D3924" s="66" t="s">
        <v>312</v>
      </c>
      <c r="E3924" s="87">
        <f>+IF(ISNUMBER(DATA!N1072),DATA!N1072,"n/a")</f>
        <v>3.48649840352744</v>
      </c>
      <c r="F3924" s="77">
        <f>+IF(ISNUMBER(DATA!O1072),DATA!O1072,"n/a")</f>
        <v>2.62473760600841E-2</v>
      </c>
      <c r="G3924" s="87">
        <f>+IF(ISNUMBER(DATA!X1072),DATA!X1072,"n/a")</f>
        <v>3.4961188014339899</v>
      </c>
      <c r="H3924" s="77">
        <f>+IF(ISNUMBER(DATA!Y1072),DATA!Y1072,"n/a")</f>
        <v>3.1908261301390503E-2</v>
      </c>
      <c r="I3924" s="87">
        <f>+IF(ISNUMBER(DATA!AH1072),DATA!AH1072,"n/a")</f>
        <v>3.4784288164905002</v>
      </c>
      <c r="J3924" s="77">
        <f>+IF(ISNUMBER(DATA!AI1072),DATA!AI1072,"n/a")</f>
        <v>5.0118581751315602E-2</v>
      </c>
      <c r="K3924" s="87">
        <f>+IF(ISNUMBER(DATA!AR1072),DATA!AR1072,"n/a")</f>
        <v>3.4627740365801798</v>
      </c>
      <c r="L3924" s="77">
        <f>+IF(ISNUMBER(DATA!AS1072),DATA!AS1072,"n/a")</f>
        <v>7.8683747139967702E-2</v>
      </c>
      <c r="M3924" s="66"/>
      <c r="N3924" s="66"/>
      <c r="O3924" s="66"/>
      <c r="P3924" s="66"/>
      <c r="Q3924" s="66"/>
      <c r="S3924" s="70"/>
      <c r="U3924" s="70"/>
      <c r="W3924" s="70"/>
      <c r="Y3924" s="70"/>
    </row>
    <row r="3925" spans="1:25" s="69" customFormat="1" x14ac:dyDescent="0.2">
      <c r="A3925" s="66" t="s">
        <v>28</v>
      </c>
      <c r="B3925" s="66" t="s">
        <v>24</v>
      </c>
      <c r="C3925" s="66" t="s">
        <v>26</v>
      </c>
      <c r="D3925" s="66" t="s">
        <v>313</v>
      </c>
      <c r="E3925" s="87">
        <f>+IF(ISNUMBER(DATA!N1073),DATA!N1073,"n/a")</f>
        <v>2.78967493550654</v>
      </c>
      <c r="F3925" s="77">
        <f>+IF(ISNUMBER(DATA!O1073),DATA!O1073,"n/a")</f>
        <v>3.76630982900938E-3</v>
      </c>
      <c r="G3925" s="87">
        <f>+IF(ISNUMBER(DATA!X1073),DATA!X1073,"n/a")</f>
        <v>2.7856707885556</v>
      </c>
      <c r="H3925" s="77">
        <f>+IF(ISNUMBER(DATA!Y1073),DATA!Y1073,"n/a")</f>
        <v>6.55601196437928E-3</v>
      </c>
      <c r="I3925" s="87">
        <f>+IF(ISNUMBER(DATA!AH1073),DATA!AH1073,"n/a")</f>
        <v>2.78042098318168</v>
      </c>
      <c r="J3925" s="77">
        <f>+IF(ISNUMBER(DATA!AI1073),DATA!AI1073,"n/a")</f>
        <v>2.9450392863455299E-2</v>
      </c>
      <c r="K3925" s="87">
        <f>+IF(ISNUMBER(DATA!AR1073),DATA!AR1073,"n/a")</f>
        <v>2.7217546406268198</v>
      </c>
      <c r="L3925" s="77">
        <f>+IF(ISNUMBER(DATA!AS1073),DATA!AS1073,"n/a")</f>
        <v>5.4363766206372101E-2</v>
      </c>
      <c r="M3925" s="66"/>
      <c r="N3925" s="66"/>
      <c r="O3925" s="66"/>
      <c r="P3925" s="66"/>
      <c r="Q3925" s="66"/>
      <c r="S3925" s="70"/>
      <c r="U3925" s="70"/>
      <c r="W3925" s="70"/>
      <c r="Y3925" s="70"/>
    </row>
    <row r="3926" spans="1:25" s="69" customFormat="1" x14ac:dyDescent="0.2">
      <c r="A3926" s="66" t="s">
        <v>28</v>
      </c>
      <c r="B3926" s="66" t="s">
        <v>24</v>
      </c>
      <c r="C3926" s="66" t="s">
        <v>26</v>
      </c>
      <c r="D3926" s="66" t="s">
        <v>314</v>
      </c>
      <c r="E3926" s="87">
        <f>+IF(ISNUMBER(DATA!N1074),DATA!N1074,"n/a")</f>
        <v>3.6058232639260202</v>
      </c>
      <c r="F3926" s="77">
        <f>+IF(ISNUMBER(DATA!O1074),DATA!O1074,"n/a")</f>
        <v>2.8465208918095099E-3</v>
      </c>
      <c r="G3926" s="87">
        <f>+IF(ISNUMBER(DATA!X1074),DATA!X1074,"n/a")</f>
        <v>3.67030667325501</v>
      </c>
      <c r="H3926" s="77">
        <f>+IF(ISNUMBER(DATA!Y1074),DATA!Y1074,"n/a")</f>
        <v>1.7569482003413101E-2</v>
      </c>
      <c r="I3926" s="87">
        <f>+IF(ISNUMBER(DATA!AH1074),DATA!AH1074,"n/a")</f>
        <v>3.73562782277165</v>
      </c>
      <c r="J3926" s="77">
        <f>+IF(ISNUMBER(DATA!AI1074),DATA!AI1074,"n/a")</f>
        <v>0.17061796138575899</v>
      </c>
      <c r="K3926" s="87">
        <f>+IF(ISNUMBER(DATA!AR1074),DATA!AR1074,"n/a")</f>
        <v>3.6789329933345098</v>
      </c>
      <c r="L3926" s="77">
        <f>+IF(ISNUMBER(DATA!AS1074),DATA!AS1074,"n/a")</f>
        <v>0.27006808794007398</v>
      </c>
      <c r="M3926" s="66"/>
      <c r="N3926" s="66"/>
      <c r="O3926" s="66"/>
      <c r="P3926" s="66"/>
      <c r="Q3926" s="66"/>
      <c r="S3926" s="70"/>
      <c r="U3926" s="70"/>
      <c r="W3926" s="70"/>
      <c r="Y3926" s="70"/>
    </row>
    <row r="3927" spans="1:25" s="69" customFormat="1" x14ac:dyDescent="0.2">
      <c r="A3927" s="66" t="s">
        <v>28</v>
      </c>
      <c r="B3927" s="66" t="s">
        <v>24</v>
      </c>
      <c r="C3927" s="66" t="s">
        <v>26</v>
      </c>
      <c r="D3927" s="66" t="s">
        <v>315</v>
      </c>
      <c r="E3927" s="87">
        <f>+IF(ISNUMBER(DATA!N1075),DATA!N1075,"n/a")</f>
        <v>3.53763706163486</v>
      </c>
      <c r="F3927" s="77">
        <f>+IF(ISNUMBER(DATA!O1075),DATA!O1075,"n/a")</f>
        <v>-6.93331086919452E-3</v>
      </c>
      <c r="G3927" s="87">
        <f>+IF(ISNUMBER(DATA!X1075),DATA!X1075,"n/a")</f>
        <v>3.5701165657634499</v>
      </c>
      <c r="H3927" s="77">
        <f>+IF(ISNUMBER(DATA!Y1075),DATA!Y1075,"n/a")</f>
        <v>1.19826889693263E-2</v>
      </c>
      <c r="I3927" s="87">
        <f>+IF(ISNUMBER(DATA!AH1075),DATA!AH1075,"n/a")</f>
        <v>3.59681835921785</v>
      </c>
      <c r="J3927" s="77">
        <f>+IF(ISNUMBER(DATA!AI1075),DATA!AI1075,"n/a")</f>
        <v>3.4754283902470998E-2</v>
      </c>
      <c r="K3927" s="87">
        <f>+IF(ISNUMBER(DATA!AR1075),DATA!AR1075,"n/a")</f>
        <v>3.5811221854962798</v>
      </c>
      <c r="L3927" s="77">
        <f>+IF(ISNUMBER(DATA!AS1075),DATA!AS1075,"n/a")</f>
        <v>3.4728627084025999E-2</v>
      </c>
      <c r="M3927" s="66"/>
      <c r="N3927" s="66"/>
      <c r="O3927" s="66"/>
      <c r="P3927" s="66"/>
      <c r="Q3927" s="66"/>
      <c r="S3927" s="70"/>
      <c r="U3927" s="70"/>
      <c r="W3927" s="70"/>
      <c r="Y3927" s="70"/>
    </row>
    <row r="3928" spans="1:25" s="69" customFormat="1" x14ac:dyDescent="0.2">
      <c r="A3928" s="66" t="s">
        <v>28</v>
      </c>
      <c r="B3928" s="66" t="s">
        <v>24</v>
      </c>
      <c r="C3928" s="66" t="s">
        <v>26</v>
      </c>
      <c r="D3928" s="66" t="s">
        <v>316</v>
      </c>
      <c r="E3928" s="87">
        <f>+IF(ISNUMBER(DATA!N1076),DATA!N1076,"n/a")</f>
        <v>3.25766591653493</v>
      </c>
      <c r="F3928" s="77">
        <f>+IF(ISNUMBER(DATA!O1076),DATA!O1076,"n/a")</f>
        <v>4.2953573526039499E-2</v>
      </c>
      <c r="G3928" s="87">
        <f>+IF(ISNUMBER(DATA!X1076),DATA!X1076,"n/a")</f>
        <v>3.2601521005096399</v>
      </c>
      <c r="H3928" s="77">
        <f>+IF(ISNUMBER(DATA!Y1076),DATA!Y1076,"n/a")</f>
        <v>3.8393399561876401E-2</v>
      </c>
      <c r="I3928" s="87">
        <f>+IF(ISNUMBER(DATA!AH1076),DATA!AH1076,"n/a")</f>
        <v>3.2771487038020202</v>
      </c>
      <c r="J3928" s="77">
        <f>+IF(ISNUMBER(DATA!AI1076),DATA!AI1076,"n/a")</f>
        <v>3.6693262462445898E-2</v>
      </c>
      <c r="K3928" s="87">
        <f>+IF(ISNUMBER(DATA!AR1076),DATA!AR1076,"n/a")</f>
        <v>3.2911520884439498</v>
      </c>
      <c r="L3928" s="77">
        <f>+IF(ISNUMBER(DATA!AS1076),DATA!AS1076,"n/a")</f>
        <v>1.6205427105404999E-2</v>
      </c>
      <c r="M3928" s="66"/>
      <c r="N3928" s="66"/>
      <c r="O3928" s="66"/>
      <c r="P3928" s="66"/>
      <c r="Q3928" s="66"/>
      <c r="S3928" s="70"/>
      <c r="U3928" s="70"/>
      <c r="W3928" s="70"/>
      <c r="Y3928" s="70"/>
    </row>
    <row r="3929" spans="1:25" s="69" customFormat="1" x14ac:dyDescent="0.2">
      <c r="A3929" s="66" t="s">
        <v>28</v>
      </c>
      <c r="B3929" s="66" t="s">
        <v>24</v>
      </c>
      <c r="C3929" s="66" t="s">
        <v>26</v>
      </c>
      <c r="D3929" s="66" t="s">
        <v>317</v>
      </c>
      <c r="E3929" s="87">
        <f>+IF(ISNUMBER(DATA!N1077),DATA!N1077,"n/a")</f>
        <v>3.2312480254254501</v>
      </c>
      <c r="F3929" s="77">
        <f>+IF(ISNUMBER(DATA!O1077),DATA!O1077,"n/a")</f>
        <v>5.8895279654923902E-2</v>
      </c>
      <c r="G3929" s="87">
        <f>+IF(ISNUMBER(DATA!X1077),DATA!X1077,"n/a")</f>
        <v>3.28725234181019</v>
      </c>
      <c r="H3929" s="77">
        <f>+IF(ISNUMBER(DATA!Y1077),DATA!Y1077,"n/a")</f>
        <v>6.87965445101726E-2</v>
      </c>
      <c r="I3929" s="87">
        <f>+IF(ISNUMBER(DATA!AH1077),DATA!AH1077,"n/a")</f>
        <v>3.2157053217334299</v>
      </c>
      <c r="J3929" s="77">
        <f>+IF(ISNUMBER(DATA!AI1077),DATA!AI1077,"n/a")</f>
        <v>4.4567616518149403E-2</v>
      </c>
      <c r="K3929" s="87">
        <f>+IF(ISNUMBER(DATA!AR1077),DATA!AR1077,"n/a")</f>
        <v>3.1284349998833498</v>
      </c>
      <c r="L3929" s="77">
        <f>+IF(ISNUMBER(DATA!AS1077),DATA!AS1077,"n/a")</f>
        <v>3.7876055797313499E-2</v>
      </c>
      <c r="M3929" s="66"/>
      <c r="N3929" s="66"/>
      <c r="O3929" s="66"/>
      <c r="P3929" s="66"/>
      <c r="Q3929" s="66"/>
      <c r="S3929" s="70"/>
      <c r="U3929" s="70"/>
      <c r="W3929" s="70"/>
      <c r="Y3929" s="70"/>
    </row>
    <row r="3930" spans="1:25" s="69" customFormat="1" x14ac:dyDescent="0.2">
      <c r="A3930" s="66" t="s">
        <v>28</v>
      </c>
      <c r="B3930" s="66" t="s">
        <v>24</v>
      </c>
      <c r="C3930" s="66" t="s">
        <v>26</v>
      </c>
      <c r="D3930" s="66" t="s">
        <v>318</v>
      </c>
      <c r="E3930" s="87">
        <f>+IF(ISNUMBER(DATA!N1078),DATA!N1078,"n/a")</f>
        <v>3.4433867862737402</v>
      </c>
      <c r="F3930" s="77">
        <f>+IF(ISNUMBER(DATA!O1078),DATA!O1078,"n/a")</f>
        <v>-1.0412106294132299E-2</v>
      </c>
      <c r="G3930" s="87">
        <f>+IF(ISNUMBER(DATA!X1078),DATA!X1078,"n/a")</f>
        <v>3.4962732925305402</v>
      </c>
      <c r="H3930" s="77">
        <f>+IF(ISNUMBER(DATA!Y1078),DATA!Y1078,"n/a")</f>
        <v>3.5470224260635598E-2</v>
      </c>
      <c r="I3930" s="87">
        <f>+IF(ISNUMBER(DATA!AH1078),DATA!AH1078,"n/a")</f>
        <v>3.5190646484316801</v>
      </c>
      <c r="J3930" s="77">
        <f>+IF(ISNUMBER(DATA!AI1078),DATA!AI1078,"n/a")</f>
        <v>4.6393940694172998E-2</v>
      </c>
      <c r="K3930" s="87">
        <f>+IF(ISNUMBER(DATA!AR1078),DATA!AR1078,"n/a")</f>
        <v>3.5521789633693799</v>
      </c>
      <c r="L3930" s="77">
        <f>+IF(ISNUMBER(DATA!AS1078),DATA!AS1078,"n/a")</f>
        <v>2.9545956532322001E-2</v>
      </c>
      <c r="M3930" s="66"/>
      <c r="N3930" s="66"/>
      <c r="O3930" s="66"/>
      <c r="P3930" s="66"/>
      <c r="Q3930" s="66"/>
      <c r="S3930" s="70"/>
      <c r="U3930" s="70"/>
      <c r="W3930" s="70"/>
      <c r="Y3930" s="70"/>
    </row>
    <row r="3931" spans="1:25" s="69" customFormat="1" x14ac:dyDescent="0.2">
      <c r="A3931" s="66" t="s">
        <v>28</v>
      </c>
      <c r="B3931" s="66" t="s">
        <v>24</v>
      </c>
      <c r="C3931" s="66" t="s">
        <v>26</v>
      </c>
      <c r="D3931" s="66" t="s">
        <v>344</v>
      </c>
      <c r="E3931" s="87">
        <f>+IF(ISNUMBER(DATA!N1079),DATA!N1079,"n/a")</f>
        <v>2.2487490602329001</v>
      </c>
      <c r="F3931" s="77">
        <f>+IF(ISNUMBER(DATA!O1079),DATA!O1079,"n/a")</f>
        <v>0.55823718734607997</v>
      </c>
      <c r="G3931" s="87">
        <f>+IF(ISNUMBER(DATA!X1079),DATA!X1079,"n/a")</f>
        <v>1.8193486559386101</v>
      </c>
      <c r="H3931" s="77">
        <f>+IF(ISNUMBER(DATA!Y1079),DATA!Y1079,"n/a")</f>
        <v>-4.0685644804576001E-3</v>
      </c>
      <c r="I3931" s="87">
        <f>+IF(ISNUMBER(DATA!AH1079),DATA!AH1079,"n/a")</f>
        <v>1.8013956777923901</v>
      </c>
      <c r="J3931" s="77">
        <f>+IF(ISNUMBER(DATA!AI1079),DATA!AI1079,"n/a")</f>
        <v>9.9902907871462394E-3</v>
      </c>
      <c r="K3931" s="87">
        <f>+IF(ISNUMBER(DATA!AR1079),DATA!AR1079,"n/a")</f>
        <v>1.93660419111232</v>
      </c>
      <c r="L3931" s="77">
        <f>+IF(ISNUMBER(DATA!AS1079),DATA!AS1079,"n/a")</f>
        <v>0.156107735741738</v>
      </c>
      <c r="M3931" s="66"/>
      <c r="N3931" s="66"/>
      <c r="O3931" s="66"/>
      <c r="P3931" s="66"/>
      <c r="Q3931" s="66"/>
      <c r="S3931" s="70"/>
      <c r="U3931" s="70"/>
      <c r="W3931" s="70"/>
      <c r="Y3931" s="70"/>
    </row>
    <row r="3932" spans="1:25" s="69" customFormat="1" x14ac:dyDescent="0.2">
      <c r="A3932" s="66" t="s">
        <v>28</v>
      </c>
      <c r="B3932" s="66" t="s">
        <v>24</v>
      </c>
      <c r="C3932" s="66" t="s">
        <v>26</v>
      </c>
      <c r="D3932" s="66" t="s">
        <v>345</v>
      </c>
      <c r="E3932" s="87">
        <f>+IF(ISNUMBER(DATA!N1080),DATA!N1080,"n/a")</f>
        <v>2.61260065106582</v>
      </c>
      <c r="F3932" s="77">
        <f>+IF(ISNUMBER(DATA!O1080),DATA!O1080,"n/a")</f>
        <v>6.995872265026E-2</v>
      </c>
      <c r="G3932" s="87">
        <f>+IF(ISNUMBER(DATA!X1080),DATA!X1080,"n/a")</f>
        <v>2.6223418090313002</v>
      </c>
      <c r="H3932" s="77">
        <f>+IF(ISNUMBER(DATA!Y1080),DATA!Y1080,"n/a")</f>
        <v>7.9603879940766994E-2</v>
      </c>
      <c r="I3932" s="87">
        <f>+IF(ISNUMBER(DATA!AH1080),DATA!AH1080,"n/a")</f>
        <v>2.64911522513145</v>
      </c>
      <c r="J3932" s="77">
        <f>+IF(ISNUMBER(DATA!AI1080),DATA!AI1080,"n/a")</f>
        <v>0.105655849975023</v>
      </c>
      <c r="K3932" s="87">
        <f>+IF(ISNUMBER(DATA!AR1080),DATA!AR1080,"n/a")</f>
        <v>2.5793890099430499</v>
      </c>
      <c r="L3932" s="77">
        <f>+IF(ISNUMBER(DATA!AS1080),DATA!AS1080,"n/a")</f>
        <v>4.4680718083252101E-2</v>
      </c>
      <c r="M3932" s="66"/>
      <c r="N3932" s="66"/>
      <c r="O3932" s="66"/>
      <c r="P3932" s="66"/>
      <c r="Q3932" s="66"/>
      <c r="S3932" s="70"/>
      <c r="U3932" s="70"/>
      <c r="W3932" s="70"/>
      <c r="Y3932" s="70"/>
    </row>
    <row r="3933" spans="1:25" x14ac:dyDescent="0.2">
      <c r="E3933" s="100"/>
      <c r="F3933" s="102"/>
      <c r="G3933" s="100"/>
      <c r="H3933" s="102"/>
      <c r="I3933" s="100"/>
      <c r="J3933" s="102"/>
      <c r="K3933" s="100"/>
      <c r="L3933" s="102"/>
    </row>
    <row r="3934" spans="1:25" s="69" customFormat="1" x14ac:dyDescent="0.2">
      <c r="A3934" s="66" t="s">
        <v>20</v>
      </c>
      <c r="B3934" s="66" t="s">
        <v>23</v>
      </c>
      <c r="C3934" s="66" t="s">
        <v>0</v>
      </c>
      <c r="D3934" s="66" t="s">
        <v>271</v>
      </c>
      <c r="E3934" s="76">
        <f>+IF(ISNUMBER(DATA!F491),DATA!F491,"n/a")</f>
        <v>10593.29</v>
      </c>
      <c r="F3934" s="77">
        <f>+IF(ISNUMBER(DATA!G491),DATA!G491,"n/a")</f>
        <v>-3.81479702508664E-2</v>
      </c>
      <c r="G3934" s="76">
        <f>+IF(ISNUMBER(DATA!P491),DATA!P491,"n/a")</f>
        <v>36969.019999999997</v>
      </c>
      <c r="H3934" s="77">
        <f>+IF(ISNUMBER(DATA!Q491),DATA!Q491,"n/a")</f>
        <v>-2.8238349459694601E-2</v>
      </c>
      <c r="I3934" s="76">
        <f>+IF(ISNUMBER(DATA!Z491),DATA!Z491,"n/a")</f>
        <v>69658.03</v>
      </c>
      <c r="J3934" s="77">
        <f>+IF(ISNUMBER(DATA!AA491),DATA!AA491,"n/a")</f>
        <v>-1.9170230594446801E-2</v>
      </c>
      <c r="K3934" s="76">
        <f>+IF(ISNUMBER(DATA!AJ491),DATA!AJ491,"n/a")</f>
        <v>125610.22</v>
      </c>
      <c r="L3934" s="77">
        <f>+IF(ISNUMBER(DATA!AK491),DATA!AK491,"n/a")</f>
        <v>1.0569894128889701E-2</v>
      </c>
      <c r="M3934" s="66"/>
      <c r="N3934" s="66"/>
      <c r="O3934" s="66"/>
      <c r="P3934" s="66"/>
      <c r="Q3934" s="66"/>
      <c r="S3934" s="70"/>
      <c r="U3934" s="70"/>
      <c r="W3934" s="70"/>
      <c r="Y3934" s="70"/>
    </row>
    <row r="3935" spans="1:25" s="69" customFormat="1" x14ac:dyDescent="0.2">
      <c r="A3935" s="66" t="s">
        <v>20</v>
      </c>
      <c r="B3935" s="66" t="s">
        <v>23</v>
      </c>
      <c r="C3935" s="66" t="s">
        <v>0</v>
      </c>
      <c r="D3935" s="66" t="s">
        <v>272</v>
      </c>
      <c r="E3935" s="76">
        <f>+IF(ISNUMBER(DATA!F492),DATA!F492,"n/a")</f>
        <v>18793.29</v>
      </c>
      <c r="F3935" s="77">
        <f>+IF(ISNUMBER(DATA!G492),DATA!G492,"n/a")</f>
        <v>2.18644835093288</v>
      </c>
      <c r="G3935" s="76">
        <f>+IF(ISNUMBER(DATA!P492),DATA!P492,"n/a")</f>
        <v>62576.45</v>
      </c>
      <c r="H3935" s="77">
        <f>+IF(ISNUMBER(DATA!Q492),DATA!Q492,"n/a")</f>
        <v>2.18191594953392</v>
      </c>
      <c r="I3935" s="76">
        <f>+IF(ISNUMBER(DATA!Z492),DATA!Z492,"n/a")</f>
        <v>116724.51</v>
      </c>
      <c r="J3935" s="77">
        <f>+IF(ISNUMBER(DATA!AA492),DATA!AA492,"n/a")</f>
        <v>2.3772733217289899</v>
      </c>
      <c r="K3935" s="76">
        <f>+IF(ISNUMBER(DATA!AJ492),DATA!AJ492,"n/a")</f>
        <v>177519.2</v>
      </c>
      <c r="L3935" s="77">
        <f>+IF(ISNUMBER(DATA!AK492),DATA!AK492,"n/a")</f>
        <v>3.0337406932920801</v>
      </c>
      <c r="M3935" s="66"/>
      <c r="N3935" s="66"/>
      <c r="O3935" s="66"/>
      <c r="P3935" s="66"/>
      <c r="Q3935" s="66"/>
      <c r="S3935" s="70"/>
      <c r="U3935" s="70"/>
      <c r="W3935" s="70"/>
      <c r="Y3935" s="70"/>
    </row>
    <row r="3936" spans="1:25" s="69" customFormat="1" x14ac:dyDescent="0.2">
      <c r="A3936" s="66" t="s">
        <v>20</v>
      </c>
      <c r="B3936" s="66" t="s">
        <v>23</v>
      </c>
      <c r="C3936" s="66" t="s">
        <v>0</v>
      </c>
      <c r="D3936" s="66" t="s">
        <v>273</v>
      </c>
      <c r="E3936" s="76">
        <f>+IF(ISNUMBER(DATA!F493),DATA!F493,"n/a")</f>
        <v>15720.51</v>
      </c>
      <c r="F3936" s="77">
        <f>+IF(ISNUMBER(DATA!G493),DATA!G493,"n/a")</f>
        <v>-0.50637034776211198</v>
      </c>
      <c r="G3936" s="76">
        <f>+IF(ISNUMBER(DATA!P493),DATA!P493,"n/a")</f>
        <v>48488.93</v>
      </c>
      <c r="H3936" s="77">
        <f>+IF(ISNUMBER(DATA!Q493),DATA!Q493,"n/a")</f>
        <v>-0.53915991627332704</v>
      </c>
      <c r="I3936" s="76">
        <f>+IF(ISNUMBER(DATA!Z493),DATA!Z493,"n/a")</f>
        <v>85419.12</v>
      </c>
      <c r="J3936" s="77">
        <f>+IF(ISNUMBER(DATA!AA493),DATA!AA493,"n/a")</f>
        <v>-0.55192219333565795</v>
      </c>
      <c r="K3936" s="76">
        <f>+IF(ISNUMBER(DATA!AJ493),DATA!AJ493,"n/a")</f>
        <v>196678.32</v>
      </c>
      <c r="L3936" s="77">
        <f>+IF(ISNUMBER(DATA!AK493),DATA!AK493,"n/a")</f>
        <v>-0.38583172126314802</v>
      </c>
      <c r="M3936" s="66"/>
      <c r="N3936" s="66"/>
      <c r="O3936" s="66"/>
      <c r="P3936" s="66"/>
      <c r="Q3936" s="66"/>
      <c r="S3936" s="70"/>
      <c r="U3936" s="70"/>
      <c r="W3936" s="70"/>
      <c r="Y3936" s="70"/>
    </row>
    <row r="3937" spans="1:25" s="69" customFormat="1" x14ac:dyDescent="0.2">
      <c r="A3937" s="66" t="s">
        <v>20</v>
      </c>
      <c r="B3937" s="66" t="s">
        <v>23</v>
      </c>
      <c r="C3937" s="66" t="s">
        <v>0</v>
      </c>
      <c r="D3937" s="66" t="s">
        <v>274</v>
      </c>
      <c r="E3937" s="76">
        <f>+IF(ISNUMBER(DATA!F494),DATA!F494,"n/a")</f>
        <v>2659.48</v>
      </c>
      <c r="F3937" s="77">
        <f>+IF(ISNUMBER(DATA!G494),DATA!G494,"n/a")</f>
        <v>1.72390024069237</v>
      </c>
      <c r="G3937" s="76">
        <f>+IF(ISNUMBER(DATA!P494),DATA!P494,"n/a")</f>
        <v>9694.09</v>
      </c>
      <c r="H3937" s="77">
        <f>+IF(ISNUMBER(DATA!Q494),DATA!Q494,"n/a")</f>
        <v>1.94570819102257</v>
      </c>
      <c r="I3937" s="76">
        <f>+IF(ISNUMBER(DATA!Z494),DATA!Z494,"n/a")</f>
        <v>17745.740000000002</v>
      </c>
      <c r="J3937" s="77">
        <f>+IF(ISNUMBER(DATA!AA494),DATA!AA494,"n/a")</f>
        <v>1.96711315022547</v>
      </c>
      <c r="K3937" s="76">
        <f>+IF(ISNUMBER(DATA!AJ494),DATA!AJ494,"n/a")</f>
        <v>27113.02</v>
      </c>
      <c r="L3937" s="77">
        <f>+IF(ISNUMBER(DATA!AK494),DATA!AK494,"n/a")</f>
        <v>0.106559029634195</v>
      </c>
      <c r="M3937" s="66"/>
      <c r="N3937" s="66"/>
      <c r="O3937" s="66"/>
      <c r="P3937" s="66"/>
      <c r="Q3937" s="66"/>
      <c r="S3937" s="70"/>
      <c r="U3937" s="70"/>
      <c r="W3937" s="70"/>
      <c r="Y3937" s="70"/>
    </row>
    <row r="3938" spans="1:25" s="69" customFormat="1" x14ac:dyDescent="0.2">
      <c r="A3938" s="66" t="s">
        <v>20</v>
      </c>
      <c r="B3938" s="66" t="s">
        <v>23</v>
      </c>
      <c r="C3938" s="66" t="s">
        <v>0</v>
      </c>
      <c r="D3938" s="66" t="s">
        <v>275</v>
      </c>
      <c r="E3938" s="76">
        <f>+IF(ISNUMBER(DATA!F495),DATA!F495,"n/a")</f>
        <v>29511.07</v>
      </c>
      <c r="F3938" s="77">
        <f>+IF(ISNUMBER(DATA!G495),DATA!G495,"n/a")</f>
        <v>1.71826829284019</v>
      </c>
      <c r="G3938" s="76">
        <f>+IF(ISNUMBER(DATA!P495),DATA!P495,"n/a")</f>
        <v>99019.45</v>
      </c>
      <c r="H3938" s="77">
        <f>+IF(ISNUMBER(DATA!Q495),DATA!Q495,"n/a")</f>
        <v>0.98263850164396505</v>
      </c>
      <c r="I3938" s="76">
        <f>+IF(ISNUMBER(DATA!Z495),DATA!Z495,"n/a")</f>
        <v>187374.74</v>
      </c>
      <c r="J3938" s="77">
        <f>+IF(ISNUMBER(DATA!AA495),DATA!AA495,"n/a")</f>
        <v>0.56213087702797004</v>
      </c>
      <c r="K3938" s="76">
        <f>+IF(ISNUMBER(DATA!AJ495),DATA!AJ495,"n/a")</f>
        <v>246279.76</v>
      </c>
      <c r="L3938" s="77">
        <f>+IF(ISNUMBER(DATA!AK495),DATA!AK495,"n/a")</f>
        <v>7.8023115187810202E-2</v>
      </c>
      <c r="M3938" s="66"/>
      <c r="N3938" s="66"/>
      <c r="O3938" s="66"/>
      <c r="P3938" s="66"/>
      <c r="Q3938" s="66"/>
      <c r="S3938" s="70"/>
      <c r="U3938" s="70"/>
      <c r="W3938" s="70"/>
      <c r="Y3938" s="70"/>
    </row>
    <row r="3939" spans="1:25" s="69" customFormat="1" x14ac:dyDescent="0.2">
      <c r="A3939" s="66" t="s">
        <v>20</v>
      </c>
      <c r="B3939" s="66" t="s">
        <v>23</v>
      </c>
      <c r="C3939" s="66" t="s">
        <v>0</v>
      </c>
      <c r="D3939" s="66" t="s">
        <v>276</v>
      </c>
      <c r="E3939" s="76">
        <f>+IF(ISNUMBER(DATA!F496),DATA!F496,"n/a")</f>
        <v>7793.19</v>
      </c>
      <c r="F3939" s="77">
        <f>+IF(ISNUMBER(DATA!G496),DATA!G496,"n/a")</f>
        <v>-0.65490029195263799</v>
      </c>
      <c r="G3939" s="76">
        <f>+IF(ISNUMBER(DATA!P496),DATA!P496,"n/a")</f>
        <v>22438.71</v>
      </c>
      <c r="H3939" s="77">
        <f>+IF(ISNUMBER(DATA!Q496),DATA!Q496,"n/a")</f>
        <v>-0.72456502032431802</v>
      </c>
      <c r="I3939" s="76">
        <f>+IF(ISNUMBER(DATA!Z496),DATA!Z496,"n/a")</f>
        <v>29396.55</v>
      </c>
      <c r="J3939" s="77">
        <f>+IF(ISNUMBER(DATA!AA496),DATA!AA496,"n/a")</f>
        <v>-0.79103656322568205</v>
      </c>
      <c r="K3939" s="76">
        <f>+IF(ISNUMBER(DATA!AJ496),DATA!AJ496,"n/a")</f>
        <v>92063.39</v>
      </c>
      <c r="L3939" s="77">
        <f>+IF(ISNUMBER(DATA!AK496),DATA!AK496,"n/a")</f>
        <v>-0.59449503453095998</v>
      </c>
      <c r="M3939" s="66"/>
      <c r="N3939" s="66"/>
      <c r="O3939" s="66"/>
      <c r="P3939" s="66"/>
      <c r="Q3939" s="66"/>
      <c r="S3939" s="70"/>
      <c r="U3939" s="70"/>
      <c r="W3939" s="70"/>
      <c r="Y3939" s="70"/>
    </row>
    <row r="3940" spans="1:25" s="69" customFormat="1" x14ac:dyDescent="0.2">
      <c r="A3940" s="66" t="s">
        <v>20</v>
      </c>
      <c r="B3940" s="66" t="s">
        <v>23</v>
      </c>
      <c r="C3940" s="66" t="s">
        <v>0</v>
      </c>
      <c r="D3940" s="66" t="s">
        <v>277</v>
      </c>
      <c r="E3940" s="76">
        <f>+IF(ISNUMBER(DATA!F497),DATA!F497,"n/a")</f>
        <v>7166.15</v>
      </c>
      <c r="F3940" s="77">
        <f>+IF(ISNUMBER(DATA!G497),DATA!G497,"n/a")</f>
        <v>-1.21105596912048E-2</v>
      </c>
      <c r="G3940" s="76">
        <f>+IF(ISNUMBER(DATA!P497),DATA!P497,"n/a")</f>
        <v>28292.53</v>
      </c>
      <c r="H3940" s="77">
        <f>+IF(ISNUMBER(DATA!Q497),DATA!Q497,"n/a")</f>
        <v>3.2055423241677698E-2</v>
      </c>
      <c r="I3940" s="76">
        <f>+IF(ISNUMBER(DATA!Z497),DATA!Z497,"n/a")</f>
        <v>50282.9</v>
      </c>
      <c r="J3940" s="77">
        <f>+IF(ISNUMBER(DATA!AA497),DATA!AA497,"n/a")</f>
        <v>0.35410240010771898</v>
      </c>
      <c r="K3940" s="76">
        <f>+IF(ISNUMBER(DATA!AJ497),DATA!AJ497,"n/a")</f>
        <v>80063.03</v>
      </c>
      <c r="L3940" s="77">
        <f>+IF(ISNUMBER(DATA!AK497),DATA!AK497,"n/a")</f>
        <v>0.65888117402737101</v>
      </c>
      <c r="M3940" s="66"/>
      <c r="N3940" s="66"/>
      <c r="O3940" s="66"/>
      <c r="P3940" s="66"/>
      <c r="Q3940" s="66"/>
      <c r="S3940" s="70"/>
      <c r="U3940" s="70"/>
      <c r="W3940" s="70"/>
      <c r="Y3940" s="70"/>
    </row>
    <row r="3941" spans="1:25" s="69" customFormat="1" x14ac:dyDescent="0.2">
      <c r="A3941" s="66" t="s">
        <v>20</v>
      </c>
      <c r="B3941" s="66" t="s">
        <v>23</v>
      </c>
      <c r="C3941" s="66" t="s">
        <v>0</v>
      </c>
      <c r="D3941" s="66" t="s">
        <v>278</v>
      </c>
      <c r="E3941" s="76">
        <f>+IF(ISNUMBER(DATA!F498),DATA!F498,"n/a")</f>
        <v>75829.850000000006</v>
      </c>
      <c r="F3941" s="77">
        <f>+IF(ISNUMBER(DATA!G498),DATA!G498,"n/a")</f>
        <v>0.17677808603020601</v>
      </c>
      <c r="G3941" s="76">
        <f>+IF(ISNUMBER(DATA!P498),DATA!P498,"n/a")</f>
        <v>257454.99</v>
      </c>
      <c r="H3941" s="77">
        <f>+IF(ISNUMBER(DATA!Q498),DATA!Q498,"n/a")</f>
        <v>0.192895613764521</v>
      </c>
      <c r="I3941" s="76">
        <f>+IF(ISNUMBER(DATA!Z498),DATA!Z498,"n/a")</f>
        <v>459321.69</v>
      </c>
      <c r="J3941" s="77">
        <f>+IF(ISNUMBER(DATA!AA498),DATA!AA498,"n/a")</f>
        <v>0.12629523352688901</v>
      </c>
      <c r="K3941" s="76">
        <f>+IF(ISNUMBER(DATA!AJ498),DATA!AJ498,"n/a")</f>
        <v>809544.69</v>
      </c>
      <c r="L3941" s="77">
        <f>+IF(ISNUMBER(DATA!AK498),DATA!AK498,"n/a")</f>
        <v>0.13339481561608299</v>
      </c>
      <c r="M3941" s="66"/>
      <c r="N3941" s="66"/>
      <c r="O3941" s="66"/>
      <c r="P3941" s="66"/>
      <c r="Q3941" s="66"/>
      <c r="S3941" s="70"/>
      <c r="U3941" s="70"/>
      <c r="W3941" s="70"/>
      <c r="Y3941" s="70"/>
    </row>
    <row r="3942" spans="1:25" s="69" customFormat="1" x14ac:dyDescent="0.2">
      <c r="A3942" s="66" t="s">
        <v>20</v>
      </c>
      <c r="B3942" s="66" t="s">
        <v>23</v>
      </c>
      <c r="C3942" s="66" t="s">
        <v>0</v>
      </c>
      <c r="D3942" s="66" t="s">
        <v>279</v>
      </c>
      <c r="E3942" s="76">
        <f>+IF(ISNUMBER(DATA!F499),DATA!F499,"n/a")</f>
        <v>33018.97</v>
      </c>
      <c r="F3942" s="77">
        <f>+IF(ISNUMBER(DATA!G499),DATA!G499,"n/a")</f>
        <v>0.125140135770691</v>
      </c>
      <c r="G3942" s="76">
        <f>+IF(ISNUMBER(DATA!P499),DATA!P499,"n/a")</f>
        <v>120147.12</v>
      </c>
      <c r="H3942" s="77">
        <f>+IF(ISNUMBER(DATA!Q499),DATA!Q499,"n/a")</f>
        <v>0.12961641293485501</v>
      </c>
      <c r="I3942" s="76">
        <f>+IF(ISNUMBER(DATA!Z499),DATA!Z499,"n/a")</f>
        <v>240695.05</v>
      </c>
      <c r="J3942" s="77">
        <f>+IF(ISNUMBER(DATA!AA499),DATA!AA499,"n/a")</f>
        <v>0.25027829263430201</v>
      </c>
      <c r="K3942" s="76">
        <f>+IF(ISNUMBER(DATA!AJ499),DATA!AJ499,"n/a")</f>
        <v>403904.38</v>
      </c>
      <c r="L3942" s="77">
        <f>+IF(ISNUMBER(DATA!AK499),DATA!AK499,"n/a")</f>
        <v>0.53325172782195795</v>
      </c>
      <c r="M3942" s="66"/>
      <c r="N3942" s="66"/>
      <c r="O3942" s="66"/>
      <c r="P3942" s="66"/>
      <c r="Q3942" s="66"/>
      <c r="S3942" s="70"/>
      <c r="U3942" s="70"/>
      <c r="W3942" s="70"/>
      <c r="Y3942" s="70"/>
    </row>
    <row r="3943" spans="1:25" s="69" customFormat="1" x14ac:dyDescent="0.2">
      <c r="A3943" s="66" t="s">
        <v>20</v>
      </c>
      <c r="B3943" s="66" t="s">
        <v>23</v>
      </c>
      <c r="C3943" s="66" t="s">
        <v>0</v>
      </c>
      <c r="D3943" s="66" t="s">
        <v>280</v>
      </c>
      <c r="E3943" s="76">
        <f>+IF(ISNUMBER(DATA!F500),DATA!F500,"n/a")</f>
        <v>7874.85</v>
      </c>
      <c r="F3943" s="77" t="str">
        <f>+IF(ISNUMBER(DATA!G500),DATA!G500,"n/a")</f>
        <v>n/a</v>
      </c>
      <c r="G3943" s="76">
        <f>+IF(ISNUMBER(DATA!P500),DATA!P500,"n/a")</f>
        <v>29649.69</v>
      </c>
      <c r="H3943" s="77" t="str">
        <f>+IF(ISNUMBER(DATA!Q500),DATA!Q500,"n/a")</f>
        <v>n/a</v>
      </c>
      <c r="I3943" s="76">
        <f>+IF(ISNUMBER(DATA!Z500),DATA!Z500,"n/a")</f>
        <v>59302.45</v>
      </c>
      <c r="J3943" s="77" t="str">
        <f>+IF(ISNUMBER(DATA!AA500),DATA!AA500,"n/a")</f>
        <v>n/a</v>
      </c>
      <c r="K3943" s="76">
        <f>+IF(ISNUMBER(DATA!AJ500),DATA!AJ500,"n/a")</f>
        <v>69637.72</v>
      </c>
      <c r="L3943" s="77">
        <f>+IF(ISNUMBER(DATA!AK500),DATA!AK500,"n/a")</f>
        <v>1329.48758119985</v>
      </c>
      <c r="M3943" s="66"/>
      <c r="N3943" s="66"/>
      <c r="O3943" s="66"/>
      <c r="P3943" s="66"/>
      <c r="Q3943" s="66"/>
      <c r="S3943" s="70"/>
      <c r="U3943" s="70"/>
      <c r="W3943" s="70"/>
      <c r="Y3943" s="70"/>
    </row>
    <row r="3944" spans="1:25" s="69" customFormat="1" x14ac:dyDescent="0.2">
      <c r="A3944" s="66" t="s">
        <v>20</v>
      </c>
      <c r="B3944" s="66" t="s">
        <v>23</v>
      </c>
      <c r="C3944" s="66" t="s">
        <v>0</v>
      </c>
      <c r="D3944" s="66" t="s">
        <v>281</v>
      </c>
      <c r="E3944" s="76">
        <f>+IF(ISNUMBER(DATA!F501),DATA!F501,"n/a")</f>
        <v>7373.54</v>
      </c>
      <c r="F3944" s="77">
        <f>+IF(ISNUMBER(DATA!G501),DATA!G501,"n/a")</f>
        <v>8.7024912910221297E-2</v>
      </c>
      <c r="G3944" s="76">
        <f>+IF(ISNUMBER(DATA!P501),DATA!P501,"n/a")</f>
        <v>27773.61</v>
      </c>
      <c r="H3944" s="77">
        <f>+IF(ISNUMBER(DATA!Q501),DATA!Q501,"n/a")</f>
        <v>8.72012297830147E-2</v>
      </c>
      <c r="I3944" s="76">
        <f>+IF(ISNUMBER(DATA!Z501),DATA!Z501,"n/a")</f>
        <v>54273.13</v>
      </c>
      <c r="J3944" s="77">
        <f>+IF(ISNUMBER(DATA!AA501),DATA!AA501,"n/a")</f>
        <v>-3.4975025840089602E-2</v>
      </c>
      <c r="K3944" s="76">
        <f>+IF(ISNUMBER(DATA!AJ501),DATA!AJ501,"n/a")</f>
        <v>88700.27</v>
      </c>
      <c r="L3944" s="77">
        <f>+IF(ISNUMBER(DATA!AK501),DATA!AK501,"n/a")</f>
        <v>2.8022748555904701E-2</v>
      </c>
      <c r="M3944" s="66"/>
      <c r="N3944" s="66"/>
      <c r="O3944" s="66"/>
      <c r="P3944" s="66"/>
      <c r="Q3944" s="66"/>
      <c r="S3944" s="70"/>
      <c r="U3944" s="70"/>
      <c r="W3944" s="70"/>
      <c r="Y3944" s="70"/>
    </row>
    <row r="3945" spans="1:25" s="69" customFormat="1" x14ac:dyDescent="0.2">
      <c r="A3945" s="66" t="s">
        <v>20</v>
      </c>
      <c r="B3945" s="66" t="s">
        <v>23</v>
      </c>
      <c r="C3945" s="66" t="s">
        <v>0</v>
      </c>
      <c r="D3945" s="66" t="s">
        <v>282</v>
      </c>
      <c r="E3945" s="76">
        <f>+IF(ISNUMBER(DATA!F502),DATA!F502,"n/a")</f>
        <v>15668.52</v>
      </c>
      <c r="F3945" s="77">
        <f>+IF(ISNUMBER(DATA!G502),DATA!G502,"n/a")</f>
        <v>-0.16407542917871101</v>
      </c>
      <c r="G3945" s="76">
        <f>+IF(ISNUMBER(DATA!P502),DATA!P502,"n/a")</f>
        <v>54846.39</v>
      </c>
      <c r="H3945" s="77">
        <f>+IF(ISNUMBER(DATA!Q502),DATA!Q502,"n/a")</f>
        <v>-0.12162154370961201</v>
      </c>
      <c r="I3945" s="76">
        <f>+IF(ISNUMBER(DATA!Z502),DATA!Z502,"n/a")</f>
        <v>108890.09</v>
      </c>
      <c r="J3945" s="77">
        <f>+IF(ISNUMBER(DATA!AA502),DATA!AA502,"n/a")</f>
        <v>9.7959117812455206E-3</v>
      </c>
      <c r="K3945" s="76">
        <f>+IF(ISNUMBER(DATA!AJ502),DATA!AJ502,"n/a")</f>
        <v>192244.43</v>
      </c>
      <c r="L3945" s="77">
        <f>+IF(ISNUMBER(DATA!AK502),DATA!AK502,"n/a")</f>
        <v>0.124710916055463</v>
      </c>
      <c r="M3945" s="66"/>
      <c r="N3945" s="66"/>
      <c r="O3945" s="66"/>
      <c r="P3945" s="66"/>
      <c r="Q3945" s="66"/>
      <c r="S3945" s="70"/>
      <c r="U3945" s="70"/>
      <c r="W3945" s="70"/>
      <c r="Y3945" s="70"/>
    </row>
    <row r="3946" spans="1:25" s="69" customFormat="1" x14ac:dyDescent="0.2">
      <c r="A3946" s="66" t="s">
        <v>20</v>
      </c>
      <c r="B3946" s="66" t="s">
        <v>23</v>
      </c>
      <c r="C3946" s="66" t="s">
        <v>0</v>
      </c>
      <c r="D3946" s="66" t="s">
        <v>283</v>
      </c>
      <c r="E3946" s="76">
        <f>+IF(ISNUMBER(DATA!F503),DATA!F503,"n/a")</f>
        <v>30795.09</v>
      </c>
      <c r="F3946" s="77">
        <f>+IF(ISNUMBER(DATA!G503),DATA!G503,"n/a")</f>
        <v>0.59935527396182398</v>
      </c>
      <c r="G3946" s="76">
        <f>+IF(ISNUMBER(DATA!P503),DATA!P503,"n/a")</f>
        <v>106982.01</v>
      </c>
      <c r="H3946" s="77">
        <f>+IF(ISNUMBER(DATA!Q503),DATA!Q503,"n/a")</f>
        <v>0.64179229768643298</v>
      </c>
      <c r="I3946" s="76">
        <f>+IF(ISNUMBER(DATA!Z503),DATA!Z503,"n/a")</f>
        <v>212592.86</v>
      </c>
      <c r="J3946" s="77">
        <f>+IF(ISNUMBER(DATA!AA503),DATA!AA503,"n/a")</f>
        <v>0.95579137463356401</v>
      </c>
      <c r="K3946" s="76">
        <f>+IF(ISNUMBER(DATA!AJ503),DATA!AJ503,"n/a")</f>
        <v>338499.69</v>
      </c>
      <c r="L3946" s="77">
        <f>+IF(ISNUMBER(DATA!AK503),DATA!AK503,"n/a")</f>
        <v>1.0509493238131999</v>
      </c>
      <c r="M3946" s="66"/>
      <c r="N3946" s="66"/>
      <c r="O3946" s="66"/>
      <c r="P3946" s="66"/>
      <c r="Q3946" s="66"/>
      <c r="S3946" s="70"/>
      <c r="U3946" s="70"/>
      <c r="W3946" s="70"/>
      <c r="Y3946" s="70"/>
    </row>
    <row r="3947" spans="1:25" s="69" customFormat="1" x14ac:dyDescent="0.2">
      <c r="A3947" s="66" t="s">
        <v>20</v>
      </c>
      <c r="B3947" s="66" t="s">
        <v>23</v>
      </c>
      <c r="C3947" s="66" t="s">
        <v>0</v>
      </c>
      <c r="D3947" s="66" t="s">
        <v>284</v>
      </c>
      <c r="E3947" s="76">
        <f>+IF(ISNUMBER(DATA!F504),DATA!F504,"n/a")</f>
        <v>9823.1</v>
      </c>
      <c r="F3947" s="77">
        <f>+IF(ISNUMBER(DATA!G504),DATA!G504,"n/a")</f>
        <v>-7.7747974173826298E-2</v>
      </c>
      <c r="G3947" s="76">
        <f>+IF(ISNUMBER(DATA!P504),DATA!P504,"n/a")</f>
        <v>35445.879999999997</v>
      </c>
      <c r="H3947" s="77">
        <f>+IF(ISNUMBER(DATA!Q504),DATA!Q504,"n/a")</f>
        <v>-0.13747245431114399</v>
      </c>
      <c r="I3947" s="76">
        <f>+IF(ISNUMBER(DATA!Z504),DATA!Z504,"n/a")</f>
        <v>70230.67</v>
      </c>
      <c r="J3947" s="77">
        <f>+IF(ISNUMBER(DATA!AA504),DATA!AA504,"n/a")</f>
        <v>-0.20776174014156101</v>
      </c>
      <c r="K3947" s="76">
        <f>+IF(ISNUMBER(DATA!AJ504),DATA!AJ504,"n/a")</f>
        <v>129338.48</v>
      </c>
      <c r="L3947" s="77">
        <f>+IF(ISNUMBER(DATA!AK504),DATA!AK504,"n/a")</f>
        <v>9.1517390724609404E-2</v>
      </c>
      <c r="M3947" s="66"/>
      <c r="N3947" s="66"/>
      <c r="O3947" s="66"/>
      <c r="P3947" s="66"/>
      <c r="Q3947" s="66"/>
      <c r="S3947" s="70"/>
      <c r="U3947" s="70"/>
      <c r="W3947" s="70"/>
      <c r="Y3947" s="70"/>
    </row>
    <row r="3948" spans="1:25" s="69" customFormat="1" x14ac:dyDescent="0.2">
      <c r="A3948" s="66" t="s">
        <v>20</v>
      </c>
      <c r="B3948" s="66" t="s">
        <v>23</v>
      </c>
      <c r="C3948" s="66" t="s">
        <v>0</v>
      </c>
      <c r="D3948" s="66" t="s">
        <v>285</v>
      </c>
      <c r="E3948" s="76">
        <f>+IF(ISNUMBER(DATA!F505),DATA!F505,"n/a")</f>
        <v>3848.4</v>
      </c>
      <c r="F3948" s="77">
        <f>+IF(ISNUMBER(DATA!G505),DATA!G505,"n/a")</f>
        <v>-9.1805863001543406E-2</v>
      </c>
      <c r="G3948" s="76">
        <f>+IF(ISNUMBER(DATA!P505),DATA!P505,"n/a")</f>
        <v>13135.92</v>
      </c>
      <c r="H3948" s="77">
        <f>+IF(ISNUMBER(DATA!Q505),DATA!Q505,"n/a")</f>
        <v>7.0577267771962798E-3</v>
      </c>
      <c r="I3948" s="76">
        <f>+IF(ISNUMBER(DATA!Z505),DATA!Z505,"n/a")</f>
        <v>25434.34</v>
      </c>
      <c r="J3948" s="77">
        <f>+IF(ISNUMBER(DATA!AA505),DATA!AA505,"n/a")</f>
        <v>0.10113042510755101</v>
      </c>
      <c r="K3948" s="76">
        <f>+IF(ISNUMBER(DATA!AJ505),DATA!AJ505,"n/a")</f>
        <v>48828.55</v>
      </c>
      <c r="L3948" s="77">
        <f>+IF(ISNUMBER(DATA!AK505),DATA!AK505,"n/a")</f>
        <v>0.31920920745133502</v>
      </c>
      <c r="M3948" s="66"/>
      <c r="N3948" s="66"/>
      <c r="O3948" s="66"/>
      <c r="P3948" s="66"/>
      <c r="Q3948" s="66"/>
      <c r="S3948" s="70"/>
      <c r="U3948" s="70"/>
      <c r="W3948" s="70"/>
      <c r="Y3948" s="70"/>
    </row>
    <row r="3949" spans="1:25" s="69" customFormat="1" x14ac:dyDescent="0.2">
      <c r="A3949" s="66" t="s">
        <v>20</v>
      </c>
      <c r="B3949" s="66" t="s">
        <v>23</v>
      </c>
      <c r="C3949" s="66" t="s">
        <v>0</v>
      </c>
      <c r="D3949" s="66" t="s">
        <v>286</v>
      </c>
      <c r="E3949" s="76">
        <f>+IF(ISNUMBER(DATA!F506),DATA!F506,"n/a")</f>
        <v>3211.99</v>
      </c>
      <c r="F3949" s="77">
        <f>+IF(ISNUMBER(DATA!G506),DATA!G506,"n/a")</f>
        <v>-0.66198616369939001</v>
      </c>
      <c r="G3949" s="76">
        <f>+IF(ISNUMBER(DATA!P506),DATA!P506,"n/a")</f>
        <v>8808.9</v>
      </c>
      <c r="H3949" s="77">
        <f>+IF(ISNUMBER(DATA!Q506),DATA!Q506,"n/a")</f>
        <v>-0.75359610001051802</v>
      </c>
      <c r="I3949" s="76">
        <f>+IF(ISNUMBER(DATA!Z506),DATA!Z506,"n/a")</f>
        <v>11083.06</v>
      </c>
      <c r="J3949" s="77">
        <f>+IF(ISNUMBER(DATA!AA506),DATA!AA506,"n/a")</f>
        <v>-0.83914230205089202</v>
      </c>
      <c r="K3949" s="76">
        <f>+IF(ISNUMBER(DATA!AJ506),DATA!AJ506,"n/a")</f>
        <v>44894.05</v>
      </c>
      <c r="L3949" s="77">
        <f>+IF(ISNUMBER(DATA!AK506),DATA!AK506,"n/a")</f>
        <v>-0.59260255117236205</v>
      </c>
      <c r="M3949" s="66"/>
      <c r="N3949" s="66"/>
      <c r="O3949" s="66"/>
      <c r="P3949" s="66"/>
      <c r="Q3949" s="66"/>
      <c r="S3949" s="70"/>
      <c r="U3949" s="70"/>
      <c r="W3949" s="70"/>
      <c r="Y3949" s="70"/>
    </row>
    <row r="3950" spans="1:25" s="69" customFormat="1" x14ac:dyDescent="0.2">
      <c r="A3950" s="66" t="s">
        <v>20</v>
      </c>
      <c r="B3950" s="66" t="s">
        <v>23</v>
      </c>
      <c r="C3950" s="66" t="s">
        <v>0</v>
      </c>
      <c r="D3950" s="66" t="s">
        <v>287</v>
      </c>
      <c r="E3950" s="76">
        <f>+IF(ISNUMBER(DATA!F507),DATA!F507,"n/a")</f>
        <v>5245.76</v>
      </c>
      <c r="F3950" s="77">
        <f>+IF(ISNUMBER(DATA!G507),DATA!G507,"n/a")</f>
        <v>1.7224456436638899E-3</v>
      </c>
      <c r="G3950" s="76">
        <f>+IF(ISNUMBER(DATA!P507),DATA!P507,"n/a")</f>
        <v>18511.96</v>
      </c>
      <c r="H3950" s="77">
        <f>+IF(ISNUMBER(DATA!Q507),DATA!Q507,"n/a")</f>
        <v>-0.40486882138567598</v>
      </c>
      <c r="I3950" s="76">
        <f>+IF(ISNUMBER(DATA!Z507),DATA!Z507,"n/a")</f>
        <v>35435.35</v>
      </c>
      <c r="J3950" s="77">
        <f>+IF(ISNUMBER(DATA!AA507),DATA!AA507,"n/a")</f>
        <v>-0.61405997166715198</v>
      </c>
      <c r="K3950" s="76">
        <f>+IF(ISNUMBER(DATA!AJ507),DATA!AJ507,"n/a")</f>
        <v>60763.96</v>
      </c>
      <c r="L3950" s="77">
        <f>+IF(ISNUMBER(DATA!AK507),DATA!AK507,"n/a")</f>
        <v>-0.66036981394162597</v>
      </c>
      <c r="M3950" s="66"/>
      <c r="N3950" s="66"/>
      <c r="O3950" s="66"/>
      <c r="P3950" s="66"/>
      <c r="Q3950" s="66"/>
      <c r="S3950" s="70"/>
      <c r="U3950" s="70"/>
      <c r="W3950" s="70"/>
      <c r="Y3950" s="70"/>
    </row>
    <row r="3951" spans="1:25" s="69" customFormat="1" x14ac:dyDescent="0.2">
      <c r="A3951" s="66" t="s">
        <v>20</v>
      </c>
      <c r="B3951" s="66" t="s">
        <v>23</v>
      </c>
      <c r="C3951" s="66" t="s">
        <v>0</v>
      </c>
      <c r="D3951" s="66" t="s">
        <v>288</v>
      </c>
      <c r="E3951" s="76">
        <f>+IF(ISNUMBER(DATA!F508),DATA!F508,"n/a")</f>
        <v>20261.04</v>
      </c>
      <c r="F3951" s="77">
        <f>+IF(ISNUMBER(DATA!G508),DATA!G508,"n/a")</f>
        <v>-5.1062932936167697E-2</v>
      </c>
      <c r="G3951" s="76">
        <f>+IF(ISNUMBER(DATA!P508),DATA!P508,"n/a")</f>
        <v>71759.98</v>
      </c>
      <c r="H3951" s="77">
        <f>+IF(ISNUMBER(DATA!Q508),DATA!Q508,"n/a")</f>
        <v>5.8915318936112104E-3</v>
      </c>
      <c r="I3951" s="76">
        <f>+IF(ISNUMBER(DATA!Z508),DATA!Z508,"n/a")</f>
        <v>146921.1</v>
      </c>
      <c r="J3951" s="77">
        <f>+IF(ISNUMBER(DATA!AA508),DATA!AA508,"n/a")</f>
        <v>0.26819608657574601</v>
      </c>
      <c r="K3951" s="76">
        <f>+IF(ISNUMBER(DATA!AJ508),DATA!AJ508,"n/a")</f>
        <v>259614.41</v>
      </c>
      <c r="L3951" s="77">
        <f>+IF(ISNUMBER(DATA!AK508),DATA!AK508,"n/a")</f>
        <v>0.240326657917976</v>
      </c>
      <c r="M3951" s="66"/>
      <c r="N3951" s="66"/>
      <c r="O3951" s="66"/>
      <c r="P3951" s="66"/>
      <c r="Q3951" s="66"/>
      <c r="S3951" s="70"/>
      <c r="U3951" s="70"/>
      <c r="W3951" s="70"/>
      <c r="Y3951" s="70"/>
    </row>
    <row r="3952" spans="1:25" s="69" customFormat="1" x14ac:dyDescent="0.2">
      <c r="A3952" s="66" t="s">
        <v>20</v>
      </c>
      <c r="B3952" s="66" t="s">
        <v>23</v>
      </c>
      <c r="C3952" s="66" t="s">
        <v>0</v>
      </c>
      <c r="D3952" s="66" t="s">
        <v>289</v>
      </c>
      <c r="E3952" s="76">
        <f>+IF(ISNUMBER(DATA!F509),DATA!F509,"n/a")</f>
        <v>18240.97</v>
      </c>
      <c r="F3952" s="77">
        <f>+IF(ISNUMBER(DATA!G509),DATA!G509,"n/a")</f>
        <v>5.6869168408708697E-2</v>
      </c>
      <c r="G3952" s="76">
        <f>+IF(ISNUMBER(DATA!P509),DATA!P509,"n/a")</f>
        <v>67452.899999999994</v>
      </c>
      <c r="H3952" s="77">
        <f>+IF(ISNUMBER(DATA!Q509),DATA!Q509,"n/a")</f>
        <v>9.1088286680058903E-2</v>
      </c>
      <c r="I3952" s="76">
        <f>+IF(ISNUMBER(DATA!Z509),DATA!Z509,"n/a")</f>
        <v>130206.83</v>
      </c>
      <c r="J3952" s="77">
        <f>+IF(ISNUMBER(DATA!AA509),DATA!AA509,"n/a")</f>
        <v>0.110580556665083</v>
      </c>
      <c r="K3952" s="76">
        <f>+IF(ISNUMBER(DATA!AJ509),DATA!AJ509,"n/a")</f>
        <v>226948.52</v>
      </c>
      <c r="L3952" s="77">
        <f>+IF(ISNUMBER(DATA!AK509),DATA!AK509,"n/a")</f>
        <v>0.27559207361757099</v>
      </c>
      <c r="M3952" s="66"/>
      <c r="N3952" s="66"/>
      <c r="O3952" s="66"/>
      <c r="P3952" s="66"/>
      <c r="Q3952" s="66"/>
      <c r="S3952" s="70"/>
      <c r="U3952" s="70"/>
      <c r="W3952" s="70"/>
      <c r="Y3952" s="70"/>
    </row>
    <row r="3953" spans="1:25" s="69" customFormat="1" x14ac:dyDescent="0.2">
      <c r="A3953" s="66" t="s">
        <v>20</v>
      </c>
      <c r="B3953" s="66" t="s">
        <v>23</v>
      </c>
      <c r="C3953" s="66" t="s">
        <v>0</v>
      </c>
      <c r="D3953" s="66" t="s">
        <v>290</v>
      </c>
      <c r="E3953" s="76">
        <f>+IF(ISNUMBER(DATA!F510),DATA!F510,"n/a")</f>
        <v>352.4</v>
      </c>
      <c r="F3953" s="77">
        <f>+IF(ISNUMBER(DATA!G510),DATA!G510,"n/a")</f>
        <v>-3.6658374566031597E-2</v>
      </c>
      <c r="G3953" s="76">
        <f>+IF(ISNUMBER(DATA!P510),DATA!P510,"n/a")</f>
        <v>1086.92</v>
      </c>
      <c r="H3953" s="77">
        <f>+IF(ISNUMBER(DATA!Q510),DATA!Q510,"n/a")</f>
        <v>-3.9246190290987401E-2</v>
      </c>
      <c r="I3953" s="76">
        <f>+IF(ISNUMBER(DATA!Z510),DATA!Z510,"n/a")</f>
        <v>1941.78</v>
      </c>
      <c r="J3953" s="77">
        <f>+IF(ISNUMBER(DATA!AA510),DATA!AA510,"n/a")</f>
        <v>0.28242248126011299</v>
      </c>
      <c r="K3953" s="76">
        <f>+IF(ISNUMBER(DATA!AJ510),DATA!AJ510,"n/a")</f>
        <v>2970.85</v>
      </c>
      <c r="L3953" s="77">
        <f>+IF(ISNUMBER(DATA!AK510),DATA!AK510,"n/a")</f>
        <v>-0.66599322283907703</v>
      </c>
      <c r="M3953" s="66"/>
      <c r="N3953" s="66"/>
      <c r="O3953" s="66"/>
      <c r="P3953" s="66"/>
      <c r="Q3953" s="66"/>
      <c r="S3953" s="70"/>
      <c r="U3953" s="70"/>
      <c r="W3953" s="70"/>
      <c r="Y3953" s="70"/>
    </row>
    <row r="3954" spans="1:25" s="69" customFormat="1" x14ac:dyDescent="0.2">
      <c r="A3954" s="66" t="s">
        <v>20</v>
      </c>
      <c r="B3954" s="66" t="s">
        <v>23</v>
      </c>
      <c r="C3954" s="66" t="s">
        <v>0</v>
      </c>
      <c r="D3954" s="66" t="s">
        <v>291</v>
      </c>
      <c r="E3954" s="76">
        <f>+IF(ISNUMBER(DATA!F511),DATA!F511,"n/a")</f>
        <v>11656.92</v>
      </c>
      <c r="F3954" s="77">
        <f>+IF(ISNUMBER(DATA!G511),DATA!G511,"n/a")</f>
        <v>0.144574598654819</v>
      </c>
      <c r="G3954" s="76">
        <f>+IF(ISNUMBER(DATA!P511),DATA!P511,"n/a")</f>
        <v>42229.95</v>
      </c>
      <c r="H3954" s="77">
        <f>+IF(ISNUMBER(DATA!Q511),DATA!Q511,"n/a")</f>
        <v>0.14540100474272</v>
      </c>
      <c r="I3954" s="76">
        <f>+IF(ISNUMBER(DATA!Z511),DATA!Z511,"n/a")</f>
        <v>82183.12</v>
      </c>
      <c r="J3954" s="77">
        <f>+IF(ISNUMBER(DATA!AA511),DATA!AA511,"n/a")</f>
        <v>0.188807522907327</v>
      </c>
      <c r="K3954" s="76">
        <f>+IF(ISNUMBER(DATA!AJ511),DATA!AJ511,"n/a")</f>
        <v>140457.38</v>
      </c>
      <c r="L3954" s="77">
        <f>+IF(ISNUMBER(DATA!AK511),DATA!AK511,"n/a")</f>
        <v>8.7536108896286591E-3</v>
      </c>
      <c r="M3954" s="66"/>
      <c r="N3954" s="66"/>
      <c r="O3954" s="66"/>
      <c r="P3954" s="66"/>
      <c r="Q3954" s="66"/>
      <c r="S3954" s="70"/>
      <c r="U3954" s="70"/>
      <c r="W3954" s="70"/>
      <c r="Y3954" s="70"/>
    </row>
    <row r="3955" spans="1:25" s="69" customFormat="1" x14ac:dyDescent="0.2">
      <c r="A3955" s="66" t="s">
        <v>20</v>
      </c>
      <c r="B3955" s="66" t="s">
        <v>23</v>
      </c>
      <c r="C3955" s="66" t="s">
        <v>0</v>
      </c>
      <c r="D3955" s="66" t="s">
        <v>292</v>
      </c>
      <c r="E3955" s="76">
        <f>+IF(ISNUMBER(DATA!F512),DATA!F512,"n/a")</f>
        <v>41613.230000000003</v>
      </c>
      <c r="F3955" s="77">
        <f>+IF(ISNUMBER(DATA!G512),DATA!G512,"n/a")</f>
        <v>0.245537768053433</v>
      </c>
      <c r="G3955" s="76">
        <f>+IF(ISNUMBER(DATA!P512),DATA!P512,"n/a")</f>
        <v>138130.93</v>
      </c>
      <c r="H3955" s="77">
        <f>+IF(ISNUMBER(DATA!Q512),DATA!Q512,"n/a")</f>
        <v>0.14496267063873899</v>
      </c>
      <c r="I3955" s="76">
        <f>+IF(ISNUMBER(DATA!Z512),DATA!Z512,"n/a")</f>
        <v>281960.01</v>
      </c>
      <c r="J3955" s="77">
        <f>+IF(ISNUMBER(DATA!AA512),DATA!AA512,"n/a")</f>
        <v>4.4761677923655999E-2</v>
      </c>
      <c r="K3955" s="76">
        <f>+IF(ISNUMBER(DATA!AJ512),DATA!AJ512,"n/a")</f>
        <v>490047.91</v>
      </c>
      <c r="L3955" s="77">
        <f>+IF(ISNUMBER(DATA!AK512),DATA!AK512,"n/a")</f>
        <v>0.23660330611170999</v>
      </c>
      <c r="M3955" s="66"/>
      <c r="N3955" s="66"/>
      <c r="O3955" s="66"/>
      <c r="P3955" s="66"/>
      <c r="Q3955" s="66"/>
      <c r="S3955" s="70"/>
      <c r="U3955" s="70"/>
      <c r="W3955" s="70"/>
      <c r="Y3955" s="70"/>
    </row>
    <row r="3956" spans="1:25" s="69" customFormat="1" x14ac:dyDescent="0.2">
      <c r="A3956" s="66" t="s">
        <v>20</v>
      </c>
      <c r="B3956" s="66" t="s">
        <v>23</v>
      </c>
      <c r="C3956" s="66" t="s">
        <v>0</v>
      </c>
      <c r="D3956" s="66" t="s">
        <v>293</v>
      </c>
      <c r="E3956" s="76">
        <f>+IF(ISNUMBER(DATA!F513),DATA!F513,"n/a")</f>
        <v>8038.08</v>
      </c>
      <c r="F3956" s="77">
        <f>+IF(ISNUMBER(DATA!G513),DATA!G513,"n/a")</f>
        <v>7.5716981384580495E-2</v>
      </c>
      <c r="G3956" s="76">
        <f>+IF(ISNUMBER(DATA!P513),DATA!P513,"n/a")</f>
        <v>30246.14</v>
      </c>
      <c r="H3956" s="77">
        <f>+IF(ISNUMBER(DATA!Q513),DATA!Q513,"n/a")</f>
        <v>0.31962810097643102</v>
      </c>
      <c r="I3956" s="76">
        <f>+IF(ISNUMBER(DATA!Z513),DATA!Z513,"n/a")</f>
        <v>58501.15</v>
      </c>
      <c r="J3956" s="77">
        <f>+IF(ISNUMBER(DATA!AA513),DATA!AA513,"n/a")</f>
        <v>0.48204881494159502</v>
      </c>
      <c r="K3956" s="76">
        <f>+IF(ISNUMBER(DATA!AJ513),DATA!AJ513,"n/a")</f>
        <v>99906.96</v>
      </c>
      <c r="L3956" s="77">
        <f>+IF(ISNUMBER(DATA!AK513),DATA!AK513,"n/a")</f>
        <v>0.60346594148190402</v>
      </c>
      <c r="M3956" s="66"/>
      <c r="N3956" s="66"/>
      <c r="O3956" s="66"/>
      <c r="P3956" s="66"/>
      <c r="Q3956" s="66"/>
      <c r="S3956" s="70"/>
      <c r="U3956" s="70"/>
      <c r="W3956" s="70"/>
      <c r="Y3956" s="70"/>
    </row>
    <row r="3957" spans="1:25" s="69" customFormat="1" x14ac:dyDescent="0.2">
      <c r="A3957" s="66" t="s">
        <v>20</v>
      </c>
      <c r="B3957" s="66" t="s">
        <v>23</v>
      </c>
      <c r="C3957" s="66" t="s">
        <v>0</v>
      </c>
      <c r="D3957" s="66" t="s">
        <v>294</v>
      </c>
      <c r="E3957" s="76">
        <f>+IF(ISNUMBER(DATA!F514),DATA!F514,"n/a")</f>
        <v>364.01</v>
      </c>
      <c r="F3957" s="77">
        <f>+IF(ISNUMBER(DATA!G514),DATA!G514,"n/a")</f>
        <v>-2.7413364683250001E-2</v>
      </c>
      <c r="G3957" s="76">
        <f>+IF(ISNUMBER(DATA!P514),DATA!P514,"n/a")</f>
        <v>1092.71</v>
      </c>
      <c r="H3957" s="77">
        <f>+IF(ISNUMBER(DATA!Q514),DATA!Q514,"n/a")</f>
        <v>2.2638790102197499E-2</v>
      </c>
      <c r="I3957" s="76">
        <f>+IF(ISNUMBER(DATA!Z514),DATA!Z514,"n/a")</f>
        <v>2145.5500000000002</v>
      </c>
      <c r="J3957" s="77">
        <f>+IF(ISNUMBER(DATA!AA514),DATA!AA514,"n/a")</f>
        <v>0.186428962458735</v>
      </c>
      <c r="K3957" s="76">
        <f>+IF(ISNUMBER(DATA!AJ514),DATA!AJ514,"n/a")</f>
        <v>3941.04</v>
      </c>
      <c r="L3957" s="77">
        <f>+IF(ISNUMBER(DATA!AK514),DATA!AK514,"n/a")</f>
        <v>-0.70757941130641899</v>
      </c>
      <c r="M3957" s="66"/>
      <c r="N3957" s="66"/>
      <c r="O3957" s="66"/>
      <c r="P3957" s="66"/>
      <c r="Q3957" s="66"/>
      <c r="S3957" s="70"/>
      <c r="U3957" s="70"/>
      <c r="W3957" s="70"/>
      <c r="Y3957" s="70"/>
    </row>
    <row r="3958" spans="1:25" s="69" customFormat="1" x14ac:dyDescent="0.2">
      <c r="A3958" s="66" t="s">
        <v>20</v>
      </c>
      <c r="B3958" s="66" t="s">
        <v>23</v>
      </c>
      <c r="C3958" s="66" t="s">
        <v>0</v>
      </c>
      <c r="D3958" s="66" t="s">
        <v>295</v>
      </c>
      <c r="E3958" s="76">
        <f>+IF(ISNUMBER(DATA!F515),DATA!F515,"n/a")</f>
        <v>11539.29</v>
      </c>
      <c r="F3958" s="77">
        <f>+IF(ISNUMBER(DATA!G515),DATA!G515,"n/a")</f>
        <v>-0.10182393887668099</v>
      </c>
      <c r="G3958" s="76">
        <f>+IF(ISNUMBER(DATA!P515),DATA!P515,"n/a")</f>
        <v>38073.050000000003</v>
      </c>
      <c r="H3958" s="77">
        <f>+IF(ISNUMBER(DATA!Q515),DATA!Q515,"n/a")</f>
        <v>-0.12516834047825301</v>
      </c>
      <c r="I3958" s="76">
        <f>+IF(ISNUMBER(DATA!Z515),DATA!Z515,"n/a")</f>
        <v>70373.919999999998</v>
      </c>
      <c r="J3958" s="77">
        <f>+IF(ISNUMBER(DATA!AA515),DATA!AA515,"n/a")</f>
        <v>-0.11589364329394899</v>
      </c>
      <c r="K3958" s="76">
        <f>+IF(ISNUMBER(DATA!AJ515),DATA!AJ515,"n/a")</f>
        <v>133072.67000000001</v>
      </c>
      <c r="L3958" s="77">
        <f>+IF(ISNUMBER(DATA!AK515),DATA!AK515,"n/a")</f>
        <v>2.61621764843235E-2</v>
      </c>
      <c r="M3958" s="66"/>
      <c r="N3958" s="66"/>
      <c r="O3958" s="66"/>
      <c r="P3958" s="66"/>
      <c r="Q3958" s="66"/>
      <c r="S3958" s="70"/>
      <c r="U3958" s="70"/>
      <c r="W3958" s="70"/>
      <c r="Y3958" s="70"/>
    </row>
    <row r="3959" spans="1:25" s="69" customFormat="1" x14ac:dyDescent="0.2">
      <c r="A3959" s="66" t="s">
        <v>20</v>
      </c>
      <c r="B3959" s="66" t="s">
        <v>23</v>
      </c>
      <c r="C3959" s="66" t="s">
        <v>0</v>
      </c>
      <c r="D3959" s="66" t="s">
        <v>296</v>
      </c>
      <c r="E3959" s="76">
        <f>+IF(ISNUMBER(DATA!F516),DATA!F516,"n/a")</f>
        <v>24996.01</v>
      </c>
      <c r="F3959" s="77">
        <f>+IF(ISNUMBER(DATA!G516),DATA!G516,"n/a")</f>
        <v>1.05632177194384</v>
      </c>
      <c r="G3959" s="76">
        <f>+IF(ISNUMBER(DATA!P516),DATA!P516,"n/a")</f>
        <v>85408.46</v>
      </c>
      <c r="H3959" s="77">
        <f>+IF(ISNUMBER(DATA!Q516),DATA!Q516,"n/a")</f>
        <v>1.0679984484284</v>
      </c>
      <c r="I3959" s="76">
        <f>+IF(ISNUMBER(DATA!Z516),DATA!Z516,"n/a")</f>
        <v>156991.04000000001</v>
      </c>
      <c r="J3959" s="77">
        <f>+IF(ISNUMBER(DATA!AA516),DATA!AA516,"n/a")</f>
        <v>1.0603201684046999</v>
      </c>
      <c r="K3959" s="76">
        <f>+IF(ISNUMBER(DATA!AJ516),DATA!AJ516,"n/a")</f>
        <v>261859.99</v>
      </c>
      <c r="L3959" s="77">
        <f>+IF(ISNUMBER(DATA!AK516),DATA!AK516,"n/a")</f>
        <v>1.11439203717312</v>
      </c>
      <c r="M3959" s="66"/>
      <c r="N3959" s="66"/>
      <c r="O3959" s="66"/>
      <c r="P3959" s="66"/>
      <c r="Q3959" s="66"/>
      <c r="S3959" s="70"/>
      <c r="U3959" s="70"/>
      <c r="W3959" s="70"/>
      <c r="Y3959" s="70"/>
    </row>
    <row r="3960" spans="1:25" s="69" customFormat="1" x14ac:dyDescent="0.2">
      <c r="A3960" s="66" t="s">
        <v>20</v>
      </c>
      <c r="B3960" s="66" t="s">
        <v>23</v>
      </c>
      <c r="C3960" s="66" t="s">
        <v>0</v>
      </c>
      <c r="D3960" s="66" t="s">
        <v>297</v>
      </c>
      <c r="E3960" s="76">
        <f>+IF(ISNUMBER(DATA!F517),DATA!F517,"n/a")</f>
        <v>7845.38</v>
      </c>
      <c r="F3960" s="77">
        <f>+IF(ISNUMBER(DATA!G517),DATA!G517,"n/a")</f>
        <v>-7.43100138404304E-2</v>
      </c>
      <c r="G3960" s="76">
        <f>+IF(ISNUMBER(DATA!P517),DATA!P517,"n/a")</f>
        <v>28812.69</v>
      </c>
      <c r="H3960" s="77">
        <f>+IF(ISNUMBER(DATA!Q517),DATA!Q517,"n/a")</f>
        <v>0.19848632954673101</v>
      </c>
      <c r="I3960" s="76">
        <f>+IF(ISNUMBER(DATA!Z517),DATA!Z517,"n/a")</f>
        <v>55337.27</v>
      </c>
      <c r="J3960" s="77">
        <f>+IF(ISNUMBER(DATA!AA517),DATA!AA517,"n/a")</f>
        <v>0.50240331229213298</v>
      </c>
      <c r="K3960" s="76">
        <f>+IF(ISNUMBER(DATA!AJ517),DATA!AJ517,"n/a")</f>
        <v>94458.46</v>
      </c>
      <c r="L3960" s="77">
        <f>+IF(ISNUMBER(DATA!AK517),DATA!AK517,"n/a")</f>
        <v>0.59642857927539605</v>
      </c>
      <c r="M3960" s="66"/>
      <c r="N3960" s="66"/>
      <c r="O3960" s="66"/>
      <c r="P3960" s="66"/>
      <c r="Q3960" s="66"/>
      <c r="S3960" s="70"/>
      <c r="U3960" s="70"/>
      <c r="W3960" s="70"/>
      <c r="Y3960" s="70"/>
    </row>
    <row r="3961" spans="1:25" s="69" customFormat="1" x14ac:dyDescent="0.2">
      <c r="A3961" s="66" t="s">
        <v>20</v>
      </c>
      <c r="B3961" s="66" t="s">
        <v>23</v>
      </c>
      <c r="C3961" s="66" t="s">
        <v>0</v>
      </c>
      <c r="D3961" s="66" t="s">
        <v>298</v>
      </c>
      <c r="E3961" s="76">
        <f>+IF(ISNUMBER(DATA!F518),DATA!F518,"n/a")</f>
        <v>247.27</v>
      </c>
      <c r="F3961" s="77">
        <f>+IF(ISNUMBER(DATA!G518),DATA!G518,"n/a")</f>
        <v>-0.48224381255496501</v>
      </c>
      <c r="G3961" s="76">
        <f>+IF(ISNUMBER(DATA!P518),DATA!P518,"n/a")</f>
        <v>960.33</v>
      </c>
      <c r="H3961" s="77">
        <f>+IF(ISNUMBER(DATA!Q518),DATA!Q518,"n/a")</f>
        <v>-0.36383028054718303</v>
      </c>
      <c r="I3961" s="76">
        <f>+IF(ISNUMBER(DATA!Z518),DATA!Z518,"n/a")</f>
        <v>1806.1</v>
      </c>
      <c r="J3961" s="77">
        <f>+IF(ISNUMBER(DATA!AA518),DATA!AA518,"n/a")</f>
        <v>-0.34678037700910003</v>
      </c>
      <c r="K3961" s="76">
        <f>+IF(ISNUMBER(DATA!AJ518),DATA!AJ518,"n/a")</f>
        <v>3944.27</v>
      </c>
      <c r="L3961" s="77">
        <f>+IF(ISNUMBER(DATA!AK518),DATA!AK518,"n/a")</f>
        <v>-0.87255627060035001</v>
      </c>
      <c r="M3961" s="66"/>
      <c r="N3961" s="66"/>
      <c r="O3961" s="66"/>
      <c r="P3961" s="66"/>
      <c r="Q3961" s="66"/>
      <c r="S3961" s="70"/>
      <c r="U3961" s="70"/>
      <c r="W3961" s="70"/>
      <c r="Y3961" s="70"/>
    </row>
    <row r="3962" spans="1:25" s="69" customFormat="1" x14ac:dyDescent="0.2">
      <c r="A3962" s="66" t="s">
        <v>20</v>
      </c>
      <c r="B3962" s="66" t="s">
        <v>23</v>
      </c>
      <c r="C3962" s="66" t="s">
        <v>0</v>
      </c>
      <c r="D3962" s="66" t="s">
        <v>299</v>
      </c>
      <c r="E3962" s="76">
        <f>+IF(ISNUMBER(DATA!F519),DATA!F519,"n/a")</f>
        <v>22692.39</v>
      </c>
      <c r="F3962" s="77">
        <f>+IF(ISNUMBER(DATA!G519),DATA!G519,"n/a")</f>
        <v>-0.20416728332237999</v>
      </c>
      <c r="G3962" s="76">
        <f>+IF(ISNUMBER(DATA!P519),DATA!P519,"n/a")</f>
        <v>75773.070000000007</v>
      </c>
      <c r="H3962" s="77">
        <f>+IF(ISNUMBER(DATA!Q519),DATA!Q519,"n/a")</f>
        <v>-0.32171019498900499</v>
      </c>
      <c r="I3962" s="76">
        <f>+IF(ISNUMBER(DATA!Z519),DATA!Z519,"n/a")</f>
        <v>138036.98000000001</v>
      </c>
      <c r="J3962" s="77">
        <f>+IF(ISNUMBER(DATA!AA519),DATA!AA519,"n/a")</f>
        <v>-0.59566463566987304</v>
      </c>
      <c r="K3962" s="76">
        <f>+IF(ISNUMBER(DATA!AJ519),DATA!AJ519,"n/a")</f>
        <v>268102.86</v>
      </c>
      <c r="L3962" s="77">
        <f>+IF(ISNUMBER(DATA!AK519),DATA!AK519,"n/a")</f>
        <v>-0.56120854545179599</v>
      </c>
      <c r="M3962" s="66"/>
      <c r="N3962" s="66"/>
      <c r="O3962" s="66"/>
      <c r="P3962" s="66"/>
      <c r="Q3962" s="66"/>
      <c r="S3962" s="70"/>
      <c r="U3962" s="70"/>
      <c r="W3962" s="70"/>
      <c r="Y3962" s="70"/>
    </row>
    <row r="3963" spans="1:25" s="69" customFormat="1" x14ac:dyDescent="0.2">
      <c r="A3963" s="66" t="s">
        <v>20</v>
      </c>
      <c r="B3963" s="66" t="s">
        <v>23</v>
      </c>
      <c r="C3963" s="66" t="s">
        <v>0</v>
      </c>
      <c r="D3963" s="66" t="s">
        <v>300</v>
      </c>
      <c r="E3963" s="76">
        <f>+IF(ISNUMBER(DATA!F520),DATA!F520,"n/a")</f>
        <v>62436.67</v>
      </c>
      <c r="F3963" s="77">
        <f>+IF(ISNUMBER(DATA!G520),DATA!G520,"n/a")</f>
        <v>0.277409976563883</v>
      </c>
      <c r="G3963" s="76">
        <f>+IF(ISNUMBER(DATA!P520),DATA!P520,"n/a")</f>
        <v>212103.27</v>
      </c>
      <c r="H3963" s="77">
        <f>+IF(ISNUMBER(DATA!Q520),DATA!Q520,"n/a")</f>
        <v>0.29283104238793001</v>
      </c>
      <c r="I3963" s="76">
        <f>+IF(ISNUMBER(DATA!Z520),DATA!Z520,"n/a")</f>
        <v>391980.83</v>
      </c>
      <c r="J3963" s="77">
        <f>+IF(ISNUMBER(DATA!AA520),DATA!AA520,"n/a")</f>
        <v>0.303258301770719</v>
      </c>
      <c r="K3963" s="76">
        <f>+IF(ISNUMBER(DATA!AJ520),DATA!AJ520,"n/a")</f>
        <v>648028.29</v>
      </c>
      <c r="L3963" s="77">
        <f>+IF(ISNUMBER(DATA!AK520),DATA!AK520,"n/a")</f>
        <v>0.21811578271537599</v>
      </c>
      <c r="M3963" s="66"/>
      <c r="N3963" s="66"/>
      <c r="O3963" s="66"/>
      <c r="P3963" s="66"/>
      <c r="Q3963" s="66"/>
      <c r="S3963" s="70"/>
      <c r="U3963" s="70"/>
      <c r="W3963" s="70"/>
      <c r="Y3963" s="70"/>
    </row>
    <row r="3964" spans="1:25" s="69" customFormat="1" x14ac:dyDescent="0.2">
      <c r="A3964" s="66" t="s">
        <v>20</v>
      </c>
      <c r="B3964" s="66" t="s">
        <v>23</v>
      </c>
      <c r="C3964" s="66" t="s">
        <v>0</v>
      </c>
      <c r="D3964" s="66" t="s">
        <v>301</v>
      </c>
      <c r="E3964" s="76">
        <f>+IF(ISNUMBER(DATA!F521),DATA!F521,"n/a")</f>
        <v>9187.6200000000008</v>
      </c>
      <c r="F3964" s="77">
        <f>+IF(ISNUMBER(DATA!G521),DATA!G521,"n/a")</f>
        <v>4.9978914984531699E-2</v>
      </c>
      <c r="G3964" s="76">
        <f>+IF(ISNUMBER(DATA!P521),DATA!P521,"n/a")</f>
        <v>38136.400000000001</v>
      </c>
      <c r="H3964" s="77">
        <f>+IF(ISNUMBER(DATA!Q521),DATA!Q521,"n/a")</f>
        <v>0.78591950053222104</v>
      </c>
      <c r="I3964" s="76">
        <f>+IF(ISNUMBER(DATA!Z521),DATA!Z521,"n/a")</f>
        <v>68605.86</v>
      </c>
      <c r="J3964" s="77">
        <f>+IF(ISNUMBER(DATA!AA521),DATA!AA521,"n/a")</f>
        <v>1.77031749326257</v>
      </c>
      <c r="K3964" s="76">
        <f>+IF(ISNUMBER(DATA!AJ521),DATA!AJ521,"n/a")</f>
        <v>119624.99</v>
      </c>
      <c r="L3964" s="77">
        <f>+IF(ISNUMBER(DATA!AK521),DATA!AK521,"n/a")</f>
        <v>3.0514971150967298</v>
      </c>
      <c r="M3964" s="66"/>
      <c r="N3964" s="66"/>
      <c r="O3964" s="66"/>
      <c r="P3964" s="66"/>
      <c r="Q3964" s="66"/>
      <c r="S3964" s="70"/>
      <c r="U3964" s="70"/>
      <c r="W3964" s="70"/>
      <c r="Y3964" s="70"/>
    </row>
    <row r="3965" spans="1:25" s="69" customFormat="1" x14ac:dyDescent="0.2">
      <c r="A3965" s="66" t="s">
        <v>20</v>
      </c>
      <c r="B3965" s="66" t="s">
        <v>23</v>
      </c>
      <c r="C3965" s="66" t="s">
        <v>0</v>
      </c>
      <c r="D3965" s="66" t="s">
        <v>302</v>
      </c>
      <c r="E3965" s="76">
        <f>+IF(ISNUMBER(DATA!F522),DATA!F522,"n/a")</f>
        <v>117.54</v>
      </c>
      <c r="F3965" s="77">
        <f>+IF(ISNUMBER(DATA!G522),DATA!G522,"n/a")</f>
        <v>-0.65740767728584304</v>
      </c>
      <c r="G3965" s="76">
        <f>+IF(ISNUMBER(DATA!P522),DATA!P522,"n/a")</f>
        <v>525.41</v>
      </c>
      <c r="H3965" s="77">
        <f>+IF(ISNUMBER(DATA!Q522),DATA!Q522,"n/a")</f>
        <v>-0.56457494240299699</v>
      </c>
      <c r="I3965" s="76">
        <f>+IF(ISNUMBER(DATA!Z522),DATA!Z522,"n/a")</f>
        <v>883.17</v>
      </c>
      <c r="J3965" s="77">
        <f>+IF(ISNUMBER(DATA!AA522),DATA!AA522,"n/a")</f>
        <v>-0.57460756311021</v>
      </c>
      <c r="K3965" s="76">
        <f>+IF(ISNUMBER(DATA!AJ522),DATA!AJ522,"n/a")</f>
        <v>1884.15</v>
      </c>
      <c r="L3965" s="77">
        <f>+IF(ISNUMBER(DATA!AK522),DATA!AK522,"n/a")</f>
        <v>-0.79160790897839595</v>
      </c>
      <c r="M3965" s="66"/>
      <c r="N3965" s="66"/>
      <c r="O3965" s="66"/>
      <c r="P3965" s="66"/>
      <c r="Q3965" s="66"/>
      <c r="S3965" s="70"/>
      <c r="U3965" s="70"/>
      <c r="W3965" s="70"/>
      <c r="Y3965" s="70"/>
    </row>
    <row r="3966" spans="1:25" s="69" customFormat="1" x14ac:dyDescent="0.2">
      <c r="A3966" s="66" t="s">
        <v>20</v>
      </c>
      <c r="B3966" s="66" t="s">
        <v>23</v>
      </c>
      <c r="C3966" s="66" t="s">
        <v>0</v>
      </c>
      <c r="D3966" s="66" t="s">
        <v>303</v>
      </c>
      <c r="E3966" s="76">
        <f>+IF(ISNUMBER(DATA!F523),DATA!F523,"n/a")</f>
        <v>10296.85</v>
      </c>
      <c r="F3966" s="77">
        <f>+IF(ISNUMBER(DATA!G523),DATA!G523,"n/a")</f>
        <v>-0.104705818931787</v>
      </c>
      <c r="G3966" s="76">
        <f>+IF(ISNUMBER(DATA!P523),DATA!P523,"n/a")</f>
        <v>35584.53</v>
      </c>
      <c r="H3966" s="77">
        <f>+IF(ISNUMBER(DATA!Q523),DATA!Q523,"n/a")</f>
        <v>-4.5992943176782299E-2</v>
      </c>
      <c r="I3966" s="76">
        <f>+IF(ISNUMBER(DATA!Z523),DATA!Z523,"n/a")</f>
        <v>68651.17</v>
      </c>
      <c r="J3966" s="77">
        <f>+IF(ISNUMBER(DATA!AA523),DATA!AA523,"n/a")</f>
        <v>2.36268127503108E-2</v>
      </c>
      <c r="K3966" s="76">
        <f>+IF(ISNUMBER(DATA!AJ523),DATA!AJ523,"n/a")</f>
        <v>124168.08</v>
      </c>
      <c r="L3966" s="77">
        <f>+IF(ISNUMBER(DATA!AK523),DATA!AK523,"n/a")</f>
        <v>0.24844499985370699</v>
      </c>
      <c r="M3966" s="66"/>
      <c r="N3966" s="66"/>
      <c r="O3966" s="66"/>
      <c r="P3966" s="66"/>
      <c r="Q3966" s="66"/>
      <c r="S3966" s="70"/>
      <c r="U3966" s="70"/>
      <c r="W3966" s="70"/>
      <c r="Y3966" s="70"/>
    </row>
    <row r="3967" spans="1:25" s="69" customFormat="1" x14ac:dyDescent="0.2">
      <c r="A3967" s="66" t="s">
        <v>20</v>
      </c>
      <c r="B3967" s="66" t="s">
        <v>23</v>
      </c>
      <c r="C3967" s="66" t="s">
        <v>0</v>
      </c>
      <c r="D3967" s="66" t="s">
        <v>304</v>
      </c>
      <c r="E3967" s="76">
        <f>+IF(ISNUMBER(DATA!F524),DATA!F524,"n/a")</f>
        <v>11275.85</v>
      </c>
      <c r="F3967" s="77">
        <f>+IF(ISNUMBER(DATA!G524),DATA!G524,"n/a")</f>
        <v>-0.53538952436950604</v>
      </c>
      <c r="G3967" s="76">
        <f>+IF(ISNUMBER(DATA!P524),DATA!P524,"n/a")</f>
        <v>35915.5</v>
      </c>
      <c r="H3967" s="77">
        <f>+IF(ISNUMBER(DATA!Q524),DATA!Q524,"n/a")</f>
        <v>-0.59136721064189401</v>
      </c>
      <c r="I3967" s="76">
        <f>+IF(ISNUMBER(DATA!Z524),DATA!Z524,"n/a")</f>
        <v>63416.800000000003</v>
      </c>
      <c r="J3967" s="77">
        <f>+IF(ISNUMBER(DATA!AA524),DATA!AA524,"n/a")</f>
        <v>-0.62680894543256005</v>
      </c>
      <c r="K3967" s="76">
        <f>+IF(ISNUMBER(DATA!AJ524),DATA!AJ524,"n/a")</f>
        <v>157947.29999999999</v>
      </c>
      <c r="L3967" s="77">
        <f>+IF(ISNUMBER(DATA!AK524),DATA!AK524,"n/a")</f>
        <v>-0.44336771426101501</v>
      </c>
      <c r="M3967" s="66"/>
      <c r="N3967" s="66"/>
      <c r="O3967" s="66"/>
      <c r="P3967" s="66"/>
      <c r="Q3967" s="66"/>
      <c r="S3967" s="70"/>
      <c r="U3967" s="70"/>
      <c r="W3967" s="70"/>
      <c r="Y3967" s="70"/>
    </row>
    <row r="3968" spans="1:25" s="69" customFormat="1" x14ac:dyDescent="0.2">
      <c r="A3968" s="66" t="s">
        <v>20</v>
      </c>
      <c r="B3968" s="66" t="s">
        <v>23</v>
      </c>
      <c r="C3968" s="66" t="s">
        <v>0</v>
      </c>
      <c r="D3968" s="66" t="s">
        <v>305</v>
      </c>
      <c r="E3968" s="76">
        <f>+IF(ISNUMBER(DATA!F525),DATA!F525,"n/a")</f>
        <v>12336.66</v>
      </c>
      <c r="F3968" s="77" t="str">
        <f>+IF(ISNUMBER(DATA!G525),DATA!G525,"n/a")</f>
        <v>n/a</v>
      </c>
      <c r="G3968" s="76">
        <f>+IF(ISNUMBER(DATA!P525),DATA!P525,"n/a")</f>
        <v>44699.79</v>
      </c>
      <c r="H3968" s="77">
        <f>+IF(ISNUMBER(DATA!Q525),DATA!Q525,"n/a")</f>
        <v>5896.0699208443302</v>
      </c>
      <c r="I3968" s="76">
        <f>+IF(ISNUMBER(DATA!Z525),DATA!Z525,"n/a")</f>
        <v>97553.12</v>
      </c>
      <c r="J3968" s="77">
        <f>+IF(ISNUMBER(DATA!AA525),DATA!AA525,"n/a")</f>
        <v>8430.5574762316301</v>
      </c>
      <c r="K3968" s="76">
        <f>+IF(ISNUMBER(DATA!AJ525),DATA!AJ525,"n/a")</f>
        <v>113914.55</v>
      </c>
      <c r="L3968" s="77">
        <f>+IF(ISNUMBER(DATA!AK525),DATA!AK525,"n/a")</f>
        <v>9844.6828003457194</v>
      </c>
      <c r="M3968" s="66"/>
      <c r="N3968" s="66"/>
      <c r="O3968" s="66"/>
      <c r="P3968" s="66"/>
      <c r="Q3968" s="66"/>
      <c r="S3968" s="70"/>
      <c r="U3968" s="70"/>
      <c r="W3968" s="70"/>
      <c r="Y3968" s="70"/>
    </row>
    <row r="3969" spans="1:25" s="69" customFormat="1" x14ac:dyDescent="0.2">
      <c r="A3969" s="66" t="s">
        <v>20</v>
      </c>
      <c r="B3969" s="66" t="s">
        <v>23</v>
      </c>
      <c r="C3969" s="66" t="s">
        <v>0</v>
      </c>
      <c r="D3969" s="66" t="s">
        <v>306</v>
      </c>
      <c r="E3969" s="76">
        <f>+IF(ISNUMBER(DATA!F526),DATA!F526,"n/a")</f>
        <v>14141.94</v>
      </c>
      <c r="F3969" s="77">
        <f>+IF(ISNUMBER(DATA!G526),DATA!G526,"n/a")</f>
        <v>-7.2118154201468401E-2</v>
      </c>
      <c r="G3969" s="76">
        <f>+IF(ISNUMBER(DATA!P526),DATA!P526,"n/a")</f>
        <v>51508.08</v>
      </c>
      <c r="H3969" s="77">
        <f>+IF(ISNUMBER(DATA!Q526),DATA!Q526,"n/a")</f>
        <v>-0.106448951976997</v>
      </c>
      <c r="I3969" s="76">
        <f>+IF(ISNUMBER(DATA!Z526),DATA!Z526,"n/a")</f>
        <v>104266.48</v>
      </c>
      <c r="J3969" s="77">
        <f>+IF(ISNUMBER(DATA!AA526),DATA!AA526,"n/a")</f>
        <v>-0.12788205107787601</v>
      </c>
      <c r="K3969" s="76">
        <f>+IF(ISNUMBER(DATA!AJ526),DATA!AJ526,"n/a")</f>
        <v>191085.39</v>
      </c>
      <c r="L3969" s="77">
        <f>+IF(ISNUMBER(DATA!AK526),DATA!AK526,"n/a")</f>
        <v>-0.101946246785899</v>
      </c>
      <c r="M3969" s="66"/>
      <c r="N3969" s="66"/>
      <c r="O3969" s="66"/>
      <c r="P3969" s="66"/>
      <c r="Q3969" s="66"/>
      <c r="S3969" s="70"/>
      <c r="U3969" s="70"/>
      <c r="W3969" s="70"/>
      <c r="Y3969" s="70"/>
    </row>
    <row r="3970" spans="1:25" s="69" customFormat="1" x14ac:dyDescent="0.2">
      <c r="A3970" s="66" t="s">
        <v>20</v>
      </c>
      <c r="B3970" s="66" t="s">
        <v>23</v>
      </c>
      <c r="C3970" s="66" t="s">
        <v>0</v>
      </c>
      <c r="D3970" s="66" t="s">
        <v>307</v>
      </c>
      <c r="E3970" s="76">
        <f>+IF(ISNUMBER(DATA!F527),DATA!F527,"n/a")</f>
        <v>19876.39</v>
      </c>
      <c r="F3970" s="77">
        <f>+IF(ISNUMBER(DATA!G527),DATA!G527,"n/a")</f>
        <v>-1.7733428283246599E-2</v>
      </c>
      <c r="G3970" s="76">
        <f>+IF(ISNUMBER(DATA!P527),DATA!P527,"n/a")</f>
        <v>76581.2</v>
      </c>
      <c r="H3970" s="77">
        <f>+IF(ISNUMBER(DATA!Q527),DATA!Q527,"n/a")</f>
        <v>0.44084554370276802</v>
      </c>
      <c r="I3970" s="76">
        <f>+IF(ISNUMBER(DATA!Z527),DATA!Z527,"n/a")</f>
        <v>151582.42000000001</v>
      </c>
      <c r="J3970" s="77">
        <f>+IF(ISNUMBER(DATA!AA527),DATA!AA527,"n/a")</f>
        <v>1.85196437716674</v>
      </c>
      <c r="K3970" s="76">
        <f>+IF(ISNUMBER(DATA!AJ527),DATA!AJ527,"n/a")</f>
        <v>254442.6</v>
      </c>
      <c r="L3970" s="77">
        <f>+IF(ISNUMBER(DATA!AK527),DATA!AK527,"n/a")</f>
        <v>3.78723872619058</v>
      </c>
      <c r="M3970" s="66"/>
      <c r="N3970" s="66"/>
      <c r="O3970" s="66"/>
      <c r="P3970" s="66"/>
      <c r="Q3970" s="66"/>
      <c r="S3970" s="70"/>
      <c r="U3970" s="70"/>
      <c r="W3970" s="70"/>
      <c r="Y3970" s="70"/>
    </row>
    <row r="3971" spans="1:25" s="69" customFormat="1" x14ac:dyDescent="0.2">
      <c r="A3971" s="66" t="s">
        <v>20</v>
      </c>
      <c r="B3971" s="66" t="s">
        <v>23</v>
      </c>
      <c r="C3971" s="66" t="s">
        <v>0</v>
      </c>
      <c r="D3971" s="66" t="s">
        <v>308</v>
      </c>
      <c r="E3971" s="76">
        <f>+IF(ISNUMBER(DATA!F528),DATA!F528,"n/a")</f>
        <v>12840.64</v>
      </c>
      <c r="F3971" s="77">
        <f>+IF(ISNUMBER(DATA!G528),DATA!G528,"n/a")</f>
        <v>9.3851904604512107E-2</v>
      </c>
      <c r="G3971" s="76">
        <f>+IF(ISNUMBER(DATA!P528),DATA!P528,"n/a")</f>
        <v>45332.97</v>
      </c>
      <c r="H3971" s="77">
        <f>+IF(ISNUMBER(DATA!Q528),DATA!Q528,"n/a")</f>
        <v>6.59954447141331E-2</v>
      </c>
      <c r="I3971" s="76">
        <f>+IF(ISNUMBER(DATA!Z528),DATA!Z528,"n/a")</f>
        <v>85618</v>
      </c>
      <c r="J3971" s="77">
        <f>+IF(ISNUMBER(DATA!AA528),DATA!AA528,"n/a")</f>
        <v>-6.3812648771187201E-4</v>
      </c>
      <c r="K3971" s="76">
        <f>+IF(ISNUMBER(DATA!AJ528),DATA!AJ528,"n/a")</f>
        <v>146437.99</v>
      </c>
      <c r="L3971" s="77">
        <f>+IF(ISNUMBER(DATA!AK528),DATA!AK528,"n/a")</f>
        <v>-6.6796352692448701E-3</v>
      </c>
      <c r="M3971" s="66"/>
      <c r="N3971" s="66"/>
      <c r="O3971" s="66"/>
      <c r="P3971" s="66"/>
      <c r="Q3971" s="66"/>
      <c r="S3971" s="70"/>
      <c r="U3971" s="70"/>
      <c r="W3971" s="70"/>
      <c r="Y3971" s="70"/>
    </row>
    <row r="3972" spans="1:25" s="69" customFormat="1" x14ac:dyDescent="0.2">
      <c r="A3972" s="66" t="s">
        <v>20</v>
      </c>
      <c r="B3972" s="66" t="s">
        <v>23</v>
      </c>
      <c r="C3972" s="66" t="s">
        <v>0</v>
      </c>
      <c r="D3972" s="66" t="s">
        <v>309</v>
      </c>
      <c r="E3972" s="76">
        <f>+IF(ISNUMBER(DATA!F529),DATA!F529,"n/a")</f>
        <v>13189.88</v>
      </c>
      <c r="F3972" s="77">
        <f>+IF(ISNUMBER(DATA!G529),DATA!G529,"n/a")</f>
        <v>0.134104084015608</v>
      </c>
      <c r="G3972" s="76">
        <f>+IF(ISNUMBER(DATA!P529),DATA!P529,"n/a")</f>
        <v>47526.98</v>
      </c>
      <c r="H3972" s="77">
        <f>+IF(ISNUMBER(DATA!Q529),DATA!Q529,"n/a")</f>
        <v>0.12897956139219399</v>
      </c>
      <c r="I3972" s="76">
        <f>+IF(ISNUMBER(DATA!Z529),DATA!Z529,"n/a")</f>
        <v>86517.15</v>
      </c>
      <c r="J3972" s="77">
        <f>+IF(ISNUMBER(DATA!AA529),DATA!AA529,"n/a")</f>
        <v>-3.3217103994267902E-2</v>
      </c>
      <c r="K3972" s="76">
        <f>+IF(ISNUMBER(DATA!AJ529),DATA!AJ529,"n/a")</f>
        <v>149365.29</v>
      </c>
      <c r="L3972" s="77">
        <f>+IF(ISNUMBER(DATA!AK529),DATA!AK529,"n/a")</f>
        <v>-6.8688000205510094E-2</v>
      </c>
      <c r="M3972" s="66"/>
      <c r="N3972" s="66"/>
      <c r="O3972" s="66"/>
      <c r="P3972" s="66"/>
      <c r="Q3972" s="66"/>
      <c r="S3972" s="70"/>
      <c r="U3972" s="70"/>
      <c r="W3972" s="70"/>
      <c r="Y3972" s="70"/>
    </row>
    <row r="3973" spans="1:25" s="69" customFormat="1" x14ac:dyDescent="0.2">
      <c r="A3973" s="66" t="s">
        <v>20</v>
      </c>
      <c r="B3973" s="66" t="s">
        <v>23</v>
      </c>
      <c r="C3973" s="66" t="s">
        <v>0</v>
      </c>
      <c r="D3973" s="66" t="s">
        <v>310</v>
      </c>
      <c r="E3973" s="76">
        <f>+IF(ISNUMBER(DATA!F530),DATA!F530,"n/a")</f>
        <v>18134.72</v>
      </c>
      <c r="F3973" s="77">
        <f>+IF(ISNUMBER(DATA!G530),DATA!G530,"n/a")</f>
        <v>-5.8765743956774898E-3</v>
      </c>
      <c r="G3973" s="76">
        <f>+IF(ISNUMBER(DATA!P530),DATA!P530,"n/a")</f>
        <v>62789.06</v>
      </c>
      <c r="H3973" s="77">
        <f>+IF(ISNUMBER(DATA!Q530),DATA!Q530,"n/a")</f>
        <v>9.0058211138793701E-3</v>
      </c>
      <c r="I3973" s="76">
        <f>+IF(ISNUMBER(DATA!Z530),DATA!Z530,"n/a")</f>
        <v>114582.2</v>
      </c>
      <c r="J3973" s="77">
        <f>+IF(ISNUMBER(DATA!AA530),DATA!AA530,"n/a")</f>
        <v>-5.1350446009067102E-2</v>
      </c>
      <c r="K3973" s="76">
        <f>+IF(ISNUMBER(DATA!AJ530),DATA!AJ530,"n/a")</f>
        <v>201257.75</v>
      </c>
      <c r="L3973" s="77">
        <f>+IF(ISNUMBER(DATA!AK530),DATA!AK530,"n/a")</f>
        <v>5.4276573058893503E-2</v>
      </c>
      <c r="M3973" s="66"/>
      <c r="N3973" s="66"/>
      <c r="O3973" s="66"/>
      <c r="P3973" s="66"/>
      <c r="Q3973" s="66"/>
      <c r="S3973" s="70"/>
      <c r="U3973" s="70"/>
      <c r="W3973" s="70"/>
      <c r="Y3973" s="70"/>
    </row>
    <row r="3974" spans="1:25" s="69" customFormat="1" x14ac:dyDescent="0.2">
      <c r="A3974" s="66" t="s">
        <v>20</v>
      </c>
      <c r="B3974" s="66" t="s">
        <v>23</v>
      </c>
      <c r="C3974" s="66" t="s">
        <v>0</v>
      </c>
      <c r="D3974" s="66" t="s">
        <v>311</v>
      </c>
      <c r="E3974" s="76">
        <f>+IF(ISNUMBER(DATA!F531),DATA!F531,"n/a")</f>
        <v>5294.65</v>
      </c>
      <c r="F3974" s="77">
        <f>+IF(ISNUMBER(DATA!G531),DATA!G531,"n/a")</f>
        <v>0.492190494442315</v>
      </c>
      <c r="G3974" s="76">
        <f>+IF(ISNUMBER(DATA!P531),DATA!P531,"n/a")</f>
        <v>18247.55</v>
      </c>
      <c r="H3974" s="77">
        <f>+IF(ISNUMBER(DATA!Q531),DATA!Q531,"n/a")</f>
        <v>0.96169715499595798</v>
      </c>
      <c r="I3974" s="76">
        <f>+IF(ISNUMBER(DATA!Z531),DATA!Z531,"n/a")</f>
        <v>32802.269999999997</v>
      </c>
      <c r="J3974" s="77">
        <f>+IF(ISNUMBER(DATA!AA531),DATA!AA531,"n/a")</f>
        <v>0.59866569388742796</v>
      </c>
      <c r="K3974" s="76">
        <f>+IF(ISNUMBER(DATA!AJ531),DATA!AJ531,"n/a")</f>
        <v>54919.22</v>
      </c>
      <c r="L3974" s="77">
        <f>+IF(ISNUMBER(DATA!AK531),DATA!AK531,"n/a")</f>
        <v>0.41428978313056902</v>
      </c>
      <c r="M3974" s="66"/>
      <c r="N3974" s="66"/>
      <c r="O3974" s="66"/>
      <c r="P3974" s="66"/>
      <c r="Q3974" s="66"/>
      <c r="S3974" s="70"/>
      <c r="U3974" s="70"/>
      <c r="W3974" s="70"/>
      <c r="Y3974" s="70"/>
    </row>
    <row r="3975" spans="1:25" s="69" customFormat="1" x14ac:dyDescent="0.2">
      <c r="A3975" s="66" t="s">
        <v>20</v>
      </c>
      <c r="B3975" s="66" t="s">
        <v>23</v>
      </c>
      <c r="C3975" s="66" t="s">
        <v>0</v>
      </c>
      <c r="D3975" s="66" t="s">
        <v>312</v>
      </c>
      <c r="E3975" s="76">
        <f>+IF(ISNUMBER(DATA!F532),DATA!F532,"n/a")</f>
        <v>4892.76</v>
      </c>
      <c r="F3975" s="77">
        <f>+IF(ISNUMBER(DATA!G532),DATA!G532,"n/a")</f>
        <v>0.436031392898443</v>
      </c>
      <c r="G3975" s="76">
        <f>+IF(ISNUMBER(DATA!P532),DATA!P532,"n/a")</f>
        <v>17870.849999999999</v>
      </c>
      <c r="H3975" s="77">
        <f>+IF(ISNUMBER(DATA!Q532),DATA!Q532,"n/a")</f>
        <v>0.74129079342374904</v>
      </c>
      <c r="I3975" s="76">
        <f>+IF(ISNUMBER(DATA!Z532),DATA!Z532,"n/a")</f>
        <v>33703.089999999997</v>
      </c>
      <c r="J3975" s="77">
        <f>+IF(ISNUMBER(DATA!AA532),DATA!AA532,"n/a")</f>
        <v>0.82624666483155595</v>
      </c>
      <c r="K3975" s="76">
        <f>+IF(ISNUMBER(DATA!AJ532),DATA!AJ532,"n/a")</f>
        <v>55479.62</v>
      </c>
      <c r="L3975" s="77">
        <f>+IF(ISNUMBER(DATA!AK532),DATA!AK532,"n/a")</f>
        <v>1.15121083988143</v>
      </c>
      <c r="M3975" s="66"/>
      <c r="N3975" s="66"/>
      <c r="O3975" s="66"/>
      <c r="P3975" s="66"/>
      <c r="Q3975" s="66"/>
      <c r="S3975" s="70"/>
      <c r="U3975" s="70"/>
      <c r="W3975" s="70"/>
      <c r="Y3975" s="70"/>
    </row>
    <row r="3976" spans="1:25" s="69" customFormat="1" x14ac:dyDescent="0.2">
      <c r="A3976" s="66" t="s">
        <v>20</v>
      </c>
      <c r="B3976" s="66" t="s">
        <v>23</v>
      </c>
      <c r="C3976" s="66" t="s">
        <v>0</v>
      </c>
      <c r="D3976" s="66" t="s">
        <v>313</v>
      </c>
      <c r="E3976" s="76">
        <f>+IF(ISNUMBER(DATA!F533),DATA!F533,"n/a")</f>
        <v>7016.24</v>
      </c>
      <c r="F3976" s="77">
        <f>+IF(ISNUMBER(DATA!G533),DATA!G533,"n/a")</f>
        <v>0.21497330648107901</v>
      </c>
      <c r="G3976" s="76">
        <f>+IF(ISNUMBER(DATA!P533),DATA!P533,"n/a")</f>
        <v>22535.200000000001</v>
      </c>
      <c r="H3976" s="77">
        <f>+IF(ISNUMBER(DATA!Q533),DATA!Q533,"n/a")</f>
        <v>0.11046777208190001</v>
      </c>
      <c r="I3976" s="76">
        <f>+IF(ISNUMBER(DATA!Z533),DATA!Z533,"n/a")</f>
        <v>43332.22</v>
      </c>
      <c r="J3976" s="77">
        <f>+IF(ISNUMBER(DATA!AA533),DATA!AA533,"n/a")</f>
        <v>-0.12932489667667499</v>
      </c>
      <c r="K3976" s="76">
        <f>+IF(ISNUMBER(DATA!AJ533),DATA!AJ533,"n/a")</f>
        <v>76185.320000000007</v>
      </c>
      <c r="L3976" s="77">
        <f>+IF(ISNUMBER(DATA!AK533),DATA!AK533,"n/a")</f>
        <v>-5.2416442971468198E-2</v>
      </c>
      <c r="M3976" s="66"/>
      <c r="N3976" s="66"/>
      <c r="O3976" s="66"/>
      <c r="P3976" s="66"/>
      <c r="Q3976" s="66"/>
      <c r="S3976" s="70"/>
      <c r="U3976" s="70"/>
      <c r="W3976" s="70"/>
      <c r="Y3976" s="70"/>
    </row>
    <row r="3977" spans="1:25" s="69" customFormat="1" x14ac:dyDescent="0.2">
      <c r="A3977" s="66" t="s">
        <v>20</v>
      </c>
      <c r="B3977" s="66" t="s">
        <v>23</v>
      </c>
      <c r="C3977" s="66" t="s">
        <v>0</v>
      </c>
      <c r="D3977" s="66" t="s">
        <v>314</v>
      </c>
      <c r="E3977" s="76">
        <f>+IF(ISNUMBER(DATA!F534),DATA!F534,"n/a")</f>
        <v>9158.19</v>
      </c>
      <c r="F3977" s="77">
        <f>+IF(ISNUMBER(DATA!G534),DATA!G534,"n/a")</f>
        <v>-2.1506536687935601E-2</v>
      </c>
      <c r="G3977" s="76">
        <f>+IF(ISNUMBER(DATA!P534),DATA!P534,"n/a")</f>
        <v>30091.91</v>
      </c>
      <c r="H3977" s="77">
        <f>+IF(ISNUMBER(DATA!Q534),DATA!Q534,"n/a")</f>
        <v>0.147159958614895</v>
      </c>
      <c r="I3977" s="76">
        <f>+IF(ISNUMBER(DATA!Z534),DATA!Z534,"n/a")</f>
        <v>57813.41</v>
      </c>
      <c r="J3977" s="77">
        <f>+IF(ISNUMBER(DATA!AA534),DATA!AA534,"n/a")</f>
        <v>0.182858867337753</v>
      </c>
      <c r="K3977" s="76">
        <f>+IF(ISNUMBER(DATA!AJ534),DATA!AJ534,"n/a")</f>
        <v>103630.05</v>
      </c>
      <c r="L3977" s="77">
        <f>+IF(ISNUMBER(DATA!AK534),DATA!AK534,"n/a")</f>
        <v>0.15003620564808101</v>
      </c>
      <c r="M3977" s="66"/>
      <c r="N3977" s="66"/>
      <c r="O3977" s="66"/>
      <c r="P3977" s="66"/>
      <c r="Q3977" s="66"/>
      <c r="S3977" s="70"/>
      <c r="U3977" s="70"/>
      <c r="W3977" s="70"/>
      <c r="Y3977" s="70"/>
    </row>
    <row r="3978" spans="1:25" s="69" customFormat="1" x14ac:dyDescent="0.2">
      <c r="A3978" s="66" t="s">
        <v>20</v>
      </c>
      <c r="B3978" s="66" t="s">
        <v>23</v>
      </c>
      <c r="C3978" s="66" t="s">
        <v>0</v>
      </c>
      <c r="D3978" s="66" t="s">
        <v>315</v>
      </c>
      <c r="E3978" s="76">
        <f>+IF(ISNUMBER(DATA!F535),DATA!F535,"n/a")</f>
        <v>20097.89</v>
      </c>
      <c r="F3978" s="77">
        <f>+IF(ISNUMBER(DATA!G535),DATA!G535,"n/a")</f>
        <v>0.33454251594978901</v>
      </c>
      <c r="G3978" s="76">
        <f>+IF(ISNUMBER(DATA!P535),DATA!P535,"n/a")</f>
        <v>72724.52</v>
      </c>
      <c r="H3978" s="77">
        <f>+IF(ISNUMBER(DATA!Q535),DATA!Q535,"n/a")</f>
        <v>1.24295434736614</v>
      </c>
      <c r="I3978" s="76">
        <f>+IF(ISNUMBER(DATA!Z535),DATA!Z535,"n/a")</f>
        <v>152244.92000000001</v>
      </c>
      <c r="J3978" s="77">
        <f>+IF(ISNUMBER(DATA!AA535),DATA!AA535,"n/a")</f>
        <v>3.6955057960975299</v>
      </c>
      <c r="K3978" s="76">
        <f>+IF(ISNUMBER(DATA!AJ535),DATA!AJ535,"n/a")</f>
        <v>262505.86</v>
      </c>
      <c r="L3978" s="77">
        <f>+IF(ISNUMBER(DATA!AK535),DATA!AK535,"n/a")</f>
        <v>7.0961505128681202</v>
      </c>
      <c r="M3978" s="66"/>
      <c r="N3978" s="66"/>
      <c r="O3978" s="66"/>
      <c r="P3978" s="66"/>
      <c r="Q3978" s="66"/>
      <c r="S3978" s="70"/>
      <c r="U3978" s="70"/>
      <c r="W3978" s="70"/>
      <c r="Y3978" s="70"/>
    </row>
    <row r="3979" spans="1:25" s="69" customFormat="1" x14ac:dyDescent="0.2">
      <c r="A3979" s="66" t="s">
        <v>20</v>
      </c>
      <c r="B3979" s="66" t="s">
        <v>23</v>
      </c>
      <c r="C3979" s="66" t="s">
        <v>0</v>
      </c>
      <c r="D3979" s="66" t="s">
        <v>316</v>
      </c>
      <c r="E3979" s="76">
        <f>+IF(ISNUMBER(DATA!F536),DATA!F536,"n/a")</f>
        <v>10948.99</v>
      </c>
      <c r="F3979" s="77">
        <f>+IF(ISNUMBER(DATA!G536),DATA!G536,"n/a")</f>
        <v>0.74211877095309797</v>
      </c>
      <c r="G3979" s="76">
        <f>+IF(ISNUMBER(DATA!P536),DATA!P536,"n/a")</f>
        <v>36128.94</v>
      </c>
      <c r="H3979" s="77">
        <f>+IF(ISNUMBER(DATA!Q536),DATA!Q536,"n/a")</f>
        <v>0.56039933228670202</v>
      </c>
      <c r="I3979" s="76">
        <f>+IF(ISNUMBER(DATA!Z536),DATA!Z536,"n/a")</f>
        <v>64770.95</v>
      </c>
      <c r="J3979" s="77">
        <f>+IF(ISNUMBER(DATA!AA536),DATA!AA536,"n/a")</f>
        <v>0.82668362935308104</v>
      </c>
      <c r="K3979" s="76">
        <f>+IF(ISNUMBER(DATA!AJ536),DATA!AJ536,"n/a")</f>
        <v>108394.63</v>
      </c>
      <c r="L3979" s="77">
        <f>+IF(ISNUMBER(DATA!AK536),DATA!AK536,"n/a")</f>
        <v>1.1924626519554</v>
      </c>
      <c r="M3979" s="66"/>
      <c r="N3979" s="66"/>
      <c r="O3979" s="66"/>
      <c r="P3979" s="66"/>
      <c r="Q3979" s="66"/>
      <c r="S3979" s="70"/>
      <c r="U3979" s="70"/>
      <c r="W3979" s="70"/>
      <c r="Y3979" s="70"/>
    </row>
    <row r="3980" spans="1:25" s="69" customFormat="1" x14ac:dyDescent="0.2">
      <c r="A3980" s="66" t="s">
        <v>20</v>
      </c>
      <c r="B3980" s="66" t="s">
        <v>23</v>
      </c>
      <c r="C3980" s="66" t="s">
        <v>0</v>
      </c>
      <c r="D3980" s="66" t="s">
        <v>317</v>
      </c>
      <c r="E3980" s="76">
        <f>+IF(ISNUMBER(DATA!F537),DATA!F537,"n/a")</f>
        <v>8175.14</v>
      </c>
      <c r="F3980" s="77">
        <f>+IF(ISNUMBER(DATA!G537),DATA!G537,"n/a")</f>
        <v>-0.35809008570430201</v>
      </c>
      <c r="G3980" s="76">
        <f>+IF(ISNUMBER(DATA!P537),DATA!P537,"n/a")</f>
        <v>30260.89</v>
      </c>
      <c r="H3980" s="77">
        <f>+IF(ISNUMBER(DATA!Q537),DATA!Q537,"n/a")</f>
        <v>-0.25608798848519099</v>
      </c>
      <c r="I3980" s="76">
        <f>+IF(ISNUMBER(DATA!Z537),DATA!Z537,"n/a")</f>
        <v>60448.57</v>
      </c>
      <c r="J3980" s="77">
        <f>+IF(ISNUMBER(DATA!AA537),DATA!AA537,"n/a")</f>
        <v>-0.192224728530309</v>
      </c>
      <c r="K3980" s="76">
        <f>+IF(ISNUMBER(DATA!AJ537),DATA!AJ537,"n/a")</f>
        <v>116713.06</v>
      </c>
      <c r="L3980" s="77">
        <f>+IF(ISNUMBER(DATA!AK537),DATA!AK537,"n/a")</f>
        <v>-4.19482834734295E-2</v>
      </c>
      <c r="M3980" s="66"/>
      <c r="N3980" s="66"/>
      <c r="O3980" s="66"/>
      <c r="P3980" s="66"/>
      <c r="Q3980" s="66"/>
      <c r="S3980" s="70"/>
      <c r="U3980" s="70"/>
      <c r="W3980" s="70"/>
      <c r="Y3980" s="70"/>
    </row>
    <row r="3981" spans="1:25" s="69" customFormat="1" x14ac:dyDescent="0.2">
      <c r="A3981" s="66" t="s">
        <v>20</v>
      </c>
      <c r="B3981" s="66" t="s">
        <v>23</v>
      </c>
      <c r="C3981" s="66" t="s">
        <v>0</v>
      </c>
      <c r="D3981" s="66" t="s">
        <v>318</v>
      </c>
      <c r="E3981" s="76">
        <f>+IF(ISNUMBER(DATA!F538),DATA!F538,"n/a")</f>
        <v>4922.5600000000004</v>
      </c>
      <c r="F3981" s="77">
        <f>+IF(ISNUMBER(DATA!G538),DATA!G538,"n/a")</f>
        <v>-1.3368716001972199E-2</v>
      </c>
      <c r="G3981" s="76">
        <f>+IF(ISNUMBER(DATA!P538),DATA!P538,"n/a")</f>
        <v>17338.21</v>
      </c>
      <c r="H3981" s="77">
        <f>+IF(ISNUMBER(DATA!Q538),DATA!Q538,"n/a")</f>
        <v>7.1916715713671003E-2</v>
      </c>
      <c r="I3981" s="76">
        <f>+IF(ISNUMBER(DATA!Z538),DATA!Z538,"n/a")</f>
        <v>32616.35</v>
      </c>
      <c r="J3981" s="77">
        <f>+IF(ISNUMBER(DATA!AA538),DATA!AA538,"n/a")</f>
        <v>7.8303442493744893E-2</v>
      </c>
      <c r="K3981" s="76">
        <f>+IF(ISNUMBER(DATA!AJ538),DATA!AJ538,"n/a")</f>
        <v>59287.66</v>
      </c>
      <c r="L3981" s="77">
        <f>+IF(ISNUMBER(DATA!AK538),DATA!AK538,"n/a")</f>
        <v>-5.28602783572827E-2</v>
      </c>
      <c r="M3981" s="66"/>
      <c r="N3981" s="66"/>
      <c r="O3981" s="66"/>
      <c r="P3981" s="66"/>
      <c r="Q3981" s="66"/>
      <c r="S3981" s="70"/>
      <c r="U3981" s="70"/>
      <c r="W3981" s="70"/>
      <c r="Y3981" s="70"/>
    </row>
    <row r="3982" spans="1:25" s="69" customFormat="1" x14ac:dyDescent="0.2">
      <c r="A3982" s="66" t="s">
        <v>20</v>
      </c>
      <c r="B3982" s="66" t="s">
        <v>23</v>
      </c>
      <c r="C3982" s="66" t="s">
        <v>0</v>
      </c>
      <c r="D3982" s="66" t="s">
        <v>344</v>
      </c>
      <c r="E3982" s="76">
        <f>+IF(ISNUMBER(DATA!F539),DATA!F539,"n/a")</f>
        <v>3005.21</v>
      </c>
      <c r="F3982" s="77">
        <f>+IF(ISNUMBER(DATA!G539),DATA!G539,"n/a")</f>
        <v>-0.22611355893357901</v>
      </c>
      <c r="G3982" s="76">
        <f>+IF(ISNUMBER(DATA!P539),DATA!P539,"n/a")</f>
        <v>11187.7</v>
      </c>
      <c r="H3982" s="77">
        <f>+IF(ISNUMBER(DATA!Q539),DATA!Q539,"n/a")</f>
        <v>-0.17968815875820801</v>
      </c>
      <c r="I3982" s="76">
        <f>+IF(ISNUMBER(DATA!Z539),DATA!Z539,"n/a")</f>
        <v>22792.400000000001</v>
      </c>
      <c r="J3982" s="77">
        <f>+IF(ISNUMBER(DATA!AA539),DATA!AA539,"n/a")</f>
        <v>-0.24605793330482001</v>
      </c>
      <c r="K3982" s="76">
        <f>+IF(ISNUMBER(DATA!AJ539),DATA!AJ539,"n/a")</f>
        <v>42416.35</v>
      </c>
      <c r="L3982" s="77">
        <f>+IF(ISNUMBER(DATA!AK539),DATA!AK539,"n/a")</f>
        <v>-2.7589757956304702E-2</v>
      </c>
      <c r="M3982" s="66"/>
      <c r="N3982" s="66"/>
      <c r="O3982" s="66"/>
      <c r="P3982" s="66"/>
      <c r="Q3982" s="66"/>
      <c r="S3982" s="70"/>
      <c r="U3982" s="70"/>
      <c r="W3982" s="70"/>
      <c r="Y3982" s="70"/>
    </row>
    <row r="3983" spans="1:25" s="69" customFormat="1" x14ac:dyDescent="0.2">
      <c r="A3983" s="66" t="s">
        <v>20</v>
      </c>
      <c r="B3983" s="66" t="s">
        <v>23</v>
      </c>
      <c r="C3983" s="66" t="s">
        <v>0</v>
      </c>
      <c r="D3983" s="66" t="s">
        <v>345</v>
      </c>
      <c r="E3983" s="76">
        <f>+IF(ISNUMBER(DATA!F540),DATA!F540,"n/a")</f>
        <v>5678.95</v>
      </c>
      <c r="F3983" s="77">
        <f>+IF(ISNUMBER(DATA!G540),DATA!G540,"n/a")</f>
        <v>9.3098052030572092</v>
      </c>
      <c r="G3983" s="76">
        <f>+IF(ISNUMBER(DATA!P540),DATA!P540,"n/a")</f>
        <v>16264.2</v>
      </c>
      <c r="H3983" s="77">
        <f>+IF(ISNUMBER(DATA!Q540),DATA!Q540,"n/a")</f>
        <v>8.6527452179022308</v>
      </c>
      <c r="I3983" s="76">
        <f>+IF(ISNUMBER(DATA!Z540),DATA!Z540,"n/a")</f>
        <v>31811.91</v>
      </c>
      <c r="J3983" s="77">
        <f>+IF(ISNUMBER(DATA!AA540),DATA!AA540,"n/a")</f>
        <v>10.7014919334074</v>
      </c>
      <c r="K3983" s="76">
        <f>+IF(ISNUMBER(DATA!AJ540),DATA!AJ540,"n/a")</f>
        <v>37632.65</v>
      </c>
      <c r="L3983" s="77">
        <f>+IF(ISNUMBER(DATA!AK540),DATA!AK540,"n/a")</f>
        <v>9.28363396885341</v>
      </c>
      <c r="M3983" s="66"/>
      <c r="N3983" s="66"/>
      <c r="O3983" s="66"/>
      <c r="P3983" s="66"/>
      <c r="Q3983" s="66"/>
      <c r="S3983" s="70"/>
      <c r="U3983" s="70"/>
      <c r="W3983" s="70"/>
      <c r="Y3983" s="70"/>
    </row>
    <row r="3984" spans="1:25" x14ac:dyDescent="0.2">
      <c r="E3984" s="100"/>
      <c r="F3984" s="102"/>
      <c r="G3984" s="100"/>
      <c r="H3984" s="102"/>
      <c r="I3984" s="100"/>
      <c r="J3984" s="102"/>
      <c r="K3984" s="100"/>
      <c r="L3984" s="102"/>
    </row>
    <row r="3985" spans="1:25" s="69" customFormat="1" x14ac:dyDescent="0.2">
      <c r="A3985" s="66" t="s">
        <v>20</v>
      </c>
      <c r="B3985" s="66" t="s">
        <v>23</v>
      </c>
      <c r="C3985" s="66" t="s">
        <v>9</v>
      </c>
      <c r="D3985" s="66" t="s">
        <v>271</v>
      </c>
      <c r="E3985" s="86">
        <f>+IF(ISNUMBER(DATA!H491),DATA!H491,"n/a")</f>
        <v>773.43</v>
      </c>
      <c r="F3985" s="77">
        <f>+IF(ISNUMBER(DATA!I491),DATA!I491,"n/a")</f>
        <v>-2.44200860253031E-2</v>
      </c>
      <c r="G3985" s="86">
        <f>+IF(ISNUMBER(DATA!R491),DATA!R491,"n/a")</f>
        <v>2665.44</v>
      </c>
      <c r="H3985" s="77">
        <f>+IF(ISNUMBER(DATA!S491),DATA!S491,"n/a")</f>
        <v>-1.8026282341758799E-2</v>
      </c>
      <c r="I3985" s="86">
        <f>+IF(ISNUMBER(DATA!AB491),DATA!AB491,"n/a")</f>
        <v>4999.87</v>
      </c>
      <c r="J3985" s="77">
        <f>+IF(ISNUMBER(DATA!AC491),DATA!AC491,"n/a")</f>
        <v>-1.0322603631814699E-2</v>
      </c>
      <c r="K3985" s="86">
        <f>+IF(ISNUMBER(DATA!AL491),DATA!AL491,"n/a")</f>
        <v>9017.08</v>
      </c>
      <c r="L3985" s="77">
        <f>+IF(ISNUMBER(DATA!AM491),DATA!AM491,"n/a")</f>
        <v>1.6983025996729299E-2</v>
      </c>
      <c r="M3985" s="66"/>
      <c r="N3985" s="66"/>
      <c r="O3985" s="66"/>
      <c r="P3985" s="66"/>
      <c r="Q3985" s="66"/>
      <c r="S3985" s="70"/>
      <c r="U3985" s="70"/>
      <c r="W3985" s="70"/>
      <c r="Y3985" s="70"/>
    </row>
    <row r="3986" spans="1:25" s="69" customFormat="1" x14ac:dyDescent="0.2">
      <c r="A3986" s="66" t="s">
        <v>20</v>
      </c>
      <c r="B3986" s="66" t="s">
        <v>23</v>
      </c>
      <c r="C3986" s="66" t="s">
        <v>9</v>
      </c>
      <c r="D3986" s="66" t="s">
        <v>272</v>
      </c>
      <c r="E3986" s="86">
        <f>+IF(ISNUMBER(DATA!H492),DATA!H492,"n/a")</f>
        <v>1434.88</v>
      </c>
      <c r="F3986" s="77">
        <f>+IF(ISNUMBER(DATA!I492),DATA!I492,"n/a")</f>
        <v>2.1529587554110199</v>
      </c>
      <c r="G3986" s="86">
        <f>+IF(ISNUMBER(DATA!R492),DATA!R492,"n/a")</f>
        <v>4771.2700000000004</v>
      </c>
      <c r="H3986" s="77">
        <f>+IF(ISNUMBER(DATA!S492),DATA!S492,"n/a")</f>
        <v>2.1415769547325101</v>
      </c>
      <c r="I3986" s="86">
        <f>+IF(ISNUMBER(DATA!AB492),DATA!AB492,"n/a")</f>
        <v>8998.61</v>
      </c>
      <c r="J3986" s="77">
        <f>+IF(ISNUMBER(DATA!AC492),DATA!AC492,"n/a")</f>
        <v>2.2401152218921601</v>
      </c>
      <c r="K3986" s="86">
        <f>+IF(ISNUMBER(DATA!AL492),DATA!AL492,"n/a")</f>
        <v>13656.25</v>
      </c>
      <c r="L3986" s="77">
        <f>+IF(ISNUMBER(DATA!AM492),DATA!AM492,"n/a")</f>
        <v>2.8168765686751298</v>
      </c>
      <c r="M3986" s="66"/>
      <c r="N3986" s="66"/>
      <c r="O3986" s="66"/>
      <c r="P3986" s="66"/>
      <c r="Q3986" s="66"/>
      <c r="S3986" s="70"/>
      <c r="U3986" s="70"/>
      <c r="W3986" s="70"/>
      <c r="Y3986" s="70"/>
    </row>
    <row r="3987" spans="1:25" s="69" customFormat="1" x14ac:dyDescent="0.2">
      <c r="A3987" s="66" t="s">
        <v>20</v>
      </c>
      <c r="B3987" s="66" t="s">
        <v>23</v>
      </c>
      <c r="C3987" s="66" t="s">
        <v>9</v>
      </c>
      <c r="D3987" s="66" t="s">
        <v>273</v>
      </c>
      <c r="E3987" s="86">
        <f>+IF(ISNUMBER(DATA!H493),DATA!H493,"n/a")</f>
        <v>1241.18</v>
      </c>
      <c r="F3987" s="77">
        <f>+IF(ISNUMBER(DATA!I493),DATA!I493,"n/a")</f>
        <v>-0.50307679372870595</v>
      </c>
      <c r="G3987" s="86">
        <f>+IF(ISNUMBER(DATA!R493),DATA!R493,"n/a")</f>
        <v>3693.9</v>
      </c>
      <c r="H3987" s="77">
        <f>+IF(ISNUMBER(DATA!S493),DATA!S493,"n/a")</f>
        <v>-0.55275437632125102</v>
      </c>
      <c r="I3987" s="86">
        <f>+IF(ISNUMBER(DATA!AB493),DATA!AB493,"n/a")</f>
        <v>6338.93</v>
      </c>
      <c r="J3987" s="77">
        <f>+IF(ISNUMBER(DATA!AC493),DATA!AC493,"n/a")</f>
        <v>-0.575761733272386</v>
      </c>
      <c r="K3987" s="86">
        <f>+IF(ISNUMBER(DATA!AL493),DATA!AL493,"n/a")</f>
        <v>14941.64</v>
      </c>
      <c r="L3987" s="77">
        <f>+IF(ISNUMBER(DATA!AM493),DATA!AM493,"n/a")</f>
        <v>-0.40535022579485902</v>
      </c>
      <c r="M3987" s="66"/>
      <c r="N3987" s="66"/>
      <c r="O3987" s="66"/>
      <c r="P3987" s="66"/>
      <c r="Q3987" s="66"/>
      <c r="S3987" s="70"/>
      <c r="U3987" s="70"/>
      <c r="W3987" s="70"/>
      <c r="Y3987" s="70"/>
    </row>
    <row r="3988" spans="1:25" s="69" customFormat="1" x14ac:dyDescent="0.2">
      <c r="A3988" s="66" t="s">
        <v>20</v>
      </c>
      <c r="B3988" s="66" t="s">
        <v>23</v>
      </c>
      <c r="C3988" s="66" t="s">
        <v>9</v>
      </c>
      <c r="D3988" s="66" t="s">
        <v>274</v>
      </c>
      <c r="E3988" s="86">
        <f>+IF(ISNUMBER(DATA!H494),DATA!H494,"n/a")</f>
        <v>204.96</v>
      </c>
      <c r="F3988" s="77">
        <f>+IF(ISNUMBER(DATA!I494),DATA!I494,"n/a")</f>
        <v>1.6975519873650999</v>
      </c>
      <c r="G3988" s="86">
        <f>+IF(ISNUMBER(DATA!R494),DATA!R494,"n/a")</f>
        <v>748.16</v>
      </c>
      <c r="H3988" s="77">
        <f>+IF(ISNUMBER(DATA!S494),DATA!S494,"n/a")</f>
        <v>1.9121482231131499</v>
      </c>
      <c r="I3988" s="86">
        <f>+IF(ISNUMBER(DATA!AB494),DATA!AB494,"n/a")</f>
        <v>1378.74</v>
      </c>
      <c r="J3988" s="77">
        <f>+IF(ISNUMBER(DATA!AC494),DATA!AC494,"n/a")</f>
        <v>1.95258694534864</v>
      </c>
      <c r="K3988" s="86">
        <f>+IF(ISNUMBER(DATA!AL494),DATA!AL494,"n/a")</f>
        <v>2095.5300000000002</v>
      </c>
      <c r="L3988" s="77">
        <f>+IF(ISNUMBER(DATA!AM494),DATA!AM494,"n/a")</f>
        <v>0.23233125154369999</v>
      </c>
      <c r="M3988" s="66"/>
      <c r="N3988" s="66"/>
      <c r="O3988" s="66"/>
      <c r="P3988" s="66"/>
      <c r="Q3988" s="66"/>
      <c r="S3988" s="70"/>
      <c r="U3988" s="70"/>
      <c r="W3988" s="70"/>
      <c r="Y3988" s="70"/>
    </row>
    <row r="3989" spans="1:25" s="69" customFormat="1" x14ac:dyDescent="0.2">
      <c r="A3989" s="66" t="s">
        <v>20</v>
      </c>
      <c r="B3989" s="66" t="s">
        <v>23</v>
      </c>
      <c r="C3989" s="66" t="s">
        <v>9</v>
      </c>
      <c r="D3989" s="66" t="s">
        <v>275</v>
      </c>
      <c r="E3989" s="86">
        <f>+IF(ISNUMBER(DATA!H495),DATA!H495,"n/a")</f>
        <v>1997.46</v>
      </c>
      <c r="F3989" s="77">
        <f>+IF(ISNUMBER(DATA!I495),DATA!I495,"n/a")</f>
        <v>1.41931615856982</v>
      </c>
      <c r="G3989" s="86">
        <f>+IF(ISNUMBER(DATA!R495),DATA!R495,"n/a")</f>
        <v>6678.65</v>
      </c>
      <c r="H3989" s="77">
        <f>+IF(ISNUMBER(DATA!S495),DATA!S495,"n/a")</f>
        <v>0.84904788008660204</v>
      </c>
      <c r="I3989" s="86">
        <f>+IF(ISNUMBER(DATA!AB495),DATA!AB495,"n/a")</f>
        <v>12572.33</v>
      </c>
      <c r="J3989" s="77">
        <f>+IF(ISNUMBER(DATA!AC495),DATA!AC495,"n/a")</f>
        <v>0.492829926108521</v>
      </c>
      <c r="K3989" s="86">
        <f>+IF(ISNUMBER(DATA!AL495),DATA!AL495,"n/a")</f>
        <v>16973.53</v>
      </c>
      <c r="L3989" s="77">
        <f>+IF(ISNUMBER(DATA!AM495),DATA!AM495,"n/a")</f>
        <v>6.9716246978065805E-2</v>
      </c>
      <c r="M3989" s="66"/>
      <c r="N3989" s="66"/>
      <c r="O3989" s="66"/>
      <c r="P3989" s="66"/>
      <c r="Q3989" s="66"/>
      <c r="S3989" s="70"/>
      <c r="U3989" s="70"/>
      <c r="W3989" s="70"/>
      <c r="Y3989" s="70"/>
    </row>
    <row r="3990" spans="1:25" s="69" customFormat="1" x14ac:dyDescent="0.2">
      <c r="A3990" s="66" t="s">
        <v>20</v>
      </c>
      <c r="B3990" s="66" t="s">
        <v>23</v>
      </c>
      <c r="C3990" s="66" t="s">
        <v>9</v>
      </c>
      <c r="D3990" s="66" t="s">
        <v>276</v>
      </c>
      <c r="E3990" s="86">
        <f>+IF(ISNUMBER(DATA!H496),DATA!H496,"n/a")</f>
        <v>717.79</v>
      </c>
      <c r="F3990" s="77">
        <f>+IF(ISNUMBER(DATA!I496),DATA!I496,"n/a")</f>
        <v>-0.604396997387595</v>
      </c>
      <c r="G3990" s="86">
        <f>+IF(ISNUMBER(DATA!R496),DATA!R496,"n/a")</f>
        <v>2016.99</v>
      </c>
      <c r="H3990" s="77">
        <f>+IF(ISNUMBER(DATA!S496),DATA!S496,"n/a")</f>
        <v>-0.69304812183173703</v>
      </c>
      <c r="I3990" s="86">
        <f>+IF(ISNUMBER(DATA!AB496),DATA!AB496,"n/a")</f>
        <v>2451.29</v>
      </c>
      <c r="J3990" s="77">
        <f>+IF(ISNUMBER(DATA!AC496),DATA!AC496,"n/a")</f>
        <v>-0.78397287774716795</v>
      </c>
      <c r="K3990" s="86">
        <f>+IF(ISNUMBER(DATA!AL496),DATA!AL496,"n/a")</f>
        <v>7413.66</v>
      </c>
      <c r="L3990" s="77">
        <f>+IF(ISNUMBER(DATA!AM496),DATA!AM496,"n/a")</f>
        <v>-0.59637098332871497</v>
      </c>
      <c r="M3990" s="66"/>
      <c r="N3990" s="66"/>
      <c r="O3990" s="66"/>
      <c r="P3990" s="66"/>
      <c r="Q3990" s="66"/>
      <c r="S3990" s="70"/>
      <c r="U3990" s="70"/>
      <c r="W3990" s="70"/>
      <c r="Y3990" s="70"/>
    </row>
    <row r="3991" spans="1:25" s="69" customFormat="1" x14ac:dyDescent="0.2">
      <c r="A3991" s="66" t="s">
        <v>20</v>
      </c>
      <c r="B3991" s="66" t="s">
        <v>23</v>
      </c>
      <c r="C3991" s="66" t="s">
        <v>9</v>
      </c>
      <c r="D3991" s="66" t="s">
        <v>277</v>
      </c>
      <c r="E3991" s="86">
        <f>+IF(ISNUMBER(DATA!H497),DATA!H497,"n/a")</f>
        <v>514.4</v>
      </c>
      <c r="F3991" s="77">
        <f>+IF(ISNUMBER(DATA!I497),DATA!I497,"n/a")</f>
        <v>-4.9677621977128703E-2</v>
      </c>
      <c r="G3991" s="86">
        <f>+IF(ISNUMBER(DATA!R497),DATA!R497,"n/a")</f>
        <v>1990.87</v>
      </c>
      <c r="H3991" s="77">
        <f>+IF(ISNUMBER(DATA!S497),DATA!S497,"n/a")</f>
        <v>-2.6621751119629201E-2</v>
      </c>
      <c r="I3991" s="86">
        <f>+IF(ISNUMBER(DATA!AB497),DATA!AB497,"n/a")</f>
        <v>3569</v>
      </c>
      <c r="J3991" s="77">
        <f>+IF(ISNUMBER(DATA!AC497),DATA!AC497,"n/a")</f>
        <v>0.23120761147793201</v>
      </c>
      <c r="K3991" s="86">
        <f>+IF(ISNUMBER(DATA!AL497),DATA!AL497,"n/a")</f>
        <v>5972.89</v>
      </c>
      <c r="L3991" s="77">
        <f>+IF(ISNUMBER(DATA!AM497),DATA!AM497,"n/a")</f>
        <v>0.488544748129005</v>
      </c>
      <c r="M3991" s="66"/>
      <c r="N3991" s="66"/>
      <c r="O3991" s="66"/>
      <c r="P3991" s="66"/>
      <c r="Q3991" s="66"/>
      <c r="S3991" s="70"/>
      <c r="U3991" s="70"/>
      <c r="W3991" s="70"/>
      <c r="Y3991" s="70"/>
    </row>
    <row r="3992" spans="1:25" s="69" customFormat="1" x14ac:dyDescent="0.2">
      <c r="A3992" s="66" t="s">
        <v>20</v>
      </c>
      <c r="B3992" s="66" t="s">
        <v>23</v>
      </c>
      <c r="C3992" s="66" t="s">
        <v>9</v>
      </c>
      <c r="D3992" s="66" t="s">
        <v>278</v>
      </c>
      <c r="E3992" s="86">
        <f>+IF(ISNUMBER(DATA!H498),DATA!H498,"n/a")</f>
        <v>5913.02</v>
      </c>
      <c r="F3992" s="77">
        <f>+IF(ISNUMBER(DATA!I498),DATA!I498,"n/a")</f>
        <v>0.17558809027722599</v>
      </c>
      <c r="G3992" s="86">
        <f>+IF(ISNUMBER(DATA!R498),DATA!R498,"n/a")</f>
        <v>20062.2</v>
      </c>
      <c r="H3992" s="77">
        <f>+IF(ISNUMBER(DATA!S498),DATA!S498,"n/a")</f>
        <v>0.16485879813224999</v>
      </c>
      <c r="I3992" s="86">
        <f>+IF(ISNUMBER(DATA!AB498),DATA!AB498,"n/a")</f>
        <v>35808.79</v>
      </c>
      <c r="J3992" s="77">
        <f>+IF(ISNUMBER(DATA!AC498),DATA!AC498,"n/a")</f>
        <v>0.109608961952234</v>
      </c>
      <c r="K3992" s="86">
        <f>+IF(ISNUMBER(DATA!AL498),DATA!AL498,"n/a")</f>
        <v>63138.68</v>
      </c>
      <c r="L3992" s="77">
        <f>+IF(ISNUMBER(DATA!AM498),DATA!AM498,"n/a")</f>
        <v>0.122020802778774</v>
      </c>
      <c r="M3992" s="66"/>
      <c r="N3992" s="66"/>
      <c r="O3992" s="66"/>
      <c r="P3992" s="66"/>
      <c r="Q3992" s="66"/>
      <c r="S3992" s="70"/>
      <c r="U3992" s="70"/>
      <c r="W3992" s="70"/>
      <c r="Y3992" s="70"/>
    </row>
    <row r="3993" spans="1:25" s="69" customFormat="1" x14ac:dyDescent="0.2">
      <c r="A3993" s="66" t="s">
        <v>20</v>
      </c>
      <c r="B3993" s="66" t="s">
        <v>23</v>
      </c>
      <c r="C3993" s="66" t="s">
        <v>9</v>
      </c>
      <c r="D3993" s="66" t="s">
        <v>279</v>
      </c>
      <c r="E3993" s="86">
        <f>+IF(ISNUMBER(DATA!H499),DATA!H499,"n/a")</f>
        <v>2227.7800000000002</v>
      </c>
      <c r="F3993" s="77">
        <f>+IF(ISNUMBER(DATA!I499),DATA!I499,"n/a")</f>
        <v>-9.5560174734893394E-2</v>
      </c>
      <c r="G3993" s="86">
        <f>+IF(ISNUMBER(DATA!R499),DATA!R499,"n/a")</f>
        <v>8289.02</v>
      </c>
      <c r="H3993" s="77">
        <f>+IF(ISNUMBER(DATA!S499),DATA!S499,"n/a")</f>
        <v>1.4903334027157201E-2</v>
      </c>
      <c r="I3993" s="86">
        <f>+IF(ISNUMBER(DATA!AB499),DATA!AB499,"n/a")</f>
        <v>16739.43</v>
      </c>
      <c r="J3993" s="77">
        <f>+IF(ISNUMBER(DATA!AC499),DATA!AC499,"n/a")</f>
        <v>0.150831424955192</v>
      </c>
      <c r="K3993" s="86">
        <f>+IF(ISNUMBER(DATA!AL499),DATA!AL499,"n/a")</f>
        <v>27951.53</v>
      </c>
      <c r="L3993" s="77">
        <f>+IF(ISNUMBER(DATA!AM499),DATA!AM499,"n/a")</f>
        <v>0.33629149926089702</v>
      </c>
      <c r="M3993" s="66"/>
      <c r="N3993" s="66"/>
      <c r="O3993" s="66"/>
      <c r="P3993" s="66"/>
      <c r="Q3993" s="66"/>
      <c r="S3993" s="70"/>
      <c r="U3993" s="70"/>
      <c r="W3993" s="70"/>
      <c r="Y3993" s="70"/>
    </row>
    <row r="3994" spans="1:25" s="69" customFormat="1" x14ac:dyDescent="0.2">
      <c r="A3994" s="66" t="s">
        <v>20</v>
      </c>
      <c r="B3994" s="66" t="s">
        <v>23</v>
      </c>
      <c r="C3994" s="66" t="s">
        <v>9</v>
      </c>
      <c r="D3994" s="66" t="s">
        <v>280</v>
      </c>
      <c r="E3994" s="86">
        <f>+IF(ISNUMBER(DATA!H500),DATA!H500,"n/a")</f>
        <v>548.39</v>
      </c>
      <c r="F3994" s="77" t="str">
        <f>+IF(ISNUMBER(DATA!I500),DATA!I500,"n/a")</f>
        <v>n/a</v>
      </c>
      <c r="G3994" s="86">
        <f>+IF(ISNUMBER(DATA!R500),DATA!R500,"n/a")</f>
        <v>2064.75</v>
      </c>
      <c r="H3994" s="77" t="str">
        <f>+IF(ISNUMBER(DATA!S500),DATA!S500,"n/a")</f>
        <v>n/a</v>
      </c>
      <c r="I3994" s="86">
        <f>+IF(ISNUMBER(DATA!AB500),DATA!AB500,"n/a")</f>
        <v>4129.7</v>
      </c>
      <c r="J3994" s="77" t="str">
        <f>+IF(ISNUMBER(DATA!AC500),DATA!AC500,"n/a")</f>
        <v>n/a</v>
      </c>
      <c r="K3994" s="86">
        <f>+IF(ISNUMBER(DATA!AL500),DATA!AL500,"n/a")</f>
        <v>4849.43</v>
      </c>
      <c r="L3994" s="77">
        <f>+IF(ISNUMBER(DATA!AM500),DATA!AM500,"n/a")</f>
        <v>1331.26098901099</v>
      </c>
      <c r="M3994" s="66"/>
      <c r="N3994" s="66"/>
      <c r="O3994" s="66"/>
      <c r="P3994" s="66"/>
      <c r="Q3994" s="66"/>
      <c r="S3994" s="70"/>
      <c r="U3994" s="70"/>
      <c r="W3994" s="70"/>
      <c r="Y3994" s="70"/>
    </row>
    <row r="3995" spans="1:25" s="69" customFormat="1" x14ac:dyDescent="0.2">
      <c r="A3995" s="66" t="s">
        <v>20</v>
      </c>
      <c r="B3995" s="66" t="s">
        <v>23</v>
      </c>
      <c r="C3995" s="66" t="s">
        <v>9</v>
      </c>
      <c r="D3995" s="66" t="s">
        <v>281</v>
      </c>
      <c r="E3995" s="86">
        <f>+IF(ISNUMBER(DATA!H501),DATA!H501,"n/a")</f>
        <v>527.72</v>
      </c>
      <c r="F3995" s="77">
        <f>+IF(ISNUMBER(DATA!I501),DATA!I501,"n/a")</f>
        <v>8.3302541363879101E-2</v>
      </c>
      <c r="G3995" s="86">
        <f>+IF(ISNUMBER(DATA!R501),DATA!R501,"n/a")</f>
        <v>1984.93</v>
      </c>
      <c r="H3995" s="77">
        <f>+IF(ISNUMBER(DATA!S501),DATA!S501,"n/a")</f>
        <v>8.2714682347037397E-2</v>
      </c>
      <c r="I3995" s="86">
        <f>+IF(ISNUMBER(DATA!AB501),DATA!AB501,"n/a")</f>
        <v>3903.35</v>
      </c>
      <c r="J3995" s="77">
        <f>+IF(ISNUMBER(DATA!AC501),DATA!AC501,"n/a")</f>
        <v>-0.108752982544267</v>
      </c>
      <c r="K3995" s="86">
        <f>+IF(ISNUMBER(DATA!AL501),DATA!AL501,"n/a")</f>
        <v>6386.28</v>
      </c>
      <c r="L3995" s="77">
        <f>+IF(ISNUMBER(DATA!AM501),DATA!AM501,"n/a")</f>
        <v>-8.9821007879985898E-2</v>
      </c>
      <c r="M3995" s="66"/>
      <c r="N3995" s="66"/>
      <c r="O3995" s="66"/>
      <c r="P3995" s="66"/>
      <c r="Q3995" s="66"/>
      <c r="S3995" s="70"/>
      <c r="U3995" s="70"/>
      <c r="W3995" s="70"/>
      <c r="Y3995" s="70"/>
    </row>
    <row r="3996" spans="1:25" s="69" customFormat="1" x14ac:dyDescent="0.2">
      <c r="A3996" s="66" t="s">
        <v>20</v>
      </c>
      <c r="B3996" s="66" t="s">
        <v>23</v>
      </c>
      <c r="C3996" s="66" t="s">
        <v>9</v>
      </c>
      <c r="D3996" s="66" t="s">
        <v>282</v>
      </c>
      <c r="E3996" s="86">
        <f>+IF(ISNUMBER(DATA!H502),DATA!H502,"n/a")</f>
        <v>1154.77</v>
      </c>
      <c r="F3996" s="77">
        <f>+IF(ISNUMBER(DATA!I502),DATA!I502,"n/a")</f>
        <v>-0.37675339885472497</v>
      </c>
      <c r="G3996" s="86">
        <f>+IF(ISNUMBER(DATA!R502),DATA!R502,"n/a")</f>
        <v>4082.81</v>
      </c>
      <c r="H3996" s="77">
        <f>+IF(ISNUMBER(DATA!S502),DATA!S502,"n/a")</f>
        <v>-0.35646215827701</v>
      </c>
      <c r="I3996" s="86">
        <f>+IF(ISNUMBER(DATA!AB502),DATA!AB502,"n/a")</f>
        <v>8132.55</v>
      </c>
      <c r="J3996" s="77">
        <f>+IF(ISNUMBER(DATA!AC502),DATA!AC502,"n/a")</f>
        <v>-0.271906460811216</v>
      </c>
      <c r="K3996" s="86">
        <f>+IF(ISNUMBER(DATA!AL502),DATA!AL502,"n/a")</f>
        <v>14606.92</v>
      </c>
      <c r="L3996" s="77">
        <f>+IF(ISNUMBER(DATA!AM502),DATA!AM502,"n/a")</f>
        <v>-6.1204867596190503E-2</v>
      </c>
      <c r="M3996" s="66"/>
      <c r="N3996" s="66"/>
      <c r="O3996" s="66"/>
      <c r="P3996" s="66"/>
      <c r="Q3996" s="66"/>
      <c r="S3996" s="70"/>
      <c r="U3996" s="70"/>
      <c r="W3996" s="70"/>
      <c r="Y3996" s="70"/>
    </row>
    <row r="3997" spans="1:25" s="69" customFormat="1" x14ac:dyDescent="0.2">
      <c r="A3997" s="66" t="s">
        <v>20</v>
      </c>
      <c r="B3997" s="66" t="s">
        <v>23</v>
      </c>
      <c r="C3997" s="66" t="s">
        <v>9</v>
      </c>
      <c r="D3997" s="66" t="s">
        <v>283</v>
      </c>
      <c r="E3997" s="86">
        <f>+IF(ISNUMBER(DATA!H503),DATA!H503,"n/a")</f>
        <v>2135.0300000000002</v>
      </c>
      <c r="F3997" s="77">
        <f>+IF(ISNUMBER(DATA!I503),DATA!I503,"n/a")</f>
        <v>0.51795210875067499</v>
      </c>
      <c r="G3997" s="86">
        <f>+IF(ISNUMBER(DATA!R503),DATA!R503,"n/a")</f>
        <v>7395.41</v>
      </c>
      <c r="H3997" s="77">
        <f>+IF(ISNUMBER(DATA!S503),DATA!S503,"n/a")</f>
        <v>0.53531123881018405</v>
      </c>
      <c r="I3997" s="86">
        <f>+IF(ISNUMBER(DATA!AB503),DATA!AB503,"n/a")</f>
        <v>14721.54</v>
      </c>
      <c r="J3997" s="77">
        <f>+IF(ISNUMBER(DATA!AC503),DATA!AC503,"n/a")</f>
        <v>0.809356541147494</v>
      </c>
      <c r="K3997" s="86">
        <f>+IF(ISNUMBER(DATA!AL503),DATA!AL503,"n/a")</f>
        <v>23412.560000000001</v>
      </c>
      <c r="L3997" s="77">
        <f>+IF(ISNUMBER(DATA!AM503),DATA!AM503,"n/a")</f>
        <v>0.97898833276841302</v>
      </c>
      <c r="M3997" s="66"/>
      <c r="N3997" s="66"/>
      <c r="O3997" s="66"/>
      <c r="P3997" s="66"/>
      <c r="Q3997" s="66"/>
      <c r="S3997" s="70"/>
      <c r="U3997" s="70"/>
      <c r="W3997" s="70"/>
      <c r="Y3997" s="70"/>
    </row>
    <row r="3998" spans="1:25" s="69" customFormat="1" x14ac:dyDescent="0.2">
      <c r="A3998" s="66" t="s">
        <v>20</v>
      </c>
      <c r="B3998" s="66" t="s">
        <v>23</v>
      </c>
      <c r="C3998" s="66" t="s">
        <v>9</v>
      </c>
      <c r="D3998" s="66" t="s">
        <v>284</v>
      </c>
      <c r="E3998" s="86">
        <f>+IF(ISNUMBER(DATA!H504),DATA!H504,"n/a")</f>
        <v>703.29</v>
      </c>
      <c r="F3998" s="77">
        <f>+IF(ISNUMBER(DATA!I504),DATA!I504,"n/a")</f>
        <v>-7.7930591428159404E-2</v>
      </c>
      <c r="G3998" s="86">
        <f>+IF(ISNUMBER(DATA!R504),DATA!R504,"n/a")</f>
        <v>2517.9</v>
      </c>
      <c r="H3998" s="77">
        <f>+IF(ISNUMBER(DATA!S504),DATA!S504,"n/a")</f>
        <v>-0.15269009705078701</v>
      </c>
      <c r="I3998" s="86">
        <f>+IF(ISNUMBER(DATA!AB504),DATA!AB504,"n/a")</f>
        <v>5118.38</v>
      </c>
      <c r="J3998" s="77">
        <f>+IF(ISNUMBER(DATA!AC504),DATA!AC504,"n/a")</f>
        <v>-0.25243764934071</v>
      </c>
      <c r="K3998" s="86">
        <f>+IF(ISNUMBER(DATA!AL504),DATA!AL504,"n/a")</f>
        <v>9439.5400000000009</v>
      </c>
      <c r="L3998" s="77">
        <f>+IF(ISNUMBER(DATA!AM504),DATA!AM504,"n/a")</f>
        <v>-9.6854129204581203E-3</v>
      </c>
      <c r="M3998" s="66"/>
      <c r="N3998" s="66"/>
      <c r="O3998" s="66"/>
      <c r="P3998" s="66"/>
      <c r="Q3998" s="66"/>
      <c r="S3998" s="70"/>
      <c r="U3998" s="70"/>
      <c r="W3998" s="70"/>
      <c r="Y3998" s="70"/>
    </row>
    <row r="3999" spans="1:25" s="69" customFormat="1" x14ac:dyDescent="0.2">
      <c r="A3999" s="66" t="s">
        <v>20</v>
      </c>
      <c r="B3999" s="66" t="s">
        <v>23</v>
      </c>
      <c r="C3999" s="66" t="s">
        <v>9</v>
      </c>
      <c r="D3999" s="66" t="s">
        <v>285</v>
      </c>
      <c r="E3999" s="86">
        <f>+IF(ISNUMBER(DATA!H505),DATA!H505,"n/a")</f>
        <v>223.8</v>
      </c>
      <c r="F3999" s="77">
        <f>+IF(ISNUMBER(DATA!I505),DATA!I505,"n/a")</f>
        <v>-0.10087983608533201</v>
      </c>
      <c r="G3999" s="86">
        <f>+IF(ISNUMBER(DATA!R505),DATA!R505,"n/a")</f>
        <v>768.25</v>
      </c>
      <c r="H3999" s="77">
        <f>+IF(ISNUMBER(DATA!S505),DATA!S505,"n/a")</f>
        <v>7.6863547528168196E-3</v>
      </c>
      <c r="I3999" s="86">
        <f>+IF(ISNUMBER(DATA!AB505),DATA!AB505,"n/a")</f>
        <v>1486.87</v>
      </c>
      <c r="J3999" s="77">
        <f>+IF(ISNUMBER(DATA!AC505),DATA!AC505,"n/a")</f>
        <v>0.111188335612702</v>
      </c>
      <c r="K3999" s="86">
        <f>+IF(ISNUMBER(DATA!AL505),DATA!AL505,"n/a")</f>
        <v>2914.06</v>
      </c>
      <c r="L3999" s="77">
        <f>+IF(ISNUMBER(DATA!AM505),DATA!AM505,"n/a")</f>
        <v>0.386729736031865</v>
      </c>
      <c r="M3999" s="66"/>
      <c r="N3999" s="66"/>
      <c r="O3999" s="66"/>
      <c r="P3999" s="66"/>
      <c r="Q3999" s="66"/>
      <c r="S3999" s="70"/>
      <c r="U3999" s="70"/>
      <c r="W3999" s="70"/>
      <c r="Y3999" s="70"/>
    </row>
    <row r="4000" spans="1:25" s="69" customFormat="1" x14ac:dyDescent="0.2">
      <c r="A4000" s="66" t="s">
        <v>20</v>
      </c>
      <c r="B4000" s="66" t="s">
        <v>23</v>
      </c>
      <c r="C4000" s="66" t="s">
        <v>9</v>
      </c>
      <c r="D4000" s="66" t="s">
        <v>286</v>
      </c>
      <c r="E4000" s="86">
        <f>+IF(ISNUMBER(DATA!H506),DATA!H506,"n/a")</f>
        <v>298.41000000000003</v>
      </c>
      <c r="F4000" s="77">
        <f>+IF(ISNUMBER(DATA!I506),DATA!I506,"n/a")</f>
        <v>-0.61399855124954705</v>
      </c>
      <c r="G4000" s="86">
        <f>+IF(ISNUMBER(DATA!R506),DATA!R506,"n/a")</f>
        <v>791.35</v>
      </c>
      <c r="H4000" s="77">
        <f>+IF(ISNUMBER(DATA!S506),DATA!S506,"n/a")</f>
        <v>-0.72059415449146602</v>
      </c>
      <c r="I4000" s="86">
        <f>+IF(ISNUMBER(DATA!AB506),DATA!AB506,"n/a")</f>
        <v>928.18</v>
      </c>
      <c r="J4000" s="77">
        <f>+IF(ISNUMBER(DATA!AC506),DATA!AC506,"n/a")</f>
        <v>-0.82693508900486501</v>
      </c>
      <c r="K4000" s="86">
        <f>+IF(ISNUMBER(DATA!AL506),DATA!AL506,"n/a")</f>
        <v>3661.2</v>
      </c>
      <c r="L4000" s="77">
        <f>+IF(ISNUMBER(DATA!AM506),DATA!AM506,"n/a")</f>
        <v>-0.58117650827134104</v>
      </c>
      <c r="M4000" s="66"/>
      <c r="N4000" s="66"/>
      <c r="O4000" s="66"/>
      <c r="P4000" s="66"/>
      <c r="Q4000" s="66"/>
      <c r="S4000" s="70"/>
      <c r="U4000" s="70"/>
      <c r="W4000" s="70"/>
      <c r="Y4000" s="70"/>
    </row>
    <row r="4001" spans="1:25" s="69" customFormat="1" x14ac:dyDescent="0.2">
      <c r="A4001" s="66" t="s">
        <v>20</v>
      </c>
      <c r="B4001" s="66" t="s">
        <v>23</v>
      </c>
      <c r="C4001" s="66" t="s">
        <v>9</v>
      </c>
      <c r="D4001" s="66" t="s">
        <v>287</v>
      </c>
      <c r="E4001" s="86">
        <f>+IF(ISNUMBER(DATA!H507),DATA!H507,"n/a")</f>
        <v>320.5</v>
      </c>
      <c r="F4001" s="77">
        <f>+IF(ISNUMBER(DATA!I507),DATA!I507,"n/a")</f>
        <v>-1.3087373800324601E-3</v>
      </c>
      <c r="G4001" s="86">
        <f>+IF(ISNUMBER(DATA!R507),DATA!R507,"n/a")</f>
        <v>1131.94</v>
      </c>
      <c r="H4001" s="77">
        <f>+IF(ISNUMBER(DATA!S507),DATA!S507,"n/a")</f>
        <v>-0.41150842752123801</v>
      </c>
      <c r="I4001" s="86">
        <f>+IF(ISNUMBER(DATA!AB507),DATA!AB507,"n/a")</f>
        <v>2170.38</v>
      </c>
      <c r="J4001" s="77">
        <f>+IF(ISNUMBER(DATA!AC507),DATA!AC507,"n/a")</f>
        <v>-0.61963929892694003</v>
      </c>
      <c r="K4001" s="86">
        <f>+IF(ISNUMBER(DATA!AL507),DATA!AL507,"n/a")</f>
        <v>3718.98</v>
      </c>
      <c r="L4001" s="77">
        <f>+IF(ISNUMBER(DATA!AM507),DATA!AM507,"n/a")</f>
        <v>-0.66615439028637802</v>
      </c>
      <c r="M4001" s="66"/>
      <c r="N4001" s="66"/>
      <c r="O4001" s="66"/>
      <c r="P4001" s="66"/>
      <c r="Q4001" s="66"/>
      <c r="S4001" s="70"/>
      <c r="U4001" s="70"/>
      <c r="W4001" s="70"/>
      <c r="Y4001" s="70"/>
    </row>
    <row r="4002" spans="1:25" s="69" customFormat="1" x14ac:dyDescent="0.2">
      <c r="A4002" s="66" t="s">
        <v>20</v>
      </c>
      <c r="B4002" s="66" t="s">
        <v>23</v>
      </c>
      <c r="C4002" s="66" t="s">
        <v>9</v>
      </c>
      <c r="D4002" s="66" t="s">
        <v>288</v>
      </c>
      <c r="E4002" s="86">
        <f>+IF(ISNUMBER(DATA!H508),DATA!H508,"n/a")</f>
        <v>1572.92</v>
      </c>
      <c r="F4002" s="77">
        <f>+IF(ISNUMBER(DATA!I508),DATA!I508,"n/a")</f>
        <v>-0.180847628868127</v>
      </c>
      <c r="G4002" s="86">
        <f>+IF(ISNUMBER(DATA!R508),DATA!R508,"n/a")</f>
        <v>5564.37</v>
      </c>
      <c r="H4002" s="77">
        <f>+IF(ISNUMBER(DATA!S508),DATA!S508,"n/a")</f>
        <v>-0.18812885190027101</v>
      </c>
      <c r="I4002" s="86">
        <f>+IF(ISNUMBER(DATA!AB508),DATA!AB508,"n/a")</f>
        <v>11541</v>
      </c>
      <c r="J4002" s="77">
        <f>+IF(ISNUMBER(DATA!AC508),DATA!AC508,"n/a")</f>
        <v>-5.4028024245603497E-2</v>
      </c>
      <c r="K4002" s="86">
        <f>+IF(ISNUMBER(DATA!AL508),DATA!AL508,"n/a")</f>
        <v>20633.439999999999</v>
      </c>
      <c r="L4002" s="77">
        <f>+IF(ISNUMBER(DATA!AM508),DATA!AM508,"n/a")</f>
        <v>0.106397536410389</v>
      </c>
      <c r="M4002" s="66"/>
      <c r="N4002" s="66"/>
      <c r="O4002" s="66"/>
      <c r="P4002" s="66"/>
      <c r="Q4002" s="66"/>
      <c r="S4002" s="70"/>
      <c r="U4002" s="70"/>
      <c r="W4002" s="70"/>
      <c r="Y4002" s="70"/>
    </row>
    <row r="4003" spans="1:25" s="69" customFormat="1" x14ac:dyDescent="0.2">
      <c r="A4003" s="66" t="s">
        <v>20</v>
      </c>
      <c r="B4003" s="66" t="s">
        <v>23</v>
      </c>
      <c r="C4003" s="66" t="s">
        <v>9</v>
      </c>
      <c r="D4003" s="66" t="s">
        <v>289</v>
      </c>
      <c r="E4003" s="86">
        <f>+IF(ISNUMBER(DATA!H509),DATA!H509,"n/a")</f>
        <v>1290.69</v>
      </c>
      <c r="F4003" s="77">
        <f>+IF(ISNUMBER(DATA!I509),DATA!I509,"n/a")</f>
        <v>4.4560264804188898E-2</v>
      </c>
      <c r="G4003" s="86">
        <f>+IF(ISNUMBER(DATA!R509),DATA!R509,"n/a")</f>
        <v>4796.97</v>
      </c>
      <c r="H4003" s="77">
        <f>+IF(ISNUMBER(DATA!S509),DATA!S509,"n/a")</f>
        <v>8.61203502233613E-2</v>
      </c>
      <c r="I4003" s="86">
        <f>+IF(ISNUMBER(DATA!AB509),DATA!AB509,"n/a")</f>
        <v>9322.3799999999992</v>
      </c>
      <c r="J4003" s="77">
        <f>+IF(ISNUMBER(DATA!AC509),DATA!AC509,"n/a")</f>
        <v>9.0125192067972704E-2</v>
      </c>
      <c r="K4003" s="86">
        <f>+IF(ISNUMBER(DATA!AL509),DATA!AL509,"n/a")</f>
        <v>16207.76</v>
      </c>
      <c r="L4003" s="77">
        <f>+IF(ISNUMBER(DATA!AM509),DATA!AM509,"n/a")</f>
        <v>0.25534213769157099</v>
      </c>
      <c r="M4003" s="66"/>
      <c r="N4003" s="66"/>
      <c r="O4003" s="66"/>
      <c r="P4003" s="66"/>
      <c r="Q4003" s="66"/>
      <c r="S4003" s="70"/>
      <c r="U4003" s="70"/>
      <c r="W4003" s="70"/>
      <c r="Y4003" s="70"/>
    </row>
    <row r="4004" spans="1:25" s="69" customFormat="1" x14ac:dyDescent="0.2">
      <c r="A4004" s="66" t="s">
        <v>20</v>
      </c>
      <c r="B4004" s="66" t="s">
        <v>23</v>
      </c>
      <c r="C4004" s="66" t="s">
        <v>9</v>
      </c>
      <c r="D4004" s="66" t="s">
        <v>290</v>
      </c>
      <c r="E4004" s="86">
        <f>+IF(ISNUMBER(DATA!H510),DATA!H510,"n/a")</f>
        <v>23.83</v>
      </c>
      <c r="F4004" s="77">
        <f>+IF(ISNUMBER(DATA!I510),DATA!I510,"n/a")</f>
        <v>-3.7949132014533801E-2</v>
      </c>
      <c r="G4004" s="86">
        <f>+IF(ISNUMBER(DATA!R510),DATA!R510,"n/a")</f>
        <v>73.25</v>
      </c>
      <c r="H4004" s="77">
        <f>+IF(ISNUMBER(DATA!S510),DATA!S510,"n/a")</f>
        <v>-2.9801324503311299E-2</v>
      </c>
      <c r="I4004" s="86">
        <f>+IF(ISNUMBER(DATA!AB510),DATA!AB510,"n/a")</f>
        <v>131.41999999999999</v>
      </c>
      <c r="J4004" s="77">
        <f>+IF(ISNUMBER(DATA!AC510),DATA!AC510,"n/a")</f>
        <v>0.26743176776931299</v>
      </c>
      <c r="K4004" s="86">
        <f>+IF(ISNUMBER(DATA!AL510),DATA!AL510,"n/a")</f>
        <v>204.49</v>
      </c>
      <c r="L4004" s="77">
        <f>+IF(ISNUMBER(DATA!AM510),DATA!AM510,"n/a")</f>
        <v>-0.64952181811949405</v>
      </c>
      <c r="M4004" s="66"/>
      <c r="N4004" s="66"/>
      <c r="O4004" s="66"/>
      <c r="P4004" s="66"/>
      <c r="Q4004" s="66"/>
      <c r="S4004" s="70"/>
      <c r="U4004" s="70"/>
      <c r="W4004" s="70"/>
      <c r="Y4004" s="70"/>
    </row>
    <row r="4005" spans="1:25" s="69" customFormat="1" x14ac:dyDescent="0.2">
      <c r="A4005" s="66" t="s">
        <v>20</v>
      </c>
      <c r="B4005" s="66" t="s">
        <v>23</v>
      </c>
      <c r="C4005" s="66" t="s">
        <v>9</v>
      </c>
      <c r="D4005" s="66" t="s">
        <v>291</v>
      </c>
      <c r="E4005" s="86">
        <f>+IF(ISNUMBER(DATA!H511),DATA!H511,"n/a")</f>
        <v>745.23</v>
      </c>
      <c r="F4005" s="77">
        <f>+IF(ISNUMBER(DATA!I511),DATA!I511,"n/a")</f>
        <v>0.10965023302908</v>
      </c>
      <c r="G4005" s="86">
        <f>+IF(ISNUMBER(DATA!R511),DATA!R511,"n/a")</f>
        <v>2656.86</v>
      </c>
      <c r="H4005" s="77">
        <f>+IF(ISNUMBER(DATA!S511),DATA!S511,"n/a")</f>
        <v>9.7223139949782003E-2</v>
      </c>
      <c r="I4005" s="86">
        <f>+IF(ISNUMBER(DATA!AB511),DATA!AB511,"n/a")</f>
        <v>5063.2700000000004</v>
      </c>
      <c r="J4005" s="77">
        <f>+IF(ISNUMBER(DATA!AC511),DATA!AC511,"n/a")</f>
        <v>0.16622750242999099</v>
      </c>
      <c r="K4005" s="86">
        <f>+IF(ISNUMBER(DATA!AL511),DATA!AL511,"n/a")</f>
        <v>8556.58</v>
      </c>
      <c r="L4005" s="77">
        <f>+IF(ISNUMBER(DATA!AM511),DATA!AM511,"n/a")</f>
        <v>6.5800897075474193E-2</v>
      </c>
      <c r="M4005" s="66"/>
      <c r="N4005" s="66"/>
      <c r="O4005" s="66"/>
      <c r="P4005" s="66"/>
      <c r="Q4005" s="66"/>
      <c r="S4005" s="70"/>
      <c r="U4005" s="70"/>
      <c r="W4005" s="70"/>
      <c r="Y4005" s="70"/>
    </row>
    <row r="4006" spans="1:25" s="69" customFormat="1" x14ac:dyDescent="0.2">
      <c r="A4006" s="66" t="s">
        <v>20</v>
      </c>
      <c r="B4006" s="66" t="s">
        <v>23</v>
      </c>
      <c r="C4006" s="66" t="s">
        <v>9</v>
      </c>
      <c r="D4006" s="66" t="s">
        <v>292</v>
      </c>
      <c r="E4006" s="86">
        <f>+IF(ISNUMBER(DATA!H512),DATA!H512,"n/a")</f>
        <v>3046.74</v>
      </c>
      <c r="F4006" s="77">
        <f>+IF(ISNUMBER(DATA!I512),DATA!I512,"n/a")</f>
        <v>0.235679174575364</v>
      </c>
      <c r="G4006" s="86">
        <f>+IF(ISNUMBER(DATA!R512),DATA!R512,"n/a")</f>
        <v>10028.17</v>
      </c>
      <c r="H4006" s="77">
        <f>+IF(ISNUMBER(DATA!S512),DATA!S512,"n/a")</f>
        <v>0.12948285474542601</v>
      </c>
      <c r="I4006" s="86">
        <f>+IF(ISNUMBER(DATA!AB512),DATA!AB512,"n/a")</f>
        <v>20567.8</v>
      </c>
      <c r="J4006" s="77">
        <f>+IF(ISNUMBER(DATA!AC512),DATA!AC512,"n/a")</f>
        <v>-8.8198924187090806E-3</v>
      </c>
      <c r="K4006" s="86">
        <f>+IF(ISNUMBER(DATA!AL512),DATA!AL512,"n/a")</f>
        <v>36114.71</v>
      </c>
      <c r="L4006" s="77">
        <f>+IF(ISNUMBER(DATA!AM512),DATA!AM512,"n/a")</f>
        <v>0.16510903527293899</v>
      </c>
      <c r="M4006" s="66"/>
      <c r="N4006" s="66"/>
      <c r="O4006" s="66"/>
      <c r="P4006" s="66"/>
      <c r="Q4006" s="66"/>
      <c r="S4006" s="70"/>
      <c r="U4006" s="70"/>
      <c r="W4006" s="70"/>
      <c r="Y4006" s="70"/>
    </row>
    <row r="4007" spans="1:25" s="69" customFormat="1" x14ac:dyDescent="0.2">
      <c r="A4007" s="66" t="s">
        <v>20</v>
      </c>
      <c r="B4007" s="66" t="s">
        <v>23</v>
      </c>
      <c r="C4007" s="66" t="s">
        <v>9</v>
      </c>
      <c r="D4007" s="66" t="s">
        <v>293</v>
      </c>
      <c r="E4007" s="86">
        <f>+IF(ISNUMBER(DATA!H513),DATA!H513,"n/a")</f>
        <v>491.74</v>
      </c>
      <c r="F4007" s="77">
        <f>+IF(ISNUMBER(DATA!I513),DATA!I513,"n/a")</f>
        <v>-0.10587850246377099</v>
      </c>
      <c r="G4007" s="86">
        <f>+IF(ISNUMBER(DATA!R513),DATA!R513,"n/a")</f>
        <v>1882.13</v>
      </c>
      <c r="H4007" s="77">
        <f>+IF(ISNUMBER(DATA!S513),DATA!S513,"n/a")</f>
        <v>0.122942359209341</v>
      </c>
      <c r="I4007" s="86">
        <f>+IF(ISNUMBER(DATA!AB513),DATA!AB513,"n/a")</f>
        <v>3779.15</v>
      </c>
      <c r="J4007" s="77">
        <f>+IF(ISNUMBER(DATA!AC513),DATA!AC513,"n/a")</f>
        <v>0.250272938405246</v>
      </c>
      <c r="K4007" s="86">
        <f>+IF(ISNUMBER(DATA!AL513),DATA!AL513,"n/a")</f>
        <v>6493.24</v>
      </c>
      <c r="L4007" s="77">
        <f>+IF(ISNUMBER(DATA!AM513),DATA!AM513,"n/a")</f>
        <v>0.37555529663485498</v>
      </c>
      <c r="M4007" s="66"/>
      <c r="N4007" s="66"/>
      <c r="O4007" s="66"/>
      <c r="P4007" s="66"/>
      <c r="Q4007" s="66"/>
      <c r="S4007" s="70"/>
      <c r="U4007" s="70"/>
      <c r="W4007" s="70"/>
      <c r="Y4007" s="70"/>
    </row>
    <row r="4008" spans="1:25" s="69" customFormat="1" x14ac:dyDescent="0.2">
      <c r="A4008" s="66" t="s">
        <v>20</v>
      </c>
      <c r="B4008" s="66" t="s">
        <v>23</v>
      </c>
      <c r="C4008" s="66" t="s">
        <v>9</v>
      </c>
      <c r="D4008" s="66" t="s">
        <v>294</v>
      </c>
      <c r="E4008" s="86">
        <f>+IF(ISNUMBER(DATA!H514),DATA!H514,"n/a")</f>
        <v>27.51</v>
      </c>
      <c r="F4008" s="77">
        <f>+IF(ISNUMBER(DATA!I514),DATA!I514,"n/a")</f>
        <v>-1.6797712651894201E-2</v>
      </c>
      <c r="G4008" s="86">
        <f>+IF(ISNUMBER(DATA!R514),DATA!R514,"n/a")</f>
        <v>82.53</v>
      </c>
      <c r="H4008" s="77">
        <f>+IF(ISNUMBER(DATA!S514),DATA!S514,"n/a")</f>
        <v>2.5344763324636699E-2</v>
      </c>
      <c r="I4008" s="86">
        <f>+IF(ISNUMBER(DATA!AB514),DATA!AB514,"n/a")</f>
        <v>161.93</v>
      </c>
      <c r="J4008" s="77">
        <f>+IF(ISNUMBER(DATA!AC514),DATA!AC514,"n/a")</f>
        <v>0.17069115095430901</v>
      </c>
      <c r="K4008" s="86">
        <f>+IF(ISNUMBER(DATA!AL514),DATA!AL514,"n/a")</f>
        <v>302.56</v>
      </c>
      <c r="L4008" s="77">
        <f>+IF(ISNUMBER(DATA!AM514),DATA!AM514,"n/a")</f>
        <v>-0.67036367201969804</v>
      </c>
      <c r="M4008" s="66"/>
      <c r="N4008" s="66"/>
      <c r="O4008" s="66"/>
      <c r="P4008" s="66"/>
      <c r="Q4008" s="66"/>
      <c r="S4008" s="70"/>
      <c r="U4008" s="70"/>
      <c r="W4008" s="70"/>
      <c r="Y4008" s="70"/>
    </row>
    <row r="4009" spans="1:25" s="69" customFormat="1" x14ac:dyDescent="0.2">
      <c r="A4009" s="66" t="s">
        <v>20</v>
      </c>
      <c r="B4009" s="66" t="s">
        <v>23</v>
      </c>
      <c r="C4009" s="66" t="s">
        <v>9</v>
      </c>
      <c r="D4009" s="66" t="s">
        <v>295</v>
      </c>
      <c r="E4009" s="86">
        <f>+IF(ISNUMBER(DATA!H515),DATA!H515,"n/a")</f>
        <v>895.76</v>
      </c>
      <c r="F4009" s="77">
        <f>+IF(ISNUMBER(DATA!I515),DATA!I515,"n/a")</f>
        <v>-0.105125925333919</v>
      </c>
      <c r="G4009" s="86">
        <f>+IF(ISNUMBER(DATA!R515),DATA!R515,"n/a")</f>
        <v>2954.85</v>
      </c>
      <c r="H4009" s="77">
        <f>+IF(ISNUMBER(DATA!S515),DATA!S515,"n/a")</f>
        <v>-0.12774530641161899</v>
      </c>
      <c r="I4009" s="86">
        <f>+IF(ISNUMBER(DATA!AB515),DATA!AB515,"n/a")</f>
        <v>5464.42</v>
      </c>
      <c r="J4009" s="77">
        <f>+IF(ISNUMBER(DATA!AC515),DATA!AC515,"n/a")</f>
        <v>-0.118223802900085</v>
      </c>
      <c r="K4009" s="86">
        <f>+IF(ISNUMBER(DATA!AL515),DATA!AL515,"n/a")</f>
        <v>10339.19</v>
      </c>
      <c r="L4009" s="77">
        <f>+IF(ISNUMBER(DATA!AM515),DATA!AM515,"n/a")</f>
        <v>2.0726114964089201E-2</v>
      </c>
      <c r="M4009" s="66"/>
      <c r="N4009" s="66"/>
      <c r="O4009" s="66"/>
      <c r="P4009" s="66"/>
      <c r="Q4009" s="66"/>
      <c r="S4009" s="70"/>
      <c r="U4009" s="70"/>
      <c r="W4009" s="70"/>
      <c r="Y4009" s="70"/>
    </row>
    <row r="4010" spans="1:25" s="69" customFormat="1" x14ac:dyDescent="0.2">
      <c r="A4010" s="66" t="s">
        <v>20</v>
      </c>
      <c r="B4010" s="66" t="s">
        <v>23</v>
      </c>
      <c r="C4010" s="66" t="s">
        <v>9</v>
      </c>
      <c r="D4010" s="66" t="s">
        <v>296</v>
      </c>
      <c r="E4010" s="86">
        <f>+IF(ISNUMBER(DATA!H516),DATA!H516,"n/a")</f>
        <v>1801.49</v>
      </c>
      <c r="F4010" s="77">
        <f>+IF(ISNUMBER(DATA!I516),DATA!I516,"n/a")</f>
        <v>0.86909517238517198</v>
      </c>
      <c r="G4010" s="86">
        <f>+IF(ISNUMBER(DATA!R516),DATA!R516,"n/a")</f>
        <v>6131.12</v>
      </c>
      <c r="H4010" s="77">
        <f>+IF(ISNUMBER(DATA!S516),DATA!S516,"n/a")</f>
        <v>0.87474238467701004</v>
      </c>
      <c r="I4010" s="86">
        <f>+IF(ISNUMBER(DATA!AB516),DATA!AB516,"n/a")</f>
        <v>11292.38</v>
      </c>
      <c r="J4010" s="77">
        <f>+IF(ISNUMBER(DATA!AC516),DATA!AC516,"n/a")</f>
        <v>0.87329941424037905</v>
      </c>
      <c r="K4010" s="86">
        <f>+IF(ISNUMBER(DATA!AL516),DATA!AL516,"n/a")</f>
        <v>18986.04</v>
      </c>
      <c r="L4010" s="77">
        <f>+IF(ISNUMBER(DATA!AM516),DATA!AM516,"n/a")</f>
        <v>0.93497573896533104</v>
      </c>
      <c r="M4010" s="66"/>
      <c r="N4010" s="66"/>
      <c r="O4010" s="66"/>
      <c r="P4010" s="66"/>
      <c r="Q4010" s="66"/>
      <c r="S4010" s="70"/>
      <c r="U4010" s="70"/>
      <c r="W4010" s="70"/>
      <c r="Y4010" s="70"/>
    </row>
    <row r="4011" spans="1:25" s="69" customFormat="1" x14ac:dyDescent="0.2">
      <c r="A4011" s="66" t="s">
        <v>20</v>
      </c>
      <c r="B4011" s="66" t="s">
        <v>23</v>
      </c>
      <c r="C4011" s="66" t="s">
        <v>9</v>
      </c>
      <c r="D4011" s="66" t="s">
        <v>297</v>
      </c>
      <c r="E4011" s="86">
        <f>+IF(ISNUMBER(DATA!H517),DATA!H517,"n/a")</f>
        <v>480.67</v>
      </c>
      <c r="F4011" s="77">
        <f>+IF(ISNUMBER(DATA!I517),DATA!I517,"n/a")</f>
        <v>-0.2251132498267</v>
      </c>
      <c r="G4011" s="86">
        <f>+IF(ISNUMBER(DATA!R517),DATA!R517,"n/a")</f>
        <v>1792.67</v>
      </c>
      <c r="H4011" s="77">
        <f>+IF(ISNUMBER(DATA!S517),DATA!S517,"n/a")</f>
        <v>3.0139867373090799E-2</v>
      </c>
      <c r="I4011" s="86">
        <f>+IF(ISNUMBER(DATA!AB517),DATA!AB517,"n/a")</f>
        <v>3569.27</v>
      </c>
      <c r="J4011" s="77">
        <f>+IF(ISNUMBER(DATA!AC517),DATA!AC517,"n/a")</f>
        <v>0.28242006589466201</v>
      </c>
      <c r="K4011" s="86">
        <f>+IF(ISNUMBER(DATA!AL517),DATA!AL517,"n/a")</f>
        <v>6138.75</v>
      </c>
      <c r="L4011" s="77">
        <f>+IF(ISNUMBER(DATA!AM517),DATA!AM517,"n/a")</f>
        <v>0.38266986202018999</v>
      </c>
      <c r="M4011" s="66"/>
      <c r="N4011" s="66"/>
      <c r="O4011" s="66"/>
      <c r="P4011" s="66"/>
      <c r="Q4011" s="66"/>
      <c r="S4011" s="70"/>
      <c r="U4011" s="70"/>
      <c r="W4011" s="70"/>
      <c r="Y4011" s="70"/>
    </row>
    <row r="4012" spans="1:25" s="69" customFormat="1" x14ac:dyDescent="0.2">
      <c r="A4012" s="66" t="s">
        <v>20</v>
      </c>
      <c r="B4012" s="66" t="s">
        <v>23</v>
      </c>
      <c r="C4012" s="66" t="s">
        <v>9</v>
      </c>
      <c r="D4012" s="66" t="s">
        <v>298</v>
      </c>
      <c r="E4012" s="86">
        <f>+IF(ISNUMBER(DATA!H518),DATA!H518,"n/a")</f>
        <v>19.690000000000001</v>
      </c>
      <c r="F4012" s="77">
        <f>+IF(ISNUMBER(DATA!I518),DATA!I518,"n/a")</f>
        <v>-0.479238296746892</v>
      </c>
      <c r="G4012" s="86">
        <f>+IF(ISNUMBER(DATA!R518),DATA!R518,"n/a")</f>
        <v>76.28</v>
      </c>
      <c r="H4012" s="77">
        <f>+IF(ISNUMBER(DATA!S518),DATA!S518,"n/a")</f>
        <v>-0.36274018379281497</v>
      </c>
      <c r="I4012" s="86">
        <f>+IF(ISNUMBER(DATA!AB518),DATA!AB518,"n/a")</f>
        <v>143.80000000000001</v>
      </c>
      <c r="J4012" s="77">
        <f>+IF(ISNUMBER(DATA!AC518),DATA!AC518,"n/a")</f>
        <v>-0.34454624185240901</v>
      </c>
      <c r="K4012" s="86">
        <f>+IF(ISNUMBER(DATA!AL518),DATA!AL518,"n/a")</f>
        <v>313.85000000000002</v>
      </c>
      <c r="L4012" s="77">
        <f>+IF(ISNUMBER(DATA!AM518),DATA!AM518,"n/a")</f>
        <v>-0.85112045083678101</v>
      </c>
      <c r="M4012" s="66"/>
      <c r="N4012" s="66"/>
      <c r="O4012" s="66"/>
      <c r="P4012" s="66"/>
      <c r="Q4012" s="66"/>
      <c r="S4012" s="70"/>
      <c r="U4012" s="70"/>
      <c r="W4012" s="70"/>
      <c r="Y4012" s="70"/>
    </row>
    <row r="4013" spans="1:25" s="69" customFormat="1" x14ac:dyDescent="0.2">
      <c r="A4013" s="66" t="s">
        <v>20</v>
      </c>
      <c r="B4013" s="66" t="s">
        <v>23</v>
      </c>
      <c r="C4013" s="66" t="s">
        <v>9</v>
      </c>
      <c r="D4013" s="66" t="s">
        <v>299</v>
      </c>
      <c r="E4013" s="86">
        <f>+IF(ISNUMBER(DATA!H519),DATA!H519,"n/a")</f>
        <v>1590.11</v>
      </c>
      <c r="F4013" s="77">
        <f>+IF(ISNUMBER(DATA!I519),DATA!I519,"n/a")</f>
        <v>-0.211258872723846</v>
      </c>
      <c r="G4013" s="86">
        <f>+IF(ISNUMBER(DATA!R519),DATA!R519,"n/a")</f>
        <v>5160.17</v>
      </c>
      <c r="H4013" s="77">
        <f>+IF(ISNUMBER(DATA!S519),DATA!S519,"n/a")</f>
        <v>-0.33759730323693699</v>
      </c>
      <c r="I4013" s="86">
        <f>+IF(ISNUMBER(DATA!AB519),DATA!AB519,"n/a")</f>
        <v>9163.52</v>
      </c>
      <c r="J4013" s="77">
        <f>+IF(ISNUMBER(DATA!AC519),DATA!AC519,"n/a")</f>
        <v>-0.59927214493779102</v>
      </c>
      <c r="K4013" s="86">
        <f>+IF(ISNUMBER(DATA!AL519),DATA!AL519,"n/a")</f>
        <v>18123.22</v>
      </c>
      <c r="L4013" s="77">
        <f>+IF(ISNUMBER(DATA!AM519),DATA!AM519,"n/a")</f>
        <v>-0.556634198909152</v>
      </c>
      <c r="M4013" s="66"/>
      <c r="N4013" s="66"/>
      <c r="O4013" s="66"/>
      <c r="P4013" s="66"/>
      <c r="Q4013" s="66"/>
      <c r="S4013" s="70"/>
      <c r="U4013" s="70"/>
      <c r="W4013" s="70"/>
      <c r="Y4013" s="70"/>
    </row>
    <row r="4014" spans="1:25" s="69" customFormat="1" x14ac:dyDescent="0.2">
      <c r="A4014" s="66" t="s">
        <v>20</v>
      </c>
      <c r="B4014" s="66" t="s">
        <v>23</v>
      </c>
      <c r="C4014" s="66" t="s">
        <v>9</v>
      </c>
      <c r="D4014" s="66" t="s">
        <v>300</v>
      </c>
      <c r="E4014" s="86">
        <f>+IF(ISNUMBER(DATA!H520),DATA!H520,"n/a")</f>
        <v>4647.17</v>
      </c>
      <c r="F4014" s="77">
        <f>+IF(ISNUMBER(DATA!I520),DATA!I520,"n/a")</f>
        <v>0.22763679975485099</v>
      </c>
      <c r="G4014" s="86">
        <f>+IF(ISNUMBER(DATA!R520),DATA!R520,"n/a")</f>
        <v>15749.1</v>
      </c>
      <c r="H4014" s="77">
        <f>+IF(ISNUMBER(DATA!S520),DATA!S520,"n/a")</f>
        <v>0.242317895369557</v>
      </c>
      <c r="I4014" s="86">
        <f>+IF(ISNUMBER(DATA!AB520),DATA!AB520,"n/a")</f>
        <v>29158.46</v>
      </c>
      <c r="J4014" s="77">
        <f>+IF(ISNUMBER(DATA!AC520),DATA!AC520,"n/a")</f>
        <v>0.25311404111943903</v>
      </c>
      <c r="K4014" s="86">
        <f>+IF(ISNUMBER(DATA!AL520),DATA!AL520,"n/a")</f>
        <v>49085.88</v>
      </c>
      <c r="L4014" s="77">
        <f>+IF(ISNUMBER(DATA!AM520),DATA!AM520,"n/a")</f>
        <v>0.191695547093405</v>
      </c>
      <c r="M4014" s="66"/>
      <c r="N4014" s="66"/>
      <c r="O4014" s="66"/>
      <c r="P4014" s="66"/>
      <c r="Q4014" s="66"/>
      <c r="S4014" s="70"/>
      <c r="U4014" s="70"/>
      <c r="W4014" s="70"/>
      <c r="Y4014" s="70"/>
    </row>
    <row r="4015" spans="1:25" s="69" customFormat="1" x14ac:dyDescent="0.2">
      <c r="A4015" s="66" t="s">
        <v>20</v>
      </c>
      <c r="B4015" s="66" t="s">
        <v>23</v>
      </c>
      <c r="C4015" s="66" t="s">
        <v>9</v>
      </c>
      <c r="D4015" s="66" t="s">
        <v>301</v>
      </c>
      <c r="E4015" s="86">
        <f>+IF(ISNUMBER(DATA!H521),DATA!H521,"n/a")</f>
        <v>581.04999999999995</v>
      </c>
      <c r="F4015" s="77">
        <f>+IF(ISNUMBER(DATA!I521),DATA!I521,"n/a")</f>
        <v>1.9869060783177898E-2</v>
      </c>
      <c r="G4015" s="86">
        <f>+IF(ISNUMBER(DATA!R521),DATA!R521,"n/a")</f>
        <v>2427.86</v>
      </c>
      <c r="H4015" s="77">
        <f>+IF(ISNUMBER(DATA!S521),DATA!S521,"n/a")</f>
        <v>0.53840207328741496</v>
      </c>
      <c r="I4015" s="86">
        <f>+IF(ISNUMBER(DATA!AB521),DATA!AB521,"n/a")</f>
        <v>4408.58</v>
      </c>
      <c r="J4015" s="77">
        <f>+IF(ISNUMBER(DATA!AC521),DATA!AC521,"n/a")</f>
        <v>1.3655114316222099</v>
      </c>
      <c r="K4015" s="86">
        <f>+IF(ISNUMBER(DATA!AL521),DATA!AL521,"n/a")</f>
        <v>7643.94</v>
      </c>
      <c r="L4015" s="77">
        <f>+IF(ISNUMBER(DATA!AM521),DATA!AM521,"n/a")</f>
        <v>2.4630272278349099</v>
      </c>
      <c r="M4015" s="66"/>
      <c r="N4015" s="66"/>
      <c r="O4015" s="66"/>
      <c r="P4015" s="66"/>
      <c r="Q4015" s="66"/>
      <c r="S4015" s="70"/>
      <c r="U4015" s="70"/>
      <c r="W4015" s="70"/>
      <c r="Y4015" s="70"/>
    </row>
    <row r="4016" spans="1:25" s="69" customFormat="1" x14ac:dyDescent="0.2">
      <c r="A4016" s="66" t="s">
        <v>20</v>
      </c>
      <c r="B4016" s="66" t="s">
        <v>23</v>
      </c>
      <c r="C4016" s="66" t="s">
        <v>9</v>
      </c>
      <c r="D4016" s="66" t="s">
        <v>302</v>
      </c>
      <c r="E4016" s="86">
        <f>+IF(ISNUMBER(DATA!H522),DATA!H522,"n/a")</f>
        <v>9.3699999999999992</v>
      </c>
      <c r="F4016" s="77">
        <f>+IF(ISNUMBER(DATA!I522),DATA!I522,"n/a")</f>
        <v>-0.67053445850914195</v>
      </c>
      <c r="G4016" s="86">
        <f>+IF(ISNUMBER(DATA!R522),DATA!R522,"n/a")</f>
        <v>42.51</v>
      </c>
      <c r="H4016" s="77">
        <f>+IF(ISNUMBER(DATA!S522),DATA!S522,"n/a")</f>
        <v>-0.561209744013212</v>
      </c>
      <c r="I4016" s="86">
        <f>+IF(ISNUMBER(DATA!AB522),DATA!AB522,"n/a")</f>
        <v>71.28</v>
      </c>
      <c r="J4016" s="77">
        <f>+IF(ISNUMBER(DATA!AC522),DATA!AC522,"n/a")</f>
        <v>-0.57129969326998298</v>
      </c>
      <c r="K4016" s="86">
        <f>+IF(ISNUMBER(DATA!AL522),DATA!AL522,"n/a")</f>
        <v>151.94</v>
      </c>
      <c r="L4016" s="77">
        <f>+IF(ISNUMBER(DATA!AM522),DATA!AM522,"n/a")</f>
        <v>-0.76339230098417798</v>
      </c>
      <c r="M4016" s="66"/>
      <c r="N4016" s="66"/>
      <c r="O4016" s="66"/>
      <c r="P4016" s="66"/>
      <c r="Q4016" s="66"/>
      <c r="S4016" s="70"/>
      <c r="U4016" s="70"/>
      <c r="W4016" s="70"/>
      <c r="Y4016" s="70"/>
    </row>
    <row r="4017" spans="1:25" s="69" customFormat="1" x14ac:dyDescent="0.2">
      <c r="A4017" s="66" t="s">
        <v>20</v>
      </c>
      <c r="B4017" s="66" t="s">
        <v>23</v>
      </c>
      <c r="C4017" s="66" t="s">
        <v>9</v>
      </c>
      <c r="D4017" s="66" t="s">
        <v>303</v>
      </c>
      <c r="E4017" s="86">
        <f>+IF(ISNUMBER(DATA!H523),DATA!H523,"n/a")</f>
        <v>688.32</v>
      </c>
      <c r="F4017" s="77">
        <f>+IF(ISNUMBER(DATA!I523),DATA!I523,"n/a")</f>
        <v>-0.140438072878943</v>
      </c>
      <c r="G4017" s="86">
        <f>+IF(ISNUMBER(DATA!R523),DATA!R523,"n/a")</f>
        <v>2394.29</v>
      </c>
      <c r="H4017" s="77">
        <f>+IF(ISNUMBER(DATA!S523),DATA!S523,"n/a")</f>
        <v>-6.9813791040369194E-2</v>
      </c>
      <c r="I4017" s="86">
        <f>+IF(ISNUMBER(DATA!AB523),DATA!AB523,"n/a")</f>
        <v>4645.42</v>
      </c>
      <c r="J4017" s="77">
        <f>+IF(ISNUMBER(DATA!AC523),DATA!AC523,"n/a")</f>
        <v>-7.5422391264974506E-2</v>
      </c>
      <c r="K4017" s="86">
        <f>+IF(ISNUMBER(DATA!AL523),DATA!AL523,"n/a")</f>
        <v>8372.08</v>
      </c>
      <c r="L4017" s="77">
        <f>+IF(ISNUMBER(DATA!AM523),DATA!AM523,"n/a")</f>
        <v>9.0378659414910495E-2</v>
      </c>
      <c r="M4017" s="66"/>
      <c r="N4017" s="66"/>
      <c r="O4017" s="66"/>
      <c r="P4017" s="66"/>
      <c r="Q4017" s="66"/>
      <c r="S4017" s="70"/>
      <c r="U4017" s="70"/>
      <c r="W4017" s="70"/>
      <c r="Y4017" s="70"/>
    </row>
    <row r="4018" spans="1:25" s="69" customFormat="1" x14ac:dyDescent="0.2">
      <c r="A4018" s="66" t="s">
        <v>20</v>
      </c>
      <c r="B4018" s="66" t="s">
        <v>23</v>
      </c>
      <c r="C4018" s="66" t="s">
        <v>9</v>
      </c>
      <c r="D4018" s="66" t="s">
        <v>304</v>
      </c>
      <c r="E4018" s="86">
        <f>+IF(ISNUMBER(DATA!H524),DATA!H524,"n/a")</f>
        <v>946.18</v>
      </c>
      <c r="F4018" s="77">
        <f>+IF(ISNUMBER(DATA!I524),DATA!I524,"n/a")</f>
        <v>-0.52221094464053996</v>
      </c>
      <c r="G4018" s="86">
        <f>+IF(ISNUMBER(DATA!R524),DATA!R524,"n/a")</f>
        <v>2950.67</v>
      </c>
      <c r="H4018" s="77">
        <f>+IF(ISNUMBER(DATA!S524),DATA!S524,"n/a")</f>
        <v>-0.58386173243449102</v>
      </c>
      <c r="I4018" s="86">
        <f>+IF(ISNUMBER(DATA!AB524),DATA!AB524,"n/a")</f>
        <v>5114.08</v>
      </c>
      <c r="J4018" s="77">
        <f>+IF(ISNUMBER(DATA!AC524),DATA!AC524,"n/a")</f>
        <v>-0.62335154435234996</v>
      </c>
      <c r="K4018" s="86">
        <f>+IF(ISNUMBER(DATA!AL524),DATA!AL524,"n/a")</f>
        <v>12802.97</v>
      </c>
      <c r="L4018" s="77">
        <f>+IF(ISNUMBER(DATA!AM524),DATA!AM524,"n/a")</f>
        <v>-0.44139961509145198</v>
      </c>
      <c r="M4018" s="66"/>
      <c r="N4018" s="66"/>
      <c r="O4018" s="66"/>
      <c r="P4018" s="66"/>
      <c r="Q4018" s="66"/>
      <c r="S4018" s="70"/>
      <c r="U4018" s="70"/>
      <c r="W4018" s="70"/>
      <c r="Y4018" s="70"/>
    </row>
    <row r="4019" spans="1:25" s="69" customFormat="1" x14ac:dyDescent="0.2">
      <c r="A4019" s="66" t="s">
        <v>20</v>
      </c>
      <c r="B4019" s="66" t="s">
        <v>23</v>
      </c>
      <c r="C4019" s="66" t="s">
        <v>9</v>
      </c>
      <c r="D4019" s="66" t="s">
        <v>305</v>
      </c>
      <c r="E4019" s="86">
        <f>+IF(ISNUMBER(DATA!H525),DATA!H525,"n/a")</f>
        <v>743.62</v>
      </c>
      <c r="F4019" s="77" t="str">
        <f>+IF(ISNUMBER(DATA!I525),DATA!I525,"n/a")</f>
        <v>n/a</v>
      </c>
      <c r="G4019" s="86">
        <f>+IF(ISNUMBER(DATA!R525),DATA!R525,"n/a")</f>
        <v>2777.99</v>
      </c>
      <c r="H4019" s="77">
        <f>+IF(ISNUMBER(DATA!S525),DATA!S525,"n/a")</f>
        <v>4408.50793650794</v>
      </c>
      <c r="I4019" s="86">
        <f>+IF(ISNUMBER(DATA!AB525),DATA!AB525,"n/a")</f>
        <v>6156.32</v>
      </c>
      <c r="J4019" s="77">
        <f>+IF(ISNUMBER(DATA!AC525),DATA!AC525,"n/a")</f>
        <v>6548.27659574468</v>
      </c>
      <c r="K4019" s="86">
        <f>+IF(ISNUMBER(DATA!AL525),DATA!AL525,"n/a")</f>
        <v>7190.9</v>
      </c>
      <c r="L4019" s="77">
        <f>+IF(ISNUMBER(DATA!AM525),DATA!AM525,"n/a")</f>
        <v>7648.8936170212801</v>
      </c>
      <c r="M4019" s="66"/>
      <c r="N4019" s="66"/>
      <c r="O4019" s="66"/>
      <c r="P4019" s="66"/>
      <c r="Q4019" s="66"/>
      <c r="S4019" s="70"/>
      <c r="U4019" s="70"/>
      <c r="W4019" s="70"/>
      <c r="Y4019" s="70"/>
    </row>
    <row r="4020" spans="1:25" s="69" customFormat="1" x14ac:dyDescent="0.2">
      <c r="A4020" s="66" t="s">
        <v>20</v>
      </c>
      <c r="B4020" s="66" t="s">
        <v>23</v>
      </c>
      <c r="C4020" s="66" t="s">
        <v>9</v>
      </c>
      <c r="D4020" s="66" t="s">
        <v>306</v>
      </c>
      <c r="E4020" s="86">
        <f>+IF(ISNUMBER(DATA!H526),DATA!H526,"n/a")</f>
        <v>984.81</v>
      </c>
      <c r="F4020" s="77">
        <f>+IF(ISNUMBER(DATA!I526),DATA!I526,"n/a")</f>
        <v>-7.2115701700664198E-2</v>
      </c>
      <c r="G4020" s="86">
        <f>+IF(ISNUMBER(DATA!R526),DATA!R526,"n/a")</f>
        <v>3586.91</v>
      </c>
      <c r="H4020" s="77">
        <f>+IF(ISNUMBER(DATA!S526),DATA!S526,"n/a")</f>
        <v>-0.10643126547654</v>
      </c>
      <c r="I4020" s="86">
        <f>+IF(ISNUMBER(DATA!AB526),DATA!AB526,"n/a")</f>
        <v>7260.91</v>
      </c>
      <c r="J4020" s="77">
        <f>+IF(ISNUMBER(DATA!AC526),DATA!AC526,"n/a")</f>
        <v>-0.12811710105249299</v>
      </c>
      <c r="K4020" s="86">
        <f>+IF(ISNUMBER(DATA!AL526),DATA!AL526,"n/a")</f>
        <v>13306.79</v>
      </c>
      <c r="L4020" s="77">
        <f>+IF(ISNUMBER(DATA!AM526),DATA!AM526,"n/a")</f>
        <v>-0.102401503418577</v>
      </c>
      <c r="M4020" s="66"/>
      <c r="N4020" s="66"/>
      <c r="O4020" s="66"/>
      <c r="P4020" s="66"/>
      <c r="Q4020" s="66"/>
      <c r="S4020" s="70"/>
      <c r="U4020" s="70"/>
      <c r="W4020" s="70"/>
      <c r="Y4020" s="70"/>
    </row>
    <row r="4021" spans="1:25" s="69" customFormat="1" x14ac:dyDescent="0.2">
      <c r="A4021" s="66" t="s">
        <v>20</v>
      </c>
      <c r="B4021" s="66" t="s">
        <v>23</v>
      </c>
      <c r="C4021" s="66" t="s">
        <v>9</v>
      </c>
      <c r="D4021" s="66" t="s">
        <v>307</v>
      </c>
      <c r="E4021" s="86">
        <f>+IF(ISNUMBER(DATA!H527),DATA!H527,"n/a")</f>
        <v>1292.73</v>
      </c>
      <c r="F4021" s="77">
        <f>+IF(ISNUMBER(DATA!I527),DATA!I527,"n/a")</f>
        <v>-2.0770367003749599E-2</v>
      </c>
      <c r="G4021" s="86">
        <f>+IF(ISNUMBER(DATA!R527),DATA!R527,"n/a")</f>
        <v>5010.46</v>
      </c>
      <c r="H4021" s="77">
        <f>+IF(ISNUMBER(DATA!S527),DATA!S527,"n/a")</f>
        <v>0.44487764365263799</v>
      </c>
      <c r="I4021" s="86">
        <f>+IF(ISNUMBER(DATA!AB527),DATA!AB527,"n/a")</f>
        <v>9884.1</v>
      </c>
      <c r="J4021" s="77">
        <f>+IF(ISNUMBER(DATA!AC527),DATA!AC527,"n/a")</f>
        <v>1.85030019551639</v>
      </c>
      <c r="K4021" s="86">
        <f>+IF(ISNUMBER(DATA!AL527),DATA!AL527,"n/a")</f>
        <v>16544.189999999999</v>
      </c>
      <c r="L4021" s="77">
        <f>+IF(ISNUMBER(DATA!AM527),DATA!AM527,"n/a")</f>
        <v>3.7708853604941601</v>
      </c>
      <c r="M4021" s="66"/>
      <c r="N4021" s="66"/>
      <c r="O4021" s="66"/>
      <c r="P4021" s="66"/>
      <c r="Q4021" s="66"/>
      <c r="S4021" s="70"/>
      <c r="U4021" s="70"/>
      <c r="W4021" s="70"/>
      <c r="Y4021" s="70"/>
    </row>
    <row r="4022" spans="1:25" s="69" customFormat="1" x14ac:dyDescent="0.2">
      <c r="A4022" s="66" t="s">
        <v>20</v>
      </c>
      <c r="B4022" s="66" t="s">
        <v>23</v>
      </c>
      <c r="C4022" s="66" t="s">
        <v>9</v>
      </c>
      <c r="D4022" s="66" t="s">
        <v>308</v>
      </c>
      <c r="E4022" s="86">
        <f>+IF(ISNUMBER(DATA!H528),DATA!H528,"n/a")</f>
        <v>965.64</v>
      </c>
      <c r="F4022" s="77">
        <f>+IF(ISNUMBER(DATA!I528),DATA!I528,"n/a")</f>
        <v>0.13416567811042801</v>
      </c>
      <c r="G4022" s="86">
        <f>+IF(ISNUMBER(DATA!R528),DATA!R528,"n/a")</f>
        <v>3314.96</v>
      </c>
      <c r="H4022" s="77">
        <f>+IF(ISNUMBER(DATA!S528),DATA!S528,"n/a")</f>
        <v>8.7546053128003995E-2</v>
      </c>
      <c r="I4022" s="86">
        <f>+IF(ISNUMBER(DATA!AB528),DATA!AB528,"n/a")</f>
        <v>6195.14</v>
      </c>
      <c r="J4022" s="77">
        <f>+IF(ISNUMBER(DATA!AC528),DATA!AC528,"n/a")</f>
        <v>-4.1305713657873999E-2</v>
      </c>
      <c r="K4022" s="86">
        <f>+IF(ISNUMBER(DATA!AL528),DATA!AL528,"n/a")</f>
        <v>10616.71</v>
      </c>
      <c r="L4022" s="77">
        <f>+IF(ISNUMBER(DATA!AM528),DATA!AM528,"n/a")</f>
        <v>-6.6000230493194006E-2</v>
      </c>
      <c r="M4022" s="66"/>
      <c r="N4022" s="66"/>
      <c r="O4022" s="66"/>
      <c r="P4022" s="66"/>
      <c r="Q4022" s="66"/>
      <c r="S4022" s="70"/>
      <c r="U4022" s="70"/>
      <c r="W4022" s="70"/>
      <c r="Y4022" s="70"/>
    </row>
    <row r="4023" spans="1:25" s="69" customFormat="1" x14ac:dyDescent="0.2">
      <c r="A4023" s="66" t="s">
        <v>20</v>
      </c>
      <c r="B4023" s="66" t="s">
        <v>23</v>
      </c>
      <c r="C4023" s="66" t="s">
        <v>9</v>
      </c>
      <c r="D4023" s="66" t="s">
        <v>309</v>
      </c>
      <c r="E4023" s="86">
        <f>+IF(ISNUMBER(DATA!H529),DATA!H529,"n/a")</f>
        <v>1159.1500000000001</v>
      </c>
      <c r="F4023" s="77">
        <f>+IF(ISNUMBER(DATA!I529),DATA!I529,"n/a")</f>
        <v>0.24826353366860199</v>
      </c>
      <c r="G4023" s="86">
        <f>+IF(ISNUMBER(DATA!R529),DATA!R529,"n/a")</f>
        <v>3990.8</v>
      </c>
      <c r="H4023" s="77">
        <f>+IF(ISNUMBER(DATA!S529),DATA!S529,"n/a")</f>
        <v>0.19766876541802</v>
      </c>
      <c r="I4023" s="86">
        <f>+IF(ISNUMBER(DATA!AB529),DATA!AB529,"n/a")</f>
        <v>7132.17</v>
      </c>
      <c r="J4023" s="77">
        <f>+IF(ISNUMBER(DATA!AC529),DATA!AC529,"n/a")</f>
        <v>-3.0462490450310398E-2</v>
      </c>
      <c r="K4023" s="86">
        <f>+IF(ISNUMBER(DATA!AL529),DATA!AL529,"n/a")</f>
        <v>12211.24</v>
      </c>
      <c r="L4023" s="77">
        <f>+IF(ISNUMBER(DATA!AM529),DATA!AM529,"n/a")</f>
        <v>-8.0280843615417194E-2</v>
      </c>
      <c r="M4023" s="66"/>
      <c r="N4023" s="66"/>
      <c r="O4023" s="66"/>
      <c r="P4023" s="66"/>
      <c r="Q4023" s="66"/>
      <c r="S4023" s="70"/>
      <c r="U4023" s="70"/>
      <c r="W4023" s="70"/>
      <c r="Y4023" s="70"/>
    </row>
    <row r="4024" spans="1:25" s="69" customFormat="1" x14ac:dyDescent="0.2">
      <c r="A4024" s="66" t="s">
        <v>20</v>
      </c>
      <c r="B4024" s="66" t="s">
        <v>23</v>
      </c>
      <c r="C4024" s="66" t="s">
        <v>9</v>
      </c>
      <c r="D4024" s="66" t="s">
        <v>310</v>
      </c>
      <c r="E4024" s="86">
        <f>+IF(ISNUMBER(DATA!H530),DATA!H530,"n/a")</f>
        <v>1692.95</v>
      </c>
      <c r="F4024" s="77">
        <f>+IF(ISNUMBER(DATA!I530),DATA!I530,"n/a")</f>
        <v>8.0128368721927301E-2</v>
      </c>
      <c r="G4024" s="86">
        <f>+IF(ISNUMBER(DATA!R530),DATA!R530,"n/a")</f>
        <v>5566.56</v>
      </c>
      <c r="H4024" s="77">
        <f>+IF(ISNUMBER(DATA!S530),DATA!S530,"n/a")</f>
        <v>8.6766638097822493E-2</v>
      </c>
      <c r="I4024" s="86">
        <f>+IF(ISNUMBER(DATA!AB530),DATA!AB530,"n/a")</f>
        <v>9891.43</v>
      </c>
      <c r="J4024" s="77">
        <f>+IF(ISNUMBER(DATA!AC530),DATA!AC530,"n/a")</f>
        <v>-7.4414200120336796E-2</v>
      </c>
      <c r="K4024" s="86">
        <f>+IF(ISNUMBER(DATA!AL530),DATA!AL530,"n/a")</f>
        <v>17155.32</v>
      </c>
      <c r="L4024" s="77">
        <f>+IF(ISNUMBER(DATA!AM530),DATA!AM530,"n/a")</f>
        <v>-2.3534346986901301E-2</v>
      </c>
      <c r="M4024" s="66"/>
      <c r="N4024" s="66"/>
      <c r="O4024" s="66"/>
      <c r="P4024" s="66"/>
      <c r="Q4024" s="66"/>
      <c r="S4024" s="70"/>
      <c r="U4024" s="70"/>
      <c r="W4024" s="70"/>
      <c r="Y4024" s="70"/>
    </row>
    <row r="4025" spans="1:25" s="69" customFormat="1" x14ac:dyDescent="0.2">
      <c r="A4025" s="66" t="s">
        <v>20</v>
      </c>
      <c r="B4025" s="66" t="s">
        <v>23</v>
      </c>
      <c r="C4025" s="66" t="s">
        <v>9</v>
      </c>
      <c r="D4025" s="66" t="s">
        <v>311</v>
      </c>
      <c r="E4025" s="86">
        <f>+IF(ISNUMBER(DATA!H531),DATA!H531,"n/a")</f>
        <v>394.1</v>
      </c>
      <c r="F4025" s="77">
        <f>+IF(ISNUMBER(DATA!I531),DATA!I531,"n/a")</f>
        <v>0.40109499431171802</v>
      </c>
      <c r="G4025" s="86">
        <f>+IF(ISNUMBER(DATA!R531),DATA!R531,"n/a")</f>
        <v>1337.44</v>
      </c>
      <c r="H4025" s="77">
        <f>+IF(ISNUMBER(DATA!S531),DATA!S531,"n/a")</f>
        <v>0.88677435282499795</v>
      </c>
      <c r="I4025" s="86">
        <f>+IF(ISNUMBER(DATA!AB531),DATA!AB531,"n/a")</f>
        <v>2404.6</v>
      </c>
      <c r="J4025" s="77">
        <f>+IF(ISNUMBER(DATA!AC531),DATA!AC531,"n/a")</f>
        <v>0.51867875074999203</v>
      </c>
      <c r="K4025" s="86">
        <f>+IF(ISNUMBER(DATA!AL531),DATA!AL531,"n/a")</f>
        <v>4122.12</v>
      </c>
      <c r="L4025" s="77">
        <f>+IF(ISNUMBER(DATA!AM531),DATA!AM531,"n/a")</f>
        <v>0.37880607299231001</v>
      </c>
      <c r="M4025" s="66"/>
      <c r="N4025" s="66"/>
      <c r="O4025" s="66"/>
      <c r="P4025" s="66"/>
      <c r="Q4025" s="66"/>
      <c r="S4025" s="70"/>
      <c r="U4025" s="70"/>
      <c r="W4025" s="70"/>
      <c r="Y4025" s="70"/>
    </row>
    <row r="4026" spans="1:25" s="69" customFormat="1" x14ac:dyDescent="0.2">
      <c r="A4026" s="66" t="s">
        <v>20</v>
      </c>
      <c r="B4026" s="66" t="s">
        <v>23</v>
      </c>
      <c r="C4026" s="66" t="s">
        <v>9</v>
      </c>
      <c r="D4026" s="66" t="s">
        <v>312</v>
      </c>
      <c r="E4026" s="86">
        <f>+IF(ISNUMBER(DATA!H532),DATA!H532,"n/a")</f>
        <v>313.32</v>
      </c>
      <c r="F4026" s="77">
        <f>+IF(ISNUMBER(DATA!I532),DATA!I532,"n/a")</f>
        <v>0.50801366896086997</v>
      </c>
      <c r="G4026" s="86">
        <f>+IF(ISNUMBER(DATA!R532),DATA!R532,"n/a")</f>
        <v>1110.5</v>
      </c>
      <c r="H4026" s="77">
        <f>+IF(ISNUMBER(DATA!S532),DATA!S532,"n/a")</f>
        <v>0.79324042824616103</v>
      </c>
      <c r="I4026" s="86">
        <f>+IF(ISNUMBER(DATA!AB532),DATA!AB532,"n/a")</f>
        <v>2088.85</v>
      </c>
      <c r="J4026" s="77">
        <f>+IF(ISNUMBER(DATA!AC532),DATA!AC532,"n/a")</f>
        <v>0.90719013923761704</v>
      </c>
      <c r="K4026" s="86">
        <f>+IF(ISNUMBER(DATA!AL532),DATA!AL532,"n/a")</f>
        <v>3429.13</v>
      </c>
      <c r="L4026" s="77">
        <f>+IF(ISNUMBER(DATA!AM532),DATA!AM532,"n/a")</f>
        <v>1.17871937582596</v>
      </c>
      <c r="M4026" s="66"/>
      <c r="N4026" s="66"/>
      <c r="O4026" s="66"/>
      <c r="P4026" s="66"/>
      <c r="Q4026" s="66"/>
      <c r="S4026" s="70"/>
      <c r="U4026" s="70"/>
      <c r="W4026" s="70"/>
      <c r="Y4026" s="70"/>
    </row>
    <row r="4027" spans="1:25" s="69" customFormat="1" x14ac:dyDescent="0.2">
      <c r="A4027" s="66" t="s">
        <v>20</v>
      </c>
      <c r="B4027" s="66" t="s">
        <v>23</v>
      </c>
      <c r="C4027" s="66" t="s">
        <v>9</v>
      </c>
      <c r="D4027" s="66" t="s">
        <v>313</v>
      </c>
      <c r="E4027" s="86">
        <f>+IF(ISNUMBER(DATA!H533),DATA!H533,"n/a")</f>
        <v>511.19</v>
      </c>
      <c r="F4027" s="77">
        <f>+IF(ISNUMBER(DATA!I533),DATA!I533,"n/a")</f>
        <v>0.21463194411443201</v>
      </c>
      <c r="G4027" s="86">
        <f>+IF(ISNUMBER(DATA!R533),DATA!R533,"n/a")</f>
        <v>1618.54</v>
      </c>
      <c r="H4027" s="77">
        <f>+IF(ISNUMBER(DATA!S533),DATA!S533,"n/a")</f>
        <v>9.50879566982408E-2</v>
      </c>
      <c r="I4027" s="86">
        <f>+IF(ISNUMBER(DATA!AB533),DATA!AB533,"n/a")</f>
        <v>3105.11</v>
      </c>
      <c r="J4027" s="77">
        <f>+IF(ISNUMBER(DATA!AC533),DATA!AC533,"n/a")</f>
        <v>-0.17428926241779699</v>
      </c>
      <c r="K4027" s="86">
        <f>+IF(ISNUMBER(DATA!AL533),DATA!AL533,"n/a")</f>
        <v>5526.18</v>
      </c>
      <c r="L4027" s="77">
        <f>+IF(ISNUMBER(DATA!AM533),DATA!AM533,"n/a")</f>
        <v>-0.110840442409245</v>
      </c>
      <c r="M4027" s="66"/>
      <c r="N4027" s="66"/>
      <c r="O4027" s="66"/>
      <c r="P4027" s="66"/>
      <c r="Q4027" s="66"/>
      <c r="S4027" s="70"/>
      <c r="U4027" s="70"/>
      <c r="W4027" s="70"/>
      <c r="Y4027" s="70"/>
    </row>
    <row r="4028" spans="1:25" s="69" customFormat="1" x14ac:dyDescent="0.2">
      <c r="A4028" s="66" t="s">
        <v>20</v>
      </c>
      <c r="B4028" s="66" t="s">
        <v>23</v>
      </c>
      <c r="C4028" s="66" t="s">
        <v>9</v>
      </c>
      <c r="D4028" s="66" t="s">
        <v>314</v>
      </c>
      <c r="E4028" s="86">
        <f>+IF(ISNUMBER(DATA!H534),DATA!H534,"n/a")</f>
        <v>605.09</v>
      </c>
      <c r="F4028" s="77">
        <f>+IF(ISNUMBER(DATA!I534),DATA!I534,"n/a")</f>
        <v>-0.15708016995193999</v>
      </c>
      <c r="G4028" s="86">
        <f>+IF(ISNUMBER(DATA!R534),DATA!R534,"n/a")</f>
        <v>1992.47</v>
      </c>
      <c r="H4028" s="77">
        <f>+IF(ISNUMBER(DATA!S534),DATA!S534,"n/a")</f>
        <v>6.1750302410222897E-2</v>
      </c>
      <c r="I4028" s="86">
        <f>+IF(ISNUMBER(DATA!AB534),DATA!AB534,"n/a")</f>
        <v>3861.92</v>
      </c>
      <c r="J4028" s="77">
        <f>+IF(ISNUMBER(DATA!AC534),DATA!AC534,"n/a")</f>
        <v>0.108126332462002</v>
      </c>
      <c r="K4028" s="86">
        <f>+IF(ISNUMBER(DATA!AL534),DATA!AL534,"n/a")</f>
        <v>7229.92</v>
      </c>
      <c r="L4028" s="77">
        <f>+IF(ISNUMBER(DATA!AM534),DATA!AM534,"n/a")</f>
        <v>0.12700364916284401</v>
      </c>
      <c r="M4028" s="66"/>
      <c r="N4028" s="66"/>
      <c r="O4028" s="66"/>
      <c r="P4028" s="66"/>
      <c r="Q4028" s="66"/>
      <c r="S4028" s="70"/>
      <c r="U4028" s="70"/>
      <c r="W4028" s="70"/>
      <c r="Y4028" s="70"/>
    </row>
    <row r="4029" spans="1:25" s="69" customFormat="1" x14ac:dyDescent="0.2">
      <c r="A4029" s="66" t="s">
        <v>20</v>
      </c>
      <c r="B4029" s="66" t="s">
        <v>23</v>
      </c>
      <c r="C4029" s="66" t="s">
        <v>9</v>
      </c>
      <c r="D4029" s="66" t="s">
        <v>315</v>
      </c>
      <c r="E4029" s="86">
        <f>+IF(ISNUMBER(DATA!H535),DATA!H535,"n/a")</f>
        <v>1165.98</v>
      </c>
      <c r="F4029" s="77">
        <f>+IF(ISNUMBER(DATA!I535),DATA!I535,"n/a")</f>
        <v>0.24769130346384699</v>
      </c>
      <c r="G4029" s="86">
        <f>+IF(ISNUMBER(DATA!R535),DATA!R535,"n/a")</f>
        <v>4202.78</v>
      </c>
      <c r="H4029" s="77">
        <f>+IF(ISNUMBER(DATA!S535),DATA!S535,"n/a")</f>
        <v>1.06037817247685</v>
      </c>
      <c r="I4029" s="86">
        <f>+IF(ISNUMBER(DATA!AB535),DATA!AB535,"n/a")</f>
        <v>8771.5499999999993</v>
      </c>
      <c r="J4029" s="77">
        <f>+IF(ISNUMBER(DATA!AC535),DATA!AC535,"n/a")</f>
        <v>3.3001799187179199</v>
      </c>
      <c r="K4029" s="86">
        <f>+IF(ISNUMBER(DATA!AL535),DATA!AL535,"n/a")</f>
        <v>15103.97</v>
      </c>
      <c r="L4029" s="77">
        <f>+IF(ISNUMBER(DATA!AM535),DATA!AM535,"n/a")</f>
        <v>6.40459650653737</v>
      </c>
      <c r="M4029" s="66"/>
      <c r="N4029" s="66"/>
      <c r="O4029" s="66"/>
      <c r="P4029" s="66"/>
      <c r="Q4029" s="66"/>
      <c r="S4029" s="70"/>
      <c r="U4029" s="70"/>
      <c r="W4029" s="70"/>
      <c r="Y4029" s="70"/>
    </row>
    <row r="4030" spans="1:25" s="69" customFormat="1" x14ac:dyDescent="0.2">
      <c r="A4030" s="66" t="s">
        <v>20</v>
      </c>
      <c r="B4030" s="66" t="s">
        <v>23</v>
      </c>
      <c r="C4030" s="66" t="s">
        <v>9</v>
      </c>
      <c r="D4030" s="66" t="s">
        <v>316</v>
      </c>
      <c r="E4030" s="86">
        <f>+IF(ISNUMBER(DATA!H536),DATA!H536,"n/a")</f>
        <v>868.67</v>
      </c>
      <c r="F4030" s="77">
        <f>+IF(ISNUMBER(DATA!I536),DATA!I536,"n/a")</f>
        <v>0.66523531103230105</v>
      </c>
      <c r="G4030" s="86">
        <f>+IF(ISNUMBER(DATA!R536),DATA!R536,"n/a")</f>
        <v>2839.61</v>
      </c>
      <c r="H4030" s="77">
        <f>+IF(ISNUMBER(DATA!S536),DATA!S536,"n/a")</f>
        <v>0.469169081125828</v>
      </c>
      <c r="I4030" s="86">
        <f>+IF(ISNUMBER(DATA!AB536),DATA!AB536,"n/a")</f>
        <v>5148.8599999999997</v>
      </c>
      <c r="J4030" s="77">
        <f>+IF(ISNUMBER(DATA!AC536),DATA!AC536,"n/a")</f>
        <v>0.68147453879841002</v>
      </c>
      <c r="K4030" s="86">
        <f>+IF(ISNUMBER(DATA!AL536),DATA!AL536,"n/a")</f>
        <v>8826.7199999999993</v>
      </c>
      <c r="L4030" s="77">
        <f>+IF(ISNUMBER(DATA!AM536),DATA!AM536,"n/a")</f>
        <v>0.983835732201775</v>
      </c>
      <c r="M4030" s="66"/>
      <c r="N4030" s="66"/>
      <c r="O4030" s="66"/>
      <c r="P4030" s="66"/>
      <c r="Q4030" s="66"/>
      <c r="S4030" s="70"/>
      <c r="U4030" s="70"/>
      <c r="W4030" s="70"/>
      <c r="Y4030" s="70"/>
    </row>
    <row r="4031" spans="1:25" s="69" customFormat="1" x14ac:dyDescent="0.2">
      <c r="A4031" s="66" t="s">
        <v>20</v>
      </c>
      <c r="B4031" s="66" t="s">
        <v>23</v>
      </c>
      <c r="C4031" s="66" t="s">
        <v>9</v>
      </c>
      <c r="D4031" s="66" t="s">
        <v>317</v>
      </c>
      <c r="E4031" s="86">
        <f>+IF(ISNUMBER(DATA!H537),DATA!H537,"n/a")</f>
        <v>511.98</v>
      </c>
      <c r="F4031" s="77">
        <f>+IF(ISNUMBER(DATA!I537),DATA!I537,"n/a")</f>
        <v>-0.44966139954853301</v>
      </c>
      <c r="G4031" s="86">
        <f>+IF(ISNUMBER(DATA!R537),DATA!R537,"n/a")</f>
        <v>1895.1</v>
      </c>
      <c r="H4031" s="77">
        <f>+IF(ISNUMBER(DATA!S537),DATA!S537,"n/a")</f>
        <v>-0.34085083145801698</v>
      </c>
      <c r="I4031" s="86">
        <f>+IF(ISNUMBER(DATA!AB537),DATA!AB537,"n/a")</f>
        <v>3785.61</v>
      </c>
      <c r="J4031" s="77">
        <f>+IF(ISNUMBER(DATA!AC537),DATA!AC537,"n/a")</f>
        <v>-0.27924169785958802</v>
      </c>
      <c r="K4031" s="86">
        <f>+IF(ISNUMBER(DATA!AL537),DATA!AL537,"n/a")</f>
        <v>7441.13</v>
      </c>
      <c r="L4031" s="77">
        <f>+IF(ISNUMBER(DATA!AM537),DATA!AM537,"n/a")</f>
        <v>-0.12690666829368999</v>
      </c>
      <c r="M4031" s="66"/>
      <c r="N4031" s="66"/>
      <c r="O4031" s="66"/>
      <c r="P4031" s="66"/>
      <c r="Q4031" s="66"/>
      <c r="S4031" s="70"/>
      <c r="U4031" s="70"/>
      <c r="W4031" s="70"/>
      <c r="Y4031" s="70"/>
    </row>
    <row r="4032" spans="1:25" s="69" customFormat="1" x14ac:dyDescent="0.2">
      <c r="A4032" s="66" t="s">
        <v>20</v>
      </c>
      <c r="B4032" s="66" t="s">
        <v>23</v>
      </c>
      <c r="C4032" s="66" t="s">
        <v>9</v>
      </c>
      <c r="D4032" s="66" t="s">
        <v>318</v>
      </c>
      <c r="E4032" s="86">
        <f>+IF(ISNUMBER(DATA!H538),DATA!H538,"n/a")</f>
        <v>399.68</v>
      </c>
      <c r="F4032" s="77">
        <f>+IF(ISNUMBER(DATA!I538),DATA!I538,"n/a")</f>
        <v>2.3429698102578601E-2</v>
      </c>
      <c r="G4032" s="86">
        <f>+IF(ISNUMBER(DATA!R538),DATA!R538,"n/a")</f>
        <v>1370.93</v>
      </c>
      <c r="H4032" s="77">
        <f>+IF(ISNUMBER(DATA!S538),DATA!S538,"n/a")</f>
        <v>8.3071307810203998E-2</v>
      </c>
      <c r="I4032" s="86">
        <f>+IF(ISNUMBER(DATA!AB538),DATA!AB538,"n/a")</f>
        <v>2567.85</v>
      </c>
      <c r="J4032" s="77">
        <f>+IF(ISNUMBER(DATA!AC538),DATA!AC538,"n/a")</f>
        <v>8.3170229638753507E-2</v>
      </c>
      <c r="K4032" s="86">
        <f>+IF(ISNUMBER(DATA!AL538),DATA!AL538,"n/a")</f>
        <v>4655.07</v>
      </c>
      <c r="L4032" s="77">
        <f>+IF(ISNUMBER(DATA!AM538),DATA!AM538,"n/a")</f>
        <v>-3.5904010206216197E-2</v>
      </c>
      <c r="M4032" s="66"/>
      <c r="N4032" s="66"/>
      <c r="O4032" s="66"/>
      <c r="P4032" s="66"/>
      <c r="Q4032" s="66"/>
      <c r="S4032" s="70"/>
      <c r="U4032" s="70"/>
      <c r="W4032" s="70"/>
      <c r="Y4032" s="70"/>
    </row>
    <row r="4033" spans="1:25" s="69" customFormat="1" x14ac:dyDescent="0.2">
      <c r="A4033" s="66" t="s">
        <v>20</v>
      </c>
      <c r="B4033" s="66" t="s">
        <v>23</v>
      </c>
      <c r="C4033" s="66" t="s">
        <v>9</v>
      </c>
      <c r="D4033" s="66" t="s">
        <v>344</v>
      </c>
      <c r="E4033" s="86">
        <f>+IF(ISNUMBER(DATA!H539),DATA!H539,"n/a")</f>
        <v>214.93</v>
      </c>
      <c r="F4033" s="77">
        <f>+IF(ISNUMBER(DATA!I539),DATA!I539,"n/a")</f>
        <v>-0.24936262354625799</v>
      </c>
      <c r="G4033" s="86">
        <f>+IF(ISNUMBER(DATA!R539),DATA!R539,"n/a")</f>
        <v>793.62</v>
      </c>
      <c r="H4033" s="77">
        <f>+IF(ISNUMBER(DATA!S539),DATA!S539,"n/a")</f>
        <v>-0.21202974671604599</v>
      </c>
      <c r="I4033" s="86">
        <f>+IF(ISNUMBER(DATA!AB539),DATA!AB539,"n/a")</f>
        <v>1632.62</v>
      </c>
      <c r="J4033" s="77">
        <f>+IF(ISNUMBER(DATA!AC539),DATA!AC539,"n/a")</f>
        <v>-0.34144117979250399</v>
      </c>
      <c r="K4033" s="86">
        <f>+IF(ISNUMBER(DATA!AL539),DATA!AL539,"n/a")</f>
        <v>3054.89</v>
      </c>
      <c r="L4033" s="77">
        <f>+IF(ISNUMBER(DATA!AM539),DATA!AM539,"n/a")</f>
        <v>-0.20709461739315499</v>
      </c>
      <c r="M4033" s="66"/>
      <c r="N4033" s="66"/>
      <c r="O4033" s="66"/>
      <c r="P4033" s="66"/>
      <c r="Q4033" s="66"/>
      <c r="S4033" s="70"/>
      <c r="U4033" s="70"/>
      <c r="W4033" s="70"/>
      <c r="Y4033" s="70"/>
    </row>
    <row r="4034" spans="1:25" s="69" customFormat="1" x14ac:dyDescent="0.2">
      <c r="A4034" s="66" t="s">
        <v>20</v>
      </c>
      <c r="B4034" s="66" t="s">
        <v>23</v>
      </c>
      <c r="C4034" s="66" t="s">
        <v>9</v>
      </c>
      <c r="D4034" s="66" t="s">
        <v>345</v>
      </c>
      <c r="E4034" s="86">
        <f>+IF(ISNUMBER(DATA!H540),DATA!H540,"n/a")</f>
        <v>374.17</v>
      </c>
      <c r="F4034" s="77">
        <f>+IF(ISNUMBER(DATA!I540),DATA!I540,"n/a")</f>
        <v>7.2671232876712297</v>
      </c>
      <c r="G4034" s="86">
        <f>+IF(ISNUMBER(DATA!R540),DATA!R540,"n/a")</f>
        <v>1064.21</v>
      </c>
      <c r="H4034" s="77">
        <f>+IF(ISNUMBER(DATA!S540),DATA!S540,"n/a")</f>
        <v>6.8153043989131197</v>
      </c>
      <c r="I4034" s="86">
        <f>+IF(ISNUMBER(DATA!AB540),DATA!AB540,"n/a")</f>
        <v>2067.75</v>
      </c>
      <c r="J4034" s="77">
        <f>+IF(ISNUMBER(DATA!AC540),DATA!AC540,"n/a")</f>
        <v>8.4361794368639593</v>
      </c>
      <c r="K4034" s="86">
        <f>+IF(ISNUMBER(DATA!AL540),DATA!AL540,"n/a")</f>
        <v>2487.17</v>
      </c>
      <c r="L4034" s="77">
        <f>+IF(ISNUMBER(DATA!AM540),DATA!AM540,"n/a")</f>
        <v>7.4210936177416604</v>
      </c>
      <c r="M4034" s="66"/>
      <c r="N4034" s="66"/>
      <c r="O4034" s="66"/>
      <c r="P4034" s="66"/>
      <c r="Q4034" s="66"/>
      <c r="S4034" s="70"/>
      <c r="U4034" s="70"/>
      <c r="W4034" s="70"/>
      <c r="Y4034" s="70"/>
    </row>
    <row r="4035" spans="1:25" x14ac:dyDescent="0.2">
      <c r="E4035" s="100"/>
      <c r="F4035" s="102"/>
      <c r="G4035" s="100"/>
      <c r="H4035" s="102"/>
      <c r="I4035" s="100"/>
      <c r="J4035" s="102"/>
      <c r="K4035" s="100"/>
      <c r="L4035" s="102"/>
    </row>
    <row r="4036" spans="1:25" s="69" customFormat="1" x14ac:dyDescent="0.2">
      <c r="A4036" s="66" t="s">
        <v>20</v>
      </c>
      <c r="B4036" s="66" t="s">
        <v>23</v>
      </c>
      <c r="C4036" s="66" t="s">
        <v>25</v>
      </c>
      <c r="D4036" s="66" t="s">
        <v>271</v>
      </c>
      <c r="E4036" s="86">
        <f>+IF(ISNUMBER(DATA!J491),DATA!J491,"n/a")</f>
        <v>2654.96</v>
      </c>
      <c r="F4036" s="77">
        <f>+IF(ISNUMBER(DATA!K491),DATA!K491,"n/a")</f>
        <v>-3.9596009289471198E-2</v>
      </c>
      <c r="G4036" s="86">
        <f>+IF(ISNUMBER(DATA!T491),DATA!T491,"n/a")</f>
        <v>9265.41</v>
      </c>
      <c r="H4036" s="77">
        <f>+IF(ISNUMBER(DATA!U491),DATA!U491,"n/a")</f>
        <v>-3.16778352347072E-2</v>
      </c>
      <c r="I4036" s="86">
        <f>+IF(ISNUMBER(DATA!AD491),DATA!AD491,"n/a")</f>
        <v>17456.48</v>
      </c>
      <c r="J4036" s="77">
        <f>+IF(ISNUMBER(DATA!AE491),DATA!AE491,"n/a")</f>
        <v>-2.1126290638319601E-2</v>
      </c>
      <c r="K4036" s="86">
        <f>+IF(ISNUMBER(DATA!AN491),DATA!AN491,"n/a")</f>
        <v>31541</v>
      </c>
      <c r="L4036" s="77">
        <f>+IF(ISNUMBER(DATA!AO491),DATA!AO491,"n/a")</f>
        <v>1.1388826271418699E-2</v>
      </c>
      <c r="M4036" s="66"/>
      <c r="N4036" s="66"/>
      <c r="O4036" s="66"/>
      <c r="P4036" s="66"/>
      <c r="Q4036" s="66"/>
      <c r="S4036" s="70"/>
      <c r="U4036" s="70"/>
      <c r="W4036" s="70"/>
      <c r="Y4036" s="70"/>
    </row>
    <row r="4037" spans="1:25" s="69" customFormat="1" x14ac:dyDescent="0.2">
      <c r="A4037" s="66" t="s">
        <v>20</v>
      </c>
      <c r="B4037" s="66" t="s">
        <v>23</v>
      </c>
      <c r="C4037" s="66" t="s">
        <v>25</v>
      </c>
      <c r="D4037" s="66" t="s">
        <v>272</v>
      </c>
      <c r="E4037" s="86">
        <f>+IF(ISNUMBER(DATA!J492),DATA!J492,"n/a")</f>
        <v>4964.38</v>
      </c>
      <c r="F4037" s="77">
        <f>+IF(ISNUMBER(DATA!K492),DATA!K492,"n/a")</f>
        <v>2.2672862013136599</v>
      </c>
      <c r="G4037" s="86">
        <f>+IF(ISNUMBER(DATA!T492),DATA!T492,"n/a")</f>
        <v>16496.62</v>
      </c>
      <c r="H4037" s="77">
        <f>+IF(ISNUMBER(DATA!U492),DATA!U492,"n/a")</f>
        <v>2.2543809984119298</v>
      </c>
      <c r="I4037" s="86">
        <f>+IF(ISNUMBER(DATA!AD492),DATA!AD492,"n/a")</f>
        <v>31097.439999999999</v>
      </c>
      <c r="J4037" s="77">
        <f>+IF(ISNUMBER(DATA!AE492),DATA!AE492,"n/a")</f>
        <v>2.35555519587373</v>
      </c>
      <c r="K4037" s="86">
        <f>+IF(ISNUMBER(DATA!AN492),DATA!AN492,"n/a")</f>
        <v>47012.13</v>
      </c>
      <c r="L4037" s="77">
        <f>+IF(ISNUMBER(DATA!AO492),DATA!AO492,"n/a")</f>
        <v>2.9711490215755099</v>
      </c>
      <c r="M4037" s="66"/>
      <c r="N4037" s="66"/>
      <c r="O4037" s="66"/>
      <c r="P4037" s="66"/>
      <c r="Q4037" s="66"/>
      <c r="S4037" s="70"/>
      <c r="U4037" s="70"/>
      <c r="W4037" s="70"/>
      <c r="Y4037" s="70"/>
    </row>
    <row r="4038" spans="1:25" s="69" customFormat="1" x14ac:dyDescent="0.2">
      <c r="A4038" s="66" t="s">
        <v>20</v>
      </c>
      <c r="B4038" s="66" t="s">
        <v>23</v>
      </c>
      <c r="C4038" s="66" t="s">
        <v>25</v>
      </c>
      <c r="D4038" s="66" t="s">
        <v>273</v>
      </c>
      <c r="E4038" s="86">
        <f>+IF(ISNUMBER(DATA!J493),DATA!J493,"n/a")</f>
        <v>3955.38</v>
      </c>
      <c r="F4038" s="77">
        <f>+IF(ISNUMBER(DATA!K493),DATA!K493,"n/a")</f>
        <v>-0.53125477736444704</v>
      </c>
      <c r="G4038" s="86">
        <f>+IF(ISNUMBER(DATA!T493),DATA!T493,"n/a")</f>
        <v>12403.18</v>
      </c>
      <c r="H4038" s="77">
        <f>+IF(ISNUMBER(DATA!U493),DATA!U493,"n/a")</f>
        <v>-0.55536683406637199</v>
      </c>
      <c r="I4038" s="86">
        <f>+IF(ISNUMBER(DATA!AD493),DATA!AD493,"n/a")</f>
        <v>22355.78</v>
      </c>
      <c r="J4038" s="77">
        <f>+IF(ISNUMBER(DATA!AE493),DATA!AE493,"n/a")</f>
        <v>-0.55924988939736697</v>
      </c>
      <c r="K4038" s="86">
        <f>+IF(ISNUMBER(DATA!AN493),DATA!AN493,"n/a")</f>
        <v>52010.94</v>
      </c>
      <c r="L4038" s="77">
        <f>+IF(ISNUMBER(DATA!AO493),DATA!AO493,"n/a")</f>
        <v>-0.39236177151907098</v>
      </c>
      <c r="M4038" s="66"/>
      <c r="N4038" s="66"/>
      <c r="O4038" s="66"/>
      <c r="P4038" s="66"/>
      <c r="Q4038" s="66"/>
      <c r="S4038" s="70"/>
      <c r="U4038" s="70"/>
      <c r="W4038" s="70"/>
      <c r="Y4038" s="70"/>
    </row>
    <row r="4039" spans="1:25" s="69" customFormat="1" x14ac:dyDescent="0.2">
      <c r="A4039" s="66" t="s">
        <v>20</v>
      </c>
      <c r="B4039" s="66" t="s">
        <v>23</v>
      </c>
      <c r="C4039" s="66" t="s">
        <v>25</v>
      </c>
      <c r="D4039" s="66" t="s">
        <v>274</v>
      </c>
      <c r="E4039" s="86">
        <f>+IF(ISNUMBER(DATA!J494),DATA!J494,"n/a")</f>
        <v>689.9</v>
      </c>
      <c r="F4039" s="77">
        <f>+IF(ISNUMBER(DATA!K494),DATA!K494,"n/a")</f>
        <v>1.7544216872280101</v>
      </c>
      <c r="G4039" s="86">
        <f>+IF(ISNUMBER(DATA!T494),DATA!T494,"n/a")</f>
        <v>2509</v>
      </c>
      <c r="H4039" s="77">
        <f>+IF(ISNUMBER(DATA!U494),DATA!U494,"n/a")</f>
        <v>1.9865492203309101</v>
      </c>
      <c r="I4039" s="86">
        <f>+IF(ISNUMBER(DATA!AD494),DATA!AD494,"n/a")</f>
        <v>4671.83</v>
      </c>
      <c r="J4039" s="77">
        <f>+IF(ISNUMBER(DATA!AE494),DATA!AE494,"n/a")</f>
        <v>2.0266199354746801</v>
      </c>
      <c r="K4039" s="86">
        <f>+IF(ISNUMBER(DATA!AN494),DATA!AN494,"n/a")</f>
        <v>7134.03</v>
      </c>
      <c r="L4039" s="77">
        <f>+IF(ISNUMBER(DATA!AO494),DATA!AO494,"n/a")</f>
        <v>0.29926258871609601</v>
      </c>
      <c r="M4039" s="66"/>
      <c r="N4039" s="66"/>
      <c r="O4039" s="66"/>
      <c r="P4039" s="66"/>
      <c r="Q4039" s="66"/>
      <c r="S4039" s="70"/>
      <c r="U4039" s="70"/>
      <c r="W4039" s="70"/>
      <c r="Y4039" s="70"/>
    </row>
    <row r="4040" spans="1:25" s="69" customFormat="1" x14ac:dyDescent="0.2">
      <c r="A4040" s="66" t="s">
        <v>20</v>
      </c>
      <c r="B4040" s="66" t="s">
        <v>23</v>
      </c>
      <c r="C4040" s="66" t="s">
        <v>25</v>
      </c>
      <c r="D4040" s="66" t="s">
        <v>275</v>
      </c>
      <c r="E4040" s="86">
        <f>+IF(ISNUMBER(DATA!J495),DATA!J495,"n/a")</f>
        <v>6463.34</v>
      </c>
      <c r="F4040" s="77">
        <f>+IF(ISNUMBER(DATA!K495),DATA!K495,"n/a")</f>
        <v>1.34502701192588</v>
      </c>
      <c r="G4040" s="86">
        <f>+IF(ISNUMBER(DATA!T495),DATA!T495,"n/a")</f>
        <v>21691.83</v>
      </c>
      <c r="H4040" s="77">
        <f>+IF(ISNUMBER(DATA!U495),DATA!U495,"n/a")</f>
        <v>0.65299548722294298</v>
      </c>
      <c r="I4040" s="86">
        <f>+IF(ISNUMBER(DATA!AD495),DATA!AD495,"n/a")</f>
        <v>41041</v>
      </c>
      <c r="J4040" s="77">
        <f>+IF(ISNUMBER(DATA!AE495),DATA!AE495,"n/a")</f>
        <v>0.27645254365227601</v>
      </c>
      <c r="K4040" s="86">
        <f>+IF(ISNUMBER(DATA!AN495),DATA!AN495,"n/a")</f>
        <v>55743.09</v>
      </c>
      <c r="L4040" s="77">
        <f>+IF(ISNUMBER(DATA!AO495),DATA!AO495,"n/a")</f>
        <v>-9.8527693023486101E-2</v>
      </c>
      <c r="M4040" s="66"/>
      <c r="N4040" s="66"/>
      <c r="O4040" s="66"/>
      <c r="P4040" s="66"/>
      <c r="Q4040" s="66"/>
      <c r="S4040" s="70"/>
      <c r="U4040" s="70"/>
      <c r="W4040" s="70"/>
      <c r="Y4040" s="70"/>
    </row>
    <row r="4041" spans="1:25" s="69" customFormat="1" x14ac:dyDescent="0.2">
      <c r="A4041" s="66" t="s">
        <v>20</v>
      </c>
      <c r="B4041" s="66" t="s">
        <v>23</v>
      </c>
      <c r="C4041" s="66" t="s">
        <v>25</v>
      </c>
      <c r="D4041" s="66" t="s">
        <v>276</v>
      </c>
      <c r="E4041" s="86">
        <f>+IF(ISNUMBER(DATA!J496),DATA!J496,"n/a")</f>
        <v>1596.37</v>
      </c>
      <c r="F4041" s="77">
        <f>+IF(ISNUMBER(DATA!K496),DATA!K496,"n/a")</f>
        <v>-0.72505627634051395</v>
      </c>
      <c r="G4041" s="86">
        <f>+IF(ISNUMBER(DATA!T496),DATA!T496,"n/a")</f>
        <v>4656.13</v>
      </c>
      <c r="H4041" s="77">
        <f>+IF(ISNUMBER(DATA!U496),DATA!U496,"n/a")</f>
        <v>-0.77856822866186903</v>
      </c>
      <c r="I4041" s="86">
        <f>+IF(ISNUMBER(DATA!AD496),DATA!AD496,"n/a")</f>
        <v>6059.82</v>
      </c>
      <c r="J4041" s="77">
        <f>+IF(ISNUMBER(DATA!AE496),DATA!AE496,"n/a")</f>
        <v>-0.83311292201515297</v>
      </c>
      <c r="K4041" s="86">
        <f>+IF(ISNUMBER(DATA!AN496),DATA!AN496,"n/a")</f>
        <v>21971.68</v>
      </c>
      <c r="L4041" s="77">
        <f>+IF(ISNUMBER(DATA!AO496),DATA!AO496,"n/a")</f>
        <v>-0.62617958375208405</v>
      </c>
      <c r="M4041" s="66"/>
      <c r="N4041" s="66"/>
      <c r="O4041" s="66"/>
      <c r="P4041" s="66"/>
      <c r="Q4041" s="66"/>
      <c r="S4041" s="70"/>
      <c r="U4041" s="70"/>
      <c r="W4041" s="70"/>
      <c r="Y4041" s="70"/>
    </row>
    <row r="4042" spans="1:25" s="69" customFormat="1" x14ac:dyDescent="0.2">
      <c r="A4042" s="66" t="s">
        <v>20</v>
      </c>
      <c r="B4042" s="66" t="s">
        <v>23</v>
      </c>
      <c r="C4042" s="66" t="s">
        <v>25</v>
      </c>
      <c r="D4042" s="66" t="s">
        <v>277</v>
      </c>
      <c r="E4042" s="86">
        <f>+IF(ISNUMBER(DATA!J497),DATA!J497,"n/a")</f>
        <v>1917.41</v>
      </c>
      <c r="F4042" s="77">
        <f>+IF(ISNUMBER(DATA!K497),DATA!K497,"n/a")</f>
        <v>-4.6064676616915497E-2</v>
      </c>
      <c r="G4042" s="86">
        <f>+IF(ISNUMBER(DATA!T497),DATA!T497,"n/a")</f>
        <v>7495.25</v>
      </c>
      <c r="H4042" s="77">
        <f>+IF(ISNUMBER(DATA!U497),DATA!U497,"n/a")</f>
        <v>-2.63266263180525E-2</v>
      </c>
      <c r="I4042" s="86">
        <f>+IF(ISNUMBER(DATA!AD497),DATA!AD497,"n/a")</f>
        <v>13429.23</v>
      </c>
      <c r="J4042" s="77">
        <f>+IF(ISNUMBER(DATA!AE497),DATA!AE497,"n/a")</f>
        <v>0.256498518874757</v>
      </c>
      <c r="K4042" s="86">
        <f>+IF(ISNUMBER(DATA!AN497),DATA!AN497,"n/a")</f>
        <v>21683.64</v>
      </c>
      <c r="L4042" s="77">
        <f>+IF(ISNUMBER(DATA!AO497),DATA!AO497,"n/a")</f>
        <v>0.52146035675343405</v>
      </c>
      <c r="M4042" s="66"/>
      <c r="N4042" s="66"/>
      <c r="O4042" s="66"/>
      <c r="P4042" s="66"/>
      <c r="Q4042" s="66"/>
      <c r="S4042" s="70"/>
      <c r="U4042" s="70"/>
      <c r="W4042" s="70"/>
      <c r="Y4042" s="70"/>
    </row>
    <row r="4043" spans="1:25" s="69" customFormat="1" x14ac:dyDescent="0.2">
      <c r="A4043" s="66" t="s">
        <v>20</v>
      </c>
      <c r="B4043" s="66" t="s">
        <v>23</v>
      </c>
      <c r="C4043" s="66" t="s">
        <v>25</v>
      </c>
      <c r="D4043" s="66" t="s">
        <v>278</v>
      </c>
      <c r="E4043" s="86">
        <f>+IF(ISNUMBER(DATA!J498),DATA!J498,"n/a")</f>
        <v>19123.71</v>
      </c>
      <c r="F4043" s="77">
        <f>+IF(ISNUMBER(DATA!K498),DATA!K498,"n/a")</f>
        <v>0.17823291955314699</v>
      </c>
      <c r="G4043" s="86">
        <f>+IF(ISNUMBER(DATA!T498),DATA!T498,"n/a")</f>
        <v>64966.74</v>
      </c>
      <c r="H4043" s="77">
        <f>+IF(ISNUMBER(DATA!U498),DATA!U498,"n/a")</f>
        <v>0.169382703427361</v>
      </c>
      <c r="I4043" s="86">
        <f>+IF(ISNUMBER(DATA!AD498),DATA!AD498,"n/a")</f>
        <v>115864.64</v>
      </c>
      <c r="J4043" s="77">
        <f>+IF(ISNUMBER(DATA!AE498),DATA!AE498,"n/a")</f>
        <v>0.113946297171011</v>
      </c>
      <c r="K4043" s="86">
        <f>+IF(ISNUMBER(DATA!AN498),DATA!AN498,"n/a")</f>
        <v>204198.42</v>
      </c>
      <c r="L4043" s="77">
        <f>+IF(ISNUMBER(DATA!AO498),DATA!AO498,"n/a")</f>
        <v>0.124561083221744</v>
      </c>
      <c r="M4043" s="66"/>
      <c r="N4043" s="66"/>
      <c r="O4043" s="66"/>
      <c r="P4043" s="66"/>
      <c r="Q4043" s="66"/>
      <c r="S4043" s="70"/>
      <c r="U4043" s="70"/>
      <c r="W4043" s="70"/>
      <c r="Y4043" s="70"/>
    </row>
    <row r="4044" spans="1:25" s="69" customFormat="1" x14ac:dyDescent="0.2">
      <c r="A4044" s="66" t="s">
        <v>20</v>
      </c>
      <c r="B4044" s="66" t="s">
        <v>23</v>
      </c>
      <c r="C4044" s="66" t="s">
        <v>25</v>
      </c>
      <c r="D4044" s="66" t="s">
        <v>279</v>
      </c>
      <c r="E4044" s="86">
        <f>+IF(ISNUMBER(DATA!J499),DATA!J499,"n/a")</f>
        <v>8048.03</v>
      </c>
      <c r="F4044" s="77">
        <f>+IF(ISNUMBER(DATA!K499),DATA!K499,"n/a")</f>
        <v>-9.2970207202790603E-2</v>
      </c>
      <c r="G4044" s="86">
        <f>+IF(ISNUMBER(DATA!T499),DATA!T499,"n/a")</f>
        <v>29927.41</v>
      </c>
      <c r="H4044" s="77">
        <f>+IF(ISNUMBER(DATA!U499),DATA!U499,"n/a")</f>
        <v>1.95839750999658E-2</v>
      </c>
      <c r="I4044" s="86">
        <f>+IF(ISNUMBER(DATA!AD499),DATA!AD499,"n/a")</f>
        <v>60380.78</v>
      </c>
      <c r="J4044" s="77">
        <f>+IF(ISNUMBER(DATA!AE499),DATA!AE499,"n/a")</f>
        <v>0.161919177807515</v>
      </c>
      <c r="K4044" s="86">
        <f>+IF(ISNUMBER(DATA!AN499),DATA!AN499,"n/a")</f>
        <v>100581.31</v>
      </c>
      <c r="L4044" s="77">
        <f>+IF(ISNUMBER(DATA!AO499),DATA!AO499,"n/a")</f>
        <v>0.36523792266105298</v>
      </c>
      <c r="M4044" s="66"/>
      <c r="N4044" s="66"/>
      <c r="O4044" s="66"/>
      <c r="P4044" s="66"/>
      <c r="Q4044" s="66"/>
      <c r="S4044" s="70"/>
      <c r="U4044" s="70"/>
      <c r="W4044" s="70"/>
      <c r="Y4044" s="70"/>
    </row>
    <row r="4045" spans="1:25" s="69" customFormat="1" x14ac:dyDescent="0.2">
      <c r="A4045" s="66" t="s">
        <v>20</v>
      </c>
      <c r="B4045" s="66" t="s">
        <v>23</v>
      </c>
      <c r="C4045" s="66" t="s">
        <v>25</v>
      </c>
      <c r="D4045" s="66" t="s">
        <v>280</v>
      </c>
      <c r="E4045" s="86">
        <f>+IF(ISNUMBER(DATA!J500),DATA!J500,"n/a")</f>
        <v>2193.56</v>
      </c>
      <c r="F4045" s="77" t="str">
        <f>+IF(ISNUMBER(DATA!K500),DATA!K500,"n/a")</f>
        <v>n/a</v>
      </c>
      <c r="G4045" s="86">
        <f>+IF(ISNUMBER(DATA!T500),DATA!T500,"n/a")</f>
        <v>8258.9699999999993</v>
      </c>
      <c r="H4045" s="77" t="str">
        <f>+IF(ISNUMBER(DATA!U500),DATA!U500,"n/a")</f>
        <v>n/a</v>
      </c>
      <c r="I4045" s="86">
        <f>+IF(ISNUMBER(DATA!AD500),DATA!AD500,"n/a")</f>
        <v>16518.78</v>
      </c>
      <c r="J4045" s="77" t="str">
        <f>+IF(ISNUMBER(DATA!AE500),DATA!AE500,"n/a")</f>
        <v>n/a</v>
      </c>
      <c r="K4045" s="86">
        <f>+IF(ISNUMBER(DATA!AN500),DATA!AN500,"n/a")</f>
        <v>19397.68</v>
      </c>
      <c r="L4045" s="77">
        <f>+IF(ISNUMBER(DATA!AO500),DATA!AO500,"n/a")</f>
        <v>1329.4307270233201</v>
      </c>
      <c r="M4045" s="66"/>
      <c r="N4045" s="66"/>
      <c r="O4045" s="66"/>
      <c r="P4045" s="66"/>
      <c r="Q4045" s="66"/>
      <c r="S4045" s="70"/>
      <c r="U4045" s="70"/>
      <c r="W4045" s="70"/>
      <c r="Y4045" s="70"/>
    </row>
    <row r="4046" spans="1:25" s="69" customFormat="1" x14ac:dyDescent="0.2">
      <c r="A4046" s="66" t="s">
        <v>20</v>
      </c>
      <c r="B4046" s="66" t="s">
        <v>23</v>
      </c>
      <c r="C4046" s="66" t="s">
        <v>25</v>
      </c>
      <c r="D4046" s="66" t="s">
        <v>281</v>
      </c>
      <c r="E4046" s="86">
        <f>+IF(ISNUMBER(DATA!J501),DATA!J501,"n/a")</f>
        <v>2110.85</v>
      </c>
      <c r="F4046" s="77">
        <f>+IF(ISNUMBER(DATA!K501),DATA!K501,"n/a")</f>
        <v>8.3270467363580805E-2</v>
      </c>
      <c r="G4046" s="86">
        <f>+IF(ISNUMBER(DATA!T501),DATA!T501,"n/a")</f>
        <v>7939.61</v>
      </c>
      <c r="H4046" s="77">
        <f>+IF(ISNUMBER(DATA!U501),DATA!U501,"n/a")</f>
        <v>8.2704111341268899E-2</v>
      </c>
      <c r="I4046" s="86">
        <f>+IF(ISNUMBER(DATA!AD501),DATA!AD501,"n/a")</f>
        <v>15613.19</v>
      </c>
      <c r="J4046" s="77">
        <f>+IF(ISNUMBER(DATA!AE501),DATA!AE501,"n/a")</f>
        <v>-0.108755812453406</v>
      </c>
      <c r="K4046" s="86">
        <f>+IF(ISNUMBER(DATA!AN501),DATA!AN501,"n/a")</f>
        <v>25544.82</v>
      </c>
      <c r="L4046" s="77">
        <f>+IF(ISNUMBER(DATA!AO501),DATA!AO501,"n/a")</f>
        <v>-8.6041179779059798E-2</v>
      </c>
      <c r="M4046" s="66"/>
      <c r="N4046" s="66"/>
      <c r="O4046" s="66"/>
      <c r="P4046" s="66"/>
      <c r="Q4046" s="66"/>
      <c r="S4046" s="70"/>
      <c r="U4046" s="70"/>
      <c r="W4046" s="70"/>
      <c r="Y4046" s="70"/>
    </row>
    <row r="4047" spans="1:25" s="69" customFormat="1" x14ac:dyDescent="0.2">
      <c r="A4047" s="66" t="s">
        <v>20</v>
      </c>
      <c r="B4047" s="66" t="s">
        <v>23</v>
      </c>
      <c r="C4047" s="66" t="s">
        <v>25</v>
      </c>
      <c r="D4047" s="66" t="s">
        <v>282</v>
      </c>
      <c r="E4047" s="86">
        <f>+IF(ISNUMBER(DATA!J502),DATA!J502,"n/a")</f>
        <v>3913.2</v>
      </c>
      <c r="F4047" s="77">
        <f>+IF(ISNUMBER(DATA!K502),DATA!K502,"n/a")</f>
        <v>-0.25653043737638798</v>
      </c>
      <c r="G4047" s="86">
        <f>+IF(ISNUMBER(DATA!T502),DATA!T502,"n/a")</f>
        <v>13768.59</v>
      </c>
      <c r="H4047" s="77">
        <f>+IF(ISNUMBER(DATA!U502),DATA!U502,"n/a")</f>
        <v>-0.24666463130388</v>
      </c>
      <c r="I4047" s="86">
        <f>+IF(ISNUMBER(DATA!AD502),DATA!AD502,"n/a")</f>
        <v>27551.73</v>
      </c>
      <c r="J4047" s="77">
        <f>+IF(ISNUMBER(DATA!AE502),DATA!AE502,"n/a")</f>
        <v>-0.150436133459799</v>
      </c>
      <c r="K4047" s="86">
        <f>+IF(ISNUMBER(DATA!AN502),DATA!AN502,"n/a")</f>
        <v>48888.26</v>
      </c>
      <c r="L4047" s="77">
        <f>+IF(ISNUMBER(DATA!AO502),DATA!AO502,"n/a")</f>
        <v>5.5026476949365202E-2</v>
      </c>
      <c r="M4047" s="66"/>
      <c r="N4047" s="66"/>
      <c r="O4047" s="66"/>
      <c r="P4047" s="66"/>
      <c r="Q4047" s="66"/>
      <c r="S4047" s="70"/>
      <c r="U4047" s="70"/>
      <c r="W4047" s="70"/>
      <c r="Y4047" s="70"/>
    </row>
    <row r="4048" spans="1:25" s="69" customFormat="1" x14ac:dyDescent="0.2">
      <c r="A4048" s="66" t="s">
        <v>20</v>
      </c>
      <c r="B4048" s="66" t="s">
        <v>23</v>
      </c>
      <c r="C4048" s="66" t="s">
        <v>25</v>
      </c>
      <c r="D4048" s="66" t="s">
        <v>283</v>
      </c>
      <c r="E4048" s="86">
        <f>+IF(ISNUMBER(DATA!J503),DATA!J503,"n/a")</f>
        <v>7156.71</v>
      </c>
      <c r="F4048" s="77">
        <f>+IF(ISNUMBER(DATA!K503),DATA!K503,"n/a")</f>
        <v>0.58190101058327404</v>
      </c>
      <c r="G4048" s="86">
        <f>+IF(ISNUMBER(DATA!T503),DATA!T503,"n/a")</f>
        <v>24991.53</v>
      </c>
      <c r="H4048" s="77">
        <f>+IF(ISNUMBER(DATA!U503),DATA!U503,"n/a")</f>
        <v>0.60349719357049203</v>
      </c>
      <c r="I4048" s="86">
        <f>+IF(ISNUMBER(DATA!AD503),DATA!AD503,"n/a")</f>
        <v>50029.32</v>
      </c>
      <c r="J4048" s="77">
        <f>+IF(ISNUMBER(DATA!AE503),DATA!AE503,"n/a")</f>
        <v>0.91003290585123997</v>
      </c>
      <c r="K4048" s="86">
        <f>+IF(ISNUMBER(DATA!AN503),DATA!AN503,"n/a")</f>
        <v>79085.990000000005</v>
      </c>
      <c r="L4048" s="77">
        <f>+IF(ISNUMBER(DATA!AO503),DATA!AO503,"n/a")</f>
        <v>1.06627760118846</v>
      </c>
      <c r="M4048" s="66"/>
      <c r="N4048" s="66"/>
      <c r="O4048" s="66"/>
      <c r="P4048" s="66"/>
      <c r="Q4048" s="66"/>
      <c r="S4048" s="70"/>
      <c r="U4048" s="70"/>
      <c r="W4048" s="70"/>
      <c r="Y4048" s="70"/>
    </row>
    <row r="4049" spans="1:25" s="69" customFormat="1" x14ac:dyDescent="0.2">
      <c r="A4049" s="66" t="s">
        <v>20</v>
      </c>
      <c r="B4049" s="66" t="s">
        <v>23</v>
      </c>
      <c r="C4049" s="66" t="s">
        <v>25</v>
      </c>
      <c r="D4049" s="66" t="s">
        <v>284</v>
      </c>
      <c r="E4049" s="86">
        <f>+IF(ISNUMBER(DATA!J504),DATA!J504,"n/a")</f>
        <v>2823.26</v>
      </c>
      <c r="F4049" s="77">
        <f>+IF(ISNUMBER(DATA!K504),DATA!K504,"n/a")</f>
        <v>-7.8384007207724593E-2</v>
      </c>
      <c r="G4049" s="86">
        <f>+IF(ISNUMBER(DATA!T504),DATA!T504,"n/a")</f>
        <v>10103.82</v>
      </c>
      <c r="H4049" s="77">
        <f>+IF(ISNUMBER(DATA!U504),DATA!U504,"n/a")</f>
        <v>-0.15303626484350499</v>
      </c>
      <c r="I4049" s="86">
        <f>+IF(ISNUMBER(DATA!AD504),DATA!AD504,"n/a")</f>
        <v>20542.57</v>
      </c>
      <c r="J4049" s="77">
        <f>+IF(ISNUMBER(DATA!AE504),DATA!AE504,"n/a")</f>
        <v>-0.25192103692476803</v>
      </c>
      <c r="K4049" s="86">
        <f>+IF(ISNUMBER(DATA!AN504),DATA!AN504,"n/a")</f>
        <v>37551.93</v>
      </c>
      <c r="L4049" s="77">
        <f>+IF(ISNUMBER(DATA!AO504),DATA!AO504,"n/a")</f>
        <v>-1.14294469370236E-2</v>
      </c>
      <c r="M4049" s="66"/>
      <c r="N4049" s="66"/>
      <c r="O4049" s="66"/>
      <c r="P4049" s="66"/>
      <c r="Q4049" s="66"/>
      <c r="S4049" s="70"/>
      <c r="U4049" s="70"/>
      <c r="W4049" s="70"/>
      <c r="Y4049" s="70"/>
    </row>
    <row r="4050" spans="1:25" s="69" customFormat="1" x14ac:dyDescent="0.2">
      <c r="A4050" s="66" t="s">
        <v>20</v>
      </c>
      <c r="B4050" s="66" t="s">
        <v>23</v>
      </c>
      <c r="C4050" s="66" t="s">
        <v>25</v>
      </c>
      <c r="D4050" s="66" t="s">
        <v>285</v>
      </c>
      <c r="E4050" s="86">
        <f>+IF(ISNUMBER(DATA!J505),DATA!J505,"n/a")</f>
        <v>1018.27</v>
      </c>
      <c r="F4050" s="77">
        <f>+IF(ISNUMBER(DATA!K505),DATA!K505,"n/a")</f>
        <v>-9.5522335029889605E-2</v>
      </c>
      <c r="G4050" s="86">
        <f>+IF(ISNUMBER(DATA!T505),DATA!T505,"n/a")</f>
        <v>3489.4</v>
      </c>
      <c r="H4050" s="77">
        <f>+IF(ISNUMBER(DATA!U505),DATA!U505,"n/a")</f>
        <v>2.09700590742979E-2</v>
      </c>
      <c r="I4050" s="86">
        <f>+IF(ISNUMBER(DATA!AD505),DATA!AD505,"n/a")</f>
        <v>6747.71</v>
      </c>
      <c r="J4050" s="77">
        <f>+IF(ISNUMBER(DATA!AE505),DATA!AE505,"n/a")</f>
        <v>0.122560306105473</v>
      </c>
      <c r="K4050" s="86">
        <f>+IF(ISNUMBER(DATA!AN505),DATA!AN505,"n/a")</f>
        <v>12920.55</v>
      </c>
      <c r="L4050" s="77">
        <f>+IF(ISNUMBER(DATA!AO505),DATA!AO505,"n/a")</f>
        <v>0.35999920003452501</v>
      </c>
      <c r="M4050" s="66"/>
      <c r="N4050" s="66"/>
      <c r="O4050" s="66"/>
      <c r="P4050" s="66"/>
      <c r="Q4050" s="66"/>
      <c r="S4050" s="70"/>
      <c r="U4050" s="70"/>
      <c r="W4050" s="70"/>
      <c r="Y4050" s="70"/>
    </row>
    <row r="4051" spans="1:25" s="69" customFormat="1" x14ac:dyDescent="0.2">
      <c r="A4051" s="66" t="s">
        <v>20</v>
      </c>
      <c r="B4051" s="66" t="s">
        <v>23</v>
      </c>
      <c r="C4051" s="66" t="s">
        <v>25</v>
      </c>
      <c r="D4051" s="66" t="s">
        <v>286</v>
      </c>
      <c r="E4051" s="86">
        <f>+IF(ISNUMBER(DATA!J506),DATA!J506,"n/a")</f>
        <v>682.62</v>
      </c>
      <c r="F4051" s="77">
        <f>+IF(ISNUMBER(DATA!K506),DATA!K506,"n/a")</f>
        <v>-0.72813407305037703</v>
      </c>
      <c r="G4051" s="86">
        <f>+IF(ISNUMBER(DATA!T506),DATA!T506,"n/a")</f>
        <v>1909.37</v>
      </c>
      <c r="H4051" s="77">
        <f>+IF(ISNUMBER(DATA!U506),DATA!U506,"n/a")</f>
        <v>-0.79942960387407203</v>
      </c>
      <c r="I4051" s="86">
        <f>+IF(ISNUMBER(DATA!AD506),DATA!AD506,"n/a")</f>
        <v>2499.63</v>
      </c>
      <c r="J4051" s="77">
        <f>+IF(ISNUMBER(DATA!AE506),DATA!AE506,"n/a")</f>
        <v>-0.86448219384842395</v>
      </c>
      <c r="K4051" s="86">
        <f>+IF(ISNUMBER(DATA!AN506),DATA!AN506,"n/a")</f>
        <v>11431.17</v>
      </c>
      <c r="L4051" s="77">
        <f>+IF(ISNUMBER(DATA!AO506),DATA!AO506,"n/a")</f>
        <v>-0.61365402287623605</v>
      </c>
      <c r="M4051" s="66"/>
      <c r="N4051" s="66"/>
      <c r="O4051" s="66"/>
      <c r="P4051" s="66"/>
      <c r="Q4051" s="66"/>
      <c r="S4051" s="70"/>
      <c r="U4051" s="70"/>
      <c r="W4051" s="70"/>
      <c r="Y4051" s="70"/>
    </row>
    <row r="4052" spans="1:25" s="69" customFormat="1" x14ac:dyDescent="0.2">
      <c r="A4052" s="66" t="s">
        <v>20</v>
      </c>
      <c r="B4052" s="66" t="s">
        <v>23</v>
      </c>
      <c r="C4052" s="66" t="s">
        <v>25</v>
      </c>
      <c r="D4052" s="66" t="s">
        <v>287</v>
      </c>
      <c r="E4052" s="86">
        <f>+IF(ISNUMBER(DATA!J507),DATA!J507,"n/a")</f>
        <v>1465.12</v>
      </c>
      <c r="F4052" s="77">
        <f>+IF(ISNUMBER(DATA!K507),DATA!K507,"n/a")</f>
        <v>-1.34960125417492E-3</v>
      </c>
      <c r="G4052" s="86">
        <f>+IF(ISNUMBER(DATA!T507),DATA!T507,"n/a")</f>
        <v>5174.58</v>
      </c>
      <c r="H4052" s="77">
        <f>+IF(ISNUMBER(DATA!U507),DATA!U507,"n/a")</f>
        <v>-0.41150808318027499</v>
      </c>
      <c r="I4052" s="86">
        <f>+IF(ISNUMBER(DATA!AD507),DATA!AD507,"n/a")</f>
        <v>9921.7199999999993</v>
      </c>
      <c r="J4052" s="77">
        <f>+IF(ISNUMBER(DATA!AE507),DATA!AE507,"n/a")</f>
        <v>-0.61964149758598597</v>
      </c>
      <c r="K4052" s="86">
        <f>+IF(ISNUMBER(DATA!AN507),DATA!AN507,"n/a")</f>
        <v>17001.240000000002</v>
      </c>
      <c r="L4052" s="77">
        <f>+IF(ISNUMBER(DATA!AO507),DATA!AO507,"n/a")</f>
        <v>-0.66615107133144003</v>
      </c>
      <c r="M4052" s="66"/>
      <c r="N4052" s="66"/>
      <c r="O4052" s="66"/>
      <c r="P4052" s="66"/>
      <c r="Q4052" s="66"/>
      <c r="S4052" s="70"/>
      <c r="U4052" s="70"/>
      <c r="W4052" s="70"/>
      <c r="Y4052" s="70"/>
    </row>
    <row r="4053" spans="1:25" s="69" customFormat="1" x14ac:dyDescent="0.2">
      <c r="A4053" s="66" t="s">
        <v>20</v>
      </c>
      <c r="B4053" s="66" t="s">
        <v>23</v>
      </c>
      <c r="C4053" s="66" t="s">
        <v>25</v>
      </c>
      <c r="D4053" s="66" t="s">
        <v>288</v>
      </c>
      <c r="E4053" s="86">
        <f>+IF(ISNUMBER(DATA!J508),DATA!J508,"n/a")</f>
        <v>5213.8599999999997</v>
      </c>
      <c r="F4053" s="77">
        <f>+IF(ISNUMBER(DATA!K508),DATA!K508,"n/a")</f>
        <v>-9.2384634533133003E-2</v>
      </c>
      <c r="G4053" s="86">
        <f>+IF(ISNUMBER(DATA!T508),DATA!T508,"n/a")</f>
        <v>18599.61</v>
      </c>
      <c r="H4053" s="77">
        <f>+IF(ISNUMBER(DATA!U508),DATA!U508,"n/a")</f>
        <v>-0.106499773978134</v>
      </c>
      <c r="I4053" s="86">
        <f>+IF(ISNUMBER(DATA!AD508),DATA!AD508,"n/a")</f>
        <v>38464.61</v>
      </c>
      <c r="J4053" s="77">
        <f>+IF(ISNUMBER(DATA!AE508),DATA!AE508,"n/a")</f>
        <v>4.7595041650938398E-2</v>
      </c>
      <c r="K4053" s="86">
        <f>+IF(ISNUMBER(DATA!AN508),DATA!AN508,"n/a")</f>
        <v>67723.850000000006</v>
      </c>
      <c r="L4053" s="77">
        <f>+IF(ISNUMBER(DATA!AO508),DATA!AO508,"n/a")</f>
        <v>0.198750446275509</v>
      </c>
      <c r="M4053" s="66"/>
      <c r="N4053" s="66"/>
      <c r="O4053" s="66"/>
      <c r="P4053" s="66"/>
      <c r="Q4053" s="66"/>
      <c r="S4053" s="70"/>
      <c r="U4053" s="70"/>
      <c r="W4053" s="70"/>
      <c r="Y4053" s="70"/>
    </row>
    <row r="4054" spans="1:25" s="69" customFormat="1" x14ac:dyDescent="0.2">
      <c r="A4054" s="66" t="s">
        <v>20</v>
      </c>
      <c r="B4054" s="66" t="s">
        <v>23</v>
      </c>
      <c r="C4054" s="66" t="s">
        <v>25</v>
      </c>
      <c r="D4054" s="66" t="s">
        <v>289</v>
      </c>
      <c r="E4054" s="86">
        <f>+IF(ISNUMBER(DATA!J509),DATA!J509,"n/a")</f>
        <v>4443.33</v>
      </c>
      <c r="F4054" s="77">
        <f>+IF(ISNUMBER(DATA!K509),DATA!K509,"n/a")</f>
        <v>6.4288503040769496E-2</v>
      </c>
      <c r="G4054" s="86">
        <f>+IF(ISNUMBER(DATA!T509),DATA!T509,"n/a")</f>
        <v>16464.509999999998</v>
      </c>
      <c r="H4054" s="77">
        <f>+IF(ISNUMBER(DATA!U509),DATA!U509,"n/a")</f>
        <v>9.8263671171471598E-2</v>
      </c>
      <c r="I4054" s="86">
        <f>+IF(ISNUMBER(DATA!AD509),DATA!AD509,"n/a")</f>
        <v>32078.98</v>
      </c>
      <c r="J4054" s="77">
        <f>+IF(ISNUMBER(DATA!AE509),DATA!AE509,"n/a")</f>
        <v>5.4682835477397301E-2</v>
      </c>
      <c r="K4054" s="86">
        <f>+IF(ISNUMBER(DATA!AN509),DATA!AN509,"n/a")</f>
        <v>55527.08</v>
      </c>
      <c r="L4054" s="77">
        <f>+IF(ISNUMBER(DATA!AO509),DATA!AO509,"n/a")</f>
        <v>0.17013641351293099</v>
      </c>
      <c r="M4054" s="66"/>
      <c r="N4054" s="66"/>
      <c r="O4054" s="66"/>
      <c r="P4054" s="66"/>
      <c r="Q4054" s="66"/>
      <c r="S4054" s="70"/>
      <c r="U4054" s="70"/>
      <c r="W4054" s="70"/>
      <c r="Y4054" s="70"/>
    </row>
    <row r="4055" spans="1:25" s="69" customFormat="1" x14ac:dyDescent="0.2">
      <c r="A4055" s="66" t="s">
        <v>20</v>
      </c>
      <c r="B4055" s="66" t="s">
        <v>23</v>
      </c>
      <c r="C4055" s="66" t="s">
        <v>25</v>
      </c>
      <c r="D4055" s="66" t="s">
        <v>290</v>
      </c>
      <c r="E4055" s="86">
        <f>+IF(ISNUMBER(DATA!J510),DATA!J510,"n/a")</f>
        <v>88.33</v>
      </c>
      <c r="F4055" s="77">
        <f>+IF(ISNUMBER(DATA!K510),DATA!K510,"n/a")</f>
        <v>-3.6645217580979397E-2</v>
      </c>
      <c r="G4055" s="86">
        <f>+IF(ISNUMBER(DATA!T510),DATA!T510,"n/a")</f>
        <v>272.43</v>
      </c>
      <c r="H4055" s="77">
        <f>+IF(ISNUMBER(DATA!U510),DATA!U510,"n/a")</f>
        <v>-3.9115406320541703E-2</v>
      </c>
      <c r="I4055" s="86">
        <f>+IF(ISNUMBER(DATA!AD510),DATA!AD510,"n/a")</f>
        <v>489.17</v>
      </c>
      <c r="J4055" s="77">
        <f>+IF(ISNUMBER(DATA!AE510),DATA!AE510,"n/a")</f>
        <v>0.28908741138957</v>
      </c>
      <c r="K4055" s="86">
        <f>+IF(ISNUMBER(DATA!AN510),DATA!AN510,"n/a")</f>
        <v>747.09</v>
      </c>
      <c r="L4055" s="77">
        <f>+IF(ISNUMBER(DATA!AO510),DATA!AO510,"n/a")</f>
        <v>-0.60982169902963301</v>
      </c>
      <c r="M4055" s="66"/>
      <c r="N4055" s="66"/>
      <c r="O4055" s="66"/>
      <c r="P4055" s="66"/>
      <c r="Q4055" s="66"/>
      <c r="S4055" s="70"/>
      <c r="U4055" s="70"/>
      <c r="W4055" s="70"/>
      <c r="Y4055" s="70"/>
    </row>
    <row r="4056" spans="1:25" s="69" customFormat="1" x14ac:dyDescent="0.2">
      <c r="A4056" s="66" t="s">
        <v>20</v>
      </c>
      <c r="B4056" s="66" t="s">
        <v>23</v>
      </c>
      <c r="C4056" s="66" t="s">
        <v>25</v>
      </c>
      <c r="D4056" s="66" t="s">
        <v>291</v>
      </c>
      <c r="E4056" s="86">
        <f>+IF(ISNUMBER(DATA!J511),DATA!J511,"n/a")</f>
        <v>2332.4499999999998</v>
      </c>
      <c r="F4056" s="77">
        <f>+IF(ISNUMBER(DATA!K511),DATA!K511,"n/a")</f>
        <v>0.136322668966155</v>
      </c>
      <c r="G4056" s="86">
        <f>+IF(ISNUMBER(DATA!T511),DATA!T511,"n/a")</f>
        <v>8336.59</v>
      </c>
      <c r="H4056" s="77">
        <f>+IF(ISNUMBER(DATA!U511),DATA!U511,"n/a")</f>
        <v>0.110896569736607</v>
      </c>
      <c r="I4056" s="86">
        <f>+IF(ISNUMBER(DATA!AD511),DATA!AD511,"n/a")</f>
        <v>15840.22</v>
      </c>
      <c r="J4056" s="77">
        <f>+IF(ISNUMBER(DATA!AE511),DATA!AE511,"n/a")</f>
        <v>0.173388742587716</v>
      </c>
      <c r="K4056" s="86">
        <f>+IF(ISNUMBER(DATA!AN511),DATA!AN511,"n/a")</f>
        <v>26721.85</v>
      </c>
      <c r="L4056" s="77">
        <f>+IF(ISNUMBER(DATA!AO511),DATA!AO511,"n/a")</f>
        <v>1.7180093884704199E-2</v>
      </c>
      <c r="M4056" s="66"/>
      <c r="N4056" s="66"/>
      <c r="O4056" s="66"/>
      <c r="P4056" s="66"/>
      <c r="Q4056" s="66"/>
      <c r="S4056" s="70"/>
      <c r="U4056" s="70"/>
      <c r="W4056" s="70"/>
      <c r="Y4056" s="70"/>
    </row>
    <row r="4057" spans="1:25" s="69" customFormat="1" x14ac:dyDescent="0.2">
      <c r="A4057" s="66" t="s">
        <v>20</v>
      </c>
      <c r="B4057" s="66" t="s">
        <v>23</v>
      </c>
      <c r="C4057" s="66" t="s">
        <v>25</v>
      </c>
      <c r="D4057" s="66" t="s">
        <v>292</v>
      </c>
      <c r="E4057" s="86">
        <f>+IF(ISNUMBER(DATA!J512),DATA!J512,"n/a")</f>
        <v>10434.209999999999</v>
      </c>
      <c r="F4057" s="77">
        <f>+IF(ISNUMBER(DATA!K512),DATA!K512,"n/a")</f>
        <v>0.22131106286102201</v>
      </c>
      <c r="G4057" s="86">
        <f>+IF(ISNUMBER(DATA!T512),DATA!T512,"n/a")</f>
        <v>34608.800000000003</v>
      </c>
      <c r="H4057" s="77">
        <f>+IF(ISNUMBER(DATA!U512),DATA!U512,"n/a")</f>
        <v>0.124606203583202</v>
      </c>
      <c r="I4057" s="86">
        <f>+IF(ISNUMBER(DATA!AD512),DATA!AD512,"n/a")</f>
        <v>70956.09</v>
      </c>
      <c r="J4057" s="77">
        <f>+IF(ISNUMBER(DATA!AE512),DATA!AE512,"n/a")</f>
        <v>-1.31388004413861E-2</v>
      </c>
      <c r="K4057" s="86">
        <f>+IF(ISNUMBER(DATA!AN512),DATA!AN512,"n/a")</f>
        <v>124178.93</v>
      </c>
      <c r="L4057" s="77">
        <f>+IF(ISNUMBER(DATA!AO512),DATA!AO512,"n/a")</f>
        <v>0.17807466333081501</v>
      </c>
      <c r="M4057" s="66"/>
      <c r="N4057" s="66"/>
      <c r="O4057" s="66"/>
      <c r="P4057" s="66"/>
      <c r="Q4057" s="66"/>
      <c r="S4057" s="70"/>
      <c r="U4057" s="70"/>
      <c r="W4057" s="70"/>
      <c r="Y4057" s="70"/>
    </row>
    <row r="4058" spans="1:25" s="69" customFormat="1" x14ac:dyDescent="0.2">
      <c r="A4058" s="66" t="s">
        <v>20</v>
      </c>
      <c r="B4058" s="66" t="s">
        <v>23</v>
      </c>
      <c r="C4058" s="66" t="s">
        <v>25</v>
      </c>
      <c r="D4058" s="66" t="s">
        <v>293</v>
      </c>
      <c r="E4058" s="86">
        <f>+IF(ISNUMBER(DATA!J513),DATA!J513,"n/a")</f>
        <v>1771.1</v>
      </c>
      <c r="F4058" s="77">
        <f>+IF(ISNUMBER(DATA!K513),DATA!K513,"n/a")</f>
        <v>-6.4508802417033398E-2</v>
      </c>
      <c r="G4058" s="86">
        <f>+IF(ISNUMBER(DATA!T513),DATA!T513,"n/a")</f>
        <v>6744.68</v>
      </c>
      <c r="H4058" s="77">
        <f>+IF(ISNUMBER(DATA!U513),DATA!U513,"n/a")</f>
        <v>0.166074525119768</v>
      </c>
      <c r="I4058" s="86">
        <f>+IF(ISNUMBER(DATA!AD513),DATA!AD513,"n/a")</f>
        <v>13486.15</v>
      </c>
      <c r="J4058" s="77">
        <f>+IF(ISNUMBER(DATA!AE513),DATA!AE513,"n/a")</f>
        <v>0.30564365599392801</v>
      </c>
      <c r="K4058" s="86">
        <f>+IF(ISNUMBER(DATA!AN513),DATA!AN513,"n/a")</f>
        <v>23036.28</v>
      </c>
      <c r="L4058" s="77">
        <f>+IF(ISNUMBER(DATA!AO513),DATA!AO513,"n/a")</f>
        <v>0.45163827196902701</v>
      </c>
      <c r="M4058" s="66"/>
      <c r="N4058" s="66"/>
      <c r="O4058" s="66"/>
      <c r="P4058" s="66"/>
      <c r="Q4058" s="66"/>
      <c r="S4058" s="70"/>
      <c r="U4058" s="70"/>
      <c r="W4058" s="70"/>
      <c r="Y4058" s="70"/>
    </row>
    <row r="4059" spans="1:25" s="69" customFormat="1" x14ac:dyDescent="0.2">
      <c r="A4059" s="66" t="s">
        <v>20</v>
      </c>
      <c r="B4059" s="66" t="s">
        <v>23</v>
      </c>
      <c r="C4059" s="66" t="s">
        <v>25</v>
      </c>
      <c r="D4059" s="66" t="s">
        <v>294</v>
      </c>
      <c r="E4059" s="86">
        <f>+IF(ISNUMBER(DATA!J514),DATA!J514,"n/a")</f>
        <v>88</v>
      </c>
      <c r="F4059" s="77">
        <f>+IF(ISNUMBER(DATA!K514),DATA!K514,"n/a")</f>
        <v>-1.6869623505753599E-2</v>
      </c>
      <c r="G4059" s="86">
        <f>+IF(ISNUMBER(DATA!T514),DATA!T514,"n/a")</f>
        <v>264</v>
      </c>
      <c r="H4059" s="77">
        <f>+IF(ISNUMBER(DATA!U514),DATA!U514,"n/a")</f>
        <v>2.52029047415635E-2</v>
      </c>
      <c r="I4059" s="86">
        <f>+IF(ISNUMBER(DATA!AD514),DATA!AD514,"n/a")</f>
        <v>518</v>
      </c>
      <c r="J4059" s="77">
        <f>+IF(ISNUMBER(DATA!AE514),DATA!AE514,"n/a")</f>
        <v>0.17059501480192499</v>
      </c>
      <c r="K4059" s="86">
        <f>+IF(ISNUMBER(DATA!AN514),DATA!AN514,"n/a")</f>
        <v>968</v>
      </c>
      <c r="L4059" s="77">
        <f>+IF(ISNUMBER(DATA!AO514),DATA!AO514,"n/a")</f>
        <v>-0.67041759588702998</v>
      </c>
      <c r="M4059" s="66"/>
      <c r="N4059" s="66"/>
      <c r="O4059" s="66"/>
      <c r="P4059" s="66"/>
      <c r="Q4059" s="66"/>
      <c r="S4059" s="70"/>
      <c r="U4059" s="70"/>
      <c r="W4059" s="70"/>
      <c r="Y4059" s="70"/>
    </row>
    <row r="4060" spans="1:25" s="69" customFormat="1" x14ac:dyDescent="0.2">
      <c r="A4060" s="66" t="s">
        <v>20</v>
      </c>
      <c r="B4060" s="66" t="s">
        <v>23</v>
      </c>
      <c r="C4060" s="66" t="s">
        <v>25</v>
      </c>
      <c r="D4060" s="66" t="s">
        <v>295</v>
      </c>
      <c r="E4060" s="86">
        <f>+IF(ISNUMBER(DATA!J515),DATA!J515,"n/a")</f>
        <v>2954.06</v>
      </c>
      <c r="F4060" s="77">
        <f>+IF(ISNUMBER(DATA!K515),DATA!K515,"n/a")</f>
        <v>-9.5256471510652099E-2</v>
      </c>
      <c r="G4060" s="86">
        <f>+IF(ISNUMBER(DATA!T515),DATA!T515,"n/a")</f>
        <v>9745.39</v>
      </c>
      <c r="H4060" s="77">
        <f>+IF(ISNUMBER(DATA!U515),DATA!U515,"n/a")</f>
        <v>-0.119813474759663</v>
      </c>
      <c r="I4060" s="86">
        <f>+IF(ISNUMBER(DATA!AD515),DATA!AD515,"n/a")</f>
        <v>18020.25</v>
      </c>
      <c r="J4060" s="77">
        <f>+IF(ISNUMBER(DATA!AE515),DATA!AE515,"n/a")</f>
        <v>-0.109862751829523</v>
      </c>
      <c r="K4060" s="86">
        <f>+IF(ISNUMBER(DATA!AN515),DATA!AN515,"n/a")</f>
        <v>34016.1</v>
      </c>
      <c r="L4060" s="77">
        <f>+IF(ISNUMBER(DATA!AO515),DATA!AO515,"n/a")</f>
        <v>3.6017460205302401E-2</v>
      </c>
      <c r="M4060" s="66"/>
      <c r="N4060" s="66"/>
      <c r="O4060" s="66"/>
      <c r="P4060" s="66"/>
      <c r="Q4060" s="66"/>
      <c r="S4060" s="70"/>
      <c r="U4060" s="70"/>
      <c r="W4060" s="70"/>
      <c r="Y4060" s="70"/>
    </row>
    <row r="4061" spans="1:25" s="69" customFormat="1" x14ac:dyDescent="0.2">
      <c r="A4061" s="66" t="s">
        <v>20</v>
      </c>
      <c r="B4061" s="66" t="s">
        <v>23</v>
      </c>
      <c r="C4061" s="66" t="s">
        <v>25</v>
      </c>
      <c r="D4061" s="66" t="s">
        <v>296</v>
      </c>
      <c r="E4061" s="86">
        <f>+IF(ISNUMBER(DATA!J516),DATA!J516,"n/a")</f>
        <v>5802.41</v>
      </c>
      <c r="F4061" s="77">
        <f>+IF(ISNUMBER(DATA!K516),DATA!K516,"n/a")</f>
        <v>0.85794244691853805</v>
      </c>
      <c r="G4061" s="86">
        <f>+IF(ISNUMBER(DATA!T516),DATA!T516,"n/a")</f>
        <v>19745.14</v>
      </c>
      <c r="H4061" s="77">
        <f>+IF(ISNUMBER(DATA!U516),DATA!U516,"n/a")</f>
        <v>0.85999415959380898</v>
      </c>
      <c r="I4061" s="86">
        <f>+IF(ISNUMBER(DATA!AD516),DATA!AD516,"n/a")</f>
        <v>36377.07</v>
      </c>
      <c r="J4061" s="77">
        <f>+IF(ISNUMBER(DATA!AE516),DATA!AE516,"n/a")</f>
        <v>0.85495273517932502</v>
      </c>
      <c r="K4061" s="86">
        <f>+IF(ISNUMBER(DATA!AN516),DATA!AN516,"n/a")</f>
        <v>61251.96</v>
      </c>
      <c r="L4061" s="77">
        <f>+IF(ISNUMBER(DATA!AO516),DATA!AO516,"n/a")</f>
        <v>0.92525775626168105</v>
      </c>
      <c r="M4061" s="66"/>
      <c r="N4061" s="66"/>
      <c r="O4061" s="66"/>
      <c r="P4061" s="66"/>
      <c r="Q4061" s="66"/>
      <c r="S4061" s="70"/>
      <c r="U4061" s="70"/>
      <c r="W4061" s="70"/>
      <c r="Y4061" s="70"/>
    </row>
    <row r="4062" spans="1:25" s="69" customFormat="1" x14ac:dyDescent="0.2">
      <c r="A4062" s="66" t="s">
        <v>20</v>
      </c>
      <c r="B4062" s="66" t="s">
        <v>23</v>
      </c>
      <c r="C4062" s="66" t="s">
        <v>25</v>
      </c>
      <c r="D4062" s="66" t="s">
        <v>297</v>
      </c>
      <c r="E4062" s="86">
        <f>+IF(ISNUMBER(DATA!J517),DATA!J517,"n/a")</f>
        <v>1747.55</v>
      </c>
      <c r="F4062" s="77">
        <f>+IF(ISNUMBER(DATA!K517),DATA!K517,"n/a")</f>
        <v>-0.18270422456166599</v>
      </c>
      <c r="G4062" s="86">
        <f>+IF(ISNUMBER(DATA!T517),DATA!T517,"n/a")</f>
        <v>6457.95</v>
      </c>
      <c r="H4062" s="77">
        <f>+IF(ISNUMBER(DATA!U517),DATA!U517,"n/a")</f>
        <v>6.6465526210186907E-2</v>
      </c>
      <c r="I4062" s="86">
        <f>+IF(ISNUMBER(DATA!AD517),DATA!AD517,"n/a")</f>
        <v>12781.72</v>
      </c>
      <c r="J4062" s="77">
        <f>+IF(ISNUMBER(DATA!AE517),DATA!AE517,"n/a")</f>
        <v>0.33477583900467101</v>
      </c>
      <c r="K4062" s="86">
        <f>+IF(ISNUMBER(DATA!AN517),DATA!AN517,"n/a")</f>
        <v>21799.91</v>
      </c>
      <c r="L4062" s="77">
        <f>+IF(ISNUMBER(DATA!AO517),DATA!AO517,"n/a")</f>
        <v>0.46120811577105902</v>
      </c>
      <c r="M4062" s="66"/>
      <c r="N4062" s="66"/>
      <c r="O4062" s="66"/>
      <c r="P4062" s="66"/>
      <c r="Q4062" s="66"/>
      <c r="S4062" s="70"/>
      <c r="U4062" s="70"/>
      <c r="W4062" s="70"/>
      <c r="Y4062" s="70"/>
    </row>
    <row r="4063" spans="1:25" s="69" customFormat="1" x14ac:dyDescent="0.2">
      <c r="A4063" s="66" t="s">
        <v>20</v>
      </c>
      <c r="B4063" s="66" t="s">
        <v>23</v>
      </c>
      <c r="C4063" s="66" t="s">
        <v>25</v>
      </c>
      <c r="D4063" s="66" t="s">
        <v>298</v>
      </c>
      <c r="E4063" s="86">
        <f>+IF(ISNUMBER(DATA!J518),DATA!J518,"n/a")</f>
        <v>63</v>
      </c>
      <c r="F4063" s="77">
        <f>+IF(ISNUMBER(DATA!K518),DATA!K518,"n/a")</f>
        <v>-0.47933884297520701</v>
      </c>
      <c r="G4063" s="86">
        <f>+IF(ISNUMBER(DATA!T518),DATA!T518,"n/a")</f>
        <v>244</v>
      </c>
      <c r="H4063" s="77">
        <f>+IF(ISNUMBER(DATA!U518),DATA!U518,"n/a")</f>
        <v>-0.36292428198433402</v>
      </c>
      <c r="I4063" s="86">
        <f>+IF(ISNUMBER(DATA!AD518),DATA!AD518,"n/a")</f>
        <v>460</v>
      </c>
      <c r="J4063" s="77">
        <f>+IF(ISNUMBER(DATA!AE518),DATA!AE518,"n/a")</f>
        <v>-0.34472934472934502</v>
      </c>
      <c r="K4063" s="86">
        <f>+IF(ISNUMBER(DATA!AN518),DATA!AN518,"n/a")</f>
        <v>1004</v>
      </c>
      <c r="L4063" s="77">
        <f>+IF(ISNUMBER(DATA!AO518),DATA!AO518,"n/a")</f>
        <v>-0.84930310189451796</v>
      </c>
      <c r="M4063" s="66"/>
      <c r="N4063" s="66"/>
      <c r="O4063" s="66"/>
      <c r="P4063" s="66"/>
      <c r="Q4063" s="66"/>
      <c r="S4063" s="70"/>
      <c r="U4063" s="70"/>
      <c r="W4063" s="70"/>
      <c r="Y4063" s="70"/>
    </row>
    <row r="4064" spans="1:25" s="69" customFormat="1" x14ac:dyDescent="0.2">
      <c r="A4064" s="66" t="s">
        <v>20</v>
      </c>
      <c r="B4064" s="66" t="s">
        <v>23</v>
      </c>
      <c r="C4064" s="66" t="s">
        <v>25</v>
      </c>
      <c r="D4064" s="66" t="s">
        <v>299</v>
      </c>
      <c r="E4064" s="86">
        <f>+IF(ISNUMBER(DATA!J519),DATA!J519,"n/a")</f>
        <v>4678.3</v>
      </c>
      <c r="F4064" s="77">
        <f>+IF(ISNUMBER(DATA!K519),DATA!K519,"n/a")</f>
        <v>-0.27894811471973602</v>
      </c>
      <c r="G4064" s="86">
        <f>+IF(ISNUMBER(DATA!T519),DATA!T519,"n/a")</f>
        <v>15623.2</v>
      </c>
      <c r="H4064" s="77">
        <f>+IF(ISNUMBER(DATA!U519),DATA!U519,"n/a")</f>
        <v>-0.403122382987047</v>
      </c>
      <c r="I4064" s="86">
        <f>+IF(ISNUMBER(DATA!AD519),DATA!AD519,"n/a")</f>
        <v>28476.77</v>
      </c>
      <c r="J4064" s="77">
        <f>+IF(ISNUMBER(DATA!AE519),DATA!AE519,"n/a")</f>
        <v>-0.670957833917465</v>
      </c>
      <c r="K4064" s="86">
        <f>+IF(ISNUMBER(DATA!AN519),DATA!AN519,"n/a")</f>
        <v>57255.64</v>
      </c>
      <c r="L4064" s="77">
        <f>+IF(ISNUMBER(DATA!AO519),DATA!AO519,"n/a")</f>
        <v>-0.63191457504914705</v>
      </c>
      <c r="M4064" s="66"/>
      <c r="N4064" s="66"/>
      <c r="O4064" s="66"/>
      <c r="P4064" s="66"/>
      <c r="Q4064" s="66"/>
      <c r="S4064" s="70"/>
      <c r="U4064" s="70"/>
      <c r="W4064" s="70"/>
      <c r="Y4064" s="70"/>
    </row>
    <row r="4065" spans="1:25" s="69" customFormat="1" x14ac:dyDescent="0.2">
      <c r="A4065" s="66" t="s">
        <v>20</v>
      </c>
      <c r="B4065" s="66" t="s">
        <v>23</v>
      </c>
      <c r="C4065" s="66" t="s">
        <v>25</v>
      </c>
      <c r="D4065" s="66" t="s">
        <v>300</v>
      </c>
      <c r="E4065" s="86">
        <f>+IF(ISNUMBER(DATA!J520),DATA!J520,"n/a")</f>
        <v>15023.71</v>
      </c>
      <c r="F4065" s="77">
        <f>+IF(ISNUMBER(DATA!K520),DATA!K520,"n/a")</f>
        <v>0.22642430495975099</v>
      </c>
      <c r="G4065" s="86">
        <f>+IF(ISNUMBER(DATA!T520),DATA!T520,"n/a")</f>
        <v>50958.19</v>
      </c>
      <c r="H4065" s="77">
        <f>+IF(ISNUMBER(DATA!U520),DATA!U520,"n/a")</f>
        <v>0.238779904312036</v>
      </c>
      <c r="I4065" s="86">
        <f>+IF(ISNUMBER(DATA!AD520),DATA!AD520,"n/a")</f>
        <v>94312.22</v>
      </c>
      <c r="J4065" s="77">
        <f>+IF(ISNUMBER(DATA!AE520),DATA!AE520,"n/a")</f>
        <v>0.24995868248894301</v>
      </c>
      <c r="K4065" s="86">
        <f>+IF(ISNUMBER(DATA!AN520),DATA!AN520,"n/a")</f>
        <v>158725.01999999999</v>
      </c>
      <c r="L4065" s="77">
        <f>+IF(ISNUMBER(DATA!AO520),DATA!AO520,"n/a")</f>
        <v>0.189225383374822</v>
      </c>
      <c r="M4065" s="66"/>
      <c r="N4065" s="66"/>
      <c r="O4065" s="66"/>
      <c r="P4065" s="66"/>
      <c r="Q4065" s="66"/>
      <c r="S4065" s="70"/>
      <c r="U4065" s="70"/>
      <c r="W4065" s="70"/>
      <c r="Y4065" s="70"/>
    </row>
    <row r="4066" spans="1:25" s="69" customFormat="1" x14ac:dyDescent="0.2">
      <c r="A4066" s="66" t="s">
        <v>20</v>
      </c>
      <c r="B4066" s="66" t="s">
        <v>23</v>
      </c>
      <c r="C4066" s="66" t="s">
        <v>25</v>
      </c>
      <c r="D4066" s="66" t="s">
        <v>301</v>
      </c>
      <c r="E4066" s="86">
        <f>+IF(ISNUMBER(DATA!J521),DATA!J521,"n/a")</f>
        <v>2063.4299999999998</v>
      </c>
      <c r="F4066" s="77">
        <f>+IF(ISNUMBER(DATA!K521),DATA!K521,"n/a")</f>
        <v>4.8869256693217497E-2</v>
      </c>
      <c r="G4066" s="86">
        <f>+IF(ISNUMBER(DATA!T521),DATA!T521,"n/a")</f>
        <v>8634.68</v>
      </c>
      <c r="H4066" s="77">
        <f>+IF(ISNUMBER(DATA!U521),DATA!U521,"n/a")</f>
        <v>0.59673503201909905</v>
      </c>
      <c r="I4066" s="86">
        <f>+IF(ISNUMBER(DATA!AD521),DATA!AD521,"n/a")</f>
        <v>15689.18</v>
      </c>
      <c r="J4066" s="77">
        <f>+IF(ISNUMBER(DATA!AE521),DATA!AE521,"n/a")</f>
        <v>1.4672517719064599</v>
      </c>
      <c r="K4066" s="86">
        <f>+IF(ISNUMBER(DATA!AN521),DATA!AN521,"n/a")</f>
        <v>26906.71</v>
      </c>
      <c r="L4066" s="77">
        <f>+IF(ISNUMBER(DATA!AO521),DATA!AO521,"n/a")</f>
        <v>2.57578983320243</v>
      </c>
      <c r="M4066" s="66"/>
      <c r="N4066" s="66"/>
      <c r="O4066" s="66"/>
      <c r="P4066" s="66"/>
      <c r="Q4066" s="66"/>
      <c r="S4066" s="70"/>
      <c r="U4066" s="70"/>
      <c r="W4066" s="70"/>
      <c r="Y4066" s="70"/>
    </row>
    <row r="4067" spans="1:25" s="69" customFormat="1" x14ac:dyDescent="0.2">
      <c r="A4067" s="66" t="s">
        <v>20</v>
      </c>
      <c r="B4067" s="66" t="s">
        <v>23</v>
      </c>
      <c r="C4067" s="66" t="s">
        <v>25</v>
      </c>
      <c r="D4067" s="66" t="s">
        <v>302</v>
      </c>
      <c r="E4067" s="86">
        <f>+IF(ISNUMBER(DATA!J522),DATA!J522,"n/a")</f>
        <v>30</v>
      </c>
      <c r="F4067" s="77">
        <f>+IF(ISNUMBER(DATA!K522),DATA!K522,"n/a")</f>
        <v>-0.67032967032966995</v>
      </c>
      <c r="G4067" s="86">
        <f>+IF(ISNUMBER(DATA!T522),DATA!T522,"n/a")</f>
        <v>136</v>
      </c>
      <c r="H4067" s="77">
        <f>+IF(ISNUMBER(DATA!U522),DATA!U522,"n/a")</f>
        <v>-0.56129032258064504</v>
      </c>
      <c r="I4067" s="86">
        <f>+IF(ISNUMBER(DATA!AD522),DATA!AD522,"n/a")</f>
        <v>228</v>
      </c>
      <c r="J4067" s="77">
        <f>+IF(ISNUMBER(DATA!AE522),DATA!AE522,"n/a")</f>
        <v>-0.57142857142857095</v>
      </c>
      <c r="K4067" s="86">
        <f>+IF(ISNUMBER(DATA!AN522),DATA!AN522,"n/a")</f>
        <v>486</v>
      </c>
      <c r="L4067" s="77">
        <f>+IF(ISNUMBER(DATA!AO522),DATA!AO522,"n/a")</f>
        <v>-0.76374163251615201</v>
      </c>
      <c r="M4067" s="66"/>
      <c r="N4067" s="66"/>
      <c r="O4067" s="66"/>
      <c r="P4067" s="66"/>
      <c r="Q4067" s="66"/>
      <c r="S4067" s="70"/>
      <c r="U4067" s="70"/>
      <c r="W4067" s="70"/>
      <c r="Y4067" s="70"/>
    </row>
    <row r="4068" spans="1:25" s="69" customFormat="1" x14ac:dyDescent="0.2">
      <c r="A4068" s="66" t="s">
        <v>20</v>
      </c>
      <c r="B4068" s="66" t="s">
        <v>23</v>
      </c>
      <c r="C4068" s="66" t="s">
        <v>25</v>
      </c>
      <c r="D4068" s="66" t="s">
        <v>303</v>
      </c>
      <c r="E4068" s="86">
        <f>+IF(ISNUMBER(DATA!J523),DATA!J523,"n/a")</f>
        <v>2369.89</v>
      </c>
      <c r="F4068" s="77">
        <f>+IF(ISNUMBER(DATA!K523),DATA!K523,"n/a")</f>
        <v>-0.11443059354588</v>
      </c>
      <c r="G4068" s="86">
        <f>+IF(ISNUMBER(DATA!T523),DATA!T523,"n/a")</f>
        <v>8241.7099999999991</v>
      </c>
      <c r="H4068" s="77">
        <f>+IF(ISNUMBER(DATA!U523),DATA!U523,"n/a")</f>
        <v>-4.7394980905619298E-2</v>
      </c>
      <c r="I4068" s="86">
        <f>+IF(ISNUMBER(DATA!AD523),DATA!AD523,"n/a")</f>
        <v>16008.49</v>
      </c>
      <c r="J4068" s="77">
        <f>+IF(ISNUMBER(DATA!AE523),DATA!AE523,"n/a")</f>
        <v>-5.8805234265543203E-2</v>
      </c>
      <c r="K4068" s="86">
        <f>+IF(ISNUMBER(DATA!AN523),DATA!AN523,"n/a")</f>
        <v>28688.92</v>
      </c>
      <c r="L4068" s="77">
        <f>+IF(ISNUMBER(DATA!AO523),DATA!AO523,"n/a")</f>
        <v>0.11250272901104499</v>
      </c>
      <c r="M4068" s="66"/>
      <c r="N4068" s="66"/>
      <c r="O4068" s="66"/>
      <c r="P4068" s="66"/>
      <c r="Q4068" s="66"/>
      <c r="S4068" s="70"/>
      <c r="U4068" s="70"/>
      <c r="W4068" s="70"/>
      <c r="Y4068" s="70"/>
    </row>
    <row r="4069" spans="1:25" s="69" customFormat="1" x14ac:dyDescent="0.2">
      <c r="A4069" s="66" t="s">
        <v>20</v>
      </c>
      <c r="B4069" s="66" t="s">
        <v>23</v>
      </c>
      <c r="C4069" s="66" t="s">
        <v>25</v>
      </c>
      <c r="D4069" s="66" t="s">
        <v>304</v>
      </c>
      <c r="E4069" s="86">
        <f>+IF(ISNUMBER(DATA!J524),DATA!J524,"n/a")</f>
        <v>2696.94</v>
      </c>
      <c r="F4069" s="77">
        <f>+IF(ISNUMBER(DATA!K524),DATA!K524,"n/a")</f>
        <v>-0.57441644679534898</v>
      </c>
      <c r="G4069" s="86">
        <f>+IF(ISNUMBER(DATA!T524),DATA!T524,"n/a")</f>
        <v>8746.4599999999991</v>
      </c>
      <c r="H4069" s="77">
        <f>+IF(ISNUMBER(DATA!U524),DATA!U524,"n/a")</f>
        <v>-0.619973087549755</v>
      </c>
      <c r="I4069" s="86">
        <f>+IF(ISNUMBER(DATA!AD524),DATA!AD524,"n/a")</f>
        <v>15669.34</v>
      </c>
      <c r="J4069" s="77">
        <f>+IF(ISNUMBER(DATA!AE524),DATA!AE524,"n/a")</f>
        <v>-0.64921094884039998</v>
      </c>
      <c r="K4069" s="86">
        <f>+IF(ISNUMBER(DATA!AN524),DATA!AN524,"n/a")</f>
        <v>40273.769999999997</v>
      </c>
      <c r="L4069" s="77">
        <f>+IF(ISNUMBER(DATA!AO524),DATA!AO524,"n/a")</f>
        <v>-0.46119596075273001</v>
      </c>
      <c r="M4069" s="66"/>
      <c r="N4069" s="66"/>
      <c r="O4069" s="66"/>
      <c r="P4069" s="66"/>
      <c r="Q4069" s="66"/>
      <c r="S4069" s="70"/>
      <c r="U4069" s="70"/>
      <c r="W4069" s="70"/>
      <c r="Y4069" s="70"/>
    </row>
    <row r="4070" spans="1:25" s="69" customFormat="1" x14ac:dyDescent="0.2">
      <c r="A4070" s="66" t="s">
        <v>20</v>
      </c>
      <c r="B4070" s="66" t="s">
        <v>23</v>
      </c>
      <c r="C4070" s="66" t="s">
        <v>25</v>
      </c>
      <c r="D4070" s="66" t="s">
        <v>305</v>
      </c>
      <c r="E4070" s="86">
        <f>+IF(ISNUMBER(DATA!J525),DATA!J525,"n/a")</f>
        <v>2696.06</v>
      </c>
      <c r="F4070" s="77" t="str">
        <f>+IF(ISNUMBER(DATA!K525),DATA!K525,"n/a")</f>
        <v>n/a</v>
      </c>
      <c r="G4070" s="86">
        <f>+IF(ISNUMBER(DATA!T525),DATA!T525,"n/a")</f>
        <v>10018.58</v>
      </c>
      <c r="H4070" s="77">
        <f>+IF(ISNUMBER(DATA!U525),DATA!U525,"n/a")</f>
        <v>5008.29</v>
      </c>
      <c r="I4070" s="86">
        <f>+IF(ISNUMBER(DATA!AD525),DATA!AD525,"n/a")</f>
        <v>22123.19</v>
      </c>
      <c r="J4070" s="77">
        <f>+IF(ISNUMBER(DATA!AE525),DATA!AE525,"n/a")</f>
        <v>7373.3966666666702</v>
      </c>
      <c r="K4070" s="86">
        <f>+IF(ISNUMBER(DATA!AN525),DATA!AN525,"n/a")</f>
        <v>25845.41</v>
      </c>
      <c r="L4070" s="77">
        <f>+IF(ISNUMBER(DATA!AO525),DATA!AO525,"n/a")</f>
        <v>8614.1366666666709</v>
      </c>
      <c r="M4070" s="66"/>
      <c r="N4070" s="66"/>
      <c r="O4070" s="66"/>
      <c r="P4070" s="66"/>
      <c r="Q4070" s="66"/>
      <c r="S4070" s="70"/>
      <c r="U4070" s="70"/>
      <c r="W4070" s="70"/>
      <c r="Y4070" s="70"/>
    </row>
    <row r="4071" spans="1:25" s="69" customFormat="1" x14ac:dyDescent="0.2">
      <c r="A4071" s="66" t="s">
        <v>20</v>
      </c>
      <c r="B4071" s="66" t="s">
        <v>23</v>
      </c>
      <c r="C4071" s="66" t="s">
        <v>25</v>
      </c>
      <c r="D4071" s="66" t="s">
        <v>306</v>
      </c>
      <c r="E4071" s="86">
        <f>+IF(ISNUMBER(DATA!J526),DATA!J526,"n/a")</f>
        <v>3939.26</v>
      </c>
      <c r="F4071" s="77">
        <f>+IF(ISNUMBER(DATA!K526),DATA!K526,"n/a")</f>
        <v>-7.2119733172533201E-2</v>
      </c>
      <c r="G4071" s="86">
        <f>+IF(ISNUMBER(DATA!T526),DATA!T526,"n/a")</f>
        <v>14347.66</v>
      </c>
      <c r="H4071" s="77">
        <f>+IF(ISNUMBER(DATA!U526),DATA!U526,"n/a")</f>
        <v>-0.106453949339197</v>
      </c>
      <c r="I4071" s="86">
        <f>+IF(ISNUMBER(DATA!AD526),DATA!AD526,"n/a")</f>
        <v>29043.58</v>
      </c>
      <c r="J4071" s="77">
        <f>+IF(ISNUMBER(DATA!AE526),DATA!AE526,"n/a")</f>
        <v>-0.12798382525316601</v>
      </c>
      <c r="K4071" s="86">
        <f>+IF(ISNUMBER(DATA!AN526),DATA!AN526,"n/a")</f>
        <v>53227.12</v>
      </c>
      <c r="L4071" s="77">
        <f>+IF(ISNUMBER(DATA!AO526),DATA!AO526,"n/a")</f>
        <v>-0.102132815624645</v>
      </c>
      <c r="M4071" s="66"/>
      <c r="N4071" s="66"/>
      <c r="O4071" s="66"/>
      <c r="P4071" s="66"/>
      <c r="Q4071" s="66"/>
      <c r="S4071" s="70"/>
      <c r="U4071" s="70"/>
      <c r="W4071" s="70"/>
      <c r="Y4071" s="70"/>
    </row>
    <row r="4072" spans="1:25" s="69" customFormat="1" x14ac:dyDescent="0.2">
      <c r="A4072" s="66" t="s">
        <v>20</v>
      </c>
      <c r="B4072" s="66" t="s">
        <v>23</v>
      </c>
      <c r="C4072" s="66" t="s">
        <v>25</v>
      </c>
      <c r="D4072" s="66" t="s">
        <v>307</v>
      </c>
      <c r="E4072" s="86">
        <f>+IF(ISNUMBER(DATA!J527),DATA!J527,"n/a")</f>
        <v>4558.46</v>
      </c>
      <c r="F4072" s="77">
        <f>+IF(ISNUMBER(DATA!K527),DATA!K527,"n/a")</f>
        <v>-2.7476665422155801E-2</v>
      </c>
      <c r="G4072" s="86">
        <f>+IF(ISNUMBER(DATA!T527),DATA!T527,"n/a")</f>
        <v>17786.8</v>
      </c>
      <c r="H4072" s="77">
        <f>+IF(ISNUMBER(DATA!U527),DATA!U527,"n/a")</f>
        <v>0.44753707590479203</v>
      </c>
      <c r="I4072" s="86">
        <f>+IF(ISNUMBER(DATA!AD527),DATA!AD527,"n/a")</f>
        <v>35184.61</v>
      </c>
      <c r="J4072" s="77">
        <f>+IF(ISNUMBER(DATA!AE527),DATA!AE527,"n/a")</f>
        <v>1.8634171113550799</v>
      </c>
      <c r="K4072" s="86">
        <f>+IF(ISNUMBER(DATA!AN527),DATA!AN527,"n/a")</f>
        <v>58805.08</v>
      </c>
      <c r="L4072" s="77">
        <f>+IF(ISNUMBER(DATA!AO527),DATA!AO527,"n/a")</f>
        <v>3.7857137625400501</v>
      </c>
      <c r="M4072" s="66"/>
      <c r="N4072" s="66"/>
      <c r="O4072" s="66"/>
      <c r="P4072" s="66"/>
      <c r="Q4072" s="66"/>
      <c r="S4072" s="70"/>
      <c r="U4072" s="70"/>
      <c r="W4072" s="70"/>
      <c r="Y4072" s="70"/>
    </row>
    <row r="4073" spans="1:25" s="69" customFormat="1" x14ac:dyDescent="0.2">
      <c r="A4073" s="66" t="s">
        <v>20</v>
      </c>
      <c r="B4073" s="66" t="s">
        <v>23</v>
      </c>
      <c r="C4073" s="66" t="s">
        <v>25</v>
      </c>
      <c r="D4073" s="66" t="s">
        <v>308</v>
      </c>
      <c r="E4073" s="86">
        <f>+IF(ISNUMBER(DATA!J528),DATA!J528,"n/a")</f>
        <v>3543.3</v>
      </c>
      <c r="F4073" s="77">
        <f>+IF(ISNUMBER(DATA!K528),DATA!K528,"n/a")</f>
        <v>0.132728708389411</v>
      </c>
      <c r="G4073" s="86">
        <f>+IF(ISNUMBER(DATA!T528),DATA!T528,"n/a")</f>
        <v>12257.84</v>
      </c>
      <c r="H4073" s="77">
        <f>+IF(ISNUMBER(DATA!U528),DATA!U528,"n/a")</f>
        <v>8.3724034886856397E-2</v>
      </c>
      <c r="I4073" s="86">
        <f>+IF(ISNUMBER(DATA!AD528),DATA!AD528,"n/a")</f>
        <v>23006.22</v>
      </c>
      <c r="J4073" s="77">
        <f>+IF(ISNUMBER(DATA!AE528),DATA!AE528,"n/a")</f>
        <v>-4.0403922435547197E-2</v>
      </c>
      <c r="K4073" s="86">
        <f>+IF(ISNUMBER(DATA!AN528),DATA!AN528,"n/a")</f>
        <v>39215.269999999997</v>
      </c>
      <c r="L4073" s="77">
        <f>+IF(ISNUMBER(DATA!AO528),DATA!AO528,"n/a")</f>
        <v>-6.5246378525056395E-2</v>
      </c>
      <c r="M4073" s="66"/>
      <c r="N4073" s="66"/>
      <c r="O4073" s="66"/>
      <c r="P4073" s="66"/>
      <c r="Q4073" s="66"/>
      <c r="S4073" s="70"/>
      <c r="U4073" s="70"/>
      <c r="W4073" s="70"/>
      <c r="Y4073" s="70"/>
    </row>
    <row r="4074" spans="1:25" s="69" customFormat="1" x14ac:dyDescent="0.2">
      <c r="A4074" s="66" t="s">
        <v>20</v>
      </c>
      <c r="B4074" s="66" t="s">
        <v>23</v>
      </c>
      <c r="C4074" s="66" t="s">
        <v>25</v>
      </c>
      <c r="D4074" s="66" t="s">
        <v>309</v>
      </c>
      <c r="E4074" s="86">
        <f>+IF(ISNUMBER(DATA!J529),DATA!J529,"n/a")</f>
        <v>3985.47</v>
      </c>
      <c r="F4074" s="77">
        <f>+IF(ISNUMBER(DATA!K529),DATA!K529,"n/a")</f>
        <v>0.22772261977740399</v>
      </c>
      <c r="G4074" s="86">
        <f>+IF(ISNUMBER(DATA!T529),DATA!T529,"n/a")</f>
        <v>13843.46</v>
      </c>
      <c r="H4074" s="77">
        <f>+IF(ISNUMBER(DATA!U529),DATA!U529,"n/a")</f>
        <v>0.18183502325942799</v>
      </c>
      <c r="I4074" s="86">
        <f>+IF(ISNUMBER(DATA!AD529),DATA!AD529,"n/a")</f>
        <v>24863.37</v>
      </c>
      <c r="J4074" s="77">
        <f>+IF(ISNUMBER(DATA!AE529),DATA!AE529,"n/a")</f>
        <v>-5.29466659556476E-2</v>
      </c>
      <c r="K4074" s="86">
        <f>+IF(ISNUMBER(DATA!AN529),DATA!AN529,"n/a")</f>
        <v>42525</v>
      </c>
      <c r="L4074" s="77">
        <f>+IF(ISNUMBER(DATA!AO529),DATA!AO529,"n/a")</f>
        <v>-0.101803047216329</v>
      </c>
      <c r="M4074" s="66"/>
      <c r="N4074" s="66"/>
      <c r="O4074" s="66"/>
      <c r="P4074" s="66"/>
      <c r="Q4074" s="66"/>
      <c r="S4074" s="70"/>
      <c r="U4074" s="70"/>
      <c r="W4074" s="70"/>
      <c r="Y4074" s="70"/>
    </row>
    <row r="4075" spans="1:25" s="69" customFormat="1" x14ac:dyDescent="0.2">
      <c r="A4075" s="66" t="s">
        <v>20</v>
      </c>
      <c r="B4075" s="66" t="s">
        <v>23</v>
      </c>
      <c r="C4075" s="66" t="s">
        <v>25</v>
      </c>
      <c r="D4075" s="66" t="s">
        <v>310</v>
      </c>
      <c r="E4075" s="86">
        <f>+IF(ISNUMBER(DATA!J530),DATA!J530,"n/a")</f>
        <v>5711.07</v>
      </c>
      <c r="F4075" s="77">
        <f>+IF(ISNUMBER(DATA!K530),DATA!K530,"n/a")</f>
        <v>7.3850527705229693E-2</v>
      </c>
      <c r="G4075" s="86">
        <f>+IF(ISNUMBER(DATA!T530),DATA!T530,"n/a")</f>
        <v>18959.5</v>
      </c>
      <c r="H4075" s="77">
        <f>+IF(ISNUMBER(DATA!U530),DATA!U530,"n/a")</f>
        <v>7.9087964493882404E-2</v>
      </c>
      <c r="I4075" s="86">
        <f>+IF(ISNUMBER(DATA!AD530),DATA!AD530,"n/a")</f>
        <v>33807.910000000003</v>
      </c>
      <c r="J4075" s="77">
        <f>+IF(ISNUMBER(DATA!AE530),DATA!AE530,"n/a")</f>
        <v>-9.0926422333669904E-2</v>
      </c>
      <c r="K4075" s="86">
        <f>+IF(ISNUMBER(DATA!AN530),DATA!AN530,"n/a")</f>
        <v>58452</v>
      </c>
      <c r="L4075" s="77">
        <f>+IF(ISNUMBER(DATA!AO530),DATA!AO530,"n/a")</f>
        <v>-3.9293443817107497E-2</v>
      </c>
      <c r="M4075" s="66"/>
      <c r="N4075" s="66"/>
      <c r="O4075" s="66"/>
      <c r="P4075" s="66"/>
      <c r="Q4075" s="66"/>
      <c r="S4075" s="70"/>
      <c r="U4075" s="70"/>
      <c r="W4075" s="70"/>
      <c r="Y4075" s="70"/>
    </row>
    <row r="4076" spans="1:25" s="69" customFormat="1" x14ac:dyDescent="0.2">
      <c r="A4076" s="66" t="s">
        <v>20</v>
      </c>
      <c r="B4076" s="66" t="s">
        <v>23</v>
      </c>
      <c r="C4076" s="66" t="s">
        <v>25</v>
      </c>
      <c r="D4076" s="66" t="s">
        <v>311</v>
      </c>
      <c r="E4076" s="86">
        <f>+IF(ISNUMBER(DATA!J531),DATA!J531,"n/a")</f>
        <v>1261.0899999999999</v>
      </c>
      <c r="F4076" s="77">
        <f>+IF(ISNUMBER(DATA!K531),DATA!K531,"n/a")</f>
        <v>0.40100874318154001</v>
      </c>
      <c r="G4076" s="86">
        <f>+IF(ISNUMBER(DATA!T531),DATA!T531,"n/a")</f>
        <v>4279.78</v>
      </c>
      <c r="H4076" s="77">
        <f>+IF(ISNUMBER(DATA!U531),DATA!U531,"n/a")</f>
        <v>0.88675369104142698</v>
      </c>
      <c r="I4076" s="86">
        <f>+IF(ISNUMBER(DATA!AD531),DATA!AD531,"n/a")</f>
        <v>7694.69</v>
      </c>
      <c r="J4076" s="77">
        <f>+IF(ISNUMBER(DATA!AE531),DATA!AE531,"n/a")</f>
        <v>0.52183862125161695</v>
      </c>
      <c r="K4076" s="86">
        <f>+IF(ISNUMBER(DATA!AN531),DATA!AN531,"n/a")</f>
        <v>13190.85</v>
      </c>
      <c r="L4076" s="77">
        <f>+IF(ISNUMBER(DATA!AO531),DATA!AO531,"n/a")</f>
        <v>0.38032736450851401</v>
      </c>
      <c r="M4076" s="66"/>
      <c r="N4076" s="66"/>
      <c r="O4076" s="66"/>
      <c r="P4076" s="66"/>
      <c r="Q4076" s="66"/>
      <c r="S4076" s="70"/>
      <c r="U4076" s="70"/>
      <c r="W4076" s="70"/>
      <c r="Y4076" s="70"/>
    </row>
    <row r="4077" spans="1:25" s="69" customFormat="1" x14ac:dyDescent="0.2">
      <c r="A4077" s="66" t="s">
        <v>20</v>
      </c>
      <c r="B4077" s="66" t="s">
        <v>23</v>
      </c>
      <c r="C4077" s="66" t="s">
        <v>25</v>
      </c>
      <c r="D4077" s="66" t="s">
        <v>312</v>
      </c>
      <c r="E4077" s="86">
        <f>+IF(ISNUMBER(DATA!J532),DATA!J532,"n/a")</f>
        <v>1079.3699999999999</v>
      </c>
      <c r="F4077" s="77">
        <f>+IF(ISNUMBER(DATA!K532),DATA!K532,"n/a")</f>
        <v>0.49962487495831898</v>
      </c>
      <c r="G4077" s="86">
        <f>+IF(ISNUMBER(DATA!T532),DATA!T532,"n/a")</f>
        <v>3828.9</v>
      </c>
      <c r="H4077" s="77">
        <f>+IF(ISNUMBER(DATA!U532),DATA!U532,"n/a")</f>
        <v>0.75372143086153998</v>
      </c>
      <c r="I4077" s="86">
        <f>+IF(ISNUMBER(DATA!AD532),DATA!AD532,"n/a")</f>
        <v>7187.36</v>
      </c>
      <c r="J4077" s="77">
        <f>+IF(ISNUMBER(DATA!AE532),DATA!AE532,"n/a")</f>
        <v>0.91210147703571298</v>
      </c>
      <c r="K4077" s="86">
        <f>+IF(ISNUMBER(DATA!AN532),DATA!AN532,"n/a")</f>
        <v>11785.3</v>
      </c>
      <c r="L4077" s="77">
        <f>+IF(ISNUMBER(DATA!AO532),DATA!AO532,"n/a")</f>
        <v>1.2166069191734901</v>
      </c>
      <c r="M4077" s="66"/>
      <c r="N4077" s="66"/>
      <c r="O4077" s="66"/>
      <c r="P4077" s="66"/>
      <c r="Q4077" s="66"/>
      <c r="S4077" s="70"/>
      <c r="U4077" s="70"/>
      <c r="W4077" s="70"/>
      <c r="Y4077" s="70"/>
    </row>
    <row r="4078" spans="1:25" s="69" customFormat="1" x14ac:dyDescent="0.2">
      <c r="A4078" s="66" t="s">
        <v>20</v>
      </c>
      <c r="B4078" s="66" t="s">
        <v>23</v>
      </c>
      <c r="C4078" s="66" t="s">
        <v>25</v>
      </c>
      <c r="D4078" s="66" t="s">
        <v>313</v>
      </c>
      <c r="E4078" s="86">
        <f>+IF(ISNUMBER(DATA!J533),DATA!J533,"n/a")</f>
        <v>1757.09</v>
      </c>
      <c r="F4078" s="77">
        <f>+IF(ISNUMBER(DATA!K533),DATA!K533,"n/a")</f>
        <v>0.168479923391012</v>
      </c>
      <c r="G4078" s="86">
        <f>+IF(ISNUMBER(DATA!T533),DATA!T533,"n/a")</f>
        <v>5642.1</v>
      </c>
      <c r="H4078" s="77">
        <f>+IF(ISNUMBER(DATA!U533),DATA!U533,"n/a")</f>
        <v>7.3460946462988105E-2</v>
      </c>
      <c r="I4078" s="86">
        <f>+IF(ISNUMBER(DATA!AD533),DATA!AD533,"n/a")</f>
        <v>10892.81</v>
      </c>
      <c r="J4078" s="77">
        <f>+IF(ISNUMBER(DATA!AE533),DATA!AE533,"n/a")</f>
        <v>-0.16954835542090099</v>
      </c>
      <c r="K4078" s="86">
        <f>+IF(ISNUMBER(DATA!AN533),DATA!AN533,"n/a")</f>
        <v>19403.22</v>
      </c>
      <c r="L4078" s="77">
        <f>+IF(ISNUMBER(DATA!AO533),DATA!AO533,"n/a")</f>
        <v>-8.0909634779049902E-2</v>
      </c>
      <c r="M4078" s="66"/>
      <c r="N4078" s="66"/>
      <c r="O4078" s="66"/>
      <c r="P4078" s="66"/>
      <c r="Q4078" s="66"/>
      <c r="S4078" s="70"/>
      <c r="U4078" s="70"/>
      <c r="W4078" s="70"/>
      <c r="Y4078" s="70"/>
    </row>
    <row r="4079" spans="1:25" s="69" customFormat="1" x14ac:dyDescent="0.2">
      <c r="A4079" s="66" t="s">
        <v>20</v>
      </c>
      <c r="B4079" s="66" t="s">
        <v>23</v>
      </c>
      <c r="C4079" s="66" t="s">
        <v>25</v>
      </c>
      <c r="D4079" s="66" t="s">
        <v>314</v>
      </c>
      <c r="E4079" s="86">
        <f>+IF(ISNUMBER(DATA!J534),DATA!J534,"n/a")</f>
        <v>1936.29</v>
      </c>
      <c r="F4079" s="77">
        <f>+IF(ISNUMBER(DATA!K534),DATA!K534,"n/a")</f>
        <v>-0.15707929929650999</v>
      </c>
      <c r="G4079" s="86">
        <f>+IF(ISNUMBER(DATA!T534),DATA!T534,"n/a")</f>
        <v>6375.86</v>
      </c>
      <c r="H4079" s="77">
        <f>+IF(ISNUMBER(DATA!U534),DATA!U534,"n/a")</f>
        <v>6.1742621675944798E-2</v>
      </c>
      <c r="I4079" s="86">
        <f>+IF(ISNUMBER(DATA!AD534),DATA!AD534,"n/a")</f>
        <v>12358.04</v>
      </c>
      <c r="J4079" s="77">
        <f>+IF(ISNUMBER(DATA!AE534),DATA!AE534,"n/a")</f>
        <v>0.108501473751438</v>
      </c>
      <c r="K4079" s="86">
        <f>+IF(ISNUMBER(DATA!AN534),DATA!AN534,"n/a")</f>
        <v>23135.67</v>
      </c>
      <c r="L4079" s="77">
        <f>+IF(ISNUMBER(DATA!AO534),DATA!AO534,"n/a")</f>
        <v>0.12721605916019799</v>
      </c>
      <c r="M4079" s="66"/>
      <c r="N4079" s="66"/>
      <c r="O4079" s="66"/>
      <c r="P4079" s="66"/>
      <c r="Q4079" s="66"/>
      <c r="S4079" s="70"/>
      <c r="U4079" s="70"/>
      <c r="W4079" s="70"/>
      <c r="Y4079" s="70"/>
    </row>
    <row r="4080" spans="1:25" s="69" customFormat="1" x14ac:dyDescent="0.2">
      <c r="A4080" s="66" t="s">
        <v>20</v>
      </c>
      <c r="B4080" s="66" t="s">
        <v>23</v>
      </c>
      <c r="C4080" s="66" t="s">
        <v>25</v>
      </c>
      <c r="D4080" s="66" t="s">
        <v>315</v>
      </c>
      <c r="E4080" s="86">
        <f>+IF(ISNUMBER(DATA!J535),DATA!J535,"n/a")</f>
        <v>4103.92</v>
      </c>
      <c r="F4080" s="77">
        <f>+IF(ISNUMBER(DATA!K535),DATA!K535,"n/a")</f>
        <v>0.25777928975766401</v>
      </c>
      <c r="G4080" s="86">
        <f>+IF(ISNUMBER(DATA!T535),DATA!T535,"n/a")</f>
        <v>14798.12</v>
      </c>
      <c r="H4080" s="77">
        <f>+IF(ISNUMBER(DATA!U535),DATA!U535,"n/a")</f>
        <v>1.0977714017586699</v>
      </c>
      <c r="I4080" s="86">
        <f>+IF(ISNUMBER(DATA!AD535),DATA!AD535,"n/a")</f>
        <v>30911.02</v>
      </c>
      <c r="J4080" s="77">
        <f>+IF(ISNUMBER(DATA!AE535),DATA!AE535,"n/a")</f>
        <v>3.3819251198929399</v>
      </c>
      <c r="K4080" s="86">
        <f>+IF(ISNUMBER(DATA!AN535),DATA!AN535,"n/a")</f>
        <v>52858.53</v>
      </c>
      <c r="L4080" s="77">
        <f>+IF(ISNUMBER(DATA!AO535),DATA!AO535,"n/a")</f>
        <v>6.4931891735573499</v>
      </c>
      <c r="M4080" s="66"/>
      <c r="N4080" s="66"/>
      <c r="O4080" s="66"/>
      <c r="P4080" s="66"/>
      <c r="Q4080" s="66"/>
      <c r="S4080" s="70"/>
      <c r="U4080" s="70"/>
      <c r="W4080" s="70"/>
      <c r="Y4080" s="70"/>
    </row>
    <row r="4081" spans="1:25" s="69" customFormat="1" x14ac:dyDescent="0.2">
      <c r="A4081" s="66" t="s">
        <v>20</v>
      </c>
      <c r="B4081" s="66" t="s">
        <v>23</v>
      </c>
      <c r="C4081" s="66" t="s">
        <v>25</v>
      </c>
      <c r="D4081" s="66" t="s">
        <v>316</v>
      </c>
      <c r="E4081" s="86">
        <f>+IF(ISNUMBER(DATA!J536),DATA!J536,"n/a")</f>
        <v>3025.94</v>
      </c>
      <c r="F4081" s="77">
        <f>+IF(ISNUMBER(DATA!K536),DATA!K536,"n/a")</f>
        <v>0.63900098038684705</v>
      </c>
      <c r="G4081" s="86">
        <f>+IF(ISNUMBER(DATA!T536),DATA!T536,"n/a")</f>
        <v>9952.51</v>
      </c>
      <c r="H4081" s="77">
        <f>+IF(ISNUMBER(DATA!U536),DATA!U536,"n/a")</f>
        <v>0.43469943779731901</v>
      </c>
      <c r="I4081" s="86">
        <f>+IF(ISNUMBER(DATA!AD536),DATA!AD536,"n/a")</f>
        <v>18011.89</v>
      </c>
      <c r="J4081" s="77">
        <f>+IF(ISNUMBER(DATA!AE536),DATA!AE536,"n/a")</f>
        <v>0.665211185051098</v>
      </c>
      <c r="K4081" s="86">
        <f>+IF(ISNUMBER(DATA!AN536),DATA!AN536,"n/a")</f>
        <v>30291.09</v>
      </c>
      <c r="L4081" s="77">
        <f>+IF(ISNUMBER(DATA!AO536),DATA!AO536,"n/a")</f>
        <v>0.98557055404536398</v>
      </c>
      <c r="M4081" s="66"/>
      <c r="N4081" s="66"/>
      <c r="O4081" s="66"/>
      <c r="P4081" s="66"/>
      <c r="Q4081" s="66"/>
      <c r="S4081" s="70"/>
      <c r="U4081" s="70"/>
      <c r="W4081" s="70"/>
      <c r="Y4081" s="70"/>
    </row>
    <row r="4082" spans="1:25" s="69" customFormat="1" x14ac:dyDescent="0.2">
      <c r="A4082" s="66" t="s">
        <v>20</v>
      </c>
      <c r="B4082" s="66" t="s">
        <v>23</v>
      </c>
      <c r="C4082" s="66" t="s">
        <v>25</v>
      </c>
      <c r="D4082" s="66" t="s">
        <v>317</v>
      </c>
      <c r="E4082" s="86">
        <f>+IF(ISNUMBER(DATA!J537),DATA!J537,"n/a")</f>
        <v>1638.31</v>
      </c>
      <c r="F4082" s="77">
        <f>+IF(ISNUMBER(DATA!K537),DATA!K537,"n/a")</f>
        <v>-0.44966458734333697</v>
      </c>
      <c r="G4082" s="86">
        <f>+IF(ISNUMBER(DATA!T537),DATA!T537,"n/a")</f>
        <v>6064.31</v>
      </c>
      <c r="H4082" s="77">
        <f>+IF(ISNUMBER(DATA!U537),DATA!U537,"n/a")</f>
        <v>-0.340849482456341</v>
      </c>
      <c r="I4082" s="86">
        <f>+IF(ISNUMBER(DATA!AD537),DATA!AD537,"n/a")</f>
        <v>12113.95</v>
      </c>
      <c r="J4082" s="77">
        <f>+IF(ISNUMBER(DATA!AE537),DATA!AE537,"n/a")</f>
        <v>-0.27923915804980798</v>
      </c>
      <c r="K4082" s="86">
        <f>+IF(ISNUMBER(DATA!AN537),DATA!AN537,"n/a")</f>
        <v>23744.7</v>
      </c>
      <c r="L4082" s="77">
        <f>+IF(ISNUMBER(DATA!AO537),DATA!AO537,"n/a")</f>
        <v>-0.12935821394628499</v>
      </c>
      <c r="M4082" s="66"/>
      <c r="N4082" s="66"/>
      <c r="O4082" s="66"/>
      <c r="P4082" s="66"/>
      <c r="Q4082" s="66"/>
      <c r="S4082" s="70"/>
      <c r="U4082" s="70"/>
      <c r="W4082" s="70"/>
      <c r="Y4082" s="70"/>
    </row>
    <row r="4083" spans="1:25" s="69" customFormat="1" x14ac:dyDescent="0.2">
      <c r="A4083" s="66" t="s">
        <v>20</v>
      </c>
      <c r="B4083" s="66" t="s">
        <v>23</v>
      </c>
      <c r="C4083" s="66" t="s">
        <v>25</v>
      </c>
      <c r="D4083" s="66" t="s">
        <v>318</v>
      </c>
      <c r="E4083" s="86">
        <f>+IF(ISNUMBER(DATA!J538),DATA!J538,"n/a")</f>
        <v>1278.99</v>
      </c>
      <c r="F4083" s="77">
        <f>+IF(ISNUMBER(DATA!K538),DATA!K538,"n/a")</f>
        <v>2.34540042250816E-2</v>
      </c>
      <c r="G4083" s="86">
        <f>+IF(ISNUMBER(DATA!T538),DATA!T538,"n/a")</f>
        <v>4386.9399999999996</v>
      </c>
      <c r="H4083" s="77">
        <f>+IF(ISNUMBER(DATA!U538),DATA!U538,"n/a")</f>
        <v>8.3085416044301599E-2</v>
      </c>
      <c r="I4083" s="86">
        <f>+IF(ISNUMBER(DATA!AD538),DATA!AD538,"n/a")</f>
        <v>8217</v>
      </c>
      <c r="J4083" s="77">
        <f>+IF(ISNUMBER(DATA!AE538),DATA!AE538,"n/a")</f>
        <v>8.3168118448526798E-2</v>
      </c>
      <c r="K4083" s="86">
        <f>+IF(ISNUMBER(DATA!AN538),DATA!AN538,"n/a")</f>
        <v>14896.01</v>
      </c>
      <c r="L4083" s="77">
        <f>+IF(ISNUMBER(DATA!AO538),DATA!AO538,"n/a")</f>
        <v>-3.6362166113558601E-2</v>
      </c>
      <c r="M4083" s="66"/>
      <c r="N4083" s="66"/>
      <c r="O4083" s="66"/>
      <c r="P4083" s="66"/>
      <c r="Q4083" s="66"/>
      <c r="S4083" s="70"/>
      <c r="U4083" s="70"/>
      <c r="W4083" s="70"/>
      <c r="Y4083" s="70"/>
    </row>
    <row r="4084" spans="1:25" s="69" customFormat="1" x14ac:dyDescent="0.2">
      <c r="A4084" s="66" t="s">
        <v>20</v>
      </c>
      <c r="B4084" s="66" t="s">
        <v>23</v>
      </c>
      <c r="C4084" s="66" t="s">
        <v>25</v>
      </c>
      <c r="D4084" s="66" t="s">
        <v>344</v>
      </c>
      <c r="E4084" s="86">
        <f>+IF(ISNUMBER(DATA!J539),DATA!J539,"n/a")</f>
        <v>840.89</v>
      </c>
      <c r="F4084" s="77">
        <f>+IF(ISNUMBER(DATA!K539),DATA!K539,"n/a")</f>
        <v>-0.248943828654621</v>
      </c>
      <c r="G4084" s="86">
        <f>+IF(ISNUMBER(DATA!T539),DATA!T539,"n/a")</f>
        <v>3105.47</v>
      </c>
      <c r="H4084" s="77">
        <f>+IF(ISNUMBER(DATA!U539),DATA!U539,"n/a")</f>
        <v>-0.216160550447137</v>
      </c>
      <c r="I4084" s="86">
        <f>+IF(ISNUMBER(DATA!AD539),DATA!AD539,"n/a")</f>
        <v>6386.77</v>
      </c>
      <c r="J4084" s="77">
        <f>+IF(ISNUMBER(DATA!AE539),DATA!AE539,"n/a")</f>
        <v>-0.34403032749338103</v>
      </c>
      <c r="K4084" s="86">
        <f>+IF(ISNUMBER(DATA!AN539),DATA!AN539,"n/a")</f>
        <v>11859.62</v>
      </c>
      <c r="L4084" s="77">
        <f>+IF(ISNUMBER(DATA!AO539),DATA!AO539,"n/a")</f>
        <v>-0.21072358867398699</v>
      </c>
      <c r="M4084" s="66"/>
      <c r="N4084" s="66"/>
      <c r="O4084" s="66"/>
      <c r="P4084" s="66"/>
      <c r="Q4084" s="66"/>
      <c r="S4084" s="70"/>
      <c r="U4084" s="70"/>
      <c r="W4084" s="70"/>
      <c r="Y4084" s="70"/>
    </row>
    <row r="4085" spans="1:25" s="69" customFormat="1" x14ac:dyDescent="0.2">
      <c r="A4085" s="66" t="s">
        <v>20</v>
      </c>
      <c r="B4085" s="66" t="s">
        <v>23</v>
      </c>
      <c r="C4085" s="66" t="s">
        <v>25</v>
      </c>
      <c r="D4085" s="66" t="s">
        <v>345</v>
      </c>
      <c r="E4085" s="86">
        <f>+IF(ISNUMBER(DATA!J540),DATA!J540,"n/a")</f>
        <v>1297.78</v>
      </c>
      <c r="F4085" s="77">
        <f>+IF(ISNUMBER(DATA!K540),DATA!K540,"n/a")</f>
        <v>8.1033950617283992</v>
      </c>
      <c r="G4085" s="86">
        <f>+IF(ISNUMBER(DATA!T540),DATA!T540,"n/a")</f>
        <v>3711.33</v>
      </c>
      <c r="H4085" s="77">
        <f>+IF(ISNUMBER(DATA!U540),DATA!U540,"n/a")</f>
        <v>7.5962153147727802</v>
      </c>
      <c r="I4085" s="86">
        <f>+IF(ISNUMBER(DATA!AD540),DATA!AD540,"n/a")</f>
        <v>7220.31</v>
      </c>
      <c r="J4085" s="77">
        <f>+IF(ISNUMBER(DATA!AE540),DATA!AE540,"n/a")</f>
        <v>9.3561531841652297</v>
      </c>
      <c r="K4085" s="86">
        <f>+IF(ISNUMBER(DATA!AN540),DATA!AN540,"n/a")</f>
        <v>8601.89</v>
      </c>
      <c r="L4085" s="77">
        <f>+IF(ISNUMBER(DATA!AO540),DATA!AO540,"n/a")</f>
        <v>8.1409306823374408</v>
      </c>
      <c r="M4085" s="66"/>
      <c r="N4085" s="66"/>
      <c r="O4085" s="66"/>
      <c r="P4085" s="66"/>
      <c r="Q4085" s="66"/>
      <c r="S4085" s="70"/>
      <c r="U4085" s="70"/>
      <c r="W4085" s="70"/>
      <c r="Y4085" s="70"/>
    </row>
    <row r="4086" spans="1:25" x14ac:dyDescent="0.2">
      <c r="E4086" s="100"/>
      <c r="F4086" s="102"/>
      <c r="G4086" s="100"/>
      <c r="H4086" s="102"/>
      <c r="I4086" s="100"/>
      <c r="J4086" s="102"/>
      <c r="K4086" s="100"/>
      <c r="L4086" s="102"/>
    </row>
    <row r="4087" spans="1:25" s="69" customFormat="1" x14ac:dyDescent="0.2">
      <c r="A4087" s="66" t="s">
        <v>20</v>
      </c>
      <c r="B4087" s="66" t="s">
        <v>23</v>
      </c>
      <c r="C4087" s="66" t="s">
        <v>10</v>
      </c>
      <c r="D4087" s="66" t="s">
        <v>271</v>
      </c>
      <c r="E4087" s="87">
        <f>+IF(ISNUMBER(DATA!L491),DATA!L491,"n/a")</f>
        <v>13.696507764115699</v>
      </c>
      <c r="F4087" s="77">
        <f>+IF(ISNUMBER(DATA!M491),DATA!M491,"n/a")</f>
        <v>-1.4071511753079601E-2</v>
      </c>
      <c r="G4087" s="87">
        <f>+IF(ISNUMBER(DATA!V491),DATA!V491,"n/a")</f>
        <v>13.869762590791799</v>
      </c>
      <c r="H4087" s="77">
        <f>+IF(ISNUMBER(DATA!W491),DATA!W491,"n/a")</f>
        <v>-1.0399532018320201E-2</v>
      </c>
      <c r="I4087" s="87">
        <f>+IF(ISNUMBER(DATA!AF491),DATA!AF491,"n/a")</f>
        <v>13.931968231174</v>
      </c>
      <c r="J4087" s="77">
        <f>+IF(ISNUMBER(DATA!AG491),DATA!AG491,"n/a")</f>
        <v>-8.9399101112140906E-3</v>
      </c>
      <c r="K4087" s="87">
        <f>+IF(ISNUMBER(DATA!AP491),DATA!AP491,"n/a")</f>
        <v>13.9302545835237</v>
      </c>
      <c r="L4087" s="77">
        <f>+IF(ISNUMBER(DATA!AQ491),DATA!AQ491,"n/a")</f>
        <v>-6.3060362895970799E-3</v>
      </c>
      <c r="M4087" s="66"/>
      <c r="N4087" s="66"/>
      <c r="O4087" s="66"/>
      <c r="P4087" s="66"/>
      <c r="Q4087" s="66"/>
      <c r="S4087" s="70"/>
      <c r="U4087" s="70"/>
      <c r="W4087" s="70"/>
      <c r="Y4087" s="70"/>
    </row>
    <row r="4088" spans="1:25" s="69" customFormat="1" x14ac:dyDescent="0.2">
      <c r="A4088" s="66" t="s">
        <v>20</v>
      </c>
      <c r="B4088" s="66" t="s">
        <v>23</v>
      </c>
      <c r="C4088" s="66" t="s">
        <v>10</v>
      </c>
      <c r="D4088" s="66" t="s">
        <v>272</v>
      </c>
      <c r="E4088" s="87">
        <f>+IF(ISNUMBER(DATA!L492),DATA!L492,"n/a")</f>
        <v>13.097464596342601</v>
      </c>
      <c r="F4088" s="77">
        <f>+IF(ISNUMBER(DATA!M492),DATA!M492,"n/a")</f>
        <v>1.06216408522271E-2</v>
      </c>
      <c r="G4088" s="87">
        <f>+IF(ISNUMBER(DATA!V492),DATA!V492,"n/a")</f>
        <v>13.1152607167484</v>
      </c>
      <c r="H4088" s="77">
        <f>+IF(ISNUMBER(DATA!W492),DATA!W492,"n/a")</f>
        <v>1.2840365008613E-2</v>
      </c>
      <c r="I4088" s="87">
        <f>+IF(ISNUMBER(DATA!AF492),DATA!AF492,"n/a")</f>
        <v>12.9713933596411</v>
      </c>
      <c r="J4088" s="77">
        <f>+IF(ISNUMBER(DATA!AG492),DATA!AG492,"n/a")</f>
        <v>4.2331241466384999E-2</v>
      </c>
      <c r="K4088" s="87">
        <f>+IF(ISNUMBER(DATA!AP492),DATA!AP492,"n/a")</f>
        <v>12.9991176201373</v>
      </c>
      <c r="L4088" s="77">
        <f>+IF(ISNUMBER(DATA!AQ492),DATA!AQ492,"n/a")</f>
        <v>5.6817169933327499E-2</v>
      </c>
      <c r="M4088" s="66"/>
      <c r="N4088" s="66"/>
      <c r="O4088" s="66"/>
      <c r="P4088" s="66"/>
      <c r="Q4088" s="66"/>
      <c r="S4088" s="70"/>
      <c r="U4088" s="70"/>
      <c r="W4088" s="70"/>
      <c r="Y4088" s="70"/>
    </row>
    <row r="4089" spans="1:25" s="69" customFormat="1" x14ac:dyDescent="0.2">
      <c r="A4089" s="66" t="s">
        <v>20</v>
      </c>
      <c r="B4089" s="66" t="s">
        <v>23</v>
      </c>
      <c r="C4089" s="66" t="s">
        <v>10</v>
      </c>
      <c r="D4089" s="66" t="s">
        <v>273</v>
      </c>
      <c r="E4089" s="87">
        <f>+IF(ISNUMBER(DATA!L493),DATA!L493,"n/a")</f>
        <v>12.665777727646301</v>
      </c>
      <c r="F4089" s="77">
        <f>+IF(ISNUMBER(DATA!M493),DATA!M493,"n/a")</f>
        <v>-6.6278933884373701E-3</v>
      </c>
      <c r="G4089" s="87">
        <f>+IF(ISNUMBER(DATA!V493),DATA!V493,"n/a")</f>
        <v>13.126757627439799</v>
      </c>
      <c r="H4089" s="77">
        <f>+IF(ISNUMBER(DATA!W493),DATA!W493,"n/a")</f>
        <v>3.0395959911479802E-2</v>
      </c>
      <c r="I4089" s="87">
        <f>+IF(ISNUMBER(DATA!AF493),DATA!AF493,"n/a")</f>
        <v>13.4753215448033</v>
      </c>
      <c r="J4089" s="77">
        <f>+IF(ISNUMBER(DATA!AG493),DATA!AG493,"n/a")</f>
        <v>5.6193751970127603E-2</v>
      </c>
      <c r="K4089" s="87">
        <f>+IF(ISNUMBER(DATA!AP493),DATA!AP493,"n/a")</f>
        <v>13.163101239221399</v>
      </c>
      <c r="L4089" s="77">
        <f>+IF(ISNUMBER(DATA!AQ493),DATA!AQ493,"n/a")</f>
        <v>3.2823529711755499E-2</v>
      </c>
      <c r="M4089" s="66"/>
      <c r="N4089" s="66"/>
      <c r="O4089" s="66"/>
      <c r="P4089" s="66"/>
      <c r="Q4089" s="66"/>
      <c r="S4089" s="70"/>
      <c r="U4089" s="70"/>
      <c r="W4089" s="70"/>
      <c r="Y4089" s="70"/>
    </row>
    <row r="4090" spans="1:25" s="69" customFormat="1" x14ac:dyDescent="0.2">
      <c r="A4090" s="66" t="s">
        <v>20</v>
      </c>
      <c r="B4090" s="66" t="s">
        <v>23</v>
      </c>
      <c r="C4090" s="66" t="s">
        <v>10</v>
      </c>
      <c r="D4090" s="66" t="s">
        <v>274</v>
      </c>
      <c r="E4090" s="87">
        <f>+IF(ISNUMBER(DATA!L494),DATA!L494,"n/a")</f>
        <v>12.9756049960968</v>
      </c>
      <c r="F4090" s="77">
        <f>+IF(ISNUMBER(DATA!M494),DATA!M494,"n/a")</f>
        <v>9.7674682270032908E-3</v>
      </c>
      <c r="G4090" s="87">
        <f>+IF(ISNUMBER(DATA!V494),DATA!V494,"n/a")</f>
        <v>12.957241766467099</v>
      </c>
      <c r="H4090" s="77">
        <f>+IF(ISNUMBER(DATA!W494),DATA!W494,"n/a")</f>
        <v>1.15241276673559E-2</v>
      </c>
      <c r="I4090" s="87">
        <f>+IF(ISNUMBER(DATA!AF494),DATA!AF494,"n/a")</f>
        <v>12.87098365174</v>
      </c>
      <c r="J4090" s="77">
        <f>+IF(ISNUMBER(DATA!AG494),DATA!AG494,"n/a")</f>
        <v>4.9198229030026396E-3</v>
      </c>
      <c r="K4090" s="87">
        <f>+IF(ISNUMBER(DATA!AP494),DATA!AP494,"n/a")</f>
        <v>12.9385024313658</v>
      </c>
      <c r="L4090" s="77">
        <f>+IF(ISNUMBER(DATA!AQ494),DATA!AQ494,"n/a")</f>
        <v>-0.102060401172132</v>
      </c>
      <c r="M4090" s="66"/>
      <c r="N4090" s="66"/>
      <c r="O4090" s="66"/>
      <c r="P4090" s="66"/>
      <c r="Q4090" s="66"/>
      <c r="S4090" s="70"/>
      <c r="U4090" s="70"/>
      <c r="W4090" s="70"/>
      <c r="Y4090" s="70"/>
    </row>
    <row r="4091" spans="1:25" s="69" customFormat="1" x14ac:dyDescent="0.2">
      <c r="A4091" s="66" t="s">
        <v>20</v>
      </c>
      <c r="B4091" s="66" t="s">
        <v>23</v>
      </c>
      <c r="C4091" s="66" t="s">
        <v>10</v>
      </c>
      <c r="D4091" s="66" t="s">
        <v>275</v>
      </c>
      <c r="E4091" s="87">
        <f>+IF(ISNUMBER(DATA!L495),DATA!L495,"n/a")</f>
        <v>14.7742983589158</v>
      </c>
      <c r="F4091" s="77">
        <f>+IF(ISNUMBER(DATA!M495),DATA!M495,"n/a")</f>
        <v>0.123568857758175</v>
      </c>
      <c r="G4091" s="87">
        <f>+IF(ISNUMBER(DATA!V495),DATA!V495,"n/a")</f>
        <v>14.826267284556</v>
      </c>
      <c r="H4091" s="77">
        <f>+IF(ISNUMBER(DATA!W495),DATA!W495,"n/a")</f>
        <v>7.2248330070883202E-2</v>
      </c>
      <c r="I4091" s="87">
        <f>+IF(ISNUMBER(DATA!AF495),DATA!AF495,"n/a")</f>
        <v>14.9037401977199</v>
      </c>
      <c r="J4091" s="77">
        <f>+IF(ISNUMBER(DATA!AG495),DATA!AG495,"n/a")</f>
        <v>4.6422535954984002E-2</v>
      </c>
      <c r="K4091" s="87">
        <f>+IF(ISNUMBER(DATA!AP495),DATA!AP495,"n/a")</f>
        <v>14.509637064299501</v>
      </c>
      <c r="L4091" s="77">
        <f>+IF(ISNUMBER(DATA!AQ495),DATA!AQ495,"n/a")</f>
        <v>7.7654875610342804E-3</v>
      </c>
      <c r="M4091" s="66"/>
      <c r="N4091" s="66"/>
      <c r="O4091" s="66"/>
      <c r="P4091" s="66"/>
      <c r="Q4091" s="66"/>
      <c r="S4091" s="70"/>
      <c r="U4091" s="70"/>
      <c r="W4091" s="70"/>
      <c r="Y4091" s="70"/>
    </row>
    <row r="4092" spans="1:25" s="69" customFormat="1" x14ac:dyDescent="0.2">
      <c r="A4092" s="66" t="s">
        <v>20</v>
      </c>
      <c r="B4092" s="66" t="s">
        <v>23</v>
      </c>
      <c r="C4092" s="66" t="s">
        <v>10</v>
      </c>
      <c r="D4092" s="66" t="s">
        <v>276</v>
      </c>
      <c r="E4092" s="87">
        <f>+IF(ISNUMBER(DATA!L496),DATA!L496,"n/a")</f>
        <v>10.857200573984001</v>
      </c>
      <c r="F4092" s="77">
        <f>+IF(ISNUMBER(DATA!M496),DATA!M496,"n/a")</f>
        <v>-0.127661555224654</v>
      </c>
      <c r="G4092" s="87">
        <f>+IF(ISNUMBER(DATA!V496),DATA!V496,"n/a")</f>
        <v>11.1248494043104</v>
      </c>
      <c r="H4092" s="77">
        <f>+IF(ISNUMBER(DATA!W496),DATA!W496,"n/a")</f>
        <v>-0.102677001622071</v>
      </c>
      <c r="I4092" s="87">
        <f>+IF(ISNUMBER(DATA!AF496),DATA!AF496,"n/a")</f>
        <v>11.9922775355017</v>
      </c>
      <c r="J4092" s="77">
        <f>+IF(ISNUMBER(DATA!AG496),DATA!AG496,"n/a")</f>
        <v>-3.2698141811318998E-2</v>
      </c>
      <c r="K4092" s="87">
        <f>+IF(ISNUMBER(DATA!AP496),DATA!AP496,"n/a")</f>
        <v>12.418075552426201</v>
      </c>
      <c r="L4092" s="77">
        <f>+IF(ISNUMBER(DATA!AQ496),DATA!AQ496,"n/a")</f>
        <v>4.6477054925958498E-3</v>
      </c>
      <c r="M4092" s="66"/>
      <c r="N4092" s="66"/>
      <c r="O4092" s="66"/>
      <c r="P4092" s="66"/>
      <c r="Q4092" s="66"/>
      <c r="S4092" s="70"/>
      <c r="U4092" s="70"/>
      <c r="W4092" s="70"/>
      <c r="Y4092" s="70"/>
    </row>
    <row r="4093" spans="1:25" s="69" customFormat="1" x14ac:dyDescent="0.2">
      <c r="A4093" s="66" t="s">
        <v>20</v>
      </c>
      <c r="B4093" s="66" t="s">
        <v>23</v>
      </c>
      <c r="C4093" s="66" t="s">
        <v>10</v>
      </c>
      <c r="D4093" s="66" t="s">
        <v>277</v>
      </c>
      <c r="E4093" s="87">
        <f>+IF(ISNUMBER(DATA!L497),DATA!L497,"n/a")</f>
        <v>13.9310847589425</v>
      </c>
      <c r="F4093" s="77">
        <f>+IF(ISNUMBER(DATA!M497),DATA!M497,"n/a")</f>
        <v>3.9530861478903098E-2</v>
      </c>
      <c r="G4093" s="87">
        <f>+IF(ISNUMBER(DATA!V497),DATA!V497,"n/a")</f>
        <v>14.211138848845</v>
      </c>
      <c r="H4093" s="77">
        <f>+IF(ISNUMBER(DATA!W497),DATA!W497,"n/a")</f>
        <v>6.0281986400251397E-2</v>
      </c>
      <c r="I4093" s="87">
        <f>+IF(ISNUMBER(DATA!AF497),DATA!AF497,"n/a")</f>
        <v>14.088792378817599</v>
      </c>
      <c r="J4093" s="77">
        <f>+IF(ISNUMBER(DATA!AG497),DATA!AG497,"n/a")</f>
        <v>9.9816462702228104E-2</v>
      </c>
      <c r="K4093" s="87">
        <f>+IF(ISNUMBER(DATA!AP497),DATA!AP497,"n/a")</f>
        <v>13.4044038982804</v>
      </c>
      <c r="L4093" s="77">
        <f>+IF(ISNUMBER(DATA!AQ497),DATA!AQ497,"n/a")</f>
        <v>0.11443151179194801</v>
      </c>
      <c r="M4093" s="66"/>
      <c r="N4093" s="66"/>
      <c r="O4093" s="66"/>
      <c r="P4093" s="66"/>
      <c r="Q4093" s="66"/>
      <c r="S4093" s="70"/>
      <c r="U4093" s="70"/>
      <c r="W4093" s="70"/>
      <c r="Y4093" s="70"/>
    </row>
    <row r="4094" spans="1:25" s="69" customFormat="1" x14ac:dyDescent="0.2">
      <c r="A4094" s="66" t="s">
        <v>20</v>
      </c>
      <c r="B4094" s="66" t="s">
        <v>23</v>
      </c>
      <c r="C4094" s="66" t="s">
        <v>10</v>
      </c>
      <c r="D4094" s="66" t="s">
        <v>278</v>
      </c>
      <c r="E4094" s="87">
        <f>+IF(ISNUMBER(DATA!L498),DATA!L498,"n/a")</f>
        <v>12.824216728507601</v>
      </c>
      <c r="F4094" s="77">
        <f>+IF(ISNUMBER(DATA!M498),DATA!M498,"n/a")</f>
        <v>1.01225570658799E-3</v>
      </c>
      <c r="G4094" s="87">
        <f>+IF(ISNUMBER(DATA!V498),DATA!V498,"n/a")</f>
        <v>12.8328393695607</v>
      </c>
      <c r="H4094" s="77">
        <f>+IF(ISNUMBER(DATA!W498),DATA!W498,"n/a")</f>
        <v>2.4068853389977898E-2</v>
      </c>
      <c r="I4094" s="87">
        <f>+IF(ISNUMBER(DATA!AF498),DATA!AF498,"n/a")</f>
        <v>12.827065365794301</v>
      </c>
      <c r="J4094" s="77">
        <f>+IF(ISNUMBER(DATA!AG498),DATA!AG498,"n/a")</f>
        <v>1.5037974770226699E-2</v>
      </c>
      <c r="K4094" s="87">
        <f>+IF(ISNUMBER(DATA!AP498),DATA!AP498,"n/a")</f>
        <v>12.821691711008199</v>
      </c>
      <c r="L4094" s="77">
        <f>+IF(ISNUMBER(DATA!AQ498),DATA!AQ498,"n/a")</f>
        <v>1.0137078393859E-2</v>
      </c>
      <c r="M4094" s="66"/>
      <c r="N4094" s="66"/>
      <c r="O4094" s="66"/>
      <c r="P4094" s="66"/>
      <c r="Q4094" s="66"/>
      <c r="S4094" s="70"/>
      <c r="U4094" s="70"/>
      <c r="W4094" s="70"/>
      <c r="Y4094" s="70"/>
    </row>
    <row r="4095" spans="1:25" s="69" customFormat="1" x14ac:dyDescent="0.2">
      <c r="A4095" s="66" t="s">
        <v>20</v>
      </c>
      <c r="B4095" s="66" t="s">
        <v>23</v>
      </c>
      <c r="C4095" s="66" t="s">
        <v>10</v>
      </c>
      <c r="D4095" s="66" t="s">
        <v>279</v>
      </c>
      <c r="E4095" s="87">
        <f>+IF(ISNUMBER(DATA!L499),DATA!L499,"n/a")</f>
        <v>14.821468008510699</v>
      </c>
      <c r="F4095" s="77">
        <f>+IF(ISNUMBER(DATA!M499),DATA!M499,"n/a")</f>
        <v>0.244018788580979</v>
      </c>
      <c r="G4095" s="87">
        <f>+IF(ISNUMBER(DATA!V499),DATA!V499,"n/a")</f>
        <v>14.4947315846747</v>
      </c>
      <c r="H4095" s="77">
        <f>+IF(ISNUMBER(DATA!W499),DATA!W499,"n/a")</f>
        <v>0.11302857628077199</v>
      </c>
      <c r="I4095" s="87">
        <f>+IF(ISNUMBER(DATA!AF499),DATA!AF499,"n/a")</f>
        <v>14.378927478414701</v>
      </c>
      <c r="J4095" s="77">
        <f>+IF(ISNUMBER(DATA!AG499),DATA!AG499,"n/a")</f>
        <v>8.6413062350101599E-2</v>
      </c>
      <c r="K4095" s="87">
        <f>+IF(ISNUMBER(DATA!AP499),DATA!AP499,"n/a")</f>
        <v>14.4501707062189</v>
      </c>
      <c r="L4095" s="77">
        <f>+IF(ISNUMBER(DATA!AQ499),DATA!AQ499,"n/a")</f>
        <v>0.14739316134989999</v>
      </c>
      <c r="M4095" s="66"/>
      <c r="N4095" s="66"/>
      <c r="O4095" s="66"/>
      <c r="P4095" s="66"/>
      <c r="Q4095" s="66"/>
      <c r="S4095" s="70"/>
      <c r="U4095" s="70"/>
      <c r="W4095" s="70"/>
      <c r="Y4095" s="70"/>
    </row>
    <row r="4096" spans="1:25" s="69" customFormat="1" x14ac:dyDescent="0.2">
      <c r="A4096" s="66" t="s">
        <v>20</v>
      </c>
      <c r="B4096" s="66" t="s">
        <v>23</v>
      </c>
      <c r="C4096" s="66" t="s">
        <v>10</v>
      </c>
      <c r="D4096" s="66" t="s">
        <v>280</v>
      </c>
      <c r="E4096" s="87">
        <f>+IF(ISNUMBER(DATA!L500),DATA!L500,"n/a")</f>
        <v>14.359944564999401</v>
      </c>
      <c r="F4096" s="77" t="str">
        <f>+IF(ISNUMBER(DATA!M500),DATA!M500,"n/a")</f>
        <v>n/a</v>
      </c>
      <c r="G4096" s="87">
        <f>+IF(ISNUMBER(DATA!V500),DATA!V500,"n/a")</f>
        <v>14.359941881583699</v>
      </c>
      <c r="H4096" s="77" t="str">
        <f>+IF(ISNUMBER(DATA!W500),DATA!W500,"n/a")</f>
        <v>n/a</v>
      </c>
      <c r="I4096" s="87">
        <f>+IF(ISNUMBER(DATA!AF500),DATA!AF500,"n/a")</f>
        <v>14.359989829769701</v>
      </c>
      <c r="J4096" s="77" t="str">
        <f>+IF(ISNUMBER(DATA!AG500),DATA!AG500,"n/a")</f>
        <v>n/a</v>
      </c>
      <c r="K4096" s="87">
        <f>+IF(ISNUMBER(DATA!AP500),DATA!AP500,"n/a")</f>
        <v>14.3599804513108</v>
      </c>
      <c r="L4096" s="77">
        <f>+IF(ISNUMBER(DATA!AQ500),DATA!AQ500,"n/a")</f>
        <v>-1.33112642775681E-3</v>
      </c>
      <c r="M4096" s="66"/>
      <c r="N4096" s="66"/>
      <c r="O4096" s="66"/>
      <c r="P4096" s="66"/>
      <c r="Q4096" s="66"/>
      <c r="S4096" s="70"/>
      <c r="U4096" s="70"/>
      <c r="W4096" s="70"/>
      <c r="Y4096" s="70"/>
    </row>
    <row r="4097" spans="1:25" s="69" customFormat="1" x14ac:dyDescent="0.2">
      <c r="A4097" s="66" t="s">
        <v>20</v>
      </c>
      <c r="B4097" s="66" t="s">
        <v>23</v>
      </c>
      <c r="C4097" s="66" t="s">
        <v>10</v>
      </c>
      <c r="D4097" s="66" t="s">
        <v>281</v>
      </c>
      <c r="E4097" s="87">
        <f>+IF(ISNUMBER(DATA!L501),DATA!L501,"n/a")</f>
        <v>13.9724475100432</v>
      </c>
      <c r="F4097" s="77">
        <f>+IF(ISNUMBER(DATA!M501),DATA!M501,"n/a")</f>
        <v>3.4361329399779099E-3</v>
      </c>
      <c r="G4097" s="87">
        <f>+IF(ISNUMBER(DATA!V501),DATA!V501,"n/a")</f>
        <v>13.9922365020429</v>
      </c>
      <c r="H4097" s="77">
        <f>+IF(ISNUMBER(DATA!W501),DATA!W501,"n/a")</f>
        <v>4.1437947680284699E-3</v>
      </c>
      <c r="I4097" s="87">
        <f>+IF(ISNUMBER(DATA!AF501),DATA!AF501,"n/a")</f>
        <v>13.904243790590099</v>
      </c>
      <c r="J4097" s="77">
        <f>+IF(ISNUMBER(DATA!AG501),DATA!AG501,"n/a")</f>
        <v>8.2780593100657399E-2</v>
      </c>
      <c r="K4097" s="87">
        <f>+IF(ISNUMBER(DATA!AP501),DATA!AP501,"n/a")</f>
        <v>13.889192143156899</v>
      </c>
      <c r="L4097" s="77">
        <f>+IF(ISNUMBER(DATA!AQ501),DATA!AQ501,"n/a")</f>
        <v>0.129473166768446</v>
      </c>
      <c r="M4097" s="66"/>
      <c r="N4097" s="66"/>
      <c r="O4097" s="66"/>
      <c r="P4097" s="66"/>
      <c r="Q4097" s="66"/>
      <c r="S4097" s="70"/>
      <c r="U4097" s="70"/>
      <c r="W4097" s="70"/>
      <c r="Y4097" s="70"/>
    </row>
    <row r="4098" spans="1:25" s="69" customFormat="1" x14ac:dyDescent="0.2">
      <c r="A4098" s="66" t="s">
        <v>20</v>
      </c>
      <c r="B4098" s="66" t="s">
        <v>23</v>
      </c>
      <c r="C4098" s="66" t="s">
        <v>10</v>
      </c>
      <c r="D4098" s="66" t="s">
        <v>282</v>
      </c>
      <c r="E4098" s="87">
        <f>+IF(ISNUMBER(DATA!L502),DATA!L502,"n/a")</f>
        <v>13.568520138209299</v>
      </c>
      <c r="F4098" s="77">
        <f>+IF(ISNUMBER(DATA!M502),DATA!M502,"n/a")</f>
        <v>0.34124208505140402</v>
      </c>
      <c r="G4098" s="87">
        <f>+IF(ISNUMBER(DATA!V502),DATA!V502,"n/a")</f>
        <v>13.433490659619199</v>
      </c>
      <c r="H4098" s="77">
        <f>+IF(ISNUMBER(DATA!W502),DATA!W502,"n/a")</f>
        <v>0.36492122038797697</v>
      </c>
      <c r="I4098" s="87">
        <f>+IF(ISNUMBER(DATA!AF502),DATA!AF502,"n/a")</f>
        <v>13.3894153740217</v>
      </c>
      <c r="J4098" s="77">
        <f>+IF(ISNUMBER(DATA!AG502),DATA!AG502,"n/a")</f>
        <v>0.386904096012615</v>
      </c>
      <c r="K4098" s="87">
        <f>+IF(ISNUMBER(DATA!AP502),DATA!AP502,"n/a")</f>
        <v>13.1611886694799</v>
      </c>
      <c r="L4098" s="77">
        <f>+IF(ISNUMBER(DATA!AQ502),DATA!AQ502,"n/a")</f>
        <v>0.19803658672112201</v>
      </c>
      <c r="M4098" s="66"/>
      <c r="N4098" s="66"/>
      <c r="O4098" s="66"/>
      <c r="P4098" s="66"/>
      <c r="Q4098" s="66"/>
      <c r="S4098" s="70"/>
      <c r="U4098" s="70"/>
      <c r="W4098" s="70"/>
      <c r="Y4098" s="70"/>
    </row>
    <row r="4099" spans="1:25" s="69" customFormat="1" x14ac:dyDescent="0.2">
      <c r="A4099" s="66" t="s">
        <v>20</v>
      </c>
      <c r="B4099" s="66" t="s">
        <v>23</v>
      </c>
      <c r="C4099" s="66" t="s">
        <v>10</v>
      </c>
      <c r="D4099" s="66" t="s">
        <v>283</v>
      </c>
      <c r="E4099" s="87">
        <f>+IF(ISNUMBER(DATA!L503),DATA!L503,"n/a")</f>
        <v>14.423727067067</v>
      </c>
      <c r="F4099" s="77">
        <f>+IF(ISNUMBER(DATA!M503),DATA!M503,"n/a")</f>
        <v>5.3626965397575402E-2</v>
      </c>
      <c r="G4099" s="87">
        <f>+IF(ISNUMBER(DATA!V503),DATA!V503,"n/a")</f>
        <v>14.4660012088579</v>
      </c>
      <c r="H4099" s="77">
        <f>+IF(ISNUMBER(DATA!W503),DATA!W503,"n/a")</f>
        <v>6.9354705537600495E-2</v>
      </c>
      <c r="I4099" s="87">
        <f>+IF(ISNUMBER(DATA!AF503),DATA!AF503,"n/a")</f>
        <v>14.4409389235094</v>
      </c>
      <c r="J4099" s="77">
        <f>+IF(ISNUMBER(DATA!AG503),DATA!AG503,"n/a")</f>
        <v>8.0931994416756206E-2</v>
      </c>
      <c r="K4099" s="87">
        <f>+IF(ISNUMBER(DATA!AP503),DATA!AP503,"n/a")</f>
        <v>14.4580383349792</v>
      </c>
      <c r="L4099" s="77">
        <f>+IF(ISNUMBER(DATA!AQ503),DATA!AQ503,"n/a")</f>
        <v>3.6362514044802202E-2</v>
      </c>
      <c r="M4099" s="66"/>
      <c r="N4099" s="66"/>
      <c r="O4099" s="66"/>
      <c r="P4099" s="66"/>
      <c r="Q4099" s="66"/>
      <c r="S4099" s="70"/>
      <c r="U4099" s="70"/>
      <c r="W4099" s="70"/>
      <c r="Y4099" s="70"/>
    </row>
    <row r="4100" spans="1:25" s="69" customFormat="1" x14ac:dyDescent="0.2">
      <c r="A4100" s="66" t="s">
        <v>20</v>
      </c>
      <c r="B4100" s="66" t="s">
        <v>23</v>
      </c>
      <c r="C4100" s="66" t="s">
        <v>10</v>
      </c>
      <c r="D4100" s="66" t="s">
        <v>284</v>
      </c>
      <c r="E4100" s="87">
        <f>+IF(ISNUMBER(DATA!L504),DATA!L504,"n/a")</f>
        <v>13.967353438837501</v>
      </c>
      <c r="F4100" s="77">
        <f>+IF(ISNUMBER(DATA!M504),DATA!M504,"n/a")</f>
        <v>1.98051526962562E-4</v>
      </c>
      <c r="G4100" s="87">
        <f>+IF(ISNUMBER(DATA!V504),DATA!V504,"n/a")</f>
        <v>14.0775566940705</v>
      </c>
      <c r="H4100" s="77">
        <f>+IF(ISNUMBER(DATA!W504),DATA!W504,"n/a")</f>
        <v>1.7959949112686401E-2</v>
      </c>
      <c r="I4100" s="87">
        <f>+IF(ISNUMBER(DATA!AF504),DATA!AF504,"n/a")</f>
        <v>13.721269229717199</v>
      </c>
      <c r="J4100" s="77">
        <f>+IF(ISNUMBER(DATA!AG504),DATA!AG504,"n/a")</f>
        <v>5.9762117714660098E-2</v>
      </c>
      <c r="K4100" s="87">
        <f>+IF(ISNUMBER(DATA!AP504),DATA!AP504,"n/a")</f>
        <v>13.701777840869401</v>
      </c>
      <c r="L4100" s="77">
        <f>+IF(ISNUMBER(DATA!AQ504),DATA!AQ504,"n/a")</f>
        <v>0.102192580989357</v>
      </c>
      <c r="M4100" s="66"/>
      <c r="N4100" s="66"/>
      <c r="O4100" s="66"/>
      <c r="P4100" s="66"/>
      <c r="Q4100" s="66"/>
      <c r="S4100" s="70"/>
      <c r="U4100" s="70"/>
      <c r="W4100" s="70"/>
      <c r="Y4100" s="70"/>
    </row>
    <row r="4101" spans="1:25" s="69" customFormat="1" x14ac:dyDescent="0.2">
      <c r="A4101" s="66" t="s">
        <v>20</v>
      </c>
      <c r="B4101" s="66" t="s">
        <v>23</v>
      </c>
      <c r="C4101" s="66" t="s">
        <v>10</v>
      </c>
      <c r="D4101" s="66" t="s">
        <v>285</v>
      </c>
      <c r="E4101" s="87">
        <f>+IF(ISNUMBER(DATA!L505),DATA!L505,"n/a")</f>
        <v>17.1957104557641</v>
      </c>
      <c r="F4101" s="77">
        <f>+IF(ISNUMBER(DATA!M505),DATA!M505,"n/a")</f>
        <v>1.00920582675863E-2</v>
      </c>
      <c r="G4101" s="87">
        <f>+IF(ISNUMBER(DATA!V505),DATA!V505,"n/a")</f>
        <v>17.098496583143501</v>
      </c>
      <c r="H4101" s="77">
        <f>+IF(ISNUMBER(DATA!W505),DATA!W505,"n/a")</f>
        <v>-6.2383297407535396E-4</v>
      </c>
      <c r="I4101" s="87">
        <f>+IF(ISNUMBER(DATA!AF505),DATA!AF505,"n/a")</f>
        <v>17.105960843920499</v>
      </c>
      <c r="J4101" s="77">
        <f>+IF(ISNUMBER(DATA!AG505),DATA!AG505,"n/a")</f>
        <v>-9.0514903574872296E-3</v>
      </c>
      <c r="K4101" s="87">
        <f>+IF(ISNUMBER(DATA!AP505),DATA!AP505,"n/a")</f>
        <v>16.756192391371499</v>
      </c>
      <c r="L4101" s="77">
        <f>+IF(ISNUMBER(DATA!AQ505),DATA!AQ505,"n/a")</f>
        <v>-4.8690474305209397E-2</v>
      </c>
      <c r="M4101" s="66"/>
      <c r="N4101" s="66"/>
      <c r="O4101" s="66"/>
      <c r="P4101" s="66"/>
      <c r="Q4101" s="66"/>
      <c r="S4101" s="70"/>
      <c r="U4101" s="70"/>
      <c r="W4101" s="70"/>
      <c r="Y4101" s="70"/>
    </row>
    <row r="4102" spans="1:25" s="69" customFormat="1" x14ac:dyDescent="0.2">
      <c r="A4102" s="66" t="s">
        <v>20</v>
      </c>
      <c r="B4102" s="66" t="s">
        <v>23</v>
      </c>
      <c r="C4102" s="66" t="s">
        <v>10</v>
      </c>
      <c r="D4102" s="66" t="s">
        <v>286</v>
      </c>
      <c r="E4102" s="87">
        <f>+IF(ISNUMBER(DATA!L506),DATA!L506,"n/a")</f>
        <v>10.7636808417948</v>
      </c>
      <c r="F4102" s="77">
        <f>+IF(ISNUMBER(DATA!M506),DATA!M506,"n/a")</f>
        <v>-0.12431977290548001</v>
      </c>
      <c r="G4102" s="87">
        <f>+IF(ISNUMBER(DATA!V506),DATA!V506,"n/a")</f>
        <v>11.1314841726164</v>
      </c>
      <c r="H4102" s="77">
        <f>+IF(ISNUMBER(DATA!W506),DATA!W506,"n/a")</f>
        <v>-0.118114728269146</v>
      </c>
      <c r="I4102" s="87">
        <f>+IF(ISNUMBER(DATA!AF506),DATA!AF506,"n/a")</f>
        <v>11.940636514469199</v>
      </c>
      <c r="J4102" s="77">
        <f>+IF(ISNUMBER(DATA!AG506),DATA!AG506,"n/a")</f>
        <v>-7.0535459648261203E-2</v>
      </c>
      <c r="K4102" s="87">
        <f>+IF(ISNUMBER(DATA!AP506),DATA!AP506,"n/a")</f>
        <v>12.262113514694599</v>
      </c>
      <c r="L4102" s="77">
        <f>+IF(ISNUMBER(DATA!AQ506),DATA!AQ506,"n/a")</f>
        <v>-2.72812846620933E-2</v>
      </c>
      <c r="M4102" s="66"/>
      <c r="N4102" s="66"/>
      <c r="O4102" s="66"/>
      <c r="P4102" s="66"/>
      <c r="Q4102" s="66"/>
      <c r="S4102" s="70"/>
      <c r="U4102" s="70"/>
      <c r="W4102" s="70"/>
      <c r="Y4102" s="70"/>
    </row>
    <row r="4103" spans="1:25" s="69" customFormat="1" x14ac:dyDescent="0.2">
      <c r="A4103" s="66" t="s">
        <v>20</v>
      </c>
      <c r="B4103" s="66" t="s">
        <v>23</v>
      </c>
      <c r="C4103" s="66" t="s">
        <v>10</v>
      </c>
      <c r="D4103" s="66" t="s">
        <v>287</v>
      </c>
      <c r="E4103" s="87">
        <f>+IF(ISNUMBER(DATA!L507),DATA!L507,"n/a")</f>
        <v>16.367425897035901</v>
      </c>
      <c r="F4103" s="77">
        <f>+IF(ISNUMBER(DATA!M507),DATA!M507,"n/a")</f>
        <v>3.03515524481952E-3</v>
      </c>
      <c r="G4103" s="87">
        <f>+IF(ISNUMBER(DATA!V507),DATA!V507,"n/a")</f>
        <v>16.354188384543299</v>
      </c>
      <c r="H4103" s="77">
        <f>+IF(ISNUMBER(DATA!W507),DATA!W507,"n/a")</f>
        <v>1.12824149844579E-2</v>
      </c>
      <c r="I4103" s="87">
        <f>+IF(ISNUMBER(DATA!AF507),DATA!AF507,"n/a")</f>
        <v>16.326795307734098</v>
      </c>
      <c r="J4103" s="77">
        <f>+IF(ISNUMBER(DATA!AG507),DATA!AG507,"n/a")</f>
        <v>1.4668516605547299E-2</v>
      </c>
      <c r="K4103" s="87">
        <f>+IF(ISNUMBER(DATA!AP507),DATA!AP507,"n/a")</f>
        <v>16.3388778643607</v>
      </c>
      <c r="L4103" s="77">
        <f>+IF(ISNUMBER(DATA!AQ507),DATA!AQ507,"n/a")</f>
        <v>1.7327100241677999E-2</v>
      </c>
      <c r="M4103" s="66"/>
      <c r="N4103" s="66"/>
      <c r="O4103" s="66"/>
      <c r="P4103" s="66"/>
      <c r="Q4103" s="66"/>
      <c r="S4103" s="70"/>
      <c r="U4103" s="70"/>
      <c r="W4103" s="70"/>
      <c r="Y4103" s="70"/>
    </row>
    <row r="4104" spans="1:25" s="69" customFormat="1" x14ac:dyDescent="0.2">
      <c r="A4104" s="66" t="s">
        <v>20</v>
      </c>
      <c r="B4104" s="66" t="s">
        <v>23</v>
      </c>
      <c r="C4104" s="66" t="s">
        <v>10</v>
      </c>
      <c r="D4104" s="66" t="s">
        <v>288</v>
      </c>
      <c r="E4104" s="87">
        <f>+IF(ISNUMBER(DATA!L508),DATA!L508,"n/a")</f>
        <v>12.8811636955471</v>
      </c>
      <c r="F4104" s="77">
        <f>+IF(ISNUMBER(DATA!M508),DATA!M508,"n/a")</f>
        <v>0.15843779558695301</v>
      </c>
      <c r="G4104" s="87">
        <f>+IF(ISNUMBER(DATA!V508),DATA!V508,"n/a")</f>
        <v>12.8963350747704</v>
      </c>
      <c r="H4104" s="77">
        <f>+IF(ISNUMBER(DATA!W508),DATA!W508,"n/a")</f>
        <v>0.23897928168528701</v>
      </c>
      <c r="I4104" s="87">
        <f>+IF(ISNUMBER(DATA!AF508),DATA!AF508,"n/a")</f>
        <v>12.7303613205095</v>
      </c>
      <c r="J4104" s="77">
        <f>+IF(ISNUMBER(DATA!AG508),DATA!AG508,"n/a")</f>
        <v>0.34062754402886097</v>
      </c>
      <c r="K4104" s="87">
        <f>+IF(ISNUMBER(DATA!AP508),DATA!AP508,"n/a")</f>
        <v>12.5822165378143</v>
      </c>
      <c r="L4104" s="77">
        <f>+IF(ISNUMBER(DATA!AQ508),DATA!AQ508,"n/a")</f>
        <v>0.12104972860126501</v>
      </c>
      <c r="M4104" s="66"/>
      <c r="N4104" s="66"/>
      <c r="O4104" s="66"/>
      <c r="P4104" s="66"/>
      <c r="Q4104" s="66"/>
      <c r="S4104" s="70"/>
      <c r="U4104" s="70"/>
      <c r="W4104" s="70"/>
      <c r="Y4104" s="70"/>
    </row>
    <row r="4105" spans="1:25" s="69" customFormat="1" x14ac:dyDescent="0.2">
      <c r="A4105" s="66" t="s">
        <v>20</v>
      </c>
      <c r="B4105" s="66" t="s">
        <v>23</v>
      </c>
      <c r="C4105" s="66" t="s">
        <v>10</v>
      </c>
      <c r="D4105" s="66" t="s">
        <v>289</v>
      </c>
      <c r="E4105" s="87">
        <f>+IF(ISNUMBER(DATA!L509),DATA!L509,"n/a")</f>
        <v>14.1327274558569</v>
      </c>
      <c r="F4105" s="77">
        <f>+IF(ISNUMBER(DATA!M509),DATA!M509,"n/a")</f>
        <v>1.1783813743697301E-2</v>
      </c>
      <c r="G4105" s="87">
        <f>+IF(ISNUMBER(DATA!V509),DATA!V509,"n/a")</f>
        <v>14.061563862188001</v>
      </c>
      <c r="H4105" s="77">
        <f>+IF(ISNUMBER(DATA!W509),DATA!W509,"n/a")</f>
        <v>4.5740202323582297E-3</v>
      </c>
      <c r="I4105" s="87">
        <f>+IF(ISNUMBER(DATA!AF509),DATA!AF509,"n/a")</f>
        <v>13.967123202444</v>
      </c>
      <c r="J4105" s="77">
        <f>+IF(ISNUMBER(DATA!AG509),DATA!AG509,"n/a")</f>
        <v>1.8764234370463401E-2</v>
      </c>
      <c r="K4105" s="87">
        <f>+IF(ISNUMBER(DATA!AP509),DATA!AP509,"n/a")</f>
        <v>14.0024605497614</v>
      </c>
      <c r="L4105" s="77">
        <f>+IF(ISNUMBER(DATA!AQ509),DATA!AQ509,"n/a")</f>
        <v>1.6131009481795799E-2</v>
      </c>
      <c r="M4105" s="66"/>
      <c r="N4105" s="66"/>
      <c r="O4105" s="66"/>
      <c r="P4105" s="66"/>
      <c r="Q4105" s="66"/>
      <c r="S4105" s="70"/>
      <c r="U4105" s="70"/>
      <c r="W4105" s="70"/>
      <c r="Y4105" s="70"/>
    </row>
    <row r="4106" spans="1:25" s="69" customFormat="1" x14ac:dyDescent="0.2">
      <c r="A4106" s="66" t="s">
        <v>20</v>
      </c>
      <c r="B4106" s="66" t="s">
        <v>23</v>
      </c>
      <c r="C4106" s="66" t="s">
        <v>10</v>
      </c>
      <c r="D4106" s="66" t="s">
        <v>290</v>
      </c>
      <c r="E4106" s="87">
        <f>+IF(ISNUMBER(DATA!L510),DATA!L510,"n/a")</f>
        <v>14.788082249265599</v>
      </c>
      <c r="F4106" s="77">
        <f>+IF(ISNUMBER(DATA!M510),DATA!M510,"n/a")</f>
        <v>1.3416727653964601E-3</v>
      </c>
      <c r="G4106" s="87">
        <f>+IF(ISNUMBER(DATA!V510),DATA!V510,"n/a")</f>
        <v>14.8384982935154</v>
      </c>
      <c r="H4106" s="77">
        <f>+IF(ISNUMBER(DATA!W510),DATA!W510,"n/a")</f>
        <v>-9.7349811190382603E-3</v>
      </c>
      <c r="I4106" s="87">
        <f>+IF(ISNUMBER(DATA!AF510),DATA!AF510,"n/a")</f>
        <v>14.775376654999199</v>
      </c>
      <c r="J4106" s="77">
        <f>+IF(ISNUMBER(DATA!AG510),DATA!AG510,"n/a")</f>
        <v>1.18276295986994E-2</v>
      </c>
      <c r="K4106" s="87">
        <f>+IF(ISNUMBER(DATA!AP510),DATA!AP510,"n/a")</f>
        <v>14.528094283339</v>
      </c>
      <c r="L4106" s="77">
        <f>+IF(ISNUMBER(DATA!AQ510),DATA!AQ510,"n/a")</f>
        <v>-4.69969475166905E-2</v>
      </c>
      <c r="M4106" s="66"/>
      <c r="N4106" s="66"/>
      <c r="O4106" s="66"/>
      <c r="P4106" s="66"/>
      <c r="Q4106" s="66"/>
      <c r="S4106" s="70"/>
      <c r="U4106" s="70"/>
      <c r="W4106" s="70"/>
      <c r="Y4106" s="70"/>
    </row>
    <row r="4107" spans="1:25" s="69" customFormat="1" x14ac:dyDescent="0.2">
      <c r="A4107" s="66" t="s">
        <v>20</v>
      </c>
      <c r="B4107" s="66" t="s">
        <v>23</v>
      </c>
      <c r="C4107" s="66" t="s">
        <v>10</v>
      </c>
      <c r="D4107" s="66" t="s">
        <v>291</v>
      </c>
      <c r="E4107" s="87">
        <f>+IF(ISNUMBER(DATA!L511),DATA!L511,"n/a")</f>
        <v>15.6420433959986</v>
      </c>
      <c r="F4107" s="77">
        <f>+IF(ISNUMBER(DATA!M511),DATA!M511,"n/a")</f>
        <v>3.1473309864860001E-2</v>
      </c>
      <c r="G4107" s="87">
        <f>+IF(ISNUMBER(DATA!V511),DATA!V511,"n/a")</f>
        <v>15.894683950227</v>
      </c>
      <c r="H4107" s="77">
        <f>+IF(ISNUMBER(DATA!W511),DATA!W511,"n/a")</f>
        <v>4.3908903338606801E-2</v>
      </c>
      <c r="I4107" s="87">
        <f>+IF(ISNUMBER(DATA!AF511),DATA!AF511,"n/a")</f>
        <v>16.231233965401799</v>
      </c>
      <c r="J4107" s="77">
        <f>+IF(ISNUMBER(DATA!AG511),DATA!AG511,"n/a")</f>
        <v>1.9361591482182701E-2</v>
      </c>
      <c r="K4107" s="87">
        <f>+IF(ISNUMBER(DATA!AP511),DATA!AP511,"n/a")</f>
        <v>16.415130811609298</v>
      </c>
      <c r="L4107" s="77">
        <f>+IF(ISNUMBER(DATA!AQ511),DATA!AQ511,"n/a")</f>
        <v>-5.3525275070026301E-2</v>
      </c>
      <c r="M4107" s="66"/>
      <c r="N4107" s="66"/>
      <c r="O4107" s="66"/>
      <c r="P4107" s="66"/>
      <c r="Q4107" s="66"/>
      <c r="S4107" s="70"/>
      <c r="U4107" s="70"/>
      <c r="W4107" s="70"/>
      <c r="Y4107" s="70"/>
    </row>
    <row r="4108" spans="1:25" s="69" customFormat="1" x14ac:dyDescent="0.2">
      <c r="A4108" s="66" t="s">
        <v>20</v>
      </c>
      <c r="B4108" s="66" t="s">
        <v>23</v>
      </c>
      <c r="C4108" s="66" t="s">
        <v>10</v>
      </c>
      <c r="D4108" s="66" t="s">
        <v>292</v>
      </c>
      <c r="E4108" s="87">
        <f>+IF(ISNUMBER(DATA!L512),DATA!L512,"n/a")</f>
        <v>13.658280654076201</v>
      </c>
      <c r="F4108" s="77">
        <f>+IF(ISNUMBER(DATA!M512),DATA!M512,"n/a")</f>
        <v>7.9782792175464093E-3</v>
      </c>
      <c r="G4108" s="87">
        <f>+IF(ISNUMBER(DATA!V512),DATA!V512,"n/a")</f>
        <v>13.774290822752301</v>
      </c>
      <c r="H4108" s="77">
        <f>+IF(ISNUMBER(DATA!W512),DATA!W512,"n/a")</f>
        <v>1.37052243230398E-2</v>
      </c>
      <c r="I4108" s="87">
        <f>+IF(ISNUMBER(DATA!AF512),DATA!AF512,"n/a")</f>
        <v>13.708807456315199</v>
      </c>
      <c r="J4108" s="77">
        <f>+IF(ISNUMBER(DATA!AG512),DATA!AG512,"n/a")</f>
        <v>5.4058359255329001E-2</v>
      </c>
      <c r="K4108" s="87">
        <f>+IF(ISNUMBER(DATA!AP512),DATA!AP512,"n/a")</f>
        <v>13.569205179828399</v>
      </c>
      <c r="L4108" s="77">
        <f>+IF(ISNUMBER(DATA!AQ512),DATA!AQ512,"n/a")</f>
        <v>6.1362729731147501E-2</v>
      </c>
      <c r="M4108" s="66"/>
      <c r="N4108" s="66"/>
      <c r="O4108" s="66"/>
      <c r="P4108" s="66"/>
      <c r="Q4108" s="66"/>
      <c r="S4108" s="70"/>
      <c r="U4108" s="70"/>
      <c r="W4108" s="70"/>
      <c r="Y4108" s="70"/>
    </row>
    <row r="4109" spans="1:25" s="69" customFormat="1" x14ac:dyDescent="0.2">
      <c r="A4109" s="66" t="s">
        <v>20</v>
      </c>
      <c r="B4109" s="66" t="s">
        <v>23</v>
      </c>
      <c r="C4109" s="66" t="s">
        <v>10</v>
      </c>
      <c r="D4109" s="66" t="s">
        <v>293</v>
      </c>
      <c r="E4109" s="87">
        <f>+IF(ISNUMBER(DATA!L513),DATA!L513,"n/a")</f>
        <v>16.3461992109651</v>
      </c>
      <c r="F4109" s="77">
        <f>+IF(ISNUMBER(DATA!M513),DATA!M513,"n/a")</f>
        <v>0.20309933756065701</v>
      </c>
      <c r="G4109" s="87">
        <f>+IF(ISNUMBER(DATA!V513),DATA!V513,"n/a")</f>
        <v>16.070165185189101</v>
      </c>
      <c r="H4109" s="77">
        <f>+IF(ISNUMBER(DATA!W513),DATA!W513,"n/a")</f>
        <v>0.17515212615683701</v>
      </c>
      <c r="I4109" s="87">
        <f>+IF(ISNUMBER(DATA!AF513),DATA!AF513,"n/a")</f>
        <v>15.4799756559015</v>
      </c>
      <c r="J4109" s="77">
        <f>+IF(ISNUMBER(DATA!AG513),DATA!AG513,"n/a")</f>
        <v>0.185380223323065</v>
      </c>
      <c r="K4109" s="87">
        <f>+IF(ISNUMBER(DATA!AP513),DATA!AP513,"n/a")</f>
        <v>15.386303293887201</v>
      </c>
      <c r="L4109" s="77">
        <f>+IF(ISNUMBER(DATA!AQ513),DATA!AQ513,"n/a")</f>
        <v>0.16568628349918599</v>
      </c>
      <c r="M4109" s="66"/>
      <c r="N4109" s="66"/>
      <c r="O4109" s="66"/>
      <c r="P4109" s="66"/>
      <c r="Q4109" s="66"/>
      <c r="S4109" s="70"/>
      <c r="U4109" s="70"/>
      <c r="W4109" s="70"/>
      <c r="Y4109" s="70"/>
    </row>
    <row r="4110" spans="1:25" s="69" customFormat="1" x14ac:dyDescent="0.2">
      <c r="A4110" s="66" t="s">
        <v>20</v>
      </c>
      <c r="B4110" s="66" t="s">
        <v>23</v>
      </c>
      <c r="C4110" s="66" t="s">
        <v>10</v>
      </c>
      <c r="D4110" s="66" t="s">
        <v>294</v>
      </c>
      <c r="E4110" s="87">
        <f>+IF(ISNUMBER(DATA!L514),DATA!L514,"n/a")</f>
        <v>13.231915667030201</v>
      </c>
      <c r="F4110" s="77">
        <f>+IF(ISNUMBER(DATA!M514),DATA!M514,"n/a")</f>
        <v>-1.07970172241853E-2</v>
      </c>
      <c r="G4110" s="87">
        <f>+IF(ISNUMBER(DATA!V514),DATA!V514,"n/a")</f>
        <v>13.240155095116901</v>
      </c>
      <c r="H4110" s="77">
        <f>+IF(ISNUMBER(DATA!W514),DATA!W514,"n/a")</f>
        <v>-2.6390862071262902E-3</v>
      </c>
      <c r="I4110" s="87">
        <f>+IF(ISNUMBER(DATA!AF514),DATA!AF514,"n/a")</f>
        <v>13.2498610510715</v>
      </c>
      <c r="J4110" s="77">
        <f>+IF(ISNUMBER(DATA!AG514),DATA!AG514,"n/a")</f>
        <v>1.3443179690558599E-2</v>
      </c>
      <c r="K4110" s="87">
        <f>+IF(ISNUMBER(DATA!AP514),DATA!AP514,"n/a")</f>
        <v>13.025647805394</v>
      </c>
      <c r="L4110" s="77">
        <f>+IF(ISNUMBER(DATA!AQ514),DATA!AQ514,"n/a")</f>
        <v>-0.112899386771912</v>
      </c>
      <c r="M4110" s="66"/>
      <c r="N4110" s="66"/>
      <c r="O4110" s="66"/>
      <c r="P4110" s="66"/>
      <c r="Q4110" s="66"/>
      <c r="S4110" s="70"/>
      <c r="U4110" s="70"/>
      <c r="W4110" s="70"/>
      <c r="Y4110" s="70"/>
    </row>
    <row r="4111" spans="1:25" s="69" customFormat="1" x14ac:dyDescent="0.2">
      <c r="A4111" s="66" t="s">
        <v>20</v>
      </c>
      <c r="B4111" s="66" t="s">
        <v>23</v>
      </c>
      <c r="C4111" s="66" t="s">
        <v>10</v>
      </c>
      <c r="D4111" s="66" t="s">
        <v>295</v>
      </c>
      <c r="E4111" s="87">
        <f>+IF(ISNUMBER(DATA!L515),DATA!L515,"n/a")</f>
        <v>12.882122443511699</v>
      </c>
      <c r="F4111" s="77">
        <f>+IF(ISNUMBER(DATA!M515),DATA!M515,"n/a")</f>
        <v>3.6898895059287798E-3</v>
      </c>
      <c r="G4111" s="87">
        <f>+IF(ISNUMBER(DATA!V515),DATA!V515,"n/a")</f>
        <v>12.8849349374757</v>
      </c>
      <c r="H4111" s="77">
        <f>+IF(ISNUMBER(DATA!W515),DATA!W515,"n/a")</f>
        <v>2.9543732493589599E-3</v>
      </c>
      <c r="I4111" s="87">
        <f>+IF(ISNUMBER(DATA!AF515),DATA!AF515,"n/a")</f>
        <v>12.878570827279001</v>
      </c>
      <c r="J4111" s="77">
        <f>+IF(ISNUMBER(DATA!AG515),DATA!AG515,"n/a")</f>
        <v>2.6425748549347202E-3</v>
      </c>
      <c r="K4111" s="87">
        <f>+IF(ISNUMBER(DATA!AP515),DATA!AP515,"n/a")</f>
        <v>12.870705538828499</v>
      </c>
      <c r="L4111" s="77">
        <f>+IF(ISNUMBER(DATA!AQ515),DATA!AQ515,"n/a")</f>
        <v>5.32568084674271E-3</v>
      </c>
      <c r="M4111" s="66"/>
      <c r="N4111" s="66"/>
      <c r="O4111" s="66"/>
      <c r="P4111" s="66"/>
      <c r="Q4111" s="66"/>
      <c r="S4111" s="70"/>
      <c r="U4111" s="70"/>
      <c r="W4111" s="70"/>
      <c r="Y4111" s="70"/>
    </row>
    <row r="4112" spans="1:25" s="69" customFormat="1" x14ac:dyDescent="0.2">
      <c r="A4112" s="66" t="s">
        <v>20</v>
      </c>
      <c r="B4112" s="66" t="s">
        <v>23</v>
      </c>
      <c r="C4112" s="66" t="s">
        <v>10</v>
      </c>
      <c r="D4112" s="66" t="s">
        <v>296</v>
      </c>
      <c r="E4112" s="87">
        <f>+IF(ISNUMBER(DATA!L516),DATA!L516,"n/a")</f>
        <v>13.875186651050001</v>
      </c>
      <c r="F4112" s="77">
        <f>+IF(ISNUMBER(DATA!M516),DATA!M516,"n/a")</f>
        <v>0.100169644823246</v>
      </c>
      <c r="G4112" s="87">
        <f>+IF(ISNUMBER(DATA!V516),DATA!V516,"n/a")</f>
        <v>13.9303194196166</v>
      </c>
      <c r="H4112" s="77">
        <f>+IF(ISNUMBER(DATA!W516),DATA!W516,"n/a")</f>
        <v>0.10308406388576399</v>
      </c>
      <c r="I4112" s="87">
        <f>+IF(ISNUMBER(DATA!AF516),DATA!AF516,"n/a")</f>
        <v>13.902387273542001</v>
      </c>
      <c r="J4112" s="77">
        <f>+IF(ISNUMBER(DATA!AG516),DATA!AG516,"n/a")</f>
        <v>9.9834950431644504E-2</v>
      </c>
      <c r="K4112" s="87">
        <f>+IF(ISNUMBER(DATA!AP516),DATA!AP516,"n/a")</f>
        <v>13.792238402531501</v>
      </c>
      <c r="L4112" s="77">
        <f>+IF(ISNUMBER(DATA!AQ516),DATA!AQ516,"n/a")</f>
        <v>9.2722763699212202E-2</v>
      </c>
      <c r="M4112" s="66"/>
      <c r="N4112" s="66"/>
      <c r="O4112" s="66"/>
      <c r="P4112" s="66"/>
      <c r="Q4112" s="66"/>
      <c r="S4112" s="70"/>
      <c r="U4112" s="70"/>
      <c r="W4112" s="70"/>
      <c r="Y4112" s="70"/>
    </row>
    <row r="4113" spans="1:25" s="69" customFormat="1" x14ac:dyDescent="0.2">
      <c r="A4113" s="66" t="s">
        <v>20</v>
      </c>
      <c r="B4113" s="66" t="s">
        <v>23</v>
      </c>
      <c r="C4113" s="66" t="s">
        <v>10</v>
      </c>
      <c r="D4113" s="66" t="s">
        <v>297</v>
      </c>
      <c r="E4113" s="87">
        <f>+IF(ISNUMBER(DATA!L517),DATA!L517,"n/a")</f>
        <v>16.321759211101199</v>
      </c>
      <c r="F4113" s="77">
        <f>+IF(ISNUMBER(DATA!M517),DATA!M517,"n/a")</f>
        <v>0.19461325923116199</v>
      </c>
      <c r="G4113" s="87">
        <f>+IF(ISNUMBER(DATA!V517),DATA!V517,"n/a")</f>
        <v>16.0725007949037</v>
      </c>
      <c r="H4113" s="77">
        <f>+IF(ISNUMBER(DATA!W517),DATA!W517,"n/a")</f>
        <v>0.16342097564181499</v>
      </c>
      <c r="I4113" s="87">
        <f>+IF(ISNUMBER(DATA!AF517),DATA!AF517,"n/a")</f>
        <v>15.5038061004071</v>
      </c>
      <c r="J4113" s="77">
        <f>+IF(ISNUMBER(DATA!AG517),DATA!AG517,"n/a")</f>
        <v>0.17153758916272399</v>
      </c>
      <c r="K4113" s="87">
        <f>+IF(ISNUMBER(DATA!AP517),DATA!AP517,"n/a")</f>
        <v>15.387246589289299</v>
      </c>
      <c r="L4113" s="77">
        <f>+IF(ISNUMBER(DATA!AQ517),DATA!AQ517,"n/a")</f>
        <v>0.15459852212507699</v>
      </c>
      <c r="M4113" s="66"/>
      <c r="N4113" s="66"/>
      <c r="O4113" s="66"/>
      <c r="P4113" s="66"/>
      <c r="Q4113" s="66"/>
      <c r="S4113" s="70"/>
      <c r="U4113" s="70"/>
      <c r="W4113" s="70"/>
      <c r="Y4113" s="70"/>
    </row>
    <row r="4114" spans="1:25" s="69" customFormat="1" x14ac:dyDescent="0.2">
      <c r="A4114" s="66" t="s">
        <v>20</v>
      </c>
      <c r="B4114" s="66" t="s">
        <v>23</v>
      </c>
      <c r="C4114" s="66" t="s">
        <v>10</v>
      </c>
      <c r="D4114" s="66" t="s">
        <v>298</v>
      </c>
      <c r="E4114" s="87">
        <f>+IF(ISNUMBER(DATA!L518),DATA!L518,"n/a")</f>
        <v>12.5581513458608</v>
      </c>
      <c r="F4114" s="77">
        <f>+IF(ISNUMBER(DATA!M518),DATA!M518,"n/a")</f>
        <v>-5.7713840885328296E-3</v>
      </c>
      <c r="G4114" s="87">
        <f>+IF(ISNUMBER(DATA!V518),DATA!V518,"n/a")</f>
        <v>12.5895385422129</v>
      </c>
      <c r="H4114" s="77">
        <f>+IF(ISNUMBER(DATA!W518),DATA!W518,"n/a")</f>
        <v>-1.7106001769506599E-3</v>
      </c>
      <c r="I4114" s="87">
        <f>+IF(ISNUMBER(DATA!AF518),DATA!AF518,"n/a")</f>
        <v>12.5598052851182</v>
      </c>
      <c r="J4114" s="77">
        <f>+IF(ISNUMBER(DATA!AG518),DATA!AG518,"n/a")</f>
        <v>-3.4085320725064702E-3</v>
      </c>
      <c r="K4114" s="87">
        <f>+IF(ISNUMBER(DATA!AP518),DATA!AP518,"n/a")</f>
        <v>12.5673729488609</v>
      </c>
      <c r="L4114" s="77">
        <f>+IF(ISNUMBER(DATA!AQ518),DATA!AQ518,"n/a")</f>
        <v>-0.143980955638636</v>
      </c>
      <c r="M4114" s="66"/>
      <c r="N4114" s="66"/>
      <c r="O4114" s="66"/>
      <c r="P4114" s="66"/>
      <c r="Q4114" s="66"/>
      <c r="S4114" s="70"/>
      <c r="U4114" s="70"/>
      <c r="W4114" s="70"/>
      <c r="Y4114" s="70"/>
    </row>
    <row r="4115" spans="1:25" s="69" customFormat="1" x14ac:dyDescent="0.2">
      <c r="A4115" s="66" t="s">
        <v>20</v>
      </c>
      <c r="B4115" s="66" t="s">
        <v>23</v>
      </c>
      <c r="C4115" s="66" t="s">
        <v>10</v>
      </c>
      <c r="D4115" s="66" t="s">
        <v>299</v>
      </c>
      <c r="E4115" s="87">
        <f>+IF(ISNUMBER(DATA!L519),DATA!L519,"n/a")</f>
        <v>14.270956097376899</v>
      </c>
      <c r="F4115" s="77">
        <f>+IF(ISNUMBER(DATA!M519),DATA!M519,"n/a")</f>
        <v>8.9910227275154103E-3</v>
      </c>
      <c r="G4115" s="87">
        <f>+IF(ISNUMBER(DATA!V519),DATA!V519,"n/a")</f>
        <v>14.684219705939899</v>
      </c>
      <c r="H4115" s="77">
        <f>+IF(ISNUMBER(DATA!W519),DATA!W519,"n/a")</f>
        <v>2.3984063358388201E-2</v>
      </c>
      <c r="I4115" s="87">
        <f>+IF(ISNUMBER(DATA!AF519),DATA!AF519,"n/a")</f>
        <v>15.0637506111189</v>
      </c>
      <c r="J4115" s="77">
        <f>+IF(ISNUMBER(DATA!AG519),DATA!AG519,"n/a")</f>
        <v>9.0023920781790705E-3</v>
      </c>
      <c r="K4115" s="87">
        <f>+IF(ISNUMBER(DATA!AP519),DATA!AP519,"n/a")</f>
        <v>14.793334738528801</v>
      </c>
      <c r="L4115" s="77">
        <f>+IF(ISNUMBER(DATA!AQ519),DATA!AQ519,"n/a")</f>
        <v>-1.0317319313734899E-2</v>
      </c>
      <c r="M4115" s="66"/>
      <c r="N4115" s="66"/>
      <c r="O4115" s="66"/>
      <c r="P4115" s="66"/>
      <c r="Q4115" s="66"/>
      <c r="S4115" s="70"/>
      <c r="U4115" s="70"/>
      <c r="W4115" s="70"/>
      <c r="Y4115" s="70"/>
    </row>
    <row r="4116" spans="1:25" s="69" customFormat="1" x14ac:dyDescent="0.2">
      <c r="A4116" s="66" t="s">
        <v>20</v>
      </c>
      <c r="B4116" s="66" t="s">
        <v>23</v>
      </c>
      <c r="C4116" s="66" t="s">
        <v>10</v>
      </c>
      <c r="D4116" s="66" t="s">
        <v>300</v>
      </c>
      <c r="E4116" s="87">
        <f>+IF(ISNUMBER(DATA!L520),DATA!L520,"n/a")</f>
        <v>13.4354176843111</v>
      </c>
      <c r="F4116" s="77">
        <f>+IF(ISNUMBER(DATA!M520),DATA!M520,"n/a")</f>
        <v>4.0543894431129997E-2</v>
      </c>
      <c r="G4116" s="87">
        <f>+IF(ISNUMBER(DATA!V520),DATA!V520,"n/a")</f>
        <v>13.4676438653637</v>
      </c>
      <c r="H4116" s="77">
        <f>+IF(ISNUMBER(DATA!W520),DATA!W520,"n/a")</f>
        <v>4.0660403594480997E-2</v>
      </c>
      <c r="I4116" s="87">
        <f>+IF(ISNUMBER(DATA!AF520),DATA!AF520,"n/a")</f>
        <v>13.443125254214401</v>
      </c>
      <c r="J4116" s="77">
        <f>+IF(ISNUMBER(DATA!AG520),DATA!AG520,"n/a")</f>
        <v>4.0015720042914198E-2</v>
      </c>
      <c r="K4116" s="87">
        <f>+IF(ISNUMBER(DATA!AP520),DATA!AP520,"n/a")</f>
        <v>13.201928742033299</v>
      </c>
      <c r="L4116" s="77">
        <f>+IF(ISNUMBER(DATA!AQ520),DATA!AQ520,"n/a")</f>
        <v>2.2170289791222601E-2</v>
      </c>
      <c r="M4116" s="66"/>
      <c r="N4116" s="66"/>
      <c r="O4116" s="66"/>
      <c r="P4116" s="66"/>
      <c r="Q4116" s="66"/>
      <c r="S4116" s="70"/>
      <c r="U4116" s="70"/>
      <c r="W4116" s="70"/>
      <c r="Y4116" s="70"/>
    </row>
    <row r="4117" spans="1:25" s="69" customFormat="1" x14ac:dyDescent="0.2">
      <c r="A4117" s="66" t="s">
        <v>20</v>
      </c>
      <c r="B4117" s="66" t="s">
        <v>23</v>
      </c>
      <c r="C4117" s="66" t="s">
        <v>10</v>
      </c>
      <c r="D4117" s="66" t="s">
        <v>301</v>
      </c>
      <c r="E4117" s="87">
        <f>+IF(ISNUMBER(DATA!L521),DATA!L521,"n/a")</f>
        <v>15.8120987866793</v>
      </c>
      <c r="F4117" s="77">
        <f>+IF(ISNUMBER(DATA!M521),DATA!M521,"n/a")</f>
        <v>2.95232548561007E-2</v>
      </c>
      <c r="G4117" s="87">
        <f>+IF(ISNUMBER(DATA!V521),DATA!V521,"n/a")</f>
        <v>15.707824998146499</v>
      </c>
      <c r="H4117" s="77">
        <f>+IF(ISNUMBER(DATA!W521),DATA!W521,"n/a")</f>
        <v>0.160892546586267</v>
      </c>
      <c r="I4117" s="87">
        <f>+IF(ISNUMBER(DATA!AF521),DATA!AF521,"n/a")</f>
        <v>15.5618952134247</v>
      </c>
      <c r="J4117" s="77">
        <f>+IF(ISNUMBER(DATA!AG521),DATA!AG521,"n/a")</f>
        <v>0.17112834722711401</v>
      </c>
      <c r="K4117" s="87">
        <f>+IF(ISNUMBER(DATA!AP521),DATA!AP521,"n/a")</f>
        <v>15.649650572872099</v>
      </c>
      <c r="L4117" s="77">
        <f>+IF(ISNUMBER(DATA!AQ521),DATA!AQ521,"n/a")</f>
        <v>0.169929327304116</v>
      </c>
      <c r="M4117" s="66"/>
      <c r="N4117" s="66"/>
      <c r="O4117" s="66"/>
      <c r="P4117" s="66"/>
      <c r="Q4117" s="66"/>
      <c r="S4117" s="70"/>
      <c r="U4117" s="70"/>
      <c r="W4117" s="70"/>
      <c r="Y4117" s="70"/>
    </row>
    <row r="4118" spans="1:25" s="69" customFormat="1" x14ac:dyDescent="0.2">
      <c r="A4118" s="66" t="s">
        <v>20</v>
      </c>
      <c r="B4118" s="66" t="s">
        <v>23</v>
      </c>
      <c r="C4118" s="66" t="s">
        <v>10</v>
      </c>
      <c r="D4118" s="66" t="s">
        <v>302</v>
      </c>
      <c r="E4118" s="87">
        <f>+IF(ISNUMBER(DATA!L522),DATA!L522,"n/a")</f>
        <v>12.5442902881537</v>
      </c>
      <c r="F4118" s="77">
        <f>+IF(ISNUMBER(DATA!M522),DATA!M522,"n/a")</f>
        <v>3.9842652933897299E-2</v>
      </c>
      <c r="G4118" s="87">
        <f>+IF(ISNUMBER(DATA!V522),DATA!V522,"n/a")</f>
        <v>12.359680075276399</v>
      </c>
      <c r="H4118" s="77">
        <f>+IF(ISNUMBER(DATA!W522),DATA!W522,"n/a")</f>
        <v>-7.6692641731904397E-3</v>
      </c>
      <c r="I4118" s="87">
        <f>+IF(ISNUMBER(DATA!AF522),DATA!AF522,"n/a")</f>
        <v>12.3901515151515</v>
      </c>
      <c r="J4118" s="77">
        <f>+IF(ISNUMBER(DATA!AG522),DATA!AG522,"n/a")</f>
        <v>-7.7160426253451804E-3</v>
      </c>
      <c r="K4118" s="87">
        <f>+IF(ISNUMBER(DATA!AP522),DATA!AP522,"n/a")</f>
        <v>12.4006186652626</v>
      </c>
      <c r="L4118" s="77">
        <f>+IF(ISNUMBER(DATA!AQ522),DATA!AQ522,"n/a")</f>
        <v>-0.119250591217367</v>
      </c>
      <c r="M4118" s="66"/>
      <c r="N4118" s="66"/>
      <c r="O4118" s="66"/>
      <c r="P4118" s="66"/>
      <c r="Q4118" s="66"/>
      <c r="S4118" s="70"/>
      <c r="U4118" s="70"/>
      <c r="W4118" s="70"/>
      <c r="Y4118" s="70"/>
    </row>
    <row r="4119" spans="1:25" s="69" customFormat="1" x14ac:dyDescent="0.2">
      <c r="A4119" s="66" t="s">
        <v>20</v>
      </c>
      <c r="B4119" s="66" t="s">
        <v>23</v>
      </c>
      <c r="C4119" s="66" t="s">
        <v>10</v>
      </c>
      <c r="D4119" s="66" t="s">
        <v>303</v>
      </c>
      <c r="E4119" s="87">
        <f>+IF(ISNUMBER(DATA!L523),DATA!L523,"n/a")</f>
        <v>14.959393886564399</v>
      </c>
      <c r="F4119" s="77">
        <f>+IF(ISNUMBER(DATA!M523),DATA!M523,"n/a")</f>
        <v>4.1570307873958899E-2</v>
      </c>
      <c r="G4119" s="87">
        <f>+IF(ISNUMBER(DATA!V523),DATA!V523,"n/a")</f>
        <v>14.862247263280601</v>
      </c>
      <c r="H4119" s="77">
        <f>+IF(ISNUMBER(DATA!W523),DATA!W523,"n/a")</f>
        <v>2.56086874156406E-2</v>
      </c>
      <c r="I4119" s="87">
        <f>+IF(ISNUMBER(DATA!AF523),DATA!AF523,"n/a")</f>
        <v>14.7782482531181</v>
      </c>
      <c r="J4119" s="77">
        <f>+IF(ISNUMBER(DATA!AG523),DATA!AG523,"n/a")</f>
        <v>0.10712913992239199</v>
      </c>
      <c r="K4119" s="87">
        <f>+IF(ISNUMBER(DATA!AP523),DATA!AP523,"n/a")</f>
        <v>14.8312104041051</v>
      </c>
      <c r="L4119" s="77">
        <f>+IF(ISNUMBER(DATA!AQ523),DATA!AQ523,"n/a")</f>
        <v>0.144964631391093</v>
      </c>
      <c r="M4119" s="66"/>
      <c r="N4119" s="66"/>
      <c r="O4119" s="66"/>
      <c r="P4119" s="66"/>
      <c r="Q4119" s="66"/>
      <c r="S4119" s="70"/>
      <c r="U4119" s="70"/>
      <c r="W4119" s="70"/>
      <c r="Y4119" s="70"/>
    </row>
    <row r="4120" spans="1:25" s="69" customFormat="1" x14ac:dyDescent="0.2">
      <c r="A4120" s="66" t="s">
        <v>20</v>
      </c>
      <c r="B4120" s="66" t="s">
        <v>23</v>
      </c>
      <c r="C4120" s="66" t="s">
        <v>10</v>
      </c>
      <c r="D4120" s="66" t="s">
        <v>304</v>
      </c>
      <c r="E4120" s="87">
        <f>+IF(ISNUMBER(DATA!L524),DATA!L524,"n/a")</f>
        <v>11.917235621129199</v>
      </c>
      <c r="F4120" s="77">
        <f>+IF(ISNUMBER(DATA!M524),DATA!M524,"n/a")</f>
        <v>-2.7582422789178E-2</v>
      </c>
      <c r="G4120" s="87">
        <f>+IF(ISNUMBER(DATA!V524),DATA!V524,"n/a")</f>
        <v>12.1719812788282</v>
      </c>
      <c r="H4120" s="77">
        <f>+IF(ISNUMBER(DATA!W524),DATA!W524,"n/a")</f>
        <v>-1.8036020218260999E-2</v>
      </c>
      <c r="I4120" s="87">
        <f>+IF(ISNUMBER(DATA!AF524),DATA!AF524,"n/a")</f>
        <v>12.40043174921</v>
      </c>
      <c r="J4120" s="77">
        <f>+IF(ISNUMBER(DATA!AG524),DATA!AG524,"n/a")</f>
        <v>-9.1793847243179204E-3</v>
      </c>
      <c r="K4120" s="87">
        <f>+IF(ISNUMBER(DATA!AP524),DATA!AP524,"n/a")</f>
        <v>12.336770296267201</v>
      </c>
      <c r="L4120" s="77">
        <f>+IF(ISNUMBER(DATA!AQ524),DATA!AQ524,"n/a")</f>
        <v>-3.52326855250075E-3</v>
      </c>
      <c r="M4120" s="66"/>
      <c r="N4120" s="66"/>
      <c r="O4120" s="66"/>
      <c r="P4120" s="66"/>
      <c r="Q4120" s="66"/>
      <c r="S4120" s="70"/>
      <c r="U4120" s="70"/>
      <c r="W4120" s="70"/>
      <c r="Y4120" s="70"/>
    </row>
    <row r="4121" spans="1:25" s="69" customFormat="1" x14ac:dyDescent="0.2">
      <c r="A4121" s="66" t="s">
        <v>20</v>
      </c>
      <c r="B4121" s="66" t="s">
        <v>23</v>
      </c>
      <c r="C4121" s="66" t="s">
        <v>10</v>
      </c>
      <c r="D4121" s="66" t="s">
        <v>305</v>
      </c>
      <c r="E4121" s="87">
        <f>+IF(ISNUMBER(DATA!L525),DATA!L525,"n/a")</f>
        <v>16.590005648045999</v>
      </c>
      <c r="F4121" s="77" t="str">
        <f>+IF(ISNUMBER(DATA!M525),DATA!M525,"n/a")</f>
        <v>n/a</v>
      </c>
      <c r="G4121" s="87">
        <f>+IF(ISNUMBER(DATA!V525),DATA!V525,"n/a")</f>
        <v>16.090695070896601</v>
      </c>
      <c r="H4121" s="77">
        <f>+IF(ISNUMBER(DATA!W525),DATA!W525,"n/a")</f>
        <v>0.33735328425657601</v>
      </c>
      <c r="I4121" s="87">
        <f>+IF(ISNUMBER(DATA!AF525),DATA!AF525,"n/a")</f>
        <v>15.846011903214899</v>
      </c>
      <c r="J4121" s="77">
        <f>+IF(ISNUMBER(DATA!AG525),DATA!AG525,"n/a")</f>
        <v>0.28740286854122798</v>
      </c>
      <c r="K4121" s="87">
        <f>+IF(ISNUMBER(DATA!AP525),DATA!AP525,"n/a")</f>
        <v>15.8414871573795</v>
      </c>
      <c r="L4121" s="77">
        <f>+IF(ISNUMBER(DATA!AQ525),DATA!AQ525,"n/a")</f>
        <v>0.28703525738433</v>
      </c>
      <c r="M4121" s="66"/>
      <c r="N4121" s="66"/>
      <c r="O4121" s="66"/>
      <c r="P4121" s="66"/>
      <c r="Q4121" s="66"/>
      <c r="S4121" s="70"/>
      <c r="U4121" s="70"/>
      <c r="W4121" s="70"/>
      <c r="Y4121" s="70"/>
    </row>
    <row r="4122" spans="1:25" s="69" customFormat="1" x14ac:dyDescent="0.2">
      <c r="A4122" s="66" t="s">
        <v>20</v>
      </c>
      <c r="B4122" s="66" t="s">
        <v>23</v>
      </c>
      <c r="C4122" s="66" t="s">
        <v>10</v>
      </c>
      <c r="D4122" s="66" t="s">
        <v>306</v>
      </c>
      <c r="E4122" s="87">
        <f>+IF(ISNUMBER(DATA!L526),DATA!L526,"n/a")</f>
        <v>14.360069455021801</v>
      </c>
      <c r="F4122" s="77">
        <f>+IF(ISNUMBER(DATA!M526),DATA!M526,"n/a")</f>
        <v>-2.64311057818133E-6</v>
      </c>
      <c r="G4122" s="87">
        <f>+IF(ISNUMBER(DATA!V526),DATA!V526,"n/a")</f>
        <v>14.3600146086743</v>
      </c>
      <c r="H4122" s="77">
        <f>+IF(ISNUMBER(DATA!W526),DATA!W526,"n/a")</f>
        <v>-1.9793105749010201E-5</v>
      </c>
      <c r="I4122" s="87">
        <f>+IF(ISNUMBER(DATA!AF526),DATA!AF526,"n/a")</f>
        <v>14.3599741630181</v>
      </c>
      <c r="J4122" s="77">
        <f>+IF(ISNUMBER(DATA!AG526),DATA!AG526,"n/a")</f>
        <v>2.6958892633407099E-4</v>
      </c>
      <c r="K4122" s="87">
        <f>+IF(ISNUMBER(DATA!AP526),DATA!AP526,"n/a")</f>
        <v>14.359991402885299</v>
      </c>
      <c r="L4122" s="77">
        <f>+IF(ISNUMBER(DATA!AQ526),DATA!AQ526,"n/a")</f>
        <v>5.0719406774012697E-4</v>
      </c>
      <c r="M4122" s="66"/>
      <c r="N4122" s="66"/>
      <c r="O4122" s="66"/>
      <c r="P4122" s="66"/>
      <c r="Q4122" s="66"/>
      <c r="S4122" s="70"/>
      <c r="U4122" s="70"/>
      <c r="W4122" s="70"/>
      <c r="Y4122" s="70"/>
    </row>
    <row r="4123" spans="1:25" s="69" customFormat="1" x14ac:dyDescent="0.2">
      <c r="A4123" s="66" t="s">
        <v>20</v>
      </c>
      <c r="B4123" s="66" t="s">
        <v>23</v>
      </c>
      <c r="C4123" s="66" t="s">
        <v>10</v>
      </c>
      <c r="D4123" s="66" t="s">
        <v>307</v>
      </c>
      <c r="E4123" s="87">
        <f>+IF(ISNUMBER(DATA!L527),DATA!L527,"n/a")</f>
        <v>15.375515382175699</v>
      </c>
      <c r="F4123" s="77">
        <f>+IF(ISNUMBER(DATA!M527),DATA!M527,"n/a")</f>
        <v>3.1013550021055801E-3</v>
      </c>
      <c r="G4123" s="87">
        <f>+IF(ISNUMBER(DATA!V527),DATA!V527,"n/a")</f>
        <v>15.284265316956899</v>
      </c>
      <c r="H4123" s="77">
        <f>+IF(ISNUMBER(DATA!W527),DATA!W527,"n/a")</f>
        <v>-2.7906168855080299E-3</v>
      </c>
      <c r="I4123" s="87">
        <f>+IF(ISNUMBER(DATA!AF527),DATA!AF527,"n/a")</f>
        <v>15.335986078651599</v>
      </c>
      <c r="J4123" s="77">
        <f>+IF(ISNUMBER(DATA!AG527),DATA!AG527,"n/a")</f>
        <v>5.8386188688710995E-4</v>
      </c>
      <c r="K4123" s="87">
        <f>+IF(ISNUMBER(DATA!AP527),DATA!AP527,"n/a")</f>
        <v>15.3795743399949</v>
      </c>
      <c r="L4123" s="77">
        <f>+IF(ISNUMBER(DATA!AQ527),DATA!AQ527,"n/a")</f>
        <v>3.4277423288849801E-3</v>
      </c>
      <c r="M4123" s="66"/>
      <c r="N4123" s="66"/>
      <c r="O4123" s="66"/>
      <c r="P4123" s="66"/>
      <c r="Q4123" s="66"/>
      <c r="S4123" s="70"/>
      <c r="U4123" s="70"/>
      <c r="W4123" s="70"/>
      <c r="Y4123" s="70"/>
    </row>
    <row r="4124" spans="1:25" s="69" customFormat="1" x14ac:dyDescent="0.2">
      <c r="A4124" s="66" t="s">
        <v>20</v>
      </c>
      <c r="B4124" s="66" t="s">
        <v>23</v>
      </c>
      <c r="C4124" s="66" t="s">
        <v>10</v>
      </c>
      <c r="D4124" s="66" t="s">
        <v>308</v>
      </c>
      <c r="E4124" s="87">
        <f>+IF(ISNUMBER(DATA!L528),DATA!L528,"n/a")</f>
        <v>13.2975435980283</v>
      </c>
      <c r="F4124" s="77">
        <f>+IF(ISNUMBER(DATA!M528),DATA!M528,"n/a")</f>
        <v>-3.5544871692009698E-2</v>
      </c>
      <c r="G4124" s="87">
        <f>+IF(ISNUMBER(DATA!V528),DATA!V528,"n/a")</f>
        <v>13.6752690831865</v>
      </c>
      <c r="H4124" s="77">
        <f>+IF(ISNUMBER(DATA!W528),DATA!W528,"n/a")</f>
        <v>-1.9815812260903402E-2</v>
      </c>
      <c r="I4124" s="87">
        <f>+IF(ISNUMBER(DATA!AF528),DATA!AF528,"n/a")</f>
        <v>13.8201880829166</v>
      </c>
      <c r="J4124" s="77">
        <f>+IF(ISNUMBER(DATA!AG528),DATA!AG528,"n/a")</f>
        <v>4.2419765872735299E-2</v>
      </c>
      <c r="K4124" s="87">
        <f>+IF(ISNUMBER(DATA!AP528),DATA!AP528,"n/a")</f>
        <v>13.7931609698296</v>
      </c>
      <c r="L4124" s="77">
        <f>+IF(ISNUMBER(DATA!AQ528),DATA!AQ528,"n/a")</f>
        <v>6.3512430260312697E-2</v>
      </c>
      <c r="M4124" s="66"/>
      <c r="N4124" s="66"/>
      <c r="O4124" s="66"/>
      <c r="P4124" s="66"/>
      <c r="Q4124" s="66"/>
      <c r="S4124" s="70"/>
      <c r="U4124" s="70"/>
      <c r="W4124" s="70"/>
      <c r="Y4124" s="70"/>
    </row>
    <row r="4125" spans="1:25" s="69" customFormat="1" x14ac:dyDescent="0.2">
      <c r="A4125" s="66" t="s">
        <v>20</v>
      </c>
      <c r="B4125" s="66" t="s">
        <v>23</v>
      </c>
      <c r="C4125" s="66" t="s">
        <v>10</v>
      </c>
      <c r="D4125" s="66" t="s">
        <v>309</v>
      </c>
      <c r="E4125" s="87">
        <f>+IF(ISNUMBER(DATA!L529),DATA!L529,"n/a")</f>
        <v>11.3789242117069</v>
      </c>
      <c r="F4125" s="77">
        <f>+IF(ISNUMBER(DATA!M529),DATA!M529,"n/a")</f>
        <v>-9.1454605997728394E-2</v>
      </c>
      <c r="G4125" s="87">
        <f>+IF(ISNUMBER(DATA!V529),DATA!V529,"n/a")</f>
        <v>11.909136012829499</v>
      </c>
      <c r="H4125" s="77">
        <f>+IF(ISNUMBER(DATA!W529),DATA!W529,"n/a")</f>
        <v>-5.7352421645437801E-2</v>
      </c>
      <c r="I4125" s="87">
        <f>+IF(ISNUMBER(DATA!AF529),DATA!AF529,"n/a")</f>
        <v>12.1305507300022</v>
      </c>
      <c r="J4125" s="77">
        <f>+IF(ISNUMBER(DATA!AG529),DATA!AG529,"n/a")</f>
        <v>-2.8411624272658498E-3</v>
      </c>
      <c r="K4125" s="87">
        <f>+IF(ISNUMBER(DATA!AP529),DATA!AP529,"n/a")</f>
        <v>12.231787271399099</v>
      </c>
      <c r="L4125" s="77">
        <f>+IF(ISNUMBER(DATA!AQ529),DATA!AQ529,"n/a")</f>
        <v>1.2604764540817499E-2</v>
      </c>
      <c r="M4125" s="66"/>
      <c r="N4125" s="66"/>
      <c r="O4125" s="66"/>
      <c r="P4125" s="66"/>
      <c r="Q4125" s="66"/>
      <c r="S4125" s="70"/>
      <c r="U4125" s="70"/>
      <c r="W4125" s="70"/>
      <c r="Y4125" s="70"/>
    </row>
    <row r="4126" spans="1:25" s="69" customFormat="1" x14ac:dyDescent="0.2">
      <c r="A4126" s="66" t="s">
        <v>20</v>
      </c>
      <c r="B4126" s="66" t="s">
        <v>23</v>
      </c>
      <c r="C4126" s="66" t="s">
        <v>10</v>
      </c>
      <c r="D4126" s="66" t="s">
        <v>310</v>
      </c>
      <c r="E4126" s="87">
        <f>+IF(ISNUMBER(DATA!L530),DATA!L530,"n/a")</f>
        <v>10.7119052541422</v>
      </c>
      <c r="F4126" s="77">
        <f>+IF(ISNUMBER(DATA!M530),DATA!M530,"n/a")</f>
        <v>-7.9624742399249104E-2</v>
      </c>
      <c r="G4126" s="87">
        <f>+IF(ISNUMBER(DATA!V530),DATA!V530,"n/a")</f>
        <v>11.279687994021399</v>
      </c>
      <c r="H4126" s="77">
        <f>+IF(ISNUMBER(DATA!W530),DATA!W530,"n/a")</f>
        <v>-7.1552451334031306E-2</v>
      </c>
      <c r="I4126" s="87">
        <f>+IF(ISNUMBER(DATA!AF530),DATA!AF530,"n/a")</f>
        <v>11.583987350666201</v>
      </c>
      <c r="J4126" s="77">
        <f>+IF(ISNUMBER(DATA!AG530),DATA!AG530,"n/a")</f>
        <v>2.4918007724695299E-2</v>
      </c>
      <c r="K4126" s="87">
        <f>+IF(ISNUMBER(DATA!AP530),DATA!AP530,"n/a")</f>
        <v>11.731506611360199</v>
      </c>
      <c r="L4126" s="77">
        <f>+IF(ISNUMBER(DATA!AQ530),DATA!AQ530,"n/a")</f>
        <v>7.9686284720504097E-2</v>
      </c>
      <c r="M4126" s="66"/>
      <c r="N4126" s="66"/>
      <c r="O4126" s="66"/>
      <c r="P4126" s="66"/>
      <c r="Q4126" s="66"/>
      <c r="S4126" s="70"/>
      <c r="U4126" s="70"/>
      <c r="W4126" s="70"/>
      <c r="Y4126" s="70"/>
    </row>
    <row r="4127" spans="1:25" s="69" customFormat="1" x14ac:dyDescent="0.2">
      <c r="A4127" s="66" t="s">
        <v>20</v>
      </c>
      <c r="B4127" s="66" t="s">
        <v>23</v>
      </c>
      <c r="C4127" s="66" t="s">
        <v>10</v>
      </c>
      <c r="D4127" s="66" t="s">
        <v>311</v>
      </c>
      <c r="E4127" s="87">
        <f>+IF(ISNUMBER(DATA!L531),DATA!L531,"n/a")</f>
        <v>13.434788124841401</v>
      </c>
      <c r="F4127" s="77">
        <f>+IF(ISNUMBER(DATA!M531),DATA!M531,"n/a")</f>
        <v>6.5017361778062194E-2</v>
      </c>
      <c r="G4127" s="87">
        <f>+IF(ISNUMBER(DATA!V531),DATA!V531,"n/a")</f>
        <v>13.643640088527301</v>
      </c>
      <c r="H4127" s="77">
        <f>+IF(ISNUMBER(DATA!W531),DATA!W531,"n/a")</f>
        <v>3.97094660836258E-2</v>
      </c>
      <c r="I4127" s="87">
        <f>+IF(ISNUMBER(DATA!AF531),DATA!AF531,"n/a")</f>
        <v>13.641466356150699</v>
      </c>
      <c r="J4127" s="77">
        <f>+IF(ISNUMBER(DATA!AG531),DATA!AG531,"n/a")</f>
        <v>5.2668770862787401E-2</v>
      </c>
      <c r="K4127" s="87">
        <f>+IF(ISNUMBER(DATA!AP531),DATA!AP531,"n/a")</f>
        <v>13.323052215850099</v>
      </c>
      <c r="L4127" s="77">
        <f>+IF(ISNUMBER(DATA!AQ531),DATA!AQ531,"n/a")</f>
        <v>2.5735098527127499E-2</v>
      </c>
      <c r="M4127" s="66"/>
      <c r="N4127" s="66"/>
      <c r="O4127" s="66"/>
      <c r="P4127" s="66"/>
      <c r="Q4127" s="66"/>
      <c r="S4127" s="70"/>
      <c r="U4127" s="70"/>
      <c r="W4127" s="70"/>
      <c r="Y4127" s="70"/>
    </row>
    <row r="4128" spans="1:25" s="69" customFormat="1" x14ac:dyDescent="0.2">
      <c r="A4128" s="66" t="s">
        <v>20</v>
      </c>
      <c r="B4128" s="66" t="s">
        <v>23</v>
      </c>
      <c r="C4128" s="66" t="s">
        <v>10</v>
      </c>
      <c r="D4128" s="66" t="s">
        <v>312</v>
      </c>
      <c r="E4128" s="87">
        <f>+IF(ISNUMBER(DATA!L532),DATA!L532,"n/a")</f>
        <v>15.615855993872101</v>
      </c>
      <c r="F4128" s="77">
        <f>+IF(ISNUMBER(DATA!M532),DATA!M532,"n/a")</f>
        <v>-4.7733172148252803E-2</v>
      </c>
      <c r="G4128" s="87">
        <f>+IF(ISNUMBER(DATA!V532),DATA!V532,"n/a")</f>
        <v>16.092615938766301</v>
      </c>
      <c r="H4128" s="77">
        <f>+IF(ISNUMBER(DATA!W532),DATA!W532,"n/a")</f>
        <v>-2.8969698655087899E-2</v>
      </c>
      <c r="I4128" s="87">
        <f>+IF(ISNUMBER(DATA!AF532),DATA!AF532,"n/a")</f>
        <v>16.134758359863099</v>
      </c>
      <c r="J4128" s="77">
        <f>+IF(ISNUMBER(DATA!AG532),DATA!AG532,"n/a")</f>
        <v>-4.2441219016797899E-2</v>
      </c>
      <c r="K4128" s="87">
        <f>+IF(ISNUMBER(DATA!AP532),DATA!AP532,"n/a")</f>
        <v>16.178920017613802</v>
      </c>
      <c r="L4128" s="77">
        <f>+IF(ISNUMBER(DATA!AQ532),DATA!AQ532,"n/a")</f>
        <v>-1.2626011522988201E-2</v>
      </c>
      <c r="M4128" s="66"/>
      <c r="N4128" s="66"/>
      <c r="O4128" s="66"/>
      <c r="P4128" s="66"/>
      <c r="Q4128" s="66"/>
      <c r="S4128" s="70"/>
      <c r="U4128" s="70"/>
      <c r="W4128" s="70"/>
      <c r="Y4128" s="70"/>
    </row>
    <row r="4129" spans="1:25" s="69" customFormat="1" x14ac:dyDescent="0.2">
      <c r="A4129" s="66" t="s">
        <v>20</v>
      </c>
      <c r="B4129" s="66" t="s">
        <v>23</v>
      </c>
      <c r="C4129" s="66" t="s">
        <v>10</v>
      </c>
      <c r="D4129" s="66" t="s">
        <v>313</v>
      </c>
      <c r="E4129" s="87">
        <f>+IF(ISNUMBER(DATA!L533),DATA!L533,"n/a")</f>
        <v>13.7253076155637</v>
      </c>
      <c r="F4129" s="77">
        <f>+IF(ISNUMBER(DATA!M533),DATA!M533,"n/a")</f>
        <v>2.8104181542456901E-4</v>
      </c>
      <c r="G4129" s="87">
        <f>+IF(ISNUMBER(DATA!V533),DATA!V533,"n/a")</f>
        <v>13.9231653218333</v>
      </c>
      <c r="H4129" s="77">
        <f>+IF(ISNUMBER(DATA!W533),DATA!W533,"n/a")</f>
        <v>1.40443653768511E-2</v>
      </c>
      <c r="I4129" s="87">
        <f>+IF(ISNUMBER(DATA!AF533),DATA!AF533,"n/a")</f>
        <v>13.9551320243083</v>
      </c>
      <c r="J4129" s="77">
        <f>+IF(ISNUMBER(DATA!AG533),DATA!AG533,"n/a")</f>
        <v>5.4455348216476497E-2</v>
      </c>
      <c r="K4129" s="87">
        <f>+IF(ISNUMBER(DATA!AP533),DATA!AP533,"n/a")</f>
        <v>13.7862537955695</v>
      </c>
      <c r="L4129" s="77">
        <f>+IF(ISNUMBER(DATA!AQ533),DATA!AQ533,"n/a")</f>
        <v>6.5706991438162804E-2</v>
      </c>
      <c r="M4129" s="66"/>
      <c r="N4129" s="66"/>
      <c r="O4129" s="66"/>
      <c r="P4129" s="66"/>
      <c r="Q4129" s="66"/>
      <c r="S4129" s="70"/>
      <c r="U4129" s="70"/>
      <c r="W4129" s="70"/>
      <c r="Y4129" s="70"/>
    </row>
    <row r="4130" spans="1:25" s="69" customFormat="1" x14ac:dyDescent="0.2">
      <c r="A4130" s="66" t="s">
        <v>20</v>
      </c>
      <c r="B4130" s="66" t="s">
        <v>23</v>
      </c>
      <c r="C4130" s="66" t="s">
        <v>10</v>
      </c>
      <c r="D4130" s="66" t="s">
        <v>314</v>
      </c>
      <c r="E4130" s="87">
        <f>+IF(ISNUMBER(DATA!L534),DATA!L534,"n/a")</f>
        <v>15.1352526070502</v>
      </c>
      <c r="F4130" s="77">
        <f>+IF(ISNUMBER(DATA!M534),DATA!M534,"n/a")</f>
        <v>0.16083811108854101</v>
      </c>
      <c r="G4130" s="87">
        <f>+IF(ISNUMBER(DATA!V534),DATA!V534,"n/a")</f>
        <v>15.102817106405601</v>
      </c>
      <c r="H4130" s="77">
        <f>+IF(ISNUMBER(DATA!W534),DATA!W534,"n/a")</f>
        <v>8.0442318698462703E-2</v>
      </c>
      <c r="I4130" s="87">
        <f>+IF(ISNUMBER(DATA!AF534),DATA!AF534,"n/a")</f>
        <v>14.9701210796702</v>
      </c>
      <c r="J4130" s="77">
        <f>+IF(ISNUMBER(DATA!AG534),DATA!AG534,"n/a")</f>
        <v>6.7440446713067204E-2</v>
      </c>
      <c r="K4130" s="87">
        <f>+IF(ISNUMBER(DATA!AP534),DATA!AP534,"n/a")</f>
        <v>14.333498849226499</v>
      </c>
      <c r="L4130" s="77">
        <f>+IF(ISNUMBER(DATA!AQ534),DATA!AQ534,"n/a")</f>
        <v>2.0436984833497499E-2</v>
      </c>
      <c r="M4130" s="66"/>
      <c r="N4130" s="66"/>
      <c r="O4130" s="66"/>
      <c r="P4130" s="66"/>
      <c r="Q4130" s="66"/>
      <c r="S4130" s="70"/>
      <c r="U4130" s="70"/>
      <c r="W4130" s="70"/>
      <c r="Y4130" s="70"/>
    </row>
    <row r="4131" spans="1:25" s="69" customFormat="1" x14ac:dyDescent="0.2">
      <c r="A4131" s="66" t="s">
        <v>20</v>
      </c>
      <c r="B4131" s="66" t="s">
        <v>23</v>
      </c>
      <c r="C4131" s="66" t="s">
        <v>10</v>
      </c>
      <c r="D4131" s="66" t="s">
        <v>315</v>
      </c>
      <c r="E4131" s="87">
        <f>+IF(ISNUMBER(DATA!L535),DATA!L535,"n/a")</f>
        <v>17.236908008713701</v>
      </c>
      <c r="F4131" s="77">
        <f>+IF(ISNUMBER(DATA!M535),DATA!M535,"n/a")</f>
        <v>6.9609535824145904E-2</v>
      </c>
      <c r="G4131" s="87">
        <f>+IF(ISNUMBER(DATA!V535),DATA!V535,"n/a")</f>
        <v>17.3039083654153</v>
      </c>
      <c r="H4131" s="77">
        <f>+IF(ISNUMBER(DATA!W535),DATA!W535,"n/a")</f>
        <v>8.8612943647045597E-2</v>
      </c>
      <c r="I4131" s="87">
        <f>+IF(ISNUMBER(DATA!AF535),DATA!AF535,"n/a")</f>
        <v>17.356672423915999</v>
      </c>
      <c r="J4131" s="77">
        <f>+IF(ISNUMBER(DATA!AG535),DATA!AG535,"n/a")</f>
        <v>9.1932403957988698E-2</v>
      </c>
      <c r="K4131" s="87">
        <f>+IF(ISNUMBER(DATA!AP535),DATA!AP535,"n/a")</f>
        <v>17.379924615846001</v>
      </c>
      <c r="L4131" s="77">
        <f>+IF(ISNUMBER(DATA!AQ535),DATA!AQ535,"n/a")</f>
        <v>9.3395231694284306E-2</v>
      </c>
      <c r="M4131" s="66"/>
      <c r="N4131" s="66"/>
      <c r="O4131" s="66"/>
      <c r="P4131" s="66"/>
      <c r="Q4131" s="66"/>
      <c r="S4131" s="70"/>
      <c r="U4131" s="70"/>
      <c r="W4131" s="70"/>
      <c r="Y4131" s="70"/>
    </row>
    <row r="4132" spans="1:25" s="69" customFormat="1" x14ac:dyDescent="0.2">
      <c r="A4132" s="66" t="s">
        <v>20</v>
      </c>
      <c r="B4132" s="66" t="s">
        <v>23</v>
      </c>
      <c r="C4132" s="66" t="s">
        <v>10</v>
      </c>
      <c r="D4132" s="66" t="s">
        <v>316</v>
      </c>
      <c r="E4132" s="87">
        <f>+IF(ISNUMBER(DATA!L536),DATA!L536,"n/a")</f>
        <v>12.604314641923899</v>
      </c>
      <c r="F4132" s="77">
        <f>+IF(ISNUMBER(DATA!M536),DATA!M536,"n/a")</f>
        <v>4.61697271319189E-2</v>
      </c>
      <c r="G4132" s="87">
        <f>+IF(ISNUMBER(DATA!V536),DATA!V536,"n/a")</f>
        <v>12.7232049471582</v>
      </c>
      <c r="H4132" s="77">
        <f>+IF(ISNUMBER(DATA!W536),DATA!W536,"n/a")</f>
        <v>6.2096495449634997E-2</v>
      </c>
      <c r="I4132" s="87">
        <f>+IF(ISNUMBER(DATA!AF536),DATA!AF536,"n/a")</f>
        <v>12.579668120710201</v>
      </c>
      <c r="J4132" s="77">
        <f>+IF(ISNUMBER(DATA!AG536),DATA!AG536,"n/a")</f>
        <v>8.63581857495372E-2</v>
      </c>
      <c r="K4132" s="87">
        <f>+IF(ISNUMBER(DATA!AP536),DATA!AP536,"n/a")</f>
        <v>12.280284182572901</v>
      </c>
      <c r="L4132" s="77">
        <f>+IF(ISNUMBER(DATA!AQ536),DATA!AQ536,"n/a")</f>
        <v>0.10516340459402999</v>
      </c>
      <c r="M4132" s="66"/>
      <c r="N4132" s="66"/>
      <c r="O4132" s="66"/>
      <c r="P4132" s="66"/>
      <c r="Q4132" s="66"/>
      <c r="S4132" s="70"/>
      <c r="U4132" s="70"/>
      <c r="W4132" s="70"/>
      <c r="Y4132" s="70"/>
    </row>
    <row r="4133" spans="1:25" s="69" customFormat="1" x14ac:dyDescent="0.2">
      <c r="A4133" s="66" t="s">
        <v>20</v>
      </c>
      <c r="B4133" s="66" t="s">
        <v>23</v>
      </c>
      <c r="C4133" s="66" t="s">
        <v>10</v>
      </c>
      <c r="D4133" s="66" t="s">
        <v>317</v>
      </c>
      <c r="E4133" s="87">
        <f>+IF(ISNUMBER(DATA!L537),DATA!L537,"n/a")</f>
        <v>15.9676940505489</v>
      </c>
      <c r="F4133" s="77">
        <f>+IF(ISNUMBER(DATA!M537),DATA!M537,"n/a")</f>
        <v>0.166390861497104</v>
      </c>
      <c r="G4133" s="87">
        <f>+IF(ISNUMBER(DATA!V537),DATA!V537,"n/a")</f>
        <v>15.967964751200499</v>
      </c>
      <c r="H4133" s="77">
        <f>+IF(ISNUMBER(DATA!W537),DATA!W537,"n/a")</f>
        <v>0.12859432586453701</v>
      </c>
      <c r="I4133" s="87">
        <f>+IF(ISNUMBER(DATA!AF537),DATA!AF537,"n/a")</f>
        <v>15.967986665292999</v>
      </c>
      <c r="J4133" s="77">
        <f>+IF(ISNUMBER(DATA!AG537),DATA!AG537,"n/a")</f>
        <v>0.120729749585774</v>
      </c>
      <c r="K4133" s="87">
        <f>+IF(ISNUMBER(DATA!AP537),DATA!AP537,"n/a")</f>
        <v>15.6848570042453</v>
      </c>
      <c r="L4133" s="77">
        <f>+IF(ISNUMBER(DATA!AQ537),DATA!AQ537,"n/a")</f>
        <v>9.7307334433793399E-2</v>
      </c>
      <c r="M4133" s="66"/>
      <c r="N4133" s="66"/>
      <c r="O4133" s="66"/>
      <c r="P4133" s="66"/>
      <c r="Q4133" s="66"/>
      <c r="S4133" s="70"/>
      <c r="U4133" s="70"/>
      <c r="W4133" s="70"/>
      <c r="Y4133" s="70"/>
    </row>
    <row r="4134" spans="1:25" s="69" customFormat="1" x14ac:dyDescent="0.2">
      <c r="A4134" s="66" t="s">
        <v>20</v>
      </c>
      <c r="B4134" s="66" t="s">
        <v>23</v>
      </c>
      <c r="C4134" s="66" t="s">
        <v>10</v>
      </c>
      <c r="D4134" s="66" t="s">
        <v>318</v>
      </c>
      <c r="E4134" s="87">
        <f>+IF(ISNUMBER(DATA!L538),DATA!L538,"n/a")</f>
        <v>12.316253002401901</v>
      </c>
      <c r="F4134" s="77">
        <f>+IF(ISNUMBER(DATA!M538),DATA!M538,"n/a")</f>
        <v>-3.5955976431771002E-2</v>
      </c>
      <c r="G4134" s="87">
        <f>+IF(ISNUMBER(DATA!V538),DATA!V538,"n/a")</f>
        <v>12.6470425185823</v>
      </c>
      <c r="H4134" s="77">
        <f>+IF(ISNUMBER(DATA!W538),DATA!W538,"n/a")</f>
        <v>-1.02990375759153E-2</v>
      </c>
      <c r="I4134" s="87">
        <f>+IF(ISNUMBER(DATA!AF538),DATA!AF538,"n/a")</f>
        <v>12.701812800591901</v>
      </c>
      <c r="J4134" s="77">
        <f>+IF(ISNUMBER(DATA!AG538),DATA!AG538,"n/a")</f>
        <v>-4.4930953711972404E-3</v>
      </c>
      <c r="K4134" s="87">
        <f>+IF(ISNUMBER(DATA!AP538),DATA!AP538,"n/a")</f>
        <v>12.736147898957499</v>
      </c>
      <c r="L4134" s="77">
        <f>+IF(ISNUMBER(DATA!AQ538),DATA!AQ538,"n/a")</f>
        <v>-1.7587738493439201E-2</v>
      </c>
      <c r="M4134" s="66"/>
      <c r="N4134" s="66"/>
      <c r="O4134" s="66"/>
      <c r="P4134" s="66"/>
      <c r="Q4134" s="66"/>
      <c r="S4134" s="70"/>
      <c r="U4134" s="70"/>
      <c r="W4134" s="70"/>
      <c r="Y4134" s="70"/>
    </row>
    <row r="4135" spans="1:25" s="69" customFormat="1" x14ac:dyDescent="0.2">
      <c r="A4135" s="66" t="s">
        <v>20</v>
      </c>
      <c r="B4135" s="66" t="s">
        <v>23</v>
      </c>
      <c r="C4135" s="66" t="s">
        <v>10</v>
      </c>
      <c r="D4135" s="66" t="s">
        <v>344</v>
      </c>
      <c r="E4135" s="87">
        <f>+IF(ISNUMBER(DATA!L539),DATA!L539,"n/a")</f>
        <v>13.9822732982832</v>
      </c>
      <c r="F4135" s="77">
        <f>+IF(ISNUMBER(DATA!M539),DATA!M539,"n/a")</f>
        <v>3.09724313522926E-2</v>
      </c>
      <c r="G4135" s="87">
        <f>+IF(ISNUMBER(DATA!V539),DATA!V539,"n/a")</f>
        <v>14.0970489654999</v>
      </c>
      <c r="H4135" s="77">
        <f>+IF(ISNUMBER(DATA!W539),DATA!W539,"n/a")</f>
        <v>4.10441737147451E-2</v>
      </c>
      <c r="I4135" s="87">
        <f>+IF(ISNUMBER(DATA!AF539),DATA!AF539,"n/a")</f>
        <v>13.960627702710999</v>
      </c>
      <c r="J4135" s="77">
        <f>+IF(ISNUMBER(DATA!AG539),DATA!AG539,"n/a")</f>
        <v>0.14483633589119899</v>
      </c>
      <c r="K4135" s="87">
        <f>+IF(ISNUMBER(DATA!AP539),DATA!AP539,"n/a")</f>
        <v>13.8847388940355</v>
      </c>
      <c r="L4135" s="77">
        <f>+IF(ISNUMBER(DATA!AQ539),DATA!AQ539,"n/a")</f>
        <v>0.22638875126145599</v>
      </c>
      <c r="M4135" s="66"/>
      <c r="N4135" s="66"/>
      <c r="O4135" s="66"/>
      <c r="P4135" s="66"/>
      <c r="Q4135" s="66"/>
      <c r="S4135" s="70"/>
      <c r="U4135" s="70"/>
      <c r="W4135" s="70"/>
      <c r="Y4135" s="70"/>
    </row>
    <row r="4136" spans="1:25" s="69" customFormat="1" x14ac:dyDescent="0.2">
      <c r="A4136" s="66" t="s">
        <v>20</v>
      </c>
      <c r="B4136" s="66" t="s">
        <v>23</v>
      </c>
      <c r="C4136" s="66" t="s">
        <v>10</v>
      </c>
      <c r="D4136" s="66" t="s">
        <v>345</v>
      </c>
      <c r="E4136" s="87">
        <f>+IF(ISNUMBER(DATA!L540),DATA!L540,"n/a")</f>
        <v>15.1774594435684</v>
      </c>
      <c r="F4136" s="77">
        <f>+IF(ISNUMBER(DATA!M540),DATA!M540,"n/a")</f>
        <v>0.24708497070948801</v>
      </c>
      <c r="G4136" s="87">
        <f>+IF(ISNUMBER(DATA!V540),DATA!V540,"n/a")</f>
        <v>15.2828858965806</v>
      </c>
      <c r="H4136" s="77">
        <f>+IF(ISNUMBER(DATA!W540),DATA!W540,"n/a")</f>
        <v>0.23510802973261499</v>
      </c>
      <c r="I4136" s="87">
        <f>+IF(ISNUMBER(DATA!AF540),DATA!AF540,"n/a")</f>
        <v>15.3847950671019</v>
      </c>
      <c r="J4136" s="77">
        <f>+IF(ISNUMBER(DATA!AG540),DATA!AG540,"n/a")</f>
        <v>0.24006670408297001</v>
      </c>
      <c r="K4136" s="87">
        <f>+IF(ISNUMBER(DATA!AP540),DATA!AP540,"n/a")</f>
        <v>15.130710807866</v>
      </c>
      <c r="L4136" s="77">
        <f>+IF(ISNUMBER(DATA!AQ540),DATA!AQ540,"n/a")</f>
        <v>0.221175590209296</v>
      </c>
      <c r="M4136" s="66"/>
      <c r="N4136" s="66"/>
      <c r="O4136" s="66"/>
      <c r="P4136" s="66"/>
      <c r="Q4136" s="66"/>
      <c r="S4136" s="70"/>
      <c r="U4136" s="70"/>
      <c r="W4136" s="70"/>
      <c r="Y4136" s="70"/>
    </row>
    <row r="4137" spans="1:25" x14ac:dyDescent="0.2">
      <c r="E4137" s="100"/>
      <c r="F4137" s="102"/>
      <c r="G4137" s="100"/>
      <c r="H4137" s="102"/>
      <c r="I4137" s="100"/>
      <c r="J4137" s="102"/>
      <c r="K4137" s="100"/>
      <c r="L4137" s="102"/>
    </row>
    <row r="4138" spans="1:25" s="69" customFormat="1" x14ac:dyDescent="0.2">
      <c r="A4138" s="66" t="s">
        <v>20</v>
      </c>
      <c r="B4138" s="66" t="s">
        <v>23</v>
      </c>
      <c r="C4138" s="66" t="s">
        <v>26</v>
      </c>
      <c r="D4138" s="66" t="s">
        <v>271</v>
      </c>
      <c r="E4138" s="87">
        <f>+IF(ISNUMBER(DATA!N491),DATA!N491,"n/a")</f>
        <v>3.9899998493386</v>
      </c>
      <c r="F4138" s="77">
        <f>+IF(ISNUMBER(DATA!O491),DATA!O491,"n/a")</f>
        <v>1.50773950609431E-3</v>
      </c>
      <c r="G4138" s="87">
        <f>+IF(ISNUMBER(DATA!X491),DATA!X491,"n/a")</f>
        <v>3.9900036803552101</v>
      </c>
      <c r="H4138" s="77">
        <f>+IF(ISNUMBER(DATA!Y491),DATA!Y491,"n/a")</f>
        <v>3.5520056239198702E-3</v>
      </c>
      <c r="I4138" s="87">
        <f>+IF(ISNUMBER(DATA!AH491),DATA!AH491,"n/a")</f>
        <v>3.9903823680375399</v>
      </c>
      <c r="J4138" s="77">
        <f>+IF(ISNUMBER(DATA!AI491),DATA!AI491,"n/a")</f>
        <v>1.99827620781476E-3</v>
      </c>
      <c r="K4138" s="87">
        <f>+IF(ISNUMBER(DATA!AR491),DATA!AR491,"n/a")</f>
        <v>3.9824425351130301</v>
      </c>
      <c r="L4138" s="77">
        <f>+IF(ISNUMBER(DATA!AS491),DATA!AS491,"n/a")</f>
        <v>-8.09710490423542E-4</v>
      </c>
      <c r="M4138" s="66"/>
      <c r="N4138" s="66"/>
      <c r="O4138" s="66"/>
      <c r="P4138" s="66"/>
      <c r="Q4138" s="66"/>
      <c r="S4138" s="70"/>
      <c r="U4138" s="70"/>
      <c r="W4138" s="70"/>
      <c r="Y4138" s="70"/>
    </row>
    <row r="4139" spans="1:25" s="69" customFormat="1" x14ac:dyDescent="0.2">
      <c r="A4139" s="66" t="s">
        <v>20</v>
      </c>
      <c r="B4139" s="66" t="s">
        <v>23</v>
      </c>
      <c r="C4139" s="66" t="s">
        <v>26</v>
      </c>
      <c r="D4139" s="66" t="s">
        <v>272</v>
      </c>
      <c r="E4139" s="87">
        <f>+IF(ISNUMBER(DATA!N492),DATA!N492,"n/a")</f>
        <v>3.7856268053613902</v>
      </c>
      <c r="F4139" s="77">
        <f>+IF(ISNUMBER(DATA!O492),DATA!O492,"n/a")</f>
        <v>-2.4741588400881299E-2</v>
      </c>
      <c r="G4139" s="87">
        <f>+IF(ISNUMBER(DATA!X492),DATA!X492,"n/a")</f>
        <v>3.7932891707513399</v>
      </c>
      <c r="H4139" s="77">
        <f>+IF(ISNUMBER(DATA!Y492),DATA!Y492,"n/a")</f>
        <v>-2.2266922315908901E-2</v>
      </c>
      <c r="I4139" s="87">
        <f>+IF(ISNUMBER(DATA!AH492),DATA!AH492,"n/a")</f>
        <v>3.7535086489434502</v>
      </c>
      <c r="J4139" s="77">
        <f>+IF(ISNUMBER(DATA!AI492),DATA!AI492,"n/a")</f>
        <v>6.4722898559270098E-3</v>
      </c>
      <c r="K4139" s="87">
        <f>+IF(ISNUMBER(DATA!AR492),DATA!AR492,"n/a")</f>
        <v>3.7760297182875999</v>
      </c>
      <c r="L4139" s="77">
        <f>+IF(ISNUMBER(DATA!AS492),DATA!AS492,"n/a")</f>
        <v>1.5761602341413598E-2</v>
      </c>
      <c r="M4139" s="66"/>
      <c r="N4139" s="66"/>
      <c r="O4139" s="66"/>
      <c r="P4139" s="66"/>
      <c r="Q4139" s="66"/>
      <c r="S4139" s="70"/>
      <c r="U4139" s="70"/>
      <c r="W4139" s="70"/>
      <c r="Y4139" s="70"/>
    </row>
    <row r="4140" spans="1:25" s="69" customFormat="1" x14ac:dyDescent="0.2">
      <c r="A4140" s="66" t="s">
        <v>20</v>
      </c>
      <c r="B4140" s="66" t="s">
        <v>23</v>
      </c>
      <c r="C4140" s="66" t="s">
        <v>26</v>
      </c>
      <c r="D4140" s="66" t="s">
        <v>273</v>
      </c>
      <c r="E4140" s="87">
        <f>+IF(ISNUMBER(DATA!N493),DATA!N493,"n/a")</f>
        <v>3.9744626306448398</v>
      </c>
      <c r="F4140" s="77">
        <f>+IF(ISNUMBER(DATA!O493),DATA!O493,"n/a")</f>
        <v>5.3087324202304498E-2</v>
      </c>
      <c r="G4140" s="87">
        <f>+IF(ISNUMBER(DATA!X493),DATA!X493,"n/a")</f>
        <v>3.9093950099893702</v>
      </c>
      <c r="H4140" s="77">
        <f>+IF(ISNUMBER(DATA!Y493),DATA!Y493,"n/a")</f>
        <v>3.64500874760754E-2</v>
      </c>
      <c r="I4140" s="87">
        <f>+IF(ISNUMBER(DATA!AH493),DATA!AH493,"n/a")</f>
        <v>3.8208964303638702</v>
      </c>
      <c r="J4140" s="77">
        <f>+IF(ISNUMBER(DATA!AI493),DATA!AI493,"n/a")</f>
        <v>1.6625511566385101E-2</v>
      </c>
      <c r="K4140" s="87">
        <f>+IF(ISNUMBER(DATA!AR493),DATA!AR493,"n/a")</f>
        <v>3.7814798194379899</v>
      </c>
      <c r="L4140" s="77">
        <f>+IF(ISNUMBER(DATA!AS493),DATA!AS493,"n/a")</f>
        <v>1.0746608672479001E-2</v>
      </c>
      <c r="M4140" s="66"/>
      <c r="N4140" s="66"/>
      <c r="O4140" s="66"/>
      <c r="P4140" s="66"/>
      <c r="Q4140" s="66"/>
      <c r="S4140" s="70"/>
      <c r="U4140" s="70"/>
      <c r="W4140" s="70"/>
      <c r="Y4140" s="70"/>
    </row>
    <row r="4141" spans="1:25" s="69" customFormat="1" x14ac:dyDescent="0.2">
      <c r="A4141" s="66" t="s">
        <v>20</v>
      </c>
      <c r="B4141" s="66" t="s">
        <v>23</v>
      </c>
      <c r="C4141" s="66" t="s">
        <v>26</v>
      </c>
      <c r="D4141" s="66" t="s">
        <v>274</v>
      </c>
      <c r="E4141" s="87">
        <f>+IF(ISNUMBER(DATA!N494),DATA!N494,"n/a")</f>
        <v>3.8548775184809401</v>
      </c>
      <c r="F4141" s="77">
        <f>+IF(ISNUMBER(DATA!O494),DATA!O494,"n/a")</f>
        <v>-1.1080891018670699E-2</v>
      </c>
      <c r="G4141" s="87">
        <f>+IF(ISNUMBER(DATA!X494),DATA!X494,"n/a")</f>
        <v>3.86372658429653</v>
      </c>
      <c r="H4141" s="77">
        <f>+IF(ISNUMBER(DATA!Y494),DATA!Y494,"n/a")</f>
        <v>-1.3674989526479799E-2</v>
      </c>
      <c r="I4141" s="87">
        <f>+IF(ISNUMBER(DATA!AH494),DATA!AH494,"n/a")</f>
        <v>3.7984558513473301</v>
      </c>
      <c r="J4141" s="77">
        <f>+IF(ISNUMBER(DATA!AI494),DATA!AI494,"n/a")</f>
        <v>-1.9661135695213001E-2</v>
      </c>
      <c r="K4141" s="87">
        <f>+IF(ISNUMBER(DATA!AR494),DATA!AR494,"n/a")</f>
        <v>3.8005194819758299</v>
      </c>
      <c r="L4141" s="77">
        <f>+IF(ISNUMBER(DATA!AS494),DATA!AS494,"n/a")</f>
        <v>-0.148317638601699</v>
      </c>
      <c r="M4141" s="66"/>
      <c r="N4141" s="66"/>
      <c r="O4141" s="66"/>
      <c r="P4141" s="66"/>
      <c r="Q4141" s="66"/>
      <c r="S4141" s="70"/>
      <c r="U4141" s="70"/>
      <c r="W4141" s="70"/>
      <c r="Y4141" s="70"/>
    </row>
    <row r="4142" spans="1:25" s="69" customFormat="1" x14ac:dyDescent="0.2">
      <c r="A4142" s="66" t="s">
        <v>20</v>
      </c>
      <c r="B4142" s="66" t="s">
        <v>23</v>
      </c>
      <c r="C4142" s="66" t="s">
        <v>26</v>
      </c>
      <c r="D4142" s="66" t="s">
        <v>275</v>
      </c>
      <c r="E4142" s="87">
        <f>+IF(ISNUMBER(DATA!N495),DATA!N495,"n/a")</f>
        <v>4.5659163837891903</v>
      </c>
      <c r="F4142" s="77">
        <f>+IF(ISNUMBER(DATA!O495),DATA!O495,"n/a")</f>
        <v>0.15916289194800201</v>
      </c>
      <c r="G4142" s="87">
        <f>+IF(ISNUMBER(DATA!X495),DATA!X495,"n/a")</f>
        <v>4.5648269417564098</v>
      </c>
      <c r="H4142" s="77">
        <f>+IF(ISNUMBER(DATA!Y495),DATA!Y495,"n/a")</f>
        <v>0.19942160578721699</v>
      </c>
      <c r="I4142" s="87">
        <f>+IF(ISNUMBER(DATA!AH495),DATA!AH495,"n/a")</f>
        <v>4.5655500596963998</v>
      </c>
      <c r="J4142" s="77">
        <f>+IF(ISNUMBER(DATA!AI495),DATA!AI495,"n/a")</f>
        <v>0.22380646644197999</v>
      </c>
      <c r="K4142" s="87">
        <f>+IF(ISNUMBER(DATA!AR495),DATA!AR495,"n/a")</f>
        <v>4.4181217797578096</v>
      </c>
      <c r="L4142" s="77">
        <f>+IF(ISNUMBER(DATA!AS495),DATA!AS495,"n/a")</f>
        <v>0.195847178937129</v>
      </c>
      <c r="M4142" s="66"/>
      <c r="N4142" s="66"/>
      <c r="O4142" s="66"/>
      <c r="P4142" s="66"/>
      <c r="Q4142" s="66"/>
      <c r="S4142" s="70"/>
      <c r="U4142" s="70"/>
      <c r="W4142" s="70"/>
      <c r="Y4142" s="70"/>
    </row>
    <row r="4143" spans="1:25" s="69" customFormat="1" x14ac:dyDescent="0.2">
      <c r="A4143" s="66" t="s">
        <v>20</v>
      </c>
      <c r="B4143" s="66" t="s">
        <v>23</v>
      </c>
      <c r="C4143" s="66" t="s">
        <v>26</v>
      </c>
      <c r="D4143" s="66" t="s">
        <v>276</v>
      </c>
      <c r="E4143" s="87">
        <f>+IF(ISNUMBER(DATA!N496),DATA!N496,"n/a")</f>
        <v>4.8818193777131897</v>
      </c>
      <c r="F4143" s="77">
        <f>+IF(ISNUMBER(DATA!O496),DATA!O496,"n/a")</f>
        <v>0.255164887759952</v>
      </c>
      <c r="G4143" s="87">
        <f>+IF(ISNUMBER(DATA!X496),DATA!X496,"n/a")</f>
        <v>4.8191760109790698</v>
      </c>
      <c r="H4143" s="77">
        <f>+IF(ISNUMBER(DATA!Y496),DATA!Y496,"n/a")</f>
        <v>0.24388193262062099</v>
      </c>
      <c r="I4143" s="87">
        <f>+IF(ISNUMBER(DATA!AH496),DATA!AH496,"n/a")</f>
        <v>4.8510599324732402</v>
      </c>
      <c r="J4143" s="77">
        <f>+IF(ISNUMBER(DATA!AI496),DATA!AI496,"n/a")</f>
        <v>0.25212472587776102</v>
      </c>
      <c r="K4143" s="87">
        <f>+IF(ISNUMBER(DATA!AR496),DATA!AR496,"n/a")</f>
        <v>4.1900933383337096</v>
      </c>
      <c r="L4143" s="77">
        <f>+IF(ISNUMBER(DATA!AS496),DATA!AS496,"n/a")</f>
        <v>8.4758744691222104E-2</v>
      </c>
      <c r="M4143" s="66"/>
      <c r="N4143" s="66"/>
      <c r="O4143" s="66"/>
      <c r="P4143" s="66"/>
      <c r="Q4143" s="66"/>
      <c r="S4143" s="70"/>
      <c r="U4143" s="70"/>
      <c r="W4143" s="70"/>
      <c r="Y4143" s="70"/>
    </row>
    <row r="4144" spans="1:25" s="69" customFormat="1" x14ac:dyDescent="0.2">
      <c r="A4144" s="66" t="s">
        <v>20</v>
      </c>
      <c r="B4144" s="66" t="s">
        <v>23</v>
      </c>
      <c r="C4144" s="66" t="s">
        <v>26</v>
      </c>
      <c r="D4144" s="66" t="s">
        <v>277</v>
      </c>
      <c r="E4144" s="87">
        <f>+IF(ISNUMBER(DATA!N497),DATA!N497,"n/a")</f>
        <v>3.7374114039250901</v>
      </c>
      <c r="F4144" s="77">
        <f>+IF(ISNUMBER(DATA!O497),DATA!O497,"n/a")</f>
        <v>3.5593730616132399E-2</v>
      </c>
      <c r="G4144" s="87">
        <f>+IF(ISNUMBER(DATA!X497),DATA!X497,"n/a")</f>
        <v>3.77472799439645</v>
      </c>
      <c r="H4144" s="77">
        <f>+IF(ISNUMBER(DATA!Y497),DATA!Y497,"n/a")</f>
        <v>5.9960610136598903E-2</v>
      </c>
      <c r="I4144" s="87">
        <f>+IF(ISNUMBER(DATA!AH497),DATA!AH497,"n/a")</f>
        <v>3.74428764716964</v>
      </c>
      <c r="J4144" s="77">
        <f>+IF(ISNUMBER(DATA!AI497),DATA!AI497,"n/a")</f>
        <v>7.7679264851318902E-2</v>
      </c>
      <c r="K4144" s="87">
        <f>+IF(ISNUMBER(DATA!AR497),DATA!AR497,"n/a")</f>
        <v>3.6923242592110901</v>
      </c>
      <c r="L4144" s="77">
        <f>+IF(ISNUMBER(DATA!AS497),DATA!AS497,"n/a")</f>
        <v>9.0321654891601599E-2</v>
      </c>
      <c r="M4144" s="66"/>
      <c r="N4144" s="66"/>
      <c r="O4144" s="66"/>
      <c r="P4144" s="66"/>
      <c r="Q4144" s="66"/>
      <c r="S4144" s="70"/>
      <c r="U4144" s="70"/>
      <c r="W4144" s="70"/>
      <c r="Y4144" s="70"/>
    </row>
    <row r="4145" spans="1:25" s="69" customFormat="1" x14ac:dyDescent="0.2">
      <c r="A4145" s="66" t="s">
        <v>20</v>
      </c>
      <c r="B4145" s="66" t="s">
        <v>23</v>
      </c>
      <c r="C4145" s="66" t="s">
        <v>26</v>
      </c>
      <c r="D4145" s="66" t="s">
        <v>278</v>
      </c>
      <c r="E4145" s="87">
        <f>+IF(ISNUMBER(DATA!N498),DATA!N498,"n/a")</f>
        <v>3.96522693556846</v>
      </c>
      <c r="F4145" s="77">
        <f>+IF(ISNUMBER(DATA!O498),DATA!O498,"n/a")</f>
        <v>-1.23475884843974E-3</v>
      </c>
      <c r="G4145" s="87">
        <f>+IF(ISNUMBER(DATA!X498),DATA!X498,"n/a")</f>
        <v>3.9628737720255001</v>
      </c>
      <c r="H4145" s="77">
        <f>+IF(ISNUMBER(DATA!Y498),DATA!Y498,"n/a")</f>
        <v>2.0107113153157701E-2</v>
      </c>
      <c r="I4145" s="87">
        <f>+IF(ISNUMBER(DATA!AH498),DATA!AH498,"n/a")</f>
        <v>3.9642956643200198</v>
      </c>
      <c r="J4145" s="77">
        <f>+IF(ISNUMBER(DATA!AI498),DATA!AI498,"n/a")</f>
        <v>1.10857555586295E-2</v>
      </c>
      <c r="K4145" s="87">
        <f>+IF(ISNUMBER(DATA!AR498),DATA!AR498,"n/a")</f>
        <v>3.9645002640079201</v>
      </c>
      <c r="L4145" s="77">
        <f>+IF(ISNUMBER(DATA!AS498),DATA!AS498,"n/a")</f>
        <v>7.8552712930735902E-3</v>
      </c>
      <c r="M4145" s="66"/>
      <c r="N4145" s="66"/>
      <c r="O4145" s="66"/>
      <c r="P4145" s="66"/>
      <c r="Q4145" s="66"/>
      <c r="S4145" s="70"/>
      <c r="U4145" s="70"/>
      <c r="W4145" s="70"/>
      <c r="Y4145" s="70"/>
    </row>
    <row r="4146" spans="1:25" s="69" customFormat="1" x14ac:dyDescent="0.2">
      <c r="A4146" s="66" t="s">
        <v>20</v>
      </c>
      <c r="B4146" s="66" t="s">
        <v>23</v>
      </c>
      <c r="C4146" s="66" t="s">
        <v>26</v>
      </c>
      <c r="D4146" s="66" t="s">
        <v>279</v>
      </c>
      <c r="E4146" s="87">
        <f>+IF(ISNUMBER(DATA!N499),DATA!N499,"n/a")</f>
        <v>4.1027394281582001</v>
      </c>
      <c r="F4146" s="77">
        <f>+IF(ISNUMBER(DATA!O499),DATA!O499,"n/a")</f>
        <v>0.240466569792427</v>
      </c>
      <c r="G4146" s="87">
        <f>+IF(ISNUMBER(DATA!X499),DATA!X499,"n/a")</f>
        <v>4.0146180374445999</v>
      </c>
      <c r="H4146" s="77">
        <f>+IF(ISNUMBER(DATA!Y499),DATA!Y499,"n/a")</f>
        <v>0.107918955693768</v>
      </c>
      <c r="I4146" s="87">
        <f>+IF(ISNUMBER(DATA!AH499),DATA!AH499,"n/a")</f>
        <v>3.9862858677877302</v>
      </c>
      <c r="J4146" s="77">
        <f>+IF(ISNUMBER(DATA!AI499),DATA!AI499,"n/a")</f>
        <v>7.6045835643677201E-2</v>
      </c>
      <c r="K4146" s="87">
        <f>+IF(ISNUMBER(DATA!AR499),DATA!AR499,"n/a")</f>
        <v>4.01570013355364</v>
      </c>
      <c r="L4146" s="77">
        <f>+IF(ISNUMBER(DATA!AS499),DATA!AS499,"n/a")</f>
        <v>0.12306558613125899</v>
      </c>
      <c r="M4146" s="66"/>
      <c r="N4146" s="66"/>
      <c r="O4146" s="66"/>
      <c r="P4146" s="66"/>
      <c r="Q4146" s="66"/>
      <c r="S4146" s="70"/>
      <c r="U4146" s="70"/>
      <c r="W4146" s="70"/>
      <c r="Y4146" s="70"/>
    </row>
    <row r="4147" spans="1:25" s="69" customFormat="1" x14ac:dyDescent="0.2">
      <c r="A4147" s="66" t="s">
        <v>20</v>
      </c>
      <c r="B4147" s="66" t="s">
        <v>23</v>
      </c>
      <c r="C4147" s="66" t="s">
        <v>26</v>
      </c>
      <c r="D4147" s="66" t="s">
        <v>280</v>
      </c>
      <c r="E4147" s="87">
        <f>+IF(ISNUMBER(DATA!N500),DATA!N500,"n/a")</f>
        <v>3.5899861412498399</v>
      </c>
      <c r="F4147" s="77" t="str">
        <f>+IF(ISNUMBER(DATA!O500),DATA!O500,"n/a")</f>
        <v>n/a</v>
      </c>
      <c r="G4147" s="87">
        <f>+IF(ISNUMBER(DATA!X500),DATA!X500,"n/a")</f>
        <v>3.5899985107101702</v>
      </c>
      <c r="H4147" s="77" t="str">
        <f>+IF(ISNUMBER(DATA!Y500),DATA!Y500,"n/a")</f>
        <v>n/a</v>
      </c>
      <c r="I4147" s="87">
        <f>+IF(ISNUMBER(DATA!AH500),DATA!AH500,"n/a")</f>
        <v>3.5900018040073198</v>
      </c>
      <c r="J4147" s="77" t="str">
        <f>+IF(ISNUMBER(DATA!AI500),DATA!AI500,"n/a")</f>
        <v>n/a</v>
      </c>
      <c r="K4147" s="87">
        <f>+IF(ISNUMBER(DATA!AR500),DATA!AR500,"n/a")</f>
        <v>3.5900025157647701</v>
      </c>
      <c r="L4147" s="77">
        <f>+IF(ISNUMBER(DATA!AS500),DATA!AS500,"n/a")</f>
        <v>4.2733661642601797E-5</v>
      </c>
      <c r="M4147" s="66"/>
      <c r="N4147" s="66"/>
      <c r="O4147" s="66"/>
      <c r="P4147" s="66"/>
      <c r="Q4147" s="66"/>
      <c r="S4147" s="70"/>
      <c r="U4147" s="70"/>
      <c r="W4147" s="70"/>
      <c r="Y4147" s="70"/>
    </row>
    <row r="4148" spans="1:25" s="69" customFormat="1" x14ac:dyDescent="0.2">
      <c r="A4148" s="66" t="s">
        <v>20</v>
      </c>
      <c r="B4148" s="66" t="s">
        <v>23</v>
      </c>
      <c r="C4148" s="66" t="s">
        <v>26</v>
      </c>
      <c r="D4148" s="66" t="s">
        <v>281</v>
      </c>
      <c r="E4148" s="87">
        <f>+IF(ISNUMBER(DATA!N501),DATA!N501,"n/a")</f>
        <v>3.49316152260938</v>
      </c>
      <c r="F4148" s="77">
        <f>+IF(ISNUMBER(DATA!O501),DATA!O501,"n/a")</f>
        <v>3.4658431663681499E-3</v>
      </c>
      <c r="G4148" s="87">
        <f>+IF(ISNUMBER(DATA!X501),DATA!X501,"n/a")</f>
        <v>3.4981075896674998</v>
      </c>
      <c r="H4148" s="77">
        <f>+IF(ISNUMBER(DATA!Y501),DATA!Y501,"n/a")</f>
        <v>4.1535987483917597E-3</v>
      </c>
      <c r="I4148" s="87">
        <f>+IF(ISNUMBER(DATA!AH501),DATA!AH501,"n/a")</f>
        <v>3.47610770124491</v>
      </c>
      <c r="J4148" s="77">
        <f>+IF(ISNUMBER(DATA!AI501),DATA!AI501,"n/a")</f>
        <v>8.2784031182766296E-2</v>
      </c>
      <c r="K4148" s="87">
        <f>+IF(ISNUMBER(DATA!AR501),DATA!AR501,"n/a")</f>
        <v>3.4723388146794498</v>
      </c>
      <c r="L4148" s="77">
        <f>+IF(ISNUMBER(DATA!AS501),DATA!AS501,"n/a")</f>
        <v>0.12480204338680199</v>
      </c>
      <c r="M4148" s="66"/>
      <c r="N4148" s="66"/>
      <c r="O4148" s="66"/>
      <c r="P4148" s="66"/>
      <c r="Q4148" s="66"/>
      <c r="S4148" s="70"/>
      <c r="U4148" s="70"/>
      <c r="W4148" s="70"/>
      <c r="Y4148" s="70"/>
    </row>
    <row r="4149" spans="1:25" s="69" customFormat="1" x14ac:dyDescent="0.2">
      <c r="A4149" s="66" t="s">
        <v>20</v>
      </c>
      <c r="B4149" s="66" t="s">
        <v>23</v>
      </c>
      <c r="C4149" s="66" t="s">
        <v>26</v>
      </c>
      <c r="D4149" s="66" t="s">
        <v>282</v>
      </c>
      <c r="E4149" s="87">
        <f>+IF(ISNUMBER(DATA!N502),DATA!N502,"n/a")</f>
        <v>4.0040171726464298</v>
      </c>
      <c r="F4149" s="77">
        <f>+IF(ISNUMBER(DATA!O502),DATA!O502,"n/a")</f>
        <v>0.124356144280359</v>
      </c>
      <c r="G4149" s="87">
        <f>+IF(ISNUMBER(DATA!X502),DATA!X502,"n/a")</f>
        <v>3.9834427490396598</v>
      </c>
      <c r="H4149" s="77">
        <f>+IF(ISNUMBER(DATA!Y502),DATA!Y502,"n/a")</f>
        <v>0.16598595099908001</v>
      </c>
      <c r="I4149" s="87">
        <f>+IF(ISNUMBER(DATA!AH502),DATA!AH502,"n/a")</f>
        <v>3.9522051791303099</v>
      </c>
      <c r="J4149" s="77">
        <f>+IF(ISNUMBER(DATA!AI502),DATA!AI502,"n/a")</f>
        <v>0.18860506143414499</v>
      </c>
      <c r="K4149" s="87">
        <f>+IF(ISNUMBER(DATA!AR502),DATA!AR502,"n/a")</f>
        <v>3.9323230157915199</v>
      </c>
      <c r="L4149" s="77">
        <f>+IF(ISNUMBER(DATA!AS502),DATA!AS502,"n/a")</f>
        <v>6.6049943417147802E-2</v>
      </c>
      <c r="M4149" s="66"/>
      <c r="N4149" s="66"/>
      <c r="O4149" s="66"/>
      <c r="P4149" s="66"/>
      <c r="Q4149" s="66"/>
      <c r="S4149" s="70"/>
      <c r="U4149" s="70"/>
      <c r="W4149" s="70"/>
      <c r="Y4149" s="70"/>
    </row>
    <row r="4150" spans="1:25" s="69" customFormat="1" x14ac:dyDescent="0.2">
      <c r="A4150" s="66" t="s">
        <v>20</v>
      </c>
      <c r="B4150" s="66" t="s">
        <v>23</v>
      </c>
      <c r="C4150" s="66" t="s">
        <v>26</v>
      </c>
      <c r="D4150" s="66" t="s">
        <v>283</v>
      </c>
      <c r="E4150" s="87">
        <f>+IF(ISNUMBER(DATA!N503),DATA!N503,"n/a")</f>
        <v>4.3029674249759999</v>
      </c>
      <c r="F4150" s="77">
        <f>+IF(ISNUMBER(DATA!O503),DATA!O503,"n/a")</f>
        <v>1.10337266755489E-2</v>
      </c>
      <c r="G4150" s="87">
        <f>+IF(ISNUMBER(DATA!X503),DATA!X503,"n/a")</f>
        <v>4.2807307115650799</v>
      </c>
      <c r="H4150" s="77">
        <f>+IF(ISNUMBER(DATA!Y503),DATA!Y503,"n/a")</f>
        <v>2.3882239563307199E-2</v>
      </c>
      <c r="I4150" s="87">
        <f>+IF(ISNUMBER(DATA!AH503),DATA!AH503,"n/a")</f>
        <v>4.2493653721457703</v>
      </c>
      <c r="J4150" s="77">
        <f>+IF(ISNUMBER(DATA!AI503),DATA!AI503,"n/a")</f>
        <v>2.3956900764456501E-2</v>
      </c>
      <c r="K4150" s="87">
        <f>+IF(ISNUMBER(DATA!AR503),DATA!AR503,"n/a")</f>
        <v>4.2801473434169601</v>
      </c>
      <c r="L4150" s="77">
        <f>+IF(ISNUMBER(DATA!AS503),DATA!AS503,"n/a")</f>
        <v>-7.4183049588514302E-3</v>
      </c>
      <c r="M4150" s="66"/>
      <c r="N4150" s="66"/>
      <c r="O4150" s="66"/>
      <c r="P4150" s="66"/>
      <c r="Q4150" s="66"/>
      <c r="S4150" s="70"/>
      <c r="U4150" s="70"/>
      <c r="W4150" s="70"/>
      <c r="Y4150" s="70"/>
    </row>
    <row r="4151" spans="1:25" s="69" customFormat="1" x14ac:dyDescent="0.2">
      <c r="A4151" s="66" t="s">
        <v>20</v>
      </c>
      <c r="B4151" s="66" t="s">
        <v>23</v>
      </c>
      <c r="C4151" s="66" t="s">
        <v>26</v>
      </c>
      <c r="D4151" s="66" t="s">
        <v>284</v>
      </c>
      <c r="E4151" s="87">
        <f>+IF(ISNUMBER(DATA!N504),DATA!N504,"n/a")</f>
        <v>3.4793465709853102</v>
      </c>
      <c r="F4151" s="77">
        <f>+IF(ISNUMBER(DATA!O504),DATA!O504,"n/a")</f>
        <v>6.9012803474828598E-4</v>
      </c>
      <c r="G4151" s="87">
        <f>+IF(ISNUMBER(DATA!X504),DATA!X504,"n/a")</f>
        <v>3.50816621832139</v>
      </c>
      <c r="H4151" s="77">
        <f>+IF(ISNUMBER(DATA!Y504),DATA!Y504,"n/a")</f>
        <v>1.8376005826844E-2</v>
      </c>
      <c r="I4151" s="87">
        <f>+IF(ISNUMBER(DATA!AH504),DATA!AH504,"n/a")</f>
        <v>3.4187869385378802</v>
      </c>
      <c r="J4151" s="77">
        <f>+IF(ISNUMBER(DATA!AI504),DATA!AI504,"n/a")</f>
        <v>5.9030261460200101E-2</v>
      </c>
      <c r="K4151" s="87">
        <f>+IF(ISNUMBER(DATA!AR504),DATA!AR504,"n/a")</f>
        <v>3.4442565268948901</v>
      </c>
      <c r="L4151" s="77">
        <f>+IF(ISNUMBER(DATA!AS504),DATA!AS504,"n/a")</f>
        <v>0.104137066740116</v>
      </c>
      <c r="M4151" s="66"/>
      <c r="N4151" s="66"/>
      <c r="O4151" s="66"/>
      <c r="P4151" s="66"/>
      <c r="Q4151" s="66"/>
      <c r="S4151" s="70"/>
      <c r="U4151" s="70"/>
      <c r="W4151" s="70"/>
      <c r="Y4151" s="70"/>
    </row>
    <row r="4152" spans="1:25" s="69" customFormat="1" x14ac:dyDescent="0.2">
      <c r="A4152" s="66" t="s">
        <v>20</v>
      </c>
      <c r="B4152" s="66" t="s">
        <v>23</v>
      </c>
      <c r="C4152" s="66" t="s">
        <v>26</v>
      </c>
      <c r="D4152" s="66" t="s">
        <v>285</v>
      </c>
      <c r="E4152" s="87">
        <f>+IF(ISNUMBER(DATA!N505),DATA!N505,"n/a")</f>
        <v>3.7793512526147302</v>
      </c>
      <c r="F4152" s="77">
        <f>+IF(ISNUMBER(DATA!O505),DATA!O505,"n/a")</f>
        <v>4.1089704834989301E-3</v>
      </c>
      <c r="G4152" s="87">
        <f>+IF(ISNUMBER(DATA!X505),DATA!X505,"n/a")</f>
        <v>3.7645211211096501</v>
      </c>
      <c r="H4152" s="77">
        <f>+IF(ISNUMBER(DATA!Y505),DATA!Y505,"n/a")</f>
        <v>-1.3626582066192799E-2</v>
      </c>
      <c r="I4152" s="87">
        <f>+IF(ISNUMBER(DATA!AH505),DATA!AH505,"n/a")</f>
        <v>3.76932915018577</v>
      </c>
      <c r="J4152" s="77">
        <f>+IF(ISNUMBER(DATA!AI505),DATA!AI505,"n/a")</f>
        <v>-1.9090182399438001E-2</v>
      </c>
      <c r="K4152" s="87">
        <f>+IF(ISNUMBER(DATA!AR505),DATA!AR505,"n/a")</f>
        <v>3.7791386589580198</v>
      </c>
      <c r="L4152" s="77">
        <f>+IF(ISNUMBER(DATA!AS505),DATA!AS505,"n/a")</f>
        <v>-2.9992659247265799E-2</v>
      </c>
      <c r="M4152" s="66"/>
      <c r="N4152" s="66"/>
      <c r="O4152" s="66"/>
      <c r="P4152" s="66"/>
      <c r="Q4152" s="66"/>
      <c r="S4152" s="70"/>
      <c r="U4152" s="70"/>
      <c r="W4152" s="70"/>
      <c r="Y4152" s="70"/>
    </row>
    <row r="4153" spans="1:25" s="69" customFormat="1" x14ac:dyDescent="0.2">
      <c r="A4153" s="66" t="s">
        <v>20</v>
      </c>
      <c r="B4153" s="66" t="s">
        <v>23</v>
      </c>
      <c r="C4153" s="66" t="s">
        <v>26</v>
      </c>
      <c r="D4153" s="66" t="s">
        <v>286</v>
      </c>
      <c r="E4153" s="87">
        <f>+IF(ISNUMBER(DATA!N506),DATA!N506,"n/a")</f>
        <v>4.7053851337493802</v>
      </c>
      <c r="F4153" s="77">
        <f>+IF(ISNUMBER(DATA!O506),DATA!O506,"n/a")</f>
        <v>0.243310774885167</v>
      </c>
      <c r="G4153" s="87">
        <f>+IF(ISNUMBER(DATA!X506),DATA!X506,"n/a")</f>
        <v>4.6135112628772799</v>
      </c>
      <c r="H4153" s="77">
        <f>+IF(ISNUMBER(DATA!Y506),DATA!Y506,"n/a")</f>
        <v>0.228515796692038</v>
      </c>
      <c r="I4153" s="87">
        <f>+IF(ISNUMBER(DATA!AH506),DATA!AH506,"n/a")</f>
        <v>4.43388021427171</v>
      </c>
      <c r="J4153" s="77">
        <f>+IF(ISNUMBER(DATA!AI506),DATA!AI506,"n/a")</f>
        <v>0.186985699644442</v>
      </c>
      <c r="K4153" s="87">
        <f>+IF(ISNUMBER(DATA!AR506),DATA!AR506,"n/a")</f>
        <v>3.9273363968867598</v>
      </c>
      <c r="L4153" s="77">
        <f>+IF(ISNUMBER(DATA!AS506),DATA!AS506,"n/a")</f>
        <v>5.44886525300343E-2</v>
      </c>
      <c r="M4153" s="66"/>
      <c r="N4153" s="66"/>
      <c r="O4153" s="66"/>
      <c r="P4153" s="66"/>
      <c r="Q4153" s="66"/>
      <c r="S4153" s="70"/>
      <c r="U4153" s="70"/>
      <c r="W4153" s="70"/>
      <c r="Y4153" s="70"/>
    </row>
    <row r="4154" spans="1:25" s="69" customFormat="1" x14ac:dyDescent="0.2">
      <c r="A4154" s="66" t="s">
        <v>20</v>
      </c>
      <c r="B4154" s="66" t="s">
        <v>23</v>
      </c>
      <c r="C4154" s="66" t="s">
        <v>26</v>
      </c>
      <c r="D4154" s="66" t="s">
        <v>287</v>
      </c>
      <c r="E4154" s="87">
        <f>+IF(ISNUMBER(DATA!N507),DATA!N507,"n/a")</f>
        <v>3.5804302719231198</v>
      </c>
      <c r="F4154" s="77">
        <f>+IF(ISNUMBER(DATA!O507),DATA!O507,"n/a")</f>
        <v>3.0761985392454999E-3</v>
      </c>
      <c r="G4154" s="87">
        <f>+IF(ISNUMBER(DATA!X507),DATA!X507,"n/a")</f>
        <v>3.5774806844226998</v>
      </c>
      <c r="H4154" s="77">
        <f>+IF(ISNUMBER(DATA!Y507),DATA!Y507,"n/a")</f>
        <v>1.1281823258471E-2</v>
      </c>
      <c r="I4154" s="87">
        <f>+IF(ISNUMBER(DATA!AH507),DATA!AH507,"n/a")</f>
        <v>3.5714926444205202</v>
      </c>
      <c r="J4154" s="77">
        <f>+IF(ISNUMBER(DATA!AI507),DATA!AI507,"n/a")</f>
        <v>1.4674381888165E-2</v>
      </c>
      <c r="K4154" s="87">
        <f>+IF(ISNUMBER(DATA!AR507),DATA!AR507,"n/a")</f>
        <v>3.57408988991391</v>
      </c>
      <c r="L4154" s="77">
        <f>+IF(ISNUMBER(DATA!AS507),DATA!AS507,"n/a")</f>
        <v>1.73169864970667E-2</v>
      </c>
      <c r="M4154" s="66"/>
      <c r="N4154" s="66"/>
      <c r="O4154" s="66"/>
      <c r="P4154" s="66"/>
      <c r="Q4154" s="66"/>
      <c r="S4154" s="70"/>
      <c r="U4154" s="70"/>
      <c r="W4154" s="70"/>
      <c r="Y4154" s="70"/>
    </row>
    <row r="4155" spans="1:25" s="69" customFormat="1" x14ac:dyDescent="0.2">
      <c r="A4155" s="66" t="s">
        <v>20</v>
      </c>
      <c r="B4155" s="66" t="s">
        <v>23</v>
      </c>
      <c r="C4155" s="66" t="s">
        <v>26</v>
      </c>
      <c r="D4155" s="66" t="s">
        <v>288</v>
      </c>
      <c r="E4155" s="87">
        <f>+IF(ISNUMBER(DATA!N508),DATA!N508,"n/a")</f>
        <v>3.88599617174224</v>
      </c>
      <c r="F4155" s="77">
        <f>+IF(ISNUMBER(DATA!O508),DATA!O508,"n/a")</f>
        <v>4.55277677848809E-2</v>
      </c>
      <c r="G4155" s="87">
        <f>+IF(ISNUMBER(DATA!X508),DATA!X508,"n/a")</f>
        <v>3.8581443374350299</v>
      </c>
      <c r="H4155" s="77">
        <f>+IF(ISNUMBER(DATA!Y508),DATA!Y508,"n/a")</f>
        <v>0.125787663616097</v>
      </c>
      <c r="I4155" s="87">
        <f>+IF(ISNUMBER(DATA!AH508),DATA!AH508,"n/a")</f>
        <v>3.8196435632650401</v>
      </c>
      <c r="J4155" s="77">
        <f>+IF(ISNUMBER(DATA!AI508),DATA!AI508,"n/a")</f>
        <v>0.21057855006373</v>
      </c>
      <c r="K4155" s="87">
        <f>+IF(ISNUMBER(DATA!AR508),DATA!AR508,"n/a")</f>
        <v>3.83342662887594</v>
      </c>
      <c r="L4155" s="77">
        <f>+IF(ISNUMBER(DATA!AS508),DATA!AS508,"n/a")</f>
        <v>3.4682958218403899E-2</v>
      </c>
      <c r="M4155" s="66"/>
      <c r="N4155" s="66"/>
      <c r="O4155" s="66"/>
      <c r="P4155" s="66"/>
      <c r="Q4155" s="66"/>
      <c r="S4155" s="70"/>
      <c r="U4155" s="70"/>
      <c r="W4155" s="70"/>
      <c r="Y4155" s="70"/>
    </row>
    <row r="4156" spans="1:25" s="69" customFormat="1" x14ac:dyDescent="0.2">
      <c r="A4156" s="66" t="s">
        <v>20</v>
      </c>
      <c r="B4156" s="66" t="s">
        <v>23</v>
      </c>
      <c r="C4156" s="66" t="s">
        <v>26</v>
      </c>
      <c r="D4156" s="66" t="s">
        <v>289</v>
      </c>
      <c r="E4156" s="87">
        <f>+IF(ISNUMBER(DATA!N509),DATA!N509,"n/a")</f>
        <v>4.1052476408459402</v>
      </c>
      <c r="F4156" s="77">
        <f>+IF(ISNUMBER(DATA!O509),DATA!O509,"n/a")</f>
        <v>-6.97116863600712E-3</v>
      </c>
      <c r="G4156" s="87">
        <f>+IF(ISNUMBER(DATA!X509),DATA!X509,"n/a")</f>
        <v>4.0968665329244498</v>
      </c>
      <c r="H4156" s="77">
        <f>+IF(ISNUMBER(DATA!Y509),DATA!Y509,"n/a")</f>
        <v>-6.5333896401753499E-3</v>
      </c>
      <c r="I4156" s="87">
        <f>+IF(ISNUMBER(DATA!AH509),DATA!AH509,"n/a")</f>
        <v>4.0589454527544202</v>
      </c>
      <c r="J4156" s="77">
        <f>+IF(ISNUMBER(DATA!AI509),DATA!AI509,"n/a")</f>
        <v>5.2999555228736998E-2</v>
      </c>
      <c r="K4156" s="87">
        <f>+IF(ISNUMBER(DATA!AR509),DATA!AR509,"n/a")</f>
        <v>4.0871682789730697</v>
      </c>
      <c r="L4156" s="77">
        <f>+IF(ISNUMBER(DATA!AS509),DATA!AS509,"n/a")</f>
        <v>9.0122535190615999E-2</v>
      </c>
      <c r="M4156" s="66"/>
      <c r="N4156" s="66"/>
      <c r="O4156" s="66"/>
      <c r="P4156" s="66"/>
      <c r="Q4156" s="66"/>
      <c r="S4156" s="70"/>
      <c r="U4156" s="70"/>
      <c r="W4156" s="70"/>
      <c r="Y4156" s="70"/>
    </row>
    <row r="4157" spans="1:25" s="69" customFormat="1" x14ac:dyDescent="0.2">
      <c r="A4157" s="66" t="s">
        <v>20</v>
      </c>
      <c r="B4157" s="66" t="s">
        <v>23</v>
      </c>
      <c r="C4157" s="66" t="s">
        <v>26</v>
      </c>
      <c r="D4157" s="66" t="s">
        <v>290</v>
      </c>
      <c r="E4157" s="87">
        <f>+IF(ISNUMBER(DATA!N510),DATA!N510,"n/a")</f>
        <v>3.9895845126231202</v>
      </c>
      <c r="F4157" s="77">
        <f>+IF(ISNUMBER(DATA!O510),DATA!O510,"n/a")</f>
        <v>-1.36574658603459E-5</v>
      </c>
      <c r="G4157" s="87">
        <f>+IF(ISNUMBER(DATA!X510),DATA!X510,"n/a")</f>
        <v>3.9897221304555299</v>
      </c>
      <c r="H4157" s="77">
        <f>+IF(ISNUMBER(DATA!Y510),DATA!Y510,"n/a")</f>
        <v>-1.3610788569830699E-4</v>
      </c>
      <c r="I4157" s="87">
        <f>+IF(ISNUMBER(DATA!AH510),DATA!AH510,"n/a")</f>
        <v>3.9695402416337902</v>
      </c>
      <c r="J4157" s="77">
        <f>+IF(ISNUMBER(DATA!AI510),DATA!AI510,"n/a")</f>
        <v>-5.17027012332114E-3</v>
      </c>
      <c r="K4157" s="87">
        <f>+IF(ISNUMBER(DATA!AR510),DATA!AR510,"n/a")</f>
        <v>3.9765623954275902</v>
      </c>
      <c r="L4157" s="77">
        <f>+IF(ISNUMBER(DATA!AS510),DATA!AS510,"n/a")</f>
        <v>-0.14396373060661299</v>
      </c>
      <c r="M4157" s="66"/>
      <c r="N4157" s="66"/>
      <c r="O4157" s="66"/>
      <c r="P4157" s="66"/>
      <c r="Q4157" s="66"/>
      <c r="S4157" s="70"/>
      <c r="U4157" s="70"/>
      <c r="W4157" s="70"/>
      <c r="Y4157" s="70"/>
    </row>
    <row r="4158" spans="1:25" s="69" customFormat="1" x14ac:dyDescent="0.2">
      <c r="A4158" s="66" t="s">
        <v>20</v>
      </c>
      <c r="B4158" s="66" t="s">
        <v>23</v>
      </c>
      <c r="C4158" s="66" t="s">
        <v>26</v>
      </c>
      <c r="D4158" s="66" t="s">
        <v>291</v>
      </c>
      <c r="E4158" s="87">
        <f>+IF(ISNUMBER(DATA!N511),DATA!N511,"n/a")</f>
        <v>4.99771484919291</v>
      </c>
      <c r="F4158" s="77">
        <f>+IF(ISNUMBER(DATA!O511),DATA!O511,"n/a")</f>
        <v>7.2619599291906404E-3</v>
      </c>
      <c r="G4158" s="87">
        <f>+IF(ISNUMBER(DATA!X511),DATA!X511,"n/a")</f>
        <v>5.0656143579089301</v>
      </c>
      <c r="H4158" s="77">
        <f>+IF(ISNUMBER(DATA!Y511),DATA!Y511,"n/a")</f>
        <v>3.1059988792920299E-2</v>
      </c>
      <c r="I4158" s="87">
        <f>+IF(ISNUMBER(DATA!AH511),DATA!AH511,"n/a")</f>
        <v>5.1882562237140597</v>
      </c>
      <c r="J4158" s="77">
        <f>+IF(ISNUMBER(DATA!AI511),DATA!AI511,"n/a")</f>
        <v>1.3140385415328901E-2</v>
      </c>
      <c r="K4158" s="87">
        <f>+IF(ISNUMBER(DATA!AR511),DATA!AR511,"n/a")</f>
        <v>5.2562745468595899</v>
      </c>
      <c r="L4158" s="77">
        <f>+IF(ISNUMBER(DATA!AS511),DATA!AS511,"n/a")</f>
        <v>-8.2841603426331602E-3</v>
      </c>
      <c r="M4158" s="66"/>
      <c r="N4158" s="66"/>
      <c r="O4158" s="66"/>
      <c r="P4158" s="66"/>
      <c r="Q4158" s="66"/>
      <c r="S4158" s="70"/>
      <c r="U4158" s="70"/>
      <c r="W4158" s="70"/>
      <c r="Y4158" s="70"/>
    </row>
    <row r="4159" spans="1:25" s="69" customFormat="1" x14ac:dyDescent="0.2">
      <c r="A4159" s="66" t="s">
        <v>20</v>
      </c>
      <c r="B4159" s="66" t="s">
        <v>23</v>
      </c>
      <c r="C4159" s="66" t="s">
        <v>26</v>
      </c>
      <c r="D4159" s="66" t="s">
        <v>292</v>
      </c>
      <c r="E4159" s="87">
        <f>+IF(ISNUMBER(DATA!N512),DATA!N512,"n/a")</f>
        <v>3.9881533915840301</v>
      </c>
      <c r="F4159" s="77">
        <f>+IF(ISNUMBER(DATA!O512),DATA!O512,"n/a")</f>
        <v>1.9836637797792499E-2</v>
      </c>
      <c r="G4159" s="87">
        <f>+IF(ISNUMBER(DATA!X512),DATA!X512,"n/a")</f>
        <v>3.9912083054020902</v>
      </c>
      <c r="H4159" s="77">
        <f>+IF(ISNUMBER(DATA!Y512),DATA!Y512,"n/a")</f>
        <v>1.8100973470249099E-2</v>
      </c>
      <c r="I4159" s="87">
        <f>+IF(ISNUMBER(DATA!AH512),DATA!AH512,"n/a")</f>
        <v>3.9737252996888599</v>
      </c>
      <c r="J4159" s="77">
        <f>+IF(ISNUMBER(DATA!AI512),DATA!AI512,"n/a")</f>
        <v>5.8671349517985701E-2</v>
      </c>
      <c r="K4159" s="87">
        <f>+IF(ISNUMBER(DATA!AR512),DATA!AR512,"n/a")</f>
        <v>3.9463048199883799</v>
      </c>
      <c r="L4159" s="77">
        <f>+IF(ISNUMBER(DATA!AS512),DATA!AS512,"n/a")</f>
        <v>4.9681607289146598E-2</v>
      </c>
      <c r="M4159" s="66"/>
      <c r="N4159" s="66"/>
      <c r="O4159" s="66"/>
      <c r="P4159" s="66"/>
      <c r="Q4159" s="66"/>
      <c r="S4159" s="70"/>
      <c r="U4159" s="70"/>
      <c r="W4159" s="70"/>
      <c r="Y4159" s="70"/>
    </row>
    <row r="4160" spans="1:25" s="69" customFormat="1" x14ac:dyDescent="0.2">
      <c r="A4160" s="66" t="s">
        <v>20</v>
      </c>
      <c r="B4160" s="66" t="s">
        <v>23</v>
      </c>
      <c r="C4160" s="66" t="s">
        <v>26</v>
      </c>
      <c r="D4160" s="66" t="s">
        <v>293</v>
      </c>
      <c r="E4160" s="87">
        <f>+IF(ISNUMBER(DATA!N513),DATA!N513,"n/a")</f>
        <v>4.5384676189938498</v>
      </c>
      <c r="F4160" s="77">
        <f>+IF(ISNUMBER(DATA!O513),DATA!O513,"n/a")</f>
        <v>0.14989535354679601</v>
      </c>
      <c r="G4160" s="87">
        <f>+IF(ISNUMBER(DATA!X513),DATA!X513,"n/a")</f>
        <v>4.4844440358919897</v>
      </c>
      <c r="H4160" s="77">
        <f>+IF(ISNUMBER(DATA!Y513),DATA!Y513,"n/a")</f>
        <v>0.13168418702989099</v>
      </c>
      <c r="I4160" s="87">
        <f>+IF(ISNUMBER(DATA!AH513),DATA!AH513,"n/a")</f>
        <v>4.3378688506356502</v>
      </c>
      <c r="J4160" s="77">
        <f>+IF(ISNUMBER(DATA!AI513),DATA!AI513,"n/a")</f>
        <v>0.13510972778662</v>
      </c>
      <c r="K4160" s="87">
        <f>+IF(ISNUMBER(DATA!AR513),DATA!AR513,"n/a")</f>
        <v>4.3369398184081804</v>
      </c>
      <c r="L4160" s="77">
        <f>+IF(ISNUMBER(DATA!AS513),DATA!AS513,"n/a")</f>
        <v>0.104590566702912</v>
      </c>
      <c r="M4160" s="66"/>
      <c r="N4160" s="66"/>
      <c r="O4160" s="66"/>
      <c r="P4160" s="66"/>
      <c r="Q4160" s="66"/>
      <c r="S4160" s="70"/>
      <c r="U4160" s="70"/>
      <c r="W4160" s="70"/>
      <c r="Y4160" s="70"/>
    </row>
    <row r="4161" spans="1:25" s="69" customFormat="1" x14ac:dyDescent="0.2">
      <c r="A4161" s="66" t="s">
        <v>20</v>
      </c>
      <c r="B4161" s="66" t="s">
        <v>23</v>
      </c>
      <c r="C4161" s="66" t="s">
        <v>26</v>
      </c>
      <c r="D4161" s="66" t="s">
        <v>294</v>
      </c>
      <c r="E4161" s="87">
        <f>+IF(ISNUMBER(DATA!N514),DATA!N514,"n/a")</f>
        <v>4.1364772727272703</v>
      </c>
      <c r="F4161" s="77">
        <f>+IF(ISNUMBER(DATA!O514),DATA!O514,"n/a")</f>
        <v>-1.0724662190883E-2</v>
      </c>
      <c r="G4161" s="87">
        <f>+IF(ISNUMBER(DATA!X514),DATA!X514,"n/a")</f>
        <v>4.13905303030303</v>
      </c>
      <c r="H4161" s="77">
        <f>+IF(ISNUMBER(DATA!Y514),DATA!Y514,"n/a")</f>
        <v>-2.5010801544815501E-3</v>
      </c>
      <c r="I4161" s="87">
        <f>+IF(ISNUMBER(DATA!AH514),DATA!AH514,"n/a")</f>
        <v>4.1419884169884202</v>
      </c>
      <c r="J4161" s="77">
        <f>+IF(ISNUMBER(DATA!AI514),DATA!AI514,"n/a")</f>
        <v>1.3526409609294699E-2</v>
      </c>
      <c r="K4161" s="87">
        <f>+IF(ISNUMBER(DATA!AR514),DATA!AR514,"n/a")</f>
        <v>4.0713223140495902</v>
      </c>
      <c r="L4161" s="77">
        <f>+IF(ISNUMBER(DATA!AS514),DATA!AS514,"n/a")</f>
        <v>-0.11275424584454299</v>
      </c>
      <c r="M4161" s="66"/>
      <c r="N4161" s="66"/>
      <c r="O4161" s="66"/>
      <c r="P4161" s="66"/>
      <c r="Q4161" s="66"/>
      <c r="S4161" s="70"/>
      <c r="U4161" s="70"/>
      <c r="W4161" s="70"/>
      <c r="Y4161" s="70"/>
    </row>
    <row r="4162" spans="1:25" s="69" customFormat="1" x14ac:dyDescent="0.2">
      <c r="A4162" s="66" t="s">
        <v>20</v>
      </c>
      <c r="B4162" s="66" t="s">
        <v>23</v>
      </c>
      <c r="C4162" s="66" t="s">
        <v>26</v>
      </c>
      <c r="D4162" s="66" t="s">
        <v>295</v>
      </c>
      <c r="E4162" s="87">
        <f>+IF(ISNUMBER(DATA!N515),DATA!N515,"n/a")</f>
        <v>3.9062476726945299</v>
      </c>
      <c r="F4162" s="77">
        <f>+IF(ISNUMBER(DATA!O515),DATA!O515,"n/a")</f>
        <v>-7.2589271536376704E-3</v>
      </c>
      <c r="G4162" s="87">
        <f>+IF(ISNUMBER(DATA!X515),DATA!X515,"n/a")</f>
        <v>3.9067754086804101</v>
      </c>
      <c r="H4162" s="77">
        <f>+IF(ISNUMBER(DATA!Y515),DATA!Y515,"n/a")</f>
        <v>-6.0837851580700601E-3</v>
      </c>
      <c r="I4162" s="87">
        <f>+IF(ISNUMBER(DATA!AH515),DATA!AH515,"n/a")</f>
        <v>3.9052687948280398</v>
      </c>
      <c r="J4162" s="77">
        <f>+IF(ISNUMBER(DATA!AI515),DATA!AI515,"n/a")</f>
        <v>-6.7752377252175396E-3</v>
      </c>
      <c r="K4162" s="87">
        <f>+IF(ISNUMBER(DATA!AR515),DATA!AR515,"n/a")</f>
        <v>3.9120495882832</v>
      </c>
      <c r="L4162" s="77">
        <f>+IF(ISNUMBER(DATA!AS515),DATA!AS515,"n/a")</f>
        <v>-9.5126618030414393E-3</v>
      </c>
      <c r="M4162" s="66"/>
      <c r="N4162" s="66"/>
      <c r="O4162" s="66"/>
      <c r="P4162" s="66"/>
      <c r="Q4162" s="66"/>
      <c r="S4162" s="70"/>
      <c r="U4162" s="70"/>
      <c r="W4162" s="70"/>
      <c r="Y4162" s="70"/>
    </row>
    <row r="4163" spans="1:25" s="69" customFormat="1" x14ac:dyDescent="0.2">
      <c r="A4163" s="66" t="s">
        <v>20</v>
      </c>
      <c r="B4163" s="66" t="s">
        <v>23</v>
      </c>
      <c r="C4163" s="66" t="s">
        <v>26</v>
      </c>
      <c r="D4163" s="66" t="s">
        <v>296</v>
      </c>
      <c r="E4163" s="87">
        <f>+IF(ISNUMBER(DATA!N516),DATA!N516,"n/a")</f>
        <v>4.3078669035797201</v>
      </c>
      <c r="F4163" s="77">
        <f>+IF(ISNUMBER(DATA!O516),DATA!O516,"n/a")</f>
        <v>0.106773665327642</v>
      </c>
      <c r="G4163" s="87">
        <f>+IF(ISNUMBER(DATA!X516),DATA!X516,"n/a")</f>
        <v>4.3255433995403401</v>
      </c>
      <c r="H4163" s="77">
        <f>+IF(ISNUMBER(DATA!Y516),DATA!Y516,"n/a")</f>
        <v>0.111830613962798</v>
      </c>
      <c r="I4163" s="87">
        <f>+IF(ISNUMBER(DATA!AH516),DATA!AH516,"n/a")</f>
        <v>4.3156592875676898</v>
      </c>
      <c r="J4163" s="77">
        <f>+IF(ISNUMBER(DATA!AI516),DATA!AI516,"n/a")</f>
        <v>0.110713027523862</v>
      </c>
      <c r="K4163" s="87">
        <f>+IF(ISNUMBER(DATA!AR516),DATA!AR516,"n/a")</f>
        <v>4.2751283387503003</v>
      </c>
      <c r="L4163" s="77">
        <f>+IF(ISNUMBER(DATA!AS516),DATA!AS516,"n/a")</f>
        <v>9.8238420438148594E-2</v>
      </c>
      <c r="M4163" s="66"/>
      <c r="N4163" s="66"/>
      <c r="O4163" s="66"/>
      <c r="P4163" s="66"/>
      <c r="Q4163" s="66"/>
      <c r="S4163" s="70"/>
      <c r="U4163" s="70"/>
      <c r="W4163" s="70"/>
      <c r="Y4163" s="70"/>
    </row>
    <row r="4164" spans="1:25" s="69" customFormat="1" x14ac:dyDescent="0.2">
      <c r="A4164" s="66" t="s">
        <v>20</v>
      </c>
      <c r="B4164" s="66" t="s">
        <v>23</v>
      </c>
      <c r="C4164" s="66" t="s">
        <v>26</v>
      </c>
      <c r="D4164" s="66" t="s">
        <v>297</v>
      </c>
      <c r="E4164" s="87">
        <f>+IF(ISNUMBER(DATA!N517),DATA!N517,"n/a")</f>
        <v>4.4893593888586896</v>
      </c>
      <c r="F4164" s="77">
        <f>+IF(ISNUMBER(DATA!O517),DATA!O517,"n/a")</f>
        <v>0.13262543864625001</v>
      </c>
      <c r="G4164" s="87">
        <f>+IF(ISNUMBER(DATA!X517),DATA!X517,"n/a")</f>
        <v>4.4615845585673499</v>
      </c>
      <c r="H4164" s="77">
        <f>+IF(ISNUMBER(DATA!Y517),DATA!Y517,"n/a")</f>
        <v>0.12379284664333801</v>
      </c>
      <c r="I4164" s="87">
        <f>+IF(ISNUMBER(DATA!AH517),DATA!AH517,"n/a")</f>
        <v>4.3294071533408696</v>
      </c>
      <c r="J4164" s="77">
        <f>+IF(ISNUMBER(DATA!AI517),DATA!AI517,"n/a")</f>
        <v>0.12558473744359999</v>
      </c>
      <c r="K4164" s="87">
        <f>+IF(ISNUMBER(DATA!AR517),DATA!AR517,"n/a")</f>
        <v>4.3329747691618898</v>
      </c>
      <c r="L4164" s="77">
        <f>+IF(ISNUMBER(DATA!AS517),DATA!AS517,"n/a")</f>
        <v>9.25401809946719E-2</v>
      </c>
      <c r="M4164" s="66"/>
      <c r="N4164" s="66"/>
      <c r="O4164" s="66"/>
      <c r="P4164" s="66"/>
      <c r="Q4164" s="66"/>
      <c r="S4164" s="70"/>
      <c r="U4164" s="70"/>
      <c r="W4164" s="70"/>
      <c r="Y4164" s="70"/>
    </row>
    <row r="4165" spans="1:25" s="69" customFormat="1" x14ac:dyDescent="0.2">
      <c r="A4165" s="66" t="s">
        <v>20</v>
      </c>
      <c r="B4165" s="66" t="s">
        <v>23</v>
      </c>
      <c r="C4165" s="66" t="s">
        <v>26</v>
      </c>
      <c r="D4165" s="66" t="s">
        <v>298</v>
      </c>
      <c r="E4165" s="87">
        <f>+IF(ISNUMBER(DATA!N518),DATA!N518,"n/a")</f>
        <v>3.92492063492063</v>
      </c>
      <c r="F4165" s="77">
        <f>+IF(ISNUMBER(DATA!O518),DATA!O518,"n/a")</f>
        <v>-5.5793860182652803E-3</v>
      </c>
      <c r="G4165" s="87">
        <f>+IF(ISNUMBER(DATA!X518),DATA!X518,"n/a")</f>
        <v>3.9357786885245898</v>
      </c>
      <c r="H4165" s="77">
        <f>+IF(ISNUMBER(DATA!Y518),DATA!Y518,"n/a")</f>
        <v>-1.4221206949633601E-3</v>
      </c>
      <c r="I4165" s="87">
        <f>+IF(ISNUMBER(DATA!AH518),DATA!AH518,"n/a")</f>
        <v>3.9263043478260902</v>
      </c>
      <c r="J4165" s="77">
        <f>+IF(ISNUMBER(DATA!AI518),DATA!AI518,"n/a")</f>
        <v>-3.1300536095392401E-3</v>
      </c>
      <c r="K4165" s="87">
        <f>+IF(ISNUMBER(DATA!AR518),DATA!AR518,"n/a")</f>
        <v>3.9285557768924302</v>
      </c>
      <c r="L4165" s="77">
        <f>+IF(ISNUMBER(DATA!AS518),DATA!AS518,"n/a")</f>
        <v>-0.15430422920553799</v>
      </c>
      <c r="M4165" s="66"/>
      <c r="N4165" s="66"/>
      <c r="O4165" s="66"/>
      <c r="P4165" s="66"/>
      <c r="Q4165" s="66"/>
      <c r="S4165" s="70"/>
      <c r="U4165" s="70"/>
      <c r="W4165" s="70"/>
      <c r="Y4165" s="70"/>
    </row>
    <row r="4166" spans="1:25" s="69" customFormat="1" x14ac:dyDescent="0.2">
      <c r="A4166" s="66" t="s">
        <v>20</v>
      </c>
      <c r="B4166" s="66" t="s">
        <v>23</v>
      </c>
      <c r="C4166" s="66" t="s">
        <v>26</v>
      </c>
      <c r="D4166" s="66" t="s">
        <v>299</v>
      </c>
      <c r="E4166" s="87">
        <f>+IF(ISNUMBER(DATA!N519),DATA!N519,"n/a")</f>
        <v>4.8505632387833204</v>
      </c>
      <c r="F4166" s="77">
        <f>+IF(ISNUMBER(DATA!O519),DATA!O519,"n/a")</f>
        <v>0.10371074942587501</v>
      </c>
      <c r="G4166" s="87">
        <f>+IF(ISNUMBER(DATA!X519),DATA!X519,"n/a")</f>
        <v>4.8500352040555104</v>
      </c>
      <c r="H4166" s="77">
        <f>+IF(ISNUMBER(DATA!Y519),DATA!Y519,"n/a")</f>
        <v>0.13639678499834801</v>
      </c>
      <c r="I4166" s="87">
        <f>+IF(ISNUMBER(DATA!AH519),DATA!AH519,"n/a")</f>
        <v>4.8473538255918802</v>
      </c>
      <c r="J4166" s="77">
        <f>+IF(ISNUMBER(DATA!AI519),DATA!AI519,"n/a")</f>
        <v>0.228825378655895</v>
      </c>
      <c r="K4166" s="87">
        <f>+IF(ISNUMBER(DATA!AR519),DATA!AR519,"n/a")</f>
        <v>4.68255808510742</v>
      </c>
      <c r="L4166" s="77">
        <f>+IF(ISNUMBER(DATA!AS519),DATA!AS519,"n/a")</f>
        <v>0.19209135924572801</v>
      </c>
      <c r="M4166" s="66"/>
      <c r="N4166" s="66"/>
      <c r="O4166" s="66"/>
      <c r="P4166" s="66"/>
      <c r="Q4166" s="66"/>
      <c r="S4166" s="70"/>
      <c r="U4166" s="70"/>
      <c r="W4166" s="70"/>
      <c r="Y4166" s="70"/>
    </row>
    <row r="4167" spans="1:25" s="69" customFormat="1" x14ac:dyDescent="0.2">
      <c r="A4167" s="66" t="s">
        <v>20</v>
      </c>
      <c r="B4167" s="66" t="s">
        <v>23</v>
      </c>
      <c r="C4167" s="66" t="s">
        <v>26</v>
      </c>
      <c r="D4167" s="66" t="s">
        <v>300</v>
      </c>
      <c r="E4167" s="87">
        <f>+IF(ISNUMBER(DATA!N520),DATA!N520,"n/a")</f>
        <v>4.1558756126149898</v>
      </c>
      <c r="F4167" s="77">
        <f>+IF(ISNUMBER(DATA!O520),DATA!O520,"n/a")</f>
        <v>4.15726200124555E-2</v>
      </c>
      <c r="G4167" s="87">
        <f>+IF(ISNUMBER(DATA!X520),DATA!X520,"n/a")</f>
        <v>4.1622999168534003</v>
      </c>
      <c r="H4167" s="77">
        <f>+IF(ISNUMBER(DATA!Y520),DATA!Y520,"n/a")</f>
        <v>4.3632559656278803E-2</v>
      </c>
      <c r="I4167" s="87">
        <f>+IF(ISNUMBER(DATA!AH520),DATA!AH520,"n/a")</f>
        <v>4.1562040422757498</v>
      </c>
      <c r="J4167" s="77">
        <f>+IF(ISNUMBER(DATA!AI520),DATA!AI520,"n/a")</f>
        <v>4.2641104884879003E-2</v>
      </c>
      <c r="K4167" s="87">
        <f>+IF(ISNUMBER(DATA!AR520),DATA!AR520,"n/a")</f>
        <v>4.0827104006665103</v>
      </c>
      <c r="L4167" s="77">
        <f>+IF(ISNUMBER(DATA!AS520),DATA!AS520,"n/a")</f>
        <v>2.4293460049236E-2</v>
      </c>
      <c r="M4167" s="66"/>
      <c r="N4167" s="66"/>
      <c r="O4167" s="66"/>
      <c r="P4167" s="66"/>
      <c r="Q4167" s="66"/>
      <c r="S4167" s="70"/>
      <c r="U4167" s="70"/>
      <c r="W4167" s="70"/>
      <c r="Y4167" s="70"/>
    </row>
    <row r="4168" spans="1:25" s="69" customFormat="1" x14ac:dyDescent="0.2">
      <c r="A4168" s="66" t="s">
        <v>20</v>
      </c>
      <c r="B4168" s="66" t="s">
        <v>23</v>
      </c>
      <c r="C4168" s="66" t="s">
        <v>26</v>
      </c>
      <c r="D4168" s="66" t="s">
        <v>301</v>
      </c>
      <c r="E4168" s="87">
        <f>+IF(ISNUMBER(DATA!N521),DATA!N521,"n/a")</f>
        <v>4.4525959203849901</v>
      </c>
      <c r="F4168" s="77">
        <f>+IF(ISNUMBER(DATA!O521),DATA!O521,"n/a")</f>
        <v>1.0579567321982099E-3</v>
      </c>
      <c r="G4168" s="87">
        <f>+IF(ISNUMBER(DATA!X521),DATA!X521,"n/a")</f>
        <v>4.4166546994214002</v>
      </c>
      <c r="H4168" s="77">
        <f>+IF(ISNUMBER(DATA!Y521),DATA!Y521,"n/a")</f>
        <v>0.11848206791949401</v>
      </c>
      <c r="I4168" s="87">
        <f>+IF(ISNUMBER(DATA!AH521),DATA!AH521,"n/a")</f>
        <v>4.3728136205971202</v>
      </c>
      <c r="J4168" s="77">
        <f>+IF(ISNUMBER(DATA!AI521),DATA!AI521,"n/a")</f>
        <v>0.122835344494222</v>
      </c>
      <c r="K4168" s="87">
        <f>+IF(ISNUMBER(DATA!AR521),DATA!AR521,"n/a")</f>
        <v>4.4459166505306698</v>
      </c>
      <c r="L4168" s="77">
        <f>+IF(ISNUMBER(DATA!AS521),DATA!AS521,"n/a")</f>
        <v>0.133035582090759</v>
      </c>
      <c r="M4168" s="66"/>
      <c r="N4168" s="66"/>
      <c r="O4168" s="66"/>
      <c r="P4168" s="66"/>
      <c r="Q4168" s="66"/>
      <c r="S4168" s="70"/>
      <c r="U4168" s="70"/>
      <c r="W4168" s="70"/>
      <c r="Y4168" s="70"/>
    </row>
    <row r="4169" spans="1:25" s="69" customFormat="1" x14ac:dyDescent="0.2">
      <c r="A4169" s="66" t="s">
        <v>20</v>
      </c>
      <c r="B4169" s="66" t="s">
        <v>23</v>
      </c>
      <c r="C4169" s="66" t="s">
        <v>26</v>
      </c>
      <c r="D4169" s="66" t="s">
        <v>302</v>
      </c>
      <c r="E4169" s="87">
        <f>+IF(ISNUMBER(DATA!N522),DATA!N522,"n/a")</f>
        <v>3.9180000000000001</v>
      </c>
      <c r="F4169" s="77">
        <f>+IF(ISNUMBER(DATA!O522),DATA!O522,"n/a")</f>
        <v>3.9196712232941897E-2</v>
      </c>
      <c r="G4169" s="87">
        <f>+IF(ISNUMBER(DATA!X522),DATA!X522,"n/a")</f>
        <v>3.86330882352941</v>
      </c>
      <c r="H4169" s="77">
        <f>+IF(ISNUMBER(DATA!Y522),DATA!Y522,"n/a")</f>
        <v>-7.48700106565437E-3</v>
      </c>
      <c r="I4169" s="87">
        <f>+IF(ISNUMBER(DATA!AH522),DATA!AH522,"n/a")</f>
        <v>3.8735526315789501</v>
      </c>
      <c r="J4169" s="77">
        <f>+IF(ISNUMBER(DATA!AI522),DATA!AI522,"n/a")</f>
        <v>-7.4176472571565099E-3</v>
      </c>
      <c r="K4169" s="87">
        <f>+IF(ISNUMBER(DATA!AR522),DATA!AR522,"n/a")</f>
        <v>3.8768518518518502</v>
      </c>
      <c r="L4169" s="77">
        <f>+IF(ISNUMBER(DATA!AS522),DATA!AS522,"n/a")</f>
        <v>-0.117948315477755</v>
      </c>
      <c r="M4169" s="66"/>
      <c r="N4169" s="66"/>
      <c r="O4169" s="66"/>
      <c r="P4169" s="66"/>
      <c r="Q4169" s="66"/>
      <c r="S4169" s="70"/>
      <c r="U4169" s="70"/>
      <c r="W4169" s="70"/>
      <c r="Y4169" s="70"/>
    </row>
    <row r="4170" spans="1:25" s="69" customFormat="1" x14ac:dyDescent="0.2">
      <c r="A4170" s="66" t="s">
        <v>20</v>
      </c>
      <c r="B4170" s="66" t="s">
        <v>23</v>
      </c>
      <c r="C4170" s="66" t="s">
        <v>26</v>
      </c>
      <c r="D4170" s="66" t="s">
        <v>303</v>
      </c>
      <c r="E4170" s="87">
        <f>+IF(ISNUMBER(DATA!N523),DATA!N523,"n/a")</f>
        <v>4.34486410761681</v>
      </c>
      <c r="F4170" s="77">
        <f>+IF(ISNUMBER(DATA!O523),DATA!O523,"n/a")</f>
        <v>1.09813805030046E-2</v>
      </c>
      <c r="G4170" s="87">
        <f>+IF(ISNUMBER(DATA!X523),DATA!X523,"n/a")</f>
        <v>4.3176149124392902</v>
      </c>
      <c r="H4170" s="77">
        <f>+IF(ISNUMBER(DATA!Y523),DATA!Y523,"n/a")</f>
        <v>1.4717933463859799E-3</v>
      </c>
      <c r="I4170" s="87">
        <f>+IF(ISNUMBER(DATA!AH523),DATA!AH523,"n/a")</f>
        <v>4.2884225807680796</v>
      </c>
      <c r="J4170" s="77">
        <f>+IF(ISNUMBER(DATA!AI523),DATA!AI523,"n/a")</f>
        <v>8.7582347476750505E-2</v>
      </c>
      <c r="K4170" s="87">
        <f>+IF(ISNUMBER(DATA!AR523),DATA!AR523,"n/a")</f>
        <v>4.3280848494819599</v>
      </c>
      <c r="L4170" s="77">
        <f>+IF(ISNUMBER(DATA!AS523),DATA!AS523,"n/a")</f>
        <v>0.122194999884187</v>
      </c>
      <c r="M4170" s="66"/>
      <c r="N4170" s="66"/>
      <c r="O4170" s="66"/>
      <c r="P4170" s="66"/>
      <c r="Q4170" s="66"/>
      <c r="S4170" s="70"/>
      <c r="U4170" s="70"/>
      <c r="W4170" s="70"/>
      <c r="Y4170" s="70"/>
    </row>
    <row r="4171" spans="1:25" s="69" customFormat="1" x14ac:dyDescent="0.2">
      <c r="A4171" s="66" t="s">
        <v>20</v>
      </c>
      <c r="B4171" s="66" t="s">
        <v>23</v>
      </c>
      <c r="C4171" s="66" t="s">
        <v>26</v>
      </c>
      <c r="D4171" s="66" t="s">
        <v>304</v>
      </c>
      <c r="E4171" s="87">
        <f>+IF(ISNUMBER(DATA!N524),DATA!N524,"n/a")</f>
        <v>4.1809791838157304</v>
      </c>
      <c r="F4171" s="77">
        <f>+IF(ISNUMBER(DATA!O524),DATA!O524,"n/a")</f>
        <v>9.1702139643249095E-2</v>
      </c>
      <c r="G4171" s="87">
        <f>+IF(ISNUMBER(DATA!X524),DATA!X524,"n/a")</f>
        <v>4.10628985898295</v>
      </c>
      <c r="H4171" s="77">
        <f>+IF(ISNUMBER(DATA!Y524),DATA!Y524,"n/a")</f>
        <v>7.5273292418745905E-2</v>
      </c>
      <c r="I4171" s="87">
        <f>+IF(ISNUMBER(DATA!AH524),DATA!AH524,"n/a")</f>
        <v>4.0471902454091904</v>
      </c>
      <c r="J4171" s="77">
        <f>+IF(ISNUMBER(DATA!AI524),DATA!AI524,"n/a")</f>
        <v>6.3861752052367396E-2</v>
      </c>
      <c r="K4171" s="87">
        <f>+IF(ISNUMBER(DATA!AR524),DATA!AR524,"n/a")</f>
        <v>3.9218404435442702</v>
      </c>
      <c r="L4171" s="77">
        <f>+IF(ISNUMBER(DATA!AS524),DATA!AS524,"n/a")</f>
        <v>3.30885538954417E-2</v>
      </c>
      <c r="M4171" s="66"/>
      <c r="N4171" s="66"/>
      <c r="O4171" s="66"/>
      <c r="P4171" s="66"/>
      <c r="Q4171" s="66"/>
      <c r="S4171" s="70"/>
      <c r="U4171" s="70"/>
      <c r="W4171" s="70"/>
      <c r="Y4171" s="70"/>
    </row>
    <row r="4172" spans="1:25" s="69" customFormat="1" x14ac:dyDescent="0.2">
      <c r="A4172" s="66" t="s">
        <v>20</v>
      </c>
      <c r="B4172" s="66" t="s">
        <v>23</v>
      </c>
      <c r="C4172" s="66" t="s">
        <v>26</v>
      </c>
      <c r="D4172" s="66" t="s">
        <v>305</v>
      </c>
      <c r="E4172" s="87">
        <f>+IF(ISNUMBER(DATA!N525),DATA!N525,"n/a")</f>
        <v>4.5758106273599299</v>
      </c>
      <c r="F4172" s="77" t="str">
        <f>+IF(ISNUMBER(DATA!O525),DATA!O525,"n/a")</f>
        <v>n/a</v>
      </c>
      <c r="G4172" s="87">
        <f>+IF(ISNUMBER(DATA!X525),DATA!X525,"n/a")</f>
        <v>4.4616891815007698</v>
      </c>
      <c r="H4172" s="77">
        <f>+IF(ISNUMBER(DATA!Y525),DATA!Y525,"n/a")</f>
        <v>0.17722669696590301</v>
      </c>
      <c r="I4172" s="87">
        <f>+IF(ISNUMBER(DATA!AH525),DATA!AH525,"n/a")</f>
        <v>4.4095413003278496</v>
      </c>
      <c r="J4172" s="77">
        <f>+IF(ISNUMBER(DATA!AI525),DATA!AI525,"n/a")</f>
        <v>0.143355566204282</v>
      </c>
      <c r="K4172" s="87">
        <f>+IF(ISNUMBER(DATA!AR525),DATA!AR525,"n/a")</f>
        <v>4.4075350323326301</v>
      </c>
      <c r="L4172" s="77">
        <f>+IF(ISNUMBER(DATA!AS525),DATA!AS525,"n/a")</f>
        <v>0.14283535842678299</v>
      </c>
      <c r="M4172" s="66"/>
      <c r="N4172" s="66"/>
      <c r="O4172" s="66"/>
      <c r="P4172" s="66"/>
      <c r="Q4172" s="66"/>
      <c r="S4172" s="70"/>
      <c r="U4172" s="70"/>
      <c r="W4172" s="70"/>
      <c r="Y4172" s="70"/>
    </row>
    <row r="4173" spans="1:25" s="69" customFormat="1" x14ac:dyDescent="0.2">
      <c r="A4173" s="66" t="s">
        <v>20</v>
      </c>
      <c r="B4173" s="66" t="s">
        <v>23</v>
      </c>
      <c r="C4173" s="66" t="s">
        <v>26</v>
      </c>
      <c r="D4173" s="66" t="s">
        <v>306</v>
      </c>
      <c r="E4173" s="87">
        <f>+IF(ISNUMBER(DATA!N526),DATA!N526,"n/a")</f>
        <v>3.5899991368937298</v>
      </c>
      <c r="F4173" s="77">
        <f>+IF(ISNUMBER(DATA!O526),DATA!O526,"n/a")</f>
        <v>1.7016969983039699E-6</v>
      </c>
      <c r="G4173" s="87">
        <f>+IF(ISNUMBER(DATA!X526),DATA!X526,"n/a")</f>
        <v>3.58999864786314</v>
      </c>
      <c r="H4173" s="77">
        <f>+IF(ISNUMBER(DATA!Y526),DATA!Y526,"n/a")</f>
        <v>5.5927304439314502E-6</v>
      </c>
      <c r="I4173" s="87">
        <f>+IF(ISNUMBER(DATA!AH526),DATA!AH526,"n/a")</f>
        <v>3.59000095718228</v>
      </c>
      <c r="J4173" s="77">
        <f>+IF(ISNUMBER(DATA!AI526),DATA!AI526,"n/a")</f>
        <v>1.1671133889119201E-4</v>
      </c>
      <c r="K4173" s="87">
        <f>+IF(ISNUMBER(DATA!AR526),DATA!AR526,"n/a")</f>
        <v>3.5900005485925202</v>
      </c>
      <c r="L4173" s="77">
        <f>+IF(ISNUMBER(DATA!AS526),DATA!AS526,"n/a")</f>
        <v>2.0779113213275599E-4</v>
      </c>
      <c r="M4173" s="66"/>
      <c r="N4173" s="66"/>
      <c r="O4173" s="66"/>
      <c r="P4173" s="66"/>
      <c r="Q4173" s="66"/>
      <c r="S4173" s="70"/>
      <c r="U4173" s="70"/>
      <c r="W4173" s="70"/>
      <c r="Y4173" s="70"/>
    </row>
    <row r="4174" spans="1:25" s="69" customFormat="1" x14ac:dyDescent="0.2">
      <c r="A4174" s="66" t="s">
        <v>20</v>
      </c>
      <c r="B4174" s="66" t="s">
        <v>23</v>
      </c>
      <c r="C4174" s="66" t="s">
        <v>26</v>
      </c>
      <c r="D4174" s="66" t="s">
        <v>307</v>
      </c>
      <c r="E4174" s="87">
        <f>+IF(ISNUMBER(DATA!N527),DATA!N527,"n/a")</f>
        <v>4.3603300237360898</v>
      </c>
      <c r="F4174" s="77">
        <f>+IF(ISNUMBER(DATA!O527),DATA!O527,"n/a")</f>
        <v>1.00185124536252E-2</v>
      </c>
      <c r="G4174" s="87">
        <f>+IF(ISNUMBER(DATA!X527),DATA!X527,"n/a")</f>
        <v>4.3055074549665999</v>
      </c>
      <c r="H4174" s="77">
        <f>+IF(ISNUMBER(DATA!Y527),DATA!Y527,"n/a")</f>
        <v>-4.6227017693768998E-3</v>
      </c>
      <c r="I4174" s="87">
        <f>+IF(ISNUMBER(DATA!AH527),DATA!AH527,"n/a")</f>
        <v>4.3082023646133898</v>
      </c>
      <c r="J4174" s="77">
        <f>+IF(ISNUMBER(DATA!AI527),DATA!AI527,"n/a")</f>
        <v>-3.9996737265151098E-3</v>
      </c>
      <c r="K4174" s="87">
        <f>+IF(ISNUMBER(DATA!AR527),DATA!AR527,"n/a")</f>
        <v>4.3268812830456103</v>
      </c>
      <c r="L4174" s="77">
        <f>+IF(ISNUMBER(DATA!AS527),DATA!AS527,"n/a")</f>
        <v>3.1864915584063999E-4</v>
      </c>
      <c r="M4174" s="66"/>
      <c r="N4174" s="66"/>
      <c r="O4174" s="66"/>
      <c r="P4174" s="66"/>
      <c r="Q4174" s="66"/>
      <c r="S4174" s="70"/>
      <c r="U4174" s="70"/>
      <c r="W4174" s="70"/>
      <c r="Y4174" s="70"/>
    </row>
    <row r="4175" spans="1:25" s="69" customFormat="1" x14ac:dyDescent="0.2">
      <c r="A4175" s="66" t="s">
        <v>20</v>
      </c>
      <c r="B4175" s="66" t="s">
        <v>23</v>
      </c>
      <c r="C4175" s="66" t="s">
        <v>26</v>
      </c>
      <c r="D4175" s="66" t="s">
        <v>308</v>
      </c>
      <c r="E4175" s="87">
        <f>+IF(ISNUMBER(DATA!N528),DATA!N528,"n/a")</f>
        <v>3.62392120339796</v>
      </c>
      <c r="F4175" s="77">
        <f>+IF(ISNUMBER(DATA!O528),DATA!O528,"n/a")</f>
        <v>-3.4321372361239499E-2</v>
      </c>
      <c r="G4175" s="87">
        <f>+IF(ISNUMBER(DATA!X528),DATA!X528,"n/a")</f>
        <v>3.6982837106700699</v>
      </c>
      <c r="H4175" s="77">
        <f>+IF(ISNUMBER(DATA!Y528),DATA!Y528,"n/a")</f>
        <v>-1.6358952650315901E-2</v>
      </c>
      <c r="I4175" s="87">
        <f>+IF(ISNUMBER(DATA!AH528),DATA!AH528,"n/a")</f>
        <v>3.72151531194607</v>
      </c>
      <c r="J4175" s="77">
        <f>+IF(ISNUMBER(DATA!AI528),DATA!AI528,"n/a")</f>
        <v>4.1440140156434102E-2</v>
      </c>
      <c r="K4175" s="87">
        <f>+IF(ISNUMBER(DATA!AR528),DATA!AR528,"n/a")</f>
        <v>3.7342083836219899</v>
      </c>
      <c r="L4175" s="77">
        <f>+IF(ISNUMBER(DATA!AS528),DATA!AS528,"n/a")</f>
        <v>6.2654738008288705E-2</v>
      </c>
      <c r="M4175" s="66"/>
      <c r="N4175" s="66"/>
      <c r="O4175" s="66"/>
      <c r="P4175" s="66"/>
      <c r="Q4175" s="66"/>
      <c r="S4175" s="70"/>
      <c r="U4175" s="70"/>
      <c r="W4175" s="70"/>
      <c r="Y4175" s="70"/>
    </row>
    <row r="4176" spans="1:25" s="69" customFormat="1" x14ac:dyDescent="0.2">
      <c r="A4176" s="66" t="s">
        <v>20</v>
      </c>
      <c r="B4176" s="66" t="s">
        <v>23</v>
      </c>
      <c r="C4176" s="66" t="s">
        <v>26</v>
      </c>
      <c r="D4176" s="66" t="s">
        <v>309</v>
      </c>
      <c r="E4176" s="87">
        <f>+IF(ISNUMBER(DATA!N529),DATA!N529,"n/a")</f>
        <v>3.3094917287045198</v>
      </c>
      <c r="F4176" s="77">
        <f>+IF(ISNUMBER(DATA!O529),DATA!O529,"n/a")</f>
        <v>-7.6253816826124601E-2</v>
      </c>
      <c r="G4176" s="87">
        <f>+IF(ISNUMBER(DATA!X529),DATA!X529,"n/a")</f>
        <v>3.4331720538073598</v>
      </c>
      <c r="H4176" s="77">
        <f>+IF(ISNUMBER(DATA!Y529),DATA!Y529,"n/a")</f>
        <v>-4.4723215023245E-2</v>
      </c>
      <c r="I4176" s="87">
        <f>+IF(ISNUMBER(DATA!AH529),DATA!AH529,"n/a")</f>
        <v>3.4797032743348901</v>
      </c>
      <c r="J4176" s="77">
        <f>+IF(ISNUMBER(DATA!AI529),DATA!AI529,"n/a")</f>
        <v>2.0832577482331902E-2</v>
      </c>
      <c r="K4176" s="87">
        <f>+IF(ISNUMBER(DATA!AR529),DATA!AR529,"n/a")</f>
        <v>3.5124112874779501</v>
      </c>
      <c r="L4176" s="77">
        <f>+IF(ISNUMBER(DATA!AS529),DATA!AS529,"n/a")</f>
        <v>3.6868358223872098E-2</v>
      </c>
      <c r="M4176" s="66"/>
      <c r="N4176" s="66"/>
      <c r="O4176" s="66"/>
      <c r="P4176" s="66"/>
      <c r="Q4176" s="66"/>
      <c r="S4176" s="70"/>
      <c r="U4176" s="70"/>
      <c r="W4176" s="70"/>
      <c r="Y4176" s="70"/>
    </row>
    <row r="4177" spans="1:25" s="69" customFormat="1" x14ac:dyDescent="0.2">
      <c r="A4177" s="66" t="s">
        <v>20</v>
      </c>
      <c r="B4177" s="66" t="s">
        <v>23</v>
      </c>
      <c r="C4177" s="66" t="s">
        <v>26</v>
      </c>
      <c r="D4177" s="66" t="s">
        <v>310</v>
      </c>
      <c r="E4177" s="87">
        <f>+IF(ISNUMBER(DATA!N530),DATA!N530,"n/a")</f>
        <v>3.1753629354919499</v>
      </c>
      <c r="F4177" s="77">
        <f>+IF(ISNUMBER(DATA!O530),DATA!O530,"n/a")</f>
        <v>-7.4244133651710703E-2</v>
      </c>
      <c r="G4177" s="87">
        <f>+IF(ISNUMBER(DATA!X530),DATA!X530,"n/a")</f>
        <v>3.3117466177905501</v>
      </c>
      <c r="H4177" s="77">
        <f>+IF(ISNUMBER(DATA!Y530),DATA!Y530,"n/a")</f>
        <v>-6.4945718686495901E-2</v>
      </c>
      <c r="I4177" s="87">
        <f>+IF(ISNUMBER(DATA!AH530),DATA!AH530,"n/a")</f>
        <v>3.3892127611556</v>
      </c>
      <c r="J4177" s="77">
        <f>+IF(ISNUMBER(DATA!AI530),DATA!AI530,"n/a")</f>
        <v>4.3534403921624998E-2</v>
      </c>
      <c r="K4177" s="87">
        <f>+IF(ISNUMBER(DATA!AR530),DATA!AR530,"n/a")</f>
        <v>3.4431285499212998</v>
      </c>
      <c r="L4177" s="77">
        <f>+IF(ISNUMBER(DATA!AS530),DATA!AS530,"n/a")</f>
        <v>9.7397083712820798E-2</v>
      </c>
      <c r="M4177" s="66"/>
      <c r="N4177" s="66"/>
      <c r="O4177" s="66"/>
      <c r="P4177" s="66"/>
      <c r="Q4177" s="66"/>
      <c r="S4177" s="70"/>
      <c r="U4177" s="70"/>
      <c r="W4177" s="70"/>
      <c r="Y4177" s="70"/>
    </row>
    <row r="4178" spans="1:25" s="69" customFormat="1" x14ac:dyDescent="0.2">
      <c r="A4178" s="66" t="s">
        <v>20</v>
      </c>
      <c r="B4178" s="66" t="s">
        <v>23</v>
      </c>
      <c r="C4178" s="66" t="s">
        <v>26</v>
      </c>
      <c r="D4178" s="66" t="s">
        <v>311</v>
      </c>
      <c r="E4178" s="87">
        <f>+IF(ISNUMBER(DATA!N531),DATA!N531,"n/a")</f>
        <v>4.1984711638344603</v>
      </c>
      <c r="F4178" s="77">
        <f>+IF(ISNUMBER(DATA!O531),DATA!O531,"n/a")</f>
        <v>6.5082928072033794E-2</v>
      </c>
      <c r="G4178" s="87">
        <f>+IF(ISNUMBER(DATA!X531),DATA!X531,"n/a")</f>
        <v>4.2636654220543999</v>
      </c>
      <c r="H4178" s="77">
        <f>+IF(ISNUMBER(DATA!Y531),DATA!Y531,"n/a")</f>
        <v>3.9720851911075002E-2</v>
      </c>
      <c r="I4178" s="87">
        <f>+IF(ISNUMBER(DATA!AH531),DATA!AH531,"n/a")</f>
        <v>4.2629748566868804</v>
      </c>
      <c r="J4178" s="77">
        <f>+IF(ISNUMBER(DATA!AI531),DATA!AI531,"n/a")</f>
        <v>5.04830614514339E-2</v>
      </c>
      <c r="K4178" s="87">
        <f>+IF(ISNUMBER(DATA!AR531),DATA!AR531,"n/a")</f>
        <v>4.1634329857439099</v>
      </c>
      <c r="L4178" s="77">
        <f>+IF(ISNUMBER(DATA!AS531),DATA!AS531,"n/a")</f>
        <v>2.4604611554700302E-2</v>
      </c>
      <c r="M4178" s="66"/>
      <c r="N4178" s="66"/>
      <c r="O4178" s="66"/>
      <c r="P4178" s="66"/>
      <c r="Q4178" s="66"/>
      <c r="S4178" s="70"/>
      <c r="U4178" s="70"/>
      <c r="W4178" s="70"/>
      <c r="Y4178" s="70"/>
    </row>
    <row r="4179" spans="1:25" s="69" customFormat="1" x14ac:dyDescent="0.2">
      <c r="A4179" s="66" t="s">
        <v>20</v>
      </c>
      <c r="B4179" s="66" t="s">
        <v>23</v>
      </c>
      <c r="C4179" s="66" t="s">
        <v>26</v>
      </c>
      <c r="D4179" s="66" t="s">
        <v>312</v>
      </c>
      <c r="E4179" s="87">
        <f>+IF(ISNUMBER(DATA!N532),DATA!N532,"n/a")</f>
        <v>4.5329775702493098</v>
      </c>
      <c r="F4179" s="77">
        <f>+IF(ISNUMBER(DATA!O532),DATA!O532,"n/a")</f>
        <v>-4.24062598065695E-2</v>
      </c>
      <c r="G4179" s="87">
        <f>+IF(ISNUMBER(DATA!X532),DATA!X532,"n/a")</f>
        <v>4.6673587714487201</v>
      </c>
      <c r="H4179" s="77">
        <f>+IF(ISNUMBER(DATA!Y532),DATA!Y532,"n/a")</f>
        <v>-7.0881482195746604E-3</v>
      </c>
      <c r="I4179" s="87">
        <f>+IF(ISNUMBER(DATA!AH532),DATA!AH532,"n/a")</f>
        <v>4.6892169030074999</v>
      </c>
      <c r="J4179" s="77">
        <f>+IF(ISNUMBER(DATA!AI532),DATA!AI532,"n/a")</f>
        <v>-4.4900761405851503E-2</v>
      </c>
      <c r="K4179" s="87">
        <f>+IF(ISNUMBER(DATA!AR532),DATA!AR532,"n/a")</f>
        <v>4.70752717368247</v>
      </c>
      <c r="L4179" s="77">
        <f>+IF(ISNUMBER(DATA!AS532),DATA!AS532,"n/a")</f>
        <v>-2.9502785868975302E-2</v>
      </c>
      <c r="M4179" s="66"/>
      <c r="N4179" s="66"/>
      <c r="O4179" s="66"/>
      <c r="P4179" s="66"/>
      <c r="Q4179" s="66"/>
      <c r="S4179" s="70"/>
      <c r="U4179" s="70"/>
      <c r="W4179" s="70"/>
      <c r="Y4179" s="70"/>
    </row>
    <row r="4180" spans="1:25" s="69" customFormat="1" x14ac:dyDescent="0.2">
      <c r="A4180" s="66" t="s">
        <v>20</v>
      </c>
      <c r="B4180" s="66" t="s">
        <v>23</v>
      </c>
      <c r="C4180" s="66" t="s">
        <v>26</v>
      </c>
      <c r="D4180" s="66" t="s">
        <v>313</v>
      </c>
      <c r="E4180" s="87">
        <f>+IF(ISNUMBER(DATA!N533),DATA!N533,"n/a")</f>
        <v>3.99310223153054</v>
      </c>
      <c r="F4180" s="77">
        <f>+IF(ISNUMBER(DATA!O533),DATA!O533,"n/a")</f>
        <v>3.9789629380315099E-2</v>
      </c>
      <c r="G4180" s="87">
        <f>+IF(ISNUMBER(DATA!X533),DATA!X533,"n/a")</f>
        <v>3.9941156661526702</v>
      </c>
      <c r="H4180" s="77">
        <f>+IF(ISNUMBER(DATA!Y533),DATA!Y533,"n/a")</f>
        <v>3.4474310165496201E-2</v>
      </c>
      <c r="I4180" s="87">
        <f>+IF(ISNUMBER(DATA!AH533),DATA!AH533,"n/a")</f>
        <v>3.9780570853618098</v>
      </c>
      <c r="J4180" s="77">
        <f>+IF(ISNUMBER(DATA!AI533),DATA!AI533,"n/a")</f>
        <v>4.8435642227685802E-2</v>
      </c>
      <c r="K4180" s="87">
        <f>+IF(ISNUMBER(DATA!AR533),DATA!AR533,"n/a")</f>
        <v>3.9264266446497</v>
      </c>
      <c r="L4180" s="77">
        <f>+IF(ISNUMBER(DATA!AS533),DATA!AS533,"n/a")</f>
        <v>3.1001512893383501E-2</v>
      </c>
      <c r="M4180" s="66"/>
      <c r="N4180" s="66"/>
      <c r="O4180" s="66"/>
      <c r="P4180" s="66"/>
      <c r="Q4180" s="66"/>
      <c r="S4180" s="70"/>
      <c r="U4180" s="70"/>
      <c r="W4180" s="70"/>
      <c r="Y4180" s="70"/>
    </row>
    <row r="4181" spans="1:25" s="69" customFormat="1" x14ac:dyDescent="0.2">
      <c r="A4181" s="66" t="s">
        <v>20</v>
      </c>
      <c r="B4181" s="66" t="s">
        <v>23</v>
      </c>
      <c r="C4181" s="66" t="s">
        <v>26</v>
      </c>
      <c r="D4181" s="66" t="s">
        <v>314</v>
      </c>
      <c r="E4181" s="87">
        <f>+IF(ISNUMBER(DATA!N534),DATA!N534,"n/a")</f>
        <v>4.7297615543126303</v>
      </c>
      <c r="F4181" s="77">
        <f>+IF(ISNUMBER(DATA!O534),DATA!O534,"n/a")</f>
        <v>0.16083691205522399</v>
      </c>
      <c r="G4181" s="87">
        <f>+IF(ISNUMBER(DATA!X534),DATA!X534,"n/a")</f>
        <v>4.7196629160615204</v>
      </c>
      <c r="H4181" s="77">
        <f>+IF(ISNUMBER(DATA!Y534),DATA!Y534,"n/a")</f>
        <v>8.0450134707901494E-2</v>
      </c>
      <c r="I4181" s="87">
        <f>+IF(ISNUMBER(DATA!AH534),DATA!AH534,"n/a")</f>
        <v>4.6782022068224398</v>
      </c>
      <c r="J4181" s="77">
        <f>+IF(ISNUMBER(DATA!AI534),DATA!AI534,"n/a")</f>
        <v>6.7079201378660996E-2</v>
      </c>
      <c r="K4181" s="87">
        <f>+IF(ISNUMBER(DATA!AR534),DATA!AR534,"n/a")</f>
        <v>4.47923271727164</v>
      </c>
      <c r="L4181" s="77">
        <f>+IF(ISNUMBER(DATA!AS534),DATA!AS534,"n/a")</f>
        <v>2.0244696038915801E-2</v>
      </c>
      <c r="M4181" s="66"/>
      <c r="N4181" s="66"/>
      <c r="O4181" s="66"/>
      <c r="P4181" s="66"/>
      <c r="Q4181" s="66"/>
      <c r="S4181" s="70"/>
      <c r="U4181" s="70"/>
      <c r="W4181" s="70"/>
      <c r="Y4181" s="70"/>
    </row>
    <row r="4182" spans="1:25" s="69" customFormat="1" x14ac:dyDescent="0.2">
      <c r="A4182" s="66" t="s">
        <v>20</v>
      </c>
      <c r="B4182" s="66" t="s">
        <v>23</v>
      </c>
      <c r="C4182" s="66" t="s">
        <v>26</v>
      </c>
      <c r="D4182" s="66" t="s">
        <v>315</v>
      </c>
      <c r="E4182" s="87">
        <f>+IF(ISNUMBER(DATA!N535),DATA!N535,"n/a")</f>
        <v>4.8972421489697604</v>
      </c>
      <c r="F4182" s="77">
        <f>+IF(ISNUMBER(DATA!O535),DATA!O535,"n/a")</f>
        <v>6.1030760179645503E-2</v>
      </c>
      <c r="G4182" s="87">
        <f>+IF(ISNUMBER(DATA!X535),DATA!X535,"n/a")</f>
        <v>4.9144431860263298</v>
      </c>
      <c r="H4182" s="77">
        <f>+IF(ISNUMBER(DATA!Y535),DATA!Y535,"n/a")</f>
        <v>6.9208182305165303E-2</v>
      </c>
      <c r="I4182" s="87">
        <f>+IF(ISNUMBER(DATA!AH535),DATA!AH535,"n/a")</f>
        <v>4.9252635467868702</v>
      </c>
      <c r="J4182" s="77">
        <f>+IF(ISNUMBER(DATA!AI535),DATA!AI535,"n/a")</f>
        <v>7.1562308260585697E-2</v>
      </c>
      <c r="K4182" s="87">
        <f>+IF(ISNUMBER(DATA!AR535),DATA!AR535,"n/a")</f>
        <v>4.9661967519717303</v>
      </c>
      <c r="L4182" s="77">
        <f>+IF(ISNUMBER(DATA!AS535),DATA!AS535,"n/a")</f>
        <v>8.0467918978817901E-2</v>
      </c>
      <c r="M4182" s="66"/>
      <c r="N4182" s="66"/>
      <c r="O4182" s="66"/>
      <c r="P4182" s="66"/>
      <c r="Q4182" s="66"/>
      <c r="S4182" s="70"/>
      <c r="U4182" s="70"/>
      <c r="W4182" s="70"/>
      <c r="Y4182" s="70"/>
    </row>
    <row r="4183" spans="1:25" s="69" customFormat="1" x14ac:dyDescent="0.2">
      <c r="A4183" s="66" t="s">
        <v>20</v>
      </c>
      <c r="B4183" s="66" t="s">
        <v>23</v>
      </c>
      <c r="C4183" s="66" t="s">
        <v>26</v>
      </c>
      <c r="D4183" s="66" t="s">
        <v>316</v>
      </c>
      <c r="E4183" s="87">
        <f>+IF(ISNUMBER(DATA!N536),DATA!N536,"n/a")</f>
        <v>3.618376438396</v>
      </c>
      <c r="F4183" s="77">
        <f>+IF(ISNUMBER(DATA!O536),DATA!O536,"n/a")</f>
        <v>6.2915026775587093E-2</v>
      </c>
      <c r="G4183" s="87">
        <f>+IF(ISNUMBER(DATA!X536),DATA!X536,"n/a")</f>
        <v>3.63013350401055</v>
      </c>
      <c r="H4183" s="77">
        <f>+IF(ISNUMBER(DATA!Y536),DATA!Y536,"n/a")</f>
        <v>8.7614096149900997E-2</v>
      </c>
      <c r="I4183" s="87">
        <f>+IF(ISNUMBER(DATA!AH536),DATA!AH536,"n/a")</f>
        <v>3.5960107462348501</v>
      </c>
      <c r="J4183" s="77">
        <f>+IF(ISNUMBER(DATA!AI536),DATA!AI536,"n/a")</f>
        <v>9.6968147795036999E-2</v>
      </c>
      <c r="K4183" s="87">
        <f>+IF(ISNUMBER(DATA!AR536),DATA!AR536,"n/a")</f>
        <v>3.5784327998761301</v>
      </c>
      <c r="L4183" s="77">
        <f>+IF(ISNUMBER(DATA!AS536),DATA!AS536,"n/a")</f>
        <v>0.10419780726931201</v>
      </c>
      <c r="M4183" s="66"/>
      <c r="N4183" s="66"/>
      <c r="O4183" s="66"/>
      <c r="P4183" s="66"/>
      <c r="Q4183" s="66"/>
      <c r="S4183" s="70"/>
      <c r="U4183" s="70"/>
      <c r="W4183" s="70"/>
      <c r="Y4183" s="70"/>
    </row>
    <row r="4184" spans="1:25" s="69" customFormat="1" x14ac:dyDescent="0.2">
      <c r="A4184" s="66" t="s">
        <v>20</v>
      </c>
      <c r="B4184" s="66" t="s">
        <v>23</v>
      </c>
      <c r="C4184" s="66" t="s">
        <v>26</v>
      </c>
      <c r="D4184" s="66" t="s">
        <v>317</v>
      </c>
      <c r="E4184" s="87">
        <f>+IF(ISNUMBER(DATA!N537),DATA!N537,"n/a")</f>
        <v>4.98998358064103</v>
      </c>
      <c r="F4184" s="77">
        <f>+IF(ISNUMBER(DATA!O537),DATA!O537,"n/a")</f>
        <v>0.166397617767267</v>
      </c>
      <c r="G4184" s="87">
        <f>+IF(ISNUMBER(DATA!X537),DATA!X537,"n/a")</f>
        <v>4.98999721320315</v>
      </c>
      <c r="H4184" s="77">
        <f>+IF(ISNUMBER(DATA!Y537),DATA!Y537,"n/a")</f>
        <v>0.128592016110396</v>
      </c>
      <c r="I4184" s="87">
        <f>+IF(ISNUMBER(DATA!AH537),DATA!AH537,"n/a")</f>
        <v>4.9899966567469702</v>
      </c>
      <c r="J4184" s="77">
        <f>+IF(ISNUMBER(DATA!AI537),DATA!AI537,"n/a")</f>
        <v>0.120725800369595</v>
      </c>
      <c r="K4184" s="87">
        <f>+IF(ISNUMBER(DATA!AR537),DATA!AR537,"n/a")</f>
        <v>4.9153310001810899</v>
      </c>
      <c r="L4184" s="77">
        <f>+IF(ISNUMBER(DATA!AS537),DATA!AS537,"n/a")</f>
        <v>0.100397122987918</v>
      </c>
      <c r="M4184" s="66"/>
      <c r="N4184" s="66"/>
      <c r="O4184" s="66"/>
      <c r="P4184" s="66"/>
      <c r="Q4184" s="66"/>
      <c r="S4184" s="70"/>
      <c r="U4184" s="70"/>
      <c r="W4184" s="70"/>
      <c r="Y4184" s="70"/>
    </row>
    <row r="4185" spans="1:25" s="69" customFormat="1" x14ac:dyDescent="0.2">
      <c r="A4185" s="66" t="s">
        <v>20</v>
      </c>
      <c r="B4185" s="66" t="s">
        <v>23</v>
      </c>
      <c r="C4185" s="66" t="s">
        <v>26</v>
      </c>
      <c r="D4185" s="66" t="s">
        <v>318</v>
      </c>
      <c r="E4185" s="87">
        <f>+IF(ISNUMBER(DATA!N538),DATA!N538,"n/a")</f>
        <v>3.84878693343967</v>
      </c>
      <c r="F4185" s="77">
        <f>+IF(ISNUMBER(DATA!O538),DATA!O538,"n/a")</f>
        <v>-3.5978871620063198E-2</v>
      </c>
      <c r="G4185" s="87">
        <f>+IF(ISNUMBER(DATA!X538),DATA!X538,"n/a")</f>
        <v>3.95223321951064</v>
      </c>
      <c r="H4185" s="77">
        <f>+IF(ISNUMBER(DATA!Y538),DATA!Y538,"n/a")</f>
        <v>-1.03119293872698E-2</v>
      </c>
      <c r="I4185" s="87">
        <f>+IF(ISNUMBER(DATA!AH538),DATA!AH538,"n/a")</f>
        <v>3.9693744675672402</v>
      </c>
      <c r="J4185" s="77">
        <f>+IF(ISNUMBER(DATA!AI538),DATA!AI538,"n/a")</f>
        <v>-4.4911550404103098E-3</v>
      </c>
      <c r="K4185" s="87">
        <f>+IF(ISNUMBER(DATA!AR538),DATA!AR538,"n/a")</f>
        <v>3.9801033968156601</v>
      </c>
      <c r="L4185" s="77">
        <f>+IF(ISNUMBER(DATA!AS538),DATA!AS538,"n/a")</f>
        <v>-1.71206563955522E-2</v>
      </c>
      <c r="M4185" s="66"/>
      <c r="N4185" s="66"/>
      <c r="O4185" s="66"/>
      <c r="P4185" s="66"/>
      <c r="Q4185" s="66"/>
      <c r="S4185" s="70"/>
      <c r="U4185" s="70"/>
      <c r="W4185" s="70"/>
      <c r="Y4185" s="70"/>
    </row>
    <row r="4186" spans="1:25" s="69" customFormat="1" x14ac:dyDescent="0.2">
      <c r="A4186" s="66" t="s">
        <v>20</v>
      </c>
      <c r="B4186" s="66" t="s">
        <v>23</v>
      </c>
      <c r="C4186" s="66" t="s">
        <v>26</v>
      </c>
      <c r="D4186" s="66" t="s">
        <v>344</v>
      </c>
      <c r="E4186" s="87">
        <f>+IF(ISNUMBER(DATA!N539),DATA!N539,"n/a")</f>
        <v>3.5738443791696901</v>
      </c>
      <c r="F4186" s="77">
        <f>+IF(ISNUMBER(DATA!O539),DATA!O539,"n/a")</f>
        <v>3.0397552928891201E-2</v>
      </c>
      <c r="G4186" s="87">
        <f>+IF(ISNUMBER(DATA!X539),DATA!X539,"n/a")</f>
        <v>3.6025786756915998</v>
      </c>
      <c r="H4186" s="77">
        <f>+IF(ISNUMBER(DATA!Y539),DATA!Y539,"n/a")</f>
        <v>4.6530436442992401E-2</v>
      </c>
      <c r="I4186" s="87">
        <f>+IF(ISNUMBER(DATA!AH539),DATA!AH539,"n/a")</f>
        <v>3.5686896506371801</v>
      </c>
      <c r="J4186" s="77">
        <f>+IF(ISNUMBER(DATA!AI539),DATA!AI539,"n/a")</f>
        <v>0.14935506669719101</v>
      </c>
      <c r="K4186" s="87">
        <f>+IF(ISNUMBER(DATA!AR539),DATA!AR539,"n/a")</f>
        <v>3.5765353358707999</v>
      </c>
      <c r="L4186" s="77">
        <f>+IF(ISNUMBER(DATA!AS539),DATA!AS539,"n/a")</f>
        <v>0.23202749770515799</v>
      </c>
      <c r="M4186" s="66"/>
      <c r="N4186" s="66"/>
      <c r="O4186" s="66"/>
      <c r="P4186" s="66"/>
      <c r="Q4186" s="66"/>
      <c r="S4186" s="70"/>
      <c r="U4186" s="70"/>
      <c r="W4186" s="70"/>
      <c r="Y4186" s="70"/>
    </row>
    <row r="4187" spans="1:25" s="69" customFormat="1" x14ac:dyDescent="0.2">
      <c r="A4187" s="66" t="s">
        <v>20</v>
      </c>
      <c r="B4187" s="66" t="s">
        <v>23</v>
      </c>
      <c r="C4187" s="66" t="s">
        <v>26</v>
      </c>
      <c r="D4187" s="66" t="s">
        <v>345</v>
      </c>
      <c r="E4187" s="87">
        <f>+IF(ISNUMBER(DATA!N540),DATA!N540,"n/a")</f>
        <v>4.3758957604524698</v>
      </c>
      <c r="F4187" s="77">
        <f>+IF(ISNUMBER(DATA!O540),DATA!O540,"n/a")</f>
        <v>0.13252310079353599</v>
      </c>
      <c r="G4187" s="87">
        <f>+IF(ISNUMBER(DATA!X540),DATA!X540,"n/a")</f>
        <v>4.3823103846868898</v>
      </c>
      <c r="H4187" s="77">
        <f>+IF(ISNUMBER(DATA!Y540),DATA!Y540,"n/a")</f>
        <v>0.12290640292755101</v>
      </c>
      <c r="I4187" s="87">
        <f>+IF(ISNUMBER(DATA!AH540),DATA!AH540,"n/a")</f>
        <v>4.4058925447799302</v>
      </c>
      <c r="J4187" s="77">
        <f>+IF(ISNUMBER(DATA!AI540),DATA!AI540,"n/a")</f>
        <v>0.129907189022581</v>
      </c>
      <c r="K4187" s="87">
        <f>+IF(ISNUMBER(DATA!AR540),DATA!AR540,"n/a")</f>
        <v>4.37492806813386</v>
      </c>
      <c r="L4187" s="77">
        <f>+IF(ISNUMBER(DATA!AS540),DATA!AS540,"n/a")</f>
        <v>0.12500951229440599</v>
      </c>
      <c r="M4187" s="66"/>
      <c r="N4187" s="66"/>
      <c r="O4187" s="66"/>
      <c r="P4187" s="66"/>
      <c r="Q4187" s="66"/>
      <c r="S4187" s="70"/>
      <c r="U4187" s="70"/>
      <c r="W4187" s="70"/>
      <c r="Y4187" s="70"/>
    </row>
    <row r="4188" spans="1:25" x14ac:dyDescent="0.2">
      <c r="E4188" s="100"/>
      <c r="F4188" s="102"/>
      <c r="G4188" s="100"/>
      <c r="H4188" s="102"/>
      <c r="I4188" s="100"/>
      <c r="J4188" s="102"/>
      <c r="K4188" s="100"/>
      <c r="L4188" s="102"/>
    </row>
    <row r="4189" spans="1:25" s="69" customFormat="1" x14ac:dyDescent="0.2">
      <c r="A4189" s="66" t="s">
        <v>20</v>
      </c>
      <c r="B4189" s="66" t="s">
        <v>24</v>
      </c>
      <c r="C4189" s="66" t="s">
        <v>0</v>
      </c>
      <c r="D4189" s="66" t="s">
        <v>271</v>
      </c>
      <c r="E4189" s="76">
        <f>+IF(ISNUMBER(DATA!F550),DATA!F550,"n/a")</f>
        <v>12209.41</v>
      </c>
      <c r="F4189" s="77">
        <f>+IF(ISNUMBER(DATA!G550),DATA!G550,"n/a")</f>
        <v>-3.8275491854091397E-2</v>
      </c>
      <c r="G4189" s="76">
        <f>+IF(ISNUMBER(DATA!P550),DATA!P550,"n/a")</f>
        <v>45821.17</v>
      </c>
      <c r="H4189" s="77">
        <f>+IF(ISNUMBER(DATA!Q550),DATA!Q550,"n/a")</f>
        <v>4.2544845689328099E-2</v>
      </c>
      <c r="I4189" s="76">
        <f>+IF(ISNUMBER(DATA!Z550),DATA!Z550,"n/a")</f>
        <v>89021.61</v>
      </c>
      <c r="J4189" s="77">
        <f>+IF(ISNUMBER(DATA!AA550),DATA!AA550,"n/a")</f>
        <v>5.0183519259170403E-2</v>
      </c>
      <c r="K4189" s="76">
        <f>+IF(ISNUMBER(DATA!AJ550),DATA!AJ550,"n/a")</f>
        <v>152520.49</v>
      </c>
      <c r="L4189" s="77">
        <f>+IF(ISNUMBER(DATA!AK550),DATA!AK550,"n/a")</f>
        <v>4.27640597329869E-2</v>
      </c>
      <c r="M4189" s="66"/>
      <c r="N4189" s="66"/>
      <c r="O4189" s="66"/>
      <c r="P4189" s="66"/>
      <c r="Q4189" s="66"/>
      <c r="S4189" s="70"/>
      <c r="U4189" s="70"/>
      <c r="W4189" s="70"/>
      <c r="Y4189" s="70"/>
    </row>
    <row r="4190" spans="1:25" s="69" customFormat="1" x14ac:dyDescent="0.2">
      <c r="A4190" s="66" t="s">
        <v>20</v>
      </c>
      <c r="B4190" s="66" t="s">
        <v>24</v>
      </c>
      <c r="C4190" s="66" t="s">
        <v>0</v>
      </c>
      <c r="D4190" s="66" t="s">
        <v>272</v>
      </c>
      <c r="E4190" s="76">
        <f>+IF(ISNUMBER(DATA!F551),DATA!F551,"n/a")</f>
        <v>38066.92</v>
      </c>
      <c r="F4190" s="77">
        <f>+IF(ISNUMBER(DATA!G551),DATA!G551,"n/a")</f>
        <v>-5.0328669746342099E-2</v>
      </c>
      <c r="G4190" s="76">
        <f>+IF(ISNUMBER(DATA!P551),DATA!P551,"n/a")</f>
        <v>140350.42000000001</v>
      </c>
      <c r="H4190" s="77">
        <f>+IF(ISNUMBER(DATA!Q551),DATA!Q551,"n/a")</f>
        <v>1.4686974359837E-3</v>
      </c>
      <c r="I4190" s="76">
        <f>+IF(ISNUMBER(DATA!Z551),DATA!Z551,"n/a")</f>
        <v>274707.63</v>
      </c>
      <c r="J4190" s="77">
        <f>+IF(ISNUMBER(DATA!AA551),DATA!AA551,"n/a")</f>
        <v>-3.9285420268954797E-2</v>
      </c>
      <c r="K4190" s="76">
        <f>+IF(ISNUMBER(DATA!AJ551),DATA!AJ551,"n/a")</f>
        <v>482187.5</v>
      </c>
      <c r="L4190" s="77">
        <f>+IF(ISNUMBER(DATA!AK551),DATA!AK551,"n/a")</f>
        <v>-2.2840666488000899E-4</v>
      </c>
      <c r="M4190" s="66"/>
      <c r="N4190" s="66"/>
      <c r="O4190" s="66"/>
      <c r="P4190" s="66"/>
      <c r="Q4190" s="66"/>
      <c r="S4190" s="70"/>
      <c r="U4190" s="70"/>
      <c r="W4190" s="70"/>
      <c r="Y4190" s="70"/>
    </row>
    <row r="4191" spans="1:25" s="69" customFormat="1" x14ac:dyDescent="0.2">
      <c r="A4191" s="66" t="s">
        <v>20</v>
      </c>
      <c r="B4191" s="66" t="s">
        <v>24</v>
      </c>
      <c r="C4191" s="66" t="s">
        <v>0</v>
      </c>
      <c r="D4191" s="66" t="s">
        <v>273</v>
      </c>
      <c r="E4191" s="76">
        <f>+IF(ISNUMBER(DATA!F552),DATA!F552,"n/a")</f>
        <v>143504.4</v>
      </c>
      <c r="F4191" s="77">
        <f>+IF(ISNUMBER(DATA!G552),DATA!G552,"n/a")</f>
        <v>0.25896392113039002</v>
      </c>
      <c r="G4191" s="76">
        <f>+IF(ISNUMBER(DATA!P552),DATA!P552,"n/a")</f>
        <v>498605.69</v>
      </c>
      <c r="H4191" s="77">
        <f>+IF(ISNUMBER(DATA!Q552),DATA!Q552,"n/a")</f>
        <v>0.282771340025125</v>
      </c>
      <c r="I4191" s="76">
        <f>+IF(ISNUMBER(DATA!Z552),DATA!Z552,"n/a")</f>
        <v>941771.16</v>
      </c>
      <c r="J4191" s="77">
        <f>+IF(ISNUMBER(DATA!AA552),DATA!AA552,"n/a")</f>
        <v>0.31925646289114801</v>
      </c>
      <c r="K4191" s="76">
        <f>+IF(ISNUMBER(DATA!AJ552),DATA!AJ552,"n/a")</f>
        <v>1581076.48</v>
      </c>
      <c r="L4191" s="77">
        <f>+IF(ISNUMBER(DATA!AK552),DATA!AK552,"n/a")</f>
        <v>0.36826142211095603</v>
      </c>
      <c r="M4191" s="66"/>
      <c r="N4191" s="66"/>
      <c r="O4191" s="66"/>
      <c r="P4191" s="66"/>
      <c r="Q4191" s="66"/>
      <c r="S4191" s="70"/>
      <c r="U4191" s="70"/>
      <c r="W4191" s="70"/>
      <c r="Y4191" s="70"/>
    </row>
    <row r="4192" spans="1:25" s="69" customFormat="1" x14ac:dyDescent="0.2">
      <c r="A4192" s="66" t="s">
        <v>20</v>
      </c>
      <c r="B4192" s="66" t="s">
        <v>24</v>
      </c>
      <c r="C4192" s="66" t="s">
        <v>0</v>
      </c>
      <c r="D4192" s="66" t="s">
        <v>274</v>
      </c>
      <c r="E4192" s="76">
        <f>+IF(ISNUMBER(DATA!F553),DATA!F553,"n/a")</f>
        <v>21075.97</v>
      </c>
      <c r="F4192" s="77">
        <f>+IF(ISNUMBER(DATA!G553),DATA!G553,"n/a")</f>
        <v>-3.6245999976221702E-2</v>
      </c>
      <c r="G4192" s="76">
        <f>+IF(ISNUMBER(DATA!P553),DATA!P553,"n/a")</f>
        <v>74241.3</v>
      </c>
      <c r="H4192" s="77">
        <f>+IF(ISNUMBER(DATA!Q553),DATA!Q553,"n/a")</f>
        <v>-2.8701981837149899E-2</v>
      </c>
      <c r="I4192" s="76">
        <f>+IF(ISNUMBER(DATA!Z553),DATA!Z553,"n/a")</f>
        <v>141850.63</v>
      </c>
      <c r="J4192" s="77">
        <f>+IF(ISNUMBER(DATA!AA553),DATA!AA553,"n/a")</f>
        <v>-2.46828737961057E-2</v>
      </c>
      <c r="K4192" s="76">
        <f>+IF(ISNUMBER(DATA!AJ553),DATA!AJ553,"n/a")</f>
        <v>247884.24</v>
      </c>
      <c r="L4192" s="77">
        <f>+IF(ISNUMBER(DATA!AK553),DATA!AK553,"n/a")</f>
        <v>5.7724622765701304E-3</v>
      </c>
      <c r="M4192" s="66"/>
      <c r="N4192" s="66"/>
      <c r="O4192" s="66"/>
      <c r="P4192" s="66"/>
      <c r="Q4192" s="66"/>
      <c r="S4192" s="70"/>
      <c r="U4192" s="70"/>
      <c r="W4192" s="70"/>
      <c r="Y4192" s="70"/>
    </row>
    <row r="4193" spans="1:25" s="69" customFormat="1" x14ac:dyDescent="0.2">
      <c r="A4193" s="66" t="s">
        <v>20</v>
      </c>
      <c r="B4193" s="66" t="s">
        <v>24</v>
      </c>
      <c r="C4193" s="66" t="s">
        <v>0</v>
      </c>
      <c r="D4193" s="66" t="s">
        <v>275</v>
      </c>
      <c r="E4193" s="76">
        <f>+IF(ISNUMBER(DATA!F554),DATA!F554,"n/a")</f>
        <v>64955.62</v>
      </c>
      <c r="F4193" s="77">
        <f>+IF(ISNUMBER(DATA!G554),DATA!G554,"n/a")</f>
        <v>-0.11358696972318701</v>
      </c>
      <c r="G4193" s="76">
        <f>+IF(ISNUMBER(DATA!P554),DATA!P554,"n/a")</f>
        <v>267520.31</v>
      </c>
      <c r="H4193" s="77">
        <f>+IF(ISNUMBER(DATA!Q554),DATA!Q554,"n/a")</f>
        <v>2.64724607987313E-2</v>
      </c>
      <c r="I4193" s="76">
        <f>+IF(ISNUMBER(DATA!Z554),DATA!Z554,"n/a")</f>
        <v>542489.27</v>
      </c>
      <c r="J4193" s="77">
        <f>+IF(ISNUMBER(DATA!AA554),DATA!AA554,"n/a")</f>
        <v>1.4424748896488099E-3</v>
      </c>
      <c r="K4193" s="76">
        <f>+IF(ISNUMBER(DATA!AJ554),DATA!AJ554,"n/a")</f>
        <v>956379.12</v>
      </c>
      <c r="L4193" s="77">
        <f>+IF(ISNUMBER(DATA!AK554),DATA!AK554,"n/a")</f>
        <v>2.14272103960748E-2</v>
      </c>
      <c r="M4193" s="66"/>
      <c r="N4193" s="66"/>
      <c r="O4193" s="66"/>
      <c r="P4193" s="66"/>
      <c r="Q4193" s="66"/>
      <c r="S4193" s="70"/>
      <c r="U4193" s="70"/>
      <c r="W4193" s="70"/>
      <c r="Y4193" s="70"/>
    </row>
    <row r="4194" spans="1:25" s="69" customFormat="1" x14ac:dyDescent="0.2">
      <c r="A4194" s="66" t="s">
        <v>20</v>
      </c>
      <c r="B4194" s="66" t="s">
        <v>24</v>
      </c>
      <c r="C4194" s="66" t="s">
        <v>0</v>
      </c>
      <c r="D4194" s="66" t="s">
        <v>276</v>
      </c>
      <c r="E4194" s="76">
        <f>+IF(ISNUMBER(DATA!F555),DATA!F555,"n/a")</f>
        <v>93012.39</v>
      </c>
      <c r="F4194" s="77">
        <f>+IF(ISNUMBER(DATA!G555),DATA!G555,"n/a")</f>
        <v>0.291027375156586</v>
      </c>
      <c r="G4194" s="76">
        <f>+IF(ISNUMBER(DATA!P555),DATA!P555,"n/a")</f>
        <v>343163.33</v>
      </c>
      <c r="H4194" s="77">
        <f>+IF(ISNUMBER(DATA!Q555),DATA!Q555,"n/a")</f>
        <v>0.35541723801778102</v>
      </c>
      <c r="I4194" s="76">
        <f>+IF(ISNUMBER(DATA!Z555),DATA!Z555,"n/a")</f>
        <v>628166.1</v>
      </c>
      <c r="J4194" s="77">
        <f>+IF(ISNUMBER(DATA!AA555),DATA!AA555,"n/a")</f>
        <v>0.44984498146535601</v>
      </c>
      <c r="K4194" s="76">
        <f>+IF(ISNUMBER(DATA!AJ555),DATA!AJ555,"n/a")</f>
        <v>1054956.5900000001</v>
      </c>
      <c r="L4194" s="77">
        <f>+IF(ISNUMBER(DATA!AK555),DATA!AK555,"n/a")</f>
        <v>0.65226586969566702</v>
      </c>
      <c r="M4194" s="66"/>
      <c r="N4194" s="66"/>
      <c r="O4194" s="66"/>
      <c r="P4194" s="66"/>
      <c r="Q4194" s="66"/>
      <c r="S4194" s="70"/>
      <c r="U4194" s="70"/>
      <c r="W4194" s="70"/>
      <c r="Y4194" s="70"/>
    </row>
    <row r="4195" spans="1:25" s="69" customFormat="1" x14ac:dyDescent="0.2">
      <c r="A4195" s="66" t="s">
        <v>20</v>
      </c>
      <c r="B4195" s="66" t="s">
        <v>24</v>
      </c>
      <c r="C4195" s="66" t="s">
        <v>0</v>
      </c>
      <c r="D4195" s="66" t="s">
        <v>277</v>
      </c>
      <c r="E4195" s="76">
        <f>+IF(ISNUMBER(DATA!F556),DATA!F556,"n/a")</f>
        <v>14111.87</v>
      </c>
      <c r="F4195" s="77">
        <f>+IF(ISNUMBER(DATA!G556),DATA!G556,"n/a")</f>
        <v>-1.9716985129597801E-2</v>
      </c>
      <c r="G4195" s="76">
        <f>+IF(ISNUMBER(DATA!P556),DATA!P556,"n/a")</f>
        <v>51241.78</v>
      </c>
      <c r="H4195" s="77">
        <f>+IF(ISNUMBER(DATA!Q556),DATA!Q556,"n/a")</f>
        <v>1.76562387667487E-2</v>
      </c>
      <c r="I4195" s="76">
        <f>+IF(ISNUMBER(DATA!Z556),DATA!Z556,"n/a")</f>
        <v>102471.23</v>
      </c>
      <c r="J4195" s="77">
        <f>+IF(ISNUMBER(DATA!AA556),DATA!AA556,"n/a")</f>
        <v>0.106365862280211</v>
      </c>
      <c r="K4195" s="76">
        <f>+IF(ISNUMBER(DATA!AJ556),DATA!AJ556,"n/a")</f>
        <v>191042.75</v>
      </c>
      <c r="L4195" s="77">
        <f>+IF(ISNUMBER(DATA!AK556),DATA!AK556,"n/a")</f>
        <v>0.23484645955018199</v>
      </c>
      <c r="M4195" s="66"/>
      <c r="N4195" s="66"/>
      <c r="O4195" s="66"/>
      <c r="P4195" s="66"/>
      <c r="Q4195" s="66"/>
      <c r="S4195" s="70"/>
      <c r="U4195" s="70"/>
      <c r="W4195" s="70"/>
      <c r="Y4195" s="70"/>
    </row>
    <row r="4196" spans="1:25" s="69" customFormat="1" x14ac:dyDescent="0.2">
      <c r="A4196" s="66" t="s">
        <v>20</v>
      </c>
      <c r="B4196" s="66" t="s">
        <v>24</v>
      </c>
      <c r="C4196" s="66" t="s">
        <v>0</v>
      </c>
      <c r="D4196" s="66" t="s">
        <v>278</v>
      </c>
      <c r="E4196" s="76">
        <f>+IF(ISNUMBER(DATA!F557),DATA!F557,"n/a")</f>
        <v>45007.92</v>
      </c>
      <c r="F4196" s="77">
        <f>+IF(ISNUMBER(DATA!G557),DATA!G557,"n/a")</f>
        <v>0.17539408598766801</v>
      </c>
      <c r="G4196" s="76">
        <f>+IF(ISNUMBER(DATA!P557),DATA!P557,"n/a")</f>
        <v>148918.71</v>
      </c>
      <c r="H4196" s="77">
        <f>+IF(ISNUMBER(DATA!Q557),DATA!Q557,"n/a")</f>
        <v>0.16462735199360101</v>
      </c>
      <c r="I4196" s="76">
        <f>+IF(ISNUMBER(DATA!Z557),DATA!Z557,"n/a")</f>
        <v>286992.53000000003</v>
      </c>
      <c r="J4196" s="77">
        <f>+IF(ISNUMBER(DATA!AA557),DATA!AA557,"n/a")</f>
        <v>0.25264789159032403</v>
      </c>
      <c r="K4196" s="76">
        <f>+IF(ISNUMBER(DATA!AJ557),DATA!AJ557,"n/a")</f>
        <v>491938.27</v>
      </c>
      <c r="L4196" s="77">
        <f>+IF(ISNUMBER(DATA!AK557),DATA!AK557,"n/a")</f>
        <v>0.331908526797694</v>
      </c>
      <c r="M4196" s="66"/>
      <c r="N4196" s="66"/>
      <c r="O4196" s="66"/>
      <c r="P4196" s="66"/>
      <c r="Q4196" s="66"/>
      <c r="S4196" s="70"/>
      <c r="U4196" s="70"/>
      <c r="W4196" s="70"/>
      <c r="Y4196" s="70"/>
    </row>
    <row r="4197" spans="1:25" s="69" customFormat="1" x14ac:dyDescent="0.2">
      <c r="A4197" s="66" t="s">
        <v>20</v>
      </c>
      <c r="B4197" s="66" t="s">
        <v>24</v>
      </c>
      <c r="C4197" s="66" t="s">
        <v>0</v>
      </c>
      <c r="D4197" s="66" t="s">
        <v>279</v>
      </c>
      <c r="E4197" s="76">
        <f>+IF(ISNUMBER(DATA!F558),DATA!F558,"n/a")</f>
        <v>14293.2</v>
      </c>
      <c r="F4197" s="77">
        <f>+IF(ISNUMBER(DATA!G558),DATA!G558,"n/a")</f>
        <v>5.8499947420104399E-2</v>
      </c>
      <c r="G4197" s="76">
        <f>+IF(ISNUMBER(DATA!P558),DATA!P558,"n/a")</f>
        <v>50332.72</v>
      </c>
      <c r="H4197" s="77">
        <f>+IF(ISNUMBER(DATA!Q558),DATA!Q558,"n/a")</f>
        <v>6.0683719437448803E-2</v>
      </c>
      <c r="I4197" s="76">
        <f>+IF(ISNUMBER(DATA!Z558),DATA!Z558,"n/a")</f>
        <v>96876.17</v>
      </c>
      <c r="J4197" s="77">
        <f>+IF(ISNUMBER(DATA!AA558),DATA!AA558,"n/a")</f>
        <v>-4.5844561485063702E-3</v>
      </c>
      <c r="K4197" s="76">
        <f>+IF(ISNUMBER(DATA!AJ558),DATA!AJ558,"n/a")</f>
        <v>174787.81</v>
      </c>
      <c r="L4197" s="77">
        <f>+IF(ISNUMBER(DATA!AK558),DATA!AK558,"n/a")</f>
        <v>-0.14106010207355099</v>
      </c>
      <c r="M4197" s="66"/>
      <c r="N4197" s="66"/>
      <c r="O4197" s="66"/>
      <c r="P4197" s="66"/>
      <c r="Q4197" s="66"/>
      <c r="S4197" s="70"/>
      <c r="U4197" s="70"/>
      <c r="W4197" s="70"/>
      <c r="Y4197" s="70"/>
    </row>
    <row r="4198" spans="1:25" s="69" customFormat="1" x14ac:dyDescent="0.2">
      <c r="A4198" s="66" t="s">
        <v>20</v>
      </c>
      <c r="B4198" s="66" t="s">
        <v>24</v>
      </c>
      <c r="C4198" s="66" t="s">
        <v>0</v>
      </c>
      <c r="D4198" s="66" t="s">
        <v>280</v>
      </c>
      <c r="E4198" s="76">
        <f>+IF(ISNUMBER(DATA!F559),DATA!F559,"n/a")</f>
        <v>8153.11</v>
      </c>
      <c r="F4198" s="77">
        <f>+IF(ISNUMBER(DATA!G559),DATA!G559,"n/a")</f>
        <v>-0.43418390822146802</v>
      </c>
      <c r="G4198" s="76">
        <f>+IF(ISNUMBER(DATA!P559),DATA!P559,"n/a")</f>
        <v>28790.32</v>
      </c>
      <c r="H4198" s="77">
        <f>+IF(ISNUMBER(DATA!Q559),DATA!Q559,"n/a")</f>
        <v>-0.46750227867280603</v>
      </c>
      <c r="I4198" s="76">
        <f>+IF(ISNUMBER(DATA!Z559),DATA!Z559,"n/a")</f>
        <v>64027.15</v>
      </c>
      <c r="J4198" s="77">
        <f>+IF(ISNUMBER(DATA!AA559),DATA!AA559,"n/a")</f>
        <v>-0.45027303834556998</v>
      </c>
      <c r="K4198" s="76">
        <f>+IF(ISNUMBER(DATA!AJ559),DATA!AJ559,"n/a")</f>
        <v>146884.94</v>
      </c>
      <c r="L4198" s="77">
        <f>+IF(ISNUMBER(DATA!AK559),DATA!AK559,"n/a")</f>
        <v>-0.29897610905213001</v>
      </c>
      <c r="M4198" s="66"/>
      <c r="N4198" s="66"/>
      <c r="O4198" s="66"/>
      <c r="P4198" s="66"/>
      <c r="Q4198" s="66"/>
      <c r="S4198" s="70"/>
      <c r="U4198" s="70"/>
      <c r="W4198" s="70"/>
      <c r="Y4198" s="70"/>
    </row>
    <row r="4199" spans="1:25" s="69" customFormat="1" x14ac:dyDescent="0.2">
      <c r="A4199" s="66" t="s">
        <v>20</v>
      </c>
      <c r="B4199" s="66" t="s">
        <v>24</v>
      </c>
      <c r="C4199" s="66" t="s">
        <v>0</v>
      </c>
      <c r="D4199" s="66" t="s">
        <v>281</v>
      </c>
      <c r="E4199" s="76">
        <f>+IF(ISNUMBER(DATA!F560),DATA!F560,"n/a")</f>
        <v>12089.6</v>
      </c>
      <c r="F4199" s="77">
        <f>+IF(ISNUMBER(DATA!G560),DATA!G560,"n/a")</f>
        <v>-0.14026026299377101</v>
      </c>
      <c r="G4199" s="76">
        <f>+IF(ISNUMBER(DATA!P560),DATA!P560,"n/a")</f>
        <v>42115.96</v>
      </c>
      <c r="H4199" s="77">
        <f>+IF(ISNUMBER(DATA!Q560),DATA!Q560,"n/a")</f>
        <v>-0.13645344397850201</v>
      </c>
      <c r="I4199" s="76">
        <f>+IF(ISNUMBER(DATA!Z560),DATA!Z560,"n/a")</f>
        <v>86757.73</v>
      </c>
      <c r="J4199" s="77">
        <f>+IF(ISNUMBER(DATA!AA560),DATA!AA560,"n/a")</f>
        <v>-0.120101570278452</v>
      </c>
      <c r="K4199" s="76">
        <f>+IF(ISNUMBER(DATA!AJ560),DATA!AJ560,"n/a")</f>
        <v>167162.98000000001</v>
      </c>
      <c r="L4199" s="77">
        <f>+IF(ISNUMBER(DATA!AK560),DATA!AK560,"n/a")</f>
        <v>-0.16234943065981999</v>
      </c>
      <c r="M4199" s="66"/>
      <c r="N4199" s="66"/>
      <c r="O4199" s="66"/>
      <c r="P4199" s="66"/>
      <c r="Q4199" s="66"/>
      <c r="S4199" s="70"/>
      <c r="U4199" s="70"/>
      <c r="W4199" s="70"/>
      <c r="Y4199" s="70"/>
    </row>
    <row r="4200" spans="1:25" s="69" customFormat="1" x14ac:dyDescent="0.2">
      <c r="A4200" s="66" t="s">
        <v>20</v>
      </c>
      <c r="B4200" s="66" t="s">
        <v>24</v>
      </c>
      <c r="C4200" s="66" t="s">
        <v>0</v>
      </c>
      <c r="D4200" s="66" t="s">
        <v>282</v>
      </c>
      <c r="E4200" s="76">
        <f>+IF(ISNUMBER(DATA!F561),DATA!F561,"n/a")</f>
        <v>21135.27</v>
      </c>
      <c r="F4200" s="77">
        <f>+IF(ISNUMBER(DATA!G561),DATA!G561,"n/a")</f>
        <v>0.16596613969458501</v>
      </c>
      <c r="G4200" s="76">
        <f>+IF(ISNUMBER(DATA!P561),DATA!P561,"n/a")</f>
        <v>69123.98</v>
      </c>
      <c r="H4200" s="77">
        <f>+IF(ISNUMBER(DATA!Q561),DATA!Q561,"n/a")</f>
        <v>0.10118076995377</v>
      </c>
      <c r="I4200" s="76">
        <f>+IF(ISNUMBER(DATA!Z561),DATA!Z561,"n/a")</f>
        <v>136404.9</v>
      </c>
      <c r="J4200" s="77">
        <f>+IF(ISNUMBER(DATA!AA561),DATA!AA561,"n/a")</f>
        <v>0.208841382223243</v>
      </c>
      <c r="K4200" s="76">
        <f>+IF(ISNUMBER(DATA!AJ561),DATA!AJ561,"n/a")</f>
        <v>241965.14</v>
      </c>
      <c r="L4200" s="77">
        <f>+IF(ISNUMBER(DATA!AK561),DATA!AK561,"n/a")</f>
        <v>0.211950430897929</v>
      </c>
      <c r="M4200" s="66"/>
      <c r="N4200" s="66"/>
      <c r="O4200" s="66"/>
      <c r="P4200" s="66"/>
      <c r="Q4200" s="66"/>
      <c r="S4200" s="70"/>
      <c r="U4200" s="70"/>
      <c r="W4200" s="70"/>
      <c r="Y4200" s="70"/>
    </row>
    <row r="4201" spans="1:25" s="69" customFormat="1" x14ac:dyDescent="0.2">
      <c r="A4201" s="66" t="s">
        <v>20</v>
      </c>
      <c r="B4201" s="66" t="s">
        <v>24</v>
      </c>
      <c r="C4201" s="66" t="s">
        <v>0</v>
      </c>
      <c r="D4201" s="66" t="s">
        <v>283</v>
      </c>
      <c r="E4201" s="76">
        <f>+IF(ISNUMBER(DATA!F562),DATA!F562,"n/a")</f>
        <v>28063.55</v>
      </c>
      <c r="F4201" s="77">
        <f>+IF(ISNUMBER(DATA!G562),DATA!G562,"n/a")</f>
        <v>0.19558660260337399</v>
      </c>
      <c r="G4201" s="76">
        <f>+IF(ISNUMBER(DATA!P562),DATA!P562,"n/a")</f>
        <v>94718.86</v>
      </c>
      <c r="H4201" s="77">
        <f>+IF(ISNUMBER(DATA!Q562),DATA!Q562,"n/a")</f>
        <v>0.141805320573055</v>
      </c>
      <c r="I4201" s="76">
        <f>+IF(ISNUMBER(DATA!Z562),DATA!Z562,"n/a")</f>
        <v>193300.09</v>
      </c>
      <c r="J4201" s="77">
        <f>+IF(ISNUMBER(DATA!AA562),DATA!AA562,"n/a")</f>
        <v>0.24190403266546601</v>
      </c>
      <c r="K4201" s="76">
        <f>+IF(ISNUMBER(DATA!AJ562),DATA!AJ562,"n/a")</f>
        <v>320947.83</v>
      </c>
      <c r="L4201" s="77">
        <f>+IF(ISNUMBER(DATA!AK562),DATA!AK562,"n/a")</f>
        <v>0.19183876620402901</v>
      </c>
      <c r="M4201" s="66"/>
      <c r="N4201" s="66"/>
      <c r="O4201" s="66"/>
      <c r="P4201" s="66"/>
      <c r="Q4201" s="66"/>
      <c r="S4201" s="70"/>
      <c r="U4201" s="70"/>
      <c r="W4201" s="70"/>
      <c r="Y4201" s="70"/>
    </row>
    <row r="4202" spans="1:25" s="69" customFormat="1" x14ac:dyDescent="0.2">
      <c r="A4202" s="66" t="s">
        <v>20</v>
      </c>
      <c r="B4202" s="66" t="s">
        <v>24</v>
      </c>
      <c r="C4202" s="66" t="s">
        <v>0</v>
      </c>
      <c r="D4202" s="66" t="s">
        <v>284</v>
      </c>
      <c r="E4202" s="76">
        <f>+IF(ISNUMBER(DATA!F563),DATA!F563,"n/a")</f>
        <v>27077.85</v>
      </c>
      <c r="F4202" s="77">
        <f>+IF(ISNUMBER(DATA!G563),DATA!G563,"n/a")</f>
        <v>4.8110464441151898E-2</v>
      </c>
      <c r="G4202" s="76">
        <f>+IF(ISNUMBER(DATA!P563),DATA!P563,"n/a")</f>
        <v>92011.02</v>
      </c>
      <c r="H4202" s="77">
        <f>+IF(ISNUMBER(DATA!Q563),DATA!Q563,"n/a")</f>
        <v>1.48553723041858E-2</v>
      </c>
      <c r="I4202" s="76">
        <f>+IF(ISNUMBER(DATA!Z563),DATA!Z563,"n/a")</f>
        <v>182388.61</v>
      </c>
      <c r="J4202" s="77">
        <f>+IF(ISNUMBER(DATA!AA563),DATA!AA563,"n/a")</f>
        <v>5.3371255526573902E-2</v>
      </c>
      <c r="K4202" s="76">
        <f>+IF(ISNUMBER(DATA!AJ563),DATA!AJ563,"n/a")</f>
        <v>322744.58</v>
      </c>
      <c r="L4202" s="77">
        <f>+IF(ISNUMBER(DATA!AK563),DATA!AK563,"n/a")</f>
        <v>-7.9243319580568294E-2</v>
      </c>
      <c r="M4202" s="66"/>
      <c r="N4202" s="66"/>
      <c r="O4202" s="66"/>
      <c r="P4202" s="66"/>
      <c r="Q4202" s="66"/>
      <c r="S4202" s="70"/>
      <c r="U4202" s="70"/>
      <c r="W4202" s="70"/>
      <c r="Y4202" s="70"/>
    </row>
    <row r="4203" spans="1:25" s="69" customFormat="1" x14ac:dyDescent="0.2">
      <c r="A4203" s="66" t="s">
        <v>20</v>
      </c>
      <c r="B4203" s="66" t="s">
        <v>24</v>
      </c>
      <c r="C4203" s="66" t="s">
        <v>0</v>
      </c>
      <c r="D4203" s="66" t="s">
        <v>285</v>
      </c>
      <c r="E4203" s="76">
        <f>+IF(ISNUMBER(DATA!F564),DATA!F564,"n/a")</f>
        <v>12342.04</v>
      </c>
      <c r="F4203" s="77">
        <f>+IF(ISNUMBER(DATA!G564),DATA!G564,"n/a")</f>
        <v>0.11656191959007001</v>
      </c>
      <c r="G4203" s="76">
        <f>+IF(ISNUMBER(DATA!P564),DATA!P564,"n/a")</f>
        <v>42882.64</v>
      </c>
      <c r="H4203" s="77">
        <f>+IF(ISNUMBER(DATA!Q564),DATA!Q564,"n/a")</f>
        <v>5.3722275762390699E-2</v>
      </c>
      <c r="I4203" s="76">
        <f>+IF(ISNUMBER(DATA!Z564),DATA!Z564,"n/a")</f>
        <v>79564.09</v>
      </c>
      <c r="J4203" s="77">
        <f>+IF(ISNUMBER(DATA!AA564),DATA!AA564,"n/a")</f>
        <v>3.3480796378378898E-2</v>
      </c>
      <c r="K4203" s="76">
        <f>+IF(ISNUMBER(DATA!AJ564),DATA!AJ564,"n/a")</f>
        <v>157370.69</v>
      </c>
      <c r="L4203" s="77">
        <f>+IF(ISNUMBER(DATA!AK564),DATA!AK564,"n/a")</f>
        <v>0.16714405618345901</v>
      </c>
      <c r="M4203" s="66"/>
      <c r="N4203" s="66"/>
      <c r="O4203" s="66"/>
      <c r="P4203" s="66"/>
      <c r="Q4203" s="66"/>
      <c r="S4203" s="70"/>
      <c r="U4203" s="70"/>
      <c r="W4203" s="70"/>
      <c r="Y4203" s="70"/>
    </row>
    <row r="4204" spans="1:25" s="69" customFormat="1" x14ac:dyDescent="0.2">
      <c r="A4204" s="66" t="s">
        <v>20</v>
      </c>
      <c r="B4204" s="66" t="s">
        <v>24</v>
      </c>
      <c r="C4204" s="66" t="s">
        <v>0</v>
      </c>
      <c r="D4204" s="66" t="s">
        <v>286</v>
      </c>
      <c r="E4204" s="76">
        <f>+IF(ISNUMBER(DATA!F565),DATA!F565,"n/a")</f>
        <v>49350.86</v>
      </c>
      <c r="F4204" s="77">
        <f>+IF(ISNUMBER(DATA!G565),DATA!G565,"n/a")</f>
        <v>0.188118921529423</v>
      </c>
      <c r="G4204" s="76">
        <f>+IF(ISNUMBER(DATA!P565),DATA!P565,"n/a")</f>
        <v>172094.77</v>
      </c>
      <c r="H4204" s="77">
        <f>+IF(ISNUMBER(DATA!Q565),DATA!Q565,"n/a")</f>
        <v>0.25368190100376298</v>
      </c>
      <c r="I4204" s="76">
        <f>+IF(ISNUMBER(DATA!Z565),DATA!Z565,"n/a")</f>
        <v>319120.21999999997</v>
      </c>
      <c r="J4204" s="77">
        <f>+IF(ISNUMBER(DATA!AA565),DATA!AA565,"n/a")</f>
        <v>0.23790642827234801</v>
      </c>
      <c r="K4204" s="76">
        <f>+IF(ISNUMBER(DATA!AJ565),DATA!AJ565,"n/a")</f>
        <v>555413.37</v>
      </c>
      <c r="L4204" s="77">
        <f>+IF(ISNUMBER(DATA!AK565),DATA!AK565,"n/a")</f>
        <v>0.36882015619749797</v>
      </c>
      <c r="M4204" s="66"/>
      <c r="N4204" s="66"/>
      <c r="O4204" s="66"/>
      <c r="P4204" s="66"/>
      <c r="Q4204" s="66"/>
      <c r="S4204" s="70"/>
      <c r="U4204" s="70"/>
      <c r="W4204" s="70"/>
      <c r="Y4204" s="70"/>
    </row>
    <row r="4205" spans="1:25" s="69" customFormat="1" x14ac:dyDescent="0.2">
      <c r="A4205" s="66" t="s">
        <v>20</v>
      </c>
      <c r="B4205" s="66" t="s">
        <v>24</v>
      </c>
      <c r="C4205" s="66" t="s">
        <v>0</v>
      </c>
      <c r="D4205" s="66" t="s">
        <v>287</v>
      </c>
      <c r="E4205" s="76">
        <f>+IF(ISNUMBER(DATA!F566),DATA!F566,"n/a")</f>
        <v>25761.57</v>
      </c>
      <c r="F4205" s="77">
        <f>+IF(ISNUMBER(DATA!G566),DATA!G566,"n/a")</f>
        <v>7.7085974318751194E-2</v>
      </c>
      <c r="G4205" s="76">
        <f>+IF(ISNUMBER(DATA!P566),DATA!P566,"n/a")</f>
        <v>106851.72</v>
      </c>
      <c r="H4205" s="77">
        <f>+IF(ISNUMBER(DATA!Q566),DATA!Q566,"n/a")</f>
        <v>0.25208735480092498</v>
      </c>
      <c r="I4205" s="76">
        <f>+IF(ISNUMBER(DATA!Z566),DATA!Z566,"n/a")</f>
        <v>208846.53</v>
      </c>
      <c r="J4205" s="77">
        <f>+IF(ISNUMBER(DATA!AA566),DATA!AA566,"n/a")</f>
        <v>0.27538261198057601</v>
      </c>
      <c r="K4205" s="76">
        <f>+IF(ISNUMBER(DATA!AJ566),DATA!AJ566,"n/a")</f>
        <v>335482.93</v>
      </c>
      <c r="L4205" s="77">
        <f>+IF(ISNUMBER(DATA!AK566),DATA!AK566,"n/a")</f>
        <v>0.21017389225939201</v>
      </c>
      <c r="M4205" s="66"/>
      <c r="N4205" s="66"/>
      <c r="O4205" s="66"/>
      <c r="P4205" s="66"/>
      <c r="Q4205" s="66"/>
      <c r="S4205" s="70"/>
      <c r="U4205" s="70"/>
      <c r="W4205" s="70"/>
      <c r="Y4205" s="70"/>
    </row>
    <row r="4206" spans="1:25" s="69" customFormat="1" x14ac:dyDescent="0.2">
      <c r="A4206" s="66" t="s">
        <v>20</v>
      </c>
      <c r="B4206" s="66" t="s">
        <v>24</v>
      </c>
      <c r="C4206" s="66" t="s">
        <v>0</v>
      </c>
      <c r="D4206" s="66" t="s">
        <v>288</v>
      </c>
      <c r="E4206" s="76">
        <f>+IF(ISNUMBER(DATA!F567),DATA!F567,"n/a")</f>
        <v>27427.85</v>
      </c>
      <c r="F4206" s="77">
        <f>+IF(ISNUMBER(DATA!G567),DATA!G567,"n/a")</f>
        <v>0.23661283094272201</v>
      </c>
      <c r="G4206" s="76">
        <f>+IF(ISNUMBER(DATA!P567),DATA!P567,"n/a")</f>
        <v>90265.83</v>
      </c>
      <c r="H4206" s="77">
        <f>+IF(ISNUMBER(DATA!Q567),DATA!Q567,"n/a")</f>
        <v>0.22678594144643199</v>
      </c>
      <c r="I4206" s="76">
        <f>+IF(ISNUMBER(DATA!Z567),DATA!Z567,"n/a")</f>
        <v>168703.35999999999</v>
      </c>
      <c r="J4206" s="77">
        <f>+IF(ISNUMBER(DATA!AA567),DATA!AA567,"n/a")</f>
        <v>0.186826140468312</v>
      </c>
      <c r="K4206" s="76">
        <f>+IF(ISNUMBER(DATA!AJ567),DATA!AJ567,"n/a")</f>
        <v>305641.38</v>
      </c>
      <c r="L4206" s="77">
        <f>+IF(ISNUMBER(DATA!AK567),DATA!AK567,"n/a")</f>
        <v>0.22416118962745599</v>
      </c>
      <c r="M4206" s="66"/>
      <c r="N4206" s="66"/>
      <c r="O4206" s="66"/>
      <c r="P4206" s="66"/>
      <c r="Q4206" s="66"/>
      <c r="S4206" s="70"/>
      <c r="U4206" s="70"/>
      <c r="W4206" s="70"/>
      <c r="Y4206" s="70"/>
    </row>
    <row r="4207" spans="1:25" s="69" customFormat="1" x14ac:dyDescent="0.2">
      <c r="A4207" s="66" t="s">
        <v>20</v>
      </c>
      <c r="B4207" s="66" t="s">
        <v>24</v>
      </c>
      <c r="C4207" s="66" t="s">
        <v>0</v>
      </c>
      <c r="D4207" s="66" t="s">
        <v>289</v>
      </c>
      <c r="E4207" s="76">
        <f>+IF(ISNUMBER(DATA!F568),DATA!F568,"n/a")</f>
        <v>10124.719999999999</v>
      </c>
      <c r="F4207" s="77">
        <f>+IF(ISNUMBER(DATA!G568),DATA!G568,"n/a")</f>
        <v>2.4534799216629701E-3</v>
      </c>
      <c r="G4207" s="76">
        <f>+IF(ISNUMBER(DATA!P568),DATA!P568,"n/a")</f>
        <v>33497.949999999997</v>
      </c>
      <c r="H4207" s="77">
        <f>+IF(ISNUMBER(DATA!Q568),DATA!Q568,"n/a")</f>
        <v>4.3317831697870096E-3</v>
      </c>
      <c r="I4207" s="76">
        <f>+IF(ISNUMBER(DATA!Z568),DATA!Z568,"n/a")</f>
        <v>63705.599999999999</v>
      </c>
      <c r="J4207" s="77">
        <f>+IF(ISNUMBER(DATA!AA568),DATA!AA568,"n/a")</f>
        <v>-9.1270507867182299E-3</v>
      </c>
      <c r="K4207" s="76">
        <f>+IF(ISNUMBER(DATA!AJ568),DATA!AJ568,"n/a")</f>
        <v>150759.49</v>
      </c>
      <c r="L4207" s="77">
        <f>+IF(ISNUMBER(DATA!AK568),DATA!AK568,"n/a")</f>
        <v>0.14035670684201201</v>
      </c>
      <c r="M4207" s="66"/>
      <c r="N4207" s="66"/>
      <c r="O4207" s="66"/>
      <c r="P4207" s="66"/>
      <c r="Q4207" s="66"/>
      <c r="S4207" s="70"/>
      <c r="U4207" s="70"/>
      <c r="W4207" s="70"/>
      <c r="Y4207" s="70"/>
    </row>
    <row r="4208" spans="1:25" s="69" customFormat="1" x14ac:dyDescent="0.2">
      <c r="A4208" s="66" t="s">
        <v>20</v>
      </c>
      <c r="B4208" s="66" t="s">
        <v>24</v>
      </c>
      <c r="C4208" s="66" t="s">
        <v>0</v>
      </c>
      <c r="D4208" s="66" t="s">
        <v>290</v>
      </c>
      <c r="E4208" s="76">
        <f>+IF(ISNUMBER(DATA!F569),DATA!F569,"n/a")</f>
        <v>16684.580000000002</v>
      </c>
      <c r="F4208" s="77">
        <f>+IF(ISNUMBER(DATA!G569),DATA!G569,"n/a")</f>
        <v>1.0059684921248599E-2</v>
      </c>
      <c r="G4208" s="76">
        <f>+IF(ISNUMBER(DATA!P569),DATA!P569,"n/a")</f>
        <v>59873.16</v>
      </c>
      <c r="H4208" s="77">
        <f>+IF(ISNUMBER(DATA!Q569),DATA!Q569,"n/a")</f>
        <v>7.7608558787670701E-2</v>
      </c>
      <c r="I4208" s="76">
        <f>+IF(ISNUMBER(DATA!Z569),DATA!Z569,"n/a")</f>
        <v>114065.22</v>
      </c>
      <c r="J4208" s="77">
        <f>+IF(ISNUMBER(DATA!AA569),DATA!AA569,"n/a")</f>
        <v>2.9774802366947298E-2</v>
      </c>
      <c r="K4208" s="76">
        <f>+IF(ISNUMBER(DATA!AJ569),DATA!AJ569,"n/a")</f>
        <v>196762.52</v>
      </c>
      <c r="L4208" s="77">
        <f>+IF(ISNUMBER(DATA!AK569),DATA!AK569,"n/a")</f>
        <v>2.95585638438484E-2</v>
      </c>
      <c r="M4208" s="66"/>
      <c r="N4208" s="66"/>
      <c r="O4208" s="66"/>
      <c r="P4208" s="66"/>
      <c r="Q4208" s="66"/>
      <c r="S4208" s="70"/>
      <c r="U4208" s="70"/>
      <c r="W4208" s="70"/>
      <c r="Y4208" s="70"/>
    </row>
    <row r="4209" spans="1:25" s="69" customFormat="1" x14ac:dyDescent="0.2">
      <c r="A4209" s="66" t="s">
        <v>20</v>
      </c>
      <c r="B4209" s="66" t="s">
        <v>24</v>
      </c>
      <c r="C4209" s="66" t="s">
        <v>0</v>
      </c>
      <c r="D4209" s="66" t="s">
        <v>291</v>
      </c>
      <c r="E4209" s="76">
        <f>+IF(ISNUMBER(DATA!F570),DATA!F570,"n/a")</f>
        <v>9976.32</v>
      </c>
      <c r="F4209" s="77">
        <f>+IF(ISNUMBER(DATA!G570),DATA!G570,"n/a")</f>
        <v>-5.19951080867656E-2</v>
      </c>
      <c r="G4209" s="76">
        <f>+IF(ISNUMBER(DATA!P570),DATA!P570,"n/a")</f>
        <v>37986.239999999998</v>
      </c>
      <c r="H4209" s="77">
        <f>+IF(ISNUMBER(DATA!Q570),DATA!Q570,"n/a")</f>
        <v>-5.2779776803948901E-2</v>
      </c>
      <c r="I4209" s="76">
        <f>+IF(ISNUMBER(DATA!Z570),DATA!Z570,"n/a")</f>
        <v>78059.990000000005</v>
      </c>
      <c r="J4209" s="77">
        <f>+IF(ISNUMBER(DATA!AA570),DATA!AA570,"n/a")</f>
        <v>-6.5651235546528797E-2</v>
      </c>
      <c r="K4209" s="76">
        <f>+IF(ISNUMBER(DATA!AJ570),DATA!AJ570,"n/a")</f>
        <v>134697.24</v>
      </c>
      <c r="L4209" s="77">
        <f>+IF(ISNUMBER(DATA!AK570),DATA!AK570,"n/a")</f>
        <v>-3.73713476177342E-3</v>
      </c>
      <c r="M4209" s="66"/>
      <c r="N4209" s="66"/>
      <c r="O4209" s="66"/>
      <c r="P4209" s="66"/>
      <c r="Q4209" s="66"/>
      <c r="S4209" s="70"/>
      <c r="U4209" s="70"/>
      <c r="W4209" s="70"/>
      <c r="Y4209" s="70"/>
    </row>
    <row r="4210" spans="1:25" s="69" customFormat="1" x14ac:dyDescent="0.2">
      <c r="A4210" s="66" t="s">
        <v>20</v>
      </c>
      <c r="B4210" s="66" t="s">
        <v>24</v>
      </c>
      <c r="C4210" s="66" t="s">
        <v>0</v>
      </c>
      <c r="D4210" s="66" t="s">
        <v>292</v>
      </c>
      <c r="E4210" s="76">
        <f>+IF(ISNUMBER(DATA!F571),DATA!F571,"n/a")</f>
        <v>52767.85</v>
      </c>
      <c r="F4210" s="77">
        <f>+IF(ISNUMBER(DATA!G571),DATA!G571,"n/a")</f>
        <v>-1.08946603942673E-2</v>
      </c>
      <c r="G4210" s="76">
        <f>+IF(ISNUMBER(DATA!P571),DATA!P571,"n/a")</f>
        <v>180063.04</v>
      </c>
      <c r="H4210" s="77">
        <f>+IF(ISNUMBER(DATA!Q571),DATA!Q571,"n/a")</f>
        <v>2.91394886272327E-3</v>
      </c>
      <c r="I4210" s="76">
        <f>+IF(ISNUMBER(DATA!Z571),DATA!Z571,"n/a")</f>
        <v>356770.64</v>
      </c>
      <c r="J4210" s="77">
        <f>+IF(ISNUMBER(DATA!AA571),DATA!AA571,"n/a")</f>
        <v>7.1842843852302593E-2</v>
      </c>
      <c r="K4210" s="76">
        <f>+IF(ISNUMBER(DATA!AJ571),DATA!AJ571,"n/a")</f>
        <v>629625.65</v>
      </c>
      <c r="L4210" s="77">
        <f>+IF(ISNUMBER(DATA!AK571),DATA!AK571,"n/a")</f>
        <v>1.3708137398934001E-2</v>
      </c>
      <c r="M4210" s="66"/>
      <c r="N4210" s="66"/>
      <c r="O4210" s="66"/>
      <c r="P4210" s="66"/>
      <c r="Q4210" s="66"/>
      <c r="S4210" s="70"/>
      <c r="U4210" s="70"/>
      <c r="W4210" s="70"/>
      <c r="Y4210" s="70"/>
    </row>
    <row r="4211" spans="1:25" s="69" customFormat="1" x14ac:dyDescent="0.2">
      <c r="A4211" s="66" t="s">
        <v>20</v>
      </c>
      <c r="B4211" s="66" t="s">
        <v>24</v>
      </c>
      <c r="C4211" s="66" t="s">
        <v>0</v>
      </c>
      <c r="D4211" s="66" t="s">
        <v>293</v>
      </c>
      <c r="E4211" s="76">
        <f>+IF(ISNUMBER(DATA!F572),DATA!F572,"n/a")</f>
        <v>3507.61</v>
      </c>
      <c r="F4211" s="77">
        <f>+IF(ISNUMBER(DATA!G572),DATA!G572,"n/a")</f>
        <v>-9.8562628336755706E-2</v>
      </c>
      <c r="G4211" s="76">
        <f>+IF(ISNUMBER(DATA!P572),DATA!P572,"n/a")</f>
        <v>12939.54</v>
      </c>
      <c r="H4211" s="77">
        <f>+IF(ISNUMBER(DATA!Q572),DATA!Q572,"n/a")</f>
        <v>-7.7045871167000707E-2</v>
      </c>
      <c r="I4211" s="76">
        <f>+IF(ISNUMBER(DATA!Z572),DATA!Z572,"n/a")</f>
        <v>24023.34</v>
      </c>
      <c r="J4211" s="77">
        <f>+IF(ISNUMBER(DATA!AA572),DATA!AA572,"n/a")</f>
        <v>-6.0663989292589003E-2</v>
      </c>
      <c r="K4211" s="76">
        <f>+IF(ISNUMBER(DATA!AJ572),DATA!AJ572,"n/a")</f>
        <v>40403.370000000003</v>
      </c>
      <c r="L4211" s="77">
        <f>+IF(ISNUMBER(DATA!AK572),DATA!AK572,"n/a")</f>
        <v>-4.9663858391026897E-2</v>
      </c>
      <c r="M4211" s="66"/>
      <c r="N4211" s="66"/>
      <c r="O4211" s="66"/>
      <c r="P4211" s="66"/>
      <c r="Q4211" s="66"/>
      <c r="S4211" s="70"/>
      <c r="U4211" s="70"/>
      <c r="W4211" s="70"/>
      <c r="Y4211" s="70"/>
    </row>
    <row r="4212" spans="1:25" s="69" customFormat="1" x14ac:dyDescent="0.2">
      <c r="A4212" s="66" t="s">
        <v>20</v>
      </c>
      <c r="B4212" s="66" t="s">
        <v>24</v>
      </c>
      <c r="C4212" s="66" t="s">
        <v>0</v>
      </c>
      <c r="D4212" s="66" t="s">
        <v>294</v>
      </c>
      <c r="E4212" s="76">
        <f>+IF(ISNUMBER(DATA!F573),DATA!F573,"n/a")</f>
        <v>64561.78</v>
      </c>
      <c r="F4212" s="77">
        <f>+IF(ISNUMBER(DATA!G573),DATA!G573,"n/a")</f>
        <v>-3.0541020078179201E-2</v>
      </c>
      <c r="G4212" s="76">
        <f>+IF(ISNUMBER(DATA!P573),DATA!P573,"n/a")</f>
        <v>224686.7</v>
      </c>
      <c r="H4212" s="77">
        <f>+IF(ISNUMBER(DATA!Q573),DATA!Q573,"n/a")</f>
        <v>-3.7986912234699599E-3</v>
      </c>
      <c r="I4212" s="76">
        <f>+IF(ISNUMBER(DATA!Z573),DATA!Z573,"n/a")</f>
        <v>439101.17</v>
      </c>
      <c r="J4212" s="77">
        <f>+IF(ISNUMBER(DATA!AA573),DATA!AA573,"n/a")</f>
        <v>-1.13178919507306E-2</v>
      </c>
      <c r="K4212" s="76">
        <f>+IF(ISNUMBER(DATA!AJ573),DATA!AJ573,"n/a")</f>
        <v>779071.07</v>
      </c>
      <c r="L4212" s="77">
        <f>+IF(ISNUMBER(DATA!AK573),DATA!AK573,"n/a")</f>
        <v>7.9419355240198004E-3</v>
      </c>
      <c r="M4212" s="66"/>
      <c r="N4212" s="66"/>
      <c r="O4212" s="66"/>
      <c r="P4212" s="66"/>
      <c r="Q4212" s="66"/>
      <c r="S4212" s="70"/>
      <c r="U4212" s="70"/>
      <c r="W4212" s="70"/>
      <c r="Y4212" s="70"/>
    </row>
    <row r="4213" spans="1:25" s="69" customFormat="1" x14ac:dyDescent="0.2">
      <c r="A4213" s="66" t="s">
        <v>20</v>
      </c>
      <c r="B4213" s="66" t="s">
        <v>24</v>
      </c>
      <c r="C4213" s="66" t="s">
        <v>0</v>
      </c>
      <c r="D4213" s="66" t="s">
        <v>295</v>
      </c>
      <c r="E4213" s="76">
        <f>+IF(ISNUMBER(DATA!F574),DATA!F574,"n/a")</f>
        <v>9235.75</v>
      </c>
      <c r="F4213" s="77">
        <f>+IF(ISNUMBER(DATA!G574),DATA!G574,"n/a")</f>
        <v>-0.27070369996020199</v>
      </c>
      <c r="G4213" s="76">
        <f>+IF(ISNUMBER(DATA!P574),DATA!P574,"n/a")</f>
        <v>35995.120000000003</v>
      </c>
      <c r="H4213" s="77">
        <f>+IF(ISNUMBER(DATA!Q574),DATA!Q574,"n/a")</f>
        <v>-0.166203692550595</v>
      </c>
      <c r="I4213" s="76">
        <f>+IF(ISNUMBER(DATA!Z574),DATA!Z574,"n/a")</f>
        <v>73140.97</v>
      </c>
      <c r="J4213" s="77">
        <f>+IF(ISNUMBER(DATA!AA574),DATA!AA574,"n/a")</f>
        <v>-0.13232744441316599</v>
      </c>
      <c r="K4213" s="76">
        <f>+IF(ISNUMBER(DATA!AJ574),DATA!AJ574,"n/a")</f>
        <v>140907.57</v>
      </c>
      <c r="L4213" s="77">
        <f>+IF(ISNUMBER(DATA!AK574),DATA!AK574,"n/a")</f>
        <v>-2.2687211928429599E-2</v>
      </c>
      <c r="M4213" s="66"/>
      <c r="N4213" s="66"/>
      <c r="O4213" s="66"/>
      <c r="P4213" s="66"/>
      <c r="Q4213" s="66"/>
      <c r="S4213" s="70"/>
      <c r="U4213" s="70"/>
      <c r="W4213" s="70"/>
      <c r="Y4213" s="70"/>
    </row>
    <row r="4214" spans="1:25" s="69" customFormat="1" x14ac:dyDescent="0.2">
      <c r="A4214" s="66" t="s">
        <v>20</v>
      </c>
      <c r="B4214" s="66" t="s">
        <v>24</v>
      </c>
      <c r="C4214" s="66" t="s">
        <v>0</v>
      </c>
      <c r="D4214" s="66" t="s">
        <v>296</v>
      </c>
      <c r="E4214" s="76">
        <f>+IF(ISNUMBER(DATA!F575),DATA!F575,"n/a")</f>
        <v>19374.18</v>
      </c>
      <c r="F4214" s="77">
        <f>+IF(ISNUMBER(DATA!G575),DATA!G575,"n/a")</f>
        <v>7.01111250423231E-2</v>
      </c>
      <c r="G4214" s="76">
        <f>+IF(ISNUMBER(DATA!P575),DATA!P575,"n/a")</f>
        <v>72048.929999999993</v>
      </c>
      <c r="H4214" s="77">
        <f>+IF(ISNUMBER(DATA!Q575),DATA!Q575,"n/a")</f>
        <v>0.104969692247951</v>
      </c>
      <c r="I4214" s="76">
        <f>+IF(ISNUMBER(DATA!Z575),DATA!Z575,"n/a")</f>
        <v>135607.79</v>
      </c>
      <c r="J4214" s="77">
        <f>+IF(ISNUMBER(DATA!AA575),DATA!AA575,"n/a")</f>
        <v>9.2370840207248603E-2</v>
      </c>
      <c r="K4214" s="76">
        <f>+IF(ISNUMBER(DATA!AJ575),DATA!AJ575,"n/a")</f>
        <v>239926.33</v>
      </c>
      <c r="L4214" s="77">
        <f>+IF(ISNUMBER(DATA!AK575),DATA!AK575,"n/a")</f>
        <v>0.15414950344306699</v>
      </c>
      <c r="M4214" s="66"/>
      <c r="N4214" s="66"/>
      <c r="O4214" s="66"/>
      <c r="P4214" s="66"/>
      <c r="Q4214" s="66"/>
      <c r="S4214" s="70"/>
      <c r="U4214" s="70"/>
      <c r="W4214" s="70"/>
      <c r="Y4214" s="70"/>
    </row>
    <row r="4215" spans="1:25" s="69" customFormat="1" x14ac:dyDescent="0.2">
      <c r="A4215" s="66" t="s">
        <v>20</v>
      </c>
      <c r="B4215" s="66" t="s">
        <v>24</v>
      </c>
      <c r="C4215" s="66" t="s">
        <v>0</v>
      </c>
      <c r="D4215" s="66" t="s">
        <v>297</v>
      </c>
      <c r="E4215" s="76">
        <f>+IF(ISNUMBER(DATA!F576),DATA!F576,"n/a")</f>
        <v>9485.86</v>
      </c>
      <c r="F4215" s="77">
        <f>+IF(ISNUMBER(DATA!G576),DATA!G576,"n/a")</f>
        <v>8.6908624189586305E-3</v>
      </c>
      <c r="G4215" s="76">
        <f>+IF(ISNUMBER(DATA!P576),DATA!P576,"n/a")</f>
        <v>33677.599999999999</v>
      </c>
      <c r="H4215" s="77">
        <f>+IF(ISNUMBER(DATA!Q576),DATA!Q576,"n/a")</f>
        <v>8.2395326321058893E-3</v>
      </c>
      <c r="I4215" s="76">
        <f>+IF(ISNUMBER(DATA!Z576),DATA!Z576,"n/a")</f>
        <v>65876.84</v>
      </c>
      <c r="J4215" s="77">
        <f>+IF(ISNUMBER(DATA!AA576),DATA!AA576,"n/a")</f>
        <v>2.4998689127475399E-2</v>
      </c>
      <c r="K4215" s="76">
        <f>+IF(ISNUMBER(DATA!AJ576),DATA!AJ576,"n/a")</f>
        <v>112981.52</v>
      </c>
      <c r="L4215" s="77">
        <f>+IF(ISNUMBER(DATA!AK576),DATA!AK576,"n/a")</f>
        <v>6.2666974169394596E-2</v>
      </c>
      <c r="M4215" s="66"/>
      <c r="N4215" s="66"/>
      <c r="O4215" s="66"/>
      <c r="P4215" s="66"/>
      <c r="Q4215" s="66"/>
      <c r="S4215" s="70"/>
      <c r="U4215" s="70"/>
      <c r="W4215" s="70"/>
      <c r="Y4215" s="70"/>
    </row>
    <row r="4216" spans="1:25" s="69" customFormat="1" x14ac:dyDescent="0.2">
      <c r="A4216" s="66" t="s">
        <v>20</v>
      </c>
      <c r="B4216" s="66" t="s">
        <v>24</v>
      </c>
      <c r="C4216" s="66" t="s">
        <v>0</v>
      </c>
      <c r="D4216" s="66" t="s">
        <v>298</v>
      </c>
      <c r="E4216" s="76">
        <f>+IF(ISNUMBER(DATA!F577),DATA!F577,"n/a")</f>
        <v>4313.51</v>
      </c>
      <c r="F4216" s="77">
        <f>+IF(ISNUMBER(DATA!G577),DATA!G577,"n/a")</f>
        <v>-0.17779175601620201</v>
      </c>
      <c r="G4216" s="76">
        <f>+IF(ISNUMBER(DATA!P577),DATA!P577,"n/a")</f>
        <v>16708.57</v>
      </c>
      <c r="H4216" s="77">
        <f>+IF(ISNUMBER(DATA!Q577),DATA!Q577,"n/a")</f>
        <v>7.0365999631143497E-3</v>
      </c>
      <c r="I4216" s="76">
        <f>+IF(ISNUMBER(DATA!Z577),DATA!Z577,"n/a")</f>
        <v>31997.52</v>
      </c>
      <c r="J4216" s="77">
        <f>+IF(ISNUMBER(DATA!AA577),DATA!AA577,"n/a")</f>
        <v>0.10675170868037299</v>
      </c>
      <c r="K4216" s="76">
        <f>+IF(ISNUMBER(DATA!AJ577),DATA!AJ577,"n/a")</f>
        <v>55402.63</v>
      </c>
      <c r="L4216" s="77">
        <f>+IF(ISNUMBER(DATA!AK577),DATA!AK577,"n/a")</f>
        <v>0.208442247927424</v>
      </c>
      <c r="M4216" s="66"/>
      <c r="N4216" s="66"/>
      <c r="O4216" s="66"/>
      <c r="P4216" s="66"/>
      <c r="Q4216" s="66"/>
      <c r="S4216" s="70"/>
      <c r="U4216" s="70"/>
      <c r="W4216" s="70"/>
      <c r="Y4216" s="70"/>
    </row>
    <row r="4217" spans="1:25" s="69" customFormat="1" x14ac:dyDescent="0.2">
      <c r="A4217" s="66" t="s">
        <v>20</v>
      </c>
      <c r="B4217" s="66" t="s">
        <v>24</v>
      </c>
      <c r="C4217" s="66" t="s">
        <v>0</v>
      </c>
      <c r="D4217" s="66" t="s">
        <v>299</v>
      </c>
      <c r="E4217" s="76">
        <f>+IF(ISNUMBER(DATA!F578),DATA!F578,"n/a")</f>
        <v>157937.71</v>
      </c>
      <c r="F4217" s="77">
        <f>+IF(ISNUMBER(DATA!G578),DATA!G578,"n/a")</f>
        <v>-4.5140402491260397E-3</v>
      </c>
      <c r="G4217" s="76">
        <f>+IF(ISNUMBER(DATA!P578),DATA!P578,"n/a")</f>
        <v>600753.17000000004</v>
      </c>
      <c r="H4217" s="77">
        <f>+IF(ISNUMBER(DATA!Q578),DATA!Q578,"n/a")</f>
        <v>7.8351715745007697E-2</v>
      </c>
      <c r="I4217" s="76">
        <f>+IF(ISNUMBER(DATA!Z578),DATA!Z578,"n/a")</f>
        <v>1176412.53</v>
      </c>
      <c r="J4217" s="77">
        <f>+IF(ISNUMBER(DATA!AA578),DATA!AA578,"n/a")</f>
        <v>0.10074144308024</v>
      </c>
      <c r="K4217" s="76">
        <f>+IF(ISNUMBER(DATA!AJ578),DATA!AJ578,"n/a")</f>
        <v>2030052.01</v>
      </c>
      <c r="L4217" s="77">
        <f>+IF(ISNUMBER(DATA!AK578),DATA!AK578,"n/a")</f>
        <v>0.120038693641966</v>
      </c>
      <c r="M4217" s="66"/>
      <c r="N4217" s="66"/>
      <c r="O4217" s="66"/>
      <c r="P4217" s="66"/>
      <c r="Q4217" s="66"/>
      <c r="S4217" s="70"/>
      <c r="U4217" s="70"/>
      <c r="W4217" s="70"/>
      <c r="Y4217" s="70"/>
    </row>
    <row r="4218" spans="1:25" s="69" customFormat="1" x14ac:dyDescent="0.2">
      <c r="A4218" s="66" t="s">
        <v>20</v>
      </c>
      <c r="B4218" s="66" t="s">
        <v>24</v>
      </c>
      <c r="C4218" s="66" t="s">
        <v>0</v>
      </c>
      <c r="D4218" s="66" t="s">
        <v>300</v>
      </c>
      <c r="E4218" s="76">
        <f>+IF(ISNUMBER(DATA!F579),DATA!F579,"n/a")</f>
        <v>81334.740000000005</v>
      </c>
      <c r="F4218" s="77">
        <f>+IF(ISNUMBER(DATA!G579),DATA!G579,"n/a")</f>
        <v>-4.11256832598179E-2</v>
      </c>
      <c r="G4218" s="76">
        <f>+IF(ISNUMBER(DATA!P579),DATA!P579,"n/a")</f>
        <v>289467.31</v>
      </c>
      <c r="H4218" s="77">
        <f>+IF(ISNUMBER(DATA!Q579),DATA!Q579,"n/a")</f>
        <v>-3.0412608538223099E-2</v>
      </c>
      <c r="I4218" s="76">
        <f>+IF(ISNUMBER(DATA!Z579),DATA!Z579,"n/a")</f>
        <v>549277.43000000005</v>
      </c>
      <c r="J4218" s="77">
        <f>+IF(ISNUMBER(DATA!AA579),DATA!AA579,"n/a")</f>
        <v>-2.62560554364412E-2</v>
      </c>
      <c r="K4218" s="76">
        <f>+IF(ISNUMBER(DATA!AJ579),DATA!AJ579,"n/a")</f>
        <v>1019627.34</v>
      </c>
      <c r="L4218" s="77">
        <f>+IF(ISNUMBER(DATA!AK579),DATA!AK579,"n/a")</f>
        <v>1.7215785847858999E-2</v>
      </c>
      <c r="M4218" s="66"/>
      <c r="N4218" s="66"/>
      <c r="O4218" s="66"/>
      <c r="P4218" s="66"/>
      <c r="Q4218" s="66"/>
      <c r="S4218" s="70"/>
      <c r="U4218" s="70"/>
      <c r="W4218" s="70"/>
      <c r="Y4218" s="70"/>
    </row>
    <row r="4219" spans="1:25" s="69" customFormat="1" x14ac:dyDescent="0.2">
      <c r="A4219" s="66" t="s">
        <v>20</v>
      </c>
      <c r="B4219" s="66" t="s">
        <v>24</v>
      </c>
      <c r="C4219" s="66" t="s">
        <v>0</v>
      </c>
      <c r="D4219" s="66" t="s">
        <v>301</v>
      </c>
      <c r="E4219" s="76">
        <f>+IF(ISNUMBER(DATA!F580),DATA!F580,"n/a")</f>
        <v>1076.79</v>
      </c>
      <c r="F4219" s="77">
        <f>+IF(ISNUMBER(DATA!G580),DATA!G580,"n/a")</f>
        <v>-0.41635500341474502</v>
      </c>
      <c r="G4219" s="76">
        <f>+IF(ISNUMBER(DATA!P580),DATA!P580,"n/a")</f>
        <v>4083.38</v>
      </c>
      <c r="H4219" s="77">
        <f>+IF(ISNUMBER(DATA!Q580),DATA!Q580,"n/a")</f>
        <v>-0.38691394021653502</v>
      </c>
      <c r="I4219" s="76">
        <f>+IF(ISNUMBER(DATA!Z580),DATA!Z580,"n/a")</f>
        <v>7874.54</v>
      </c>
      <c r="J4219" s="77">
        <f>+IF(ISNUMBER(DATA!AA580),DATA!AA580,"n/a")</f>
        <v>-0.43779709250937798</v>
      </c>
      <c r="K4219" s="76">
        <f>+IF(ISNUMBER(DATA!AJ580),DATA!AJ580,"n/a")</f>
        <v>15330.46</v>
      </c>
      <c r="L4219" s="77">
        <f>+IF(ISNUMBER(DATA!AK580),DATA!AK580,"n/a")</f>
        <v>-0.52207805325443202</v>
      </c>
      <c r="M4219" s="66"/>
      <c r="N4219" s="66"/>
      <c r="O4219" s="66"/>
      <c r="P4219" s="66"/>
      <c r="Q4219" s="66"/>
      <c r="S4219" s="70"/>
      <c r="U4219" s="70"/>
      <c r="W4219" s="70"/>
      <c r="Y4219" s="70"/>
    </row>
    <row r="4220" spans="1:25" s="69" customFormat="1" x14ac:dyDescent="0.2">
      <c r="A4220" s="66" t="s">
        <v>20</v>
      </c>
      <c r="B4220" s="66" t="s">
        <v>24</v>
      </c>
      <c r="C4220" s="66" t="s">
        <v>0</v>
      </c>
      <c r="D4220" s="66" t="s">
        <v>302</v>
      </c>
      <c r="E4220" s="76">
        <f>+IF(ISNUMBER(DATA!F581),DATA!F581,"n/a")</f>
        <v>29013.88</v>
      </c>
      <c r="F4220" s="77">
        <f>+IF(ISNUMBER(DATA!G581),DATA!G581,"n/a")</f>
        <v>-5.3784242738903899E-2</v>
      </c>
      <c r="G4220" s="76">
        <f>+IF(ISNUMBER(DATA!P581),DATA!P581,"n/a")</f>
        <v>102327.03999999999</v>
      </c>
      <c r="H4220" s="77">
        <f>+IF(ISNUMBER(DATA!Q581),DATA!Q581,"n/a")</f>
        <v>-2.5836314632079999E-2</v>
      </c>
      <c r="I4220" s="76">
        <f>+IF(ISNUMBER(DATA!Z581),DATA!Z581,"n/a")</f>
        <v>198398.68</v>
      </c>
      <c r="J4220" s="77">
        <f>+IF(ISNUMBER(DATA!AA581),DATA!AA581,"n/a")</f>
        <v>-5.3780624636759498E-2</v>
      </c>
      <c r="K4220" s="76">
        <f>+IF(ISNUMBER(DATA!AJ581),DATA!AJ581,"n/a")</f>
        <v>352187.2</v>
      </c>
      <c r="L4220" s="77">
        <f>+IF(ISNUMBER(DATA!AK581),DATA!AK581,"n/a")</f>
        <v>-1.14627057945182E-2</v>
      </c>
      <c r="M4220" s="66"/>
      <c r="N4220" s="66"/>
      <c r="O4220" s="66"/>
      <c r="P4220" s="66"/>
      <c r="Q4220" s="66"/>
      <c r="S4220" s="70"/>
      <c r="U4220" s="70"/>
      <c r="W4220" s="70"/>
      <c r="Y4220" s="70"/>
    </row>
    <row r="4221" spans="1:25" s="69" customFormat="1" x14ac:dyDescent="0.2">
      <c r="A4221" s="66" t="s">
        <v>20</v>
      </c>
      <c r="B4221" s="66" t="s">
        <v>24</v>
      </c>
      <c r="C4221" s="66" t="s">
        <v>0</v>
      </c>
      <c r="D4221" s="66" t="s">
        <v>303</v>
      </c>
      <c r="E4221" s="76">
        <f>+IF(ISNUMBER(DATA!F582),DATA!F582,"n/a")</f>
        <v>11598.82</v>
      </c>
      <c r="F4221" s="77">
        <f>+IF(ISNUMBER(DATA!G582),DATA!G582,"n/a")</f>
        <v>8.2563735239710896E-3</v>
      </c>
      <c r="G4221" s="76">
        <f>+IF(ISNUMBER(DATA!P582),DATA!P582,"n/a")</f>
        <v>39236.26</v>
      </c>
      <c r="H4221" s="77">
        <f>+IF(ISNUMBER(DATA!Q582),DATA!Q582,"n/a")</f>
        <v>-3.13567655094589E-2</v>
      </c>
      <c r="I4221" s="76">
        <f>+IF(ISNUMBER(DATA!Z582),DATA!Z582,"n/a")</f>
        <v>75129.52</v>
      </c>
      <c r="J4221" s="77">
        <f>+IF(ISNUMBER(DATA!AA582),DATA!AA582,"n/a")</f>
        <v>-3.42657255464121E-2</v>
      </c>
      <c r="K4221" s="76">
        <f>+IF(ISNUMBER(DATA!AJ582),DATA!AJ582,"n/a")</f>
        <v>130562.83</v>
      </c>
      <c r="L4221" s="77">
        <f>+IF(ISNUMBER(DATA!AK582),DATA!AK582,"n/a")</f>
        <v>-3.5037233703284203E-2</v>
      </c>
      <c r="M4221" s="66"/>
      <c r="N4221" s="66"/>
      <c r="O4221" s="66"/>
      <c r="P4221" s="66"/>
      <c r="Q4221" s="66"/>
      <c r="S4221" s="70"/>
      <c r="U4221" s="70"/>
      <c r="W4221" s="70"/>
      <c r="Y4221" s="70"/>
    </row>
    <row r="4222" spans="1:25" s="69" customFormat="1" x14ac:dyDescent="0.2">
      <c r="A4222" s="66" t="s">
        <v>20</v>
      </c>
      <c r="B4222" s="66" t="s">
        <v>24</v>
      </c>
      <c r="C4222" s="66" t="s">
        <v>0</v>
      </c>
      <c r="D4222" s="66" t="s">
        <v>304</v>
      </c>
      <c r="E4222" s="76">
        <f>+IF(ISNUMBER(DATA!F583),DATA!F583,"n/a")</f>
        <v>113749.52</v>
      </c>
      <c r="F4222" s="77">
        <f>+IF(ISNUMBER(DATA!G583),DATA!G583,"n/a")</f>
        <v>0.31434414816851902</v>
      </c>
      <c r="G4222" s="76">
        <f>+IF(ISNUMBER(DATA!P583),DATA!P583,"n/a")</f>
        <v>395347.89</v>
      </c>
      <c r="H4222" s="77">
        <f>+IF(ISNUMBER(DATA!Q583),DATA!Q583,"n/a")</f>
        <v>0.27351461371858399</v>
      </c>
      <c r="I4222" s="76">
        <f>+IF(ISNUMBER(DATA!Z583),DATA!Z583,"n/a")</f>
        <v>733274.6</v>
      </c>
      <c r="J4222" s="77">
        <f>+IF(ISNUMBER(DATA!AA583),DATA!AA583,"n/a")</f>
        <v>0.29481752567356501</v>
      </c>
      <c r="K4222" s="76">
        <f>+IF(ISNUMBER(DATA!AJ583),DATA!AJ583,"n/a")</f>
        <v>1256599.72</v>
      </c>
      <c r="L4222" s="77">
        <f>+IF(ISNUMBER(DATA!AK583),DATA!AK583,"n/a")</f>
        <v>0.38111461953674403</v>
      </c>
      <c r="M4222" s="66"/>
      <c r="N4222" s="66"/>
      <c r="O4222" s="66"/>
      <c r="P4222" s="66"/>
      <c r="Q4222" s="66"/>
      <c r="S4222" s="70"/>
      <c r="U4222" s="70"/>
      <c r="W4222" s="70"/>
      <c r="Y4222" s="70"/>
    </row>
    <row r="4223" spans="1:25" s="69" customFormat="1" x14ac:dyDescent="0.2">
      <c r="A4223" s="66" t="s">
        <v>20</v>
      </c>
      <c r="B4223" s="66" t="s">
        <v>24</v>
      </c>
      <c r="C4223" s="66" t="s">
        <v>0</v>
      </c>
      <c r="D4223" s="66" t="s">
        <v>305</v>
      </c>
      <c r="E4223" s="76">
        <f>+IF(ISNUMBER(DATA!F584),DATA!F584,"n/a")</f>
        <v>19817.25</v>
      </c>
      <c r="F4223" s="77">
        <f>+IF(ISNUMBER(DATA!G584),DATA!G584,"n/a")</f>
        <v>6.2119570955627403E-2</v>
      </c>
      <c r="G4223" s="76">
        <f>+IF(ISNUMBER(DATA!P584),DATA!P584,"n/a")</f>
        <v>72074.070000000007</v>
      </c>
      <c r="H4223" s="77">
        <f>+IF(ISNUMBER(DATA!Q584),DATA!Q584,"n/a")</f>
        <v>8.8653568518768697E-2</v>
      </c>
      <c r="I4223" s="76">
        <f>+IF(ISNUMBER(DATA!Z584),DATA!Z584,"n/a")</f>
        <v>152130.01</v>
      </c>
      <c r="J4223" s="77">
        <f>+IF(ISNUMBER(DATA!AA584),DATA!AA584,"n/a")</f>
        <v>0.16133049854610401</v>
      </c>
      <c r="K4223" s="76">
        <f>+IF(ISNUMBER(DATA!AJ584),DATA!AJ584,"n/a")</f>
        <v>261407.86</v>
      </c>
      <c r="L4223" s="77">
        <f>+IF(ISNUMBER(DATA!AK584),DATA!AK584,"n/a")</f>
        <v>0.186345007709422</v>
      </c>
      <c r="M4223" s="66"/>
      <c r="N4223" s="66"/>
      <c r="O4223" s="66"/>
      <c r="P4223" s="66"/>
      <c r="Q4223" s="66"/>
      <c r="S4223" s="70"/>
      <c r="U4223" s="70"/>
      <c r="W4223" s="70"/>
      <c r="Y4223" s="70"/>
    </row>
    <row r="4224" spans="1:25" s="69" customFormat="1" x14ac:dyDescent="0.2">
      <c r="A4224" s="66" t="s">
        <v>20</v>
      </c>
      <c r="B4224" s="66" t="s">
        <v>24</v>
      </c>
      <c r="C4224" s="66" t="s">
        <v>0</v>
      </c>
      <c r="D4224" s="66" t="s">
        <v>306</v>
      </c>
      <c r="E4224" s="76">
        <f>+IF(ISNUMBER(DATA!F585),DATA!F585,"n/a")</f>
        <v>22939.69</v>
      </c>
      <c r="F4224" s="77">
        <f>+IF(ISNUMBER(DATA!G585),DATA!G585,"n/a")</f>
        <v>4.9117087896985698E-2</v>
      </c>
      <c r="G4224" s="76">
        <f>+IF(ISNUMBER(DATA!P585),DATA!P585,"n/a")</f>
        <v>78355.759999999995</v>
      </c>
      <c r="H4224" s="77">
        <f>+IF(ISNUMBER(DATA!Q585),DATA!Q585,"n/a")</f>
        <v>7.0089170728882794E-2</v>
      </c>
      <c r="I4224" s="76">
        <f>+IF(ISNUMBER(DATA!Z585),DATA!Z585,"n/a")</f>
        <v>165652.07999999999</v>
      </c>
      <c r="J4224" s="77">
        <f>+IF(ISNUMBER(DATA!AA585),DATA!AA585,"n/a")</f>
        <v>8.6562490038055703E-2</v>
      </c>
      <c r="K4224" s="76">
        <f>+IF(ISNUMBER(DATA!AJ585),DATA!AJ585,"n/a")</f>
        <v>288646.71999999997</v>
      </c>
      <c r="L4224" s="77">
        <f>+IF(ISNUMBER(DATA!AK585),DATA!AK585,"n/a")</f>
        <v>7.3992426267433506E-2</v>
      </c>
      <c r="M4224" s="66"/>
      <c r="N4224" s="66"/>
      <c r="O4224" s="66"/>
      <c r="P4224" s="66"/>
      <c r="Q4224" s="66"/>
      <c r="S4224" s="70"/>
      <c r="U4224" s="70"/>
      <c r="W4224" s="70"/>
      <c r="Y4224" s="70"/>
    </row>
    <row r="4225" spans="1:25" s="69" customFormat="1" x14ac:dyDescent="0.2">
      <c r="A4225" s="66" t="s">
        <v>20</v>
      </c>
      <c r="B4225" s="66" t="s">
        <v>24</v>
      </c>
      <c r="C4225" s="66" t="s">
        <v>0</v>
      </c>
      <c r="D4225" s="66" t="s">
        <v>307</v>
      </c>
      <c r="E4225" s="76">
        <f>+IF(ISNUMBER(DATA!F586),DATA!F586,"n/a")</f>
        <v>27657.119999999999</v>
      </c>
      <c r="F4225" s="77">
        <f>+IF(ISNUMBER(DATA!G586),DATA!G586,"n/a")</f>
        <v>0.21404381460156</v>
      </c>
      <c r="G4225" s="76">
        <f>+IF(ISNUMBER(DATA!P586),DATA!P586,"n/a")</f>
        <v>102428.27</v>
      </c>
      <c r="H4225" s="77">
        <f>+IF(ISNUMBER(DATA!Q586),DATA!Q586,"n/a")</f>
        <v>0.44009379959061501</v>
      </c>
      <c r="I4225" s="76">
        <f>+IF(ISNUMBER(DATA!Z586),DATA!Z586,"n/a")</f>
        <v>211115.33</v>
      </c>
      <c r="J4225" s="77">
        <f>+IF(ISNUMBER(DATA!AA586),DATA!AA586,"n/a")</f>
        <v>0.40626580143969598</v>
      </c>
      <c r="K4225" s="76">
        <f>+IF(ISNUMBER(DATA!AJ586),DATA!AJ586,"n/a")</f>
        <v>345962.36</v>
      </c>
      <c r="L4225" s="77">
        <f>+IF(ISNUMBER(DATA!AK586),DATA!AK586,"n/a")</f>
        <v>0.134612550298157</v>
      </c>
      <c r="M4225" s="66"/>
      <c r="N4225" s="66"/>
      <c r="O4225" s="66"/>
      <c r="P4225" s="66"/>
      <c r="Q4225" s="66"/>
      <c r="S4225" s="70"/>
      <c r="U4225" s="70"/>
      <c r="W4225" s="70"/>
      <c r="Y4225" s="70"/>
    </row>
    <row r="4226" spans="1:25" s="69" customFormat="1" x14ac:dyDescent="0.2">
      <c r="A4226" s="66" t="s">
        <v>20</v>
      </c>
      <c r="B4226" s="66" t="s">
        <v>24</v>
      </c>
      <c r="C4226" s="66" t="s">
        <v>0</v>
      </c>
      <c r="D4226" s="66" t="s">
        <v>308</v>
      </c>
      <c r="E4226" s="76">
        <f>+IF(ISNUMBER(DATA!F587),DATA!F587,"n/a")</f>
        <v>22969.4</v>
      </c>
      <c r="F4226" s="77">
        <f>+IF(ISNUMBER(DATA!G587),DATA!G587,"n/a")</f>
        <v>8.5567856143614604E-2</v>
      </c>
      <c r="G4226" s="76">
        <f>+IF(ISNUMBER(DATA!P587),DATA!P587,"n/a")</f>
        <v>80099.600000000006</v>
      </c>
      <c r="H4226" s="77">
        <f>+IF(ISNUMBER(DATA!Q587),DATA!Q587,"n/a")</f>
        <v>0.102679372826981</v>
      </c>
      <c r="I4226" s="76">
        <f>+IF(ISNUMBER(DATA!Z587),DATA!Z587,"n/a")</f>
        <v>153441.81</v>
      </c>
      <c r="J4226" s="77">
        <f>+IF(ISNUMBER(DATA!AA587),DATA!AA587,"n/a")</f>
        <v>9.7156086845629694E-2</v>
      </c>
      <c r="K4226" s="76">
        <f>+IF(ISNUMBER(DATA!AJ587),DATA!AJ587,"n/a")</f>
        <v>261980.45</v>
      </c>
      <c r="L4226" s="77">
        <f>+IF(ISNUMBER(DATA!AK587),DATA!AK587,"n/a")</f>
        <v>0.104425023568798</v>
      </c>
      <c r="M4226" s="66"/>
      <c r="N4226" s="66"/>
      <c r="O4226" s="66"/>
      <c r="P4226" s="66"/>
      <c r="Q4226" s="66"/>
      <c r="S4226" s="70"/>
      <c r="U4226" s="70"/>
      <c r="W4226" s="70"/>
      <c r="Y4226" s="70"/>
    </row>
    <row r="4227" spans="1:25" s="69" customFormat="1" x14ac:dyDescent="0.2">
      <c r="A4227" s="66" t="s">
        <v>20</v>
      </c>
      <c r="B4227" s="66" t="s">
        <v>24</v>
      </c>
      <c r="C4227" s="66" t="s">
        <v>0</v>
      </c>
      <c r="D4227" s="66" t="s">
        <v>309</v>
      </c>
      <c r="E4227" s="76">
        <f>+IF(ISNUMBER(DATA!F588),DATA!F588,"n/a")</f>
        <v>20336.05</v>
      </c>
      <c r="F4227" s="77">
        <f>+IF(ISNUMBER(DATA!G588),DATA!G588,"n/a")</f>
        <v>0.133402405910443</v>
      </c>
      <c r="G4227" s="76">
        <f>+IF(ISNUMBER(DATA!P588),DATA!P588,"n/a")</f>
        <v>69332.77</v>
      </c>
      <c r="H4227" s="77">
        <f>+IF(ISNUMBER(DATA!Q588),DATA!Q588,"n/a")</f>
        <v>0.140161586328475</v>
      </c>
      <c r="I4227" s="76">
        <f>+IF(ISNUMBER(DATA!Z588),DATA!Z588,"n/a")</f>
        <v>129151.91</v>
      </c>
      <c r="J4227" s="77">
        <f>+IF(ISNUMBER(DATA!AA588),DATA!AA588,"n/a")</f>
        <v>0.17337107568145199</v>
      </c>
      <c r="K4227" s="76">
        <f>+IF(ISNUMBER(DATA!AJ588),DATA!AJ588,"n/a")</f>
        <v>223070.72</v>
      </c>
      <c r="L4227" s="77">
        <f>+IF(ISNUMBER(DATA!AK588),DATA!AK588,"n/a")</f>
        <v>0.168248565539203</v>
      </c>
      <c r="M4227" s="66"/>
      <c r="N4227" s="66"/>
      <c r="O4227" s="66"/>
      <c r="P4227" s="66"/>
      <c r="Q4227" s="66"/>
      <c r="S4227" s="70"/>
      <c r="U4227" s="70"/>
      <c r="W4227" s="70"/>
      <c r="Y4227" s="70"/>
    </row>
    <row r="4228" spans="1:25" s="69" customFormat="1" x14ac:dyDescent="0.2">
      <c r="A4228" s="66" t="s">
        <v>20</v>
      </c>
      <c r="B4228" s="66" t="s">
        <v>24</v>
      </c>
      <c r="C4228" s="66" t="s">
        <v>0</v>
      </c>
      <c r="D4228" s="66" t="s">
        <v>310</v>
      </c>
      <c r="E4228" s="76">
        <f>+IF(ISNUMBER(DATA!F589),DATA!F589,"n/a")</f>
        <v>9505.5300000000007</v>
      </c>
      <c r="F4228" s="77">
        <f>+IF(ISNUMBER(DATA!G589),DATA!G589,"n/a")</f>
        <v>7.9726022729209006E-2</v>
      </c>
      <c r="G4228" s="76">
        <f>+IF(ISNUMBER(DATA!P589),DATA!P589,"n/a")</f>
        <v>29640.03</v>
      </c>
      <c r="H4228" s="77">
        <f>+IF(ISNUMBER(DATA!Q589),DATA!Q589,"n/a")</f>
        <v>1.7644998815495399E-2</v>
      </c>
      <c r="I4228" s="76">
        <f>+IF(ISNUMBER(DATA!Z589),DATA!Z589,"n/a")</f>
        <v>53959.19</v>
      </c>
      <c r="J4228" s="77">
        <f>+IF(ISNUMBER(DATA!AA589),DATA!AA589,"n/a")</f>
        <v>-3.4639535503649899E-2</v>
      </c>
      <c r="K4228" s="76">
        <f>+IF(ISNUMBER(DATA!AJ589),DATA!AJ589,"n/a")</f>
        <v>96983.34</v>
      </c>
      <c r="L4228" s="77">
        <f>+IF(ISNUMBER(DATA!AK589),DATA!AK589,"n/a")</f>
        <v>-0.22447556546442701</v>
      </c>
      <c r="M4228" s="66"/>
      <c r="N4228" s="66"/>
      <c r="O4228" s="66"/>
      <c r="P4228" s="66"/>
      <c r="Q4228" s="66"/>
      <c r="S4228" s="70"/>
      <c r="U4228" s="70"/>
      <c r="W4228" s="70"/>
      <c r="Y4228" s="70"/>
    </row>
    <row r="4229" spans="1:25" s="69" customFormat="1" x14ac:dyDescent="0.2">
      <c r="A4229" s="66" t="s">
        <v>20</v>
      </c>
      <c r="B4229" s="66" t="s">
        <v>24</v>
      </c>
      <c r="C4229" s="66" t="s">
        <v>0</v>
      </c>
      <c r="D4229" s="66" t="s">
        <v>311</v>
      </c>
      <c r="E4229" s="76">
        <f>+IF(ISNUMBER(DATA!F590),DATA!F590,"n/a")</f>
        <v>17396.580000000002</v>
      </c>
      <c r="F4229" s="77">
        <f>+IF(ISNUMBER(DATA!G590),DATA!G590,"n/a")</f>
        <v>0.131021435119268</v>
      </c>
      <c r="G4229" s="76">
        <f>+IF(ISNUMBER(DATA!P590),DATA!P590,"n/a")</f>
        <v>59466.89</v>
      </c>
      <c r="H4229" s="77">
        <f>+IF(ISNUMBER(DATA!Q590),DATA!Q590,"n/a")</f>
        <v>0.31970015696531701</v>
      </c>
      <c r="I4229" s="76">
        <f>+IF(ISNUMBER(DATA!Z590),DATA!Z590,"n/a")</f>
        <v>119180.99</v>
      </c>
      <c r="J4229" s="77">
        <f>+IF(ISNUMBER(DATA!AA590),DATA!AA590,"n/a")</f>
        <v>0.387038478650923</v>
      </c>
      <c r="K4229" s="76">
        <f>+IF(ISNUMBER(DATA!AJ590),DATA!AJ590,"n/a")</f>
        <v>208536.33</v>
      </c>
      <c r="L4229" s="77">
        <f>+IF(ISNUMBER(DATA!AK590),DATA!AK590,"n/a")</f>
        <v>0.40855577263723902</v>
      </c>
      <c r="M4229" s="66"/>
      <c r="N4229" s="66"/>
      <c r="O4229" s="66"/>
      <c r="P4229" s="66"/>
      <c r="Q4229" s="66"/>
      <c r="S4229" s="70"/>
      <c r="U4229" s="70"/>
      <c r="W4229" s="70"/>
      <c r="Y4229" s="70"/>
    </row>
    <row r="4230" spans="1:25" s="69" customFormat="1" x14ac:dyDescent="0.2">
      <c r="A4230" s="66" t="s">
        <v>20</v>
      </c>
      <c r="B4230" s="66" t="s">
        <v>24</v>
      </c>
      <c r="C4230" s="66" t="s">
        <v>0</v>
      </c>
      <c r="D4230" s="66" t="s">
        <v>312</v>
      </c>
      <c r="E4230" s="76">
        <f>+IF(ISNUMBER(DATA!F591),DATA!F591,"n/a")</f>
        <v>5379.31</v>
      </c>
      <c r="F4230" s="77">
        <f>+IF(ISNUMBER(DATA!G591),DATA!G591,"n/a")</f>
        <v>0.230718369569445</v>
      </c>
      <c r="G4230" s="76">
        <f>+IF(ISNUMBER(DATA!P591),DATA!P591,"n/a")</f>
        <v>18591.400000000001</v>
      </c>
      <c r="H4230" s="77">
        <f>+IF(ISNUMBER(DATA!Q591),DATA!Q591,"n/a")</f>
        <v>0.35696419095916798</v>
      </c>
      <c r="I4230" s="76">
        <f>+IF(ISNUMBER(DATA!Z591),DATA!Z591,"n/a")</f>
        <v>37303.69</v>
      </c>
      <c r="J4230" s="77">
        <f>+IF(ISNUMBER(DATA!AA591),DATA!AA591,"n/a")</f>
        <v>0.43833599829730202</v>
      </c>
      <c r="K4230" s="76">
        <f>+IF(ISNUMBER(DATA!AJ591),DATA!AJ591,"n/a")</f>
        <v>62140.73</v>
      </c>
      <c r="L4230" s="77">
        <f>+IF(ISNUMBER(DATA!AK591),DATA!AK591,"n/a")</f>
        <v>0.30232594693639497</v>
      </c>
      <c r="M4230" s="66"/>
      <c r="N4230" s="66"/>
      <c r="O4230" s="66"/>
      <c r="P4230" s="66"/>
      <c r="Q4230" s="66"/>
      <c r="S4230" s="70"/>
      <c r="U4230" s="70"/>
      <c r="W4230" s="70"/>
      <c r="Y4230" s="70"/>
    </row>
    <row r="4231" spans="1:25" s="69" customFormat="1" x14ac:dyDescent="0.2">
      <c r="A4231" s="66" t="s">
        <v>20</v>
      </c>
      <c r="B4231" s="66" t="s">
        <v>24</v>
      </c>
      <c r="C4231" s="66" t="s">
        <v>0</v>
      </c>
      <c r="D4231" s="66" t="s">
        <v>313</v>
      </c>
      <c r="E4231" s="76">
        <f>+IF(ISNUMBER(DATA!F592),DATA!F592,"n/a")</f>
        <v>14255.6</v>
      </c>
      <c r="F4231" s="77">
        <f>+IF(ISNUMBER(DATA!G592),DATA!G592,"n/a")</f>
        <v>-7.8988941548184498E-3</v>
      </c>
      <c r="G4231" s="76">
        <f>+IF(ISNUMBER(DATA!P592),DATA!P592,"n/a")</f>
        <v>49060.87</v>
      </c>
      <c r="H4231" s="77">
        <f>+IF(ISNUMBER(DATA!Q592),DATA!Q592,"n/a")</f>
        <v>3.27162756019529E-2</v>
      </c>
      <c r="I4231" s="76">
        <f>+IF(ISNUMBER(DATA!Z592),DATA!Z592,"n/a")</f>
        <v>100299.97</v>
      </c>
      <c r="J4231" s="77">
        <f>+IF(ISNUMBER(DATA!AA592),DATA!AA592,"n/a")</f>
        <v>0.13851988511275301</v>
      </c>
      <c r="K4231" s="76">
        <f>+IF(ISNUMBER(DATA!AJ592),DATA!AJ592,"n/a")</f>
        <v>178009.69</v>
      </c>
      <c r="L4231" s="77">
        <f>+IF(ISNUMBER(DATA!AK592),DATA!AK592,"n/a")</f>
        <v>8.3226188013853994E-2</v>
      </c>
      <c r="M4231" s="66"/>
      <c r="N4231" s="66"/>
      <c r="O4231" s="66"/>
      <c r="P4231" s="66"/>
      <c r="Q4231" s="66"/>
      <c r="S4231" s="70"/>
      <c r="U4231" s="70"/>
      <c r="W4231" s="70"/>
      <c r="Y4231" s="70"/>
    </row>
    <row r="4232" spans="1:25" s="69" customFormat="1" x14ac:dyDescent="0.2">
      <c r="A4232" s="66" t="s">
        <v>20</v>
      </c>
      <c r="B4232" s="66" t="s">
        <v>24</v>
      </c>
      <c r="C4232" s="66" t="s">
        <v>0</v>
      </c>
      <c r="D4232" s="66" t="s">
        <v>314</v>
      </c>
      <c r="E4232" s="76">
        <f>+IF(ISNUMBER(DATA!F593),DATA!F593,"n/a")</f>
        <v>51804.01</v>
      </c>
      <c r="F4232" s="77">
        <f>+IF(ISNUMBER(DATA!G593),DATA!G593,"n/a")</f>
        <v>0.21101352583373401</v>
      </c>
      <c r="G4232" s="76">
        <f>+IF(ISNUMBER(DATA!P593),DATA!P593,"n/a")</f>
        <v>189474.63</v>
      </c>
      <c r="H4232" s="77">
        <f>+IF(ISNUMBER(DATA!Q593),DATA!Q593,"n/a")</f>
        <v>0.29360540871832003</v>
      </c>
      <c r="I4232" s="76">
        <f>+IF(ISNUMBER(DATA!Z593),DATA!Z593,"n/a")</f>
        <v>387768.8</v>
      </c>
      <c r="J4232" s="77">
        <f>+IF(ISNUMBER(DATA!AA593),DATA!AA593,"n/a")</f>
        <v>0.40782812513614702</v>
      </c>
      <c r="K4232" s="76">
        <f>+IF(ISNUMBER(DATA!AJ593),DATA!AJ593,"n/a")</f>
        <v>648075.97</v>
      </c>
      <c r="L4232" s="77">
        <f>+IF(ISNUMBER(DATA!AK593),DATA!AK593,"n/a")</f>
        <v>0.37983718893002899</v>
      </c>
      <c r="M4232" s="66"/>
      <c r="N4232" s="66"/>
      <c r="O4232" s="66"/>
      <c r="P4232" s="66"/>
      <c r="Q4232" s="66"/>
      <c r="S4232" s="70"/>
      <c r="U4232" s="70"/>
      <c r="W4232" s="70"/>
      <c r="Y4232" s="70"/>
    </row>
    <row r="4233" spans="1:25" s="69" customFormat="1" x14ac:dyDescent="0.2">
      <c r="A4233" s="66" t="s">
        <v>20</v>
      </c>
      <c r="B4233" s="66" t="s">
        <v>24</v>
      </c>
      <c r="C4233" s="66" t="s">
        <v>0</v>
      </c>
      <c r="D4233" s="66" t="s">
        <v>315</v>
      </c>
      <c r="E4233" s="76">
        <f>+IF(ISNUMBER(DATA!F594),DATA!F594,"n/a")</f>
        <v>45372.38</v>
      </c>
      <c r="F4233" s="77">
        <f>+IF(ISNUMBER(DATA!G594),DATA!G594,"n/a")</f>
        <v>0.31550559647670601</v>
      </c>
      <c r="G4233" s="76">
        <f>+IF(ISNUMBER(DATA!P594),DATA!P594,"n/a")</f>
        <v>160030.39999999999</v>
      </c>
      <c r="H4233" s="77">
        <f>+IF(ISNUMBER(DATA!Q594),DATA!Q594,"n/a")</f>
        <v>0.37333958312987497</v>
      </c>
      <c r="I4233" s="76">
        <f>+IF(ISNUMBER(DATA!Z594),DATA!Z594,"n/a")</f>
        <v>338018.05</v>
      </c>
      <c r="J4233" s="77">
        <f>+IF(ISNUMBER(DATA!AA594),DATA!AA594,"n/a")</f>
        <v>0.29006339368853801</v>
      </c>
      <c r="K4233" s="76">
        <f>+IF(ISNUMBER(DATA!AJ594),DATA!AJ594,"n/a")</f>
        <v>540052.16</v>
      </c>
      <c r="L4233" s="77">
        <f>+IF(ISNUMBER(DATA!AK594),DATA!AK594,"n/a")</f>
        <v>0.16647704605692201</v>
      </c>
      <c r="M4233" s="66"/>
      <c r="N4233" s="66"/>
      <c r="O4233" s="66"/>
      <c r="P4233" s="66"/>
      <c r="Q4233" s="66"/>
      <c r="S4233" s="70"/>
      <c r="U4233" s="70"/>
      <c r="W4233" s="70"/>
      <c r="Y4233" s="70"/>
    </row>
    <row r="4234" spans="1:25" s="69" customFormat="1" x14ac:dyDescent="0.2">
      <c r="A4234" s="66" t="s">
        <v>20</v>
      </c>
      <c r="B4234" s="66" t="s">
        <v>24</v>
      </c>
      <c r="C4234" s="66" t="s">
        <v>0</v>
      </c>
      <c r="D4234" s="66" t="s">
        <v>316</v>
      </c>
      <c r="E4234" s="76">
        <f>+IF(ISNUMBER(DATA!F595),DATA!F595,"n/a")</f>
        <v>33101.35</v>
      </c>
      <c r="F4234" s="77">
        <f>+IF(ISNUMBER(DATA!G595),DATA!G595,"n/a")</f>
        <v>-5.4130395523104398E-2</v>
      </c>
      <c r="G4234" s="76">
        <f>+IF(ISNUMBER(DATA!P595),DATA!P595,"n/a")</f>
        <v>114650.09</v>
      </c>
      <c r="H4234" s="77">
        <f>+IF(ISNUMBER(DATA!Q595),DATA!Q595,"n/a")</f>
        <v>-1.7872816128631602E-2</v>
      </c>
      <c r="I4234" s="76">
        <f>+IF(ISNUMBER(DATA!Z595),DATA!Z595,"n/a")</f>
        <v>216879.37</v>
      </c>
      <c r="J4234" s="77">
        <f>+IF(ISNUMBER(DATA!AA595),DATA!AA595,"n/a")</f>
        <v>-1.3554073840658799E-2</v>
      </c>
      <c r="K4234" s="76">
        <f>+IF(ISNUMBER(DATA!AJ595),DATA!AJ595,"n/a")</f>
        <v>385939.27</v>
      </c>
      <c r="L4234" s="77">
        <f>+IF(ISNUMBER(DATA!AK595),DATA!AK595,"n/a")</f>
        <v>4.6925342043097402E-2</v>
      </c>
      <c r="M4234" s="66"/>
      <c r="N4234" s="66"/>
      <c r="O4234" s="66"/>
      <c r="P4234" s="66"/>
      <c r="Q4234" s="66"/>
      <c r="S4234" s="70"/>
      <c r="U4234" s="70"/>
      <c r="W4234" s="70"/>
      <c r="Y4234" s="70"/>
    </row>
    <row r="4235" spans="1:25" s="69" customFormat="1" x14ac:dyDescent="0.2">
      <c r="A4235" s="66" t="s">
        <v>20</v>
      </c>
      <c r="B4235" s="66" t="s">
        <v>24</v>
      </c>
      <c r="C4235" s="66" t="s">
        <v>0</v>
      </c>
      <c r="D4235" s="66" t="s">
        <v>317</v>
      </c>
      <c r="E4235" s="76">
        <f>+IF(ISNUMBER(DATA!F596),DATA!F596,"n/a")</f>
        <v>20673.330000000002</v>
      </c>
      <c r="F4235" s="77">
        <f>+IF(ISNUMBER(DATA!G596),DATA!G596,"n/a")</f>
        <v>-1.5180084193198401E-3</v>
      </c>
      <c r="G4235" s="76">
        <f>+IF(ISNUMBER(DATA!P596),DATA!P596,"n/a")</f>
        <v>71496.399999999994</v>
      </c>
      <c r="H4235" s="77">
        <f>+IF(ISNUMBER(DATA!Q596),DATA!Q596,"n/a")</f>
        <v>-1.41998222436949E-2</v>
      </c>
      <c r="I4235" s="76">
        <f>+IF(ISNUMBER(DATA!Z596),DATA!Z596,"n/a")</f>
        <v>141839.28</v>
      </c>
      <c r="J4235" s="77">
        <f>+IF(ISNUMBER(DATA!AA596),DATA!AA596,"n/a")</f>
        <v>-3.4625762106050999E-2</v>
      </c>
      <c r="K4235" s="76">
        <f>+IF(ISNUMBER(DATA!AJ596),DATA!AJ596,"n/a")</f>
        <v>249009.96</v>
      </c>
      <c r="L4235" s="77">
        <f>+IF(ISNUMBER(DATA!AK596),DATA!AK596,"n/a")</f>
        <v>2.9294917780606701E-2</v>
      </c>
      <c r="M4235" s="66"/>
      <c r="N4235" s="66"/>
      <c r="O4235" s="66"/>
      <c r="P4235" s="66"/>
      <c r="Q4235" s="66"/>
      <c r="S4235" s="70"/>
      <c r="U4235" s="70"/>
      <c r="W4235" s="70"/>
      <c r="Y4235" s="70"/>
    </row>
    <row r="4236" spans="1:25" s="69" customFormat="1" x14ac:dyDescent="0.2">
      <c r="A4236" s="66" t="s">
        <v>20</v>
      </c>
      <c r="B4236" s="66" t="s">
        <v>24</v>
      </c>
      <c r="C4236" s="66" t="s">
        <v>0</v>
      </c>
      <c r="D4236" s="66" t="s">
        <v>318</v>
      </c>
      <c r="E4236" s="76">
        <f>+IF(ISNUMBER(DATA!F597),DATA!F597,"n/a")</f>
        <v>40204.400000000001</v>
      </c>
      <c r="F4236" s="77">
        <f>+IF(ISNUMBER(DATA!G597),DATA!G597,"n/a")</f>
        <v>3.29904522337174E-3</v>
      </c>
      <c r="G4236" s="76">
        <f>+IF(ISNUMBER(DATA!P597),DATA!P597,"n/a")</f>
        <v>138435.5</v>
      </c>
      <c r="H4236" s="77">
        <f>+IF(ISNUMBER(DATA!Q597),DATA!Q597,"n/a")</f>
        <v>7.0995405195414902E-3</v>
      </c>
      <c r="I4236" s="76">
        <f>+IF(ISNUMBER(DATA!Z597),DATA!Z597,"n/a")</f>
        <v>266351.24</v>
      </c>
      <c r="J4236" s="77">
        <f>+IF(ISNUMBER(DATA!AA597),DATA!AA597,"n/a")</f>
        <v>-3.07536945724971E-2</v>
      </c>
      <c r="K4236" s="76">
        <f>+IF(ISNUMBER(DATA!AJ597),DATA!AJ597,"n/a")</f>
        <v>464362.55</v>
      </c>
      <c r="L4236" s="77">
        <f>+IF(ISNUMBER(DATA!AK597),DATA!AK597,"n/a")</f>
        <v>1.1010209980067799E-2</v>
      </c>
      <c r="M4236" s="66"/>
      <c r="N4236" s="66"/>
      <c r="O4236" s="66"/>
      <c r="P4236" s="66"/>
      <c r="Q4236" s="66"/>
      <c r="S4236" s="70"/>
      <c r="U4236" s="70"/>
      <c r="W4236" s="70"/>
      <c r="Y4236" s="70"/>
    </row>
    <row r="4237" spans="1:25" s="69" customFormat="1" x14ac:dyDescent="0.2">
      <c r="A4237" s="66" t="s">
        <v>20</v>
      </c>
      <c r="B4237" s="66" t="s">
        <v>24</v>
      </c>
      <c r="C4237" s="66" t="s">
        <v>0</v>
      </c>
      <c r="D4237" s="66" t="s">
        <v>344</v>
      </c>
      <c r="E4237" s="76">
        <f>+IF(ISNUMBER(DATA!F598),DATA!F598,"n/a")</f>
        <v>7699.24</v>
      </c>
      <c r="F4237" s="77">
        <f>+IF(ISNUMBER(DATA!G598),DATA!G598,"n/a")</f>
        <v>6.8095744120037896E-2</v>
      </c>
      <c r="G4237" s="76">
        <f>+IF(ISNUMBER(DATA!P598),DATA!P598,"n/a")</f>
        <v>24975.19</v>
      </c>
      <c r="H4237" s="77">
        <f>+IF(ISNUMBER(DATA!Q598),DATA!Q598,"n/a")</f>
        <v>-1.7030529874566699E-2</v>
      </c>
      <c r="I4237" s="76">
        <f>+IF(ISNUMBER(DATA!Z598),DATA!Z598,"n/a")</f>
        <v>49186.51</v>
      </c>
      <c r="J4237" s="77">
        <f>+IF(ISNUMBER(DATA!AA598),DATA!AA598,"n/a")</f>
        <v>-3.4647410320251301E-2</v>
      </c>
      <c r="K4237" s="76">
        <f>+IF(ISNUMBER(DATA!AJ598),DATA!AJ598,"n/a")</f>
        <v>86473.26</v>
      </c>
      <c r="L4237" s="77">
        <f>+IF(ISNUMBER(DATA!AK598),DATA!AK598,"n/a")</f>
        <v>-0.13389635793461099</v>
      </c>
      <c r="M4237" s="66"/>
      <c r="N4237" s="66"/>
      <c r="O4237" s="66"/>
      <c r="P4237" s="66"/>
      <c r="Q4237" s="66"/>
      <c r="S4237" s="70"/>
      <c r="U4237" s="70"/>
      <c r="W4237" s="70"/>
      <c r="Y4237" s="70"/>
    </row>
    <row r="4238" spans="1:25" s="69" customFormat="1" x14ac:dyDescent="0.2">
      <c r="A4238" s="66" t="s">
        <v>20</v>
      </c>
      <c r="B4238" s="66" t="s">
        <v>24</v>
      </c>
      <c r="C4238" s="66" t="s">
        <v>0</v>
      </c>
      <c r="D4238" s="66" t="s">
        <v>345</v>
      </c>
      <c r="E4238" s="76">
        <f>+IF(ISNUMBER(DATA!F599),DATA!F599,"n/a")</f>
        <v>11315.84</v>
      </c>
      <c r="F4238" s="77">
        <f>+IF(ISNUMBER(DATA!G599),DATA!G599,"n/a")</f>
        <v>-7.7049812772878104E-2</v>
      </c>
      <c r="G4238" s="76">
        <f>+IF(ISNUMBER(DATA!P599),DATA!P599,"n/a")</f>
        <v>37431.53</v>
      </c>
      <c r="H4238" s="77">
        <f>+IF(ISNUMBER(DATA!Q599),DATA!Q599,"n/a")</f>
        <v>-0.14471971122274699</v>
      </c>
      <c r="I4238" s="76">
        <f>+IF(ISNUMBER(DATA!Z599),DATA!Z599,"n/a")</f>
        <v>76740.83</v>
      </c>
      <c r="J4238" s="77">
        <f>+IF(ISNUMBER(DATA!AA599),DATA!AA599,"n/a")</f>
        <v>-2.46159164844355E-2</v>
      </c>
      <c r="K4238" s="76">
        <f>+IF(ISNUMBER(DATA!AJ599),DATA!AJ599,"n/a")</f>
        <v>142694.57999999999</v>
      </c>
      <c r="L4238" s="77">
        <f>+IF(ISNUMBER(DATA!AK599),DATA!AK599,"n/a")</f>
        <v>3.9767934218881799E-2</v>
      </c>
      <c r="M4238" s="66"/>
      <c r="N4238" s="66"/>
      <c r="O4238" s="66"/>
      <c r="P4238" s="66"/>
      <c r="Q4238" s="66"/>
      <c r="S4238" s="70"/>
      <c r="U4238" s="70"/>
      <c r="W4238" s="70"/>
      <c r="Y4238" s="70"/>
    </row>
    <row r="4239" spans="1:25" x14ac:dyDescent="0.2">
      <c r="E4239" s="100"/>
      <c r="F4239" s="102"/>
      <c r="G4239" s="100"/>
      <c r="H4239" s="102"/>
      <c r="I4239" s="100"/>
      <c r="J4239" s="102"/>
      <c r="K4239" s="100"/>
      <c r="L4239" s="102"/>
    </row>
    <row r="4240" spans="1:25" s="69" customFormat="1" x14ac:dyDescent="0.2">
      <c r="A4240" s="66" t="s">
        <v>20</v>
      </c>
      <c r="B4240" s="66" t="s">
        <v>24</v>
      </c>
      <c r="C4240" s="66" t="s">
        <v>9</v>
      </c>
      <c r="D4240" s="66" t="s">
        <v>271</v>
      </c>
      <c r="E4240" s="86">
        <f>+IF(ISNUMBER(DATA!H550),DATA!H550,"n/a")</f>
        <v>1569.13</v>
      </c>
      <c r="F4240" s="77">
        <f>+IF(ISNUMBER(DATA!I550),DATA!I550,"n/a")</f>
        <v>-1.5701058864856898E-2</v>
      </c>
      <c r="G4240" s="86">
        <f>+IF(ISNUMBER(DATA!R550),DATA!R550,"n/a")</f>
        <v>5652.88</v>
      </c>
      <c r="H4240" s="77">
        <f>+IF(ISNUMBER(DATA!S550),DATA!S550,"n/a")</f>
        <v>1.4826876159051001E-2</v>
      </c>
      <c r="I4240" s="86">
        <f>+IF(ISNUMBER(DATA!AB550),DATA!AB550,"n/a")</f>
        <v>10881.57</v>
      </c>
      <c r="J4240" s="77">
        <f>+IF(ISNUMBER(DATA!AC550),DATA!AC550,"n/a")</f>
        <v>-1.06755256619017E-2</v>
      </c>
      <c r="K4240" s="86">
        <f>+IF(ISNUMBER(DATA!AL550),DATA!AL550,"n/a")</f>
        <v>19178.689999999999</v>
      </c>
      <c r="L4240" s="77">
        <f>+IF(ISNUMBER(DATA!AM550),DATA!AM550,"n/a")</f>
        <v>1.2973899750649801E-3</v>
      </c>
      <c r="M4240" s="66"/>
      <c r="N4240" s="66"/>
      <c r="O4240" s="66"/>
      <c r="P4240" s="66"/>
      <c r="Q4240" s="66"/>
      <c r="S4240" s="70"/>
      <c r="U4240" s="70"/>
      <c r="W4240" s="70"/>
      <c r="Y4240" s="70"/>
    </row>
    <row r="4241" spans="1:25" s="69" customFormat="1" x14ac:dyDescent="0.2">
      <c r="A4241" s="66" t="s">
        <v>20</v>
      </c>
      <c r="B4241" s="66" t="s">
        <v>24</v>
      </c>
      <c r="C4241" s="66" t="s">
        <v>9</v>
      </c>
      <c r="D4241" s="66" t="s">
        <v>272</v>
      </c>
      <c r="E4241" s="86">
        <f>+IF(ISNUMBER(DATA!H551),DATA!H551,"n/a")</f>
        <v>2375.09</v>
      </c>
      <c r="F4241" s="77">
        <f>+IF(ISNUMBER(DATA!I551),DATA!I551,"n/a")</f>
        <v>-4.3340086760731297E-2</v>
      </c>
      <c r="G4241" s="86">
        <f>+IF(ISNUMBER(DATA!R551),DATA!R551,"n/a")</f>
        <v>8747.07</v>
      </c>
      <c r="H4241" s="77">
        <f>+IF(ISNUMBER(DATA!S551),DATA!S551,"n/a")</f>
        <v>7.0888262045938301E-3</v>
      </c>
      <c r="I4241" s="86">
        <f>+IF(ISNUMBER(DATA!AB551),DATA!AB551,"n/a")</f>
        <v>17358.759999999998</v>
      </c>
      <c r="J4241" s="77">
        <f>+IF(ISNUMBER(DATA!AC551),DATA!AC551,"n/a")</f>
        <v>-4.5123345211468498E-2</v>
      </c>
      <c r="K4241" s="86">
        <f>+IF(ISNUMBER(DATA!AL551),DATA!AL551,"n/a")</f>
        <v>30359.99</v>
      </c>
      <c r="L4241" s="77">
        <f>+IF(ISNUMBER(DATA!AM551),DATA!AM551,"n/a")</f>
        <v>-6.3539691688162302E-3</v>
      </c>
      <c r="M4241" s="66"/>
      <c r="N4241" s="66"/>
      <c r="O4241" s="66"/>
      <c r="P4241" s="66"/>
      <c r="Q4241" s="66"/>
      <c r="S4241" s="70"/>
      <c r="U4241" s="70"/>
      <c r="W4241" s="70"/>
      <c r="Y4241" s="70"/>
    </row>
    <row r="4242" spans="1:25" s="69" customFormat="1" x14ac:dyDescent="0.2">
      <c r="A4242" s="66" t="s">
        <v>20</v>
      </c>
      <c r="B4242" s="66" t="s">
        <v>24</v>
      </c>
      <c r="C4242" s="66" t="s">
        <v>9</v>
      </c>
      <c r="D4242" s="66" t="s">
        <v>273</v>
      </c>
      <c r="E4242" s="86">
        <f>+IF(ISNUMBER(DATA!H552),DATA!H552,"n/a")</f>
        <v>17565.09</v>
      </c>
      <c r="F4242" s="77">
        <f>+IF(ISNUMBER(DATA!I552),DATA!I552,"n/a")</f>
        <v>0.22777504396621401</v>
      </c>
      <c r="G4242" s="86">
        <f>+IF(ISNUMBER(DATA!R552),DATA!R552,"n/a")</f>
        <v>61427.46</v>
      </c>
      <c r="H4242" s="77">
        <f>+IF(ISNUMBER(DATA!S552),DATA!S552,"n/a")</f>
        <v>0.25754671826717901</v>
      </c>
      <c r="I4242" s="86">
        <f>+IF(ISNUMBER(DATA!AB552),DATA!AB552,"n/a")</f>
        <v>115225.22</v>
      </c>
      <c r="J4242" s="77">
        <f>+IF(ISNUMBER(DATA!AC552),DATA!AC552,"n/a")</f>
        <v>0.31109309511252498</v>
      </c>
      <c r="K4242" s="86">
        <f>+IF(ISNUMBER(DATA!AL552),DATA!AL552,"n/a")</f>
        <v>194021.77</v>
      </c>
      <c r="L4242" s="77">
        <f>+IF(ISNUMBER(DATA!AM552),DATA!AM552,"n/a")</f>
        <v>0.52853361455196102</v>
      </c>
      <c r="M4242" s="66"/>
      <c r="N4242" s="66"/>
      <c r="O4242" s="66"/>
      <c r="P4242" s="66"/>
      <c r="Q4242" s="66"/>
      <c r="S4242" s="70"/>
      <c r="U4242" s="70"/>
      <c r="W4242" s="70"/>
      <c r="Y4242" s="70"/>
    </row>
    <row r="4243" spans="1:25" s="69" customFormat="1" x14ac:dyDescent="0.2">
      <c r="A4243" s="66" t="s">
        <v>20</v>
      </c>
      <c r="B4243" s="66" t="s">
        <v>24</v>
      </c>
      <c r="C4243" s="66" t="s">
        <v>9</v>
      </c>
      <c r="D4243" s="66" t="s">
        <v>274</v>
      </c>
      <c r="E4243" s="86">
        <f>+IF(ISNUMBER(DATA!H553),DATA!H553,"n/a")</f>
        <v>1269.97</v>
      </c>
      <c r="F4243" s="77">
        <f>+IF(ISNUMBER(DATA!I553),DATA!I553,"n/a")</f>
        <v>-5.1687960632920103E-2</v>
      </c>
      <c r="G4243" s="86">
        <f>+IF(ISNUMBER(DATA!R553),DATA!R553,"n/a")</f>
        <v>4473.59</v>
      </c>
      <c r="H4243" s="77">
        <f>+IF(ISNUMBER(DATA!S553),DATA!S553,"n/a")</f>
        <v>-4.4863911591640902E-2</v>
      </c>
      <c r="I4243" s="86">
        <f>+IF(ISNUMBER(DATA!AB553),DATA!AB553,"n/a")</f>
        <v>8690.57</v>
      </c>
      <c r="J4243" s="77">
        <f>+IF(ISNUMBER(DATA!AC553),DATA!AC553,"n/a")</f>
        <v>-3.5996352777789897E-2</v>
      </c>
      <c r="K4243" s="86">
        <f>+IF(ISNUMBER(DATA!AL553),DATA!AL553,"n/a")</f>
        <v>15113.2</v>
      </c>
      <c r="L4243" s="77">
        <f>+IF(ISNUMBER(DATA!AM553),DATA!AM553,"n/a")</f>
        <v>-3.3993306846469098E-3</v>
      </c>
      <c r="M4243" s="66"/>
      <c r="N4243" s="66"/>
      <c r="O4243" s="66"/>
      <c r="P4243" s="66"/>
      <c r="Q4243" s="66"/>
      <c r="S4243" s="70"/>
      <c r="U4243" s="70"/>
      <c r="W4243" s="70"/>
      <c r="Y4243" s="70"/>
    </row>
    <row r="4244" spans="1:25" s="69" customFormat="1" x14ac:dyDescent="0.2">
      <c r="A4244" s="66" t="s">
        <v>20</v>
      </c>
      <c r="B4244" s="66" t="s">
        <v>24</v>
      </c>
      <c r="C4244" s="66" t="s">
        <v>9</v>
      </c>
      <c r="D4244" s="66" t="s">
        <v>275</v>
      </c>
      <c r="E4244" s="86">
        <f>+IF(ISNUMBER(DATA!H554),DATA!H554,"n/a")</f>
        <v>7794.98</v>
      </c>
      <c r="F4244" s="77">
        <f>+IF(ISNUMBER(DATA!I554),DATA!I554,"n/a")</f>
        <v>9.8958700476240197E-2</v>
      </c>
      <c r="G4244" s="86">
        <f>+IF(ISNUMBER(DATA!R554),DATA!R554,"n/a")</f>
        <v>27841.82</v>
      </c>
      <c r="H4244" s="77">
        <f>+IF(ISNUMBER(DATA!S554),DATA!S554,"n/a")</f>
        <v>0.132367277863708</v>
      </c>
      <c r="I4244" s="86">
        <f>+IF(ISNUMBER(DATA!AB554),DATA!AB554,"n/a")</f>
        <v>53223.12</v>
      </c>
      <c r="J4244" s="77">
        <f>+IF(ISNUMBER(DATA!AC554),DATA!AC554,"n/a")</f>
        <v>8.9141474498967199E-2</v>
      </c>
      <c r="K4244" s="86">
        <f>+IF(ISNUMBER(DATA!AL554),DATA!AL554,"n/a")</f>
        <v>94015.81</v>
      </c>
      <c r="L4244" s="77">
        <f>+IF(ISNUMBER(DATA!AM554),DATA!AM554,"n/a")</f>
        <v>0.110801281176514</v>
      </c>
      <c r="M4244" s="66"/>
      <c r="N4244" s="66"/>
      <c r="O4244" s="66"/>
      <c r="P4244" s="66"/>
      <c r="Q4244" s="66"/>
      <c r="S4244" s="70"/>
      <c r="U4244" s="70"/>
      <c r="W4244" s="70"/>
      <c r="Y4244" s="70"/>
    </row>
    <row r="4245" spans="1:25" s="69" customFormat="1" x14ac:dyDescent="0.2">
      <c r="A4245" s="66" t="s">
        <v>20</v>
      </c>
      <c r="B4245" s="66" t="s">
        <v>24</v>
      </c>
      <c r="C4245" s="66" t="s">
        <v>9</v>
      </c>
      <c r="D4245" s="66" t="s">
        <v>276</v>
      </c>
      <c r="E4245" s="86">
        <f>+IF(ISNUMBER(DATA!H555),DATA!H555,"n/a")</f>
        <v>18170.2</v>
      </c>
      <c r="F4245" s="77">
        <f>+IF(ISNUMBER(DATA!I555),DATA!I555,"n/a")</f>
        <v>0.22032336534212399</v>
      </c>
      <c r="G4245" s="86">
        <f>+IF(ISNUMBER(DATA!R555),DATA!R555,"n/a")</f>
        <v>65443.39</v>
      </c>
      <c r="H4245" s="77">
        <f>+IF(ISNUMBER(DATA!S555),DATA!S555,"n/a")</f>
        <v>0.26413828925594102</v>
      </c>
      <c r="I4245" s="86">
        <f>+IF(ISNUMBER(DATA!AB555),DATA!AB555,"n/a")</f>
        <v>120115.27</v>
      </c>
      <c r="J4245" s="77">
        <f>+IF(ISNUMBER(DATA!AC555),DATA!AC555,"n/a")</f>
        <v>0.39503509617724197</v>
      </c>
      <c r="K4245" s="86">
        <f>+IF(ISNUMBER(DATA!AL555),DATA!AL555,"n/a")</f>
        <v>211446.83</v>
      </c>
      <c r="L4245" s="77">
        <f>+IF(ISNUMBER(DATA!AM555),DATA!AM555,"n/a")</f>
        <v>0.99496547889041098</v>
      </c>
      <c r="M4245" s="66"/>
      <c r="N4245" s="66"/>
      <c r="O4245" s="66"/>
      <c r="P4245" s="66"/>
      <c r="Q4245" s="66"/>
      <c r="S4245" s="70"/>
      <c r="U4245" s="70"/>
      <c r="W4245" s="70"/>
      <c r="Y4245" s="70"/>
    </row>
    <row r="4246" spans="1:25" s="69" customFormat="1" x14ac:dyDescent="0.2">
      <c r="A4246" s="66" t="s">
        <v>20</v>
      </c>
      <c r="B4246" s="66" t="s">
        <v>24</v>
      </c>
      <c r="C4246" s="66" t="s">
        <v>9</v>
      </c>
      <c r="D4246" s="66" t="s">
        <v>277</v>
      </c>
      <c r="E4246" s="86">
        <f>+IF(ISNUMBER(DATA!H556),DATA!H556,"n/a")</f>
        <v>1063.1400000000001</v>
      </c>
      <c r="F4246" s="77">
        <f>+IF(ISNUMBER(DATA!I556),DATA!I556,"n/a")</f>
        <v>5.4137664346480797E-2</v>
      </c>
      <c r="G4246" s="86">
        <f>+IF(ISNUMBER(DATA!R556),DATA!R556,"n/a")</f>
        <v>3873.79</v>
      </c>
      <c r="H4246" s="77">
        <f>+IF(ISNUMBER(DATA!S556),DATA!S556,"n/a")</f>
        <v>7.3131475428001802E-2</v>
      </c>
      <c r="I4246" s="86">
        <f>+IF(ISNUMBER(DATA!AB556),DATA!AB556,"n/a")</f>
        <v>7588.89</v>
      </c>
      <c r="J4246" s="77">
        <f>+IF(ISNUMBER(DATA!AC556),DATA!AC556,"n/a")</f>
        <v>0.14101831609777801</v>
      </c>
      <c r="K4246" s="86">
        <f>+IF(ISNUMBER(DATA!AL556),DATA!AL556,"n/a")</f>
        <v>13615.18</v>
      </c>
      <c r="L4246" s="77">
        <f>+IF(ISNUMBER(DATA!AM556),DATA!AM556,"n/a")</f>
        <v>0.23741178502129001</v>
      </c>
      <c r="M4246" s="66"/>
      <c r="N4246" s="66"/>
      <c r="O4246" s="66"/>
      <c r="P4246" s="66"/>
      <c r="Q4246" s="66"/>
      <c r="S4246" s="70"/>
      <c r="U4246" s="70"/>
      <c r="W4246" s="70"/>
      <c r="Y4246" s="70"/>
    </row>
    <row r="4247" spans="1:25" s="69" customFormat="1" x14ac:dyDescent="0.2">
      <c r="A4247" s="66" t="s">
        <v>20</v>
      </c>
      <c r="B4247" s="66" t="s">
        <v>24</v>
      </c>
      <c r="C4247" s="66" t="s">
        <v>9</v>
      </c>
      <c r="D4247" s="66" t="s">
        <v>278</v>
      </c>
      <c r="E4247" s="86">
        <f>+IF(ISNUMBER(DATA!H557),DATA!H557,"n/a")</f>
        <v>5178.76</v>
      </c>
      <c r="F4247" s="77">
        <f>+IF(ISNUMBER(DATA!I557),DATA!I557,"n/a")</f>
        <v>0.24030866651658001</v>
      </c>
      <c r="G4247" s="86">
        <f>+IF(ISNUMBER(DATA!R557),DATA!R557,"n/a")</f>
        <v>17185.87</v>
      </c>
      <c r="H4247" s="77">
        <f>+IF(ISNUMBER(DATA!S557),DATA!S557,"n/a")</f>
        <v>0.45499069987563201</v>
      </c>
      <c r="I4247" s="86">
        <f>+IF(ISNUMBER(DATA!AB557),DATA!AB557,"n/a")</f>
        <v>30747.72</v>
      </c>
      <c r="J4247" s="77">
        <f>+IF(ISNUMBER(DATA!AC557),DATA!AC557,"n/a")</f>
        <v>0.56369278557817404</v>
      </c>
      <c r="K4247" s="86">
        <f>+IF(ISNUMBER(DATA!AL557),DATA!AL557,"n/a")</f>
        <v>49571.29</v>
      </c>
      <c r="L4247" s="77">
        <f>+IF(ISNUMBER(DATA!AM557),DATA!AM557,"n/a")</f>
        <v>0.56994232504402997</v>
      </c>
      <c r="M4247" s="66"/>
      <c r="N4247" s="66"/>
      <c r="O4247" s="66"/>
      <c r="P4247" s="66"/>
      <c r="Q4247" s="66"/>
      <c r="S4247" s="70"/>
      <c r="U4247" s="70"/>
      <c r="W4247" s="70"/>
      <c r="Y4247" s="70"/>
    </row>
    <row r="4248" spans="1:25" s="69" customFormat="1" x14ac:dyDescent="0.2">
      <c r="A4248" s="66" t="s">
        <v>20</v>
      </c>
      <c r="B4248" s="66" t="s">
        <v>24</v>
      </c>
      <c r="C4248" s="66" t="s">
        <v>9</v>
      </c>
      <c r="D4248" s="66" t="s">
        <v>279</v>
      </c>
      <c r="E4248" s="86">
        <f>+IF(ISNUMBER(DATA!H558),DATA!H558,"n/a")</f>
        <v>974.37</v>
      </c>
      <c r="F4248" s="77">
        <f>+IF(ISNUMBER(DATA!I558),DATA!I558,"n/a")</f>
        <v>-0.141599859043256</v>
      </c>
      <c r="G4248" s="86">
        <f>+IF(ISNUMBER(DATA!R558),DATA!R558,"n/a")</f>
        <v>3418.56</v>
      </c>
      <c r="H4248" s="77">
        <f>+IF(ISNUMBER(DATA!S558),DATA!S558,"n/a")</f>
        <v>-9.8098084893638901E-2</v>
      </c>
      <c r="I4248" s="86">
        <f>+IF(ISNUMBER(DATA!AB558),DATA!AB558,"n/a")</f>
        <v>6686.74</v>
      </c>
      <c r="J4248" s="77">
        <f>+IF(ISNUMBER(DATA!AC558),DATA!AC558,"n/a")</f>
        <v>-0.113675797119699</v>
      </c>
      <c r="K4248" s="86">
        <f>+IF(ISNUMBER(DATA!AL558),DATA!AL558,"n/a")</f>
        <v>12321.41</v>
      </c>
      <c r="L4248" s="77">
        <f>+IF(ISNUMBER(DATA!AM558),DATA!AM558,"n/a")</f>
        <v>-0.26881285887566703</v>
      </c>
      <c r="M4248" s="66"/>
      <c r="N4248" s="66"/>
      <c r="O4248" s="66"/>
      <c r="P4248" s="66"/>
      <c r="Q4248" s="66"/>
      <c r="S4248" s="70"/>
      <c r="U4248" s="70"/>
      <c r="W4248" s="70"/>
      <c r="Y4248" s="70"/>
    </row>
    <row r="4249" spans="1:25" s="69" customFormat="1" x14ac:dyDescent="0.2">
      <c r="A4249" s="66" t="s">
        <v>20</v>
      </c>
      <c r="B4249" s="66" t="s">
        <v>24</v>
      </c>
      <c r="C4249" s="66" t="s">
        <v>9</v>
      </c>
      <c r="D4249" s="66" t="s">
        <v>280</v>
      </c>
      <c r="E4249" s="86">
        <f>+IF(ISNUMBER(DATA!H559),DATA!H559,"n/a")</f>
        <v>830.58</v>
      </c>
      <c r="F4249" s="77">
        <f>+IF(ISNUMBER(DATA!I559),DATA!I559,"n/a")</f>
        <v>-0.35381024623643398</v>
      </c>
      <c r="G4249" s="86">
        <f>+IF(ISNUMBER(DATA!R559),DATA!R559,"n/a")</f>
        <v>2967.85</v>
      </c>
      <c r="H4249" s="77">
        <f>+IF(ISNUMBER(DATA!S559),DATA!S559,"n/a")</f>
        <v>-0.37578346499751802</v>
      </c>
      <c r="I4249" s="86">
        <f>+IF(ISNUMBER(DATA!AB559),DATA!AB559,"n/a")</f>
        <v>6523.39</v>
      </c>
      <c r="J4249" s="77">
        <f>+IF(ISNUMBER(DATA!AC559),DATA!AC559,"n/a")</f>
        <v>-0.36317594446499901</v>
      </c>
      <c r="K4249" s="86">
        <f>+IF(ISNUMBER(DATA!AL559),DATA!AL559,"n/a")</f>
        <v>13952.45</v>
      </c>
      <c r="L4249" s="77">
        <f>+IF(ISNUMBER(DATA!AM559),DATA!AM559,"n/a")</f>
        <v>-0.244894325416669</v>
      </c>
      <c r="M4249" s="66"/>
      <c r="N4249" s="66"/>
      <c r="O4249" s="66"/>
      <c r="P4249" s="66"/>
      <c r="Q4249" s="66"/>
      <c r="S4249" s="70"/>
      <c r="U4249" s="70"/>
      <c r="W4249" s="70"/>
      <c r="Y4249" s="70"/>
    </row>
    <row r="4250" spans="1:25" s="69" customFormat="1" x14ac:dyDescent="0.2">
      <c r="A4250" s="66" t="s">
        <v>20</v>
      </c>
      <c r="B4250" s="66" t="s">
        <v>24</v>
      </c>
      <c r="C4250" s="66" t="s">
        <v>9</v>
      </c>
      <c r="D4250" s="66" t="s">
        <v>281</v>
      </c>
      <c r="E4250" s="86">
        <f>+IF(ISNUMBER(DATA!H560),DATA!H560,"n/a")</f>
        <v>1265.42</v>
      </c>
      <c r="F4250" s="77">
        <f>+IF(ISNUMBER(DATA!I560),DATA!I560,"n/a")</f>
        <v>-0.12330000900657501</v>
      </c>
      <c r="G4250" s="86">
        <f>+IF(ISNUMBER(DATA!R560),DATA!R560,"n/a")</f>
        <v>4466.07</v>
      </c>
      <c r="H4250" s="77">
        <f>+IF(ISNUMBER(DATA!S560),DATA!S560,"n/a")</f>
        <v>-0.111410221208829</v>
      </c>
      <c r="I4250" s="86">
        <f>+IF(ISNUMBER(DATA!AB560),DATA!AB560,"n/a")</f>
        <v>9071.08</v>
      </c>
      <c r="J4250" s="77">
        <f>+IF(ISNUMBER(DATA!AC560),DATA!AC560,"n/a")</f>
        <v>-9.6532072280780701E-2</v>
      </c>
      <c r="K4250" s="86">
        <f>+IF(ISNUMBER(DATA!AL560),DATA!AL560,"n/a")</f>
        <v>17167.46</v>
      </c>
      <c r="L4250" s="77">
        <f>+IF(ISNUMBER(DATA!AM560),DATA!AM560,"n/a")</f>
        <v>-0.128449151165624</v>
      </c>
      <c r="M4250" s="66"/>
      <c r="N4250" s="66"/>
      <c r="O4250" s="66"/>
      <c r="P4250" s="66"/>
      <c r="Q4250" s="66"/>
      <c r="S4250" s="70"/>
      <c r="U4250" s="70"/>
      <c r="W4250" s="70"/>
      <c r="Y4250" s="70"/>
    </row>
    <row r="4251" spans="1:25" s="69" customFormat="1" x14ac:dyDescent="0.2">
      <c r="A4251" s="66" t="s">
        <v>20</v>
      </c>
      <c r="B4251" s="66" t="s">
        <v>24</v>
      </c>
      <c r="C4251" s="66" t="s">
        <v>9</v>
      </c>
      <c r="D4251" s="66" t="s">
        <v>282</v>
      </c>
      <c r="E4251" s="86">
        <f>+IF(ISNUMBER(DATA!H561),DATA!H561,"n/a")</f>
        <v>1794.62</v>
      </c>
      <c r="F4251" s="77">
        <f>+IF(ISNUMBER(DATA!I561),DATA!I561,"n/a")</f>
        <v>0.16860063814547099</v>
      </c>
      <c r="G4251" s="86">
        <f>+IF(ISNUMBER(DATA!R561),DATA!R561,"n/a")</f>
        <v>5837.58</v>
      </c>
      <c r="H4251" s="77">
        <f>+IF(ISNUMBER(DATA!S561),DATA!S561,"n/a")</f>
        <v>0.11043730181224699</v>
      </c>
      <c r="I4251" s="86">
        <f>+IF(ISNUMBER(DATA!AB561),DATA!AB561,"n/a")</f>
        <v>11824.64</v>
      </c>
      <c r="J4251" s="77">
        <f>+IF(ISNUMBER(DATA!AC561),DATA!AC561,"n/a")</f>
        <v>0.21777082966446201</v>
      </c>
      <c r="K4251" s="86">
        <f>+IF(ISNUMBER(DATA!AL561),DATA!AL561,"n/a")</f>
        <v>21508.12</v>
      </c>
      <c r="L4251" s="77">
        <f>+IF(ISNUMBER(DATA!AM561),DATA!AM561,"n/a")</f>
        <v>0.25569710709037602</v>
      </c>
      <c r="M4251" s="66"/>
      <c r="N4251" s="66"/>
      <c r="O4251" s="66"/>
      <c r="P4251" s="66"/>
      <c r="Q4251" s="66"/>
      <c r="S4251" s="70"/>
      <c r="U4251" s="70"/>
      <c r="W4251" s="70"/>
      <c r="Y4251" s="70"/>
    </row>
    <row r="4252" spans="1:25" s="69" customFormat="1" x14ac:dyDescent="0.2">
      <c r="A4252" s="66" t="s">
        <v>20</v>
      </c>
      <c r="B4252" s="66" t="s">
        <v>24</v>
      </c>
      <c r="C4252" s="66" t="s">
        <v>9</v>
      </c>
      <c r="D4252" s="66" t="s">
        <v>283</v>
      </c>
      <c r="E4252" s="86">
        <f>+IF(ISNUMBER(DATA!H562),DATA!H562,"n/a")</f>
        <v>2411.4699999999998</v>
      </c>
      <c r="F4252" s="77">
        <f>+IF(ISNUMBER(DATA!I562),DATA!I562,"n/a")</f>
        <v>6.1176263504147302E-2</v>
      </c>
      <c r="G4252" s="86">
        <f>+IF(ISNUMBER(DATA!R562),DATA!R562,"n/a")</f>
        <v>8215.5300000000007</v>
      </c>
      <c r="H4252" s="77">
        <f>+IF(ISNUMBER(DATA!S562),DATA!S562,"n/a")</f>
        <v>4.2255897595290901E-2</v>
      </c>
      <c r="I4252" s="86">
        <f>+IF(ISNUMBER(DATA!AB562),DATA!AB562,"n/a")</f>
        <v>16432.009999999998</v>
      </c>
      <c r="J4252" s="77">
        <f>+IF(ISNUMBER(DATA!AC562),DATA!AC562,"n/a")</f>
        <v>0.10067941726723301</v>
      </c>
      <c r="K4252" s="86">
        <f>+IF(ISNUMBER(DATA!AL562),DATA!AL562,"n/a")</f>
        <v>28669.51</v>
      </c>
      <c r="L4252" s="77">
        <f>+IF(ISNUMBER(DATA!AM562),DATA!AM562,"n/a")</f>
        <v>0.14046677592845999</v>
      </c>
      <c r="M4252" s="66"/>
      <c r="N4252" s="66"/>
      <c r="O4252" s="66"/>
      <c r="P4252" s="66"/>
      <c r="Q4252" s="66"/>
      <c r="S4252" s="70"/>
      <c r="U4252" s="70"/>
      <c r="W4252" s="70"/>
      <c r="Y4252" s="70"/>
    </row>
    <row r="4253" spans="1:25" s="69" customFormat="1" x14ac:dyDescent="0.2">
      <c r="A4253" s="66" t="s">
        <v>20</v>
      </c>
      <c r="B4253" s="66" t="s">
        <v>24</v>
      </c>
      <c r="C4253" s="66" t="s">
        <v>9</v>
      </c>
      <c r="D4253" s="66" t="s">
        <v>284</v>
      </c>
      <c r="E4253" s="86">
        <f>+IF(ISNUMBER(DATA!H563),DATA!H563,"n/a")</f>
        <v>2434.86</v>
      </c>
      <c r="F4253" s="77">
        <f>+IF(ISNUMBER(DATA!I563),DATA!I563,"n/a")</f>
        <v>4.6981424148606898E-2</v>
      </c>
      <c r="G4253" s="86">
        <f>+IF(ISNUMBER(DATA!R563),DATA!R563,"n/a")</f>
        <v>8159.13</v>
      </c>
      <c r="H4253" s="77">
        <f>+IF(ISNUMBER(DATA!S563),DATA!S563,"n/a")</f>
        <v>1.6757760132001399E-3</v>
      </c>
      <c r="I4253" s="86">
        <f>+IF(ISNUMBER(DATA!AB563),DATA!AB563,"n/a")</f>
        <v>15985.62</v>
      </c>
      <c r="J4253" s="77">
        <f>+IF(ISNUMBER(DATA!AC563),DATA!AC563,"n/a")</f>
        <v>3.5570818053021001E-2</v>
      </c>
      <c r="K4253" s="86">
        <f>+IF(ISNUMBER(DATA!AL563),DATA!AL563,"n/a")</f>
        <v>28541.05</v>
      </c>
      <c r="L4253" s="77">
        <f>+IF(ISNUMBER(DATA!AM563),DATA!AM563,"n/a")</f>
        <v>-7.8881505079358802E-2</v>
      </c>
      <c r="M4253" s="66"/>
      <c r="N4253" s="66"/>
      <c r="O4253" s="66"/>
      <c r="P4253" s="66"/>
      <c r="Q4253" s="66"/>
      <c r="S4253" s="70"/>
      <c r="U4253" s="70"/>
      <c r="W4253" s="70"/>
      <c r="Y4253" s="70"/>
    </row>
    <row r="4254" spans="1:25" s="69" customFormat="1" x14ac:dyDescent="0.2">
      <c r="A4254" s="66" t="s">
        <v>20</v>
      </c>
      <c r="B4254" s="66" t="s">
        <v>24</v>
      </c>
      <c r="C4254" s="66" t="s">
        <v>9</v>
      </c>
      <c r="D4254" s="66" t="s">
        <v>285</v>
      </c>
      <c r="E4254" s="86">
        <f>+IF(ISNUMBER(DATA!H564),DATA!H564,"n/a")</f>
        <v>1244.06</v>
      </c>
      <c r="F4254" s="77">
        <f>+IF(ISNUMBER(DATA!I564),DATA!I564,"n/a")</f>
        <v>0.145690973053617</v>
      </c>
      <c r="G4254" s="86">
        <f>+IF(ISNUMBER(DATA!R564),DATA!R564,"n/a")</f>
        <v>4203.0200000000004</v>
      </c>
      <c r="H4254" s="77">
        <f>+IF(ISNUMBER(DATA!S564),DATA!S564,"n/a")</f>
        <v>4.3137488490299601E-2</v>
      </c>
      <c r="I4254" s="86">
        <f>+IF(ISNUMBER(DATA!AB564),DATA!AB564,"n/a")</f>
        <v>7818.39</v>
      </c>
      <c r="J4254" s="77">
        <f>+IF(ISNUMBER(DATA!AC564),DATA!AC564,"n/a")</f>
        <v>4.0005906108832097E-2</v>
      </c>
      <c r="K4254" s="86">
        <f>+IF(ISNUMBER(DATA!AL564),DATA!AL564,"n/a")</f>
        <v>14630.54</v>
      </c>
      <c r="L4254" s="77">
        <f>+IF(ISNUMBER(DATA!AM564),DATA!AM564,"n/a")</f>
        <v>7.4002106816321606E-2</v>
      </c>
      <c r="M4254" s="66"/>
      <c r="N4254" s="66"/>
      <c r="O4254" s="66"/>
      <c r="P4254" s="66"/>
      <c r="Q4254" s="66"/>
      <c r="S4254" s="70"/>
      <c r="U4254" s="70"/>
      <c r="W4254" s="70"/>
      <c r="Y4254" s="70"/>
    </row>
    <row r="4255" spans="1:25" s="69" customFormat="1" x14ac:dyDescent="0.2">
      <c r="A4255" s="66" t="s">
        <v>20</v>
      </c>
      <c r="B4255" s="66" t="s">
        <v>24</v>
      </c>
      <c r="C4255" s="66" t="s">
        <v>9</v>
      </c>
      <c r="D4255" s="66" t="s">
        <v>286</v>
      </c>
      <c r="E4255" s="86">
        <f>+IF(ISNUMBER(DATA!H565),DATA!H565,"n/a")</f>
        <v>7631.95</v>
      </c>
      <c r="F4255" s="77">
        <f>+IF(ISNUMBER(DATA!I565),DATA!I565,"n/a")</f>
        <v>0.210170125790651</v>
      </c>
      <c r="G4255" s="86">
        <f>+IF(ISNUMBER(DATA!R565),DATA!R565,"n/a")</f>
        <v>26815.17</v>
      </c>
      <c r="H4255" s="77">
        <f>+IF(ISNUMBER(DATA!S565),DATA!S565,"n/a")</f>
        <v>0.25446275277392899</v>
      </c>
      <c r="I4255" s="86">
        <f>+IF(ISNUMBER(DATA!AB565),DATA!AB565,"n/a")</f>
        <v>50025.32</v>
      </c>
      <c r="J4255" s="77">
        <f>+IF(ISNUMBER(DATA!AC565),DATA!AC565,"n/a")</f>
        <v>0.212163476857579</v>
      </c>
      <c r="K4255" s="86">
        <f>+IF(ISNUMBER(DATA!AL565),DATA!AL565,"n/a")</f>
        <v>87466.65</v>
      </c>
      <c r="L4255" s="77">
        <f>+IF(ISNUMBER(DATA!AM565),DATA!AM565,"n/a")</f>
        <v>0.441414799432641</v>
      </c>
      <c r="M4255" s="66"/>
      <c r="N4255" s="66"/>
      <c r="O4255" s="66"/>
      <c r="P4255" s="66"/>
      <c r="Q4255" s="66"/>
      <c r="S4255" s="70"/>
      <c r="U4255" s="70"/>
      <c r="W4255" s="70"/>
      <c r="Y4255" s="70"/>
    </row>
    <row r="4256" spans="1:25" s="69" customFormat="1" x14ac:dyDescent="0.2">
      <c r="A4256" s="66" t="s">
        <v>20</v>
      </c>
      <c r="B4256" s="66" t="s">
        <v>24</v>
      </c>
      <c r="C4256" s="66" t="s">
        <v>9</v>
      </c>
      <c r="D4256" s="66" t="s">
        <v>287</v>
      </c>
      <c r="E4256" s="86">
        <f>+IF(ISNUMBER(DATA!H566),DATA!H566,"n/a")</f>
        <v>2773.63</v>
      </c>
      <c r="F4256" s="77">
        <f>+IF(ISNUMBER(DATA!I566),DATA!I566,"n/a")</f>
        <v>0.11788532690618</v>
      </c>
      <c r="G4256" s="86">
        <f>+IF(ISNUMBER(DATA!R566),DATA!R566,"n/a")</f>
        <v>9990.31</v>
      </c>
      <c r="H4256" s="77">
        <f>+IF(ISNUMBER(DATA!S566),DATA!S566,"n/a")</f>
        <v>0.12953141164432699</v>
      </c>
      <c r="I4256" s="86">
        <f>+IF(ISNUMBER(DATA!AB566),DATA!AB566,"n/a")</f>
        <v>19318.96</v>
      </c>
      <c r="J4256" s="77">
        <f>+IF(ISNUMBER(DATA!AC566),DATA!AC566,"n/a")</f>
        <v>9.9928033960682797E-2</v>
      </c>
      <c r="K4256" s="86">
        <f>+IF(ISNUMBER(DATA!AL566),DATA!AL566,"n/a")</f>
        <v>32587.26</v>
      </c>
      <c r="L4256" s="77">
        <f>+IF(ISNUMBER(DATA!AM566),DATA!AM566,"n/a")</f>
        <v>6.7182476693741999E-2</v>
      </c>
      <c r="M4256" s="66"/>
      <c r="N4256" s="66"/>
      <c r="O4256" s="66"/>
      <c r="P4256" s="66"/>
      <c r="Q4256" s="66"/>
      <c r="S4256" s="70"/>
      <c r="U4256" s="70"/>
      <c r="W4256" s="70"/>
      <c r="Y4256" s="70"/>
    </row>
    <row r="4257" spans="1:25" s="69" customFormat="1" x14ac:dyDescent="0.2">
      <c r="A4257" s="66" t="s">
        <v>20</v>
      </c>
      <c r="B4257" s="66" t="s">
        <v>24</v>
      </c>
      <c r="C4257" s="66" t="s">
        <v>9</v>
      </c>
      <c r="D4257" s="66" t="s">
        <v>288</v>
      </c>
      <c r="E4257" s="86">
        <f>+IF(ISNUMBER(DATA!H567),DATA!H567,"n/a")</f>
        <v>2408.75</v>
      </c>
      <c r="F4257" s="77">
        <f>+IF(ISNUMBER(DATA!I567),DATA!I567,"n/a")</f>
        <v>0.32163001492406301</v>
      </c>
      <c r="G4257" s="86">
        <f>+IF(ISNUMBER(DATA!R567),DATA!R567,"n/a")</f>
        <v>7658.2</v>
      </c>
      <c r="H4257" s="77">
        <f>+IF(ISNUMBER(DATA!S567),DATA!S567,"n/a")</f>
        <v>0.29316051117175101</v>
      </c>
      <c r="I4257" s="86">
        <f>+IF(ISNUMBER(DATA!AB567),DATA!AB567,"n/a")</f>
        <v>14342.57</v>
      </c>
      <c r="J4257" s="77">
        <f>+IF(ISNUMBER(DATA!AC567),DATA!AC567,"n/a")</f>
        <v>0.242341350513955</v>
      </c>
      <c r="K4257" s="86">
        <f>+IF(ISNUMBER(DATA!AL567),DATA!AL567,"n/a")</f>
        <v>25907.62</v>
      </c>
      <c r="L4257" s="77">
        <f>+IF(ISNUMBER(DATA!AM567),DATA!AM567,"n/a")</f>
        <v>0.267246232763306</v>
      </c>
      <c r="M4257" s="66"/>
      <c r="N4257" s="66"/>
      <c r="O4257" s="66"/>
      <c r="P4257" s="66"/>
      <c r="Q4257" s="66"/>
      <c r="S4257" s="70"/>
      <c r="U4257" s="70"/>
      <c r="W4257" s="70"/>
      <c r="Y4257" s="70"/>
    </row>
    <row r="4258" spans="1:25" s="69" customFormat="1" x14ac:dyDescent="0.2">
      <c r="A4258" s="66" t="s">
        <v>20</v>
      </c>
      <c r="B4258" s="66" t="s">
        <v>24</v>
      </c>
      <c r="C4258" s="66" t="s">
        <v>9</v>
      </c>
      <c r="D4258" s="66" t="s">
        <v>289</v>
      </c>
      <c r="E4258" s="86">
        <f>+IF(ISNUMBER(DATA!H568),DATA!H568,"n/a")</f>
        <v>818.44</v>
      </c>
      <c r="F4258" s="77">
        <f>+IF(ISNUMBER(DATA!I568),DATA!I568,"n/a")</f>
        <v>-0.111742999782939</v>
      </c>
      <c r="G4258" s="86">
        <f>+IF(ISNUMBER(DATA!R568),DATA!R568,"n/a")</f>
        <v>2793.9</v>
      </c>
      <c r="H4258" s="77">
        <f>+IF(ISNUMBER(DATA!S568),DATA!S568,"n/a")</f>
        <v>-8.3167615034751799E-2</v>
      </c>
      <c r="I4258" s="86">
        <f>+IF(ISNUMBER(DATA!AB568),DATA!AB568,"n/a")</f>
        <v>5357.12</v>
      </c>
      <c r="J4258" s="77">
        <f>+IF(ISNUMBER(DATA!AC568),DATA!AC568,"n/a")</f>
        <v>-0.108485424387711</v>
      </c>
      <c r="K4258" s="86">
        <f>+IF(ISNUMBER(DATA!AL568),DATA!AL568,"n/a")</f>
        <v>11147.04</v>
      </c>
      <c r="L4258" s="77">
        <f>+IF(ISNUMBER(DATA!AM568),DATA!AM568,"n/a")</f>
        <v>-7.7452496877816399E-2</v>
      </c>
      <c r="M4258" s="66"/>
      <c r="N4258" s="66"/>
      <c r="O4258" s="66"/>
      <c r="P4258" s="66"/>
      <c r="Q4258" s="66"/>
      <c r="S4258" s="70"/>
      <c r="U4258" s="70"/>
      <c r="W4258" s="70"/>
      <c r="Y4258" s="70"/>
    </row>
    <row r="4259" spans="1:25" s="69" customFormat="1" x14ac:dyDescent="0.2">
      <c r="A4259" s="66" t="s">
        <v>20</v>
      </c>
      <c r="B4259" s="66" t="s">
        <v>24</v>
      </c>
      <c r="C4259" s="66" t="s">
        <v>9</v>
      </c>
      <c r="D4259" s="66" t="s">
        <v>290</v>
      </c>
      <c r="E4259" s="86">
        <f>+IF(ISNUMBER(DATA!H569),DATA!H569,"n/a")</f>
        <v>995.11</v>
      </c>
      <c r="F4259" s="77">
        <f>+IF(ISNUMBER(DATA!I569),DATA!I569,"n/a")</f>
        <v>1.4290228215556099E-2</v>
      </c>
      <c r="G4259" s="86">
        <f>+IF(ISNUMBER(DATA!R569),DATA!R569,"n/a")</f>
        <v>3566.57</v>
      </c>
      <c r="H4259" s="77">
        <f>+IF(ISNUMBER(DATA!S569),DATA!S569,"n/a")</f>
        <v>8.1722836900082599E-2</v>
      </c>
      <c r="I4259" s="86">
        <f>+IF(ISNUMBER(DATA!AB569),DATA!AB569,"n/a")</f>
        <v>6927.51</v>
      </c>
      <c r="J4259" s="77">
        <f>+IF(ISNUMBER(DATA!AC569),DATA!AC569,"n/a")</f>
        <v>2.7982145559984298E-2</v>
      </c>
      <c r="K4259" s="86">
        <f>+IF(ISNUMBER(DATA!AL569),DATA!AL569,"n/a")</f>
        <v>11865.93</v>
      </c>
      <c r="L4259" s="77">
        <f>+IF(ISNUMBER(DATA!AM569),DATA!AM569,"n/a")</f>
        <v>2.5579128053808301E-2</v>
      </c>
      <c r="M4259" s="66"/>
      <c r="N4259" s="66"/>
      <c r="O4259" s="66"/>
      <c r="P4259" s="66"/>
      <c r="Q4259" s="66"/>
      <c r="S4259" s="70"/>
      <c r="U4259" s="70"/>
      <c r="W4259" s="70"/>
      <c r="Y4259" s="70"/>
    </row>
    <row r="4260" spans="1:25" s="69" customFormat="1" x14ac:dyDescent="0.2">
      <c r="A4260" s="66" t="s">
        <v>20</v>
      </c>
      <c r="B4260" s="66" t="s">
        <v>24</v>
      </c>
      <c r="C4260" s="66" t="s">
        <v>9</v>
      </c>
      <c r="D4260" s="66" t="s">
        <v>291</v>
      </c>
      <c r="E4260" s="86">
        <f>+IF(ISNUMBER(DATA!H570),DATA!H570,"n/a")</f>
        <v>868.53</v>
      </c>
      <c r="F4260" s="77">
        <f>+IF(ISNUMBER(DATA!I570),DATA!I570,"n/a")</f>
        <v>0.231782725854488</v>
      </c>
      <c r="G4260" s="86">
        <f>+IF(ISNUMBER(DATA!R570),DATA!R570,"n/a")</f>
        <v>3117.11</v>
      </c>
      <c r="H4260" s="77">
        <f>+IF(ISNUMBER(DATA!S570),DATA!S570,"n/a")</f>
        <v>0.17286881791637801</v>
      </c>
      <c r="I4260" s="86">
        <f>+IF(ISNUMBER(DATA!AB570),DATA!AB570,"n/a")</f>
        <v>6257.38</v>
      </c>
      <c r="J4260" s="77">
        <f>+IF(ISNUMBER(DATA!AC570),DATA!AC570,"n/a")</f>
        <v>0.131756530672411</v>
      </c>
      <c r="K4260" s="86">
        <f>+IF(ISNUMBER(DATA!AL570),DATA!AL570,"n/a")</f>
        <v>10758.02</v>
      </c>
      <c r="L4260" s="77">
        <f>+IF(ISNUMBER(DATA!AM570),DATA!AM570,"n/a")</f>
        <v>0.16412787419910899</v>
      </c>
      <c r="M4260" s="66"/>
      <c r="N4260" s="66"/>
      <c r="O4260" s="66"/>
      <c r="P4260" s="66"/>
      <c r="Q4260" s="66"/>
      <c r="S4260" s="70"/>
      <c r="U4260" s="70"/>
      <c r="W4260" s="70"/>
      <c r="Y4260" s="70"/>
    </row>
    <row r="4261" spans="1:25" s="69" customFormat="1" x14ac:dyDescent="0.2">
      <c r="A4261" s="66" t="s">
        <v>20</v>
      </c>
      <c r="B4261" s="66" t="s">
        <v>24</v>
      </c>
      <c r="C4261" s="66" t="s">
        <v>9</v>
      </c>
      <c r="D4261" s="66" t="s">
        <v>292</v>
      </c>
      <c r="E4261" s="86">
        <f>+IF(ISNUMBER(DATA!H571),DATA!H571,"n/a")</f>
        <v>3354.16</v>
      </c>
      <c r="F4261" s="77">
        <f>+IF(ISNUMBER(DATA!I571),DATA!I571,"n/a")</f>
        <v>-5.6248188696339699E-2</v>
      </c>
      <c r="G4261" s="86">
        <f>+IF(ISNUMBER(DATA!R571),DATA!R571,"n/a")</f>
        <v>11327.24</v>
      </c>
      <c r="H4261" s="77">
        <f>+IF(ISNUMBER(DATA!S571),DATA!S571,"n/a")</f>
        <v>-5.0846151010052E-2</v>
      </c>
      <c r="I4261" s="86">
        <f>+IF(ISNUMBER(DATA!AB571),DATA!AB571,"n/a")</f>
        <v>23198.18</v>
      </c>
      <c r="J4261" s="77">
        <f>+IF(ISNUMBER(DATA!AC571),DATA!AC571,"n/a")</f>
        <v>8.1291032271145799E-2</v>
      </c>
      <c r="K4261" s="86">
        <f>+IF(ISNUMBER(DATA!AL571),DATA!AL571,"n/a")</f>
        <v>41340.86</v>
      </c>
      <c r="L4261" s="77">
        <f>+IF(ISNUMBER(DATA!AM571),DATA!AM571,"n/a")</f>
        <v>2.1117223251249598E-2</v>
      </c>
      <c r="M4261" s="66"/>
      <c r="N4261" s="66"/>
      <c r="O4261" s="66"/>
      <c r="P4261" s="66"/>
      <c r="Q4261" s="66"/>
      <c r="S4261" s="70"/>
      <c r="U4261" s="70"/>
      <c r="W4261" s="70"/>
      <c r="Y4261" s="70"/>
    </row>
    <row r="4262" spans="1:25" s="69" customFormat="1" x14ac:dyDescent="0.2">
      <c r="A4262" s="66" t="s">
        <v>20</v>
      </c>
      <c r="B4262" s="66" t="s">
        <v>24</v>
      </c>
      <c r="C4262" s="66" t="s">
        <v>9</v>
      </c>
      <c r="D4262" s="66" t="s">
        <v>293</v>
      </c>
      <c r="E4262" s="86">
        <f>+IF(ISNUMBER(DATA!H572),DATA!H572,"n/a")</f>
        <v>270.69</v>
      </c>
      <c r="F4262" s="77">
        <f>+IF(ISNUMBER(DATA!I572),DATA!I572,"n/a")</f>
        <v>-0.152716914986854</v>
      </c>
      <c r="G4262" s="86">
        <f>+IF(ISNUMBER(DATA!R572),DATA!R572,"n/a")</f>
        <v>981.8</v>
      </c>
      <c r="H4262" s="77">
        <f>+IF(ISNUMBER(DATA!S572),DATA!S572,"n/a")</f>
        <v>-0.14423680357018301</v>
      </c>
      <c r="I4262" s="86">
        <f>+IF(ISNUMBER(DATA!AB572),DATA!AB572,"n/a")</f>
        <v>1847.35</v>
      </c>
      <c r="J4262" s="77">
        <f>+IF(ISNUMBER(DATA!AC572),DATA!AC572,"n/a")</f>
        <v>-0.113121585420887</v>
      </c>
      <c r="K4262" s="86">
        <f>+IF(ISNUMBER(DATA!AL572),DATA!AL572,"n/a")</f>
        <v>3205.38</v>
      </c>
      <c r="L4262" s="77">
        <f>+IF(ISNUMBER(DATA!AM572),DATA!AM572,"n/a")</f>
        <v>-0.102172177639595</v>
      </c>
      <c r="M4262" s="66"/>
      <c r="N4262" s="66"/>
      <c r="O4262" s="66"/>
      <c r="P4262" s="66"/>
      <c r="Q4262" s="66"/>
      <c r="S4262" s="70"/>
      <c r="U4262" s="70"/>
      <c r="W4262" s="70"/>
      <c r="Y4262" s="70"/>
    </row>
    <row r="4263" spans="1:25" s="69" customFormat="1" x14ac:dyDescent="0.2">
      <c r="A4263" s="66" t="s">
        <v>20</v>
      </c>
      <c r="B4263" s="66" t="s">
        <v>24</v>
      </c>
      <c r="C4263" s="66" t="s">
        <v>9</v>
      </c>
      <c r="D4263" s="66" t="s">
        <v>294</v>
      </c>
      <c r="E4263" s="86">
        <f>+IF(ISNUMBER(DATA!H573),DATA!H573,"n/a")</f>
        <v>3872.18</v>
      </c>
      <c r="F4263" s="77">
        <f>+IF(ISNUMBER(DATA!I573),DATA!I573,"n/a")</f>
        <v>-1.6206932471538101E-2</v>
      </c>
      <c r="G4263" s="86">
        <f>+IF(ISNUMBER(DATA!R573),DATA!R573,"n/a")</f>
        <v>13506.62</v>
      </c>
      <c r="H4263" s="77">
        <f>+IF(ISNUMBER(DATA!S573),DATA!S573,"n/a")</f>
        <v>1.25965243728728E-2</v>
      </c>
      <c r="I4263" s="86">
        <f>+IF(ISNUMBER(DATA!AB573),DATA!AB573,"n/a")</f>
        <v>26872.29</v>
      </c>
      <c r="J4263" s="77">
        <f>+IF(ISNUMBER(DATA!AC573),DATA!AC573,"n/a")</f>
        <v>6.4264232772923598E-3</v>
      </c>
      <c r="K4263" s="86">
        <f>+IF(ISNUMBER(DATA!AL573),DATA!AL573,"n/a")</f>
        <v>47160.22</v>
      </c>
      <c r="L4263" s="77">
        <f>+IF(ISNUMBER(DATA!AM573),DATA!AM573,"n/a")</f>
        <v>1.7025610767827E-2</v>
      </c>
      <c r="M4263" s="66"/>
      <c r="N4263" s="66"/>
      <c r="O4263" s="66"/>
      <c r="P4263" s="66"/>
      <c r="Q4263" s="66"/>
      <c r="S4263" s="70"/>
      <c r="U4263" s="70"/>
      <c r="W4263" s="70"/>
      <c r="Y4263" s="70"/>
    </row>
    <row r="4264" spans="1:25" s="69" customFormat="1" x14ac:dyDescent="0.2">
      <c r="A4264" s="66" t="s">
        <v>20</v>
      </c>
      <c r="B4264" s="66" t="s">
        <v>24</v>
      </c>
      <c r="C4264" s="66" t="s">
        <v>9</v>
      </c>
      <c r="D4264" s="66" t="s">
        <v>295</v>
      </c>
      <c r="E4264" s="86">
        <f>+IF(ISNUMBER(DATA!H574),DATA!H574,"n/a")</f>
        <v>715.99</v>
      </c>
      <c r="F4264" s="77">
        <f>+IF(ISNUMBER(DATA!I574),DATA!I574,"n/a")</f>
        <v>-0.22420387686773399</v>
      </c>
      <c r="G4264" s="86">
        <f>+IF(ISNUMBER(DATA!R574),DATA!R574,"n/a")</f>
        <v>2815.92</v>
      </c>
      <c r="H4264" s="77">
        <f>+IF(ISNUMBER(DATA!S574),DATA!S574,"n/a")</f>
        <v>-0.12492813703219199</v>
      </c>
      <c r="I4264" s="86">
        <f>+IF(ISNUMBER(DATA!AB574),DATA!AB574,"n/a")</f>
        <v>5663.1</v>
      </c>
      <c r="J4264" s="77">
        <f>+IF(ISNUMBER(DATA!AC574),DATA!AC574,"n/a")</f>
        <v>-8.7016452114753798E-2</v>
      </c>
      <c r="K4264" s="86">
        <f>+IF(ISNUMBER(DATA!AL574),DATA!AL574,"n/a")</f>
        <v>10517.97</v>
      </c>
      <c r="L4264" s="77">
        <f>+IF(ISNUMBER(DATA!AM574),DATA!AM574,"n/a")</f>
        <v>1.4620297672965001E-2</v>
      </c>
      <c r="M4264" s="66"/>
      <c r="N4264" s="66"/>
      <c r="O4264" s="66"/>
      <c r="P4264" s="66"/>
      <c r="Q4264" s="66"/>
      <c r="S4264" s="70"/>
      <c r="U4264" s="70"/>
      <c r="W4264" s="70"/>
      <c r="Y4264" s="70"/>
    </row>
    <row r="4265" spans="1:25" s="69" customFormat="1" x14ac:dyDescent="0.2">
      <c r="A4265" s="66" t="s">
        <v>20</v>
      </c>
      <c r="B4265" s="66" t="s">
        <v>24</v>
      </c>
      <c r="C4265" s="66" t="s">
        <v>9</v>
      </c>
      <c r="D4265" s="66" t="s">
        <v>296</v>
      </c>
      <c r="E4265" s="86">
        <f>+IF(ISNUMBER(DATA!H575),DATA!H575,"n/a")</f>
        <v>1243.48</v>
      </c>
      <c r="F4265" s="77">
        <f>+IF(ISNUMBER(DATA!I575),DATA!I575,"n/a")</f>
        <v>9.2612118655982095E-2</v>
      </c>
      <c r="G4265" s="86">
        <f>+IF(ISNUMBER(DATA!R575),DATA!R575,"n/a")</f>
        <v>4689.83</v>
      </c>
      <c r="H4265" s="77">
        <f>+IF(ISNUMBER(DATA!S575),DATA!S575,"n/a")</f>
        <v>0.12443835984290801</v>
      </c>
      <c r="I4265" s="86">
        <f>+IF(ISNUMBER(DATA!AB575),DATA!AB575,"n/a")</f>
        <v>8874.5</v>
      </c>
      <c r="J4265" s="77">
        <f>+IF(ISNUMBER(DATA!AC575),DATA!AC575,"n/a")</f>
        <v>0.117985270737748</v>
      </c>
      <c r="K4265" s="86">
        <f>+IF(ISNUMBER(DATA!AL575),DATA!AL575,"n/a")</f>
        <v>15704.66</v>
      </c>
      <c r="L4265" s="77">
        <f>+IF(ISNUMBER(DATA!AM575),DATA!AM575,"n/a")</f>
        <v>0.18035509878594799</v>
      </c>
      <c r="M4265" s="66"/>
      <c r="N4265" s="66"/>
      <c r="O4265" s="66"/>
      <c r="P4265" s="66"/>
      <c r="Q4265" s="66"/>
      <c r="S4265" s="70"/>
      <c r="U4265" s="70"/>
      <c r="W4265" s="70"/>
      <c r="Y4265" s="70"/>
    </row>
    <row r="4266" spans="1:25" s="69" customFormat="1" x14ac:dyDescent="0.2">
      <c r="A4266" s="66" t="s">
        <v>20</v>
      </c>
      <c r="B4266" s="66" t="s">
        <v>24</v>
      </c>
      <c r="C4266" s="66" t="s">
        <v>9</v>
      </c>
      <c r="D4266" s="66" t="s">
        <v>297</v>
      </c>
      <c r="E4266" s="86">
        <f>+IF(ISNUMBER(DATA!H576),DATA!H576,"n/a")</f>
        <v>578.92999999999995</v>
      </c>
      <c r="F4266" s="77">
        <f>+IF(ISNUMBER(DATA!I576),DATA!I576,"n/a")</f>
        <v>-2.1069006915909801E-2</v>
      </c>
      <c r="G4266" s="86">
        <f>+IF(ISNUMBER(DATA!R576),DATA!R576,"n/a")</f>
        <v>2069.41</v>
      </c>
      <c r="H4266" s="77">
        <f>+IF(ISNUMBER(DATA!S576),DATA!S576,"n/a")</f>
        <v>-1.41300671249648E-2</v>
      </c>
      <c r="I4266" s="86">
        <f>+IF(ISNUMBER(DATA!AB576),DATA!AB576,"n/a")</f>
        <v>4116.3599999999997</v>
      </c>
      <c r="J4266" s="77">
        <f>+IF(ISNUMBER(DATA!AC576),DATA!AC576,"n/a")</f>
        <v>1.22561797310722E-2</v>
      </c>
      <c r="K4266" s="86">
        <f>+IF(ISNUMBER(DATA!AL576),DATA!AL576,"n/a")</f>
        <v>7058.12</v>
      </c>
      <c r="L4266" s="77">
        <f>+IF(ISNUMBER(DATA!AM576),DATA!AM576,"n/a")</f>
        <v>5.1490579501794399E-2</v>
      </c>
      <c r="M4266" s="66"/>
      <c r="N4266" s="66"/>
      <c r="O4266" s="66"/>
      <c r="P4266" s="66"/>
      <c r="Q4266" s="66"/>
      <c r="S4266" s="70"/>
      <c r="U4266" s="70"/>
      <c r="W4266" s="70"/>
      <c r="Y4266" s="70"/>
    </row>
    <row r="4267" spans="1:25" s="69" customFormat="1" x14ac:dyDescent="0.2">
      <c r="A4267" s="66" t="s">
        <v>20</v>
      </c>
      <c r="B4267" s="66" t="s">
        <v>24</v>
      </c>
      <c r="C4267" s="66" t="s">
        <v>9</v>
      </c>
      <c r="D4267" s="66" t="s">
        <v>298</v>
      </c>
      <c r="E4267" s="86">
        <f>+IF(ISNUMBER(DATA!H577),DATA!H577,"n/a")</f>
        <v>251.2</v>
      </c>
      <c r="F4267" s="77">
        <f>+IF(ISNUMBER(DATA!I577),DATA!I577,"n/a")</f>
        <v>-0.274763980714265</v>
      </c>
      <c r="G4267" s="86">
        <f>+IF(ISNUMBER(DATA!R577),DATA!R577,"n/a")</f>
        <v>977.61</v>
      </c>
      <c r="H4267" s="77">
        <f>+IF(ISNUMBER(DATA!S577),DATA!S577,"n/a")</f>
        <v>-9.3445724141768105E-2</v>
      </c>
      <c r="I4267" s="86">
        <f>+IF(ISNUMBER(DATA!AB577),DATA!AB577,"n/a")</f>
        <v>1914.52</v>
      </c>
      <c r="J4267" s="77">
        <f>+IF(ISNUMBER(DATA!AC577),DATA!AC577,"n/a")</f>
        <v>2.9239891835516799E-2</v>
      </c>
      <c r="K4267" s="86">
        <f>+IF(ISNUMBER(DATA!AL577),DATA!AL577,"n/a")</f>
        <v>3315.56</v>
      </c>
      <c r="L4267" s="77">
        <f>+IF(ISNUMBER(DATA!AM577),DATA!AM577,"n/a")</f>
        <v>0.13280056852542199</v>
      </c>
      <c r="M4267" s="66"/>
      <c r="N4267" s="66"/>
      <c r="O4267" s="66"/>
      <c r="P4267" s="66"/>
      <c r="Q4267" s="66"/>
      <c r="S4267" s="70"/>
      <c r="U4267" s="70"/>
      <c r="W4267" s="70"/>
      <c r="Y4267" s="70"/>
    </row>
    <row r="4268" spans="1:25" s="69" customFormat="1" x14ac:dyDescent="0.2">
      <c r="A4268" s="66" t="s">
        <v>20</v>
      </c>
      <c r="B4268" s="66" t="s">
        <v>24</v>
      </c>
      <c r="C4268" s="66" t="s">
        <v>9</v>
      </c>
      <c r="D4268" s="66" t="s">
        <v>299</v>
      </c>
      <c r="E4268" s="86">
        <f>+IF(ISNUMBER(DATA!H578),DATA!H578,"n/a")</f>
        <v>15489.2</v>
      </c>
      <c r="F4268" s="77">
        <f>+IF(ISNUMBER(DATA!I578),DATA!I578,"n/a")</f>
        <v>7.2003261702885697E-3</v>
      </c>
      <c r="G4268" s="86">
        <f>+IF(ISNUMBER(DATA!R578),DATA!R578,"n/a")</f>
        <v>57546.79</v>
      </c>
      <c r="H4268" s="77">
        <f>+IF(ISNUMBER(DATA!S578),DATA!S578,"n/a")</f>
        <v>3.1371944580604202E-2</v>
      </c>
      <c r="I4268" s="86">
        <f>+IF(ISNUMBER(DATA!AB578),DATA!AB578,"n/a")</f>
        <v>111832.41</v>
      </c>
      <c r="J4268" s="77">
        <f>+IF(ISNUMBER(DATA!AC578),DATA!AC578,"n/a")</f>
        <v>6.9226195410333397E-2</v>
      </c>
      <c r="K4268" s="86">
        <f>+IF(ISNUMBER(DATA!AL578),DATA!AL578,"n/a")</f>
        <v>202869.64</v>
      </c>
      <c r="L4268" s="77">
        <f>+IF(ISNUMBER(DATA!AM578),DATA!AM578,"n/a")</f>
        <v>0.170336365433116</v>
      </c>
      <c r="M4268" s="66"/>
      <c r="N4268" s="66"/>
      <c r="O4268" s="66"/>
      <c r="P4268" s="66"/>
      <c r="Q4268" s="66"/>
      <c r="S4268" s="70"/>
      <c r="U4268" s="70"/>
      <c r="W4268" s="70"/>
      <c r="Y4268" s="70"/>
    </row>
    <row r="4269" spans="1:25" s="69" customFormat="1" x14ac:dyDescent="0.2">
      <c r="A4269" s="66" t="s">
        <v>20</v>
      </c>
      <c r="B4269" s="66" t="s">
        <v>24</v>
      </c>
      <c r="C4269" s="66" t="s">
        <v>9</v>
      </c>
      <c r="D4269" s="66" t="s">
        <v>300</v>
      </c>
      <c r="E4269" s="86">
        <f>+IF(ISNUMBER(DATA!H579),DATA!H579,"n/a")</f>
        <v>10420.67</v>
      </c>
      <c r="F4269" s="77">
        <f>+IF(ISNUMBER(DATA!I579),DATA!I579,"n/a")</f>
        <v>5.4999179947800098E-2</v>
      </c>
      <c r="G4269" s="86">
        <f>+IF(ISNUMBER(DATA!R579),DATA!R579,"n/a")</f>
        <v>35974.400000000001</v>
      </c>
      <c r="H4269" s="77">
        <f>+IF(ISNUMBER(DATA!S579),DATA!S579,"n/a")</f>
        <v>4.2815727691704997E-2</v>
      </c>
      <c r="I4269" s="86">
        <f>+IF(ISNUMBER(DATA!AB579),DATA!AB579,"n/a")</f>
        <v>67416.59</v>
      </c>
      <c r="J4269" s="77">
        <f>+IF(ISNUMBER(DATA!AC579),DATA!AC579,"n/a")</f>
        <v>4.3736667184277898E-2</v>
      </c>
      <c r="K4269" s="86">
        <f>+IF(ISNUMBER(DATA!AL579),DATA!AL579,"n/a")</f>
        <v>123177.06</v>
      </c>
      <c r="L4269" s="77">
        <f>+IF(ISNUMBER(DATA!AM579),DATA!AM579,"n/a")</f>
        <v>6.5684335692867898E-2</v>
      </c>
      <c r="M4269" s="66"/>
      <c r="N4269" s="66"/>
      <c r="O4269" s="66"/>
      <c r="P4269" s="66"/>
      <c r="Q4269" s="66"/>
      <c r="S4269" s="70"/>
      <c r="U4269" s="70"/>
      <c r="W4269" s="70"/>
      <c r="Y4269" s="70"/>
    </row>
    <row r="4270" spans="1:25" s="69" customFormat="1" x14ac:dyDescent="0.2">
      <c r="A4270" s="66" t="s">
        <v>20</v>
      </c>
      <c r="B4270" s="66" t="s">
        <v>24</v>
      </c>
      <c r="C4270" s="66" t="s">
        <v>9</v>
      </c>
      <c r="D4270" s="66" t="s">
        <v>301</v>
      </c>
      <c r="E4270" s="86">
        <f>+IF(ISNUMBER(DATA!H580),DATA!H580,"n/a")</f>
        <v>143.88</v>
      </c>
      <c r="F4270" s="77">
        <f>+IF(ISNUMBER(DATA!I580),DATA!I580,"n/a")</f>
        <v>-0.39640055376096001</v>
      </c>
      <c r="G4270" s="86">
        <f>+IF(ISNUMBER(DATA!R580),DATA!R580,"n/a")</f>
        <v>545.35</v>
      </c>
      <c r="H4270" s="77">
        <f>+IF(ISNUMBER(DATA!S580),DATA!S580,"n/a")</f>
        <v>-0.32257182962125602</v>
      </c>
      <c r="I4270" s="86">
        <f>+IF(ISNUMBER(DATA!AB580),DATA!AB580,"n/a")</f>
        <v>995.59</v>
      </c>
      <c r="J4270" s="77">
        <f>+IF(ISNUMBER(DATA!AC580),DATA!AC580,"n/a")</f>
        <v>-0.38354323785464001</v>
      </c>
      <c r="K4270" s="86">
        <f>+IF(ISNUMBER(DATA!AL580),DATA!AL580,"n/a")</f>
        <v>1976.88</v>
      </c>
      <c r="L4270" s="77">
        <f>+IF(ISNUMBER(DATA!AM580),DATA!AM580,"n/a")</f>
        <v>-0.36391980462754703</v>
      </c>
      <c r="M4270" s="66"/>
      <c r="N4270" s="66"/>
      <c r="O4270" s="66"/>
      <c r="P4270" s="66"/>
      <c r="Q4270" s="66"/>
      <c r="S4270" s="70"/>
      <c r="U4270" s="70"/>
      <c r="W4270" s="70"/>
      <c r="Y4270" s="70"/>
    </row>
    <row r="4271" spans="1:25" s="69" customFormat="1" x14ac:dyDescent="0.2">
      <c r="A4271" s="66" t="s">
        <v>20</v>
      </c>
      <c r="B4271" s="66" t="s">
        <v>24</v>
      </c>
      <c r="C4271" s="66" t="s">
        <v>9</v>
      </c>
      <c r="D4271" s="66" t="s">
        <v>302</v>
      </c>
      <c r="E4271" s="86">
        <f>+IF(ISNUMBER(DATA!H581),DATA!H581,"n/a")</f>
        <v>1736.46</v>
      </c>
      <c r="F4271" s="77">
        <f>+IF(ISNUMBER(DATA!I581),DATA!I581,"n/a")</f>
        <v>-5.4859164512178503E-2</v>
      </c>
      <c r="G4271" s="86">
        <f>+IF(ISNUMBER(DATA!R581),DATA!R581,"n/a")</f>
        <v>6133.92</v>
      </c>
      <c r="H4271" s="77">
        <f>+IF(ISNUMBER(DATA!S581),DATA!S581,"n/a")</f>
        <v>-2.27258243368978E-2</v>
      </c>
      <c r="I4271" s="86">
        <f>+IF(ISNUMBER(DATA!AB581),DATA!AB581,"n/a")</f>
        <v>12126.16</v>
      </c>
      <c r="J4271" s="77">
        <f>+IF(ISNUMBER(DATA!AC581),DATA!AC581,"n/a")</f>
        <v>-5.1489976479201699E-2</v>
      </c>
      <c r="K4271" s="86">
        <f>+IF(ISNUMBER(DATA!AL581),DATA!AL581,"n/a")</f>
        <v>21347.52</v>
      </c>
      <c r="L4271" s="77">
        <f>+IF(ISNUMBER(DATA!AM581),DATA!AM581,"n/a")</f>
        <v>-1.1317675293825699E-2</v>
      </c>
      <c r="M4271" s="66"/>
      <c r="N4271" s="66"/>
      <c r="O4271" s="66"/>
      <c r="P4271" s="66"/>
      <c r="Q4271" s="66"/>
      <c r="S4271" s="70"/>
      <c r="U4271" s="70"/>
      <c r="W4271" s="70"/>
      <c r="Y4271" s="70"/>
    </row>
    <row r="4272" spans="1:25" s="69" customFormat="1" x14ac:dyDescent="0.2">
      <c r="A4272" s="66" t="s">
        <v>20</v>
      </c>
      <c r="B4272" s="66" t="s">
        <v>24</v>
      </c>
      <c r="C4272" s="66" t="s">
        <v>9</v>
      </c>
      <c r="D4272" s="66" t="s">
        <v>303</v>
      </c>
      <c r="E4272" s="86">
        <f>+IF(ISNUMBER(DATA!H582),DATA!H582,"n/a")</f>
        <v>1016.6</v>
      </c>
      <c r="F4272" s="77">
        <f>+IF(ISNUMBER(DATA!I582),DATA!I582,"n/a")</f>
        <v>-2.3251345119139202E-2</v>
      </c>
      <c r="G4272" s="86">
        <f>+IF(ISNUMBER(DATA!R582),DATA!R582,"n/a")</f>
        <v>3508.44</v>
      </c>
      <c r="H4272" s="77">
        <f>+IF(ISNUMBER(DATA!S582),DATA!S582,"n/a")</f>
        <v>-4.6544428772919699E-2</v>
      </c>
      <c r="I4272" s="86">
        <f>+IF(ISNUMBER(DATA!AB582),DATA!AB582,"n/a")</f>
        <v>6641.19</v>
      </c>
      <c r="J4272" s="77">
        <f>+IF(ISNUMBER(DATA!AC582),DATA!AC582,"n/a")</f>
        <v>-7.5474534861868101E-2</v>
      </c>
      <c r="K4272" s="86">
        <f>+IF(ISNUMBER(DATA!AL582),DATA!AL582,"n/a")</f>
        <v>11708.84</v>
      </c>
      <c r="L4272" s="77">
        <f>+IF(ISNUMBER(DATA!AM582),DATA!AM582,"n/a")</f>
        <v>-8.2318179502553296E-2</v>
      </c>
      <c r="M4272" s="66"/>
      <c r="N4272" s="66"/>
      <c r="O4272" s="66"/>
      <c r="P4272" s="66"/>
      <c r="Q4272" s="66"/>
      <c r="S4272" s="70"/>
      <c r="U4272" s="70"/>
      <c r="W4272" s="70"/>
      <c r="Y4272" s="70"/>
    </row>
    <row r="4273" spans="1:25" s="69" customFormat="1" x14ac:dyDescent="0.2">
      <c r="A4273" s="66" t="s">
        <v>20</v>
      </c>
      <c r="B4273" s="66" t="s">
        <v>24</v>
      </c>
      <c r="C4273" s="66" t="s">
        <v>9</v>
      </c>
      <c r="D4273" s="66" t="s">
        <v>304</v>
      </c>
      <c r="E4273" s="86">
        <f>+IF(ISNUMBER(DATA!H583),DATA!H583,"n/a")</f>
        <v>17081.240000000002</v>
      </c>
      <c r="F4273" s="77">
        <f>+IF(ISNUMBER(DATA!I583),DATA!I583,"n/a")</f>
        <v>0.42225856249073601</v>
      </c>
      <c r="G4273" s="86">
        <f>+IF(ISNUMBER(DATA!R583),DATA!R583,"n/a")</f>
        <v>59184.98</v>
      </c>
      <c r="H4273" s="77">
        <f>+IF(ISNUMBER(DATA!S583),DATA!S583,"n/a")</f>
        <v>0.38259889434100303</v>
      </c>
      <c r="I4273" s="86">
        <f>+IF(ISNUMBER(DATA!AB583),DATA!AB583,"n/a")</f>
        <v>106409.26</v>
      </c>
      <c r="J4273" s="77">
        <f>+IF(ISNUMBER(DATA!AC583),DATA!AC583,"n/a")</f>
        <v>0.34221599497166899</v>
      </c>
      <c r="K4273" s="86">
        <f>+IF(ISNUMBER(DATA!AL583),DATA!AL583,"n/a")</f>
        <v>201496.11</v>
      </c>
      <c r="L4273" s="77">
        <f>+IF(ISNUMBER(DATA!AM583),DATA!AM583,"n/a")</f>
        <v>0.63445041861800699</v>
      </c>
      <c r="M4273" s="66"/>
      <c r="N4273" s="66"/>
      <c r="O4273" s="66"/>
      <c r="P4273" s="66"/>
      <c r="Q4273" s="66"/>
      <c r="S4273" s="70"/>
      <c r="U4273" s="70"/>
      <c r="W4273" s="70"/>
      <c r="Y4273" s="70"/>
    </row>
    <row r="4274" spans="1:25" s="69" customFormat="1" x14ac:dyDescent="0.2">
      <c r="A4274" s="66" t="s">
        <v>20</v>
      </c>
      <c r="B4274" s="66" t="s">
        <v>24</v>
      </c>
      <c r="C4274" s="66" t="s">
        <v>9</v>
      </c>
      <c r="D4274" s="66" t="s">
        <v>305</v>
      </c>
      <c r="E4274" s="86">
        <f>+IF(ISNUMBER(DATA!H584),DATA!H584,"n/a")</f>
        <v>1251.73</v>
      </c>
      <c r="F4274" s="77">
        <f>+IF(ISNUMBER(DATA!I584),DATA!I584,"n/a")</f>
        <v>-9.7227631370173206E-2</v>
      </c>
      <c r="G4274" s="86">
        <f>+IF(ISNUMBER(DATA!R584),DATA!R584,"n/a")</f>
        <v>4488.3500000000004</v>
      </c>
      <c r="H4274" s="77">
        <f>+IF(ISNUMBER(DATA!S584),DATA!S584,"n/a")</f>
        <v>-8.1146757343803902E-2</v>
      </c>
      <c r="I4274" s="86">
        <f>+IF(ISNUMBER(DATA!AB584),DATA!AB584,"n/a")</f>
        <v>9605.7099999999991</v>
      </c>
      <c r="J4274" s="77">
        <f>+IF(ISNUMBER(DATA!AC584),DATA!AC584,"n/a")</f>
        <v>1.8162334275986999E-2</v>
      </c>
      <c r="K4274" s="86">
        <f>+IF(ISNUMBER(DATA!AL584),DATA!AL584,"n/a")</f>
        <v>17092.75</v>
      </c>
      <c r="L4274" s="77">
        <f>+IF(ISNUMBER(DATA!AM584),DATA!AM584,"n/a")</f>
        <v>8.7798380465800796E-2</v>
      </c>
      <c r="M4274" s="66"/>
      <c r="N4274" s="66"/>
      <c r="O4274" s="66"/>
      <c r="P4274" s="66"/>
      <c r="Q4274" s="66"/>
      <c r="S4274" s="70"/>
      <c r="U4274" s="70"/>
      <c r="W4274" s="70"/>
      <c r="Y4274" s="70"/>
    </row>
    <row r="4275" spans="1:25" s="69" customFormat="1" x14ac:dyDescent="0.2">
      <c r="A4275" s="66" t="s">
        <v>20</v>
      </c>
      <c r="B4275" s="66" t="s">
        <v>24</v>
      </c>
      <c r="C4275" s="66" t="s">
        <v>9</v>
      </c>
      <c r="D4275" s="66" t="s">
        <v>306</v>
      </c>
      <c r="E4275" s="86">
        <f>+IF(ISNUMBER(DATA!H585),DATA!H585,"n/a")</f>
        <v>2020.25</v>
      </c>
      <c r="F4275" s="77">
        <f>+IF(ISNUMBER(DATA!I585),DATA!I585,"n/a")</f>
        <v>-1.75314885960219E-2</v>
      </c>
      <c r="G4275" s="86">
        <f>+IF(ISNUMBER(DATA!R585),DATA!R585,"n/a")</f>
        <v>7046.03</v>
      </c>
      <c r="H4275" s="77">
        <f>+IF(ISNUMBER(DATA!S585),DATA!S585,"n/a")</f>
        <v>1.0444272357023899E-2</v>
      </c>
      <c r="I4275" s="86">
        <f>+IF(ISNUMBER(DATA!AB585),DATA!AB585,"n/a")</f>
        <v>14946.71</v>
      </c>
      <c r="J4275" s="77">
        <f>+IF(ISNUMBER(DATA!AC585),DATA!AC585,"n/a")</f>
        <v>1.5253206902524401E-2</v>
      </c>
      <c r="K4275" s="86">
        <f>+IF(ISNUMBER(DATA!AL585),DATA!AL585,"n/a")</f>
        <v>25735.66</v>
      </c>
      <c r="L4275" s="77">
        <f>+IF(ISNUMBER(DATA!AM585),DATA!AM585,"n/a")</f>
        <v>-1.52229954743893E-2</v>
      </c>
      <c r="M4275" s="66"/>
      <c r="N4275" s="66"/>
      <c r="O4275" s="66"/>
      <c r="P4275" s="66"/>
      <c r="Q4275" s="66"/>
      <c r="S4275" s="70"/>
      <c r="U4275" s="70"/>
      <c r="W4275" s="70"/>
      <c r="Y4275" s="70"/>
    </row>
    <row r="4276" spans="1:25" s="69" customFormat="1" x14ac:dyDescent="0.2">
      <c r="A4276" s="66" t="s">
        <v>20</v>
      </c>
      <c r="B4276" s="66" t="s">
        <v>24</v>
      </c>
      <c r="C4276" s="66" t="s">
        <v>9</v>
      </c>
      <c r="D4276" s="66" t="s">
        <v>307</v>
      </c>
      <c r="E4276" s="86">
        <f>+IF(ISNUMBER(DATA!H586),DATA!H586,"n/a")</f>
        <v>1735.48</v>
      </c>
      <c r="F4276" s="77">
        <f>+IF(ISNUMBER(DATA!I586),DATA!I586,"n/a")</f>
        <v>0.15051311288483499</v>
      </c>
      <c r="G4276" s="86">
        <f>+IF(ISNUMBER(DATA!R586),DATA!R586,"n/a")</f>
        <v>6604.48</v>
      </c>
      <c r="H4276" s="77">
        <f>+IF(ISNUMBER(DATA!S586),DATA!S586,"n/a")</f>
        <v>0.34693769336349001</v>
      </c>
      <c r="I4276" s="86">
        <f>+IF(ISNUMBER(DATA!AB586),DATA!AB586,"n/a")</f>
        <v>14049.82</v>
      </c>
      <c r="J4276" s="77">
        <f>+IF(ISNUMBER(DATA!AC586),DATA!AC586,"n/a")</f>
        <v>0.31556440308660699</v>
      </c>
      <c r="K4276" s="86">
        <f>+IF(ISNUMBER(DATA!AL586),DATA!AL586,"n/a")</f>
        <v>23442.93</v>
      </c>
      <c r="L4276" s="77">
        <f>+IF(ISNUMBER(DATA!AM586),DATA!AM586,"n/a")</f>
        <v>1.3236995643712E-2</v>
      </c>
      <c r="M4276" s="66"/>
      <c r="N4276" s="66"/>
      <c r="O4276" s="66"/>
      <c r="P4276" s="66"/>
      <c r="Q4276" s="66"/>
      <c r="S4276" s="70"/>
      <c r="U4276" s="70"/>
      <c r="W4276" s="70"/>
      <c r="Y4276" s="70"/>
    </row>
    <row r="4277" spans="1:25" s="69" customFormat="1" x14ac:dyDescent="0.2">
      <c r="A4277" s="66" t="s">
        <v>20</v>
      </c>
      <c r="B4277" s="66" t="s">
        <v>24</v>
      </c>
      <c r="C4277" s="66" t="s">
        <v>9</v>
      </c>
      <c r="D4277" s="66" t="s">
        <v>308</v>
      </c>
      <c r="E4277" s="86">
        <f>+IF(ISNUMBER(DATA!H587),DATA!H587,"n/a")</f>
        <v>1872.35</v>
      </c>
      <c r="F4277" s="77">
        <f>+IF(ISNUMBER(DATA!I587),DATA!I587,"n/a")</f>
        <v>0.125325303666841</v>
      </c>
      <c r="G4277" s="86">
        <f>+IF(ISNUMBER(DATA!R587),DATA!R587,"n/a")</f>
        <v>6515.63</v>
      </c>
      <c r="H4277" s="77">
        <f>+IF(ISNUMBER(DATA!S587),DATA!S587,"n/a")</f>
        <v>0.148486840829651</v>
      </c>
      <c r="I4277" s="86">
        <f>+IF(ISNUMBER(DATA!AB587),DATA!AB587,"n/a")</f>
        <v>12327.82</v>
      </c>
      <c r="J4277" s="77">
        <f>+IF(ISNUMBER(DATA!AC587),DATA!AC587,"n/a")</f>
        <v>0.111246122795932</v>
      </c>
      <c r="K4277" s="86">
        <f>+IF(ISNUMBER(DATA!AL587),DATA!AL587,"n/a")</f>
        <v>20831.93</v>
      </c>
      <c r="L4277" s="77">
        <f>+IF(ISNUMBER(DATA!AM587),DATA!AM587,"n/a")</f>
        <v>9.7881017166569897E-2</v>
      </c>
      <c r="M4277" s="66"/>
      <c r="N4277" s="66"/>
      <c r="O4277" s="66"/>
      <c r="P4277" s="66"/>
      <c r="Q4277" s="66"/>
      <c r="S4277" s="70"/>
      <c r="U4277" s="70"/>
      <c r="W4277" s="70"/>
      <c r="Y4277" s="70"/>
    </row>
    <row r="4278" spans="1:25" s="69" customFormat="1" x14ac:dyDescent="0.2">
      <c r="A4278" s="66" t="s">
        <v>20</v>
      </c>
      <c r="B4278" s="66" t="s">
        <v>24</v>
      </c>
      <c r="C4278" s="66" t="s">
        <v>9</v>
      </c>
      <c r="D4278" s="66" t="s">
        <v>309</v>
      </c>
      <c r="E4278" s="86">
        <f>+IF(ISNUMBER(DATA!H588),DATA!H588,"n/a")</f>
        <v>1994.58</v>
      </c>
      <c r="F4278" s="77">
        <f>+IF(ISNUMBER(DATA!I588),DATA!I588,"n/a")</f>
        <v>0.22980263522970401</v>
      </c>
      <c r="G4278" s="86">
        <f>+IF(ISNUMBER(DATA!R588),DATA!R588,"n/a")</f>
        <v>6785.71</v>
      </c>
      <c r="H4278" s="77">
        <f>+IF(ISNUMBER(DATA!S588),DATA!S588,"n/a")</f>
        <v>0.247886997587242</v>
      </c>
      <c r="I4278" s="86">
        <f>+IF(ISNUMBER(DATA!AB588),DATA!AB588,"n/a")</f>
        <v>12428.27</v>
      </c>
      <c r="J4278" s="77">
        <f>+IF(ISNUMBER(DATA!AC588),DATA!AC588,"n/a")</f>
        <v>0.217297829911104</v>
      </c>
      <c r="K4278" s="86">
        <f>+IF(ISNUMBER(DATA!AL588),DATA!AL588,"n/a")</f>
        <v>20837.03</v>
      </c>
      <c r="L4278" s="77">
        <f>+IF(ISNUMBER(DATA!AM588),DATA!AM588,"n/a")</f>
        <v>0.133180770814152</v>
      </c>
      <c r="M4278" s="66"/>
      <c r="N4278" s="66"/>
      <c r="O4278" s="66"/>
      <c r="P4278" s="66"/>
      <c r="Q4278" s="66"/>
      <c r="S4278" s="70"/>
      <c r="U4278" s="70"/>
      <c r="W4278" s="70"/>
      <c r="Y4278" s="70"/>
    </row>
    <row r="4279" spans="1:25" s="69" customFormat="1" x14ac:dyDescent="0.2">
      <c r="A4279" s="66" t="s">
        <v>20</v>
      </c>
      <c r="B4279" s="66" t="s">
        <v>24</v>
      </c>
      <c r="C4279" s="66" t="s">
        <v>9</v>
      </c>
      <c r="D4279" s="66" t="s">
        <v>310</v>
      </c>
      <c r="E4279" s="86">
        <f>+IF(ISNUMBER(DATA!H589),DATA!H589,"n/a")</f>
        <v>1089.31</v>
      </c>
      <c r="F4279" s="77">
        <f>+IF(ISNUMBER(DATA!I589),DATA!I589,"n/a")</f>
        <v>6.9114428446642895E-2</v>
      </c>
      <c r="G4279" s="86">
        <f>+IF(ISNUMBER(DATA!R589),DATA!R589,"n/a")</f>
        <v>3456.92</v>
      </c>
      <c r="H4279" s="77">
        <f>+IF(ISNUMBER(DATA!S589),DATA!S589,"n/a")</f>
        <v>1.35930756239446E-2</v>
      </c>
      <c r="I4279" s="86">
        <f>+IF(ISNUMBER(DATA!AB589),DATA!AB589,"n/a")</f>
        <v>6273.14</v>
      </c>
      <c r="J4279" s="77">
        <f>+IF(ISNUMBER(DATA!AC589),DATA!AC589,"n/a")</f>
        <v>-7.2581825493155699E-2</v>
      </c>
      <c r="K4279" s="86">
        <f>+IF(ISNUMBER(DATA!AL589),DATA!AL589,"n/a")</f>
        <v>11001.59</v>
      </c>
      <c r="L4279" s="77">
        <f>+IF(ISNUMBER(DATA!AM589),DATA!AM589,"n/a")</f>
        <v>-0.24695437066120199</v>
      </c>
      <c r="M4279" s="66"/>
      <c r="N4279" s="66"/>
      <c r="O4279" s="66"/>
      <c r="P4279" s="66"/>
      <c r="Q4279" s="66"/>
      <c r="S4279" s="70"/>
      <c r="U4279" s="70"/>
      <c r="W4279" s="70"/>
      <c r="Y4279" s="70"/>
    </row>
    <row r="4280" spans="1:25" s="69" customFormat="1" x14ac:dyDescent="0.2">
      <c r="A4280" s="66" t="s">
        <v>20</v>
      </c>
      <c r="B4280" s="66" t="s">
        <v>24</v>
      </c>
      <c r="C4280" s="66" t="s">
        <v>9</v>
      </c>
      <c r="D4280" s="66" t="s">
        <v>311</v>
      </c>
      <c r="E4280" s="86">
        <f>+IF(ISNUMBER(DATA!H590),DATA!H590,"n/a")</f>
        <v>1137.6400000000001</v>
      </c>
      <c r="F4280" s="77">
        <f>+IF(ISNUMBER(DATA!I590),DATA!I590,"n/a")</f>
        <v>-5.14686877277237E-2</v>
      </c>
      <c r="G4280" s="86">
        <f>+IF(ISNUMBER(DATA!R590),DATA!R590,"n/a")</f>
        <v>3772.94</v>
      </c>
      <c r="H4280" s="77">
        <f>+IF(ISNUMBER(DATA!S590),DATA!S590,"n/a")</f>
        <v>5.4370972339438502E-2</v>
      </c>
      <c r="I4280" s="86">
        <f>+IF(ISNUMBER(DATA!AB590),DATA!AB590,"n/a")</f>
        <v>7594.59</v>
      </c>
      <c r="J4280" s="77">
        <f>+IF(ISNUMBER(DATA!AC590),DATA!AC590,"n/a")</f>
        <v>0.22764260497355401</v>
      </c>
      <c r="K4280" s="86">
        <f>+IF(ISNUMBER(DATA!AL590),DATA!AL590,"n/a")</f>
        <v>14162.14</v>
      </c>
      <c r="L4280" s="77">
        <f>+IF(ISNUMBER(DATA!AM590),DATA!AM590,"n/a")</f>
        <v>0.41788284811222798</v>
      </c>
      <c r="M4280" s="66"/>
      <c r="N4280" s="66"/>
      <c r="O4280" s="66"/>
      <c r="P4280" s="66"/>
      <c r="Q4280" s="66"/>
      <c r="S4280" s="70"/>
      <c r="U4280" s="70"/>
      <c r="W4280" s="70"/>
      <c r="Y4280" s="70"/>
    </row>
    <row r="4281" spans="1:25" s="69" customFormat="1" x14ac:dyDescent="0.2">
      <c r="A4281" s="66" t="s">
        <v>20</v>
      </c>
      <c r="B4281" s="66" t="s">
        <v>24</v>
      </c>
      <c r="C4281" s="66" t="s">
        <v>9</v>
      </c>
      <c r="D4281" s="66" t="s">
        <v>312</v>
      </c>
      <c r="E4281" s="86">
        <f>+IF(ISNUMBER(DATA!H591),DATA!H591,"n/a")</f>
        <v>249.69</v>
      </c>
      <c r="F4281" s="77">
        <f>+IF(ISNUMBER(DATA!I591),DATA!I591,"n/a")</f>
        <v>0.207164958421969</v>
      </c>
      <c r="G4281" s="86">
        <f>+IF(ISNUMBER(DATA!R591),DATA!R591,"n/a")</f>
        <v>931.6</v>
      </c>
      <c r="H4281" s="77">
        <f>+IF(ISNUMBER(DATA!S591),DATA!S591,"n/a")</f>
        <v>0.27187832782677601</v>
      </c>
      <c r="I4281" s="86">
        <f>+IF(ISNUMBER(DATA!AB591),DATA!AB591,"n/a")</f>
        <v>1782.28</v>
      </c>
      <c r="J4281" s="77">
        <f>+IF(ISNUMBER(DATA!AC591),DATA!AC591,"n/a")</f>
        <v>0.29365396200942201</v>
      </c>
      <c r="K4281" s="86">
        <f>+IF(ISNUMBER(DATA!AL591),DATA!AL591,"n/a")</f>
        <v>2974.28</v>
      </c>
      <c r="L4281" s="77">
        <f>+IF(ISNUMBER(DATA!AM591),DATA!AM591,"n/a")</f>
        <v>0.19304776154127001</v>
      </c>
      <c r="M4281" s="66"/>
      <c r="N4281" s="66"/>
      <c r="O4281" s="66"/>
      <c r="P4281" s="66"/>
      <c r="Q4281" s="66"/>
      <c r="S4281" s="70"/>
      <c r="U4281" s="70"/>
      <c r="W4281" s="70"/>
      <c r="Y4281" s="70"/>
    </row>
    <row r="4282" spans="1:25" s="69" customFormat="1" x14ac:dyDescent="0.2">
      <c r="A4282" s="66" t="s">
        <v>20</v>
      </c>
      <c r="B4282" s="66" t="s">
        <v>24</v>
      </c>
      <c r="C4282" s="66" t="s">
        <v>9</v>
      </c>
      <c r="D4282" s="66" t="s">
        <v>313</v>
      </c>
      <c r="E4282" s="86">
        <f>+IF(ISNUMBER(DATA!H592),DATA!H592,"n/a")</f>
        <v>989.5</v>
      </c>
      <c r="F4282" s="77">
        <f>+IF(ISNUMBER(DATA!I592),DATA!I592,"n/a")</f>
        <v>1.6195971252151299E-3</v>
      </c>
      <c r="G4282" s="86">
        <f>+IF(ISNUMBER(DATA!R592),DATA!R592,"n/a")</f>
        <v>3413.17</v>
      </c>
      <c r="H4282" s="77">
        <f>+IF(ISNUMBER(DATA!S592),DATA!S592,"n/a")</f>
        <v>-9.4465017470948699E-3</v>
      </c>
      <c r="I4282" s="86">
        <f>+IF(ISNUMBER(DATA!AB592),DATA!AB592,"n/a")</f>
        <v>7011.98</v>
      </c>
      <c r="J4282" s="77">
        <f>+IF(ISNUMBER(DATA!AC592),DATA!AC592,"n/a")</f>
        <v>8.7010712015750197E-2</v>
      </c>
      <c r="K4282" s="86">
        <f>+IF(ISNUMBER(DATA!AL592),DATA!AL592,"n/a")</f>
        <v>12592.08</v>
      </c>
      <c r="L4282" s="77">
        <f>+IF(ISNUMBER(DATA!AM592),DATA!AM592,"n/a")</f>
        <v>3.66334652990963E-2</v>
      </c>
      <c r="M4282" s="66"/>
      <c r="N4282" s="66"/>
      <c r="O4282" s="66"/>
      <c r="P4282" s="66"/>
      <c r="Q4282" s="66"/>
      <c r="S4282" s="70"/>
      <c r="U4282" s="70"/>
      <c r="W4282" s="70"/>
      <c r="Y4282" s="70"/>
    </row>
    <row r="4283" spans="1:25" s="69" customFormat="1" x14ac:dyDescent="0.2">
      <c r="A4283" s="66" t="s">
        <v>20</v>
      </c>
      <c r="B4283" s="66" t="s">
        <v>24</v>
      </c>
      <c r="C4283" s="66" t="s">
        <v>9</v>
      </c>
      <c r="D4283" s="66" t="s">
        <v>314</v>
      </c>
      <c r="E4283" s="86">
        <f>+IF(ISNUMBER(DATA!H593),DATA!H593,"n/a")</f>
        <v>2945.39</v>
      </c>
      <c r="F4283" s="77">
        <f>+IF(ISNUMBER(DATA!I593),DATA!I593,"n/a")</f>
        <v>0.179547866482449</v>
      </c>
      <c r="G4283" s="86">
        <f>+IF(ISNUMBER(DATA!R593),DATA!R593,"n/a")</f>
        <v>10394.969999999999</v>
      </c>
      <c r="H4283" s="77">
        <f>+IF(ISNUMBER(DATA!S593),DATA!S593,"n/a")</f>
        <v>0.20034018397186201</v>
      </c>
      <c r="I4283" s="86">
        <f>+IF(ISNUMBER(DATA!AB593),DATA!AB593,"n/a")</f>
        <v>21147.19</v>
      </c>
      <c r="J4283" s="77">
        <f>+IF(ISNUMBER(DATA!AC593),DATA!AC593,"n/a")</f>
        <v>0.34465259479311899</v>
      </c>
      <c r="K4283" s="86">
        <f>+IF(ISNUMBER(DATA!AL593),DATA!AL593,"n/a")</f>
        <v>35771.72</v>
      </c>
      <c r="L4283" s="77">
        <f>+IF(ISNUMBER(DATA!AM593),DATA!AM593,"n/a")</f>
        <v>0.32997082904840802</v>
      </c>
      <c r="M4283" s="66"/>
      <c r="N4283" s="66"/>
      <c r="O4283" s="66"/>
      <c r="P4283" s="66"/>
      <c r="Q4283" s="66"/>
      <c r="S4283" s="70"/>
      <c r="U4283" s="70"/>
      <c r="W4283" s="70"/>
      <c r="Y4283" s="70"/>
    </row>
    <row r="4284" spans="1:25" s="69" customFormat="1" x14ac:dyDescent="0.2">
      <c r="A4284" s="66" t="s">
        <v>20</v>
      </c>
      <c r="B4284" s="66" t="s">
        <v>24</v>
      </c>
      <c r="C4284" s="66" t="s">
        <v>9</v>
      </c>
      <c r="D4284" s="66" t="s">
        <v>315</v>
      </c>
      <c r="E4284" s="86">
        <f>+IF(ISNUMBER(DATA!H594),DATA!H594,"n/a")</f>
        <v>3027.54</v>
      </c>
      <c r="F4284" s="77">
        <f>+IF(ISNUMBER(DATA!I594),DATA!I594,"n/a")</f>
        <v>0.256475275466374</v>
      </c>
      <c r="G4284" s="86">
        <f>+IF(ISNUMBER(DATA!R594),DATA!R594,"n/a")</f>
        <v>10721.14</v>
      </c>
      <c r="H4284" s="77">
        <f>+IF(ISNUMBER(DATA!S594),DATA!S594,"n/a")</f>
        <v>0.30038643569472301</v>
      </c>
      <c r="I4284" s="86">
        <f>+IF(ISNUMBER(DATA!AB594),DATA!AB594,"n/a")</f>
        <v>22836.37</v>
      </c>
      <c r="J4284" s="77">
        <f>+IF(ISNUMBER(DATA!AC594),DATA!AC594,"n/a")</f>
        <v>0.19723491238978599</v>
      </c>
      <c r="K4284" s="86">
        <f>+IF(ISNUMBER(DATA!AL594),DATA!AL594,"n/a")</f>
        <v>36958.239999999998</v>
      </c>
      <c r="L4284" s="77">
        <f>+IF(ISNUMBER(DATA!AM594),DATA!AM594,"n/a")</f>
        <v>7.2082410397373897E-2</v>
      </c>
      <c r="M4284" s="66"/>
      <c r="N4284" s="66"/>
      <c r="O4284" s="66"/>
      <c r="P4284" s="66"/>
      <c r="Q4284" s="66"/>
      <c r="S4284" s="70"/>
      <c r="U4284" s="70"/>
      <c r="W4284" s="70"/>
      <c r="Y4284" s="70"/>
    </row>
    <row r="4285" spans="1:25" s="69" customFormat="1" x14ac:dyDescent="0.2">
      <c r="A4285" s="66" t="s">
        <v>20</v>
      </c>
      <c r="B4285" s="66" t="s">
        <v>24</v>
      </c>
      <c r="C4285" s="66" t="s">
        <v>9</v>
      </c>
      <c r="D4285" s="66" t="s">
        <v>316</v>
      </c>
      <c r="E4285" s="86">
        <f>+IF(ISNUMBER(DATA!H595),DATA!H595,"n/a")</f>
        <v>2503.7399999999998</v>
      </c>
      <c r="F4285" s="77">
        <f>+IF(ISNUMBER(DATA!I595),DATA!I595,"n/a")</f>
        <v>0.11985579912065999</v>
      </c>
      <c r="G4285" s="86">
        <f>+IF(ISNUMBER(DATA!R595),DATA!R595,"n/a")</f>
        <v>8486.6</v>
      </c>
      <c r="H4285" s="77">
        <f>+IF(ISNUMBER(DATA!S595),DATA!S595,"n/a")</f>
        <v>0.13061805237298399</v>
      </c>
      <c r="I4285" s="86">
        <f>+IF(ISNUMBER(DATA!AB595),DATA!AB595,"n/a")</f>
        <v>15383.22</v>
      </c>
      <c r="J4285" s="77">
        <f>+IF(ISNUMBER(DATA!AC595),DATA!AC595,"n/a")</f>
        <v>7.7680431654474705E-2</v>
      </c>
      <c r="K4285" s="86">
        <f>+IF(ISNUMBER(DATA!AL595),DATA!AL595,"n/a")</f>
        <v>26070.57</v>
      </c>
      <c r="L4285" s="77">
        <f>+IF(ISNUMBER(DATA!AM595),DATA!AM595,"n/a")</f>
        <v>0.105224668990965</v>
      </c>
      <c r="M4285" s="66"/>
      <c r="N4285" s="66"/>
      <c r="O4285" s="66"/>
      <c r="P4285" s="66"/>
      <c r="Q4285" s="66"/>
      <c r="S4285" s="70"/>
      <c r="U4285" s="70"/>
      <c r="W4285" s="70"/>
      <c r="Y4285" s="70"/>
    </row>
    <row r="4286" spans="1:25" s="69" customFormat="1" x14ac:dyDescent="0.2">
      <c r="A4286" s="66" t="s">
        <v>20</v>
      </c>
      <c r="B4286" s="66" t="s">
        <v>24</v>
      </c>
      <c r="C4286" s="66" t="s">
        <v>9</v>
      </c>
      <c r="D4286" s="66" t="s">
        <v>317</v>
      </c>
      <c r="E4286" s="86">
        <f>+IF(ISNUMBER(DATA!H596),DATA!H596,"n/a")</f>
        <v>1950.41</v>
      </c>
      <c r="F4286" s="77">
        <f>+IF(ISNUMBER(DATA!I596),DATA!I596,"n/a")</f>
        <v>4.5112580510336397E-2</v>
      </c>
      <c r="G4286" s="86">
        <f>+IF(ISNUMBER(DATA!R596),DATA!R596,"n/a")</f>
        <v>6580.21</v>
      </c>
      <c r="H4286" s="77">
        <f>+IF(ISNUMBER(DATA!S596),DATA!S596,"n/a")</f>
        <v>-4.261262610901E-3</v>
      </c>
      <c r="I4286" s="86">
        <f>+IF(ISNUMBER(DATA!AB596),DATA!AB596,"n/a")</f>
        <v>12947.23</v>
      </c>
      <c r="J4286" s="77">
        <f>+IF(ISNUMBER(DATA!AC596),DATA!AC596,"n/a")</f>
        <v>-3.9940352339413197E-2</v>
      </c>
      <c r="K4286" s="86">
        <f>+IF(ISNUMBER(DATA!AL596),DATA!AL596,"n/a")</f>
        <v>22292.71</v>
      </c>
      <c r="L4286" s="77">
        <f>+IF(ISNUMBER(DATA!AM596),DATA!AM596,"n/a")</f>
        <v>-3.7916334358740499E-2</v>
      </c>
      <c r="M4286" s="66"/>
      <c r="N4286" s="66"/>
      <c r="O4286" s="66"/>
      <c r="P4286" s="66"/>
      <c r="Q4286" s="66"/>
      <c r="S4286" s="70"/>
      <c r="U4286" s="70"/>
      <c r="W4286" s="70"/>
      <c r="Y4286" s="70"/>
    </row>
    <row r="4287" spans="1:25" s="69" customFormat="1" x14ac:dyDescent="0.2">
      <c r="A4287" s="66" t="s">
        <v>20</v>
      </c>
      <c r="B4287" s="66" t="s">
        <v>24</v>
      </c>
      <c r="C4287" s="66" t="s">
        <v>9</v>
      </c>
      <c r="D4287" s="66" t="s">
        <v>318</v>
      </c>
      <c r="E4287" s="86">
        <f>+IF(ISNUMBER(DATA!H597),DATA!H597,"n/a")</f>
        <v>2408.42</v>
      </c>
      <c r="F4287" s="77">
        <f>+IF(ISNUMBER(DATA!I597),DATA!I597,"n/a")</f>
        <v>1.74692831770814E-3</v>
      </c>
      <c r="G4287" s="86">
        <f>+IF(ISNUMBER(DATA!R597),DATA!R597,"n/a")</f>
        <v>8304.06</v>
      </c>
      <c r="H4287" s="77">
        <f>+IF(ISNUMBER(DATA!S597),DATA!S597,"n/a")</f>
        <v>7.5664001358941397E-3</v>
      </c>
      <c r="I4287" s="86">
        <f>+IF(ISNUMBER(DATA!AB597),DATA!AB597,"n/a")</f>
        <v>16329.4</v>
      </c>
      <c r="J4287" s="77">
        <f>+IF(ISNUMBER(DATA!AC597),DATA!AC597,"n/a")</f>
        <v>-2.97952335231432E-2</v>
      </c>
      <c r="K4287" s="86">
        <f>+IF(ISNUMBER(DATA!AL597),DATA!AL597,"n/a")</f>
        <v>28280.35</v>
      </c>
      <c r="L4287" s="77">
        <f>+IF(ISNUMBER(DATA!AM597),DATA!AM597,"n/a")</f>
        <v>1.1358328976345099E-2</v>
      </c>
      <c r="M4287" s="66"/>
      <c r="N4287" s="66"/>
      <c r="O4287" s="66"/>
      <c r="P4287" s="66"/>
      <c r="Q4287" s="66"/>
      <c r="S4287" s="70"/>
      <c r="U4287" s="70"/>
      <c r="W4287" s="70"/>
      <c r="Y4287" s="70"/>
    </row>
    <row r="4288" spans="1:25" s="69" customFormat="1" x14ac:dyDescent="0.2">
      <c r="A4288" s="66" t="s">
        <v>20</v>
      </c>
      <c r="B4288" s="66" t="s">
        <v>24</v>
      </c>
      <c r="C4288" s="66" t="s">
        <v>9</v>
      </c>
      <c r="D4288" s="66" t="s">
        <v>344</v>
      </c>
      <c r="E4288" s="86">
        <f>+IF(ISNUMBER(DATA!H598),DATA!H598,"n/a")</f>
        <v>780.51</v>
      </c>
      <c r="F4288" s="77">
        <f>+IF(ISNUMBER(DATA!I598),DATA!I598,"n/a")</f>
        <v>6.5571756225426103E-2</v>
      </c>
      <c r="G4288" s="86">
        <f>+IF(ISNUMBER(DATA!R598),DATA!R598,"n/a")</f>
        <v>2533.69</v>
      </c>
      <c r="H4288" s="77">
        <f>+IF(ISNUMBER(DATA!S598),DATA!S598,"n/a")</f>
        <v>-1.6413234626179701E-2</v>
      </c>
      <c r="I4288" s="86">
        <f>+IF(ISNUMBER(DATA!AB598),DATA!AB598,"n/a")</f>
        <v>4932.58</v>
      </c>
      <c r="J4288" s="77">
        <f>+IF(ISNUMBER(DATA!AC598),DATA!AC598,"n/a")</f>
        <v>-1.7533725981504399E-2</v>
      </c>
      <c r="K4288" s="86">
        <f>+IF(ISNUMBER(DATA!AL598),DATA!AL598,"n/a")</f>
        <v>8801.11</v>
      </c>
      <c r="L4288" s="77">
        <f>+IF(ISNUMBER(DATA!AM598),DATA!AM598,"n/a")</f>
        <v>-0.10403398540574001</v>
      </c>
      <c r="M4288" s="66"/>
      <c r="N4288" s="66"/>
      <c r="O4288" s="66"/>
      <c r="P4288" s="66"/>
      <c r="Q4288" s="66"/>
      <c r="S4288" s="70"/>
      <c r="U4288" s="70"/>
      <c r="W4288" s="70"/>
      <c r="Y4288" s="70"/>
    </row>
    <row r="4289" spans="1:25" s="69" customFormat="1" x14ac:dyDescent="0.2">
      <c r="A4289" s="66" t="s">
        <v>20</v>
      </c>
      <c r="B4289" s="66" t="s">
        <v>24</v>
      </c>
      <c r="C4289" s="66" t="s">
        <v>9</v>
      </c>
      <c r="D4289" s="66" t="s">
        <v>345</v>
      </c>
      <c r="E4289" s="86">
        <f>+IF(ISNUMBER(DATA!H599),DATA!H599,"n/a")</f>
        <v>969.28</v>
      </c>
      <c r="F4289" s="77">
        <f>+IF(ISNUMBER(DATA!I599),DATA!I599,"n/a")</f>
        <v>1.2979955270363599E-2</v>
      </c>
      <c r="G4289" s="86">
        <f>+IF(ISNUMBER(DATA!R599),DATA!R599,"n/a")</f>
        <v>3098.76</v>
      </c>
      <c r="H4289" s="77">
        <f>+IF(ISNUMBER(DATA!S599),DATA!S599,"n/a")</f>
        <v>-8.6894641462731806E-2</v>
      </c>
      <c r="I4289" s="86">
        <f>+IF(ISNUMBER(DATA!AB599),DATA!AB599,"n/a")</f>
        <v>6496.48</v>
      </c>
      <c r="J4289" s="77">
        <f>+IF(ISNUMBER(DATA!AC599),DATA!AC599,"n/a")</f>
        <v>5.7846718002745399E-2</v>
      </c>
      <c r="K4289" s="86">
        <f>+IF(ISNUMBER(DATA!AL599),DATA!AL599,"n/a")</f>
        <v>11956.09</v>
      </c>
      <c r="L4289" s="77">
        <f>+IF(ISNUMBER(DATA!AM599),DATA!AM599,"n/a")</f>
        <v>9.9153852801276504E-2</v>
      </c>
      <c r="M4289" s="66"/>
      <c r="N4289" s="66"/>
      <c r="O4289" s="66"/>
      <c r="P4289" s="66"/>
      <c r="Q4289" s="66"/>
      <c r="S4289" s="70"/>
      <c r="U4289" s="70"/>
      <c r="W4289" s="70"/>
      <c r="Y4289" s="70"/>
    </row>
    <row r="4290" spans="1:25" x14ac:dyDescent="0.2">
      <c r="E4290" s="100"/>
      <c r="F4290" s="102"/>
      <c r="G4290" s="100"/>
      <c r="H4290" s="102"/>
      <c r="I4290" s="100"/>
      <c r="J4290" s="102"/>
      <c r="K4290" s="100"/>
      <c r="L4290" s="102"/>
    </row>
    <row r="4291" spans="1:25" s="69" customFormat="1" x14ac:dyDescent="0.2">
      <c r="A4291" s="66" t="s">
        <v>20</v>
      </c>
      <c r="B4291" s="66" t="s">
        <v>24</v>
      </c>
      <c r="C4291" s="66" t="s">
        <v>25</v>
      </c>
      <c r="D4291" s="66" t="s">
        <v>271</v>
      </c>
      <c r="E4291" s="86">
        <f>+IF(ISNUMBER(DATA!J550),DATA!J550,"n/a")</f>
        <v>3945.27</v>
      </c>
      <c r="F4291" s="77">
        <f>+IF(ISNUMBER(DATA!K550),DATA!K550,"n/a")</f>
        <v>-5.4889325412035297E-2</v>
      </c>
      <c r="G4291" s="86">
        <f>+IF(ISNUMBER(DATA!T550),DATA!T550,"n/a")</f>
        <v>14206.58</v>
      </c>
      <c r="H4291" s="77">
        <f>+IF(ISNUMBER(DATA!U550),DATA!U550,"n/a")</f>
        <v>-1.6563423435450701E-3</v>
      </c>
      <c r="I4291" s="86">
        <f>+IF(ISNUMBER(DATA!AD550),DATA!AD550,"n/a")</f>
        <v>27961.91</v>
      </c>
      <c r="J4291" s="77">
        <f>+IF(ISNUMBER(DATA!AE550),DATA!AE550,"n/a")</f>
        <v>1.18266348423814E-2</v>
      </c>
      <c r="K4291" s="86">
        <f>+IF(ISNUMBER(DATA!AN550),DATA!AN550,"n/a")</f>
        <v>49209.7</v>
      </c>
      <c r="L4291" s="77">
        <f>+IF(ISNUMBER(DATA!AO550),DATA!AO550,"n/a")</f>
        <v>2.9101950934896901E-2</v>
      </c>
      <c r="M4291" s="66"/>
      <c r="N4291" s="66"/>
      <c r="O4291" s="66"/>
      <c r="P4291" s="66"/>
      <c r="Q4291" s="66"/>
      <c r="S4291" s="70"/>
      <c r="U4291" s="70"/>
      <c r="W4291" s="70"/>
      <c r="Y4291" s="70"/>
    </row>
    <row r="4292" spans="1:25" s="69" customFormat="1" x14ac:dyDescent="0.2">
      <c r="A4292" s="66" t="s">
        <v>20</v>
      </c>
      <c r="B4292" s="66" t="s">
        <v>24</v>
      </c>
      <c r="C4292" s="66" t="s">
        <v>25</v>
      </c>
      <c r="D4292" s="66" t="s">
        <v>272</v>
      </c>
      <c r="E4292" s="86">
        <f>+IF(ISNUMBER(DATA!J551),DATA!J551,"n/a")</f>
        <v>10433.57</v>
      </c>
      <c r="F4292" s="77">
        <f>+IF(ISNUMBER(DATA!K551),DATA!K551,"n/a")</f>
        <v>-5.8578262854626799E-2</v>
      </c>
      <c r="G4292" s="86">
        <f>+IF(ISNUMBER(DATA!T551),DATA!T551,"n/a")</f>
        <v>38347.07</v>
      </c>
      <c r="H4292" s="77">
        <f>+IF(ISNUMBER(DATA!U551),DATA!U551,"n/a")</f>
        <v>-9.3843143718191097E-3</v>
      </c>
      <c r="I4292" s="86">
        <f>+IF(ISNUMBER(DATA!AD551),DATA!AD551,"n/a")</f>
        <v>75922.039999999994</v>
      </c>
      <c r="J4292" s="77">
        <f>+IF(ISNUMBER(DATA!AE551),DATA!AE551,"n/a")</f>
        <v>-5.4229605256109599E-2</v>
      </c>
      <c r="K4292" s="86">
        <f>+IF(ISNUMBER(DATA!AN551),DATA!AN551,"n/a")</f>
        <v>132948.56</v>
      </c>
      <c r="L4292" s="77">
        <f>+IF(ISNUMBER(DATA!AO551),DATA!AO551,"n/a")</f>
        <v>-1.6755205263356301E-2</v>
      </c>
      <c r="M4292" s="66"/>
      <c r="N4292" s="66"/>
      <c r="O4292" s="66"/>
      <c r="P4292" s="66"/>
      <c r="Q4292" s="66"/>
      <c r="S4292" s="70"/>
      <c r="U4292" s="70"/>
      <c r="W4292" s="70"/>
      <c r="Y4292" s="70"/>
    </row>
    <row r="4293" spans="1:25" s="69" customFormat="1" x14ac:dyDescent="0.2">
      <c r="A4293" s="66" t="s">
        <v>20</v>
      </c>
      <c r="B4293" s="66" t="s">
        <v>24</v>
      </c>
      <c r="C4293" s="66" t="s">
        <v>25</v>
      </c>
      <c r="D4293" s="66" t="s">
        <v>273</v>
      </c>
      <c r="E4293" s="86">
        <f>+IF(ISNUMBER(DATA!J552),DATA!J552,"n/a")</f>
        <v>39771.730000000003</v>
      </c>
      <c r="F4293" s="77">
        <f>+IF(ISNUMBER(DATA!K552),DATA!K552,"n/a")</f>
        <v>0.22218903371982601</v>
      </c>
      <c r="G4293" s="86">
        <f>+IF(ISNUMBER(DATA!T552),DATA!T552,"n/a")</f>
        <v>138598.46</v>
      </c>
      <c r="H4293" s="77">
        <f>+IF(ISNUMBER(DATA!U552),DATA!U552,"n/a")</f>
        <v>0.242842457117872</v>
      </c>
      <c r="I4293" s="86">
        <f>+IF(ISNUMBER(DATA!AD552),DATA!AD552,"n/a")</f>
        <v>261020.22</v>
      </c>
      <c r="J4293" s="77">
        <f>+IF(ISNUMBER(DATA!AE552),DATA!AE552,"n/a")</f>
        <v>0.25609039954968998</v>
      </c>
      <c r="K4293" s="86">
        <f>+IF(ISNUMBER(DATA!AN552),DATA!AN552,"n/a")</f>
        <v>436782.99</v>
      </c>
      <c r="L4293" s="77">
        <f>+IF(ISNUMBER(DATA!AO552),DATA!AO552,"n/a")</f>
        <v>0.288940062248078</v>
      </c>
      <c r="M4293" s="66"/>
      <c r="N4293" s="66"/>
      <c r="O4293" s="66"/>
      <c r="P4293" s="66"/>
      <c r="Q4293" s="66"/>
      <c r="S4293" s="70"/>
      <c r="U4293" s="70"/>
      <c r="W4293" s="70"/>
      <c r="Y4293" s="70"/>
    </row>
    <row r="4294" spans="1:25" s="69" customFormat="1" x14ac:dyDescent="0.2">
      <c r="A4294" s="66" t="s">
        <v>20</v>
      </c>
      <c r="B4294" s="66" t="s">
        <v>24</v>
      </c>
      <c r="C4294" s="66" t="s">
        <v>25</v>
      </c>
      <c r="D4294" s="66" t="s">
        <v>274</v>
      </c>
      <c r="E4294" s="86">
        <f>+IF(ISNUMBER(DATA!J553),DATA!J553,"n/a")</f>
        <v>5732.91</v>
      </c>
      <c r="F4294" s="77">
        <f>+IF(ISNUMBER(DATA!K553),DATA!K553,"n/a")</f>
        <v>-6.8703864947757001E-2</v>
      </c>
      <c r="G4294" s="86">
        <f>+IF(ISNUMBER(DATA!T553),DATA!T553,"n/a")</f>
        <v>20194.71</v>
      </c>
      <c r="H4294" s="77">
        <f>+IF(ISNUMBER(DATA!U553),DATA!U553,"n/a")</f>
        <v>-5.8980562392418598E-2</v>
      </c>
      <c r="I4294" s="86">
        <f>+IF(ISNUMBER(DATA!AD553),DATA!AD553,"n/a")</f>
        <v>39124.69</v>
      </c>
      <c r="J4294" s="77">
        <f>+IF(ISNUMBER(DATA!AE553),DATA!AE553,"n/a")</f>
        <v>-4.1883902591451798E-2</v>
      </c>
      <c r="K4294" s="86">
        <f>+IF(ISNUMBER(DATA!AN553),DATA!AN553,"n/a")</f>
        <v>68109.47</v>
      </c>
      <c r="L4294" s="77">
        <f>+IF(ISNUMBER(DATA!AO553),DATA!AO553,"n/a")</f>
        <v>-1.00038213481232E-2</v>
      </c>
      <c r="M4294" s="66"/>
      <c r="N4294" s="66"/>
      <c r="O4294" s="66"/>
      <c r="P4294" s="66"/>
      <c r="Q4294" s="66"/>
      <c r="S4294" s="70"/>
      <c r="U4294" s="70"/>
      <c r="W4294" s="70"/>
      <c r="Y4294" s="70"/>
    </row>
    <row r="4295" spans="1:25" s="69" customFormat="1" x14ac:dyDescent="0.2">
      <c r="A4295" s="66" t="s">
        <v>20</v>
      </c>
      <c r="B4295" s="66" t="s">
        <v>24</v>
      </c>
      <c r="C4295" s="66" t="s">
        <v>25</v>
      </c>
      <c r="D4295" s="66" t="s">
        <v>275</v>
      </c>
      <c r="E4295" s="86">
        <f>+IF(ISNUMBER(DATA!J554),DATA!J554,"n/a")</f>
        <v>23957.58</v>
      </c>
      <c r="F4295" s="77">
        <f>+IF(ISNUMBER(DATA!K554),DATA!K554,"n/a")</f>
        <v>5.1140334828156699E-2</v>
      </c>
      <c r="G4295" s="86">
        <f>+IF(ISNUMBER(DATA!T554),DATA!T554,"n/a")</f>
        <v>85686.37</v>
      </c>
      <c r="H4295" s="77">
        <f>+IF(ISNUMBER(DATA!U554),DATA!U554,"n/a")</f>
        <v>9.3363186768736797E-2</v>
      </c>
      <c r="I4295" s="86">
        <f>+IF(ISNUMBER(DATA!AD554),DATA!AD554,"n/a")</f>
        <v>164692.51999999999</v>
      </c>
      <c r="J4295" s="77">
        <f>+IF(ISNUMBER(DATA!AE554),DATA!AE554,"n/a")</f>
        <v>5.4288665952508898E-2</v>
      </c>
      <c r="K4295" s="86">
        <f>+IF(ISNUMBER(DATA!AN554),DATA!AN554,"n/a")</f>
        <v>292166.61</v>
      </c>
      <c r="L4295" s="77">
        <f>+IF(ISNUMBER(DATA!AO554),DATA!AO554,"n/a")</f>
        <v>6.11913179399423E-2</v>
      </c>
      <c r="M4295" s="66"/>
      <c r="N4295" s="66"/>
      <c r="O4295" s="66"/>
      <c r="P4295" s="66"/>
      <c r="Q4295" s="66"/>
      <c r="S4295" s="70"/>
      <c r="U4295" s="70"/>
      <c r="W4295" s="70"/>
      <c r="Y4295" s="70"/>
    </row>
    <row r="4296" spans="1:25" s="69" customFormat="1" x14ac:dyDescent="0.2">
      <c r="A4296" s="66" t="s">
        <v>20</v>
      </c>
      <c r="B4296" s="66" t="s">
        <v>24</v>
      </c>
      <c r="C4296" s="66" t="s">
        <v>25</v>
      </c>
      <c r="D4296" s="66" t="s">
        <v>276</v>
      </c>
      <c r="E4296" s="86">
        <f>+IF(ISNUMBER(DATA!J555),DATA!J555,"n/a")</f>
        <v>26355.41</v>
      </c>
      <c r="F4296" s="77">
        <f>+IF(ISNUMBER(DATA!K555),DATA!K555,"n/a")</f>
        <v>0.27715752915173902</v>
      </c>
      <c r="G4296" s="86">
        <f>+IF(ISNUMBER(DATA!T555),DATA!T555,"n/a")</f>
        <v>95495.91</v>
      </c>
      <c r="H4296" s="77">
        <f>+IF(ISNUMBER(DATA!U555),DATA!U555,"n/a")</f>
        <v>0.31420344575506498</v>
      </c>
      <c r="I4296" s="86">
        <f>+IF(ISNUMBER(DATA!AD555),DATA!AD555,"n/a")</f>
        <v>173876.38</v>
      </c>
      <c r="J4296" s="77">
        <f>+IF(ISNUMBER(DATA!AE555),DATA!AE555,"n/a")</f>
        <v>0.38256280701397299</v>
      </c>
      <c r="K4296" s="86">
        <f>+IF(ISNUMBER(DATA!AN555),DATA!AN555,"n/a")</f>
        <v>290131.33</v>
      </c>
      <c r="L4296" s="77">
        <f>+IF(ISNUMBER(DATA!AO555),DATA!AO555,"n/a")</f>
        <v>0.56432057398596402</v>
      </c>
      <c r="M4296" s="66"/>
      <c r="N4296" s="66"/>
      <c r="O4296" s="66"/>
      <c r="P4296" s="66"/>
      <c r="Q4296" s="66"/>
      <c r="S4296" s="70"/>
      <c r="U4296" s="70"/>
      <c r="W4296" s="70"/>
      <c r="Y4296" s="70"/>
    </row>
    <row r="4297" spans="1:25" s="69" customFormat="1" x14ac:dyDescent="0.2">
      <c r="A4297" s="66" t="s">
        <v>20</v>
      </c>
      <c r="B4297" s="66" t="s">
        <v>24</v>
      </c>
      <c r="C4297" s="66" t="s">
        <v>25</v>
      </c>
      <c r="D4297" s="66" t="s">
        <v>277</v>
      </c>
      <c r="E4297" s="86">
        <f>+IF(ISNUMBER(DATA!J556),DATA!J556,"n/a")</f>
        <v>3832.94</v>
      </c>
      <c r="F4297" s="77">
        <f>+IF(ISNUMBER(DATA!K556),DATA!K556,"n/a")</f>
        <v>-5.3987481735971302E-2</v>
      </c>
      <c r="G4297" s="86">
        <f>+IF(ISNUMBER(DATA!T556),DATA!T556,"n/a")</f>
        <v>14129.84</v>
      </c>
      <c r="H4297" s="77">
        <f>+IF(ISNUMBER(DATA!U556),DATA!U556,"n/a")</f>
        <v>-2.8498390781837302E-2</v>
      </c>
      <c r="I4297" s="86">
        <f>+IF(ISNUMBER(DATA!AD556),DATA!AD556,"n/a")</f>
        <v>27890.79</v>
      </c>
      <c r="J4297" s="77">
        <f>+IF(ISNUMBER(DATA!AE556),DATA!AE556,"n/a")</f>
        <v>5.8157560471479498E-2</v>
      </c>
      <c r="K4297" s="86">
        <f>+IF(ISNUMBER(DATA!AN556),DATA!AN556,"n/a")</f>
        <v>51607.54</v>
      </c>
      <c r="L4297" s="77">
        <f>+IF(ISNUMBER(DATA!AO556),DATA!AO556,"n/a")</f>
        <v>0.19210920527269501</v>
      </c>
      <c r="M4297" s="66"/>
      <c r="N4297" s="66"/>
      <c r="O4297" s="66"/>
      <c r="P4297" s="66"/>
      <c r="Q4297" s="66"/>
      <c r="S4297" s="70"/>
      <c r="U4297" s="70"/>
      <c r="W4297" s="70"/>
      <c r="Y4297" s="70"/>
    </row>
    <row r="4298" spans="1:25" s="69" customFormat="1" x14ac:dyDescent="0.2">
      <c r="A4298" s="66" t="s">
        <v>20</v>
      </c>
      <c r="B4298" s="66" t="s">
        <v>24</v>
      </c>
      <c r="C4298" s="66" t="s">
        <v>25</v>
      </c>
      <c r="D4298" s="66" t="s">
        <v>278</v>
      </c>
      <c r="E4298" s="86">
        <f>+IF(ISNUMBER(DATA!J557),DATA!J557,"n/a")</f>
        <v>16648.02</v>
      </c>
      <c r="F4298" s="77">
        <f>+IF(ISNUMBER(DATA!K557),DATA!K557,"n/a")</f>
        <v>0.24671584228853799</v>
      </c>
      <c r="G4298" s="86">
        <f>+IF(ISNUMBER(DATA!T557),DATA!T557,"n/a")</f>
        <v>55587.58</v>
      </c>
      <c r="H4298" s="77">
        <f>+IF(ISNUMBER(DATA!U557),DATA!U557,"n/a")</f>
        <v>0.321773788743342</v>
      </c>
      <c r="I4298" s="86">
        <f>+IF(ISNUMBER(DATA!AD557),DATA!AD557,"n/a")</f>
        <v>102310.66</v>
      </c>
      <c r="J4298" s="77">
        <f>+IF(ISNUMBER(DATA!AE557),DATA!AE557,"n/a")</f>
        <v>0.38979817831793001</v>
      </c>
      <c r="K4298" s="86">
        <f>+IF(ISNUMBER(DATA!AN557),DATA!AN557,"n/a")</f>
        <v>167231.34</v>
      </c>
      <c r="L4298" s="77">
        <f>+IF(ISNUMBER(DATA!AO557),DATA!AO557,"n/a")</f>
        <v>0.40588498081646102</v>
      </c>
      <c r="M4298" s="66"/>
      <c r="N4298" s="66"/>
      <c r="O4298" s="66"/>
      <c r="P4298" s="66"/>
      <c r="Q4298" s="66"/>
      <c r="S4298" s="70"/>
      <c r="U4298" s="70"/>
      <c r="W4298" s="70"/>
      <c r="Y4298" s="70"/>
    </row>
    <row r="4299" spans="1:25" s="69" customFormat="1" x14ac:dyDescent="0.2">
      <c r="A4299" s="66" t="s">
        <v>20</v>
      </c>
      <c r="B4299" s="66" t="s">
        <v>24</v>
      </c>
      <c r="C4299" s="66" t="s">
        <v>25</v>
      </c>
      <c r="D4299" s="66" t="s">
        <v>279</v>
      </c>
      <c r="E4299" s="86">
        <f>+IF(ISNUMBER(DATA!J558),DATA!J558,"n/a")</f>
        <v>4078.45</v>
      </c>
      <c r="F4299" s="77">
        <f>+IF(ISNUMBER(DATA!K558),DATA!K558,"n/a")</f>
        <v>-0.13886806794548301</v>
      </c>
      <c r="G4299" s="86">
        <f>+IF(ISNUMBER(DATA!T558),DATA!T558,"n/a")</f>
        <v>14424.33</v>
      </c>
      <c r="H4299" s="77">
        <f>+IF(ISNUMBER(DATA!U558),DATA!U558,"n/a")</f>
        <v>-8.3703521600509298E-2</v>
      </c>
      <c r="I4299" s="86">
        <f>+IF(ISNUMBER(DATA!AD558),DATA!AD558,"n/a")</f>
        <v>27793.37</v>
      </c>
      <c r="J4299" s="77">
        <f>+IF(ISNUMBER(DATA!AE558),DATA!AE558,"n/a")</f>
        <v>-0.100348649505122</v>
      </c>
      <c r="K4299" s="86">
        <f>+IF(ISNUMBER(DATA!AN558),DATA!AN558,"n/a")</f>
        <v>50277.36</v>
      </c>
      <c r="L4299" s="77">
        <f>+IF(ISNUMBER(DATA!AO558),DATA!AO558,"n/a")</f>
        <v>-0.28152752867217201</v>
      </c>
      <c r="M4299" s="66"/>
      <c r="N4299" s="66"/>
      <c r="O4299" s="66"/>
      <c r="P4299" s="66"/>
      <c r="Q4299" s="66"/>
      <c r="S4299" s="70"/>
      <c r="U4299" s="70"/>
      <c r="W4299" s="70"/>
      <c r="Y4299" s="70"/>
    </row>
    <row r="4300" spans="1:25" s="69" customFormat="1" x14ac:dyDescent="0.2">
      <c r="A4300" s="66" t="s">
        <v>20</v>
      </c>
      <c r="B4300" s="66" t="s">
        <v>24</v>
      </c>
      <c r="C4300" s="66" t="s">
        <v>25</v>
      </c>
      <c r="D4300" s="66" t="s">
        <v>280</v>
      </c>
      <c r="E4300" s="86">
        <f>+IF(ISNUMBER(DATA!J559),DATA!J559,"n/a")</f>
        <v>2587.2600000000002</v>
      </c>
      <c r="F4300" s="77">
        <f>+IF(ISNUMBER(DATA!K559),DATA!K559,"n/a")</f>
        <v>-0.409604655142906</v>
      </c>
      <c r="G4300" s="86">
        <f>+IF(ISNUMBER(DATA!T559),DATA!T559,"n/a")</f>
        <v>9134.83</v>
      </c>
      <c r="H4300" s="77">
        <f>+IF(ISNUMBER(DATA!U559),DATA!U559,"n/a")</f>
        <v>-0.44324429749043898</v>
      </c>
      <c r="I4300" s="86">
        <f>+IF(ISNUMBER(DATA!AD559),DATA!AD559,"n/a")</f>
        <v>19771.93</v>
      </c>
      <c r="J4300" s="77">
        <f>+IF(ISNUMBER(DATA!AE559),DATA!AE559,"n/a")</f>
        <v>-0.43775116732734698</v>
      </c>
      <c r="K4300" s="86">
        <f>+IF(ISNUMBER(DATA!AN559),DATA!AN559,"n/a")</f>
        <v>44196.29</v>
      </c>
      <c r="L4300" s="77">
        <f>+IF(ISNUMBER(DATA!AO559),DATA!AO559,"n/a")</f>
        <v>-0.30160284540139598</v>
      </c>
      <c r="M4300" s="66"/>
      <c r="N4300" s="66"/>
      <c r="O4300" s="66"/>
      <c r="P4300" s="66"/>
      <c r="Q4300" s="66"/>
      <c r="S4300" s="70"/>
      <c r="U4300" s="70"/>
      <c r="W4300" s="70"/>
      <c r="Y4300" s="70"/>
    </row>
    <row r="4301" spans="1:25" s="69" customFormat="1" x14ac:dyDescent="0.2">
      <c r="A4301" s="66" t="s">
        <v>20</v>
      </c>
      <c r="B4301" s="66" t="s">
        <v>24</v>
      </c>
      <c r="C4301" s="66" t="s">
        <v>25</v>
      </c>
      <c r="D4301" s="66" t="s">
        <v>281</v>
      </c>
      <c r="E4301" s="86">
        <f>+IF(ISNUMBER(DATA!J560),DATA!J560,"n/a")</f>
        <v>4451.22</v>
      </c>
      <c r="F4301" s="77">
        <f>+IF(ISNUMBER(DATA!K560),DATA!K560,"n/a")</f>
        <v>-0.112576232732377</v>
      </c>
      <c r="G4301" s="86">
        <f>+IF(ISNUMBER(DATA!T560),DATA!T560,"n/a")</f>
        <v>15503.66</v>
      </c>
      <c r="H4301" s="77">
        <f>+IF(ISNUMBER(DATA!U560),DATA!U560,"n/a")</f>
        <v>-0.114868132213192</v>
      </c>
      <c r="I4301" s="86">
        <f>+IF(ISNUMBER(DATA!AD560),DATA!AD560,"n/a")</f>
        <v>31081.78</v>
      </c>
      <c r="J4301" s="77">
        <f>+IF(ISNUMBER(DATA!AE560),DATA!AE560,"n/a")</f>
        <v>-0.111485592197529</v>
      </c>
      <c r="K4301" s="86">
        <f>+IF(ISNUMBER(DATA!AN560),DATA!AN560,"n/a")</f>
        <v>58582.14</v>
      </c>
      <c r="L4301" s="77">
        <f>+IF(ISNUMBER(DATA!AO560),DATA!AO560,"n/a")</f>
        <v>-0.163595727383858</v>
      </c>
      <c r="M4301" s="66"/>
      <c r="N4301" s="66"/>
      <c r="O4301" s="66"/>
      <c r="P4301" s="66"/>
      <c r="Q4301" s="66"/>
      <c r="S4301" s="70"/>
      <c r="U4301" s="70"/>
      <c r="W4301" s="70"/>
      <c r="Y4301" s="70"/>
    </row>
    <row r="4302" spans="1:25" s="69" customFormat="1" x14ac:dyDescent="0.2">
      <c r="A4302" s="66" t="s">
        <v>20</v>
      </c>
      <c r="B4302" s="66" t="s">
        <v>24</v>
      </c>
      <c r="C4302" s="66" t="s">
        <v>25</v>
      </c>
      <c r="D4302" s="66" t="s">
        <v>282</v>
      </c>
      <c r="E4302" s="86">
        <f>+IF(ISNUMBER(DATA!J561),DATA!J561,"n/a")</f>
        <v>5949.01</v>
      </c>
      <c r="F4302" s="77">
        <f>+IF(ISNUMBER(DATA!K561),DATA!K561,"n/a")</f>
        <v>0.203965449548488</v>
      </c>
      <c r="G4302" s="86">
        <f>+IF(ISNUMBER(DATA!T561),DATA!T561,"n/a")</f>
        <v>19446.669999999998</v>
      </c>
      <c r="H4302" s="77">
        <f>+IF(ISNUMBER(DATA!U561),DATA!U561,"n/a")</f>
        <v>0.14395406458535301</v>
      </c>
      <c r="I4302" s="86">
        <f>+IF(ISNUMBER(DATA!AD561),DATA!AD561,"n/a")</f>
        <v>38244.39</v>
      </c>
      <c r="J4302" s="77">
        <f>+IF(ISNUMBER(DATA!AE561),DATA!AE561,"n/a")</f>
        <v>0.228255168982923</v>
      </c>
      <c r="K4302" s="86">
        <f>+IF(ISNUMBER(DATA!AN561),DATA!AN561,"n/a")</f>
        <v>68129.67</v>
      </c>
      <c r="L4302" s="77">
        <f>+IF(ISNUMBER(DATA!AO561),DATA!AO561,"n/a")</f>
        <v>0.24913588640123899</v>
      </c>
      <c r="M4302" s="66"/>
      <c r="N4302" s="66"/>
      <c r="O4302" s="66"/>
      <c r="P4302" s="66"/>
      <c r="Q4302" s="66"/>
      <c r="S4302" s="70"/>
      <c r="U4302" s="70"/>
      <c r="W4302" s="70"/>
      <c r="Y4302" s="70"/>
    </row>
    <row r="4303" spans="1:25" s="69" customFormat="1" x14ac:dyDescent="0.2">
      <c r="A4303" s="66" t="s">
        <v>20</v>
      </c>
      <c r="B4303" s="66" t="s">
        <v>24</v>
      </c>
      <c r="C4303" s="66" t="s">
        <v>25</v>
      </c>
      <c r="D4303" s="66" t="s">
        <v>283</v>
      </c>
      <c r="E4303" s="86">
        <f>+IF(ISNUMBER(DATA!J562),DATA!J562,"n/a")</f>
        <v>7691.83</v>
      </c>
      <c r="F4303" s="77">
        <f>+IF(ISNUMBER(DATA!K562),DATA!K562,"n/a")</f>
        <v>6.9518872725553502E-2</v>
      </c>
      <c r="G4303" s="86">
        <f>+IF(ISNUMBER(DATA!T562),DATA!T562,"n/a")</f>
        <v>26253.87</v>
      </c>
      <c r="H4303" s="77">
        <f>+IF(ISNUMBER(DATA!U562),DATA!U562,"n/a")</f>
        <v>3.9131279732090102E-2</v>
      </c>
      <c r="I4303" s="86">
        <f>+IF(ISNUMBER(DATA!AD562),DATA!AD562,"n/a")</f>
        <v>52379.93</v>
      </c>
      <c r="J4303" s="77">
        <f>+IF(ISNUMBER(DATA!AE562),DATA!AE562,"n/a")</f>
        <v>9.3745471432491095E-2</v>
      </c>
      <c r="K4303" s="86">
        <f>+IF(ISNUMBER(DATA!AN562),DATA!AN562,"n/a")</f>
        <v>90903.2</v>
      </c>
      <c r="L4303" s="77">
        <f>+IF(ISNUMBER(DATA!AO562),DATA!AO562,"n/a")</f>
        <v>0.104505506962939</v>
      </c>
      <c r="M4303" s="66"/>
      <c r="N4303" s="66"/>
      <c r="O4303" s="66"/>
      <c r="P4303" s="66"/>
      <c r="Q4303" s="66"/>
      <c r="S4303" s="70"/>
      <c r="U4303" s="70"/>
      <c r="W4303" s="70"/>
      <c r="Y4303" s="70"/>
    </row>
    <row r="4304" spans="1:25" s="69" customFormat="1" x14ac:dyDescent="0.2">
      <c r="A4304" s="66" t="s">
        <v>20</v>
      </c>
      <c r="B4304" s="66" t="s">
        <v>24</v>
      </c>
      <c r="C4304" s="66" t="s">
        <v>25</v>
      </c>
      <c r="D4304" s="66" t="s">
        <v>284</v>
      </c>
      <c r="E4304" s="86">
        <f>+IF(ISNUMBER(DATA!J563),DATA!J563,"n/a")</f>
        <v>10266.950000000001</v>
      </c>
      <c r="F4304" s="77">
        <f>+IF(ISNUMBER(DATA!K563),DATA!K563,"n/a")</f>
        <v>5.02070351018606E-2</v>
      </c>
      <c r="G4304" s="86">
        <f>+IF(ISNUMBER(DATA!T563),DATA!T563,"n/a")</f>
        <v>34397.550000000003</v>
      </c>
      <c r="H4304" s="77">
        <f>+IF(ISNUMBER(DATA!U563),DATA!U563,"n/a")</f>
        <v>5.7066220849607899E-3</v>
      </c>
      <c r="I4304" s="86">
        <f>+IF(ISNUMBER(DATA!AD563),DATA!AD563,"n/a")</f>
        <v>67180.800000000003</v>
      </c>
      <c r="J4304" s="77">
        <f>+IF(ISNUMBER(DATA!AE563),DATA!AE563,"n/a")</f>
        <v>3.68730700661953E-2</v>
      </c>
      <c r="K4304" s="86">
        <f>+IF(ISNUMBER(DATA!AN563),DATA!AN563,"n/a")</f>
        <v>119130.01</v>
      </c>
      <c r="L4304" s="77">
        <f>+IF(ISNUMBER(DATA!AO563),DATA!AO563,"n/a")</f>
        <v>-8.2993930271673996E-2</v>
      </c>
      <c r="M4304" s="66"/>
      <c r="N4304" s="66"/>
      <c r="O4304" s="66"/>
      <c r="P4304" s="66"/>
      <c r="Q4304" s="66"/>
      <c r="S4304" s="70"/>
      <c r="U4304" s="70"/>
      <c r="W4304" s="70"/>
      <c r="Y4304" s="70"/>
    </row>
    <row r="4305" spans="1:25" s="69" customFormat="1" x14ac:dyDescent="0.2">
      <c r="A4305" s="66" t="s">
        <v>20</v>
      </c>
      <c r="B4305" s="66" t="s">
        <v>24</v>
      </c>
      <c r="C4305" s="66" t="s">
        <v>25</v>
      </c>
      <c r="D4305" s="66" t="s">
        <v>285</v>
      </c>
      <c r="E4305" s="86">
        <f>+IF(ISNUMBER(DATA!J564),DATA!J564,"n/a")</f>
        <v>5231.46</v>
      </c>
      <c r="F4305" s="77">
        <f>+IF(ISNUMBER(DATA!K564),DATA!K564,"n/a")</f>
        <v>0.137481627079728</v>
      </c>
      <c r="G4305" s="86">
        <f>+IF(ISNUMBER(DATA!T564),DATA!T564,"n/a")</f>
        <v>17689.36</v>
      </c>
      <c r="H4305" s="77">
        <f>+IF(ISNUMBER(DATA!U564),DATA!U564,"n/a")</f>
        <v>3.8754764557039398E-2</v>
      </c>
      <c r="I4305" s="86">
        <f>+IF(ISNUMBER(DATA!AD564),DATA!AD564,"n/a")</f>
        <v>32994.57</v>
      </c>
      <c r="J4305" s="77">
        <f>+IF(ISNUMBER(DATA!AE564),DATA!AE564,"n/a")</f>
        <v>3.9075347879843098E-2</v>
      </c>
      <c r="K4305" s="86">
        <f>+IF(ISNUMBER(DATA!AN564),DATA!AN564,"n/a")</f>
        <v>60185.79</v>
      </c>
      <c r="L4305" s="77">
        <f>+IF(ISNUMBER(DATA!AO564),DATA!AO564,"n/a")</f>
        <v>8.0020026360863694E-2</v>
      </c>
      <c r="M4305" s="66"/>
      <c r="N4305" s="66"/>
      <c r="O4305" s="66"/>
      <c r="P4305" s="66"/>
      <c r="Q4305" s="66"/>
      <c r="S4305" s="70"/>
      <c r="U4305" s="70"/>
      <c r="W4305" s="70"/>
      <c r="Y4305" s="70"/>
    </row>
    <row r="4306" spans="1:25" s="69" customFormat="1" x14ac:dyDescent="0.2">
      <c r="A4306" s="66" t="s">
        <v>20</v>
      </c>
      <c r="B4306" s="66" t="s">
        <v>24</v>
      </c>
      <c r="C4306" s="66" t="s">
        <v>25</v>
      </c>
      <c r="D4306" s="66" t="s">
        <v>286</v>
      </c>
      <c r="E4306" s="86">
        <f>+IF(ISNUMBER(DATA!J565),DATA!J565,"n/a")</f>
        <v>14787.21</v>
      </c>
      <c r="F4306" s="77">
        <f>+IF(ISNUMBER(DATA!K565),DATA!K565,"n/a")</f>
        <v>0.15644245906524001</v>
      </c>
      <c r="G4306" s="86">
        <f>+IF(ISNUMBER(DATA!T565),DATA!T565,"n/a")</f>
        <v>51575.17</v>
      </c>
      <c r="H4306" s="77">
        <f>+IF(ISNUMBER(DATA!U565),DATA!U565,"n/a")</f>
        <v>0.19780440795214099</v>
      </c>
      <c r="I4306" s="86">
        <f>+IF(ISNUMBER(DATA!AD565),DATA!AD565,"n/a")</f>
        <v>95847.06</v>
      </c>
      <c r="J4306" s="77">
        <f>+IF(ISNUMBER(DATA!AE565),DATA!AE565,"n/a")</f>
        <v>0.13881181392206601</v>
      </c>
      <c r="K4306" s="86">
        <f>+IF(ISNUMBER(DATA!AN565),DATA!AN565,"n/a")</f>
        <v>166704.85</v>
      </c>
      <c r="L4306" s="77">
        <f>+IF(ISNUMBER(DATA!AO565),DATA!AO565,"n/a")</f>
        <v>0.19767387893945701</v>
      </c>
      <c r="M4306" s="66"/>
      <c r="N4306" s="66"/>
      <c r="O4306" s="66"/>
      <c r="P4306" s="66"/>
      <c r="Q4306" s="66"/>
      <c r="S4306" s="70"/>
      <c r="U4306" s="70"/>
      <c r="W4306" s="70"/>
      <c r="Y4306" s="70"/>
    </row>
    <row r="4307" spans="1:25" s="69" customFormat="1" x14ac:dyDescent="0.2">
      <c r="A4307" s="66" t="s">
        <v>20</v>
      </c>
      <c r="B4307" s="66" t="s">
        <v>24</v>
      </c>
      <c r="C4307" s="66" t="s">
        <v>25</v>
      </c>
      <c r="D4307" s="66" t="s">
        <v>287</v>
      </c>
      <c r="E4307" s="86">
        <f>+IF(ISNUMBER(DATA!J566),DATA!J566,"n/a")</f>
        <v>8554.4</v>
      </c>
      <c r="F4307" s="77">
        <f>+IF(ISNUMBER(DATA!K566),DATA!K566,"n/a")</f>
        <v>4.95063109750115E-2</v>
      </c>
      <c r="G4307" s="86">
        <f>+IF(ISNUMBER(DATA!T566),DATA!T566,"n/a")</f>
        <v>32610.3</v>
      </c>
      <c r="H4307" s="77">
        <f>+IF(ISNUMBER(DATA!U566),DATA!U566,"n/a")</f>
        <v>0.122356755417275</v>
      </c>
      <c r="I4307" s="86">
        <f>+IF(ISNUMBER(DATA!AD566),DATA!AD566,"n/a")</f>
        <v>63967.32</v>
      </c>
      <c r="J4307" s="77">
        <f>+IF(ISNUMBER(DATA!AE566),DATA!AE566,"n/a")</f>
        <v>0.125750766605564</v>
      </c>
      <c r="K4307" s="86">
        <f>+IF(ISNUMBER(DATA!AN566),DATA!AN566,"n/a")</f>
        <v>107817.16</v>
      </c>
      <c r="L4307" s="77">
        <f>+IF(ISNUMBER(DATA!AO566),DATA!AO566,"n/a")</f>
        <v>0.10345879273188199</v>
      </c>
      <c r="M4307" s="66"/>
      <c r="N4307" s="66"/>
      <c r="O4307" s="66"/>
      <c r="P4307" s="66"/>
      <c r="Q4307" s="66"/>
      <c r="S4307" s="70"/>
      <c r="U4307" s="70"/>
      <c r="W4307" s="70"/>
      <c r="Y4307" s="70"/>
    </row>
    <row r="4308" spans="1:25" s="69" customFormat="1" x14ac:dyDescent="0.2">
      <c r="A4308" s="66" t="s">
        <v>20</v>
      </c>
      <c r="B4308" s="66" t="s">
        <v>24</v>
      </c>
      <c r="C4308" s="66" t="s">
        <v>25</v>
      </c>
      <c r="D4308" s="66" t="s">
        <v>288</v>
      </c>
      <c r="E4308" s="86">
        <f>+IF(ISNUMBER(DATA!J567),DATA!J567,"n/a")</f>
        <v>7560.01</v>
      </c>
      <c r="F4308" s="77">
        <f>+IF(ISNUMBER(DATA!K567),DATA!K567,"n/a")</f>
        <v>0.25254484966168</v>
      </c>
      <c r="G4308" s="86">
        <f>+IF(ISNUMBER(DATA!T567),DATA!T567,"n/a")</f>
        <v>24736.35</v>
      </c>
      <c r="H4308" s="77">
        <f>+IF(ISNUMBER(DATA!U567),DATA!U567,"n/a")</f>
        <v>0.272663990282286</v>
      </c>
      <c r="I4308" s="86">
        <f>+IF(ISNUMBER(DATA!AD567),DATA!AD567,"n/a")</f>
        <v>45963.75</v>
      </c>
      <c r="J4308" s="77">
        <f>+IF(ISNUMBER(DATA!AE567),DATA!AE567,"n/a")</f>
        <v>0.231449060989532</v>
      </c>
      <c r="K4308" s="86">
        <f>+IF(ISNUMBER(DATA!AN567),DATA!AN567,"n/a")</f>
        <v>82813.440000000002</v>
      </c>
      <c r="L4308" s="77">
        <f>+IF(ISNUMBER(DATA!AO567),DATA!AO567,"n/a")</f>
        <v>0.26746541781384497</v>
      </c>
      <c r="M4308" s="66"/>
      <c r="N4308" s="66"/>
      <c r="O4308" s="66"/>
      <c r="P4308" s="66"/>
      <c r="Q4308" s="66"/>
      <c r="S4308" s="70"/>
      <c r="U4308" s="70"/>
      <c r="W4308" s="70"/>
      <c r="Y4308" s="70"/>
    </row>
    <row r="4309" spans="1:25" s="69" customFormat="1" x14ac:dyDescent="0.2">
      <c r="A4309" s="66" t="s">
        <v>20</v>
      </c>
      <c r="B4309" s="66" t="s">
        <v>24</v>
      </c>
      <c r="C4309" s="66" t="s">
        <v>25</v>
      </c>
      <c r="D4309" s="66" t="s">
        <v>289</v>
      </c>
      <c r="E4309" s="86">
        <f>+IF(ISNUMBER(DATA!J568),DATA!J568,"n/a")</f>
        <v>2994.34</v>
      </c>
      <c r="F4309" s="77">
        <f>+IF(ISNUMBER(DATA!K568),DATA!K568,"n/a")</f>
        <v>-9.6612833640562806E-2</v>
      </c>
      <c r="G4309" s="86">
        <f>+IF(ISNUMBER(DATA!T568),DATA!T568,"n/a")</f>
        <v>10381.799999999999</v>
      </c>
      <c r="H4309" s="77">
        <f>+IF(ISNUMBER(DATA!U568),DATA!U568,"n/a")</f>
        <v>-5.1500616691790999E-2</v>
      </c>
      <c r="I4309" s="86">
        <f>+IF(ISNUMBER(DATA!AD568),DATA!AD568,"n/a")</f>
        <v>19731.91</v>
      </c>
      <c r="J4309" s="77">
        <f>+IF(ISNUMBER(DATA!AE568),DATA!AE568,"n/a")</f>
        <v>-6.8230735303978302E-2</v>
      </c>
      <c r="K4309" s="86">
        <f>+IF(ISNUMBER(DATA!AN568),DATA!AN568,"n/a")</f>
        <v>36424.36</v>
      </c>
      <c r="L4309" s="77">
        <f>+IF(ISNUMBER(DATA!AO568),DATA!AO568,"n/a")</f>
        <v>-0.116849902821475</v>
      </c>
      <c r="M4309" s="66"/>
      <c r="N4309" s="66"/>
      <c r="O4309" s="66"/>
      <c r="P4309" s="66"/>
      <c r="Q4309" s="66"/>
      <c r="S4309" s="70"/>
      <c r="U4309" s="70"/>
      <c r="W4309" s="70"/>
      <c r="Y4309" s="70"/>
    </row>
    <row r="4310" spans="1:25" s="69" customFormat="1" x14ac:dyDescent="0.2">
      <c r="A4310" s="66" t="s">
        <v>20</v>
      </c>
      <c r="B4310" s="66" t="s">
        <v>24</v>
      </c>
      <c r="C4310" s="66" t="s">
        <v>25</v>
      </c>
      <c r="D4310" s="66" t="s">
        <v>290</v>
      </c>
      <c r="E4310" s="86">
        <f>+IF(ISNUMBER(DATA!J569),DATA!J569,"n/a")</f>
        <v>4521.79</v>
      </c>
      <c r="F4310" s="77">
        <f>+IF(ISNUMBER(DATA!K569),DATA!K569,"n/a")</f>
        <v>-9.4134193254408402E-3</v>
      </c>
      <c r="G4310" s="86">
        <f>+IF(ISNUMBER(DATA!T569),DATA!T569,"n/a")</f>
        <v>16224.9</v>
      </c>
      <c r="H4310" s="77">
        <f>+IF(ISNUMBER(DATA!U569),DATA!U569,"n/a")</f>
        <v>6.2815571375792995E-2</v>
      </c>
      <c r="I4310" s="86">
        <f>+IF(ISNUMBER(DATA!AD569),DATA!AD569,"n/a")</f>
        <v>31472.86</v>
      </c>
      <c r="J4310" s="77">
        <f>+IF(ISNUMBER(DATA!AE569),DATA!AE569,"n/a")</f>
        <v>2.4455138345839299E-2</v>
      </c>
      <c r="K4310" s="86">
        <f>+IF(ISNUMBER(DATA!AN569),DATA!AN569,"n/a")</f>
        <v>54027.44</v>
      </c>
      <c r="L4310" s="77">
        <f>+IF(ISNUMBER(DATA!AO569),DATA!AO569,"n/a")</f>
        <v>2.1368464175075E-2</v>
      </c>
      <c r="M4310" s="66"/>
      <c r="N4310" s="66"/>
      <c r="O4310" s="66"/>
      <c r="P4310" s="66"/>
      <c r="Q4310" s="66"/>
      <c r="S4310" s="70"/>
      <c r="U4310" s="70"/>
      <c r="W4310" s="70"/>
      <c r="Y4310" s="70"/>
    </row>
    <row r="4311" spans="1:25" s="69" customFormat="1" x14ac:dyDescent="0.2">
      <c r="A4311" s="66" t="s">
        <v>20</v>
      </c>
      <c r="B4311" s="66" t="s">
        <v>24</v>
      </c>
      <c r="C4311" s="66" t="s">
        <v>25</v>
      </c>
      <c r="D4311" s="66" t="s">
        <v>291</v>
      </c>
      <c r="E4311" s="86">
        <f>+IF(ISNUMBER(DATA!J570),DATA!J570,"n/a")</f>
        <v>2653.21</v>
      </c>
      <c r="F4311" s="77">
        <f>+IF(ISNUMBER(DATA!K570),DATA!K570,"n/a")</f>
        <v>0.153730084185626</v>
      </c>
      <c r="G4311" s="86">
        <f>+IF(ISNUMBER(DATA!T570),DATA!T570,"n/a")</f>
        <v>9726.44</v>
      </c>
      <c r="H4311" s="77">
        <f>+IF(ISNUMBER(DATA!U570),DATA!U570,"n/a")</f>
        <v>0.10763729537366599</v>
      </c>
      <c r="I4311" s="86">
        <f>+IF(ISNUMBER(DATA!AD570),DATA!AD570,"n/a")</f>
        <v>19600.38</v>
      </c>
      <c r="J4311" s="77">
        <f>+IF(ISNUMBER(DATA!AE570),DATA!AE570,"n/a")</f>
        <v>7.1411469784049095E-2</v>
      </c>
      <c r="K4311" s="86">
        <f>+IF(ISNUMBER(DATA!AN570),DATA!AN570,"n/a")</f>
        <v>33617.97</v>
      </c>
      <c r="L4311" s="77">
        <f>+IF(ISNUMBER(DATA!AO570),DATA!AO570,"n/a")</f>
        <v>0.116048127751074</v>
      </c>
      <c r="M4311" s="66"/>
      <c r="N4311" s="66"/>
      <c r="O4311" s="66"/>
      <c r="P4311" s="66"/>
      <c r="Q4311" s="66"/>
      <c r="S4311" s="70"/>
      <c r="U4311" s="70"/>
      <c r="W4311" s="70"/>
      <c r="Y4311" s="70"/>
    </row>
    <row r="4312" spans="1:25" s="69" customFormat="1" x14ac:dyDescent="0.2">
      <c r="A4312" s="66" t="s">
        <v>20</v>
      </c>
      <c r="B4312" s="66" t="s">
        <v>24</v>
      </c>
      <c r="C4312" s="66" t="s">
        <v>25</v>
      </c>
      <c r="D4312" s="66" t="s">
        <v>292</v>
      </c>
      <c r="E4312" s="86">
        <f>+IF(ISNUMBER(DATA!J571),DATA!J571,"n/a")</f>
        <v>13353.44</v>
      </c>
      <c r="F4312" s="77">
        <f>+IF(ISNUMBER(DATA!K571),DATA!K571,"n/a")</f>
        <v>7.5431551717750803E-2</v>
      </c>
      <c r="G4312" s="86">
        <f>+IF(ISNUMBER(DATA!T571),DATA!T571,"n/a")</f>
        <v>44828.49</v>
      </c>
      <c r="H4312" s="77">
        <f>+IF(ISNUMBER(DATA!U571),DATA!U571,"n/a")</f>
        <v>4.0012964060228598E-2</v>
      </c>
      <c r="I4312" s="86">
        <f>+IF(ISNUMBER(DATA!AD571),DATA!AD571,"n/a")</f>
        <v>88226.45</v>
      </c>
      <c r="J4312" s="77">
        <f>+IF(ISNUMBER(DATA!AE571),DATA!AE571,"n/a")</f>
        <v>7.9316236723160599E-2</v>
      </c>
      <c r="K4312" s="86">
        <f>+IF(ISNUMBER(DATA!AN571),DATA!AN571,"n/a")</f>
        <v>153684.17000000001</v>
      </c>
      <c r="L4312" s="77">
        <f>+IF(ISNUMBER(DATA!AO571),DATA!AO571,"n/a")</f>
        <v>-1.6513649566469502E-2</v>
      </c>
      <c r="M4312" s="66"/>
      <c r="N4312" s="66"/>
      <c r="O4312" s="66"/>
      <c r="P4312" s="66"/>
      <c r="Q4312" s="66"/>
      <c r="S4312" s="70"/>
      <c r="U4312" s="70"/>
      <c r="W4312" s="70"/>
      <c r="Y4312" s="70"/>
    </row>
    <row r="4313" spans="1:25" s="69" customFormat="1" x14ac:dyDescent="0.2">
      <c r="A4313" s="66" t="s">
        <v>20</v>
      </c>
      <c r="B4313" s="66" t="s">
        <v>24</v>
      </c>
      <c r="C4313" s="66" t="s">
        <v>25</v>
      </c>
      <c r="D4313" s="66" t="s">
        <v>293</v>
      </c>
      <c r="E4313" s="86">
        <f>+IF(ISNUMBER(DATA!J572),DATA!J572,"n/a")</f>
        <v>1131.3</v>
      </c>
      <c r="F4313" s="77">
        <f>+IF(ISNUMBER(DATA!K572),DATA!K572,"n/a")</f>
        <v>-0.127978232215396</v>
      </c>
      <c r="G4313" s="86">
        <f>+IF(ISNUMBER(DATA!T572),DATA!T572,"n/a")</f>
        <v>4054.69</v>
      </c>
      <c r="H4313" s="77">
        <f>+IF(ISNUMBER(DATA!U572),DATA!U572,"n/a")</f>
        <v>-0.133716905669407</v>
      </c>
      <c r="I4313" s="86">
        <f>+IF(ISNUMBER(DATA!AD572),DATA!AD572,"n/a")</f>
        <v>7598.9</v>
      </c>
      <c r="J4313" s="77">
        <f>+IF(ISNUMBER(DATA!AE572),DATA!AE572,"n/a")</f>
        <v>-9.2302326192540904E-2</v>
      </c>
      <c r="K4313" s="86">
        <f>+IF(ISNUMBER(DATA!AN572),DATA!AN572,"n/a")</f>
        <v>13019.56</v>
      </c>
      <c r="L4313" s="77">
        <f>+IF(ISNUMBER(DATA!AO572),DATA!AO572,"n/a")</f>
        <v>-9.4182465089711703E-2</v>
      </c>
      <c r="M4313" s="66"/>
      <c r="N4313" s="66"/>
      <c r="O4313" s="66"/>
      <c r="P4313" s="66"/>
      <c r="Q4313" s="66"/>
      <c r="S4313" s="70"/>
      <c r="U4313" s="70"/>
      <c r="W4313" s="70"/>
      <c r="Y4313" s="70"/>
    </row>
    <row r="4314" spans="1:25" s="69" customFormat="1" x14ac:dyDescent="0.2">
      <c r="A4314" s="66" t="s">
        <v>20</v>
      </c>
      <c r="B4314" s="66" t="s">
        <v>24</v>
      </c>
      <c r="C4314" s="66" t="s">
        <v>25</v>
      </c>
      <c r="D4314" s="66" t="s">
        <v>294</v>
      </c>
      <c r="E4314" s="86">
        <f>+IF(ISNUMBER(DATA!J573),DATA!J573,"n/a")</f>
        <v>17529.580000000002</v>
      </c>
      <c r="F4314" s="77">
        <f>+IF(ISNUMBER(DATA!K573),DATA!K573,"n/a")</f>
        <v>-3.5594193840858601E-2</v>
      </c>
      <c r="G4314" s="86">
        <f>+IF(ISNUMBER(DATA!T573),DATA!T573,"n/a")</f>
        <v>60989.49</v>
      </c>
      <c r="H4314" s="77">
        <f>+IF(ISNUMBER(DATA!U573),DATA!U573,"n/a")</f>
        <v>-8.7920667597696407E-3</v>
      </c>
      <c r="I4314" s="86">
        <f>+IF(ISNUMBER(DATA!AD573),DATA!AD573,"n/a")</f>
        <v>121328.68</v>
      </c>
      <c r="J4314" s="77">
        <f>+IF(ISNUMBER(DATA!AE573),DATA!AE573,"n/a")</f>
        <v>-9.0948166838134992E-3</v>
      </c>
      <c r="K4314" s="86">
        <f>+IF(ISNUMBER(DATA!AN573),DATA!AN573,"n/a")</f>
        <v>214048.25</v>
      </c>
      <c r="L4314" s="77">
        <f>+IF(ISNUMBER(DATA!AO573),DATA!AO573,"n/a")</f>
        <v>4.6533124518936299E-3</v>
      </c>
      <c r="M4314" s="66"/>
      <c r="N4314" s="66"/>
      <c r="O4314" s="66"/>
      <c r="P4314" s="66"/>
      <c r="Q4314" s="66"/>
      <c r="S4314" s="70"/>
      <c r="U4314" s="70"/>
      <c r="W4314" s="70"/>
      <c r="Y4314" s="70"/>
    </row>
    <row r="4315" spans="1:25" s="69" customFormat="1" x14ac:dyDescent="0.2">
      <c r="A4315" s="66" t="s">
        <v>20</v>
      </c>
      <c r="B4315" s="66" t="s">
        <v>24</v>
      </c>
      <c r="C4315" s="66" t="s">
        <v>25</v>
      </c>
      <c r="D4315" s="66" t="s">
        <v>295</v>
      </c>
      <c r="E4315" s="86">
        <f>+IF(ISNUMBER(DATA!J574),DATA!J574,"n/a")</f>
        <v>2383.63</v>
      </c>
      <c r="F4315" s="77">
        <f>+IF(ISNUMBER(DATA!K574),DATA!K574,"n/a")</f>
        <v>-0.25640761676586898</v>
      </c>
      <c r="G4315" s="86">
        <f>+IF(ISNUMBER(DATA!T574),DATA!T574,"n/a")</f>
        <v>9500.5400000000009</v>
      </c>
      <c r="H4315" s="77">
        <f>+IF(ISNUMBER(DATA!U574),DATA!U574,"n/a")</f>
        <v>-0.14335693025428201</v>
      </c>
      <c r="I4315" s="86">
        <f>+IF(ISNUMBER(DATA!AD574),DATA!AD574,"n/a")</f>
        <v>18745.400000000001</v>
      </c>
      <c r="J4315" s="77">
        <f>+IF(ISNUMBER(DATA!AE574),DATA!AE574,"n/a")</f>
        <v>-0.105531652147275</v>
      </c>
      <c r="K4315" s="86">
        <f>+IF(ISNUMBER(DATA!AN574),DATA!AN574,"n/a")</f>
        <v>34430.29</v>
      </c>
      <c r="L4315" s="77">
        <f>+IF(ISNUMBER(DATA!AO574),DATA!AO574,"n/a")</f>
        <v>-2.3071633626397599E-3</v>
      </c>
      <c r="M4315" s="66"/>
      <c r="N4315" s="66"/>
      <c r="O4315" s="66"/>
      <c r="P4315" s="66"/>
      <c r="Q4315" s="66"/>
      <c r="S4315" s="70"/>
      <c r="U4315" s="70"/>
      <c r="W4315" s="70"/>
      <c r="Y4315" s="70"/>
    </row>
    <row r="4316" spans="1:25" s="69" customFormat="1" x14ac:dyDescent="0.2">
      <c r="A4316" s="66" t="s">
        <v>20</v>
      </c>
      <c r="B4316" s="66" t="s">
        <v>24</v>
      </c>
      <c r="C4316" s="66" t="s">
        <v>25</v>
      </c>
      <c r="D4316" s="66" t="s">
        <v>296</v>
      </c>
      <c r="E4316" s="86">
        <f>+IF(ISNUMBER(DATA!J575),DATA!J575,"n/a")</f>
        <v>4914.42</v>
      </c>
      <c r="F4316" s="77">
        <f>+IF(ISNUMBER(DATA!K575),DATA!K575,"n/a")</f>
        <v>6.82476714234478E-2</v>
      </c>
      <c r="G4316" s="86">
        <f>+IF(ISNUMBER(DATA!T575),DATA!T575,"n/a")</f>
        <v>18524.919999999998</v>
      </c>
      <c r="H4316" s="77">
        <f>+IF(ISNUMBER(DATA!U575),DATA!U575,"n/a")</f>
        <v>9.9506184563519604E-2</v>
      </c>
      <c r="I4316" s="86">
        <f>+IF(ISNUMBER(DATA!AD575),DATA!AD575,"n/a")</f>
        <v>34737.15</v>
      </c>
      <c r="J4316" s="77">
        <f>+IF(ISNUMBER(DATA!AE575),DATA!AE575,"n/a")</f>
        <v>9.2848115940752401E-2</v>
      </c>
      <c r="K4316" s="86">
        <f>+IF(ISNUMBER(DATA!AN575),DATA!AN575,"n/a")</f>
        <v>60974.58</v>
      </c>
      <c r="L4316" s="77">
        <f>+IF(ISNUMBER(DATA!AO575),DATA!AO575,"n/a")</f>
        <v>0.15421956047925001</v>
      </c>
      <c r="M4316" s="66"/>
      <c r="N4316" s="66"/>
      <c r="O4316" s="66"/>
      <c r="P4316" s="66"/>
      <c r="Q4316" s="66"/>
      <c r="S4316" s="70"/>
      <c r="U4316" s="70"/>
      <c r="W4316" s="70"/>
      <c r="Y4316" s="70"/>
    </row>
    <row r="4317" spans="1:25" s="69" customFormat="1" x14ac:dyDescent="0.2">
      <c r="A4317" s="66" t="s">
        <v>20</v>
      </c>
      <c r="B4317" s="66" t="s">
        <v>24</v>
      </c>
      <c r="C4317" s="66" t="s">
        <v>25</v>
      </c>
      <c r="D4317" s="66" t="s">
        <v>297</v>
      </c>
      <c r="E4317" s="86">
        <f>+IF(ISNUMBER(DATA!J576),DATA!J576,"n/a")</f>
        <v>2520.5</v>
      </c>
      <c r="F4317" s="77">
        <f>+IF(ISNUMBER(DATA!K576),DATA!K576,"n/a")</f>
        <v>-3.3776608998662E-2</v>
      </c>
      <c r="G4317" s="86">
        <f>+IF(ISNUMBER(DATA!T576),DATA!T576,"n/a")</f>
        <v>9017.6200000000008</v>
      </c>
      <c r="H4317" s="77">
        <f>+IF(ISNUMBER(DATA!U576),DATA!U576,"n/a")</f>
        <v>-2.0797793498856999E-2</v>
      </c>
      <c r="I4317" s="86">
        <f>+IF(ISNUMBER(DATA!AD576),DATA!AD576,"n/a")</f>
        <v>17901.86</v>
      </c>
      <c r="J4317" s="77">
        <f>+IF(ISNUMBER(DATA!AE576),DATA!AE576,"n/a")</f>
        <v>1.2635128905240101E-2</v>
      </c>
      <c r="K4317" s="86">
        <f>+IF(ISNUMBER(DATA!AN576),DATA!AN576,"n/a")</f>
        <v>30596</v>
      </c>
      <c r="L4317" s="77">
        <f>+IF(ISNUMBER(DATA!AO576),DATA!AO576,"n/a")</f>
        <v>4.2544085617008003E-2</v>
      </c>
      <c r="M4317" s="66"/>
      <c r="N4317" s="66"/>
      <c r="O4317" s="66"/>
      <c r="P4317" s="66"/>
      <c r="Q4317" s="66"/>
      <c r="S4317" s="70"/>
      <c r="U4317" s="70"/>
      <c r="W4317" s="70"/>
      <c r="Y4317" s="70"/>
    </row>
    <row r="4318" spans="1:25" s="69" customFormat="1" x14ac:dyDescent="0.2">
      <c r="A4318" s="66" t="s">
        <v>20</v>
      </c>
      <c r="B4318" s="66" t="s">
        <v>24</v>
      </c>
      <c r="C4318" s="66" t="s">
        <v>25</v>
      </c>
      <c r="D4318" s="66" t="s">
        <v>298</v>
      </c>
      <c r="E4318" s="86">
        <f>+IF(ISNUMBER(DATA!J577),DATA!J577,"n/a")</f>
        <v>1135.05</v>
      </c>
      <c r="F4318" s="77">
        <f>+IF(ISNUMBER(DATA!K577),DATA!K577,"n/a")</f>
        <v>-0.31373378880861003</v>
      </c>
      <c r="G4318" s="86">
        <f>+IF(ISNUMBER(DATA!T577),DATA!T577,"n/a")</f>
        <v>4432.46</v>
      </c>
      <c r="H4318" s="77">
        <f>+IF(ISNUMBER(DATA!U577),DATA!U577,"n/a")</f>
        <v>-0.12917928950604901</v>
      </c>
      <c r="I4318" s="86">
        <f>+IF(ISNUMBER(DATA!AD577),DATA!AD577,"n/a")</f>
        <v>8620.23</v>
      </c>
      <c r="J4318" s="77">
        <f>+IF(ISNUMBER(DATA!AE577),DATA!AE577,"n/a")</f>
        <v>4.8047501984494001E-3</v>
      </c>
      <c r="K4318" s="86">
        <f>+IF(ISNUMBER(DATA!AN577),DATA!AN577,"n/a")</f>
        <v>14973.91</v>
      </c>
      <c r="L4318" s="77">
        <f>+IF(ISNUMBER(DATA!AO577),DATA!AO577,"n/a")</f>
        <v>0.127872801335318</v>
      </c>
      <c r="M4318" s="66"/>
      <c r="N4318" s="66"/>
      <c r="O4318" s="66"/>
      <c r="P4318" s="66"/>
      <c r="Q4318" s="66"/>
      <c r="S4318" s="70"/>
      <c r="U4318" s="70"/>
      <c r="W4318" s="70"/>
      <c r="Y4318" s="70"/>
    </row>
    <row r="4319" spans="1:25" s="69" customFormat="1" x14ac:dyDescent="0.2">
      <c r="A4319" s="66" t="s">
        <v>20</v>
      </c>
      <c r="B4319" s="66" t="s">
        <v>24</v>
      </c>
      <c r="C4319" s="66" t="s">
        <v>25</v>
      </c>
      <c r="D4319" s="66" t="s">
        <v>299</v>
      </c>
      <c r="E4319" s="86">
        <f>+IF(ISNUMBER(DATA!J578),DATA!J578,"n/a")</f>
        <v>42554.74</v>
      </c>
      <c r="F4319" s="77">
        <f>+IF(ISNUMBER(DATA!K578),DATA!K578,"n/a")</f>
        <v>-6.6976602028831198E-2</v>
      </c>
      <c r="G4319" s="86">
        <f>+IF(ISNUMBER(DATA!T578),DATA!T578,"n/a")</f>
        <v>161760.35</v>
      </c>
      <c r="H4319" s="77">
        <f>+IF(ISNUMBER(DATA!U578),DATA!U578,"n/a")</f>
        <v>1.5679391095996999E-2</v>
      </c>
      <c r="I4319" s="86">
        <f>+IF(ISNUMBER(DATA!AD578),DATA!AD578,"n/a")</f>
        <v>314005.99</v>
      </c>
      <c r="J4319" s="77">
        <f>+IF(ISNUMBER(DATA!AE578),DATA!AE578,"n/a")</f>
        <v>2.6476340662038599E-2</v>
      </c>
      <c r="K4319" s="86">
        <f>+IF(ISNUMBER(DATA!AN578),DATA!AN578,"n/a")</f>
        <v>563041.48</v>
      </c>
      <c r="L4319" s="77">
        <f>+IF(ISNUMBER(DATA!AO578),DATA!AO578,"n/a")</f>
        <v>7.4290880968868003E-2</v>
      </c>
      <c r="M4319" s="66"/>
      <c r="N4319" s="66"/>
      <c r="O4319" s="66"/>
      <c r="P4319" s="66"/>
      <c r="Q4319" s="66"/>
      <c r="S4319" s="70"/>
      <c r="U4319" s="70"/>
      <c r="W4319" s="70"/>
      <c r="Y4319" s="70"/>
    </row>
    <row r="4320" spans="1:25" s="69" customFormat="1" x14ac:dyDescent="0.2">
      <c r="A4320" s="66" t="s">
        <v>20</v>
      </c>
      <c r="B4320" s="66" t="s">
        <v>24</v>
      </c>
      <c r="C4320" s="66" t="s">
        <v>25</v>
      </c>
      <c r="D4320" s="66" t="s">
        <v>300</v>
      </c>
      <c r="E4320" s="86">
        <f>+IF(ISNUMBER(DATA!J579),DATA!J579,"n/a")</f>
        <v>26233.91</v>
      </c>
      <c r="F4320" s="77">
        <f>+IF(ISNUMBER(DATA!K579),DATA!K579,"n/a")</f>
        <v>3.7892667904461601E-2</v>
      </c>
      <c r="G4320" s="86">
        <f>+IF(ISNUMBER(DATA!T579),DATA!T579,"n/a")</f>
        <v>88872.6</v>
      </c>
      <c r="H4320" s="77">
        <f>+IF(ISNUMBER(DATA!U579),DATA!U579,"n/a")</f>
        <v>1.0841288343055901E-2</v>
      </c>
      <c r="I4320" s="86">
        <f>+IF(ISNUMBER(DATA!AD579),DATA!AD579,"n/a")</f>
        <v>165331.35</v>
      </c>
      <c r="J4320" s="77">
        <f>+IF(ISNUMBER(DATA!AE579),DATA!AE579,"n/a")</f>
        <v>5.6360290298162101E-3</v>
      </c>
      <c r="K4320" s="86">
        <f>+IF(ISNUMBER(DATA!AN579),DATA!AN579,"n/a")</f>
        <v>305797.96999999997</v>
      </c>
      <c r="L4320" s="77">
        <f>+IF(ISNUMBER(DATA!AO579),DATA!AO579,"n/a")</f>
        <v>3.6406546553874403E-2</v>
      </c>
      <c r="M4320" s="66"/>
      <c r="N4320" s="66"/>
      <c r="O4320" s="66"/>
      <c r="P4320" s="66"/>
      <c r="Q4320" s="66"/>
      <c r="S4320" s="70"/>
      <c r="U4320" s="70"/>
      <c r="W4320" s="70"/>
      <c r="Y4320" s="70"/>
    </row>
    <row r="4321" spans="1:25" s="69" customFormat="1" x14ac:dyDescent="0.2">
      <c r="A4321" s="66" t="s">
        <v>20</v>
      </c>
      <c r="B4321" s="66" t="s">
        <v>24</v>
      </c>
      <c r="C4321" s="66" t="s">
        <v>25</v>
      </c>
      <c r="D4321" s="66" t="s">
        <v>301</v>
      </c>
      <c r="E4321" s="86">
        <f>+IF(ISNUMBER(DATA!J580),DATA!J580,"n/a")</f>
        <v>408.54</v>
      </c>
      <c r="F4321" s="77">
        <f>+IF(ISNUMBER(DATA!K580),DATA!K580,"n/a")</f>
        <v>-0.42113466334164601</v>
      </c>
      <c r="G4321" s="86">
        <f>+IF(ISNUMBER(DATA!T580),DATA!T580,"n/a")</f>
        <v>1549.45</v>
      </c>
      <c r="H4321" s="77">
        <f>+IF(ISNUMBER(DATA!U580),DATA!U580,"n/a")</f>
        <v>-0.33764657099743101</v>
      </c>
      <c r="I4321" s="86">
        <f>+IF(ISNUMBER(DATA!AD580),DATA!AD580,"n/a")</f>
        <v>2805.68</v>
      </c>
      <c r="J4321" s="77">
        <f>+IF(ISNUMBER(DATA!AE580),DATA!AE580,"n/a")</f>
        <v>-0.41862758912216402</v>
      </c>
      <c r="K4321" s="86">
        <f>+IF(ISNUMBER(DATA!AN580),DATA!AN580,"n/a")</f>
        <v>5616.24</v>
      </c>
      <c r="L4321" s="77">
        <f>+IF(ISNUMBER(DATA!AO580),DATA!AO580,"n/a")</f>
        <v>-0.42948451618473898</v>
      </c>
      <c r="M4321" s="66"/>
      <c r="N4321" s="66"/>
      <c r="O4321" s="66"/>
      <c r="P4321" s="66"/>
      <c r="Q4321" s="66"/>
      <c r="S4321" s="70"/>
      <c r="U4321" s="70"/>
      <c r="W4321" s="70"/>
      <c r="Y4321" s="70"/>
    </row>
    <row r="4322" spans="1:25" s="69" customFormat="1" x14ac:dyDescent="0.2">
      <c r="A4322" s="66" t="s">
        <v>20</v>
      </c>
      <c r="B4322" s="66" t="s">
        <v>24</v>
      </c>
      <c r="C4322" s="66" t="s">
        <v>25</v>
      </c>
      <c r="D4322" s="66" t="s">
        <v>302</v>
      </c>
      <c r="E4322" s="86">
        <f>+IF(ISNUMBER(DATA!J581),DATA!J581,"n/a")</f>
        <v>7864.69</v>
      </c>
      <c r="F4322" s="77">
        <f>+IF(ISNUMBER(DATA!K581),DATA!K581,"n/a")</f>
        <v>-7.2438727239060696E-2</v>
      </c>
      <c r="G4322" s="86">
        <f>+IF(ISNUMBER(DATA!T581),DATA!T581,"n/a")</f>
        <v>27735.9</v>
      </c>
      <c r="H4322" s="77">
        <f>+IF(ISNUMBER(DATA!U581),DATA!U581,"n/a")</f>
        <v>-4.2665662479061797E-2</v>
      </c>
      <c r="I4322" s="86">
        <f>+IF(ISNUMBER(DATA!AD581),DATA!AD581,"n/a")</f>
        <v>54783.92</v>
      </c>
      <c r="J4322" s="77">
        <f>+IF(ISNUMBER(DATA!AE581),DATA!AE581,"n/a")</f>
        <v>-5.9386447240214503E-2</v>
      </c>
      <c r="K4322" s="86">
        <f>+IF(ISNUMBER(DATA!AN581),DATA!AN581,"n/a")</f>
        <v>96765.83</v>
      </c>
      <c r="L4322" s="77">
        <f>+IF(ISNUMBER(DATA!AO581),DATA!AO581,"n/a")</f>
        <v>-1.9490058141060598E-2</v>
      </c>
      <c r="M4322" s="66"/>
      <c r="N4322" s="66"/>
      <c r="O4322" s="66"/>
      <c r="P4322" s="66"/>
      <c r="Q4322" s="66"/>
      <c r="S4322" s="70"/>
      <c r="U4322" s="70"/>
      <c r="W4322" s="70"/>
      <c r="Y4322" s="70"/>
    </row>
    <row r="4323" spans="1:25" s="69" customFormat="1" x14ac:dyDescent="0.2">
      <c r="A4323" s="66" t="s">
        <v>20</v>
      </c>
      <c r="B4323" s="66" t="s">
        <v>24</v>
      </c>
      <c r="C4323" s="66" t="s">
        <v>25</v>
      </c>
      <c r="D4323" s="66" t="s">
        <v>303</v>
      </c>
      <c r="E4323" s="86">
        <f>+IF(ISNUMBER(DATA!J582),DATA!J582,"n/a")</f>
        <v>3801.54</v>
      </c>
      <c r="F4323" s="77">
        <f>+IF(ISNUMBER(DATA!K582),DATA!K582,"n/a")</f>
        <v>-2.7596627545211699E-3</v>
      </c>
      <c r="G4323" s="86">
        <f>+IF(ISNUMBER(DATA!T582),DATA!T582,"n/a")</f>
        <v>13197.22</v>
      </c>
      <c r="H4323" s="77">
        <f>+IF(ISNUMBER(DATA!U582),DATA!U582,"n/a")</f>
        <v>-2.1441616325792199E-2</v>
      </c>
      <c r="I4323" s="86">
        <f>+IF(ISNUMBER(DATA!AD582),DATA!AD582,"n/a")</f>
        <v>24563.71</v>
      </c>
      <c r="J4323" s="77">
        <f>+IF(ISNUMBER(DATA!AE582),DATA!AE582,"n/a")</f>
        <v>-5.8159455287352203E-2</v>
      </c>
      <c r="K4323" s="86">
        <f>+IF(ISNUMBER(DATA!AN582),DATA!AN582,"n/a")</f>
        <v>43077.31</v>
      </c>
      <c r="L4323" s="77">
        <f>+IF(ISNUMBER(DATA!AO582),DATA!AO582,"n/a")</f>
        <v>-7.7316614328745495E-2</v>
      </c>
      <c r="M4323" s="66"/>
      <c r="N4323" s="66"/>
      <c r="O4323" s="66"/>
      <c r="P4323" s="66"/>
      <c r="Q4323" s="66"/>
      <c r="S4323" s="70"/>
      <c r="U4323" s="70"/>
      <c r="W4323" s="70"/>
      <c r="Y4323" s="70"/>
    </row>
    <row r="4324" spans="1:25" s="69" customFormat="1" x14ac:dyDescent="0.2">
      <c r="A4324" s="66" t="s">
        <v>20</v>
      </c>
      <c r="B4324" s="66" t="s">
        <v>24</v>
      </c>
      <c r="C4324" s="66" t="s">
        <v>25</v>
      </c>
      <c r="D4324" s="66" t="s">
        <v>304</v>
      </c>
      <c r="E4324" s="86">
        <f>+IF(ISNUMBER(DATA!J583),DATA!J583,"n/a")</f>
        <v>33378.01</v>
      </c>
      <c r="F4324" s="77">
        <f>+IF(ISNUMBER(DATA!K583),DATA!K583,"n/a")</f>
        <v>0.30405112122655298</v>
      </c>
      <c r="G4324" s="86">
        <f>+IF(ISNUMBER(DATA!T583),DATA!T583,"n/a")</f>
        <v>116029.34</v>
      </c>
      <c r="H4324" s="77">
        <f>+IF(ISNUMBER(DATA!U583),DATA!U583,"n/a")</f>
        <v>0.29146993889886602</v>
      </c>
      <c r="I4324" s="86">
        <f>+IF(ISNUMBER(DATA!AD583),DATA!AD583,"n/a")</f>
        <v>213829.11</v>
      </c>
      <c r="J4324" s="77">
        <f>+IF(ISNUMBER(DATA!AE583),DATA!AE583,"n/a")</f>
        <v>0.269089074185488</v>
      </c>
      <c r="K4324" s="86">
        <f>+IF(ISNUMBER(DATA!AN583),DATA!AN583,"n/a")</f>
        <v>394116.77</v>
      </c>
      <c r="L4324" s="77">
        <f>+IF(ISNUMBER(DATA!AO583),DATA!AO583,"n/a")</f>
        <v>0.43291131812524403</v>
      </c>
      <c r="M4324" s="66"/>
      <c r="N4324" s="66"/>
      <c r="O4324" s="66"/>
      <c r="P4324" s="66"/>
      <c r="Q4324" s="66"/>
      <c r="S4324" s="70"/>
      <c r="U4324" s="70"/>
      <c r="W4324" s="70"/>
      <c r="Y4324" s="70"/>
    </row>
    <row r="4325" spans="1:25" s="69" customFormat="1" x14ac:dyDescent="0.2">
      <c r="A4325" s="66" t="s">
        <v>20</v>
      </c>
      <c r="B4325" s="66" t="s">
        <v>24</v>
      </c>
      <c r="C4325" s="66" t="s">
        <v>25</v>
      </c>
      <c r="D4325" s="66" t="s">
        <v>305</v>
      </c>
      <c r="E4325" s="86">
        <f>+IF(ISNUMBER(DATA!J584),DATA!J584,"n/a")</f>
        <v>4657.96</v>
      </c>
      <c r="F4325" s="77">
        <f>+IF(ISNUMBER(DATA!K584),DATA!K584,"n/a")</f>
        <v>-7.1462887101436195E-2</v>
      </c>
      <c r="G4325" s="86">
        <f>+IF(ISNUMBER(DATA!T584),DATA!T584,"n/a")</f>
        <v>16700</v>
      </c>
      <c r="H4325" s="77">
        <f>+IF(ISNUMBER(DATA!U584),DATA!U584,"n/a")</f>
        <v>-7.17426225772205E-2</v>
      </c>
      <c r="I4325" s="86">
        <f>+IF(ISNUMBER(DATA!AD584),DATA!AD584,"n/a")</f>
        <v>34149.129999999997</v>
      </c>
      <c r="J4325" s="77">
        <f>+IF(ISNUMBER(DATA!AE584),DATA!AE584,"n/a")</f>
        <v>1.7339299492658E-2</v>
      </c>
      <c r="K4325" s="86">
        <f>+IF(ISNUMBER(DATA!AN584),DATA!AN584,"n/a")</f>
        <v>61189.75</v>
      </c>
      <c r="L4325" s="77">
        <f>+IF(ISNUMBER(DATA!AO584),DATA!AO584,"n/a")</f>
        <v>0.110092448818796</v>
      </c>
      <c r="M4325" s="66"/>
      <c r="N4325" s="66"/>
      <c r="O4325" s="66"/>
      <c r="P4325" s="66"/>
      <c r="Q4325" s="66"/>
      <c r="S4325" s="70"/>
      <c r="U4325" s="70"/>
      <c r="W4325" s="70"/>
      <c r="Y4325" s="70"/>
    </row>
    <row r="4326" spans="1:25" s="69" customFormat="1" x14ac:dyDescent="0.2">
      <c r="A4326" s="66" t="s">
        <v>20</v>
      </c>
      <c r="B4326" s="66" t="s">
        <v>24</v>
      </c>
      <c r="C4326" s="66" t="s">
        <v>25</v>
      </c>
      <c r="D4326" s="66" t="s">
        <v>306</v>
      </c>
      <c r="E4326" s="86">
        <f>+IF(ISNUMBER(DATA!J585),DATA!J585,"n/a")</f>
        <v>6372.82</v>
      </c>
      <c r="F4326" s="77">
        <f>+IF(ISNUMBER(DATA!K585),DATA!K585,"n/a")</f>
        <v>-8.7801570007172893E-3</v>
      </c>
      <c r="G4326" s="86">
        <f>+IF(ISNUMBER(DATA!T585),DATA!T585,"n/a")</f>
        <v>22191.91</v>
      </c>
      <c r="H4326" s="77">
        <f>+IF(ISNUMBER(DATA!U585),DATA!U585,"n/a")</f>
        <v>-3.77446748719128E-3</v>
      </c>
      <c r="I4326" s="86">
        <f>+IF(ISNUMBER(DATA!AD585),DATA!AD585,"n/a")</f>
        <v>46257.19</v>
      </c>
      <c r="J4326" s="77">
        <f>+IF(ISNUMBER(DATA!AE585),DATA!AE585,"n/a")</f>
        <v>-1.6881257768087299E-3</v>
      </c>
      <c r="K4326" s="86">
        <f>+IF(ISNUMBER(DATA!AN585),DATA!AN585,"n/a")</f>
        <v>79341.34</v>
      </c>
      <c r="L4326" s="77">
        <f>+IF(ISNUMBER(DATA!AO585),DATA!AO585,"n/a")</f>
        <v>-1.4586212686808099E-2</v>
      </c>
      <c r="M4326" s="66"/>
      <c r="N4326" s="66"/>
      <c r="O4326" s="66"/>
      <c r="P4326" s="66"/>
      <c r="Q4326" s="66"/>
      <c r="S4326" s="70"/>
      <c r="U4326" s="70"/>
      <c r="W4326" s="70"/>
      <c r="Y4326" s="70"/>
    </row>
    <row r="4327" spans="1:25" s="69" customFormat="1" x14ac:dyDescent="0.2">
      <c r="A4327" s="66" t="s">
        <v>20</v>
      </c>
      <c r="B4327" s="66" t="s">
        <v>24</v>
      </c>
      <c r="C4327" s="66" t="s">
        <v>25</v>
      </c>
      <c r="D4327" s="66" t="s">
        <v>307</v>
      </c>
      <c r="E4327" s="86">
        <f>+IF(ISNUMBER(DATA!J586),DATA!J586,"n/a")</f>
        <v>6923.92</v>
      </c>
      <c r="F4327" s="77">
        <f>+IF(ISNUMBER(DATA!K586),DATA!K586,"n/a")</f>
        <v>0.18589515222931699</v>
      </c>
      <c r="G4327" s="86">
        <f>+IF(ISNUMBER(DATA!T586),DATA!T586,"n/a")</f>
        <v>25994.23</v>
      </c>
      <c r="H4327" s="77">
        <f>+IF(ISNUMBER(DATA!U586),DATA!U586,"n/a")</f>
        <v>0.44216894875835</v>
      </c>
      <c r="I4327" s="86">
        <f>+IF(ISNUMBER(DATA!AD586),DATA!AD586,"n/a")</f>
        <v>53889.94</v>
      </c>
      <c r="J4327" s="77">
        <f>+IF(ISNUMBER(DATA!AE586),DATA!AE586,"n/a")</f>
        <v>0.478765869859129</v>
      </c>
      <c r="K4327" s="86">
        <f>+IF(ISNUMBER(DATA!AN586),DATA!AN586,"n/a")</f>
        <v>89452.87</v>
      </c>
      <c r="L4327" s="77">
        <f>+IF(ISNUMBER(DATA!AO586),DATA!AO586,"n/a")</f>
        <v>0.24136339931429501</v>
      </c>
      <c r="M4327" s="66"/>
      <c r="N4327" s="66"/>
      <c r="O4327" s="66"/>
      <c r="P4327" s="66"/>
      <c r="Q4327" s="66"/>
      <c r="S4327" s="70"/>
      <c r="U4327" s="70"/>
      <c r="W4327" s="70"/>
      <c r="Y4327" s="70"/>
    </row>
    <row r="4328" spans="1:25" s="69" customFormat="1" x14ac:dyDescent="0.2">
      <c r="A4328" s="66" t="s">
        <v>20</v>
      </c>
      <c r="B4328" s="66" t="s">
        <v>24</v>
      </c>
      <c r="C4328" s="66" t="s">
        <v>25</v>
      </c>
      <c r="D4328" s="66" t="s">
        <v>308</v>
      </c>
      <c r="E4328" s="86">
        <f>+IF(ISNUMBER(DATA!J587),DATA!J587,"n/a")</f>
        <v>6783.31</v>
      </c>
      <c r="F4328" s="77">
        <f>+IF(ISNUMBER(DATA!K587),DATA!K587,"n/a")</f>
        <v>6.87662875815757E-2</v>
      </c>
      <c r="G4328" s="86">
        <f>+IF(ISNUMBER(DATA!T587),DATA!T587,"n/a")</f>
        <v>23746.41</v>
      </c>
      <c r="H4328" s="77">
        <f>+IF(ISNUMBER(DATA!U587),DATA!U587,"n/a")</f>
        <v>8.5093811973935701E-2</v>
      </c>
      <c r="I4328" s="86">
        <f>+IF(ISNUMBER(DATA!AD587),DATA!AD587,"n/a")</f>
        <v>45081.07</v>
      </c>
      <c r="J4328" s="77">
        <f>+IF(ISNUMBER(DATA!AE587),DATA!AE587,"n/a")</f>
        <v>7.5684849954115105E-2</v>
      </c>
      <c r="K4328" s="86">
        <f>+IF(ISNUMBER(DATA!AN587),DATA!AN587,"n/a")</f>
        <v>77355.56</v>
      </c>
      <c r="L4328" s="77">
        <f>+IF(ISNUMBER(DATA!AO587),DATA!AO587,"n/a")</f>
        <v>8.5693746334204804E-2</v>
      </c>
      <c r="M4328" s="66"/>
      <c r="N4328" s="66"/>
      <c r="O4328" s="66"/>
      <c r="P4328" s="66"/>
      <c r="Q4328" s="66"/>
      <c r="S4328" s="70"/>
      <c r="U4328" s="70"/>
      <c r="W4328" s="70"/>
      <c r="Y4328" s="70"/>
    </row>
    <row r="4329" spans="1:25" s="69" customFormat="1" x14ac:dyDescent="0.2">
      <c r="A4329" s="66" t="s">
        <v>20</v>
      </c>
      <c r="B4329" s="66" t="s">
        <v>24</v>
      </c>
      <c r="C4329" s="66" t="s">
        <v>25</v>
      </c>
      <c r="D4329" s="66" t="s">
        <v>309</v>
      </c>
      <c r="E4329" s="86">
        <f>+IF(ISNUMBER(DATA!J588),DATA!J588,"n/a")</f>
        <v>6533.48</v>
      </c>
      <c r="F4329" s="77">
        <f>+IF(ISNUMBER(DATA!K588),DATA!K588,"n/a")</f>
        <v>9.6793796763075701E-2</v>
      </c>
      <c r="G4329" s="86">
        <f>+IF(ISNUMBER(DATA!T588),DATA!T588,"n/a")</f>
        <v>22177.55</v>
      </c>
      <c r="H4329" s="77">
        <f>+IF(ISNUMBER(DATA!U588),DATA!U588,"n/a")</f>
        <v>0.10950659023666399</v>
      </c>
      <c r="I4329" s="86">
        <f>+IF(ISNUMBER(DATA!AD588),DATA!AD588,"n/a")</f>
        <v>41245.14</v>
      </c>
      <c r="J4329" s="77">
        <f>+IF(ISNUMBER(DATA!AE588),DATA!AE588,"n/a")</f>
        <v>0.113828603032239</v>
      </c>
      <c r="K4329" s="86">
        <f>+IF(ISNUMBER(DATA!AN588),DATA!AN588,"n/a")</f>
        <v>72106.570000000007</v>
      </c>
      <c r="L4329" s="77">
        <f>+IF(ISNUMBER(DATA!AO588),DATA!AO588,"n/a")</f>
        <v>8.85661900409042E-2</v>
      </c>
      <c r="M4329" s="66"/>
      <c r="N4329" s="66"/>
      <c r="O4329" s="66"/>
      <c r="P4329" s="66"/>
      <c r="Q4329" s="66"/>
      <c r="S4329" s="70"/>
      <c r="U4329" s="70"/>
      <c r="W4329" s="70"/>
      <c r="Y4329" s="70"/>
    </row>
    <row r="4330" spans="1:25" s="69" customFormat="1" x14ac:dyDescent="0.2">
      <c r="A4330" s="66" t="s">
        <v>20</v>
      </c>
      <c r="B4330" s="66" t="s">
        <v>24</v>
      </c>
      <c r="C4330" s="66" t="s">
        <v>25</v>
      </c>
      <c r="D4330" s="66" t="s">
        <v>310</v>
      </c>
      <c r="E4330" s="86">
        <f>+IF(ISNUMBER(DATA!J589),DATA!J589,"n/a")</f>
        <v>3435.74</v>
      </c>
      <c r="F4330" s="77">
        <f>+IF(ISNUMBER(DATA!K589),DATA!K589,"n/a")</f>
        <v>2.00825391170096E-2</v>
      </c>
      <c r="G4330" s="86">
        <f>+IF(ISNUMBER(DATA!T589),DATA!T589,"n/a")</f>
        <v>10651.57</v>
      </c>
      <c r="H4330" s="77">
        <f>+IF(ISNUMBER(DATA!U589),DATA!U589,"n/a")</f>
        <v>-5.0389684026966697E-2</v>
      </c>
      <c r="I4330" s="86">
        <f>+IF(ISNUMBER(DATA!AD589),DATA!AD589,"n/a")</f>
        <v>19387.36</v>
      </c>
      <c r="J4330" s="77">
        <f>+IF(ISNUMBER(DATA!AE589),DATA!AE589,"n/a")</f>
        <v>-0.12414051078732399</v>
      </c>
      <c r="K4330" s="86">
        <f>+IF(ISNUMBER(DATA!AN589),DATA!AN589,"n/a")</f>
        <v>35162.01</v>
      </c>
      <c r="L4330" s="77">
        <f>+IF(ISNUMBER(DATA!AO589),DATA!AO589,"n/a")</f>
        <v>-0.28185308076811999</v>
      </c>
      <c r="M4330" s="66"/>
      <c r="N4330" s="66"/>
      <c r="O4330" s="66"/>
      <c r="P4330" s="66"/>
      <c r="Q4330" s="66"/>
      <c r="S4330" s="70"/>
      <c r="U4330" s="70"/>
      <c r="W4330" s="70"/>
      <c r="Y4330" s="70"/>
    </row>
    <row r="4331" spans="1:25" s="69" customFormat="1" x14ac:dyDescent="0.2">
      <c r="A4331" s="66" t="s">
        <v>20</v>
      </c>
      <c r="B4331" s="66" t="s">
        <v>24</v>
      </c>
      <c r="C4331" s="66" t="s">
        <v>25</v>
      </c>
      <c r="D4331" s="66" t="s">
        <v>311</v>
      </c>
      <c r="E4331" s="86">
        <f>+IF(ISNUMBER(DATA!J590),DATA!J590,"n/a")</f>
        <v>4348.54</v>
      </c>
      <c r="F4331" s="77">
        <f>+IF(ISNUMBER(DATA!K590),DATA!K590,"n/a")</f>
        <v>0.12609799047027101</v>
      </c>
      <c r="G4331" s="86">
        <f>+IF(ISNUMBER(DATA!T590),DATA!T590,"n/a")</f>
        <v>15050.56</v>
      </c>
      <c r="H4331" s="77">
        <f>+IF(ISNUMBER(DATA!U590),DATA!U590,"n/a")</f>
        <v>0.32287611572318198</v>
      </c>
      <c r="I4331" s="86">
        <f>+IF(ISNUMBER(DATA!AD590),DATA!AD590,"n/a")</f>
        <v>30180.02</v>
      </c>
      <c r="J4331" s="77">
        <f>+IF(ISNUMBER(DATA!AE590),DATA!AE590,"n/a")</f>
        <v>0.347315705146091</v>
      </c>
      <c r="K4331" s="86">
        <f>+IF(ISNUMBER(DATA!AN590),DATA!AN590,"n/a")</f>
        <v>53122.7</v>
      </c>
      <c r="L4331" s="77">
        <f>+IF(ISNUMBER(DATA!AO590),DATA!AO590,"n/a")</f>
        <v>0.34941284981153098</v>
      </c>
      <c r="M4331" s="66"/>
      <c r="N4331" s="66"/>
      <c r="O4331" s="66"/>
      <c r="P4331" s="66"/>
      <c r="Q4331" s="66"/>
      <c r="S4331" s="70"/>
      <c r="U4331" s="70"/>
      <c r="W4331" s="70"/>
      <c r="Y4331" s="70"/>
    </row>
    <row r="4332" spans="1:25" s="69" customFormat="1" x14ac:dyDescent="0.2">
      <c r="A4332" s="66" t="s">
        <v>20</v>
      </c>
      <c r="B4332" s="66" t="s">
        <v>24</v>
      </c>
      <c r="C4332" s="66" t="s">
        <v>25</v>
      </c>
      <c r="D4332" s="66" t="s">
        <v>312</v>
      </c>
      <c r="E4332" s="86">
        <f>+IF(ISNUMBER(DATA!J591),DATA!J591,"n/a")</f>
        <v>1078.6500000000001</v>
      </c>
      <c r="F4332" s="77">
        <f>+IF(ISNUMBER(DATA!K591),DATA!K591,"n/a")</f>
        <v>0.145988270791722</v>
      </c>
      <c r="G4332" s="86">
        <f>+IF(ISNUMBER(DATA!T591),DATA!T591,"n/a")</f>
        <v>4106.47</v>
      </c>
      <c r="H4332" s="77">
        <f>+IF(ISNUMBER(DATA!U591),DATA!U591,"n/a")</f>
        <v>0.32834425603767903</v>
      </c>
      <c r="I4332" s="86">
        <f>+IF(ISNUMBER(DATA!AD591),DATA!AD591,"n/a")</f>
        <v>7858.8</v>
      </c>
      <c r="J4332" s="77">
        <f>+IF(ISNUMBER(DATA!AE591),DATA!AE591,"n/a")</f>
        <v>0.37596078088067902</v>
      </c>
      <c r="K4332" s="86">
        <f>+IF(ISNUMBER(DATA!AN591),DATA!AN591,"n/a")</f>
        <v>12745</v>
      </c>
      <c r="L4332" s="77">
        <f>+IF(ISNUMBER(DATA!AO591),DATA!AO591,"n/a")</f>
        <v>0.22313916339008699</v>
      </c>
      <c r="M4332" s="66"/>
      <c r="N4332" s="66"/>
      <c r="O4332" s="66"/>
      <c r="P4332" s="66"/>
      <c r="Q4332" s="66"/>
      <c r="S4332" s="70"/>
      <c r="U4332" s="70"/>
      <c r="W4332" s="70"/>
      <c r="Y4332" s="70"/>
    </row>
    <row r="4333" spans="1:25" s="69" customFormat="1" x14ac:dyDescent="0.2">
      <c r="A4333" s="66" t="s">
        <v>20</v>
      </c>
      <c r="B4333" s="66" t="s">
        <v>24</v>
      </c>
      <c r="C4333" s="66" t="s">
        <v>25</v>
      </c>
      <c r="D4333" s="66" t="s">
        <v>313</v>
      </c>
      <c r="E4333" s="86">
        <f>+IF(ISNUMBER(DATA!J592),DATA!J592,"n/a")</f>
        <v>3797.55</v>
      </c>
      <c r="F4333" s="77">
        <f>+IF(ISNUMBER(DATA!K592),DATA!K592,"n/a")</f>
        <v>5.18888045603869E-2</v>
      </c>
      <c r="G4333" s="86">
        <f>+IF(ISNUMBER(DATA!T592),DATA!T592,"n/a")</f>
        <v>12877.84</v>
      </c>
      <c r="H4333" s="77">
        <f>+IF(ISNUMBER(DATA!U592),DATA!U592,"n/a")</f>
        <v>2.1375550925459501E-2</v>
      </c>
      <c r="I4333" s="86">
        <f>+IF(ISNUMBER(DATA!AD592),DATA!AD592,"n/a")</f>
        <v>26131.4</v>
      </c>
      <c r="J4333" s="77">
        <f>+IF(ISNUMBER(DATA!AE592),DATA!AE592,"n/a")</f>
        <v>0.121352794821027</v>
      </c>
      <c r="K4333" s="86">
        <f>+IF(ISNUMBER(DATA!AN592),DATA!AN592,"n/a")</f>
        <v>46188.63</v>
      </c>
      <c r="L4333" s="77">
        <f>+IF(ISNUMBER(DATA!AO592),DATA!AO592,"n/a")</f>
        <v>6.6109768015573805E-2</v>
      </c>
      <c r="M4333" s="66"/>
      <c r="N4333" s="66"/>
      <c r="O4333" s="66"/>
      <c r="P4333" s="66"/>
      <c r="Q4333" s="66"/>
      <c r="S4333" s="70"/>
      <c r="U4333" s="70"/>
      <c r="W4333" s="70"/>
      <c r="Y4333" s="70"/>
    </row>
    <row r="4334" spans="1:25" s="69" customFormat="1" x14ac:dyDescent="0.2">
      <c r="A4334" s="66" t="s">
        <v>20</v>
      </c>
      <c r="B4334" s="66" t="s">
        <v>24</v>
      </c>
      <c r="C4334" s="66" t="s">
        <v>25</v>
      </c>
      <c r="D4334" s="66" t="s">
        <v>314</v>
      </c>
      <c r="E4334" s="86">
        <f>+IF(ISNUMBER(DATA!J593),DATA!J593,"n/a")</f>
        <v>12077.85</v>
      </c>
      <c r="F4334" s="77">
        <f>+IF(ISNUMBER(DATA!K593),DATA!K593,"n/a")</f>
        <v>0.146570735027611</v>
      </c>
      <c r="G4334" s="86">
        <f>+IF(ISNUMBER(DATA!T593),DATA!T593,"n/a")</f>
        <v>42764.63</v>
      </c>
      <c r="H4334" s="77">
        <f>+IF(ISNUMBER(DATA!U593),DATA!U593,"n/a")</f>
        <v>0.182007841424668</v>
      </c>
      <c r="I4334" s="86">
        <f>+IF(ISNUMBER(DATA!AD593),DATA!AD593,"n/a")</f>
        <v>86327.63</v>
      </c>
      <c r="J4334" s="77">
        <f>+IF(ISNUMBER(DATA!AE593),DATA!AE593,"n/a")</f>
        <v>0.29699723300662401</v>
      </c>
      <c r="K4334" s="86">
        <f>+IF(ISNUMBER(DATA!AN593),DATA!AN593,"n/a")</f>
        <v>147445.49</v>
      </c>
      <c r="L4334" s="77">
        <f>+IF(ISNUMBER(DATA!AO593),DATA!AO593,"n/a")</f>
        <v>0.27932929338082801</v>
      </c>
      <c r="M4334" s="66"/>
      <c r="N4334" s="66"/>
      <c r="O4334" s="66"/>
      <c r="P4334" s="66"/>
      <c r="Q4334" s="66"/>
      <c r="S4334" s="70"/>
      <c r="U4334" s="70"/>
      <c r="W4334" s="70"/>
      <c r="Y4334" s="70"/>
    </row>
    <row r="4335" spans="1:25" s="69" customFormat="1" x14ac:dyDescent="0.2">
      <c r="A4335" s="66" t="s">
        <v>20</v>
      </c>
      <c r="B4335" s="66" t="s">
        <v>24</v>
      </c>
      <c r="C4335" s="66" t="s">
        <v>25</v>
      </c>
      <c r="D4335" s="66" t="s">
        <v>315</v>
      </c>
      <c r="E4335" s="86">
        <f>+IF(ISNUMBER(DATA!J594),DATA!J594,"n/a")</f>
        <v>10647.25</v>
      </c>
      <c r="F4335" s="77">
        <f>+IF(ISNUMBER(DATA!K594),DATA!K594,"n/a")</f>
        <v>0.33195516469219499</v>
      </c>
      <c r="G4335" s="86">
        <f>+IF(ISNUMBER(DATA!T594),DATA!T594,"n/a")</f>
        <v>37580.120000000003</v>
      </c>
      <c r="H4335" s="77">
        <f>+IF(ISNUMBER(DATA!U594),DATA!U594,"n/a")</f>
        <v>0.428290940187182</v>
      </c>
      <c r="I4335" s="86">
        <f>+IF(ISNUMBER(DATA!AD594),DATA!AD594,"n/a")</f>
        <v>78817.47</v>
      </c>
      <c r="J4335" s="77">
        <f>+IF(ISNUMBER(DATA!AE594),DATA!AE594,"n/a")</f>
        <v>0.32765471244959699</v>
      </c>
      <c r="K4335" s="86">
        <f>+IF(ISNUMBER(DATA!AN594),DATA!AN594,"n/a")</f>
        <v>127770.09</v>
      </c>
      <c r="L4335" s="77">
        <f>+IF(ISNUMBER(DATA!AO594),DATA!AO594,"n/a")</f>
        <v>0.21756012633952199</v>
      </c>
      <c r="M4335" s="66"/>
      <c r="N4335" s="66"/>
      <c r="O4335" s="66"/>
      <c r="P4335" s="66"/>
      <c r="Q4335" s="66"/>
      <c r="S4335" s="70"/>
      <c r="U4335" s="70"/>
      <c r="W4335" s="70"/>
      <c r="Y4335" s="70"/>
    </row>
    <row r="4336" spans="1:25" s="69" customFormat="1" x14ac:dyDescent="0.2">
      <c r="A4336" s="66" t="s">
        <v>20</v>
      </c>
      <c r="B4336" s="66" t="s">
        <v>24</v>
      </c>
      <c r="C4336" s="66" t="s">
        <v>25</v>
      </c>
      <c r="D4336" s="66" t="s">
        <v>316</v>
      </c>
      <c r="E4336" s="86">
        <f>+IF(ISNUMBER(DATA!J595),DATA!J595,"n/a")</f>
        <v>8890.4699999999993</v>
      </c>
      <c r="F4336" s="77">
        <f>+IF(ISNUMBER(DATA!K595),DATA!K595,"n/a")</f>
        <v>-0.103419934287887</v>
      </c>
      <c r="G4336" s="86">
        <f>+IF(ISNUMBER(DATA!T595),DATA!T595,"n/a")</f>
        <v>31055.27</v>
      </c>
      <c r="H4336" s="77">
        <f>+IF(ISNUMBER(DATA!U595),DATA!U595,"n/a")</f>
        <v>-6.1872384336863803E-2</v>
      </c>
      <c r="I4336" s="86">
        <f>+IF(ISNUMBER(DATA!AD595),DATA!AD595,"n/a")</f>
        <v>59465.59</v>
      </c>
      <c r="J4336" s="77">
        <f>+IF(ISNUMBER(DATA!AE595),DATA!AE595,"n/a")</f>
        <v>-4.7521273388874997E-2</v>
      </c>
      <c r="K4336" s="86">
        <f>+IF(ISNUMBER(DATA!AN595),DATA!AN595,"n/a")</f>
        <v>105736.25</v>
      </c>
      <c r="L4336" s="77">
        <f>+IF(ISNUMBER(DATA!AO595),DATA!AO595,"n/a")</f>
        <v>2.0629138730851801E-2</v>
      </c>
      <c r="M4336" s="66"/>
      <c r="N4336" s="66"/>
      <c r="O4336" s="66"/>
      <c r="P4336" s="66"/>
      <c r="Q4336" s="66"/>
      <c r="S4336" s="70"/>
      <c r="U4336" s="70"/>
      <c r="W4336" s="70"/>
      <c r="Y4336" s="70"/>
    </row>
    <row r="4337" spans="1:25" s="69" customFormat="1" x14ac:dyDescent="0.2">
      <c r="A4337" s="66" t="s">
        <v>20</v>
      </c>
      <c r="B4337" s="66" t="s">
        <v>24</v>
      </c>
      <c r="C4337" s="66" t="s">
        <v>25</v>
      </c>
      <c r="D4337" s="66" t="s">
        <v>317</v>
      </c>
      <c r="E4337" s="86">
        <f>+IF(ISNUMBER(DATA!J596),DATA!J596,"n/a")</f>
        <v>5776.52</v>
      </c>
      <c r="F4337" s="77">
        <f>+IF(ISNUMBER(DATA!K596),DATA!K596,"n/a")</f>
        <v>-2.8007881581094799E-2</v>
      </c>
      <c r="G4337" s="86">
        <f>+IF(ISNUMBER(DATA!T596),DATA!T596,"n/a")</f>
        <v>19844.05</v>
      </c>
      <c r="H4337" s="77">
        <f>+IF(ISNUMBER(DATA!U596),DATA!U596,"n/a")</f>
        <v>-4.5722859265635303E-2</v>
      </c>
      <c r="I4337" s="86">
        <f>+IF(ISNUMBER(DATA!AD596),DATA!AD596,"n/a")</f>
        <v>39151.360000000001</v>
      </c>
      <c r="J4337" s="77">
        <f>+IF(ISNUMBER(DATA!AE596),DATA!AE596,"n/a")</f>
        <v>-6.4796260461556496E-2</v>
      </c>
      <c r="K4337" s="86">
        <f>+IF(ISNUMBER(DATA!AN596),DATA!AN596,"n/a")</f>
        <v>67325.100000000006</v>
      </c>
      <c r="L4337" s="77">
        <f>+IF(ISNUMBER(DATA!AO596),DATA!AO596,"n/a")</f>
        <v>-5.4269071533112903E-2</v>
      </c>
      <c r="M4337" s="66"/>
      <c r="N4337" s="66"/>
      <c r="O4337" s="66"/>
      <c r="P4337" s="66"/>
      <c r="Q4337" s="66"/>
      <c r="S4337" s="70"/>
      <c r="U4337" s="70"/>
      <c r="W4337" s="70"/>
      <c r="Y4337" s="70"/>
    </row>
    <row r="4338" spans="1:25" s="69" customFormat="1" x14ac:dyDescent="0.2">
      <c r="A4338" s="66" t="s">
        <v>20</v>
      </c>
      <c r="B4338" s="66" t="s">
        <v>24</v>
      </c>
      <c r="C4338" s="66" t="s">
        <v>25</v>
      </c>
      <c r="D4338" s="66" t="s">
        <v>318</v>
      </c>
      <c r="E4338" s="86">
        <f>+IF(ISNUMBER(DATA!J597),DATA!J597,"n/a")</f>
        <v>10896</v>
      </c>
      <c r="F4338" s="77">
        <f>+IF(ISNUMBER(DATA!K597),DATA!K597,"n/a")</f>
        <v>-1.1044067353562699E-2</v>
      </c>
      <c r="G4338" s="86">
        <f>+IF(ISNUMBER(DATA!T597),DATA!T597,"n/a")</f>
        <v>37520.910000000003</v>
      </c>
      <c r="H4338" s="77">
        <f>+IF(ISNUMBER(DATA!U597),DATA!U597,"n/a")</f>
        <v>-5.9214066400826004E-3</v>
      </c>
      <c r="I4338" s="86">
        <f>+IF(ISNUMBER(DATA!AD597),DATA!AD597,"n/a")</f>
        <v>73542.84</v>
      </c>
      <c r="J4338" s="77">
        <f>+IF(ISNUMBER(DATA!AE597),DATA!AE597,"n/a")</f>
        <v>-3.4741911714714802E-2</v>
      </c>
      <c r="K4338" s="86">
        <f>+IF(ISNUMBER(DATA!AN597),DATA!AN597,"n/a")</f>
        <v>127573.57</v>
      </c>
      <c r="L4338" s="77">
        <f>+IF(ISNUMBER(DATA!AO597),DATA!AO597,"n/a")</f>
        <v>3.86086501632181E-3</v>
      </c>
      <c r="M4338" s="66"/>
      <c r="N4338" s="66"/>
      <c r="O4338" s="66"/>
      <c r="P4338" s="66"/>
      <c r="Q4338" s="66"/>
      <c r="S4338" s="70"/>
      <c r="U4338" s="70"/>
      <c r="W4338" s="70"/>
      <c r="Y4338" s="70"/>
    </row>
    <row r="4339" spans="1:25" s="69" customFormat="1" x14ac:dyDescent="0.2">
      <c r="A4339" s="66" t="s">
        <v>20</v>
      </c>
      <c r="B4339" s="66" t="s">
        <v>24</v>
      </c>
      <c r="C4339" s="66" t="s">
        <v>25</v>
      </c>
      <c r="D4339" s="66" t="s">
        <v>344</v>
      </c>
      <c r="E4339" s="86">
        <f>+IF(ISNUMBER(DATA!J598),DATA!J598,"n/a")</f>
        <v>3005.01</v>
      </c>
      <c r="F4339" s="77">
        <f>+IF(ISNUMBER(DATA!K598),DATA!K598,"n/a")</f>
        <v>4.0252983144842297E-2</v>
      </c>
      <c r="G4339" s="86">
        <f>+IF(ISNUMBER(DATA!T598),DATA!T598,"n/a")</f>
        <v>9736.36</v>
      </c>
      <c r="H4339" s="77">
        <f>+IF(ISNUMBER(DATA!U598),DATA!U598,"n/a")</f>
        <v>-4.4547221821514799E-2</v>
      </c>
      <c r="I4339" s="86">
        <f>+IF(ISNUMBER(DATA!AD598),DATA!AD598,"n/a")</f>
        <v>18871.52</v>
      </c>
      <c r="J4339" s="77">
        <f>+IF(ISNUMBER(DATA!AE598),DATA!AE598,"n/a")</f>
        <v>-4.2288173439974097E-2</v>
      </c>
      <c r="K4339" s="86">
        <f>+IF(ISNUMBER(DATA!AN598),DATA!AN598,"n/a")</f>
        <v>33752.65</v>
      </c>
      <c r="L4339" s="77">
        <f>+IF(ISNUMBER(DATA!AO598),DATA!AO598,"n/a")</f>
        <v>-0.133490516509497</v>
      </c>
      <c r="M4339" s="66"/>
      <c r="N4339" s="66"/>
      <c r="O4339" s="66"/>
      <c r="P4339" s="66"/>
      <c r="Q4339" s="66"/>
      <c r="S4339" s="70"/>
      <c r="U4339" s="70"/>
      <c r="W4339" s="70"/>
      <c r="Y4339" s="70"/>
    </row>
    <row r="4340" spans="1:25" s="69" customFormat="1" x14ac:dyDescent="0.2">
      <c r="A4340" s="66" t="s">
        <v>20</v>
      </c>
      <c r="B4340" s="66" t="s">
        <v>24</v>
      </c>
      <c r="C4340" s="66" t="s">
        <v>25</v>
      </c>
      <c r="D4340" s="66" t="s">
        <v>345</v>
      </c>
      <c r="E4340" s="86">
        <f>+IF(ISNUMBER(DATA!J599),DATA!J599,"n/a")</f>
        <v>3463.5</v>
      </c>
      <c r="F4340" s="77">
        <f>+IF(ISNUMBER(DATA!K599),DATA!K599,"n/a")</f>
        <v>-0.13224413917165501</v>
      </c>
      <c r="G4340" s="86">
        <f>+IF(ISNUMBER(DATA!T599),DATA!T599,"n/a")</f>
        <v>11279.17</v>
      </c>
      <c r="H4340" s="77">
        <f>+IF(ISNUMBER(DATA!U599),DATA!U599,"n/a")</f>
        <v>-0.19699263001418199</v>
      </c>
      <c r="I4340" s="86">
        <f>+IF(ISNUMBER(DATA!AD599),DATA!AD599,"n/a")</f>
        <v>23026.81</v>
      </c>
      <c r="J4340" s="77">
        <f>+IF(ISNUMBER(DATA!AE599),DATA!AE599,"n/a")</f>
        <v>-7.8356180832116096E-2</v>
      </c>
      <c r="K4340" s="86">
        <f>+IF(ISNUMBER(DATA!AN599),DATA!AN599,"n/a")</f>
        <v>43385.53</v>
      </c>
      <c r="L4340" s="77">
        <f>+IF(ISNUMBER(DATA!AO599),DATA!AO599,"n/a")</f>
        <v>3.2164504677033101E-3</v>
      </c>
      <c r="M4340" s="66"/>
      <c r="N4340" s="66"/>
      <c r="O4340" s="66"/>
      <c r="P4340" s="66"/>
      <c r="Q4340" s="66"/>
      <c r="S4340" s="70"/>
      <c r="U4340" s="70"/>
      <c r="W4340" s="70"/>
      <c r="Y4340" s="70"/>
    </row>
    <row r="4341" spans="1:25" x14ac:dyDescent="0.2">
      <c r="E4341" s="100"/>
      <c r="F4341" s="102"/>
      <c r="G4341" s="100"/>
      <c r="H4341" s="102"/>
      <c r="I4341" s="100"/>
      <c r="J4341" s="102"/>
      <c r="K4341" s="100"/>
      <c r="L4341" s="102"/>
    </row>
    <row r="4342" spans="1:25" s="69" customFormat="1" x14ac:dyDescent="0.2">
      <c r="A4342" s="66" t="s">
        <v>20</v>
      </c>
      <c r="B4342" s="66" t="s">
        <v>24</v>
      </c>
      <c r="C4342" s="66" t="s">
        <v>10</v>
      </c>
      <c r="D4342" s="66" t="s">
        <v>271</v>
      </c>
      <c r="E4342" s="87">
        <f>+IF(ISNUMBER(DATA!L550),DATA!L550,"n/a")</f>
        <v>7.7810060351914796</v>
      </c>
      <c r="F4342" s="77">
        <f>+IF(ISNUMBER(DATA!M550),DATA!M550,"n/a")</f>
        <v>-2.2934529385148499E-2</v>
      </c>
      <c r="G4342" s="87">
        <f>+IF(ISNUMBER(DATA!V550),DATA!V550,"n/a")</f>
        <v>8.1058097819164701</v>
      </c>
      <c r="H4342" s="77">
        <f>+IF(ISNUMBER(DATA!W550),DATA!W550,"n/a")</f>
        <v>2.7313003017011998E-2</v>
      </c>
      <c r="I4342" s="87">
        <f>+IF(ISNUMBER(DATA!AF550),DATA!AF550,"n/a")</f>
        <v>8.1809527485463995</v>
      </c>
      <c r="J4342" s="77">
        <f>+IF(ISNUMBER(DATA!AG550),DATA!AG550,"n/a")</f>
        <v>6.1515757973934201E-2</v>
      </c>
      <c r="K4342" s="87">
        <f>+IF(ISNUMBER(DATA!AP550),DATA!AP550,"n/a")</f>
        <v>7.9526020807469102</v>
      </c>
      <c r="L4342" s="77">
        <f>+IF(ISNUMBER(DATA!AQ550),DATA!AQ550,"n/a")</f>
        <v>4.14129410234002E-2</v>
      </c>
      <c r="M4342" s="66"/>
      <c r="N4342" s="66"/>
      <c r="O4342" s="66"/>
      <c r="P4342" s="66"/>
      <c r="Q4342" s="66"/>
      <c r="S4342" s="70"/>
      <c r="U4342" s="70"/>
      <c r="W4342" s="70"/>
      <c r="Y4342" s="70"/>
    </row>
    <row r="4343" spans="1:25" s="69" customFormat="1" x14ac:dyDescent="0.2">
      <c r="A4343" s="66" t="s">
        <v>20</v>
      </c>
      <c r="B4343" s="66" t="s">
        <v>24</v>
      </c>
      <c r="C4343" s="66" t="s">
        <v>10</v>
      </c>
      <c r="D4343" s="66" t="s">
        <v>272</v>
      </c>
      <c r="E4343" s="87">
        <f>+IF(ISNUMBER(DATA!L551),DATA!L551,"n/a")</f>
        <v>16.027569481577501</v>
      </c>
      <c r="F4343" s="77">
        <f>+IF(ISNUMBER(DATA!M551),DATA!M551,"n/a")</f>
        <v>-7.3051905791133498E-3</v>
      </c>
      <c r="G4343" s="87">
        <f>+IF(ISNUMBER(DATA!V551),DATA!V551,"n/a")</f>
        <v>16.0454209238065</v>
      </c>
      <c r="H4343" s="77">
        <f>+IF(ISNUMBER(DATA!W551),DATA!W551,"n/a")</f>
        <v>-5.5805690842491698E-3</v>
      </c>
      <c r="I4343" s="87">
        <f>+IF(ISNUMBER(DATA!AF551),DATA!AF551,"n/a")</f>
        <v>15.825302613781201</v>
      </c>
      <c r="J4343" s="77">
        <f>+IF(ISNUMBER(DATA!AG551),DATA!AG551,"n/a")</f>
        <v>6.1138000528525201E-3</v>
      </c>
      <c r="K4343" s="87">
        <f>+IF(ISNUMBER(DATA!AP551),DATA!AP551,"n/a")</f>
        <v>15.8823339533379</v>
      </c>
      <c r="L4343" s="77">
        <f>+IF(ISNUMBER(DATA!AQ551),DATA!AQ551,"n/a")</f>
        <v>6.1647330275270704E-3</v>
      </c>
      <c r="M4343" s="66"/>
      <c r="N4343" s="66"/>
      <c r="O4343" s="66"/>
      <c r="P4343" s="66"/>
      <c r="Q4343" s="66"/>
      <c r="S4343" s="70"/>
      <c r="U4343" s="70"/>
      <c r="W4343" s="70"/>
      <c r="Y4343" s="70"/>
    </row>
    <row r="4344" spans="1:25" s="69" customFormat="1" x14ac:dyDescent="0.2">
      <c r="A4344" s="66" t="s">
        <v>20</v>
      </c>
      <c r="B4344" s="66" t="s">
        <v>24</v>
      </c>
      <c r="C4344" s="66" t="s">
        <v>10</v>
      </c>
      <c r="D4344" s="66" t="s">
        <v>273</v>
      </c>
      <c r="E4344" s="87">
        <f>+IF(ISNUMBER(DATA!L552),DATA!L552,"n/a")</f>
        <v>8.1698642022329508</v>
      </c>
      <c r="F4344" s="77">
        <f>+IF(ISNUMBER(DATA!M552),DATA!M552,"n/a")</f>
        <v>2.5402761945236701E-2</v>
      </c>
      <c r="G4344" s="87">
        <f>+IF(ISNUMBER(DATA!V552),DATA!V552,"n/a")</f>
        <v>8.1169836747278801</v>
      </c>
      <c r="H4344" s="77">
        <f>+IF(ISNUMBER(DATA!W552),DATA!W552,"n/a")</f>
        <v>2.0058596147190001E-2</v>
      </c>
      <c r="I4344" s="87">
        <f>+IF(ISNUMBER(DATA!AF552),DATA!AF552,"n/a")</f>
        <v>8.1733075449975292</v>
      </c>
      <c r="J4344" s="77">
        <f>+IF(ISNUMBER(DATA!AG552),DATA!AG552,"n/a")</f>
        <v>6.22638301509933E-3</v>
      </c>
      <c r="K4344" s="87">
        <f>+IF(ISNUMBER(DATA!AP552),DATA!AP552,"n/a")</f>
        <v>8.1489643146745898</v>
      </c>
      <c r="L4344" s="77">
        <f>+IF(ISNUMBER(DATA!AQ552),DATA!AQ552,"n/a")</f>
        <v>-0.10485356089992399</v>
      </c>
      <c r="M4344" s="66"/>
      <c r="N4344" s="66"/>
      <c r="O4344" s="66"/>
      <c r="P4344" s="66"/>
      <c r="Q4344" s="66"/>
      <c r="S4344" s="70"/>
      <c r="U4344" s="70"/>
      <c r="W4344" s="70"/>
      <c r="Y4344" s="70"/>
    </row>
    <row r="4345" spans="1:25" s="69" customFormat="1" x14ac:dyDescent="0.2">
      <c r="A4345" s="66" t="s">
        <v>20</v>
      </c>
      <c r="B4345" s="66" t="s">
        <v>24</v>
      </c>
      <c r="C4345" s="66" t="s">
        <v>10</v>
      </c>
      <c r="D4345" s="66" t="s">
        <v>274</v>
      </c>
      <c r="E4345" s="87">
        <f>+IF(ISNUMBER(DATA!L553),DATA!L553,"n/a")</f>
        <v>16.5956439915904</v>
      </c>
      <c r="F4345" s="77">
        <f>+IF(ISNUMBER(DATA!M553),DATA!M553,"n/a")</f>
        <v>1.6283628189519402E-2</v>
      </c>
      <c r="G4345" s="87">
        <f>+IF(ISNUMBER(DATA!V553),DATA!V553,"n/a")</f>
        <v>16.595463598586399</v>
      </c>
      <c r="H4345" s="77">
        <f>+IF(ISNUMBER(DATA!W553),DATA!W553,"n/a")</f>
        <v>1.6921075384580299E-2</v>
      </c>
      <c r="I4345" s="87">
        <f>+IF(ISNUMBER(DATA!AF553),DATA!AF553,"n/a")</f>
        <v>16.322362054502801</v>
      </c>
      <c r="J4345" s="77">
        <f>+IF(ISNUMBER(DATA!AG553),DATA!AG553,"n/a")</f>
        <v>1.1735929645374401E-2</v>
      </c>
      <c r="K4345" s="87">
        <f>+IF(ISNUMBER(DATA!AP553),DATA!AP553,"n/a")</f>
        <v>16.4018368049123</v>
      </c>
      <c r="L4345" s="77">
        <f>+IF(ISNUMBER(DATA!AQ553),DATA!AQ553,"n/a")</f>
        <v>9.2030772641542996E-3</v>
      </c>
      <c r="M4345" s="66"/>
      <c r="N4345" s="66"/>
      <c r="O4345" s="66"/>
      <c r="P4345" s="66"/>
      <c r="Q4345" s="66"/>
      <c r="S4345" s="70"/>
      <c r="U4345" s="70"/>
      <c r="W4345" s="70"/>
      <c r="Y4345" s="70"/>
    </row>
    <row r="4346" spans="1:25" s="69" customFormat="1" x14ac:dyDescent="0.2">
      <c r="A4346" s="66" t="s">
        <v>20</v>
      </c>
      <c r="B4346" s="66" t="s">
        <v>24</v>
      </c>
      <c r="C4346" s="66" t="s">
        <v>10</v>
      </c>
      <c r="D4346" s="66" t="s">
        <v>275</v>
      </c>
      <c r="E4346" s="87">
        <f>+IF(ISNUMBER(DATA!L554),DATA!L554,"n/a")</f>
        <v>8.3330066273422094</v>
      </c>
      <c r="F4346" s="77">
        <f>+IF(ISNUMBER(DATA!M554),DATA!M554,"n/a")</f>
        <v>-0.19340642201323799</v>
      </c>
      <c r="G4346" s="87">
        <f>+IF(ISNUMBER(DATA!V554),DATA!V554,"n/a")</f>
        <v>9.6085783903494804</v>
      </c>
      <c r="H4346" s="77">
        <f>+IF(ISNUMBER(DATA!W554),DATA!W554,"n/a")</f>
        <v>-9.3516316777322001E-2</v>
      </c>
      <c r="I4346" s="87">
        <f>+IF(ISNUMBER(DATA!AF554),DATA!AF554,"n/a")</f>
        <v>10.1927371037249</v>
      </c>
      <c r="J4346" s="77">
        <f>+IF(ISNUMBER(DATA!AG554),DATA!AG554,"n/a")</f>
        <v>-8.0521219384894094E-2</v>
      </c>
      <c r="K4346" s="87">
        <f>+IF(ISNUMBER(DATA!AP554),DATA!AP554,"n/a")</f>
        <v>10.1725350236306</v>
      </c>
      <c r="L4346" s="77">
        <f>+IF(ISNUMBER(DATA!AQ554),DATA!AQ554,"n/a")</f>
        <v>-8.0459099476170901E-2</v>
      </c>
      <c r="M4346" s="66"/>
      <c r="N4346" s="66"/>
      <c r="O4346" s="66"/>
      <c r="P4346" s="66"/>
      <c r="Q4346" s="66"/>
      <c r="S4346" s="70"/>
      <c r="U4346" s="70"/>
      <c r="W4346" s="70"/>
      <c r="Y4346" s="70"/>
    </row>
    <row r="4347" spans="1:25" s="69" customFormat="1" x14ac:dyDescent="0.2">
      <c r="A4347" s="66" t="s">
        <v>20</v>
      </c>
      <c r="B4347" s="66" t="s">
        <v>24</v>
      </c>
      <c r="C4347" s="66" t="s">
        <v>10</v>
      </c>
      <c r="D4347" s="66" t="s">
        <v>276</v>
      </c>
      <c r="E4347" s="87">
        <f>+IF(ISNUMBER(DATA!L555),DATA!L555,"n/a")</f>
        <v>5.1189524606223404</v>
      </c>
      <c r="F4347" s="77">
        <f>+IF(ISNUMBER(DATA!M555),DATA!M555,"n/a")</f>
        <v>5.7938749533522502E-2</v>
      </c>
      <c r="G4347" s="87">
        <f>+IF(ISNUMBER(DATA!V555),DATA!V555,"n/a")</f>
        <v>5.24366677826439</v>
      </c>
      <c r="H4347" s="77">
        <f>+IF(ISNUMBER(DATA!W555),DATA!W555,"n/a")</f>
        <v>7.2206458373763702E-2</v>
      </c>
      <c r="I4347" s="87">
        <f>+IF(ISNUMBER(DATA!AF555),DATA!AF555,"n/a")</f>
        <v>5.22969394315977</v>
      </c>
      <c r="J4347" s="77">
        <f>+IF(ISNUMBER(DATA!AG555),DATA!AG555,"n/a")</f>
        <v>3.9289251889294399E-2</v>
      </c>
      <c r="K4347" s="87">
        <f>+IF(ISNUMBER(DATA!AP555),DATA!AP555,"n/a")</f>
        <v>4.9892286869469702</v>
      </c>
      <c r="L4347" s="77">
        <f>+IF(ISNUMBER(DATA!AQ555),DATA!AQ555,"n/a")</f>
        <v>-0.17178222521692499</v>
      </c>
      <c r="M4347" s="66"/>
      <c r="N4347" s="66"/>
      <c r="O4347" s="66"/>
      <c r="P4347" s="66"/>
      <c r="Q4347" s="66"/>
      <c r="S4347" s="70"/>
      <c r="U4347" s="70"/>
      <c r="W4347" s="70"/>
      <c r="Y4347" s="70"/>
    </row>
    <row r="4348" spans="1:25" s="69" customFormat="1" x14ac:dyDescent="0.2">
      <c r="A4348" s="66" t="s">
        <v>20</v>
      </c>
      <c r="B4348" s="66" t="s">
        <v>24</v>
      </c>
      <c r="C4348" s="66" t="s">
        <v>10</v>
      </c>
      <c r="D4348" s="66" t="s">
        <v>277</v>
      </c>
      <c r="E4348" s="87">
        <f>+IF(ISNUMBER(DATA!L556),DATA!L556,"n/a")</f>
        <v>13.2737645089076</v>
      </c>
      <c r="F4348" s="77">
        <f>+IF(ISNUMBER(DATA!M556),DATA!M556,"n/a")</f>
        <v>-7.0061674081122405E-2</v>
      </c>
      <c r="G4348" s="87">
        <f>+IF(ISNUMBER(DATA!V556),DATA!V556,"n/a")</f>
        <v>13.227815653404001</v>
      </c>
      <c r="H4348" s="77">
        <f>+IF(ISNUMBER(DATA!W556),DATA!W556,"n/a")</f>
        <v>-5.1694725139925297E-2</v>
      </c>
      <c r="I4348" s="87">
        <f>+IF(ISNUMBER(DATA!AF556),DATA!AF556,"n/a")</f>
        <v>13.5027955339977</v>
      </c>
      <c r="J4348" s="77">
        <f>+IF(ISNUMBER(DATA!AG556),DATA!AG556,"n/a")</f>
        <v>-3.0369761228790901E-2</v>
      </c>
      <c r="K4348" s="87">
        <f>+IF(ISNUMBER(DATA!AP556),DATA!AP556,"n/a")</f>
        <v>14.031599288441299</v>
      </c>
      <c r="L4348" s="77">
        <f>+IF(ISNUMBER(DATA!AQ556),DATA!AQ556,"n/a")</f>
        <v>-2.0731380629799498E-3</v>
      </c>
      <c r="M4348" s="66"/>
      <c r="N4348" s="66"/>
      <c r="O4348" s="66"/>
      <c r="P4348" s="66"/>
      <c r="Q4348" s="66"/>
      <c r="S4348" s="70"/>
      <c r="U4348" s="70"/>
      <c r="W4348" s="70"/>
      <c r="Y4348" s="70"/>
    </row>
    <row r="4349" spans="1:25" s="69" customFormat="1" x14ac:dyDescent="0.2">
      <c r="A4349" s="66" t="s">
        <v>20</v>
      </c>
      <c r="B4349" s="66" t="s">
        <v>24</v>
      </c>
      <c r="C4349" s="66" t="s">
        <v>10</v>
      </c>
      <c r="D4349" s="66" t="s">
        <v>278</v>
      </c>
      <c r="E4349" s="87">
        <f>+IF(ISNUMBER(DATA!L557),DATA!L557,"n/a")</f>
        <v>8.6908680842518304</v>
      </c>
      <c r="F4349" s="77">
        <f>+IF(ISNUMBER(DATA!M557),DATA!M557,"n/a")</f>
        <v>-5.2337440091607103E-2</v>
      </c>
      <c r="G4349" s="87">
        <f>+IF(ISNUMBER(DATA!V557),DATA!V557,"n/a")</f>
        <v>8.6651830835447896</v>
      </c>
      <c r="H4349" s="77">
        <f>+IF(ISNUMBER(DATA!W557),DATA!W557,"n/a")</f>
        <v>-0.199563713985835</v>
      </c>
      <c r="I4349" s="87">
        <f>+IF(ISNUMBER(DATA!AF557),DATA!AF557,"n/a")</f>
        <v>9.3337824723263996</v>
      </c>
      <c r="J4349" s="77">
        <f>+IF(ISNUMBER(DATA!AG557),DATA!AG557,"n/a")</f>
        <v>-0.19891688243150801</v>
      </c>
      <c r="K4349" s="87">
        <f>+IF(ISNUMBER(DATA!AP557),DATA!AP557,"n/a")</f>
        <v>9.9238545133685303</v>
      </c>
      <c r="L4349" s="77">
        <f>+IF(ISNUMBER(DATA!AQ557),DATA!AQ557,"n/a")</f>
        <v>-0.15161945407113001</v>
      </c>
      <c r="M4349" s="66"/>
      <c r="N4349" s="66"/>
      <c r="O4349" s="66"/>
      <c r="P4349" s="66"/>
      <c r="Q4349" s="66"/>
      <c r="S4349" s="70"/>
      <c r="U4349" s="70"/>
      <c r="W4349" s="70"/>
      <c r="Y4349" s="70"/>
    </row>
    <row r="4350" spans="1:25" s="69" customFormat="1" x14ac:dyDescent="0.2">
      <c r="A4350" s="66" t="s">
        <v>20</v>
      </c>
      <c r="B4350" s="66" t="s">
        <v>24</v>
      </c>
      <c r="C4350" s="66" t="s">
        <v>10</v>
      </c>
      <c r="D4350" s="66" t="s">
        <v>279</v>
      </c>
      <c r="E4350" s="87">
        <f>+IF(ISNUMBER(DATA!L558),DATA!L558,"n/a")</f>
        <v>14.669170848856201</v>
      </c>
      <c r="F4350" s="77">
        <f>+IF(ISNUMBER(DATA!M558),DATA!M558,"n/a")</f>
        <v>0.23310784436770501</v>
      </c>
      <c r="G4350" s="87">
        <f>+IF(ISNUMBER(DATA!V558),DATA!V558,"n/a")</f>
        <v>14.723368903866</v>
      </c>
      <c r="H4350" s="77">
        <f>+IF(ISNUMBER(DATA!W558),DATA!W558,"n/a")</f>
        <v>0.176052186686357</v>
      </c>
      <c r="I4350" s="87">
        <f>+IF(ISNUMBER(DATA!AF558),DATA!AF558,"n/a")</f>
        <v>14.487802725991999</v>
      </c>
      <c r="J4350" s="77">
        <f>+IF(ISNUMBER(DATA!AG558),DATA!AG558,"n/a")</f>
        <v>0.12308288616815</v>
      </c>
      <c r="K4350" s="87">
        <f>+IF(ISNUMBER(DATA!AP558),DATA!AP558,"n/a")</f>
        <v>14.185698714676301</v>
      </c>
      <c r="L4350" s="77">
        <f>+IF(ISNUMBER(DATA!AQ558),DATA!AQ558,"n/a")</f>
        <v>0.174719643736723</v>
      </c>
      <c r="M4350" s="66"/>
      <c r="N4350" s="66"/>
      <c r="O4350" s="66"/>
      <c r="P4350" s="66"/>
      <c r="Q4350" s="66"/>
      <c r="S4350" s="70"/>
      <c r="U4350" s="70"/>
      <c r="W4350" s="70"/>
      <c r="Y4350" s="70"/>
    </row>
    <row r="4351" spans="1:25" s="69" customFormat="1" x14ac:dyDescent="0.2">
      <c r="A4351" s="66" t="s">
        <v>20</v>
      </c>
      <c r="B4351" s="66" t="s">
        <v>24</v>
      </c>
      <c r="C4351" s="66" t="s">
        <v>10</v>
      </c>
      <c r="D4351" s="66" t="s">
        <v>280</v>
      </c>
      <c r="E4351" s="87">
        <f>+IF(ISNUMBER(DATA!L559),DATA!L559,"n/a")</f>
        <v>9.8161646078643905</v>
      </c>
      <c r="F4351" s="77">
        <f>+IF(ISNUMBER(DATA!M559),DATA!M559,"n/a")</f>
        <v>-0.12438089820663201</v>
      </c>
      <c r="G4351" s="87">
        <f>+IF(ISNUMBER(DATA!V559),DATA!V559,"n/a")</f>
        <v>9.7007328537493507</v>
      </c>
      <c r="H4351" s="77">
        <f>+IF(ISNUMBER(DATA!W559),DATA!W559,"n/a")</f>
        <v>-0.146934290478101</v>
      </c>
      <c r="I4351" s="87">
        <f>+IF(ISNUMBER(DATA!AF559),DATA!AF559,"n/a")</f>
        <v>9.81501182667294</v>
      </c>
      <c r="J4351" s="77">
        <f>+IF(ISNUMBER(DATA!AG559),DATA!AG559,"n/a")</f>
        <v>-0.13676790806434</v>
      </c>
      <c r="K4351" s="87">
        <f>+IF(ISNUMBER(DATA!AP559),DATA!AP559,"n/a")</f>
        <v>10.527537457579101</v>
      </c>
      <c r="L4351" s="77">
        <f>+IF(ISNUMBER(DATA!AQ559),DATA!AQ559,"n/a")</f>
        <v>-7.1621476908252199E-2</v>
      </c>
      <c r="M4351" s="66"/>
      <c r="N4351" s="66"/>
      <c r="O4351" s="66"/>
      <c r="P4351" s="66"/>
      <c r="Q4351" s="66"/>
      <c r="S4351" s="70"/>
      <c r="U4351" s="70"/>
      <c r="W4351" s="70"/>
      <c r="Y4351" s="70"/>
    </row>
    <row r="4352" spans="1:25" s="69" customFormat="1" x14ac:dyDescent="0.2">
      <c r="A4352" s="66" t="s">
        <v>20</v>
      </c>
      <c r="B4352" s="66" t="s">
        <v>24</v>
      </c>
      <c r="C4352" s="66" t="s">
        <v>10</v>
      </c>
      <c r="D4352" s="66" t="s">
        <v>281</v>
      </c>
      <c r="E4352" s="87">
        <f>+IF(ISNUMBER(DATA!L560),DATA!L560,"n/a")</f>
        <v>9.55382402680533</v>
      </c>
      <c r="F4352" s="77">
        <f>+IF(ISNUMBER(DATA!M560),DATA!M560,"n/a")</f>
        <v>-1.9345561949850199E-2</v>
      </c>
      <c r="G4352" s="87">
        <f>+IF(ISNUMBER(DATA!V560),DATA!V560,"n/a")</f>
        <v>9.4302059752758005</v>
      </c>
      <c r="H4352" s="77">
        <f>+IF(ISNUMBER(DATA!W560),DATA!W560,"n/a")</f>
        <v>-2.8183109199996701E-2</v>
      </c>
      <c r="I4352" s="87">
        <f>+IF(ISNUMBER(DATA!AF560),DATA!AF560,"n/a")</f>
        <v>9.5642117586880495</v>
      </c>
      <c r="J4352" s="77">
        <f>+IF(ISNUMBER(DATA!AG560),DATA!AG560,"n/a")</f>
        <v>-2.60878081828229E-2</v>
      </c>
      <c r="K4352" s="87">
        <f>+IF(ISNUMBER(DATA!AP560),DATA!AP560,"n/a")</f>
        <v>9.7371993294290498</v>
      </c>
      <c r="L4352" s="77">
        <f>+IF(ISNUMBER(DATA!AQ560),DATA!AQ560,"n/a")</f>
        <v>-3.8896502182900701E-2</v>
      </c>
      <c r="M4352" s="66"/>
      <c r="N4352" s="66"/>
      <c r="O4352" s="66"/>
      <c r="P4352" s="66"/>
      <c r="Q4352" s="66"/>
      <c r="S4352" s="70"/>
      <c r="U4352" s="70"/>
      <c r="W4352" s="70"/>
      <c r="Y4352" s="70"/>
    </row>
    <row r="4353" spans="1:25" s="69" customFormat="1" x14ac:dyDescent="0.2">
      <c r="A4353" s="66" t="s">
        <v>20</v>
      </c>
      <c r="B4353" s="66" t="s">
        <v>24</v>
      </c>
      <c r="C4353" s="66" t="s">
        <v>10</v>
      </c>
      <c r="D4353" s="66" t="s">
        <v>282</v>
      </c>
      <c r="E4353" s="87">
        <f>+IF(ISNUMBER(DATA!L561),DATA!L561,"n/a")</f>
        <v>11.777016861508301</v>
      </c>
      <c r="F4353" s="77">
        <f>+IF(ISNUMBER(DATA!M561),DATA!M561,"n/a")</f>
        <v>-2.2544044260206998E-3</v>
      </c>
      <c r="G4353" s="87">
        <f>+IF(ISNUMBER(DATA!V561),DATA!V561,"n/a")</f>
        <v>11.8412047458022</v>
      </c>
      <c r="H4353" s="77">
        <f>+IF(ISNUMBER(DATA!W561),DATA!W561,"n/a")</f>
        <v>-8.3359338193794898E-3</v>
      </c>
      <c r="I4353" s="87">
        <f>+IF(ISNUMBER(DATA!AF561),DATA!AF561,"n/a")</f>
        <v>11.535649288265899</v>
      </c>
      <c r="J4353" s="77">
        <f>+IF(ISNUMBER(DATA!AG561),DATA!AG561,"n/a")</f>
        <v>-7.3326172902982902E-3</v>
      </c>
      <c r="K4353" s="87">
        <f>+IF(ISNUMBER(DATA!AP561),DATA!AP561,"n/a")</f>
        <v>11.2499437421774</v>
      </c>
      <c r="L4353" s="77">
        <f>+IF(ISNUMBER(DATA!AQ561),DATA!AQ561,"n/a")</f>
        <v>-3.4838557758418397E-2</v>
      </c>
      <c r="M4353" s="66"/>
      <c r="N4353" s="66"/>
      <c r="O4353" s="66"/>
      <c r="P4353" s="66"/>
      <c r="Q4353" s="66"/>
      <c r="S4353" s="70"/>
      <c r="U4353" s="70"/>
      <c r="W4353" s="70"/>
      <c r="Y4353" s="70"/>
    </row>
    <row r="4354" spans="1:25" s="69" customFormat="1" x14ac:dyDescent="0.2">
      <c r="A4354" s="66" t="s">
        <v>20</v>
      </c>
      <c r="B4354" s="66" t="s">
        <v>24</v>
      </c>
      <c r="C4354" s="66" t="s">
        <v>10</v>
      </c>
      <c r="D4354" s="66" t="s">
        <v>283</v>
      </c>
      <c r="E4354" s="87">
        <f>+IF(ISNUMBER(DATA!L562),DATA!L562,"n/a")</f>
        <v>11.6375281467321</v>
      </c>
      <c r="F4354" s="77">
        <f>+IF(ISNUMBER(DATA!M562),DATA!M562,"n/a")</f>
        <v>0.12666165247174399</v>
      </c>
      <c r="G4354" s="87">
        <f>+IF(ISNUMBER(DATA!V562),DATA!V562,"n/a")</f>
        <v>11.529245222158499</v>
      </c>
      <c r="H4354" s="77">
        <f>+IF(ISNUMBER(DATA!W562),DATA!W562,"n/a")</f>
        <v>9.5513417777194895E-2</v>
      </c>
      <c r="I4354" s="87">
        <f>+IF(ISNUMBER(DATA!AF562),DATA!AF562,"n/a")</f>
        <v>11.7636302558238</v>
      </c>
      <c r="J4354" s="77">
        <f>+IF(ISNUMBER(DATA!AG562),DATA!AG562,"n/a")</f>
        <v>0.12830676506049801</v>
      </c>
      <c r="K4354" s="87">
        <f>+IF(ISNUMBER(DATA!AP562),DATA!AP562,"n/a")</f>
        <v>11.1947441724675</v>
      </c>
      <c r="L4354" s="77">
        <f>+IF(ISNUMBER(DATA!AQ562),DATA!AQ562,"n/a")</f>
        <v>4.5044705694076002E-2</v>
      </c>
      <c r="M4354" s="66"/>
      <c r="N4354" s="66"/>
      <c r="O4354" s="66"/>
      <c r="P4354" s="66"/>
      <c r="Q4354" s="66"/>
      <c r="S4354" s="70"/>
      <c r="U4354" s="70"/>
      <c r="W4354" s="70"/>
      <c r="Y4354" s="70"/>
    </row>
    <row r="4355" spans="1:25" s="69" customFormat="1" x14ac:dyDescent="0.2">
      <c r="A4355" s="66" t="s">
        <v>20</v>
      </c>
      <c r="B4355" s="66" t="s">
        <v>24</v>
      </c>
      <c r="C4355" s="66" t="s">
        <v>10</v>
      </c>
      <c r="D4355" s="66" t="s">
        <v>284</v>
      </c>
      <c r="E4355" s="87">
        <f>+IF(ISNUMBER(DATA!L563),DATA!L563,"n/a")</f>
        <v>11.1209063354772</v>
      </c>
      <c r="F4355" s="77">
        <f>+IF(ISNUMBER(DATA!M563),DATA!M563,"n/a")</f>
        <v>1.0783766230266199E-3</v>
      </c>
      <c r="G4355" s="87">
        <f>+IF(ISNUMBER(DATA!V563),DATA!V563,"n/a")</f>
        <v>11.277062628000801</v>
      </c>
      <c r="H4355" s="77">
        <f>+IF(ISNUMBER(DATA!W563),DATA!W563,"n/a")</f>
        <v>1.3157547189013701E-2</v>
      </c>
      <c r="I4355" s="87">
        <f>+IF(ISNUMBER(DATA!AF563),DATA!AF563,"n/a")</f>
        <v>11.409542451278099</v>
      </c>
      <c r="J4355" s="77">
        <f>+IF(ISNUMBER(DATA!AG563),DATA!AG563,"n/a")</f>
        <v>1.7189010315122301E-2</v>
      </c>
      <c r="K4355" s="87">
        <f>+IF(ISNUMBER(DATA!AP563),DATA!AP563,"n/a")</f>
        <v>11.308083619908899</v>
      </c>
      <c r="L4355" s="77">
        <f>+IF(ISNUMBER(DATA!AQ563),DATA!AQ563,"n/a")</f>
        <v>-3.9279908416196802E-4</v>
      </c>
      <c r="M4355" s="66"/>
      <c r="N4355" s="66"/>
      <c r="O4355" s="66"/>
      <c r="P4355" s="66"/>
      <c r="Q4355" s="66"/>
      <c r="S4355" s="70"/>
      <c r="U4355" s="70"/>
      <c r="W4355" s="70"/>
      <c r="Y4355" s="70"/>
    </row>
    <row r="4356" spans="1:25" s="69" customFormat="1" x14ac:dyDescent="0.2">
      <c r="A4356" s="66" t="s">
        <v>20</v>
      </c>
      <c r="B4356" s="66" t="s">
        <v>24</v>
      </c>
      <c r="C4356" s="66" t="s">
        <v>10</v>
      </c>
      <c r="D4356" s="66" t="s">
        <v>285</v>
      </c>
      <c r="E4356" s="87">
        <f>+IF(ISNUMBER(DATA!L564),DATA!L564,"n/a")</f>
        <v>9.9207755252962109</v>
      </c>
      <c r="F4356" s="77">
        <f>+IF(ISNUMBER(DATA!M564),DATA!M564,"n/a")</f>
        <v>-2.5424878216425601E-2</v>
      </c>
      <c r="G4356" s="87">
        <f>+IF(ISNUMBER(DATA!V564),DATA!V564,"n/a")</f>
        <v>10.2028160703494</v>
      </c>
      <c r="H4356" s="77">
        <f>+IF(ISNUMBER(DATA!W564),DATA!W564,"n/a")</f>
        <v>1.01470682329806E-2</v>
      </c>
      <c r="I4356" s="87">
        <f>+IF(ISNUMBER(DATA!AF564),DATA!AF564,"n/a")</f>
        <v>10.176531229575399</v>
      </c>
      <c r="J4356" s="77">
        <f>+IF(ISNUMBER(DATA!AG564),DATA!AG564,"n/a")</f>
        <v>-6.2741083412371597E-3</v>
      </c>
      <c r="K4356" s="87">
        <f>+IF(ISNUMBER(DATA!AP564),DATA!AP564,"n/a")</f>
        <v>10.756314531111</v>
      </c>
      <c r="L4356" s="77">
        <f>+IF(ISNUMBER(DATA!AQ564),DATA!AQ564,"n/a")</f>
        <v>8.6724177518831394E-2</v>
      </c>
      <c r="M4356" s="66"/>
      <c r="N4356" s="66"/>
      <c r="O4356" s="66"/>
      <c r="P4356" s="66"/>
      <c r="Q4356" s="66"/>
      <c r="S4356" s="70"/>
      <c r="U4356" s="70"/>
      <c r="W4356" s="70"/>
      <c r="Y4356" s="70"/>
    </row>
    <row r="4357" spans="1:25" s="69" customFormat="1" x14ac:dyDescent="0.2">
      <c r="A4357" s="66" t="s">
        <v>20</v>
      </c>
      <c r="B4357" s="66" t="s">
        <v>24</v>
      </c>
      <c r="C4357" s="66" t="s">
        <v>10</v>
      </c>
      <c r="D4357" s="66" t="s">
        <v>286</v>
      </c>
      <c r="E4357" s="87">
        <f>+IF(ISNUMBER(DATA!L565),DATA!L565,"n/a")</f>
        <v>6.4663500153957996</v>
      </c>
      <c r="F4357" s="77">
        <f>+IF(ISNUMBER(DATA!M565),DATA!M565,"n/a")</f>
        <v>-1.8221573802957199E-2</v>
      </c>
      <c r="G4357" s="87">
        <f>+IF(ISNUMBER(DATA!V565),DATA!V565,"n/a")</f>
        <v>6.4178138717748201</v>
      </c>
      <c r="H4357" s="77">
        <f>+IF(ISNUMBER(DATA!W565),DATA!W565,"n/a")</f>
        <v>-6.2245911123246802E-4</v>
      </c>
      <c r="I4357" s="87">
        <f>+IF(ISNUMBER(DATA!AF565),DATA!AF565,"n/a")</f>
        <v>6.3791739862933401</v>
      </c>
      <c r="J4357" s="77">
        <f>+IF(ISNUMBER(DATA!AG565),DATA!AG565,"n/a")</f>
        <v>2.1237194410035801E-2</v>
      </c>
      <c r="K4357" s="87">
        <f>+IF(ISNUMBER(DATA!AP565),DATA!AP565,"n/a")</f>
        <v>6.3500016291923798</v>
      </c>
      <c r="L4357" s="77">
        <f>+IF(ISNUMBER(DATA!AQ565),DATA!AQ565,"n/a")</f>
        <v>-5.0363464606937997E-2</v>
      </c>
      <c r="M4357" s="66"/>
      <c r="N4357" s="66"/>
      <c r="O4357" s="66"/>
      <c r="P4357" s="66"/>
      <c r="Q4357" s="66"/>
      <c r="S4357" s="70"/>
      <c r="U4357" s="70"/>
      <c r="W4357" s="70"/>
      <c r="Y4357" s="70"/>
    </row>
    <row r="4358" spans="1:25" s="69" customFormat="1" x14ac:dyDescent="0.2">
      <c r="A4358" s="66" t="s">
        <v>20</v>
      </c>
      <c r="B4358" s="66" t="s">
        <v>24</v>
      </c>
      <c r="C4358" s="66" t="s">
        <v>10</v>
      </c>
      <c r="D4358" s="66" t="s">
        <v>287</v>
      </c>
      <c r="E4358" s="87">
        <f>+IF(ISNUMBER(DATA!L566),DATA!L566,"n/a")</f>
        <v>9.2880340925069298</v>
      </c>
      <c r="F4358" s="77">
        <f>+IF(ISNUMBER(DATA!M566),DATA!M566,"n/a")</f>
        <v>-3.6496903220247102E-2</v>
      </c>
      <c r="G4358" s="87">
        <f>+IF(ISNUMBER(DATA!V566),DATA!V566,"n/a")</f>
        <v>10.695535974359199</v>
      </c>
      <c r="H4358" s="77">
        <f>+IF(ISNUMBER(DATA!W566),DATA!W566,"n/a")</f>
        <v>0.108501580295306</v>
      </c>
      <c r="I4358" s="87">
        <f>+IF(ISNUMBER(DATA!AF566),DATA!AF566,"n/a")</f>
        <v>10.810443729890199</v>
      </c>
      <c r="J4358" s="77">
        <f>+IF(ISNUMBER(DATA!AG566),DATA!AG566,"n/a")</f>
        <v>0.159514597867014</v>
      </c>
      <c r="K4358" s="87">
        <f>+IF(ISNUMBER(DATA!AP566),DATA!AP566,"n/a")</f>
        <v>10.294910649130999</v>
      </c>
      <c r="L4358" s="77">
        <f>+IF(ISNUMBER(DATA!AQ566),DATA!AQ566,"n/a")</f>
        <v>0.133989658459024</v>
      </c>
      <c r="M4358" s="66"/>
      <c r="N4358" s="66"/>
      <c r="O4358" s="66"/>
      <c r="P4358" s="66"/>
      <c r="Q4358" s="66"/>
      <c r="S4358" s="70"/>
      <c r="U4358" s="70"/>
      <c r="W4358" s="70"/>
      <c r="Y4358" s="70"/>
    </row>
    <row r="4359" spans="1:25" s="69" customFormat="1" x14ac:dyDescent="0.2">
      <c r="A4359" s="66" t="s">
        <v>20</v>
      </c>
      <c r="B4359" s="66" t="s">
        <v>24</v>
      </c>
      <c r="C4359" s="66" t="s">
        <v>10</v>
      </c>
      <c r="D4359" s="66" t="s">
        <v>288</v>
      </c>
      <c r="E4359" s="87">
        <f>+IF(ISNUMBER(DATA!L567),DATA!L567,"n/a")</f>
        <v>11.3867566165023</v>
      </c>
      <c r="F4359" s="77">
        <f>+IF(ISNUMBER(DATA!M567),DATA!M567,"n/a")</f>
        <v>-6.4327522091139594E-2</v>
      </c>
      <c r="G4359" s="87">
        <f>+IF(ISNUMBER(DATA!V567),DATA!V567,"n/a")</f>
        <v>11.786820662818901</v>
      </c>
      <c r="H4359" s="77">
        <f>+IF(ISNUMBER(DATA!W567),DATA!W567,"n/a")</f>
        <v>-5.1327402245816799E-2</v>
      </c>
      <c r="I4359" s="87">
        <f>+IF(ISNUMBER(DATA!AF567),DATA!AF567,"n/a")</f>
        <v>11.762421936933199</v>
      </c>
      <c r="J4359" s="77">
        <f>+IF(ISNUMBER(DATA!AG567),DATA!AG567,"n/a")</f>
        <v>-4.4685955291334102E-2</v>
      </c>
      <c r="K4359" s="87">
        <f>+IF(ISNUMBER(DATA!AP567),DATA!AP567,"n/a")</f>
        <v>11.797354600692801</v>
      </c>
      <c r="L4359" s="77">
        <f>+IF(ISNUMBER(DATA!AQ567),DATA!AQ567,"n/a")</f>
        <v>-3.3998951444424899E-2</v>
      </c>
      <c r="M4359" s="66"/>
      <c r="N4359" s="66"/>
      <c r="O4359" s="66"/>
      <c r="P4359" s="66"/>
      <c r="Q4359" s="66"/>
      <c r="S4359" s="70"/>
      <c r="U4359" s="70"/>
      <c r="W4359" s="70"/>
      <c r="Y4359" s="70"/>
    </row>
    <row r="4360" spans="1:25" s="69" customFormat="1" x14ac:dyDescent="0.2">
      <c r="A4360" s="66" t="s">
        <v>20</v>
      </c>
      <c r="B4360" s="66" t="s">
        <v>24</v>
      </c>
      <c r="C4360" s="66" t="s">
        <v>10</v>
      </c>
      <c r="D4360" s="66" t="s">
        <v>289</v>
      </c>
      <c r="E4360" s="87">
        <f>+IF(ISNUMBER(DATA!L568),DATA!L568,"n/a")</f>
        <v>12.3707541175896</v>
      </c>
      <c r="F4360" s="77">
        <f>+IF(ISNUMBER(DATA!M568),DATA!M568,"n/a")</f>
        <v>0.128562431454743</v>
      </c>
      <c r="G4360" s="87">
        <f>+IF(ISNUMBER(DATA!V568),DATA!V568,"n/a")</f>
        <v>11.989673932495799</v>
      </c>
      <c r="H4360" s="77">
        <f>+IF(ISNUMBER(DATA!W568),DATA!W568,"n/a")</f>
        <v>9.5436635572002895E-2</v>
      </c>
      <c r="I4360" s="87">
        <f>+IF(ISNUMBER(DATA!AF568),DATA!AF568,"n/a")</f>
        <v>11.891762738187699</v>
      </c>
      <c r="J4360" s="77">
        <f>+IF(ISNUMBER(DATA!AG568),DATA!AG568,"n/a")</f>
        <v>0.111448961485295</v>
      </c>
      <c r="K4360" s="87">
        <f>+IF(ISNUMBER(DATA!AP568),DATA!AP568,"n/a")</f>
        <v>13.5246208859033</v>
      </c>
      <c r="L4360" s="77">
        <f>+IF(ISNUMBER(DATA!AQ568),DATA!AQ568,"n/a")</f>
        <v>0.236095380435908</v>
      </c>
      <c r="M4360" s="66"/>
      <c r="N4360" s="66"/>
      <c r="O4360" s="66"/>
      <c r="P4360" s="66"/>
      <c r="Q4360" s="66"/>
      <c r="S4360" s="70"/>
      <c r="U4360" s="70"/>
      <c r="W4360" s="70"/>
      <c r="Y4360" s="70"/>
    </row>
    <row r="4361" spans="1:25" s="69" customFormat="1" x14ac:dyDescent="0.2">
      <c r="A4361" s="66" t="s">
        <v>20</v>
      </c>
      <c r="B4361" s="66" t="s">
        <v>24</v>
      </c>
      <c r="C4361" s="66" t="s">
        <v>10</v>
      </c>
      <c r="D4361" s="66" t="s">
        <v>290</v>
      </c>
      <c r="E4361" s="87">
        <f>+IF(ISNUMBER(DATA!L569),DATA!L569,"n/a")</f>
        <v>16.7665685200631</v>
      </c>
      <c r="F4361" s="77">
        <f>+IF(ISNUMBER(DATA!M569),DATA!M569,"n/a")</f>
        <v>-4.1709396153312202E-3</v>
      </c>
      <c r="G4361" s="87">
        <f>+IF(ISNUMBER(DATA!V569),DATA!V569,"n/a")</f>
        <v>16.7873222732205</v>
      </c>
      <c r="H4361" s="77">
        <f>+IF(ISNUMBER(DATA!W569),DATA!W569,"n/a")</f>
        <v>-3.8034494346097202E-3</v>
      </c>
      <c r="I4361" s="87">
        <f>+IF(ISNUMBER(DATA!AF569),DATA!AF569,"n/a")</f>
        <v>16.4655438967248</v>
      </c>
      <c r="J4361" s="77">
        <f>+IF(ISNUMBER(DATA!AG569),DATA!AG569,"n/a")</f>
        <v>1.74385986634662E-3</v>
      </c>
      <c r="K4361" s="87">
        <f>+IF(ISNUMBER(DATA!AP569),DATA!AP569,"n/a")</f>
        <v>16.582140632887601</v>
      </c>
      <c r="L4361" s="77">
        <f>+IF(ISNUMBER(DATA!AQ569),DATA!AQ569,"n/a")</f>
        <v>3.8801840649698798E-3</v>
      </c>
      <c r="M4361" s="66"/>
      <c r="N4361" s="66"/>
      <c r="O4361" s="66"/>
      <c r="P4361" s="66"/>
      <c r="Q4361" s="66"/>
      <c r="S4361" s="70"/>
      <c r="U4361" s="70"/>
      <c r="W4361" s="70"/>
      <c r="Y4361" s="70"/>
    </row>
    <row r="4362" spans="1:25" s="69" customFormat="1" x14ac:dyDescent="0.2">
      <c r="A4362" s="66" t="s">
        <v>20</v>
      </c>
      <c r="B4362" s="66" t="s">
        <v>24</v>
      </c>
      <c r="C4362" s="66" t="s">
        <v>10</v>
      </c>
      <c r="D4362" s="66" t="s">
        <v>291</v>
      </c>
      <c r="E4362" s="87">
        <f>+IF(ISNUMBER(DATA!L570),DATA!L570,"n/a")</f>
        <v>11.486442609927099</v>
      </c>
      <c r="F4362" s="77">
        <f>+IF(ISNUMBER(DATA!M570),DATA!M570,"n/a")</f>
        <v>-0.23037978044739801</v>
      </c>
      <c r="G4362" s="87">
        <f>+IF(ISNUMBER(DATA!V570),DATA!V570,"n/a")</f>
        <v>12.1863649341858</v>
      </c>
      <c r="H4362" s="77">
        <f>+IF(ISNUMBER(DATA!W570),DATA!W570,"n/a")</f>
        <v>-0.1923903093623</v>
      </c>
      <c r="I4362" s="87">
        <f>+IF(ISNUMBER(DATA!AF570),DATA!AF570,"n/a")</f>
        <v>12.474868075776101</v>
      </c>
      <c r="J4362" s="77">
        <f>+IF(ISNUMBER(DATA!AG570),DATA!AG570,"n/a")</f>
        <v>-0.17442600141362</v>
      </c>
      <c r="K4362" s="87">
        <f>+IF(ISNUMBER(DATA!AP570),DATA!AP570,"n/a")</f>
        <v>12.520634838009199</v>
      </c>
      <c r="L4362" s="77">
        <f>+IF(ISNUMBER(DATA!AQ570),DATA!AQ570,"n/a")</f>
        <v>-0.144198083974554</v>
      </c>
      <c r="M4362" s="66"/>
      <c r="N4362" s="66"/>
      <c r="O4362" s="66"/>
      <c r="P4362" s="66"/>
      <c r="Q4362" s="66"/>
      <c r="S4362" s="70"/>
      <c r="U4362" s="70"/>
      <c r="W4362" s="70"/>
      <c r="Y4362" s="70"/>
    </row>
    <row r="4363" spans="1:25" s="69" customFormat="1" x14ac:dyDescent="0.2">
      <c r="A4363" s="66" t="s">
        <v>20</v>
      </c>
      <c r="B4363" s="66" t="s">
        <v>24</v>
      </c>
      <c r="C4363" s="66" t="s">
        <v>10</v>
      </c>
      <c r="D4363" s="66" t="s">
        <v>292</v>
      </c>
      <c r="E4363" s="87">
        <f>+IF(ISNUMBER(DATA!L571),DATA!L571,"n/a")</f>
        <v>15.732061082357401</v>
      </c>
      <c r="F4363" s="77">
        <f>+IF(ISNUMBER(DATA!M571),DATA!M571,"n/a")</f>
        <v>4.8056626497408099E-2</v>
      </c>
      <c r="G4363" s="87">
        <f>+IF(ISNUMBER(DATA!V571),DATA!V571,"n/a")</f>
        <v>15.896461980147</v>
      </c>
      <c r="H4363" s="77">
        <f>+IF(ISNUMBER(DATA!W571),DATA!W571,"n/a")</f>
        <v>5.6640027251624897E-2</v>
      </c>
      <c r="I4363" s="87">
        <f>+IF(ISNUMBER(DATA!AF571),DATA!AF571,"n/a")</f>
        <v>15.379251303335</v>
      </c>
      <c r="J4363" s="77">
        <f>+IF(ISNUMBER(DATA!AG571),DATA!AG571,"n/a")</f>
        <v>-8.7378773492630107E-3</v>
      </c>
      <c r="K4363" s="87">
        <f>+IF(ISNUMBER(DATA!AP571),DATA!AP571,"n/a")</f>
        <v>15.230105275990899</v>
      </c>
      <c r="L4363" s="77">
        <f>+IF(ISNUMBER(DATA!AQ571),DATA!AQ571,"n/a")</f>
        <v>-7.2558621905572497E-3</v>
      </c>
      <c r="M4363" s="66"/>
      <c r="N4363" s="66"/>
      <c r="O4363" s="66"/>
      <c r="P4363" s="66"/>
      <c r="Q4363" s="66"/>
      <c r="S4363" s="70"/>
      <c r="U4363" s="70"/>
      <c r="W4363" s="70"/>
      <c r="Y4363" s="70"/>
    </row>
    <row r="4364" spans="1:25" s="69" customFormat="1" x14ac:dyDescent="0.2">
      <c r="A4364" s="66" t="s">
        <v>20</v>
      </c>
      <c r="B4364" s="66" t="s">
        <v>24</v>
      </c>
      <c r="C4364" s="66" t="s">
        <v>10</v>
      </c>
      <c r="D4364" s="66" t="s">
        <v>293</v>
      </c>
      <c r="E4364" s="87">
        <f>+IF(ISNUMBER(DATA!L572),DATA!L572,"n/a")</f>
        <v>12.958033174480001</v>
      </c>
      <c r="F4364" s="77">
        <f>+IF(ISNUMBER(DATA!M572),DATA!M572,"n/a")</f>
        <v>6.3915222206115105E-2</v>
      </c>
      <c r="G4364" s="87">
        <f>+IF(ISNUMBER(DATA!V572),DATA!V572,"n/a")</f>
        <v>13.179405174169901</v>
      </c>
      <c r="H4364" s="77">
        <f>+IF(ISNUMBER(DATA!W572),DATA!W572,"n/a")</f>
        <v>7.85158004965609E-2</v>
      </c>
      <c r="I4364" s="87">
        <f>+IF(ISNUMBER(DATA!AF572),DATA!AF572,"n/a")</f>
        <v>13.0042168511652</v>
      </c>
      <c r="J4364" s="77">
        <f>+IF(ISNUMBER(DATA!AG572),DATA!AG572,"n/a")</f>
        <v>5.9148576925500303E-2</v>
      </c>
      <c r="K4364" s="87">
        <f>+IF(ISNUMBER(DATA!AP572),DATA!AP572,"n/a")</f>
        <v>12.604861202104001</v>
      </c>
      <c r="L4364" s="77">
        <f>+IF(ISNUMBER(DATA!AQ572),DATA!AQ572,"n/a")</f>
        <v>5.8483729219398699E-2</v>
      </c>
      <c r="M4364" s="66"/>
      <c r="N4364" s="66"/>
      <c r="O4364" s="66"/>
      <c r="P4364" s="66"/>
      <c r="Q4364" s="66"/>
      <c r="S4364" s="70"/>
      <c r="U4364" s="70"/>
      <c r="W4364" s="70"/>
      <c r="Y4364" s="70"/>
    </row>
    <row r="4365" spans="1:25" s="69" customFormat="1" x14ac:dyDescent="0.2">
      <c r="A4365" s="66" t="s">
        <v>20</v>
      </c>
      <c r="B4365" s="66" t="s">
        <v>24</v>
      </c>
      <c r="C4365" s="66" t="s">
        <v>10</v>
      </c>
      <c r="D4365" s="66" t="s">
        <v>294</v>
      </c>
      <c r="E4365" s="87">
        <f>+IF(ISNUMBER(DATA!L573),DATA!L573,"n/a")</f>
        <v>16.673238330862699</v>
      </c>
      <c r="F4365" s="77">
        <f>+IF(ISNUMBER(DATA!M573),DATA!M573,"n/a")</f>
        <v>-1.4570226280057001E-2</v>
      </c>
      <c r="G4365" s="87">
        <f>+IF(ISNUMBER(DATA!V573),DATA!V573,"n/a")</f>
        <v>16.635301800154298</v>
      </c>
      <c r="H4365" s="77">
        <f>+IF(ISNUMBER(DATA!W573),DATA!W573,"n/a")</f>
        <v>-1.6191261970306001E-2</v>
      </c>
      <c r="I4365" s="87">
        <f>+IF(ISNUMBER(DATA!AF573),DATA!AF573,"n/a")</f>
        <v>16.340295895883798</v>
      </c>
      <c r="J4365" s="77">
        <f>+IF(ISNUMBER(DATA!AG573),DATA!AG573,"n/a")</f>
        <v>-1.7631010889242099E-2</v>
      </c>
      <c r="K4365" s="87">
        <f>+IF(ISNUMBER(DATA!AP573),DATA!AP573,"n/a")</f>
        <v>16.519665726750201</v>
      </c>
      <c r="L4365" s="77">
        <f>+IF(ISNUMBER(DATA!AQ573),DATA!AQ573,"n/a")</f>
        <v>-8.9316091430080499E-3</v>
      </c>
      <c r="M4365" s="66"/>
      <c r="N4365" s="66"/>
      <c r="O4365" s="66"/>
      <c r="P4365" s="66"/>
      <c r="Q4365" s="66"/>
      <c r="S4365" s="70"/>
      <c r="U4365" s="70"/>
      <c r="W4365" s="70"/>
      <c r="Y4365" s="70"/>
    </row>
    <row r="4366" spans="1:25" s="69" customFormat="1" x14ac:dyDescent="0.2">
      <c r="A4366" s="66" t="s">
        <v>20</v>
      </c>
      <c r="B4366" s="66" t="s">
        <v>24</v>
      </c>
      <c r="C4366" s="66" t="s">
        <v>10</v>
      </c>
      <c r="D4366" s="66" t="s">
        <v>295</v>
      </c>
      <c r="E4366" s="87">
        <f>+IF(ISNUMBER(DATA!L574),DATA!L574,"n/a")</f>
        <v>12.899272336205801</v>
      </c>
      <c r="F4366" s="77">
        <f>+IF(ISNUMBER(DATA!M574),DATA!M574,"n/a")</f>
        <v>-5.9938199877469997E-2</v>
      </c>
      <c r="G4366" s="87">
        <f>+IF(ISNUMBER(DATA!V574),DATA!V574,"n/a")</f>
        <v>12.782721100031299</v>
      </c>
      <c r="H4366" s="77">
        <f>+IF(ISNUMBER(DATA!W574),DATA!W574,"n/a")</f>
        <v>-4.7168189568360101E-2</v>
      </c>
      <c r="I4366" s="87">
        <f>+IF(ISNUMBER(DATA!AF574),DATA!AF574,"n/a")</f>
        <v>12.915359078949701</v>
      </c>
      <c r="J4366" s="77">
        <f>+IF(ISNUMBER(DATA!AG574),DATA!AG574,"n/a")</f>
        <v>-4.9629582486306702E-2</v>
      </c>
      <c r="K4366" s="87">
        <f>+IF(ISNUMBER(DATA!AP574),DATA!AP574,"n/a")</f>
        <v>13.396840835256199</v>
      </c>
      <c r="L4366" s="77">
        <f>+IF(ISNUMBER(DATA!AQ574),DATA!AQ574,"n/a")</f>
        <v>-3.6769922390631697E-2</v>
      </c>
      <c r="M4366" s="66"/>
      <c r="N4366" s="66"/>
      <c r="O4366" s="66"/>
      <c r="P4366" s="66"/>
      <c r="Q4366" s="66"/>
      <c r="S4366" s="70"/>
      <c r="U4366" s="70"/>
      <c r="W4366" s="70"/>
      <c r="Y4366" s="70"/>
    </row>
    <row r="4367" spans="1:25" s="69" customFormat="1" x14ac:dyDescent="0.2">
      <c r="A4367" s="66" t="s">
        <v>20</v>
      </c>
      <c r="B4367" s="66" t="s">
        <v>24</v>
      </c>
      <c r="C4367" s="66" t="s">
        <v>10</v>
      </c>
      <c r="D4367" s="66" t="s">
        <v>296</v>
      </c>
      <c r="E4367" s="87">
        <f>+IF(ISNUMBER(DATA!L575),DATA!L575,"n/a")</f>
        <v>15.5806124746679</v>
      </c>
      <c r="F4367" s="77">
        <f>+IF(ISNUMBER(DATA!M575),DATA!M575,"n/a")</f>
        <v>-2.0593761710548601E-2</v>
      </c>
      <c r="G4367" s="87">
        <f>+IF(ISNUMBER(DATA!V575),DATA!V575,"n/a")</f>
        <v>15.3628020631878</v>
      </c>
      <c r="H4367" s="77">
        <f>+IF(ISNUMBER(DATA!W575),DATA!W575,"n/a")</f>
        <v>-1.73141261364268E-2</v>
      </c>
      <c r="I4367" s="87">
        <f>+IF(ISNUMBER(DATA!AF575),DATA!AF575,"n/a")</f>
        <v>15.2806118654572</v>
      </c>
      <c r="J4367" s="77">
        <f>+IF(ISNUMBER(DATA!AG575),DATA!AG575,"n/a")</f>
        <v>-2.29112414992701E-2</v>
      </c>
      <c r="K4367" s="87">
        <f>+IF(ISNUMBER(DATA!AP575),DATA!AP575,"n/a")</f>
        <v>15.277397282080599</v>
      </c>
      <c r="L4367" s="77">
        <f>+IF(ISNUMBER(DATA!AQ575),DATA!AQ575,"n/a")</f>
        <v>-2.2201450537922301E-2</v>
      </c>
      <c r="M4367" s="66"/>
      <c r="N4367" s="66"/>
      <c r="O4367" s="66"/>
      <c r="P4367" s="66"/>
      <c r="Q4367" s="66"/>
      <c r="S4367" s="70"/>
      <c r="U4367" s="70"/>
      <c r="W4367" s="70"/>
      <c r="Y4367" s="70"/>
    </row>
    <row r="4368" spans="1:25" s="69" customFormat="1" x14ac:dyDescent="0.2">
      <c r="A4368" s="66" t="s">
        <v>20</v>
      </c>
      <c r="B4368" s="66" t="s">
        <v>24</v>
      </c>
      <c r="C4368" s="66" t="s">
        <v>10</v>
      </c>
      <c r="D4368" s="66" t="s">
        <v>297</v>
      </c>
      <c r="E4368" s="87">
        <f>+IF(ISNUMBER(DATA!L576),DATA!L576,"n/a")</f>
        <v>16.385158827492099</v>
      </c>
      <c r="F4368" s="77">
        <f>+IF(ISNUMBER(DATA!M576),DATA!M576,"n/a")</f>
        <v>3.04003750469794E-2</v>
      </c>
      <c r="G4368" s="87">
        <f>+IF(ISNUMBER(DATA!V576),DATA!V576,"n/a")</f>
        <v>16.274010466751399</v>
      </c>
      <c r="H4368" s="77">
        <f>+IF(ISNUMBER(DATA!W576),DATA!W576,"n/a")</f>
        <v>2.26902140040273E-2</v>
      </c>
      <c r="I4368" s="87">
        <f>+IF(ISNUMBER(DATA!AF576),DATA!AF576,"n/a")</f>
        <v>16.003663430798099</v>
      </c>
      <c r="J4368" s="77">
        <f>+IF(ISNUMBER(DATA!AG576),DATA!AG576,"n/a")</f>
        <v>1.2588225838037001E-2</v>
      </c>
      <c r="K4368" s="87">
        <f>+IF(ISNUMBER(DATA!AP576),DATA!AP576,"n/a")</f>
        <v>16.007310728636</v>
      </c>
      <c r="L4368" s="77">
        <f>+IF(ISNUMBER(DATA!AQ576),DATA!AQ576,"n/a")</f>
        <v>1.0629096337597E-2</v>
      </c>
      <c r="M4368" s="66"/>
      <c r="N4368" s="66"/>
      <c r="O4368" s="66"/>
      <c r="P4368" s="66"/>
      <c r="Q4368" s="66"/>
      <c r="S4368" s="70"/>
      <c r="U4368" s="70"/>
      <c r="W4368" s="70"/>
      <c r="Y4368" s="70"/>
    </row>
    <row r="4369" spans="1:25" s="69" customFormat="1" x14ac:dyDescent="0.2">
      <c r="A4369" s="66" t="s">
        <v>20</v>
      </c>
      <c r="B4369" s="66" t="s">
        <v>24</v>
      </c>
      <c r="C4369" s="66" t="s">
        <v>10</v>
      </c>
      <c r="D4369" s="66" t="s">
        <v>298</v>
      </c>
      <c r="E4369" s="87">
        <f>+IF(ISNUMBER(DATA!L577),DATA!L577,"n/a")</f>
        <v>17.171616242038201</v>
      </c>
      <c r="F4369" s="77">
        <f>+IF(ISNUMBER(DATA!M577),DATA!M577,"n/a")</f>
        <v>0.13371126380839199</v>
      </c>
      <c r="G4369" s="87">
        <f>+IF(ISNUMBER(DATA!V577),DATA!V577,"n/a")</f>
        <v>17.0912429291844</v>
      </c>
      <c r="H4369" s="77">
        <f>+IF(ISNUMBER(DATA!W577),DATA!W577,"n/a")</f>
        <v>0.11083983251830801</v>
      </c>
      <c r="I4369" s="87">
        <f>+IF(ISNUMBER(DATA!AF577),DATA!AF577,"n/a")</f>
        <v>16.713076907005401</v>
      </c>
      <c r="J4369" s="77">
        <f>+IF(ISNUMBER(DATA!AG577),DATA!AG577,"n/a")</f>
        <v>7.5309767392151894E-2</v>
      </c>
      <c r="K4369" s="87">
        <f>+IF(ISNUMBER(DATA!AP577),DATA!AP577,"n/a")</f>
        <v>16.7098861127532</v>
      </c>
      <c r="L4369" s="77">
        <f>+IF(ISNUMBER(DATA!AQ577),DATA!AQ577,"n/a")</f>
        <v>6.6774047880701196E-2</v>
      </c>
      <c r="M4369" s="66"/>
      <c r="N4369" s="66"/>
      <c r="O4369" s="66"/>
      <c r="P4369" s="66"/>
      <c r="Q4369" s="66"/>
      <c r="S4369" s="70"/>
      <c r="U4369" s="70"/>
      <c r="W4369" s="70"/>
      <c r="Y4369" s="70"/>
    </row>
    <row r="4370" spans="1:25" s="69" customFormat="1" x14ac:dyDescent="0.2">
      <c r="A4370" s="66" t="s">
        <v>20</v>
      </c>
      <c r="B4370" s="66" t="s">
        <v>24</v>
      </c>
      <c r="C4370" s="66" t="s">
        <v>10</v>
      </c>
      <c r="D4370" s="66" t="s">
        <v>299</v>
      </c>
      <c r="E4370" s="87">
        <f>+IF(ISNUMBER(DATA!L578),DATA!L578,"n/a")</f>
        <v>10.196634429150601</v>
      </c>
      <c r="F4370" s="77">
        <f>+IF(ISNUMBER(DATA!M578),DATA!M578,"n/a")</f>
        <v>-1.16306221463972E-2</v>
      </c>
      <c r="G4370" s="87">
        <f>+IF(ISNUMBER(DATA!V578),DATA!V578,"n/a")</f>
        <v>10.439386280277301</v>
      </c>
      <c r="H4370" s="77">
        <f>+IF(ISNUMBER(DATA!W578),DATA!W578,"n/a")</f>
        <v>4.5550755390682297E-2</v>
      </c>
      <c r="I4370" s="87">
        <f>+IF(ISNUMBER(DATA!AF578),DATA!AF578,"n/a")</f>
        <v>10.519423930862301</v>
      </c>
      <c r="J4370" s="77">
        <f>+IF(ISNUMBER(DATA!AG578),DATA!AG578,"n/a")</f>
        <v>2.9474818149037699E-2</v>
      </c>
      <c r="K4370" s="87">
        <f>+IF(ISNUMBER(DATA!AP578),DATA!AP578,"n/a")</f>
        <v>10.0066821728475</v>
      </c>
      <c r="L4370" s="77">
        <f>+IF(ISNUMBER(DATA!AQ578),DATA!AQ578,"n/a")</f>
        <v>-4.2977107502368703E-2</v>
      </c>
      <c r="M4370" s="66"/>
      <c r="N4370" s="66"/>
      <c r="O4370" s="66"/>
      <c r="P4370" s="66"/>
      <c r="Q4370" s="66"/>
      <c r="S4370" s="70"/>
      <c r="U4370" s="70"/>
      <c r="W4370" s="70"/>
      <c r="Y4370" s="70"/>
    </row>
    <row r="4371" spans="1:25" s="69" customFormat="1" x14ac:dyDescent="0.2">
      <c r="A4371" s="66" t="s">
        <v>20</v>
      </c>
      <c r="B4371" s="66" t="s">
        <v>24</v>
      </c>
      <c r="C4371" s="66" t="s">
        <v>10</v>
      </c>
      <c r="D4371" s="66" t="s">
        <v>300</v>
      </c>
      <c r="E4371" s="87">
        <f>+IF(ISNUMBER(DATA!L579),DATA!L579,"n/a")</f>
        <v>7.8051353703744599</v>
      </c>
      <c r="F4371" s="77">
        <f>+IF(ISNUMBER(DATA!M579),DATA!M579,"n/a")</f>
        <v>-9.1113685237531897E-2</v>
      </c>
      <c r="G4371" s="87">
        <f>+IF(ISNUMBER(DATA!V579),DATA!V579,"n/a")</f>
        <v>8.0464805528375702</v>
      </c>
      <c r="H4371" s="77">
        <f>+IF(ISNUMBER(DATA!W579),DATA!W579,"n/a")</f>
        <v>-7.0221741277359195E-2</v>
      </c>
      <c r="I4371" s="87">
        <f>+IF(ISNUMBER(DATA!AF579),DATA!AF579,"n/a")</f>
        <v>8.1475113173181803</v>
      </c>
      <c r="J4371" s="77">
        <f>+IF(ISNUMBER(DATA!AG579),DATA!AG579,"n/a")</f>
        <v>-6.7059752542315804E-2</v>
      </c>
      <c r="K4371" s="87">
        <f>+IF(ISNUMBER(DATA!AP579),DATA!AP579,"n/a")</f>
        <v>8.2777372669878595</v>
      </c>
      <c r="L4371" s="77">
        <f>+IF(ISNUMBER(DATA!AQ579),DATA!AQ579,"n/a")</f>
        <v>-4.5481150676289599E-2</v>
      </c>
      <c r="M4371" s="66"/>
      <c r="N4371" s="66"/>
      <c r="O4371" s="66"/>
      <c r="P4371" s="66"/>
      <c r="Q4371" s="66"/>
      <c r="S4371" s="70"/>
      <c r="U4371" s="70"/>
      <c r="W4371" s="70"/>
      <c r="Y4371" s="70"/>
    </row>
    <row r="4372" spans="1:25" s="69" customFormat="1" x14ac:dyDescent="0.2">
      <c r="A4372" s="66" t="s">
        <v>20</v>
      </c>
      <c r="B4372" s="66" t="s">
        <v>24</v>
      </c>
      <c r="C4372" s="66" t="s">
        <v>10</v>
      </c>
      <c r="D4372" s="66" t="s">
        <v>301</v>
      </c>
      <c r="E4372" s="87">
        <f>+IF(ISNUMBER(DATA!L580),DATA!L580,"n/a")</f>
        <v>7.4839449541284404</v>
      </c>
      <c r="F4372" s="77">
        <f>+IF(ISNUMBER(DATA!M580),DATA!M580,"n/a")</f>
        <v>-3.3059092048740697E-2</v>
      </c>
      <c r="G4372" s="87">
        <f>+IF(ISNUMBER(DATA!V580),DATA!V580,"n/a")</f>
        <v>7.4876317960942496</v>
      </c>
      <c r="H4372" s="77">
        <f>+IF(ISNUMBER(DATA!W580),DATA!W580,"n/a")</f>
        <v>-9.4979974864796493E-2</v>
      </c>
      <c r="I4372" s="87">
        <f>+IF(ISNUMBER(DATA!AF580),DATA!AF580,"n/a")</f>
        <v>7.9094205446016899</v>
      </c>
      <c r="J4372" s="77">
        <f>+IF(ISNUMBER(DATA!AG580),DATA!AG580,"n/a")</f>
        <v>-8.8009180831964004E-2</v>
      </c>
      <c r="K4372" s="87">
        <f>+IF(ISNUMBER(DATA!AP580),DATA!AP580,"n/a")</f>
        <v>7.7548763708469899</v>
      </c>
      <c r="L4372" s="77">
        <f>+IF(ISNUMBER(DATA!AQ580),DATA!AQ580,"n/a")</f>
        <v>-0.24864513905243801</v>
      </c>
      <c r="M4372" s="66"/>
      <c r="N4372" s="66"/>
      <c r="O4372" s="66"/>
      <c r="P4372" s="66"/>
      <c r="Q4372" s="66"/>
      <c r="S4372" s="70"/>
      <c r="U4372" s="70"/>
      <c r="W4372" s="70"/>
      <c r="Y4372" s="70"/>
    </row>
    <row r="4373" spans="1:25" s="69" customFormat="1" x14ac:dyDescent="0.2">
      <c r="A4373" s="66" t="s">
        <v>20</v>
      </c>
      <c r="B4373" s="66" t="s">
        <v>24</v>
      </c>
      <c r="C4373" s="66" t="s">
        <v>10</v>
      </c>
      <c r="D4373" s="66" t="s">
        <v>302</v>
      </c>
      <c r="E4373" s="87">
        <f>+IF(ISNUMBER(DATA!L581),DATA!L581,"n/a")</f>
        <v>16.708637112285899</v>
      </c>
      <c r="F4373" s="77">
        <f>+IF(ISNUMBER(DATA!M581),DATA!M581,"n/a")</f>
        <v>1.13731386150483E-3</v>
      </c>
      <c r="G4373" s="87">
        <f>+IF(ISNUMBER(DATA!V581),DATA!V581,"n/a")</f>
        <v>16.6821608367895</v>
      </c>
      <c r="H4373" s="77">
        <f>+IF(ISNUMBER(DATA!W581),DATA!W581,"n/a")</f>
        <v>-3.1828225616128401E-3</v>
      </c>
      <c r="I4373" s="87">
        <f>+IF(ISNUMBER(DATA!AF581),DATA!AF581,"n/a")</f>
        <v>16.3612124530767</v>
      </c>
      <c r="J4373" s="77">
        <f>+IF(ISNUMBER(DATA!AG581),DATA!AG581,"n/a")</f>
        <v>-2.4149962580838698E-3</v>
      </c>
      <c r="K4373" s="87">
        <f>+IF(ISNUMBER(DATA!AP581),DATA!AP581,"n/a")</f>
        <v>16.497803960366401</v>
      </c>
      <c r="L4373" s="77">
        <f>+IF(ISNUMBER(DATA!AQ581),DATA!AQ581,"n/a")</f>
        <v>-1.4669069838551201E-4</v>
      </c>
      <c r="M4373" s="66"/>
      <c r="N4373" s="66"/>
      <c r="O4373" s="66"/>
      <c r="P4373" s="66"/>
      <c r="Q4373" s="66"/>
      <c r="S4373" s="70"/>
      <c r="U4373" s="70"/>
      <c r="W4373" s="70"/>
      <c r="Y4373" s="70"/>
    </row>
    <row r="4374" spans="1:25" s="69" customFormat="1" x14ac:dyDescent="0.2">
      <c r="A4374" s="66" t="s">
        <v>20</v>
      </c>
      <c r="B4374" s="66" t="s">
        <v>24</v>
      </c>
      <c r="C4374" s="66" t="s">
        <v>10</v>
      </c>
      <c r="D4374" s="66" t="s">
        <v>303</v>
      </c>
      <c r="E4374" s="87">
        <f>+IF(ISNUMBER(DATA!L582),DATA!L582,"n/a")</f>
        <v>11.4094235687586</v>
      </c>
      <c r="F4374" s="77">
        <f>+IF(ISNUMBER(DATA!M582),DATA!M582,"n/a")</f>
        <v>3.2257754833512897E-2</v>
      </c>
      <c r="G4374" s="87">
        <f>+IF(ISNUMBER(DATA!V582),DATA!V582,"n/a")</f>
        <v>11.1833920488878</v>
      </c>
      <c r="H4374" s="77">
        <f>+IF(ISNUMBER(DATA!W582),DATA!W582,"n/a")</f>
        <v>1.5929072860641599E-2</v>
      </c>
      <c r="I4374" s="87">
        <f>+IF(ISNUMBER(DATA!AF582),DATA!AF582,"n/a")</f>
        <v>11.3126593276205</v>
      </c>
      <c r="J4374" s="77">
        <f>+IF(ISNUMBER(DATA!AG582),DATA!AG582,"n/a")</f>
        <v>4.4572930513383999E-2</v>
      </c>
      <c r="K4374" s="87">
        <f>+IF(ISNUMBER(DATA!AP582),DATA!AP582,"n/a")</f>
        <v>11.1507911970784</v>
      </c>
      <c r="L4374" s="77">
        <f>+IF(ISNUMBER(DATA!AQ582),DATA!AQ582,"n/a")</f>
        <v>5.1522155874941002E-2</v>
      </c>
      <c r="M4374" s="66"/>
      <c r="N4374" s="66"/>
      <c r="O4374" s="66"/>
      <c r="P4374" s="66"/>
      <c r="Q4374" s="66"/>
      <c r="S4374" s="70"/>
      <c r="U4374" s="70"/>
      <c r="W4374" s="70"/>
      <c r="Y4374" s="70"/>
    </row>
    <row r="4375" spans="1:25" s="69" customFormat="1" x14ac:dyDescent="0.2">
      <c r="A4375" s="66" t="s">
        <v>20</v>
      </c>
      <c r="B4375" s="66" t="s">
        <v>24</v>
      </c>
      <c r="C4375" s="66" t="s">
        <v>10</v>
      </c>
      <c r="D4375" s="66" t="s">
        <v>304</v>
      </c>
      <c r="E4375" s="87">
        <f>+IF(ISNUMBER(DATA!L583),DATA!L583,"n/a")</f>
        <v>6.6593244986897897</v>
      </c>
      <c r="F4375" s="77">
        <f>+IF(ISNUMBER(DATA!M583),DATA!M583,"n/a")</f>
        <v>-7.5875383821372294E-2</v>
      </c>
      <c r="G4375" s="87">
        <f>+IF(ISNUMBER(DATA!V583),DATA!V583,"n/a")</f>
        <v>6.6798686085557497</v>
      </c>
      <c r="H4375" s="77">
        <f>+IF(ISNUMBER(DATA!W583),DATA!W583,"n/a")</f>
        <v>-7.88979949780821E-2</v>
      </c>
      <c r="I4375" s="87">
        <f>+IF(ISNUMBER(DATA!AF583),DATA!AF583,"n/a")</f>
        <v>6.8910788403189702</v>
      </c>
      <c r="J4375" s="77">
        <f>+IF(ISNUMBER(DATA!AG583),DATA!AG583,"n/a")</f>
        <v>-3.5313592950518502E-2</v>
      </c>
      <c r="K4375" s="87">
        <f>+IF(ISNUMBER(DATA!AP583),DATA!AP583,"n/a")</f>
        <v>6.2363472922628604</v>
      </c>
      <c r="L4375" s="77">
        <f>+IF(ISNUMBER(DATA!AQ583),DATA!AQ583,"n/a")</f>
        <v>-0.154997543024565</v>
      </c>
      <c r="M4375" s="66"/>
      <c r="N4375" s="66"/>
      <c r="O4375" s="66"/>
      <c r="P4375" s="66"/>
      <c r="Q4375" s="66"/>
      <c r="S4375" s="70"/>
      <c r="U4375" s="70"/>
      <c r="W4375" s="70"/>
      <c r="Y4375" s="70"/>
    </row>
    <row r="4376" spans="1:25" s="69" customFormat="1" x14ac:dyDescent="0.2">
      <c r="A4376" s="66" t="s">
        <v>20</v>
      </c>
      <c r="B4376" s="66" t="s">
        <v>24</v>
      </c>
      <c r="C4376" s="66" t="s">
        <v>10</v>
      </c>
      <c r="D4376" s="66" t="s">
        <v>305</v>
      </c>
      <c r="E4376" s="87">
        <f>+IF(ISNUMBER(DATA!L584),DATA!L584,"n/a")</f>
        <v>15.831888666086099</v>
      </c>
      <c r="F4376" s="77">
        <f>+IF(ISNUMBER(DATA!M584),DATA!M584,"n/a")</f>
        <v>0.17650872785090699</v>
      </c>
      <c r="G4376" s="87">
        <f>+IF(ISNUMBER(DATA!V584),DATA!V584,"n/a")</f>
        <v>16.058032461817799</v>
      </c>
      <c r="H4376" s="77">
        <f>+IF(ISNUMBER(DATA!W584),DATA!W584,"n/a")</f>
        <v>0.184795915147144</v>
      </c>
      <c r="I4376" s="87">
        <f>+IF(ISNUMBER(DATA!AF584),DATA!AF584,"n/a")</f>
        <v>15.8374560547841</v>
      </c>
      <c r="J4376" s="77">
        <f>+IF(ISNUMBER(DATA!AG584),DATA!AG584,"n/a")</f>
        <v>0.14061428070006499</v>
      </c>
      <c r="K4376" s="87">
        <f>+IF(ISNUMBER(DATA!AP584),DATA!AP584,"n/a")</f>
        <v>15.293493440201299</v>
      </c>
      <c r="L4376" s="77">
        <f>+IF(ISNUMBER(DATA!AQ584),DATA!AQ584,"n/a")</f>
        <v>9.0592732084619695E-2</v>
      </c>
      <c r="M4376" s="66"/>
      <c r="N4376" s="66"/>
      <c r="O4376" s="66"/>
      <c r="P4376" s="66"/>
      <c r="Q4376" s="66"/>
      <c r="S4376" s="70"/>
      <c r="U4376" s="70"/>
      <c r="W4376" s="70"/>
      <c r="Y4376" s="70"/>
    </row>
    <row r="4377" spans="1:25" s="69" customFormat="1" x14ac:dyDescent="0.2">
      <c r="A4377" s="66" t="s">
        <v>20</v>
      </c>
      <c r="B4377" s="66" t="s">
        <v>24</v>
      </c>
      <c r="C4377" s="66" t="s">
        <v>10</v>
      </c>
      <c r="D4377" s="66" t="s">
        <v>306</v>
      </c>
      <c r="E4377" s="87">
        <f>+IF(ISNUMBER(DATA!L585),DATA!L585,"n/a")</f>
        <v>11.3548768716743</v>
      </c>
      <c r="F4377" s="77">
        <f>+IF(ISNUMBER(DATA!M585),DATA!M585,"n/a")</f>
        <v>6.7837875432531294E-2</v>
      </c>
      <c r="G4377" s="87">
        <f>+IF(ISNUMBER(DATA!V585),DATA!V585,"n/a")</f>
        <v>11.1205544114913</v>
      </c>
      <c r="H4377" s="77">
        <f>+IF(ISNUMBER(DATA!W585),DATA!W585,"n/a")</f>
        <v>5.9028389792073803E-2</v>
      </c>
      <c r="I4377" s="87">
        <f>+IF(ISNUMBER(DATA!AF585),DATA!AF585,"n/a")</f>
        <v>11.082845656335101</v>
      </c>
      <c r="J4377" s="77">
        <f>+IF(ISNUMBER(DATA!AG585),DATA!AG585,"n/a")</f>
        <v>7.0237929464996796E-2</v>
      </c>
      <c r="K4377" s="87">
        <f>+IF(ISNUMBER(DATA!AP585),DATA!AP585,"n/a")</f>
        <v>11.215827377265599</v>
      </c>
      <c r="L4377" s="77">
        <f>+IF(ISNUMBER(DATA!AQ585),DATA!AQ585,"n/a")</f>
        <v>9.0594542045384002E-2</v>
      </c>
      <c r="M4377" s="66"/>
      <c r="N4377" s="66"/>
      <c r="O4377" s="66"/>
      <c r="P4377" s="66"/>
      <c r="Q4377" s="66"/>
      <c r="S4377" s="70"/>
      <c r="U4377" s="70"/>
      <c r="W4377" s="70"/>
      <c r="Y4377" s="70"/>
    </row>
    <row r="4378" spans="1:25" s="69" customFormat="1" x14ac:dyDescent="0.2">
      <c r="A4378" s="66" t="s">
        <v>20</v>
      </c>
      <c r="B4378" s="66" t="s">
        <v>24</v>
      </c>
      <c r="C4378" s="66" t="s">
        <v>10</v>
      </c>
      <c r="D4378" s="66" t="s">
        <v>307</v>
      </c>
      <c r="E4378" s="87">
        <f>+IF(ISNUMBER(DATA!L586),DATA!L586,"n/a")</f>
        <v>15.9362942816973</v>
      </c>
      <c r="F4378" s="77">
        <f>+IF(ISNUMBER(DATA!M586),DATA!M586,"n/a")</f>
        <v>5.5219450352396802E-2</v>
      </c>
      <c r="G4378" s="87">
        <f>+IF(ISNUMBER(DATA!V586),DATA!V586,"n/a")</f>
        <v>15.508907589999501</v>
      </c>
      <c r="H4378" s="77">
        <f>+IF(ISNUMBER(DATA!W586),DATA!W586,"n/a")</f>
        <v>6.91614071579668E-2</v>
      </c>
      <c r="I4378" s="87">
        <f>+IF(ISNUMBER(DATA!AF586),DATA!AF586,"n/a")</f>
        <v>15.026194641639499</v>
      </c>
      <c r="J4378" s="77">
        <f>+IF(ISNUMBER(DATA!AG586),DATA!AG586,"n/a")</f>
        <v>6.8944856017906397E-2</v>
      </c>
      <c r="K4378" s="87">
        <f>+IF(ISNUMBER(DATA!AP586),DATA!AP586,"n/a")</f>
        <v>14.7576416429175</v>
      </c>
      <c r="L4378" s="77">
        <f>+IF(ISNUMBER(DATA!AQ586),DATA!AQ586,"n/a")</f>
        <v>0.11978989631871299</v>
      </c>
      <c r="M4378" s="66"/>
      <c r="N4378" s="66"/>
      <c r="O4378" s="66"/>
      <c r="P4378" s="66"/>
      <c r="Q4378" s="66"/>
      <c r="S4378" s="70"/>
      <c r="U4378" s="70"/>
      <c r="W4378" s="70"/>
      <c r="Y4378" s="70"/>
    </row>
    <row r="4379" spans="1:25" s="69" customFormat="1" x14ac:dyDescent="0.2">
      <c r="A4379" s="66" t="s">
        <v>20</v>
      </c>
      <c r="B4379" s="66" t="s">
        <v>24</v>
      </c>
      <c r="C4379" s="66" t="s">
        <v>10</v>
      </c>
      <c r="D4379" s="66" t="s">
        <v>308</v>
      </c>
      <c r="E4379" s="87">
        <f>+IF(ISNUMBER(DATA!L587),DATA!L587,"n/a")</f>
        <v>12.267684994792599</v>
      </c>
      <c r="F4379" s="77">
        <f>+IF(ISNUMBER(DATA!M587),DATA!M587,"n/a")</f>
        <v>-3.53297374489649E-2</v>
      </c>
      <c r="G4379" s="87">
        <f>+IF(ISNUMBER(DATA!V587),DATA!V587,"n/a")</f>
        <v>12.293454355142901</v>
      </c>
      <c r="H4379" s="77">
        <f>+IF(ISNUMBER(DATA!W587),DATA!W587,"n/a")</f>
        <v>-3.9885061259891302E-2</v>
      </c>
      <c r="I4379" s="87">
        <f>+IF(ISNUMBER(DATA!AF587),DATA!AF587,"n/a")</f>
        <v>12.4467918902125</v>
      </c>
      <c r="J4379" s="77">
        <f>+IF(ISNUMBER(DATA!AG587),DATA!AG587,"n/a")</f>
        <v>-1.2679491663692999E-2</v>
      </c>
      <c r="K4379" s="87">
        <f>+IF(ISNUMBER(DATA!AP587),DATA!AP587,"n/a")</f>
        <v>12.5759087132109</v>
      </c>
      <c r="L4379" s="77">
        <f>+IF(ISNUMBER(DATA!AQ587),DATA!AQ587,"n/a")</f>
        <v>5.9605788786808497E-3</v>
      </c>
      <c r="M4379" s="66"/>
      <c r="N4379" s="66"/>
      <c r="O4379" s="66"/>
      <c r="P4379" s="66"/>
      <c r="Q4379" s="66"/>
      <c r="S4379" s="70"/>
      <c r="U4379" s="70"/>
      <c r="W4379" s="70"/>
      <c r="Y4379" s="70"/>
    </row>
    <row r="4380" spans="1:25" s="69" customFormat="1" x14ac:dyDescent="0.2">
      <c r="A4380" s="66" t="s">
        <v>20</v>
      </c>
      <c r="B4380" s="66" t="s">
        <v>24</v>
      </c>
      <c r="C4380" s="66" t="s">
        <v>10</v>
      </c>
      <c r="D4380" s="66" t="s">
        <v>309</v>
      </c>
      <c r="E4380" s="87">
        <f>+IF(ISNUMBER(DATA!L588),DATA!L588,"n/a")</f>
        <v>10.195655225661501</v>
      </c>
      <c r="F4380" s="77">
        <f>+IF(ISNUMBER(DATA!M588),DATA!M588,"n/a")</f>
        <v>-7.8386748050231103E-2</v>
      </c>
      <c r="G4380" s="87">
        <f>+IF(ISNUMBER(DATA!V588),DATA!V588,"n/a")</f>
        <v>10.2174672952425</v>
      </c>
      <c r="H4380" s="77">
        <f>+IF(ISNUMBER(DATA!W588),DATA!W588,"n/a")</f>
        <v>-8.6326255075220404E-2</v>
      </c>
      <c r="I4380" s="87">
        <f>+IF(ISNUMBER(DATA!AF588),DATA!AF588,"n/a")</f>
        <v>10.3917850191539</v>
      </c>
      <c r="J4380" s="77">
        <f>+IF(ISNUMBER(DATA!AG588),DATA!AG588,"n/a")</f>
        <v>-3.6085461708956497E-2</v>
      </c>
      <c r="K4380" s="87">
        <f>+IF(ISNUMBER(DATA!AP588),DATA!AP588,"n/a")</f>
        <v>10.7054949769713</v>
      </c>
      <c r="L4380" s="77">
        <f>+IF(ISNUMBER(DATA!AQ588),DATA!AQ588,"n/a")</f>
        <v>3.0946337626128698E-2</v>
      </c>
      <c r="M4380" s="66"/>
      <c r="N4380" s="66"/>
      <c r="O4380" s="66"/>
      <c r="P4380" s="66"/>
      <c r="Q4380" s="66"/>
      <c r="S4380" s="70"/>
      <c r="U4380" s="70"/>
      <c r="W4380" s="70"/>
      <c r="Y4380" s="70"/>
    </row>
    <row r="4381" spans="1:25" s="69" customFormat="1" x14ac:dyDescent="0.2">
      <c r="A4381" s="66" t="s">
        <v>20</v>
      </c>
      <c r="B4381" s="66" t="s">
        <v>24</v>
      </c>
      <c r="C4381" s="66" t="s">
        <v>10</v>
      </c>
      <c r="D4381" s="66" t="s">
        <v>310</v>
      </c>
      <c r="E4381" s="87">
        <f>+IF(ISNUMBER(DATA!L589),DATA!L589,"n/a")</f>
        <v>8.7261936455187197</v>
      </c>
      <c r="F4381" s="77">
        <f>+IF(ISNUMBER(DATA!M589),DATA!M589,"n/a")</f>
        <v>9.92559262153455E-3</v>
      </c>
      <c r="G4381" s="87">
        <f>+IF(ISNUMBER(DATA!V589),DATA!V589,"n/a")</f>
        <v>8.5741151082466498</v>
      </c>
      <c r="H4381" s="77">
        <f>+IF(ISNUMBER(DATA!W589),DATA!W589,"n/a")</f>
        <v>3.9975837335476097E-3</v>
      </c>
      <c r="I4381" s="87">
        <f>+IF(ISNUMBER(DATA!AF589),DATA!AF589,"n/a")</f>
        <v>8.6016237482345392</v>
      </c>
      <c r="J4381" s="77">
        <f>+IF(ISNUMBER(DATA!AG589),DATA!AG589,"n/a")</f>
        <v>4.0911738665981599E-2</v>
      </c>
      <c r="K4381" s="87">
        <f>+IF(ISNUMBER(DATA!AP589),DATA!AP589,"n/a")</f>
        <v>8.81539304773219</v>
      </c>
      <c r="L4381" s="77">
        <f>+IF(ISNUMBER(DATA!AQ589),DATA!AQ589,"n/a")</f>
        <v>2.9850522094541001E-2</v>
      </c>
      <c r="M4381" s="66"/>
      <c r="N4381" s="66"/>
      <c r="O4381" s="66"/>
      <c r="P4381" s="66"/>
      <c r="Q4381" s="66"/>
      <c r="S4381" s="70"/>
      <c r="U4381" s="70"/>
      <c r="W4381" s="70"/>
      <c r="Y4381" s="70"/>
    </row>
    <row r="4382" spans="1:25" s="69" customFormat="1" x14ac:dyDescent="0.2">
      <c r="A4382" s="66" t="s">
        <v>20</v>
      </c>
      <c r="B4382" s="66" t="s">
        <v>24</v>
      </c>
      <c r="C4382" s="66" t="s">
        <v>10</v>
      </c>
      <c r="D4382" s="66" t="s">
        <v>311</v>
      </c>
      <c r="E4382" s="87">
        <f>+IF(ISNUMBER(DATA!L590),DATA!L590,"n/a")</f>
        <v>15.2918146338033</v>
      </c>
      <c r="F4382" s="77">
        <f>+IF(ISNUMBER(DATA!M590),DATA!M590,"n/a")</f>
        <v>0.19239230216852099</v>
      </c>
      <c r="G4382" s="87">
        <f>+IF(ISNUMBER(DATA!V590),DATA!V590,"n/a")</f>
        <v>15.7614194765886</v>
      </c>
      <c r="H4382" s="77">
        <f>+IF(ISNUMBER(DATA!W590),DATA!W590,"n/a")</f>
        <v>0.25164689809049401</v>
      </c>
      <c r="I4382" s="87">
        <f>+IF(ISNUMBER(DATA!AF590),DATA!AF590,"n/a")</f>
        <v>15.6928800633082</v>
      </c>
      <c r="J4382" s="77">
        <f>+IF(ISNUMBER(DATA!AG590),DATA!AG590,"n/a")</f>
        <v>0.129838988180768</v>
      </c>
      <c r="K4382" s="87">
        <f>+IF(ISNUMBER(DATA!AP590),DATA!AP590,"n/a")</f>
        <v>14.7249165733427</v>
      </c>
      <c r="L4382" s="77">
        <f>+IF(ISNUMBER(DATA!AQ590),DATA!AQ590,"n/a")</f>
        <v>-6.5781707476099899E-3</v>
      </c>
      <c r="M4382" s="66"/>
      <c r="N4382" s="66"/>
      <c r="O4382" s="66"/>
      <c r="P4382" s="66"/>
      <c r="Q4382" s="66"/>
      <c r="S4382" s="70"/>
      <c r="U4382" s="70"/>
      <c r="W4382" s="70"/>
      <c r="Y4382" s="70"/>
    </row>
    <row r="4383" spans="1:25" s="69" customFormat="1" x14ac:dyDescent="0.2">
      <c r="A4383" s="66" t="s">
        <v>20</v>
      </c>
      <c r="B4383" s="66" t="s">
        <v>24</v>
      </c>
      <c r="C4383" s="66" t="s">
        <v>10</v>
      </c>
      <c r="D4383" s="66" t="s">
        <v>312</v>
      </c>
      <c r="E4383" s="87">
        <f>+IF(ISNUMBER(DATA!L591),DATA!L591,"n/a")</f>
        <v>21.543954503584398</v>
      </c>
      <c r="F4383" s="77">
        <f>+IF(ISNUMBER(DATA!M591),DATA!M591,"n/a")</f>
        <v>1.95113443139255E-2</v>
      </c>
      <c r="G4383" s="87">
        <f>+IF(ISNUMBER(DATA!V591),DATA!V591,"n/a")</f>
        <v>19.956419063976</v>
      </c>
      <c r="H4383" s="77">
        <f>+IF(ISNUMBER(DATA!W591),DATA!W591,"n/a")</f>
        <v>6.6897800890888995E-2</v>
      </c>
      <c r="I4383" s="87">
        <f>+IF(ISNUMBER(DATA!AF591),DATA!AF591,"n/a")</f>
        <v>20.930319590636699</v>
      </c>
      <c r="J4383" s="77">
        <f>+IF(ISNUMBER(DATA!AG591),DATA!AG591,"n/a")</f>
        <v>0.11183982775668</v>
      </c>
      <c r="K4383" s="87">
        <f>+IF(ISNUMBER(DATA!AP591),DATA!AP591,"n/a")</f>
        <v>20.892696719878401</v>
      </c>
      <c r="L4383" s="77">
        <f>+IF(ISNUMBER(DATA!AQ591),DATA!AQ591,"n/a")</f>
        <v>9.1595817801922205E-2</v>
      </c>
      <c r="M4383" s="66"/>
      <c r="N4383" s="66"/>
      <c r="O4383" s="66"/>
      <c r="P4383" s="66"/>
      <c r="Q4383" s="66"/>
      <c r="S4383" s="70"/>
      <c r="U4383" s="70"/>
      <c r="W4383" s="70"/>
      <c r="Y4383" s="70"/>
    </row>
    <row r="4384" spans="1:25" s="69" customFormat="1" x14ac:dyDescent="0.2">
      <c r="A4384" s="66" t="s">
        <v>20</v>
      </c>
      <c r="B4384" s="66" t="s">
        <v>24</v>
      </c>
      <c r="C4384" s="66" t="s">
        <v>10</v>
      </c>
      <c r="D4384" s="66" t="s">
        <v>313</v>
      </c>
      <c r="E4384" s="87">
        <f>+IF(ISNUMBER(DATA!L592),DATA!L592,"n/a")</f>
        <v>14.4068721576554</v>
      </c>
      <c r="F4384" s="77">
        <f>+IF(ISNUMBER(DATA!M592),DATA!M592,"n/a")</f>
        <v>-9.5031000864528904E-3</v>
      </c>
      <c r="G4384" s="87">
        <f>+IF(ISNUMBER(DATA!V592),DATA!V592,"n/a")</f>
        <v>14.3739895756731</v>
      </c>
      <c r="H4384" s="77">
        <f>+IF(ISNUMBER(DATA!W592),DATA!W592,"n/a")</f>
        <v>4.25648664341833E-2</v>
      </c>
      <c r="I4384" s="87">
        <f>+IF(ISNUMBER(DATA!AF592),DATA!AF592,"n/a")</f>
        <v>14.3040867201561</v>
      </c>
      <c r="J4384" s="77">
        <f>+IF(ISNUMBER(DATA!AG592),DATA!AG592,"n/a")</f>
        <v>4.73860768138007E-2</v>
      </c>
      <c r="K4384" s="87">
        <f>+IF(ISNUMBER(DATA!AP592),DATA!AP592,"n/a")</f>
        <v>14.1366390620136</v>
      </c>
      <c r="L4384" s="77">
        <f>+IF(ISNUMBER(DATA!AQ592),DATA!AQ592,"n/a")</f>
        <v>4.4946188092928802E-2</v>
      </c>
      <c r="M4384" s="66"/>
      <c r="N4384" s="66"/>
      <c r="O4384" s="66"/>
      <c r="P4384" s="66"/>
      <c r="Q4384" s="66"/>
      <c r="S4384" s="70"/>
      <c r="U4384" s="70"/>
      <c r="W4384" s="70"/>
      <c r="Y4384" s="70"/>
    </row>
    <row r="4385" spans="1:25" s="69" customFormat="1" x14ac:dyDescent="0.2">
      <c r="A4385" s="66" t="s">
        <v>20</v>
      </c>
      <c r="B4385" s="66" t="s">
        <v>24</v>
      </c>
      <c r="C4385" s="66" t="s">
        <v>10</v>
      </c>
      <c r="D4385" s="66" t="s">
        <v>314</v>
      </c>
      <c r="E4385" s="87">
        <f>+IF(ISNUMBER(DATA!L593),DATA!L593,"n/a")</f>
        <v>17.588166592539501</v>
      </c>
      <c r="F4385" s="77">
        <f>+IF(ISNUMBER(DATA!M593),DATA!M593,"n/a")</f>
        <v>2.66760343055172E-2</v>
      </c>
      <c r="G4385" s="87">
        <f>+IF(ISNUMBER(DATA!V593),DATA!V593,"n/a")</f>
        <v>18.227530238182499</v>
      </c>
      <c r="H4385" s="77">
        <f>+IF(ISNUMBER(DATA!W593),DATA!W593,"n/a")</f>
        <v>7.7698993995059695E-2</v>
      </c>
      <c r="I4385" s="87">
        <f>+IF(ISNUMBER(DATA!AF593),DATA!AF593,"n/a")</f>
        <v>18.3366584401994</v>
      </c>
      <c r="J4385" s="77">
        <f>+IF(ISNUMBER(DATA!AG593),DATA!AG593,"n/a")</f>
        <v>4.6982789895071903E-2</v>
      </c>
      <c r="K4385" s="87">
        <f>+IF(ISNUMBER(DATA!AP593),DATA!AP593,"n/a")</f>
        <v>18.1169921379235</v>
      </c>
      <c r="L4385" s="77">
        <f>+IF(ISNUMBER(DATA!AQ593),DATA!AQ593,"n/a")</f>
        <v>3.7494326035180797E-2</v>
      </c>
      <c r="M4385" s="66"/>
      <c r="N4385" s="66"/>
      <c r="O4385" s="66"/>
      <c r="P4385" s="66"/>
      <c r="Q4385" s="66"/>
      <c r="S4385" s="70"/>
      <c r="U4385" s="70"/>
      <c r="W4385" s="70"/>
      <c r="Y4385" s="70"/>
    </row>
    <row r="4386" spans="1:25" s="69" customFormat="1" x14ac:dyDescent="0.2">
      <c r="A4386" s="66" t="s">
        <v>20</v>
      </c>
      <c r="B4386" s="66" t="s">
        <v>24</v>
      </c>
      <c r="C4386" s="66" t="s">
        <v>10</v>
      </c>
      <c r="D4386" s="66" t="s">
        <v>315</v>
      </c>
      <c r="E4386" s="87">
        <f>+IF(ISNUMBER(DATA!L594),DATA!L594,"n/a")</f>
        <v>14.986550136414399</v>
      </c>
      <c r="F4386" s="77">
        <f>+IF(ISNUMBER(DATA!M594),DATA!M594,"n/a")</f>
        <v>4.6980885468217201E-2</v>
      </c>
      <c r="G4386" s="87">
        <f>+IF(ISNUMBER(DATA!V594),DATA!V594,"n/a")</f>
        <v>14.926621609269199</v>
      </c>
      <c r="H4386" s="77">
        <f>+IF(ISNUMBER(DATA!W594),DATA!W594,"n/a")</f>
        <v>5.61011291971657E-2</v>
      </c>
      <c r="I4386" s="87">
        <f>+IF(ISNUMBER(DATA!AF594),DATA!AF594,"n/a")</f>
        <v>14.801741695374499</v>
      </c>
      <c r="J4386" s="77">
        <f>+IF(ISNUMBER(DATA!AG594),DATA!AG594,"n/a")</f>
        <v>7.7535728651161498E-2</v>
      </c>
      <c r="K4386" s="87">
        <f>+IF(ISNUMBER(DATA!AP594),DATA!AP594,"n/a")</f>
        <v>14.612496698977001</v>
      </c>
      <c r="L4386" s="77">
        <f>+IF(ISNUMBER(DATA!AQ594),DATA!AQ594,"n/a")</f>
        <v>8.8047928726448996E-2</v>
      </c>
      <c r="M4386" s="66"/>
      <c r="N4386" s="66"/>
      <c r="O4386" s="66"/>
      <c r="P4386" s="66"/>
      <c r="Q4386" s="66"/>
      <c r="S4386" s="70"/>
      <c r="U4386" s="70"/>
      <c r="W4386" s="70"/>
      <c r="Y4386" s="70"/>
    </row>
    <row r="4387" spans="1:25" s="69" customFormat="1" x14ac:dyDescent="0.2">
      <c r="A4387" s="66" t="s">
        <v>20</v>
      </c>
      <c r="B4387" s="66" t="s">
        <v>24</v>
      </c>
      <c r="C4387" s="66" t="s">
        <v>10</v>
      </c>
      <c r="D4387" s="66" t="s">
        <v>316</v>
      </c>
      <c r="E4387" s="87">
        <f>+IF(ISNUMBER(DATA!L595),DATA!L595,"n/a")</f>
        <v>13.2207617404363</v>
      </c>
      <c r="F4387" s="77">
        <f>+IF(ISNUMBER(DATA!M595),DATA!M595,"n/a")</f>
        <v>-0.155364819988773</v>
      </c>
      <c r="G4387" s="87">
        <f>+IF(ISNUMBER(DATA!V595),DATA!V595,"n/a")</f>
        <v>13.5095432799943</v>
      </c>
      <c r="H4387" s="77">
        <f>+IF(ISNUMBER(DATA!W595),DATA!W595,"n/a")</f>
        <v>-0.13133601412957999</v>
      </c>
      <c r="I4387" s="87">
        <f>+IF(ISNUMBER(DATA!AF595),DATA!AF595,"n/a")</f>
        <v>14.098437778306501</v>
      </c>
      <c r="J4387" s="77">
        <f>+IF(ISNUMBER(DATA!AG595),DATA!AG595,"n/a")</f>
        <v>-8.4658218536146704E-2</v>
      </c>
      <c r="K4387" s="87">
        <f>+IF(ISNUMBER(DATA!AP595),DATA!AP595,"n/a")</f>
        <v>14.803637588284399</v>
      </c>
      <c r="L4387" s="77">
        <f>+IF(ISNUMBER(DATA!AQ595),DATA!AQ595,"n/a")</f>
        <v>-5.2748846984290602E-2</v>
      </c>
      <c r="M4387" s="66"/>
      <c r="N4387" s="66"/>
      <c r="O4387" s="66"/>
      <c r="P4387" s="66"/>
      <c r="Q4387" s="66"/>
      <c r="S4387" s="70"/>
      <c r="U4387" s="70"/>
      <c r="W4387" s="70"/>
      <c r="Y4387" s="70"/>
    </row>
    <row r="4388" spans="1:25" s="69" customFormat="1" x14ac:dyDescent="0.2">
      <c r="A4388" s="66" t="s">
        <v>20</v>
      </c>
      <c r="B4388" s="66" t="s">
        <v>24</v>
      </c>
      <c r="C4388" s="66" t="s">
        <v>10</v>
      </c>
      <c r="D4388" s="66" t="s">
        <v>317</v>
      </c>
      <c r="E4388" s="87">
        <f>+IF(ISNUMBER(DATA!L596),DATA!L596,"n/a")</f>
        <v>10.5994790838849</v>
      </c>
      <c r="F4388" s="77">
        <f>+IF(ISNUMBER(DATA!M596),DATA!M596,"n/a")</f>
        <v>-4.4617766352870902E-2</v>
      </c>
      <c r="G4388" s="87">
        <f>+IF(ISNUMBER(DATA!V596),DATA!V596,"n/a")</f>
        <v>10.865367518665799</v>
      </c>
      <c r="H4388" s="77">
        <f>+IF(ISNUMBER(DATA!W596),DATA!W596,"n/a")</f>
        <v>-9.9810916856097106E-3</v>
      </c>
      <c r="I4388" s="87">
        <f>+IF(ISNUMBER(DATA!AF596),DATA!AF596,"n/a")</f>
        <v>10.955183463953301</v>
      </c>
      <c r="J4388" s="77">
        <f>+IF(ISNUMBER(DATA!AG596),DATA!AG596,"n/a")</f>
        <v>5.5356875443233304E-3</v>
      </c>
      <c r="K4388" s="87">
        <f>+IF(ISNUMBER(DATA!AP596),DATA!AP596,"n/a")</f>
        <v>11.1700174631079</v>
      </c>
      <c r="L4388" s="77">
        <f>+IF(ISNUMBER(DATA!AQ596),DATA!AQ596,"n/a")</f>
        <v>6.9860090696528807E-2</v>
      </c>
      <c r="M4388" s="66"/>
      <c r="N4388" s="66"/>
      <c r="O4388" s="66"/>
      <c r="P4388" s="66"/>
      <c r="Q4388" s="66"/>
      <c r="S4388" s="70"/>
      <c r="U4388" s="70"/>
      <c r="W4388" s="70"/>
      <c r="Y4388" s="70"/>
    </row>
    <row r="4389" spans="1:25" s="69" customFormat="1" x14ac:dyDescent="0.2">
      <c r="A4389" s="66" t="s">
        <v>20</v>
      </c>
      <c r="B4389" s="66" t="s">
        <v>24</v>
      </c>
      <c r="C4389" s="66" t="s">
        <v>10</v>
      </c>
      <c r="D4389" s="66" t="s">
        <v>318</v>
      </c>
      <c r="E4389" s="87">
        <f>+IF(ISNUMBER(DATA!L597),DATA!L597,"n/a")</f>
        <v>16.693267785519101</v>
      </c>
      <c r="F4389" s="77">
        <f>+IF(ISNUMBER(DATA!M597),DATA!M597,"n/a")</f>
        <v>1.5494101971144101E-3</v>
      </c>
      <c r="G4389" s="87">
        <f>+IF(ISNUMBER(DATA!V597),DATA!V597,"n/a")</f>
        <v>16.670821260925401</v>
      </c>
      <c r="H4389" s="77">
        <f>+IF(ISNUMBER(DATA!W597),DATA!W597,"n/a")</f>
        <v>-4.63353696877728E-4</v>
      </c>
      <c r="I4389" s="87">
        <f>+IF(ISNUMBER(DATA!AF597),DATA!AF597,"n/a")</f>
        <v>16.3111467659559</v>
      </c>
      <c r="J4389" s="77">
        <f>+IF(ISNUMBER(DATA!AG597),DATA!AG597,"n/a")</f>
        <v>-9.8789563035684E-4</v>
      </c>
      <c r="K4389" s="87">
        <f>+IF(ISNUMBER(DATA!AP597),DATA!AP597,"n/a")</f>
        <v>16.419971817887699</v>
      </c>
      <c r="L4389" s="77">
        <f>+IF(ISNUMBER(DATA!AQ597),DATA!AQ597,"n/a")</f>
        <v>-3.4420935320681698E-4</v>
      </c>
      <c r="M4389" s="66"/>
      <c r="N4389" s="66"/>
      <c r="O4389" s="66"/>
      <c r="P4389" s="66"/>
      <c r="Q4389" s="66"/>
      <c r="S4389" s="70"/>
      <c r="U4389" s="70"/>
      <c r="W4389" s="70"/>
      <c r="Y4389" s="70"/>
    </row>
    <row r="4390" spans="1:25" s="69" customFormat="1" x14ac:dyDescent="0.2">
      <c r="A4390" s="66" t="s">
        <v>20</v>
      </c>
      <c r="B4390" s="66" t="s">
        <v>24</v>
      </c>
      <c r="C4390" s="66" t="s">
        <v>10</v>
      </c>
      <c r="D4390" s="66" t="s">
        <v>344</v>
      </c>
      <c r="E4390" s="87">
        <f>+IF(ISNUMBER(DATA!L598),DATA!L598,"n/a")</f>
        <v>9.86437073195731</v>
      </c>
      <c r="F4390" s="77">
        <f>+IF(ISNUMBER(DATA!M598),DATA!M598,"n/a")</f>
        <v>2.36867004015989E-3</v>
      </c>
      <c r="G4390" s="87">
        <f>+IF(ISNUMBER(DATA!V598),DATA!V598,"n/a")</f>
        <v>9.8572398359704607</v>
      </c>
      <c r="H4390" s="77">
        <f>+IF(ISNUMBER(DATA!W598),DATA!W598,"n/a")</f>
        <v>-6.2759613093447996E-4</v>
      </c>
      <c r="I4390" s="87">
        <f>+IF(ISNUMBER(DATA!AF598),DATA!AF598,"n/a")</f>
        <v>9.9717612284037997</v>
      </c>
      <c r="J4390" s="77">
        <f>+IF(ISNUMBER(DATA!AG598),DATA!AG598,"n/a")</f>
        <v>-1.7419106173230999E-2</v>
      </c>
      <c r="K4390" s="87">
        <f>+IF(ISNUMBER(DATA!AP598),DATA!AP598,"n/a")</f>
        <v>9.8252674946682905</v>
      </c>
      <c r="L4390" s="77">
        <f>+IF(ISNUMBER(DATA!AQ598),DATA!AQ598,"n/a")</f>
        <v>-3.3329804973008699E-2</v>
      </c>
      <c r="M4390" s="66"/>
      <c r="N4390" s="66"/>
      <c r="O4390" s="66"/>
      <c r="P4390" s="66"/>
      <c r="Q4390" s="66"/>
      <c r="S4390" s="70"/>
      <c r="U4390" s="70"/>
      <c r="W4390" s="70"/>
      <c r="Y4390" s="70"/>
    </row>
    <row r="4391" spans="1:25" s="69" customFormat="1" x14ac:dyDescent="0.2">
      <c r="A4391" s="66" t="s">
        <v>20</v>
      </c>
      <c r="B4391" s="66" t="s">
        <v>24</v>
      </c>
      <c r="C4391" s="66" t="s">
        <v>10</v>
      </c>
      <c r="D4391" s="66" t="s">
        <v>345</v>
      </c>
      <c r="E4391" s="87">
        <f>+IF(ISNUMBER(DATA!L599),DATA!L599,"n/a")</f>
        <v>11.6744800264114</v>
      </c>
      <c r="F4391" s="77">
        <f>+IF(ISNUMBER(DATA!M599),DATA!M599,"n/a")</f>
        <v>-8.8876159468735796E-2</v>
      </c>
      <c r="G4391" s="87">
        <f>+IF(ISNUMBER(DATA!V599),DATA!V599,"n/a")</f>
        <v>12.079518904335901</v>
      </c>
      <c r="H4391" s="77">
        <f>+IF(ISNUMBER(DATA!W599),DATA!W599,"n/a")</f>
        <v>-6.3327927297072401E-2</v>
      </c>
      <c r="I4391" s="87">
        <f>+IF(ISNUMBER(DATA!AF599),DATA!AF599,"n/a")</f>
        <v>11.8126785582346</v>
      </c>
      <c r="J4391" s="77">
        <f>+IF(ISNUMBER(DATA!AG599),DATA!AG599,"n/a")</f>
        <v>-7.7953292366282997E-2</v>
      </c>
      <c r="K4391" s="87">
        <f>+IF(ISNUMBER(DATA!AP599),DATA!AP599,"n/a")</f>
        <v>11.934886739728499</v>
      </c>
      <c r="L4391" s="77">
        <f>+IF(ISNUMBER(DATA!AQ599),DATA!AQ599,"n/a")</f>
        <v>-5.4028758968587699E-2</v>
      </c>
      <c r="M4391" s="66"/>
      <c r="N4391" s="66"/>
      <c r="O4391" s="66"/>
      <c r="P4391" s="66"/>
      <c r="Q4391" s="66"/>
      <c r="S4391" s="70"/>
      <c r="U4391" s="70"/>
      <c r="W4391" s="70"/>
      <c r="Y4391" s="70"/>
    </row>
    <row r="4392" spans="1:25" x14ac:dyDescent="0.2">
      <c r="E4392" s="100"/>
      <c r="F4392" s="102"/>
      <c r="G4392" s="100"/>
      <c r="H4392" s="102"/>
      <c r="I4392" s="100"/>
      <c r="J4392" s="102"/>
      <c r="K4392" s="100"/>
      <c r="L4392" s="102"/>
    </row>
    <row r="4393" spans="1:25" s="69" customFormat="1" x14ac:dyDescent="0.2">
      <c r="A4393" s="66" t="s">
        <v>20</v>
      </c>
      <c r="B4393" s="66" t="s">
        <v>24</v>
      </c>
      <c r="C4393" s="66" t="s">
        <v>26</v>
      </c>
      <c r="D4393" s="66" t="s">
        <v>271</v>
      </c>
      <c r="E4393" s="87">
        <f>+IF(ISNUMBER(DATA!N550),DATA!N550,"n/a")</f>
        <v>3.0946956735533901</v>
      </c>
      <c r="F4393" s="77">
        <f>+IF(ISNUMBER(DATA!O550),DATA!O550,"n/a")</f>
        <v>1.7578717503309201E-2</v>
      </c>
      <c r="G4393" s="87">
        <f>+IF(ISNUMBER(DATA!X550),DATA!X550,"n/a")</f>
        <v>3.2253483948986998</v>
      </c>
      <c r="H4393" s="77">
        <f>+IF(ISNUMBER(DATA!Y550),DATA!Y550,"n/a")</f>
        <v>4.4274521798067401E-2</v>
      </c>
      <c r="I4393" s="87">
        <f>+IF(ISNUMBER(DATA!AH550),DATA!AH550,"n/a")</f>
        <v>3.1836741481536799</v>
      </c>
      <c r="J4393" s="77">
        <f>+IF(ISNUMBER(DATA!AI550),DATA!AI550,"n/a")</f>
        <v>3.7908553793668497E-2</v>
      </c>
      <c r="K4393" s="87">
        <f>+IF(ISNUMBER(DATA!AR550),DATA!AR550,"n/a")</f>
        <v>3.0993988989975598</v>
      </c>
      <c r="L4393" s="77">
        <f>+IF(ISNUMBER(DATA!AS550),DATA!AS550,"n/a")</f>
        <v>1.3275758330531399E-2</v>
      </c>
      <c r="M4393" s="66"/>
      <c r="N4393" s="66"/>
      <c r="O4393" s="66"/>
      <c r="P4393" s="66"/>
      <c r="Q4393" s="66"/>
      <c r="S4393" s="70"/>
      <c r="U4393" s="70"/>
      <c r="W4393" s="70"/>
      <c r="Y4393" s="70"/>
    </row>
    <row r="4394" spans="1:25" s="69" customFormat="1" x14ac:dyDescent="0.2">
      <c r="A4394" s="66" t="s">
        <v>20</v>
      </c>
      <c r="B4394" s="66" t="s">
        <v>24</v>
      </c>
      <c r="C4394" s="66" t="s">
        <v>26</v>
      </c>
      <c r="D4394" s="66" t="s">
        <v>272</v>
      </c>
      <c r="E4394" s="87">
        <f>+IF(ISNUMBER(DATA!N551),DATA!N551,"n/a")</f>
        <v>3.6485038198813999</v>
      </c>
      <c r="F4394" s="77">
        <f>+IF(ISNUMBER(DATA!O551),DATA!O551,"n/a")</f>
        <v>8.7629091009725803E-3</v>
      </c>
      <c r="G4394" s="87">
        <f>+IF(ISNUMBER(DATA!X551),DATA!X551,"n/a")</f>
        <v>3.66000374996056</v>
      </c>
      <c r="H4394" s="77">
        <f>+IF(ISNUMBER(DATA!Y551),DATA!Y551,"n/a")</f>
        <v>1.0955824711094299E-2</v>
      </c>
      <c r="I4394" s="87">
        <f>+IF(ISNUMBER(DATA!AH551),DATA!AH551,"n/a")</f>
        <v>3.6182856783089599</v>
      </c>
      <c r="J4394" s="77">
        <f>+IF(ISNUMBER(DATA!AI551),DATA!AI551,"n/a")</f>
        <v>1.5801070820367101E-2</v>
      </c>
      <c r="K4394" s="87">
        <f>+IF(ISNUMBER(DATA!AR551),DATA!AR551,"n/a")</f>
        <v>3.6268726791775698</v>
      </c>
      <c r="L4394" s="77">
        <f>+IF(ISNUMBER(DATA!AS551),DATA!AS551,"n/a")</f>
        <v>1.6808427247156602E-2</v>
      </c>
      <c r="M4394" s="66"/>
      <c r="N4394" s="66"/>
      <c r="O4394" s="66"/>
      <c r="P4394" s="66"/>
      <c r="Q4394" s="66"/>
      <c r="S4394" s="70"/>
      <c r="U4394" s="70"/>
      <c r="W4394" s="70"/>
      <c r="Y4394" s="70"/>
    </row>
    <row r="4395" spans="1:25" s="69" customFormat="1" x14ac:dyDescent="0.2">
      <c r="A4395" s="66" t="s">
        <v>20</v>
      </c>
      <c r="B4395" s="66" t="s">
        <v>24</v>
      </c>
      <c r="C4395" s="66" t="s">
        <v>26</v>
      </c>
      <c r="D4395" s="66" t="s">
        <v>273</v>
      </c>
      <c r="E4395" s="87">
        <f>+IF(ISNUMBER(DATA!N552),DATA!N552,"n/a")</f>
        <v>3.6082011016367699</v>
      </c>
      <c r="F4395" s="77">
        <f>+IF(ISNUMBER(DATA!O552),DATA!O552,"n/a")</f>
        <v>3.0089361298421401E-2</v>
      </c>
      <c r="G4395" s="87">
        <f>+IF(ISNUMBER(DATA!X552),DATA!X552,"n/a")</f>
        <v>3.5974836228339</v>
      </c>
      <c r="H4395" s="77">
        <f>+IF(ISNUMBER(DATA!Y552),DATA!Y552,"n/a")</f>
        <v>3.2127067013664301E-2</v>
      </c>
      <c r="I4395" s="87">
        <f>+IF(ISNUMBER(DATA!AH552),DATA!AH552,"n/a")</f>
        <v>3.6080391013385902</v>
      </c>
      <c r="J4395" s="77">
        <f>+IF(ISNUMBER(DATA!AI552),DATA!AI552,"n/a")</f>
        <v>5.0287832280306199E-2</v>
      </c>
      <c r="K4395" s="87">
        <f>+IF(ISNUMBER(DATA!AR552),DATA!AR552,"n/a")</f>
        <v>3.6198215502851898</v>
      </c>
      <c r="L4395" s="77">
        <f>+IF(ISNUMBER(DATA!AS552),DATA!AS552,"n/a")</f>
        <v>6.1539991025285498E-2</v>
      </c>
      <c r="M4395" s="66"/>
      <c r="N4395" s="66"/>
      <c r="O4395" s="66"/>
      <c r="P4395" s="66"/>
      <c r="Q4395" s="66"/>
      <c r="S4395" s="70"/>
      <c r="U4395" s="70"/>
      <c r="W4395" s="70"/>
      <c r="Y4395" s="70"/>
    </row>
    <row r="4396" spans="1:25" s="69" customFormat="1" x14ac:dyDescent="0.2">
      <c r="A4396" s="66" t="s">
        <v>20</v>
      </c>
      <c r="B4396" s="66" t="s">
        <v>24</v>
      </c>
      <c r="C4396" s="66" t="s">
        <v>26</v>
      </c>
      <c r="D4396" s="66" t="s">
        <v>274</v>
      </c>
      <c r="E4396" s="87">
        <f>+IF(ISNUMBER(DATA!N553),DATA!N553,"n/a")</f>
        <v>3.6763127277421099</v>
      </c>
      <c r="F4396" s="77">
        <f>+IF(ISNUMBER(DATA!O553),DATA!O553,"n/a")</f>
        <v>3.48523565704634E-2</v>
      </c>
      <c r="G4396" s="87">
        <f>+IF(ISNUMBER(DATA!X553),DATA!X553,"n/a")</f>
        <v>3.6762746283556398</v>
      </c>
      <c r="H4396" s="77">
        <f>+IF(ISNUMBER(DATA!Y553),DATA!Y553,"n/a")</f>
        <v>3.2176360386612299E-2</v>
      </c>
      <c r="I4396" s="87">
        <f>+IF(ISNUMBER(DATA!AH553),DATA!AH553,"n/a")</f>
        <v>3.6256039344976299</v>
      </c>
      <c r="J4396" s="77">
        <f>+IF(ISNUMBER(DATA!AI553),DATA!AI553,"n/a")</f>
        <v>1.7952969208919999E-2</v>
      </c>
      <c r="K4396" s="87">
        <f>+IF(ISNUMBER(DATA!AR553),DATA!AR553,"n/a")</f>
        <v>3.6394974149703399</v>
      </c>
      <c r="L4396" s="77">
        <f>+IF(ISNUMBER(DATA!AS553),DATA!AS553,"n/a")</f>
        <v>1.59357015359156E-2</v>
      </c>
      <c r="M4396" s="66"/>
      <c r="N4396" s="66"/>
      <c r="O4396" s="66"/>
      <c r="P4396" s="66"/>
      <c r="Q4396" s="66"/>
      <c r="S4396" s="70"/>
      <c r="U4396" s="70"/>
      <c r="W4396" s="70"/>
      <c r="Y4396" s="70"/>
    </row>
    <row r="4397" spans="1:25" s="69" customFormat="1" x14ac:dyDescent="0.2">
      <c r="A4397" s="66" t="s">
        <v>20</v>
      </c>
      <c r="B4397" s="66" t="s">
        <v>24</v>
      </c>
      <c r="C4397" s="66" t="s">
        <v>26</v>
      </c>
      <c r="D4397" s="66" t="s">
        <v>275</v>
      </c>
      <c r="E4397" s="87">
        <f>+IF(ISNUMBER(DATA!N554),DATA!N554,"n/a")</f>
        <v>2.7112763476110699</v>
      </c>
      <c r="F4397" s="77">
        <f>+IF(ISNUMBER(DATA!O554),DATA!O554,"n/a")</f>
        <v>-0.15671295172806199</v>
      </c>
      <c r="G4397" s="87">
        <f>+IF(ISNUMBER(DATA!X554),DATA!X554,"n/a")</f>
        <v>3.1220870950654098</v>
      </c>
      <c r="H4397" s="77">
        <f>+IF(ISNUMBER(DATA!Y554),DATA!Y554,"n/a")</f>
        <v>-6.1178871558398303E-2</v>
      </c>
      <c r="I4397" s="87">
        <f>+IF(ISNUMBER(DATA!AH554),DATA!AH554,"n/a")</f>
        <v>3.2939520871986199</v>
      </c>
      <c r="J4397" s="77">
        <f>+IF(ISNUMBER(DATA!AI554),DATA!AI554,"n/a")</f>
        <v>-5.0124973140174701E-2</v>
      </c>
      <c r="K4397" s="87">
        <f>+IF(ISNUMBER(DATA!AR554),DATA!AR554,"n/a")</f>
        <v>3.27340321332407</v>
      </c>
      <c r="L4397" s="77">
        <f>+IF(ISNUMBER(DATA!AS554),DATA!AS554,"n/a")</f>
        <v>-3.7471195694533499E-2</v>
      </c>
      <c r="M4397" s="66"/>
      <c r="N4397" s="66"/>
      <c r="O4397" s="66"/>
      <c r="P4397" s="66"/>
      <c r="Q4397" s="66"/>
      <c r="S4397" s="70"/>
      <c r="U4397" s="70"/>
      <c r="W4397" s="70"/>
      <c r="Y4397" s="70"/>
    </row>
    <row r="4398" spans="1:25" s="69" customFormat="1" x14ac:dyDescent="0.2">
      <c r="A4398" s="66" t="s">
        <v>20</v>
      </c>
      <c r="B4398" s="66" t="s">
        <v>24</v>
      </c>
      <c r="C4398" s="66" t="s">
        <v>26</v>
      </c>
      <c r="D4398" s="66" t="s">
        <v>276</v>
      </c>
      <c r="E4398" s="87">
        <f>+IF(ISNUMBER(DATA!N555),DATA!N555,"n/a")</f>
        <v>3.5291573912149299</v>
      </c>
      <c r="F4398" s="77">
        <f>+IF(ISNUMBER(DATA!O555),DATA!O555,"n/a")</f>
        <v>1.0859933632508799E-2</v>
      </c>
      <c r="G4398" s="87">
        <f>+IF(ISNUMBER(DATA!X555),DATA!X555,"n/a")</f>
        <v>3.5934871975145302</v>
      </c>
      <c r="H4398" s="77">
        <f>+IF(ISNUMBER(DATA!Y555),DATA!Y555,"n/a")</f>
        <v>3.1360283216299897E-2</v>
      </c>
      <c r="I4398" s="87">
        <f>+IF(ISNUMBER(DATA!AH555),DATA!AH555,"n/a")</f>
        <v>3.6127166898689702</v>
      </c>
      <c r="J4398" s="77">
        <f>+IF(ISNUMBER(DATA!AI555),DATA!AI555,"n/a")</f>
        <v>4.8664823116930898E-2</v>
      </c>
      <c r="K4398" s="87">
        <f>+IF(ISNUMBER(DATA!AR555),DATA!AR555,"n/a")</f>
        <v>3.6361346773545602</v>
      </c>
      <c r="L4398" s="77">
        <f>+IF(ISNUMBER(DATA!AS555),DATA!AS555,"n/a")</f>
        <v>5.6219484146791503E-2</v>
      </c>
      <c r="M4398" s="66"/>
      <c r="N4398" s="66"/>
      <c r="O4398" s="66"/>
      <c r="P4398" s="66"/>
      <c r="Q4398" s="66"/>
      <c r="S4398" s="70"/>
      <c r="U4398" s="70"/>
      <c r="W4398" s="70"/>
      <c r="Y4398" s="70"/>
    </row>
    <row r="4399" spans="1:25" s="69" customFormat="1" x14ac:dyDescent="0.2">
      <c r="A4399" s="66" t="s">
        <v>20</v>
      </c>
      <c r="B4399" s="66" t="s">
        <v>24</v>
      </c>
      <c r="C4399" s="66" t="s">
        <v>26</v>
      </c>
      <c r="D4399" s="66" t="s">
        <v>277</v>
      </c>
      <c r="E4399" s="87">
        <f>+IF(ISNUMBER(DATA!N556),DATA!N556,"n/a")</f>
        <v>3.6817351693478102</v>
      </c>
      <c r="F4399" s="77">
        <f>+IF(ISNUMBER(DATA!O556),DATA!O556,"n/a")</f>
        <v>3.6226261222484998E-2</v>
      </c>
      <c r="G4399" s="87">
        <f>+IF(ISNUMBER(DATA!X556),DATA!X556,"n/a")</f>
        <v>3.6264940013475</v>
      </c>
      <c r="H4399" s="77">
        <f>+IF(ISNUMBER(DATA!Y556),DATA!Y556,"n/a")</f>
        <v>4.7508546677272001E-2</v>
      </c>
      <c r="I4399" s="87">
        <f>+IF(ISNUMBER(DATA!AH556),DATA!AH556,"n/a")</f>
        <v>3.6740167632397598</v>
      </c>
      <c r="J4399" s="77">
        <f>+IF(ISNUMBER(DATA!AI556),DATA!AI556,"n/a")</f>
        <v>4.5558717916499999E-2</v>
      </c>
      <c r="K4399" s="87">
        <f>+IF(ISNUMBER(DATA!AR556),DATA!AR556,"n/a")</f>
        <v>3.7018379484858199</v>
      </c>
      <c r="L4399" s="77">
        <f>+IF(ISNUMBER(DATA!AS556),DATA!AS556,"n/a")</f>
        <v>3.5850116825253998E-2</v>
      </c>
      <c r="M4399" s="66"/>
      <c r="N4399" s="66"/>
      <c r="O4399" s="66"/>
      <c r="P4399" s="66"/>
      <c r="Q4399" s="66"/>
      <c r="S4399" s="70"/>
      <c r="U4399" s="70"/>
      <c r="W4399" s="70"/>
      <c r="Y4399" s="70"/>
    </row>
    <row r="4400" spans="1:25" s="69" customFormat="1" x14ac:dyDescent="0.2">
      <c r="A4400" s="66" t="s">
        <v>20</v>
      </c>
      <c r="B4400" s="66" t="s">
        <v>24</v>
      </c>
      <c r="C4400" s="66" t="s">
        <v>26</v>
      </c>
      <c r="D4400" s="66" t="s">
        <v>278</v>
      </c>
      <c r="E4400" s="87">
        <f>+IF(ISNUMBER(DATA!N557),DATA!N557,"n/a")</f>
        <v>2.7034998756608899</v>
      </c>
      <c r="F4400" s="77">
        <f>+IF(ISNUMBER(DATA!O557),DATA!O557,"n/a")</f>
        <v>-5.7207708349922698E-2</v>
      </c>
      <c r="G4400" s="87">
        <f>+IF(ISNUMBER(DATA!X557),DATA!X557,"n/a")</f>
        <v>2.6789925015624001</v>
      </c>
      <c r="H4400" s="77">
        <f>+IF(ISNUMBER(DATA!Y557),DATA!Y557,"n/a")</f>
        <v>-0.11889056818046501</v>
      </c>
      <c r="I4400" s="87">
        <f>+IF(ISNUMBER(DATA!AH557),DATA!AH557,"n/a")</f>
        <v>2.80510877361167</v>
      </c>
      <c r="J4400" s="77">
        <f>+IF(ISNUMBER(DATA!AI557),DATA!AI557,"n/a")</f>
        <v>-9.8683599437148994E-2</v>
      </c>
      <c r="K4400" s="87">
        <f>+IF(ISNUMBER(DATA!AR557),DATA!AR557,"n/a")</f>
        <v>2.9416631475894399</v>
      </c>
      <c r="L4400" s="77">
        <f>+IF(ISNUMBER(DATA!AS557),DATA!AS557,"n/a")</f>
        <v>-5.2619136720420297E-2</v>
      </c>
      <c r="M4400" s="66"/>
      <c r="N4400" s="66"/>
      <c r="O4400" s="66"/>
      <c r="P4400" s="66"/>
      <c r="Q4400" s="66"/>
      <c r="S4400" s="70"/>
      <c r="U4400" s="70"/>
      <c r="W4400" s="70"/>
      <c r="Y4400" s="70"/>
    </row>
    <row r="4401" spans="1:25" s="69" customFormat="1" x14ac:dyDescent="0.2">
      <c r="A4401" s="66" t="s">
        <v>20</v>
      </c>
      <c r="B4401" s="66" t="s">
        <v>24</v>
      </c>
      <c r="C4401" s="66" t="s">
        <v>26</v>
      </c>
      <c r="D4401" s="66" t="s">
        <v>279</v>
      </c>
      <c r="E4401" s="87">
        <f>+IF(ISNUMBER(DATA!N558),DATA!N558,"n/a")</f>
        <v>3.5045666858733102</v>
      </c>
      <c r="F4401" s="77">
        <f>+IF(ISNUMBER(DATA!O558),DATA!O558,"n/a")</f>
        <v>0.22919602446363899</v>
      </c>
      <c r="G4401" s="87">
        <f>+IF(ISNUMBER(DATA!X558),DATA!X558,"n/a")</f>
        <v>3.4894320914732302</v>
      </c>
      <c r="H4401" s="77">
        <f>+IF(ISNUMBER(DATA!Y558),DATA!Y558,"n/a")</f>
        <v>0.15757699002637399</v>
      </c>
      <c r="I4401" s="87">
        <f>+IF(ISNUMBER(DATA!AH558),DATA!AH558,"n/a")</f>
        <v>3.4855855910960098</v>
      </c>
      <c r="J4401" s="77">
        <f>+IF(ISNUMBER(DATA!AI558),DATA!AI558,"n/a")</f>
        <v>0.10644589518366</v>
      </c>
      <c r="K4401" s="87">
        <f>+IF(ISNUMBER(DATA!AR558),DATA!AR558,"n/a")</f>
        <v>3.4764715171997902</v>
      </c>
      <c r="L4401" s="77">
        <f>+IF(ISNUMBER(DATA!AS558),DATA!AS558,"n/a")</f>
        <v>0.19550843240941401</v>
      </c>
      <c r="M4401" s="66"/>
      <c r="N4401" s="66"/>
      <c r="O4401" s="66"/>
      <c r="P4401" s="66"/>
      <c r="Q4401" s="66"/>
      <c r="S4401" s="70"/>
      <c r="U4401" s="70"/>
      <c r="W4401" s="70"/>
      <c r="Y4401" s="70"/>
    </row>
    <row r="4402" spans="1:25" s="69" customFormat="1" x14ac:dyDescent="0.2">
      <c r="A4402" s="66" t="s">
        <v>20</v>
      </c>
      <c r="B4402" s="66" t="s">
        <v>24</v>
      </c>
      <c r="C4402" s="66" t="s">
        <v>26</v>
      </c>
      <c r="D4402" s="66" t="s">
        <v>280</v>
      </c>
      <c r="E4402" s="87">
        <f>+IF(ISNUMBER(DATA!N559),DATA!N559,"n/a")</f>
        <v>3.1512526765767599</v>
      </c>
      <c r="F4402" s="77">
        <f>+IF(ISNUMBER(DATA!O559),DATA!O559,"n/a")</f>
        <v>-4.1631854472889897E-2</v>
      </c>
      <c r="G4402" s="87">
        <f>+IF(ISNUMBER(DATA!X559),DATA!X559,"n/a")</f>
        <v>3.1517083514416799</v>
      </c>
      <c r="H4402" s="77">
        <f>+IF(ISNUMBER(DATA!Y559),DATA!Y559,"n/a")</f>
        <v>-4.3570242878564799E-2</v>
      </c>
      <c r="I4402" s="87">
        <f>+IF(ISNUMBER(DATA!AH559),DATA!AH559,"n/a")</f>
        <v>3.2382852862618901</v>
      </c>
      <c r="J4402" s="77">
        <f>+IF(ISNUMBER(DATA!AI559),DATA!AI559,"n/a")</f>
        <v>-2.2271048494135401E-2</v>
      </c>
      <c r="K4402" s="87">
        <f>+IF(ISNUMBER(DATA!AR559),DATA!AR559,"n/a")</f>
        <v>3.3234676485288701</v>
      </c>
      <c r="L4402" s="77">
        <f>+IF(ISNUMBER(DATA!AS559),DATA!AS559,"n/a")</f>
        <v>3.7610925702806302E-3</v>
      </c>
      <c r="M4402" s="66"/>
      <c r="N4402" s="66"/>
      <c r="O4402" s="66"/>
      <c r="P4402" s="66"/>
      <c r="Q4402" s="66"/>
      <c r="S4402" s="70"/>
      <c r="U4402" s="70"/>
      <c r="W4402" s="70"/>
      <c r="Y4402" s="70"/>
    </row>
    <row r="4403" spans="1:25" s="69" customFormat="1" x14ac:dyDescent="0.2">
      <c r="A4403" s="66" t="s">
        <v>20</v>
      </c>
      <c r="B4403" s="66" t="s">
        <v>24</v>
      </c>
      <c r="C4403" s="66" t="s">
        <v>26</v>
      </c>
      <c r="D4403" s="66" t="s">
        <v>281</v>
      </c>
      <c r="E4403" s="87">
        <f>+IF(ISNUMBER(DATA!N560),DATA!N560,"n/a")</f>
        <v>2.7160194283814301</v>
      </c>
      <c r="F4403" s="77">
        <f>+IF(ISNUMBER(DATA!O560),DATA!O560,"n/a")</f>
        <v>-3.11959531426949E-2</v>
      </c>
      <c r="G4403" s="87">
        <f>+IF(ISNUMBER(DATA!X560),DATA!X560,"n/a")</f>
        <v>2.7165172610854502</v>
      </c>
      <c r="H4403" s="77">
        <f>+IF(ISNUMBER(DATA!Y560),DATA!Y560,"n/a")</f>
        <v>-2.4386549113050899E-2</v>
      </c>
      <c r="I4403" s="87">
        <f>+IF(ISNUMBER(DATA!AH560),DATA!AH560,"n/a")</f>
        <v>2.7912728936373701</v>
      </c>
      <c r="J4403" s="77">
        <f>+IF(ISNUMBER(DATA!AI560),DATA!AI560,"n/a")</f>
        <v>-9.6970606275617599E-3</v>
      </c>
      <c r="K4403" s="87">
        <f>+IF(ISNUMBER(DATA!AR560),DATA!AR560,"n/a")</f>
        <v>2.8534802586590402</v>
      </c>
      <c r="L4403" s="77">
        <f>+IF(ISNUMBER(DATA!AS560),DATA!AS560,"n/a")</f>
        <v>1.4900649899122799E-3</v>
      </c>
      <c r="M4403" s="66"/>
      <c r="N4403" s="66"/>
      <c r="O4403" s="66"/>
      <c r="P4403" s="66"/>
      <c r="Q4403" s="66"/>
      <c r="S4403" s="70"/>
      <c r="U4403" s="70"/>
      <c r="W4403" s="70"/>
      <c r="Y4403" s="70"/>
    </row>
    <row r="4404" spans="1:25" s="69" customFormat="1" x14ac:dyDescent="0.2">
      <c r="A4404" s="66" t="s">
        <v>20</v>
      </c>
      <c r="B4404" s="66" t="s">
        <v>24</v>
      </c>
      <c r="C4404" s="66" t="s">
        <v>26</v>
      </c>
      <c r="D4404" s="66" t="s">
        <v>282</v>
      </c>
      <c r="E4404" s="87">
        <f>+IF(ISNUMBER(DATA!N561),DATA!N561,"n/a")</f>
        <v>3.55273734621391</v>
      </c>
      <c r="F4404" s="77">
        <f>+IF(ISNUMBER(DATA!O561),DATA!O561,"n/a")</f>
        <v>-3.1561794292480502E-2</v>
      </c>
      <c r="G4404" s="87">
        <f>+IF(ISNUMBER(DATA!X561),DATA!X561,"n/a")</f>
        <v>3.55454070028442</v>
      </c>
      <c r="H4404" s="77">
        <f>+IF(ISNUMBER(DATA!Y561),DATA!Y561,"n/a")</f>
        <v>-3.73907449221638E-2</v>
      </c>
      <c r="I4404" s="87">
        <f>+IF(ISNUMBER(DATA!AH561),DATA!AH561,"n/a")</f>
        <v>3.5666642872327201</v>
      </c>
      <c r="J4404" s="77">
        <f>+IF(ISNUMBER(DATA!AI561),DATA!AI561,"n/a")</f>
        <v>-1.5805988242455798E-2</v>
      </c>
      <c r="K4404" s="87">
        <f>+IF(ISNUMBER(DATA!AR561),DATA!AR561,"n/a")</f>
        <v>3.5515384119723499</v>
      </c>
      <c r="L4404" s="77">
        <f>+IF(ISNUMBER(DATA!AS561),DATA!AS561,"n/a")</f>
        <v>-2.97689434016996E-2</v>
      </c>
      <c r="M4404" s="66"/>
      <c r="N4404" s="66"/>
      <c r="O4404" s="66"/>
      <c r="P4404" s="66"/>
      <c r="Q4404" s="66"/>
      <c r="S4404" s="70"/>
      <c r="U4404" s="70"/>
      <c r="W4404" s="70"/>
      <c r="Y4404" s="70"/>
    </row>
    <row r="4405" spans="1:25" s="69" customFormat="1" x14ac:dyDescent="0.2">
      <c r="A4405" s="66" t="s">
        <v>20</v>
      </c>
      <c r="B4405" s="66" t="s">
        <v>24</v>
      </c>
      <c r="C4405" s="66" t="s">
        <v>26</v>
      </c>
      <c r="D4405" s="66" t="s">
        <v>283</v>
      </c>
      <c r="E4405" s="87">
        <f>+IF(ISNUMBER(DATA!N562),DATA!N562,"n/a")</f>
        <v>3.6484880711092198</v>
      </c>
      <c r="F4405" s="77">
        <f>+IF(ISNUMBER(DATA!O562),DATA!O562,"n/a")</f>
        <v>0.11787331022644799</v>
      </c>
      <c r="G4405" s="87">
        <f>+IF(ISNUMBER(DATA!X562),DATA!X562,"n/a")</f>
        <v>3.6078056301794699</v>
      </c>
      <c r="H4405" s="77">
        <f>+IF(ISNUMBER(DATA!Y562),DATA!Y562,"n/a")</f>
        <v>9.8807574022251293E-2</v>
      </c>
      <c r="I4405" s="87">
        <f>+IF(ISNUMBER(DATA!AH562),DATA!AH562,"n/a")</f>
        <v>3.6903464743079999</v>
      </c>
      <c r="J4405" s="77">
        <f>+IF(ISNUMBER(DATA!AI562),DATA!AI562,"n/a")</f>
        <v>0.13545981684288</v>
      </c>
      <c r="K4405" s="87">
        <f>+IF(ISNUMBER(DATA!AR562),DATA!AR562,"n/a")</f>
        <v>3.5306549164385901</v>
      </c>
      <c r="L4405" s="77">
        <f>+IF(ISNUMBER(DATA!AS562),DATA!AS562,"n/a")</f>
        <v>7.9070007972373693E-2</v>
      </c>
      <c r="M4405" s="66"/>
      <c r="N4405" s="66"/>
      <c r="O4405" s="66"/>
      <c r="P4405" s="66"/>
      <c r="Q4405" s="66"/>
      <c r="S4405" s="70"/>
      <c r="U4405" s="70"/>
      <c r="W4405" s="70"/>
      <c r="Y4405" s="70"/>
    </row>
    <row r="4406" spans="1:25" s="69" customFormat="1" x14ac:dyDescent="0.2">
      <c r="A4406" s="66" t="s">
        <v>20</v>
      </c>
      <c r="B4406" s="66" t="s">
        <v>24</v>
      </c>
      <c r="C4406" s="66" t="s">
        <v>26</v>
      </c>
      <c r="D4406" s="66" t="s">
        <v>284</v>
      </c>
      <c r="E4406" s="87">
        <f>+IF(ISNUMBER(DATA!N563),DATA!N563,"n/a")</f>
        <v>2.63738013723647</v>
      </c>
      <c r="F4406" s="77">
        <f>+IF(ISNUMBER(DATA!O563),DATA!O563,"n/a")</f>
        <v>-1.9963403316047299E-3</v>
      </c>
      <c r="G4406" s="87">
        <f>+IF(ISNUMBER(DATA!X563),DATA!X563,"n/a")</f>
        <v>2.6749294644531401</v>
      </c>
      <c r="H4406" s="77">
        <f>+IF(ISNUMBER(DATA!Y563),DATA!Y563,"n/a")</f>
        <v>9.0968380025761696E-3</v>
      </c>
      <c r="I4406" s="87">
        <f>+IF(ISNUMBER(DATA!AH563),DATA!AH563,"n/a")</f>
        <v>2.7148919036391299</v>
      </c>
      <c r="J4406" s="77">
        <f>+IF(ISNUMBER(DATA!AI563),DATA!AI563,"n/a")</f>
        <v>1.5911480331266999E-2</v>
      </c>
      <c r="K4406" s="87">
        <f>+IF(ISNUMBER(DATA!AR563),DATA!AR563,"n/a")</f>
        <v>2.7091794922203101</v>
      </c>
      <c r="L4406" s="77">
        <f>+IF(ISNUMBER(DATA!AS563),DATA!AS563,"n/a")</f>
        <v>4.0900609220798703E-3</v>
      </c>
      <c r="M4406" s="66"/>
      <c r="N4406" s="66"/>
      <c r="O4406" s="66"/>
      <c r="P4406" s="66"/>
      <c r="Q4406" s="66"/>
      <c r="S4406" s="70"/>
      <c r="U4406" s="70"/>
      <c r="W4406" s="70"/>
      <c r="Y4406" s="70"/>
    </row>
    <row r="4407" spans="1:25" s="69" customFormat="1" x14ac:dyDescent="0.2">
      <c r="A4407" s="66" t="s">
        <v>20</v>
      </c>
      <c r="B4407" s="66" t="s">
        <v>24</v>
      </c>
      <c r="C4407" s="66" t="s">
        <v>26</v>
      </c>
      <c r="D4407" s="66" t="s">
        <v>285</v>
      </c>
      <c r="E4407" s="87">
        <f>+IF(ISNUMBER(DATA!N564),DATA!N564,"n/a")</f>
        <v>2.3591960943981198</v>
      </c>
      <c r="F4407" s="77">
        <f>+IF(ISNUMBER(DATA!O564),DATA!O564,"n/a")</f>
        <v>-1.8391248695035799E-2</v>
      </c>
      <c r="G4407" s="87">
        <f>+IF(ISNUMBER(DATA!X564),DATA!X564,"n/a")</f>
        <v>2.4242052849848701</v>
      </c>
      <c r="H4407" s="77">
        <f>+IF(ISNUMBER(DATA!Y564),DATA!Y564,"n/a")</f>
        <v>1.4409090303171E-2</v>
      </c>
      <c r="I4407" s="87">
        <f>+IF(ISNUMBER(DATA!AH564),DATA!AH564,"n/a")</f>
        <v>2.4114298201188902</v>
      </c>
      <c r="J4407" s="77">
        <f>+IF(ISNUMBER(DATA!AI564),DATA!AI564,"n/a")</f>
        <v>-5.38416344192895E-3</v>
      </c>
      <c r="K4407" s="87">
        <f>+IF(ISNUMBER(DATA!AR564),DATA!AR564,"n/a")</f>
        <v>2.61474826532974</v>
      </c>
      <c r="L4407" s="77">
        <f>+IF(ISNUMBER(DATA!AS564),DATA!AS564,"n/a")</f>
        <v>8.0668902146343202E-2</v>
      </c>
      <c r="M4407" s="66"/>
      <c r="N4407" s="66"/>
      <c r="O4407" s="66"/>
      <c r="P4407" s="66"/>
      <c r="Q4407" s="66"/>
      <c r="S4407" s="70"/>
      <c r="U4407" s="70"/>
      <c r="W4407" s="70"/>
      <c r="Y4407" s="70"/>
    </row>
    <row r="4408" spans="1:25" s="69" customFormat="1" x14ac:dyDescent="0.2">
      <c r="A4408" s="66" t="s">
        <v>20</v>
      </c>
      <c r="B4408" s="66" t="s">
        <v>24</v>
      </c>
      <c r="C4408" s="66" t="s">
        <v>26</v>
      </c>
      <c r="D4408" s="66" t="s">
        <v>286</v>
      </c>
      <c r="E4408" s="87">
        <f>+IF(ISNUMBER(DATA!N565),DATA!N565,"n/a")</f>
        <v>3.3374017140488301</v>
      </c>
      <c r="F4408" s="77">
        <f>+IF(ISNUMBER(DATA!O565),DATA!O565,"n/a")</f>
        <v>2.7391300116901201E-2</v>
      </c>
      <c r="G4408" s="87">
        <f>+IF(ISNUMBER(DATA!X565),DATA!X565,"n/a")</f>
        <v>3.3367756228433199</v>
      </c>
      <c r="H4408" s="77">
        <f>+IF(ISNUMBER(DATA!Y565),DATA!Y565,"n/a")</f>
        <v>4.6649931057737702E-2</v>
      </c>
      <c r="I4408" s="87">
        <f>+IF(ISNUMBER(DATA!AH565),DATA!AH565,"n/a")</f>
        <v>3.32947322536549</v>
      </c>
      <c r="J4408" s="77">
        <f>+IF(ISNUMBER(DATA!AI565),DATA!AI565,"n/a")</f>
        <v>8.7015794127566007E-2</v>
      </c>
      <c r="K4408" s="87">
        <f>+IF(ISNUMBER(DATA!AR565),DATA!AR565,"n/a")</f>
        <v>3.3317169236527899</v>
      </c>
      <c r="L4408" s="77">
        <f>+IF(ISNUMBER(DATA!AS565),DATA!AS565,"n/a")</f>
        <v>0.142898897828173</v>
      </c>
      <c r="M4408" s="66"/>
      <c r="N4408" s="66"/>
      <c r="O4408" s="66"/>
      <c r="P4408" s="66"/>
      <c r="Q4408" s="66"/>
      <c r="S4408" s="70"/>
      <c r="U4408" s="70"/>
      <c r="W4408" s="70"/>
      <c r="Y4408" s="70"/>
    </row>
    <row r="4409" spans="1:25" s="69" customFormat="1" x14ac:dyDescent="0.2">
      <c r="A4409" s="66" t="s">
        <v>20</v>
      </c>
      <c r="B4409" s="66" t="s">
        <v>24</v>
      </c>
      <c r="C4409" s="66" t="s">
        <v>26</v>
      </c>
      <c r="D4409" s="66" t="s">
        <v>287</v>
      </c>
      <c r="E4409" s="87">
        <f>+IF(ISNUMBER(DATA!N566),DATA!N566,"n/a")</f>
        <v>3.0114993453661301</v>
      </c>
      <c r="F4409" s="77">
        <f>+IF(ISNUMBER(DATA!O566),DATA!O566,"n/a")</f>
        <v>2.6278701762276899E-2</v>
      </c>
      <c r="G4409" s="87">
        <f>+IF(ISNUMBER(DATA!X566),DATA!X566,"n/a")</f>
        <v>3.27662487005639</v>
      </c>
      <c r="H4409" s="77">
        <f>+IF(ISNUMBER(DATA!Y566),DATA!Y566,"n/a")</f>
        <v>0.115587667430592</v>
      </c>
      <c r="I4409" s="87">
        <f>+IF(ISNUMBER(DATA!AH566),DATA!AH566,"n/a")</f>
        <v>3.2648941678344499</v>
      </c>
      <c r="J4409" s="77">
        <f>+IF(ISNUMBER(DATA!AI566),DATA!AI566,"n/a")</f>
        <v>0.132917382615863</v>
      </c>
      <c r="K4409" s="87">
        <f>+IF(ISNUMBER(DATA!AR566),DATA!AR566,"n/a")</f>
        <v>3.11159123464205</v>
      </c>
      <c r="L4409" s="77">
        <f>+IF(ISNUMBER(DATA!AS566),DATA!AS566,"n/a")</f>
        <v>9.67096372156412E-2</v>
      </c>
      <c r="M4409" s="66"/>
      <c r="N4409" s="66"/>
      <c r="O4409" s="66"/>
      <c r="P4409" s="66"/>
      <c r="Q4409" s="66"/>
      <c r="S4409" s="70"/>
      <c r="U4409" s="70"/>
      <c r="W4409" s="70"/>
      <c r="Y4409" s="70"/>
    </row>
    <row r="4410" spans="1:25" s="69" customFormat="1" x14ac:dyDescent="0.2">
      <c r="A4410" s="66" t="s">
        <v>20</v>
      </c>
      <c r="B4410" s="66" t="s">
        <v>24</v>
      </c>
      <c r="C4410" s="66" t="s">
        <v>26</v>
      </c>
      <c r="D4410" s="66" t="s">
        <v>288</v>
      </c>
      <c r="E4410" s="87">
        <f>+IF(ISNUMBER(DATA!N567),DATA!N567,"n/a")</f>
        <v>3.6280176878072901</v>
      </c>
      <c r="F4410" s="77">
        <f>+IF(ISNUMBER(DATA!O567),DATA!O567,"n/a")</f>
        <v>-1.2719719156772599E-2</v>
      </c>
      <c r="G4410" s="87">
        <f>+IF(ISNUMBER(DATA!X567),DATA!X567,"n/a")</f>
        <v>3.6491167856211599</v>
      </c>
      <c r="H4410" s="77">
        <f>+IF(ISNUMBER(DATA!Y567),DATA!Y567,"n/a")</f>
        <v>-3.6048830788146802E-2</v>
      </c>
      <c r="I4410" s="87">
        <f>+IF(ISNUMBER(DATA!AH567),DATA!AH567,"n/a")</f>
        <v>3.6703567485246502</v>
      </c>
      <c r="J4410" s="77">
        <f>+IF(ISNUMBER(DATA!AI567),DATA!AI567,"n/a")</f>
        <v>-3.6236107472738303E-2</v>
      </c>
      <c r="K4410" s="87">
        <f>+IF(ISNUMBER(DATA!AR567),DATA!AR567,"n/a")</f>
        <v>3.6907219407864198</v>
      </c>
      <c r="L4410" s="77">
        <f>+IF(ISNUMBER(DATA!AS567),DATA!AS567,"n/a")</f>
        <v>-3.4166003725042103E-2</v>
      </c>
      <c r="M4410" s="66"/>
      <c r="N4410" s="66"/>
      <c r="O4410" s="66"/>
      <c r="P4410" s="66"/>
      <c r="Q4410" s="66"/>
      <c r="S4410" s="70"/>
      <c r="U4410" s="70"/>
      <c r="W4410" s="70"/>
      <c r="Y4410" s="70"/>
    </row>
    <row r="4411" spans="1:25" s="69" customFormat="1" x14ac:dyDescent="0.2">
      <c r="A4411" s="66" t="s">
        <v>20</v>
      </c>
      <c r="B4411" s="66" t="s">
        <v>24</v>
      </c>
      <c r="C4411" s="66" t="s">
        <v>26</v>
      </c>
      <c r="D4411" s="66" t="s">
        <v>289</v>
      </c>
      <c r="E4411" s="87">
        <f>+IF(ISNUMBER(DATA!N568),DATA!N568,"n/a")</f>
        <v>3.38128602630296</v>
      </c>
      <c r="F4411" s="77">
        <f>+IF(ISNUMBER(DATA!O568),DATA!O568,"n/a")</f>
        <v>0.109660970679331</v>
      </c>
      <c r="G4411" s="87">
        <f>+IF(ISNUMBER(DATA!X568),DATA!X568,"n/a")</f>
        <v>3.22660328652064</v>
      </c>
      <c r="H4411" s="77">
        <f>+IF(ISNUMBER(DATA!Y568),DATA!Y568,"n/a")</f>
        <v>5.88639284791561E-2</v>
      </c>
      <c r="I4411" s="87">
        <f>+IF(ISNUMBER(DATA!AH568),DATA!AH568,"n/a")</f>
        <v>3.2285571949193002</v>
      </c>
      <c r="J4411" s="77">
        <f>+IF(ISNUMBER(DATA!AI568),DATA!AI568,"n/a")</f>
        <v>6.3431674296041504E-2</v>
      </c>
      <c r="K4411" s="87">
        <f>+IF(ISNUMBER(DATA!AR568),DATA!AR568,"n/a")</f>
        <v>4.1389743018134002</v>
      </c>
      <c r="L4411" s="77">
        <f>+IF(ISNUMBER(DATA!AS568),DATA!AS568,"n/a")</f>
        <v>0.29123770748053601</v>
      </c>
      <c r="M4411" s="66"/>
      <c r="N4411" s="66"/>
      <c r="O4411" s="66"/>
      <c r="P4411" s="66"/>
      <c r="Q4411" s="66"/>
      <c r="S4411" s="70"/>
      <c r="U4411" s="70"/>
      <c r="W4411" s="70"/>
      <c r="Y4411" s="70"/>
    </row>
    <row r="4412" spans="1:25" s="69" customFormat="1" x14ac:dyDescent="0.2">
      <c r="A4412" s="66" t="s">
        <v>20</v>
      </c>
      <c r="B4412" s="66" t="s">
        <v>24</v>
      </c>
      <c r="C4412" s="66" t="s">
        <v>26</v>
      </c>
      <c r="D4412" s="66" t="s">
        <v>290</v>
      </c>
      <c r="E4412" s="87">
        <f>+IF(ISNUMBER(DATA!N569),DATA!N569,"n/a")</f>
        <v>3.6898175280143501</v>
      </c>
      <c r="F4412" s="77">
        <f>+IF(ISNUMBER(DATA!O569),DATA!O569,"n/a")</f>
        <v>1.96581547000453E-2</v>
      </c>
      <c r="G4412" s="87">
        <f>+IF(ISNUMBER(DATA!X569),DATA!X569,"n/a")</f>
        <v>3.6902020967771798</v>
      </c>
      <c r="H4412" s="77">
        <f>+IF(ISNUMBER(DATA!Y569),DATA!Y569,"n/a")</f>
        <v>1.3918677718212801E-2</v>
      </c>
      <c r="I4412" s="87">
        <f>+IF(ISNUMBER(DATA!AH569),DATA!AH569,"n/a")</f>
        <v>3.6242406949988002</v>
      </c>
      <c r="J4412" s="77">
        <f>+IF(ISNUMBER(DATA!AI569),DATA!AI569,"n/a")</f>
        <v>5.1926764013283198E-3</v>
      </c>
      <c r="K4412" s="87">
        <f>+IF(ISNUMBER(DATA!AR569),DATA!AR569,"n/a")</f>
        <v>3.64189974575882</v>
      </c>
      <c r="L4412" s="77">
        <f>+IF(ISNUMBER(DATA!AS569),DATA!AS569,"n/a")</f>
        <v>8.0187512695412203E-3</v>
      </c>
      <c r="M4412" s="66"/>
      <c r="N4412" s="66"/>
      <c r="O4412" s="66"/>
      <c r="P4412" s="66"/>
      <c r="Q4412" s="66"/>
      <c r="S4412" s="70"/>
      <c r="U4412" s="70"/>
      <c r="W4412" s="70"/>
      <c r="Y4412" s="70"/>
    </row>
    <row r="4413" spans="1:25" s="69" customFormat="1" x14ac:dyDescent="0.2">
      <c r="A4413" s="66" t="s">
        <v>20</v>
      </c>
      <c r="B4413" s="66" t="s">
        <v>24</v>
      </c>
      <c r="C4413" s="66" t="s">
        <v>26</v>
      </c>
      <c r="D4413" s="66" t="s">
        <v>291</v>
      </c>
      <c r="E4413" s="87">
        <f>+IF(ISNUMBER(DATA!N570),DATA!N570,"n/a")</f>
        <v>3.7600943762461299</v>
      </c>
      <c r="F4413" s="77">
        <f>+IF(ISNUMBER(DATA!O570),DATA!O570,"n/a")</f>
        <v>-0.17831310381197599</v>
      </c>
      <c r="G4413" s="87">
        <f>+IF(ISNUMBER(DATA!X570),DATA!X570,"n/a")</f>
        <v>3.90546181336645</v>
      </c>
      <c r="H4413" s="77">
        <f>+IF(ISNUMBER(DATA!Y570),DATA!Y570,"n/a")</f>
        <v>-0.14482816066923501</v>
      </c>
      <c r="I4413" s="87">
        <f>+IF(ISNUMBER(DATA!AH570),DATA!AH570,"n/a")</f>
        <v>3.9825753378250801</v>
      </c>
      <c r="J4413" s="77">
        <f>+IF(ISNUMBER(DATA!AI570),DATA!AI570,"n/a")</f>
        <v>-0.12792723355687399</v>
      </c>
      <c r="K4413" s="87">
        <f>+IF(ISNUMBER(DATA!AR570),DATA!AR570,"n/a")</f>
        <v>4.0067035576508596</v>
      </c>
      <c r="L4413" s="77">
        <f>+IF(ISNUMBER(DATA!AS570),DATA!AS570,"n/a")</f>
        <v>-0.107329835993923</v>
      </c>
      <c r="M4413" s="66"/>
      <c r="N4413" s="66"/>
      <c r="O4413" s="66"/>
      <c r="P4413" s="66"/>
      <c r="Q4413" s="66"/>
      <c r="S4413" s="70"/>
      <c r="U4413" s="70"/>
      <c r="W4413" s="70"/>
      <c r="Y4413" s="70"/>
    </row>
    <row r="4414" spans="1:25" s="69" customFormat="1" x14ac:dyDescent="0.2">
      <c r="A4414" s="66" t="s">
        <v>20</v>
      </c>
      <c r="B4414" s="66" t="s">
        <v>24</v>
      </c>
      <c r="C4414" s="66" t="s">
        <v>26</v>
      </c>
      <c r="D4414" s="66" t="s">
        <v>292</v>
      </c>
      <c r="E4414" s="87">
        <f>+IF(ISNUMBER(DATA!N571),DATA!N571,"n/a")</f>
        <v>3.9516296924238201</v>
      </c>
      <c r="F4414" s="77">
        <f>+IF(ISNUMBER(DATA!O571),DATA!O571,"n/a")</f>
        <v>-8.02712287677744E-2</v>
      </c>
      <c r="G4414" s="87">
        <f>+IF(ISNUMBER(DATA!X571),DATA!X571,"n/a")</f>
        <v>4.0167099092563703</v>
      </c>
      <c r="H4414" s="77">
        <f>+IF(ISNUMBER(DATA!Y571),DATA!Y571,"n/a")</f>
        <v>-3.5671685334257901E-2</v>
      </c>
      <c r="I4414" s="87">
        <f>+IF(ISNUMBER(DATA!AH571),DATA!AH571,"n/a")</f>
        <v>4.04380591081246</v>
      </c>
      <c r="J4414" s="77">
        <f>+IF(ISNUMBER(DATA!AI571),DATA!AI571,"n/a")</f>
        <v>-6.9241920176678603E-3</v>
      </c>
      <c r="K4414" s="87">
        <f>+IF(ISNUMBER(DATA!AR571),DATA!AR571,"n/a")</f>
        <v>4.0968803097937796</v>
      </c>
      <c r="L4414" s="77">
        <f>+IF(ISNUMBER(DATA!AS571),DATA!AS571,"n/a")</f>
        <v>3.0729238847169899E-2</v>
      </c>
      <c r="M4414" s="66"/>
      <c r="N4414" s="66"/>
      <c r="O4414" s="66"/>
      <c r="P4414" s="66"/>
      <c r="Q4414" s="66"/>
      <c r="S4414" s="70"/>
      <c r="U4414" s="70"/>
      <c r="W4414" s="70"/>
      <c r="Y4414" s="70"/>
    </row>
    <row r="4415" spans="1:25" s="69" customFormat="1" x14ac:dyDescent="0.2">
      <c r="A4415" s="66" t="s">
        <v>20</v>
      </c>
      <c r="B4415" s="66" t="s">
        <v>24</v>
      </c>
      <c r="C4415" s="66" t="s">
        <v>26</v>
      </c>
      <c r="D4415" s="66" t="s">
        <v>293</v>
      </c>
      <c r="E4415" s="87">
        <f>+IF(ISNUMBER(DATA!N572),DATA!N572,"n/a")</f>
        <v>3.1005126845222302</v>
      </c>
      <c r="F4415" s="77">
        <f>+IF(ISNUMBER(DATA!O572),DATA!O572,"n/a")</f>
        <v>3.3732648616526799E-2</v>
      </c>
      <c r="G4415" s="87">
        <f>+IF(ISNUMBER(DATA!X572),DATA!X572,"n/a")</f>
        <v>3.1912525988423299</v>
      </c>
      <c r="H4415" s="77">
        <f>+IF(ISNUMBER(DATA!Y572),DATA!Y572,"n/a")</f>
        <v>6.5418608389440996E-2</v>
      </c>
      <c r="I4415" s="87">
        <f>+IF(ISNUMBER(DATA!AH572),DATA!AH572,"n/a")</f>
        <v>3.1614233639079301</v>
      </c>
      <c r="J4415" s="77">
        <f>+IF(ISNUMBER(DATA!AI572),DATA!AI572,"n/a")</f>
        <v>3.4855588829748402E-2</v>
      </c>
      <c r="K4415" s="87">
        <f>+IF(ISNUMBER(DATA!AR572),DATA!AR572,"n/a")</f>
        <v>3.1032822921819201</v>
      </c>
      <c r="L4415" s="77">
        <f>+IF(ISNUMBER(DATA!AS572),DATA!AS572,"n/a")</f>
        <v>4.91474331009654E-2</v>
      </c>
      <c r="M4415" s="66"/>
      <c r="N4415" s="66"/>
      <c r="O4415" s="66"/>
      <c r="P4415" s="66"/>
      <c r="Q4415" s="66"/>
      <c r="S4415" s="70"/>
      <c r="U4415" s="70"/>
      <c r="W4415" s="70"/>
      <c r="Y4415" s="70"/>
    </row>
    <row r="4416" spans="1:25" s="69" customFormat="1" x14ac:dyDescent="0.2">
      <c r="A4416" s="66" t="s">
        <v>20</v>
      </c>
      <c r="B4416" s="66" t="s">
        <v>24</v>
      </c>
      <c r="C4416" s="66" t="s">
        <v>26</v>
      </c>
      <c r="D4416" s="66" t="s">
        <v>294</v>
      </c>
      <c r="E4416" s="87">
        <f>+IF(ISNUMBER(DATA!N573),DATA!N573,"n/a")</f>
        <v>3.6830192166612101</v>
      </c>
      <c r="F4416" s="77">
        <f>+IF(ISNUMBER(DATA!O573),DATA!O573,"n/a")</f>
        <v>5.23967579872238E-3</v>
      </c>
      <c r="G4416" s="87">
        <f>+IF(ISNUMBER(DATA!X573),DATA!X573,"n/a")</f>
        <v>3.6840232636803498</v>
      </c>
      <c r="H4416" s="77">
        <f>+IF(ISNUMBER(DATA!Y573),DATA!Y573,"n/a")</f>
        <v>5.0376670412397902E-3</v>
      </c>
      <c r="I4416" s="87">
        <f>+IF(ISNUMBER(DATA!AH573),DATA!AH573,"n/a")</f>
        <v>3.6191044854357601</v>
      </c>
      <c r="J4416" s="77">
        <f>+IF(ISNUMBER(DATA!AI573),DATA!AI573,"n/a")</f>
        <v>-2.24347929988349E-3</v>
      </c>
      <c r="K4416" s="87">
        <f>+IF(ISNUMBER(DATA!AR573),DATA!AR573,"n/a")</f>
        <v>3.6396983857611498</v>
      </c>
      <c r="L4416" s="77">
        <f>+IF(ISNUMBER(DATA!AS573),DATA!AS573,"n/a")</f>
        <v>3.2733909612064202E-3</v>
      </c>
      <c r="M4416" s="66"/>
      <c r="N4416" s="66"/>
      <c r="O4416" s="66"/>
      <c r="P4416" s="66"/>
      <c r="Q4416" s="66"/>
      <c r="S4416" s="70"/>
      <c r="U4416" s="70"/>
      <c r="W4416" s="70"/>
      <c r="Y4416" s="70"/>
    </row>
    <row r="4417" spans="1:25" s="69" customFormat="1" x14ac:dyDescent="0.2">
      <c r="A4417" s="66" t="s">
        <v>20</v>
      </c>
      <c r="B4417" s="66" t="s">
        <v>24</v>
      </c>
      <c r="C4417" s="66" t="s">
        <v>26</v>
      </c>
      <c r="D4417" s="66" t="s">
        <v>295</v>
      </c>
      <c r="E4417" s="87">
        <f>+IF(ISNUMBER(DATA!N574),DATA!N574,"n/a")</f>
        <v>3.8746575601079001</v>
      </c>
      <c r="F4417" s="77">
        <f>+IF(ISNUMBER(DATA!O574),DATA!O574,"n/a")</f>
        <v>-1.92256988057815E-2</v>
      </c>
      <c r="G4417" s="87">
        <f>+IF(ISNUMBER(DATA!X574),DATA!X574,"n/a")</f>
        <v>3.7887446397783702</v>
      </c>
      <c r="H4417" s="77">
        <f>+IF(ISNUMBER(DATA!Y574),DATA!Y574,"n/a")</f>
        <v>-2.6670106959593501E-2</v>
      </c>
      <c r="I4417" s="87">
        <f>+IF(ISNUMBER(DATA!AH574),DATA!AH574,"n/a")</f>
        <v>3.9018089771357198</v>
      </c>
      <c r="J4417" s="77">
        <f>+IF(ISNUMBER(DATA!AI574),DATA!AI574,"n/a")</f>
        <v>-2.9957228034080099E-2</v>
      </c>
      <c r="K4417" s="87">
        <f>+IF(ISNUMBER(DATA!AR574),DATA!AR574,"n/a")</f>
        <v>4.0925467081456501</v>
      </c>
      <c r="L4417" s="77">
        <f>+IF(ISNUMBER(DATA!AS574),DATA!AS574,"n/a")</f>
        <v>-2.0427177401091699E-2</v>
      </c>
      <c r="M4417" s="66"/>
      <c r="N4417" s="66"/>
      <c r="O4417" s="66"/>
      <c r="P4417" s="66"/>
      <c r="Q4417" s="66"/>
      <c r="S4417" s="70"/>
      <c r="U4417" s="70"/>
      <c r="W4417" s="70"/>
      <c r="Y4417" s="70"/>
    </row>
    <row r="4418" spans="1:25" s="69" customFormat="1" x14ac:dyDescent="0.2">
      <c r="A4418" s="66" t="s">
        <v>20</v>
      </c>
      <c r="B4418" s="66" t="s">
        <v>24</v>
      </c>
      <c r="C4418" s="66" t="s">
        <v>26</v>
      </c>
      <c r="D4418" s="66" t="s">
        <v>296</v>
      </c>
      <c r="E4418" s="87">
        <f>+IF(ISNUMBER(DATA!N575),DATA!N575,"n/a")</f>
        <v>3.9423126228527501</v>
      </c>
      <c r="F4418" s="77">
        <f>+IF(ISNUMBER(DATA!O575),DATA!O575,"n/a")</f>
        <v>1.7444022287380701E-3</v>
      </c>
      <c r="G4418" s="87">
        <f>+IF(ISNUMBER(DATA!X575),DATA!X575,"n/a")</f>
        <v>3.8892977675477098</v>
      </c>
      <c r="H4418" s="77">
        <f>+IF(ISNUMBER(DATA!Y575),DATA!Y575,"n/a")</f>
        <v>4.9690558917598196E-3</v>
      </c>
      <c r="I4418" s="87">
        <f>+IF(ISNUMBER(DATA!AH575),DATA!AH575,"n/a")</f>
        <v>3.9038260191178602</v>
      </c>
      <c r="J4418" s="77">
        <f>+IF(ISNUMBER(DATA!AI575),DATA!AI575,"n/a")</f>
        <v>-4.3672650072966999E-4</v>
      </c>
      <c r="K4418" s="87">
        <f>+IF(ISNUMBER(DATA!AR575),DATA!AR575,"n/a")</f>
        <v>3.9348582638863601</v>
      </c>
      <c r="L4418" s="77">
        <f>+IF(ISNUMBER(DATA!AS575),DATA!AS575,"n/a")</f>
        <v>-6.0696455493710603E-5</v>
      </c>
      <c r="M4418" s="66"/>
      <c r="N4418" s="66"/>
      <c r="O4418" s="66"/>
      <c r="P4418" s="66"/>
      <c r="Q4418" s="66"/>
      <c r="S4418" s="70"/>
      <c r="U4418" s="70"/>
      <c r="W4418" s="70"/>
      <c r="Y4418" s="70"/>
    </row>
    <row r="4419" spans="1:25" s="69" customFormat="1" x14ac:dyDescent="0.2">
      <c r="A4419" s="66" t="s">
        <v>20</v>
      </c>
      <c r="B4419" s="66" t="s">
        <v>24</v>
      </c>
      <c r="C4419" s="66" t="s">
        <v>26</v>
      </c>
      <c r="D4419" s="66" t="s">
        <v>297</v>
      </c>
      <c r="E4419" s="87">
        <f>+IF(ISNUMBER(DATA!N576),DATA!N576,"n/a")</f>
        <v>3.7634834358262301</v>
      </c>
      <c r="F4419" s="77">
        <f>+IF(ISNUMBER(DATA!O576),DATA!O576,"n/a")</f>
        <v>4.3952021668208399E-2</v>
      </c>
      <c r="G4419" s="87">
        <f>+IF(ISNUMBER(DATA!X576),DATA!X576,"n/a")</f>
        <v>3.7346439526172102</v>
      </c>
      <c r="H4419" s="77">
        <f>+IF(ISNUMBER(DATA!Y576),DATA!Y576,"n/a")</f>
        <v>2.9654065256570598E-2</v>
      </c>
      <c r="I4419" s="87">
        <f>+IF(ISNUMBER(DATA!AH576),DATA!AH576,"n/a")</f>
        <v>3.67988801163678</v>
      </c>
      <c r="J4419" s="77">
        <f>+IF(ISNUMBER(DATA!AI576),DATA!AI576,"n/a")</f>
        <v>1.2209294215974401E-2</v>
      </c>
      <c r="K4419" s="87">
        <f>+IF(ISNUMBER(DATA!AR576),DATA!AR576,"n/a")</f>
        <v>3.6926892404235798</v>
      </c>
      <c r="L4419" s="77">
        <f>+IF(ISNUMBER(DATA!AS576),DATA!AS576,"n/a")</f>
        <v>1.9301714747609201E-2</v>
      </c>
      <c r="M4419" s="66"/>
      <c r="N4419" s="66"/>
      <c r="O4419" s="66"/>
      <c r="P4419" s="66"/>
      <c r="Q4419" s="66"/>
      <c r="S4419" s="70"/>
      <c r="U4419" s="70"/>
      <c r="W4419" s="70"/>
      <c r="Y4419" s="70"/>
    </row>
    <row r="4420" spans="1:25" s="69" customFormat="1" x14ac:dyDescent="0.2">
      <c r="A4420" s="66" t="s">
        <v>20</v>
      </c>
      <c r="B4420" s="66" t="s">
        <v>24</v>
      </c>
      <c r="C4420" s="66" t="s">
        <v>26</v>
      </c>
      <c r="D4420" s="66" t="s">
        <v>298</v>
      </c>
      <c r="E4420" s="87">
        <f>+IF(ISNUMBER(DATA!N577),DATA!N577,"n/a")</f>
        <v>3.8002819259063498</v>
      </c>
      <c r="F4420" s="77">
        <f>+IF(ISNUMBER(DATA!O577),DATA!O577,"n/a")</f>
        <v>0.19808935741773701</v>
      </c>
      <c r="G4420" s="87">
        <f>+IF(ISNUMBER(DATA!X577),DATA!X577,"n/a")</f>
        <v>3.7695929574096598</v>
      </c>
      <c r="H4420" s="77">
        <f>+IF(ISNUMBER(DATA!Y577),DATA!Y577,"n/a")</f>
        <v>0.15642242751886201</v>
      </c>
      <c r="I4420" s="87">
        <f>+IF(ISNUMBER(DATA!AH577),DATA!AH577,"n/a")</f>
        <v>3.71191023905395</v>
      </c>
      <c r="J4420" s="77">
        <f>+IF(ISNUMBER(DATA!AI577),DATA!AI577,"n/a")</f>
        <v>0.101459471068174</v>
      </c>
      <c r="K4420" s="87">
        <f>+IF(ISNUMBER(DATA!AR577),DATA!AR577,"n/a")</f>
        <v>3.6999441027761</v>
      </c>
      <c r="L4420" s="77">
        <f>+IF(ISNUMBER(DATA!AS577),DATA!AS577,"n/a")</f>
        <v>7.1434869691615402E-2</v>
      </c>
      <c r="M4420" s="66"/>
      <c r="N4420" s="66"/>
      <c r="O4420" s="66"/>
      <c r="P4420" s="66"/>
      <c r="Q4420" s="66"/>
      <c r="S4420" s="70"/>
      <c r="U4420" s="70"/>
      <c r="W4420" s="70"/>
      <c r="Y4420" s="70"/>
    </row>
    <row r="4421" spans="1:25" s="69" customFormat="1" x14ac:dyDescent="0.2">
      <c r="A4421" s="66" t="s">
        <v>20</v>
      </c>
      <c r="B4421" s="66" t="s">
        <v>24</v>
      </c>
      <c r="C4421" s="66" t="s">
        <v>26</v>
      </c>
      <c r="D4421" s="66" t="s">
        <v>299</v>
      </c>
      <c r="E4421" s="87">
        <f>+IF(ISNUMBER(DATA!N578),DATA!N578,"n/a")</f>
        <v>3.7114011271129801</v>
      </c>
      <c r="F4421" s="77">
        <f>+IF(ISNUMBER(DATA!O578),DATA!O578,"n/a")</f>
        <v>6.6946404469092793E-2</v>
      </c>
      <c r="G4421" s="87">
        <f>+IF(ISNUMBER(DATA!X578),DATA!X578,"n/a")</f>
        <v>3.7138468728585199</v>
      </c>
      <c r="H4421" s="77">
        <f>+IF(ISNUMBER(DATA!Y578),DATA!Y578,"n/a")</f>
        <v>6.17048304794117E-2</v>
      </c>
      <c r="I4421" s="87">
        <f>+IF(ISNUMBER(DATA!AH578),DATA!AH578,"n/a")</f>
        <v>3.74646525055143</v>
      </c>
      <c r="J4421" s="77">
        <f>+IF(ISNUMBER(DATA!AI578),DATA!AI578,"n/a")</f>
        <v>7.2349551057653894E-2</v>
      </c>
      <c r="K4421" s="87">
        <f>+IF(ISNUMBER(DATA!AR578),DATA!AR578,"n/a")</f>
        <v>3.6055105744607001</v>
      </c>
      <c r="L4421" s="77">
        <f>+IF(ISNUMBER(DATA!AS578),DATA!AS578,"n/a")</f>
        <v>4.2584195289677503E-2</v>
      </c>
      <c r="M4421" s="66"/>
      <c r="N4421" s="66"/>
      <c r="O4421" s="66"/>
      <c r="P4421" s="66"/>
      <c r="Q4421" s="66"/>
      <c r="S4421" s="70"/>
      <c r="U4421" s="70"/>
      <c r="W4421" s="70"/>
      <c r="Y4421" s="70"/>
    </row>
    <row r="4422" spans="1:25" s="69" customFormat="1" x14ac:dyDescent="0.2">
      <c r="A4422" s="66" t="s">
        <v>20</v>
      </c>
      <c r="B4422" s="66" t="s">
        <v>24</v>
      </c>
      <c r="C4422" s="66" t="s">
        <v>26</v>
      </c>
      <c r="D4422" s="66" t="s">
        <v>300</v>
      </c>
      <c r="E4422" s="87">
        <f>+IF(ISNUMBER(DATA!N579),DATA!N579,"n/a")</f>
        <v>3.1003666628421001</v>
      </c>
      <c r="F4422" s="77">
        <f>+IF(ISNUMBER(DATA!O579),DATA!O579,"n/a")</f>
        <v>-7.6133451567607702E-2</v>
      </c>
      <c r="G4422" s="87">
        <f>+IF(ISNUMBER(DATA!X579),DATA!X579,"n/a")</f>
        <v>3.25710410182666</v>
      </c>
      <c r="H4422" s="77">
        <f>+IF(ISNUMBER(DATA!Y579),DATA!Y579,"n/a")</f>
        <v>-4.0811448203606E-2</v>
      </c>
      <c r="I4422" s="87">
        <f>+IF(ISNUMBER(DATA!AH579),DATA!AH579,"n/a")</f>
        <v>3.3222823741534802</v>
      </c>
      <c r="J4422" s="77">
        <f>+IF(ISNUMBER(DATA!AI579),DATA!AI579,"n/a")</f>
        <v>-3.1713347121249499E-2</v>
      </c>
      <c r="K4422" s="87">
        <f>+IF(ISNUMBER(DATA!AR579),DATA!AR579,"n/a")</f>
        <v>3.3343169021037</v>
      </c>
      <c r="L4422" s="77">
        <f>+IF(ISNUMBER(DATA!AS579),DATA!AS579,"n/a")</f>
        <v>-1.8516634007982698E-2</v>
      </c>
      <c r="M4422" s="66"/>
      <c r="N4422" s="66"/>
      <c r="O4422" s="66"/>
      <c r="P4422" s="66"/>
      <c r="Q4422" s="66"/>
      <c r="S4422" s="70"/>
      <c r="U4422" s="70"/>
      <c r="W4422" s="70"/>
      <c r="Y4422" s="70"/>
    </row>
    <row r="4423" spans="1:25" s="69" customFormat="1" x14ac:dyDescent="0.2">
      <c r="A4423" s="66" t="s">
        <v>20</v>
      </c>
      <c r="B4423" s="66" t="s">
        <v>24</v>
      </c>
      <c r="C4423" s="66" t="s">
        <v>26</v>
      </c>
      <c r="D4423" s="66" t="s">
        <v>301</v>
      </c>
      <c r="E4423" s="87">
        <f>+IF(ISNUMBER(DATA!N580),DATA!N580,"n/a")</f>
        <v>2.6357027463651002</v>
      </c>
      <c r="F4423" s="77">
        <f>+IF(ISNUMBER(DATA!O580),DATA!O580,"n/a")</f>
        <v>8.2569461742041505E-3</v>
      </c>
      <c r="G4423" s="87">
        <f>+IF(ISNUMBER(DATA!X580),DATA!X580,"n/a")</f>
        <v>2.6353738423311501</v>
      </c>
      <c r="H4423" s="77">
        <f>+IF(ISNUMBER(DATA!Y580),DATA!Y580,"n/a")</f>
        <v>-7.4382296613599297E-2</v>
      </c>
      <c r="I4423" s="87">
        <f>+IF(ISNUMBER(DATA!AH580),DATA!AH580,"n/a")</f>
        <v>2.8066422400273701</v>
      </c>
      <c r="J4423" s="77">
        <f>+IF(ISNUMBER(DATA!AI580),DATA!AI580,"n/a")</f>
        <v>-3.29728467132945E-2</v>
      </c>
      <c r="K4423" s="87">
        <f>+IF(ISNUMBER(DATA!AR580),DATA!AR580,"n/a")</f>
        <v>2.7296661111348501</v>
      </c>
      <c r="L4423" s="77">
        <f>+IF(ISNUMBER(DATA!AS580),DATA!AS580,"n/a")</f>
        <v>-0.16229802642775601</v>
      </c>
      <c r="M4423" s="66"/>
      <c r="N4423" s="66"/>
      <c r="O4423" s="66"/>
      <c r="P4423" s="66"/>
      <c r="Q4423" s="66"/>
      <c r="S4423" s="70"/>
      <c r="U4423" s="70"/>
      <c r="W4423" s="70"/>
      <c r="Y4423" s="70"/>
    </row>
    <row r="4424" spans="1:25" s="69" customFormat="1" x14ac:dyDescent="0.2">
      <c r="A4424" s="66" t="s">
        <v>20</v>
      </c>
      <c r="B4424" s="66" t="s">
        <v>24</v>
      </c>
      <c r="C4424" s="66" t="s">
        <v>26</v>
      </c>
      <c r="D4424" s="66" t="s">
        <v>302</v>
      </c>
      <c r="E4424" s="87">
        <f>+IF(ISNUMBER(DATA!N581),DATA!N581,"n/a")</f>
        <v>3.6891320573347399</v>
      </c>
      <c r="F4424" s="77">
        <f>+IF(ISNUMBER(DATA!O581),DATA!O581,"n/a")</f>
        <v>2.01113231524108E-2</v>
      </c>
      <c r="G4424" s="87">
        <f>+IF(ISNUMBER(DATA!X581),DATA!X581,"n/a")</f>
        <v>3.6893354821729201</v>
      </c>
      <c r="H4424" s="77">
        <f>+IF(ISNUMBER(DATA!Y581),DATA!Y581,"n/a")</f>
        <v>1.75793839073633E-2</v>
      </c>
      <c r="I4424" s="87">
        <f>+IF(ISNUMBER(DATA!AH581),DATA!AH581,"n/a")</f>
        <v>3.62147652084772</v>
      </c>
      <c r="J4424" s="77">
        <f>+IF(ISNUMBER(DATA!AI581),DATA!AI581,"n/a")</f>
        <v>5.9597510444191499E-3</v>
      </c>
      <c r="K4424" s="87">
        <f>+IF(ISNUMBER(DATA!AR581),DATA!AR581,"n/a")</f>
        <v>3.6395822781657499</v>
      </c>
      <c r="L4424" s="77">
        <f>+IF(ISNUMBER(DATA!AS581),DATA!AS581,"n/a")</f>
        <v>8.1869158117086702E-3</v>
      </c>
      <c r="M4424" s="66"/>
      <c r="N4424" s="66"/>
      <c r="O4424" s="66"/>
      <c r="P4424" s="66"/>
      <c r="Q4424" s="66"/>
      <c r="S4424" s="70"/>
      <c r="U4424" s="70"/>
      <c r="W4424" s="70"/>
      <c r="Y4424" s="70"/>
    </row>
    <row r="4425" spans="1:25" s="69" customFormat="1" x14ac:dyDescent="0.2">
      <c r="A4425" s="66" t="s">
        <v>20</v>
      </c>
      <c r="B4425" s="66" t="s">
        <v>24</v>
      </c>
      <c r="C4425" s="66" t="s">
        <v>26</v>
      </c>
      <c r="D4425" s="66" t="s">
        <v>303</v>
      </c>
      <c r="E4425" s="87">
        <f>+IF(ISNUMBER(DATA!N582),DATA!N582,"n/a")</f>
        <v>3.0510845604675998</v>
      </c>
      <c r="F4425" s="77">
        <f>+IF(ISNUMBER(DATA!O582),DATA!O582,"n/a")</f>
        <v>1.1046520950927501E-2</v>
      </c>
      <c r="G4425" s="87">
        <f>+IF(ISNUMBER(DATA!X582),DATA!X582,"n/a")</f>
        <v>2.9730700859726502</v>
      </c>
      <c r="H4425" s="77">
        <f>+IF(ISNUMBER(DATA!Y582),DATA!Y582,"n/a")</f>
        <v>-1.01324043093251E-2</v>
      </c>
      <c r="I4425" s="87">
        <f>+IF(ISNUMBER(DATA!AH582),DATA!AH582,"n/a")</f>
        <v>3.0585575224589401</v>
      </c>
      <c r="J4425" s="77">
        <f>+IF(ISNUMBER(DATA!AI582),DATA!AI582,"n/a")</f>
        <v>2.5369187889686898E-2</v>
      </c>
      <c r="K4425" s="87">
        <f>+IF(ISNUMBER(DATA!AR582),DATA!AR582,"n/a")</f>
        <v>3.0308956153483102</v>
      </c>
      <c r="L4425" s="77">
        <f>+IF(ISNUMBER(DATA!AS582),DATA!AS582,"n/a")</f>
        <v>4.58221978221739E-2</v>
      </c>
      <c r="M4425" s="66"/>
      <c r="N4425" s="66"/>
      <c r="O4425" s="66"/>
      <c r="P4425" s="66"/>
      <c r="Q4425" s="66"/>
      <c r="S4425" s="70"/>
      <c r="U4425" s="70"/>
      <c r="W4425" s="70"/>
      <c r="Y4425" s="70"/>
    </row>
    <row r="4426" spans="1:25" s="69" customFormat="1" x14ac:dyDescent="0.2">
      <c r="A4426" s="66" t="s">
        <v>20</v>
      </c>
      <c r="B4426" s="66" t="s">
        <v>24</v>
      </c>
      <c r="C4426" s="66" t="s">
        <v>26</v>
      </c>
      <c r="D4426" s="66" t="s">
        <v>304</v>
      </c>
      <c r="E4426" s="87">
        <f>+IF(ISNUMBER(DATA!N583),DATA!N583,"n/a")</f>
        <v>3.4079179675481002</v>
      </c>
      <c r="F4426" s="77">
        <f>+IF(ISNUMBER(DATA!O583),DATA!O583,"n/a")</f>
        <v>7.8931161320456994E-3</v>
      </c>
      <c r="G4426" s="87">
        <f>+IF(ISNUMBER(DATA!X583),DATA!X583,"n/a")</f>
        <v>3.4073096511623699</v>
      </c>
      <c r="H4426" s="77">
        <f>+IF(ISNUMBER(DATA!Y583),DATA!Y583,"n/a")</f>
        <v>-1.39030144175023E-2</v>
      </c>
      <c r="I4426" s="87">
        <f>+IF(ISNUMBER(DATA!AH583),DATA!AH583,"n/a")</f>
        <v>3.4292552590243699</v>
      </c>
      <c r="J4426" s="77">
        <f>+IF(ISNUMBER(DATA!AI583),DATA!AI583,"n/a")</f>
        <v>2.0273164438508001E-2</v>
      </c>
      <c r="K4426" s="87">
        <f>+IF(ISNUMBER(DATA!AR583),DATA!AR583,"n/a")</f>
        <v>3.1883944446210699</v>
      </c>
      <c r="L4426" s="77">
        <f>+IF(ISNUMBER(DATA!AS583),DATA!AS583,"n/a")</f>
        <v>-3.6147874563701797E-2</v>
      </c>
      <c r="M4426" s="66"/>
      <c r="N4426" s="66"/>
      <c r="O4426" s="66"/>
      <c r="P4426" s="66"/>
      <c r="Q4426" s="66"/>
      <c r="S4426" s="70"/>
      <c r="U4426" s="70"/>
      <c r="W4426" s="70"/>
      <c r="Y4426" s="70"/>
    </row>
    <row r="4427" spans="1:25" s="69" customFormat="1" x14ac:dyDescent="0.2">
      <c r="A4427" s="66" t="s">
        <v>20</v>
      </c>
      <c r="B4427" s="66" t="s">
        <v>24</v>
      </c>
      <c r="C4427" s="66" t="s">
        <v>26</v>
      </c>
      <c r="D4427" s="66" t="s">
        <v>305</v>
      </c>
      <c r="E4427" s="87">
        <f>+IF(ISNUMBER(DATA!N584),DATA!N584,"n/a")</f>
        <v>4.2544912365069703</v>
      </c>
      <c r="F4427" s="77">
        <f>+IF(ISNUMBER(DATA!O584),DATA!O584,"n/a")</f>
        <v>0.14386334827271099</v>
      </c>
      <c r="G4427" s="87">
        <f>+IF(ISNUMBER(DATA!X584),DATA!X584,"n/a")</f>
        <v>4.3158125748503</v>
      </c>
      <c r="H4427" s="77">
        <f>+IF(ISNUMBER(DATA!Y584),DATA!Y584,"n/a")</f>
        <v>0.172792799709618</v>
      </c>
      <c r="I4427" s="87">
        <f>+IF(ISNUMBER(DATA!AH584),DATA!AH584,"n/a")</f>
        <v>4.4548722031864303</v>
      </c>
      <c r="J4427" s="77">
        <f>+IF(ISNUMBER(DATA!AI584),DATA!AI584,"n/a")</f>
        <v>0.14153704582655399</v>
      </c>
      <c r="K4427" s="87">
        <f>+IF(ISNUMBER(DATA!AR584),DATA!AR584,"n/a")</f>
        <v>4.2720857659983897</v>
      </c>
      <c r="L4427" s="77">
        <f>+IF(ISNUMBER(DATA!AS584),DATA!AS584,"n/a")</f>
        <v>6.86902779779857E-2</v>
      </c>
      <c r="M4427" s="66"/>
      <c r="N4427" s="66"/>
      <c r="O4427" s="66"/>
      <c r="P4427" s="66"/>
      <c r="Q4427" s="66"/>
      <c r="S4427" s="70"/>
      <c r="U4427" s="70"/>
      <c r="W4427" s="70"/>
      <c r="Y4427" s="70"/>
    </row>
    <row r="4428" spans="1:25" s="69" customFormat="1" x14ac:dyDescent="0.2">
      <c r="A4428" s="66" t="s">
        <v>20</v>
      </c>
      <c r="B4428" s="66" t="s">
        <v>24</v>
      </c>
      <c r="C4428" s="66" t="s">
        <v>26</v>
      </c>
      <c r="D4428" s="66" t="s">
        <v>306</v>
      </c>
      <c r="E4428" s="87">
        <f>+IF(ISNUMBER(DATA!N585),DATA!N585,"n/a")</f>
        <v>3.59961367181248</v>
      </c>
      <c r="F4428" s="77">
        <f>+IF(ISNUMBER(DATA!O585),DATA!O585,"n/a")</f>
        <v>5.8410094699592102E-2</v>
      </c>
      <c r="G4428" s="87">
        <f>+IF(ISNUMBER(DATA!X585),DATA!X585,"n/a")</f>
        <v>3.53082542241745</v>
      </c>
      <c r="H4428" s="77">
        <f>+IF(ISNUMBER(DATA!Y585),DATA!Y585,"n/a")</f>
        <v>7.4143490410013502E-2</v>
      </c>
      <c r="I4428" s="87">
        <f>+IF(ISNUMBER(DATA!AH585),DATA!AH585,"n/a")</f>
        <v>3.5811098771888199</v>
      </c>
      <c r="J4428" s="77">
        <f>+IF(ISNUMBER(DATA!AI585),DATA!AI585,"n/a")</f>
        <v>8.8399845873349203E-2</v>
      </c>
      <c r="K4428" s="87">
        <f>+IF(ISNUMBER(DATA!AR585),DATA!AR585,"n/a")</f>
        <v>3.6380368670355199</v>
      </c>
      <c r="L4428" s="77">
        <f>+IF(ISNUMBER(DATA!AS585),DATA!AS585,"n/a")</f>
        <v>8.9889790557688795E-2</v>
      </c>
      <c r="M4428" s="66"/>
      <c r="N4428" s="66"/>
      <c r="O4428" s="66"/>
      <c r="P4428" s="66"/>
      <c r="Q4428" s="66"/>
      <c r="S4428" s="70"/>
      <c r="U4428" s="70"/>
      <c r="W4428" s="70"/>
      <c r="Y4428" s="70"/>
    </row>
    <row r="4429" spans="1:25" s="69" customFormat="1" x14ac:dyDescent="0.2">
      <c r="A4429" s="66" t="s">
        <v>20</v>
      </c>
      <c r="B4429" s="66" t="s">
        <v>24</v>
      </c>
      <c r="C4429" s="66" t="s">
        <v>26</v>
      </c>
      <c r="D4429" s="66" t="s">
        <v>307</v>
      </c>
      <c r="E4429" s="87">
        <f>+IF(ISNUMBER(DATA!N586),DATA!N586,"n/a")</f>
        <v>3.9944309004147902</v>
      </c>
      <c r="F4429" s="77">
        <f>+IF(ISNUMBER(DATA!O586),DATA!O586,"n/a")</f>
        <v>2.3736215060267098E-2</v>
      </c>
      <c r="G4429" s="87">
        <f>+IF(ISNUMBER(DATA!X586),DATA!X586,"n/a")</f>
        <v>3.9404233170207399</v>
      </c>
      <c r="H4429" s="77">
        <f>+IF(ISNUMBER(DATA!Y586),DATA!Y586,"n/a")</f>
        <v>-1.43890850619261E-3</v>
      </c>
      <c r="I4429" s="87">
        <f>+IF(ISNUMBER(DATA!AH586),DATA!AH586,"n/a")</f>
        <v>3.91752764987306</v>
      </c>
      <c r="J4429" s="77">
        <f>+IF(ISNUMBER(DATA!AI586),DATA!AI586,"n/a")</f>
        <v>-4.9027415290792298E-2</v>
      </c>
      <c r="K4429" s="87">
        <f>+IF(ISNUMBER(DATA!AR586),DATA!AR586,"n/a")</f>
        <v>3.8675378442301498</v>
      </c>
      <c r="L4429" s="77">
        <f>+IF(ISNUMBER(DATA!AS586),DATA!AS586,"n/a")</f>
        <v>-8.5994841699945104E-2</v>
      </c>
      <c r="M4429" s="66"/>
      <c r="N4429" s="66"/>
      <c r="O4429" s="66"/>
      <c r="P4429" s="66"/>
      <c r="Q4429" s="66"/>
      <c r="S4429" s="70"/>
      <c r="U4429" s="70"/>
      <c r="W4429" s="70"/>
      <c r="Y4429" s="70"/>
    </row>
    <row r="4430" spans="1:25" s="69" customFormat="1" x14ac:dyDescent="0.2">
      <c r="A4430" s="66" t="s">
        <v>20</v>
      </c>
      <c r="B4430" s="66" t="s">
        <v>24</v>
      </c>
      <c r="C4430" s="66" t="s">
        <v>26</v>
      </c>
      <c r="D4430" s="66" t="s">
        <v>308</v>
      </c>
      <c r="E4430" s="87">
        <f>+IF(ISNUMBER(DATA!N587),DATA!N587,"n/a")</f>
        <v>3.3861639818908502</v>
      </c>
      <c r="F4430" s="77">
        <f>+IF(ISNUMBER(DATA!O587),DATA!O587,"n/a")</f>
        <v>1.57205263276574E-2</v>
      </c>
      <c r="G4430" s="87">
        <f>+IF(ISNUMBER(DATA!X587),DATA!X587,"n/a")</f>
        <v>3.3731246112570301</v>
      </c>
      <c r="H4430" s="77">
        <f>+IF(ISNUMBER(DATA!Y587),DATA!Y587,"n/a")</f>
        <v>1.6206488931178199E-2</v>
      </c>
      <c r="I4430" s="87">
        <f>+IF(ISNUMBER(DATA!AH587),DATA!AH587,"n/a")</f>
        <v>3.4036860704504099</v>
      </c>
      <c r="J4430" s="77">
        <f>+IF(ISNUMBER(DATA!AI587),DATA!AI587,"n/a")</f>
        <v>1.9960527372334499E-2</v>
      </c>
      <c r="K4430" s="87">
        <f>+IF(ISNUMBER(DATA!AR587),DATA!AR587,"n/a")</f>
        <v>3.3867048470724002</v>
      </c>
      <c r="L4430" s="77">
        <f>+IF(ISNUMBER(DATA!AS587),DATA!AS587,"n/a")</f>
        <v>1.7252818575991601E-2</v>
      </c>
      <c r="M4430" s="66"/>
      <c r="N4430" s="66"/>
      <c r="O4430" s="66"/>
      <c r="P4430" s="66"/>
      <c r="Q4430" s="66"/>
      <c r="S4430" s="70"/>
      <c r="U4430" s="70"/>
      <c r="W4430" s="70"/>
      <c r="Y4430" s="70"/>
    </row>
    <row r="4431" spans="1:25" s="69" customFormat="1" x14ac:dyDescent="0.2">
      <c r="A4431" s="66" t="s">
        <v>20</v>
      </c>
      <c r="B4431" s="66" t="s">
        <v>24</v>
      </c>
      <c r="C4431" s="66" t="s">
        <v>26</v>
      </c>
      <c r="D4431" s="66" t="s">
        <v>309</v>
      </c>
      <c r="E4431" s="87">
        <f>+IF(ISNUMBER(DATA!N588),DATA!N588,"n/a")</f>
        <v>3.1125908397974702</v>
      </c>
      <c r="F4431" s="77">
        <f>+IF(ISNUMBER(DATA!O588),DATA!O588,"n/a")</f>
        <v>3.3377841172523598E-2</v>
      </c>
      <c r="G4431" s="87">
        <f>+IF(ISNUMBER(DATA!X588),DATA!X588,"n/a")</f>
        <v>3.1262592125820898</v>
      </c>
      <c r="H4431" s="77">
        <f>+IF(ISNUMBER(DATA!Y588),DATA!Y588,"n/a")</f>
        <v>2.76293952298848E-2</v>
      </c>
      <c r="I4431" s="87">
        <f>+IF(ISNUMBER(DATA!AH588),DATA!AH588,"n/a")</f>
        <v>3.1313243208775599</v>
      </c>
      <c r="J4431" s="77">
        <f>+IF(ISNUMBER(DATA!AI588),DATA!AI588,"n/a")</f>
        <v>5.3457482136045599E-2</v>
      </c>
      <c r="K4431" s="87">
        <f>+IF(ISNUMBER(DATA!AR588),DATA!AR588,"n/a")</f>
        <v>3.0936254491095601</v>
      </c>
      <c r="L4431" s="77">
        <f>+IF(ISNUMBER(DATA!AS588),DATA!AS588,"n/a")</f>
        <v>7.31993848672675E-2</v>
      </c>
      <c r="M4431" s="66"/>
      <c r="N4431" s="66"/>
      <c r="O4431" s="66"/>
      <c r="P4431" s="66"/>
      <c r="Q4431" s="66"/>
      <c r="S4431" s="70"/>
      <c r="U4431" s="70"/>
      <c r="W4431" s="70"/>
      <c r="Y4431" s="70"/>
    </row>
    <row r="4432" spans="1:25" s="69" customFormat="1" x14ac:dyDescent="0.2">
      <c r="A4432" s="66" t="s">
        <v>20</v>
      </c>
      <c r="B4432" s="66" t="s">
        <v>24</v>
      </c>
      <c r="C4432" s="66" t="s">
        <v>26</v>
      </c>
      <c r="D4432" s="66" t="s">
        <v>310</v>
      </c>
      <c r="E4432" s="87">
        <f>+IF(ISNUMBER(DATA!N589),DATA!N589,"n/a")</f>
        <v>2.76666162165938</v>
      </c>
      <c r="F4432" s="77">
        <f>+IF(ISNUMBER(DATA!O589),DATA!O589,"n/a")</f>
        <v>5.8469272166767297E-2</v>
      </c>
      <c r="G4432" s="87">
        <f>+IF(ISNUMBER(DATA!X589),DATA!X589,"n/a")</f>
        <v>2.78269119012502</v>
      </c>
      <c r="H4432" s="77">
        <f>+IF(ISNUMBER(DATA!Y589),DATA!Y589,"n/a")</f>
        <v>7.1644843888147097E-2</v>
      </c>
      <c r="I4432" s="87">
        <f>+IF(ISNUMBER(DATA!AH589),DATA!AH589,"n/a")</f>
        <v>2.7832149400434099</v>
      </c>
      <c r="J4432" s="77">
        <f>+IF(ISNUMBER(DATA!AI589),DATA!AI589,"n/a")</f>
        <v>0.102186453861598</v>
      </c>
      <c r="K4432" s="87">
        <f>+IF(ISNUMBER(DATA!AR589),DATA!AR589,"n/a")</f>
        <v>2.7581853255829198</v>
      </c>
      <c r="L4432" s="77">
        <f>+IF(ISNUMBER(DATA!AS589),DATA!AS589,"n/a")</f>
        <v>7.9896625282559003E-2</v>
      </c>
      <c r="M4432" s="66"/>
      <c r="N4432" s="66"/>
      <c r="O4432" s="66"/>
      <c r="P4432" s="66"/>
      <c r="Q4432" s="66"/>
      <c r="S4432" s="70"/>
      <c r="U4432" s="70"/>
      <c r="W4432" s="70"/>
      <c r="Y4432" s="70"/>
    </row>
    <row r="4433" spans="1:25" s="69" customFormat="1" x14ac:dyDescent="0.2">
      <c r="A4433" s="66" t="s">
        <v>20</v>
      </c>
      <c r="B4433" s="66" t="s">
        <v>24</v>
      </c>
      <c r="C4433" s="66" t="s">
        <v>26</v>
      </c>
      <c r="D4433" s="66" t="s">
        <v>311</v>
      </c>
      <c r="E4433" s="87">
        <f>+IF(ISNUMBER(DATA!N590),DATA!N590,"n/a")</f>
        <v>4.0005565086212798</v>
      </c>
      <c r="F4433" s="77">
        <f>+IF(ISNUMBER(DATA!O590),DATA!O590,"n/a")</f>
        <v>4.3721280835789002E-3</v>
      </c>
      <c r="G4433" s="87">
        <f>+IF(ISNUMBER(DATA!X590),DATA!X590,"n/a")</f>
        <v>3.95114135287989</v>
      </c>
      <c r="H4433" s="77">
        <f>+IF(ISNUMBER(DATA!Y590),DATA!Y590,"n/a")</f>
        <v>-2.4007983212614098E-3</v>
      </c>
      <c r="I4433" s="87">
        <f>+IF(ISNUMBER(DATA!AH590),DATA!AH590,"n/a")</f>
        <v>3.9490030159025702</v>
      </c>
      <c r="J4433" s="77">
        <f>+IF(ISNUMBER(DATA!AI590),DATA!AI590,"n/a")</f>
        <v>2.94828994816215E-2</v>
      </c>
      <c r="K4433" s="87">
        <f>+IF(ISNUMBER(DATA!AR590),DATA!AR590,"n/a")</f>
        <v>3.92555969481973</v>
      </c>
      <c r="L4433" s="77">
        <f>+IF(ISNUMBER(DATA!AS590),DATA!AS590,"n/a")</f>
        <v>4.3828634679125601E-2</v>
      </c>
      <c r="M4433" s="66"/>
      <c r="N4433" s="66"/>
      <c r="O4433" s="66"/>
      <c r="P4433" s="66"/>
      <c r="Q4433" s="66"/>
      <c r="S4433" s="70"/>
      <c r="U4433" s="70"/>
      <c r="W4433" s="70"/>
      <c r="Y4433" s="70"/>
    </row>
    <row r="4434" spans="1:25" s="69" customFormat="1" x14ac:dyDescent="0.2">
      <c r="A4434" s="66" t="s">
        <v>20</v>
      </c>
      <c r="B4434" s="66" t="s">
        <v>24</v>
      </c>
      <c r="C4434" s="66" t="s">
        <v>26</v>
      </c>
      <c r="D4434" s="66" t="s">
        <v>312</v>
      </c>
      <c r="E4434" s="87">
        <f>+IF(ISNUMBER(DATA!N591),DATA!N591,"n/a")</f>
        <v>4.9870764381402699</v>
      </c>
      <c r="F4434" s="77">
        <f>+IF(ISNUMBER(DATA!O591),DATA!O591,"n/a")</f>
        <v>7.3936270498812601E-2</v>
      </c>
      <c r="G4434" s="87">
        <f>+IF(ISNUMBER(DATA!X591),DATA!X591,"n/a")</f>
        <v>4.5273434360898799</v>
      </c>
      <c r="H4434" s="77">
        <f>+IF(ISNUMBER(DATA!Y591),DATA!Y591,"n/a")</f>
        <v>2.15455705788648E-2</v>
      </c>
      <c r="I4434" s="87">
        <f>+IF(ISNUMBER(DATA!AH591),DATA!AH591,"n/a")</f>
        <v>4.7467412327581799</v>
      </c>
      <c r="J4434" s="77">
        <f>+IF(ISNUMBER(DATA!AI591),DATA!AI591,"n/a")</f>
        <v>4.5332118679065697E-2</v>
      </c>
      <c r="K4434" s="87">
        <f>+IF(ISNUMBER(DATA!AR591),DATA!AR591,"n/a")</f>
        <v>4.8756947822675603</v>
      </c>
      <c r="L4434" s="77">
        <f>+IF(ISNUMBER(DATA!AS591),DATA!AS591,"n/a")</f>
        <v>6.4740616535269593E-2</v>
      </c>
      <c r="M4434" s="66"/>
      <c r="N4434" s="66"/>
      <c r="O4434" s="66"/>
      <c r="P4434" s="66"/>
      <c r="Q4434" s="66"/>
      <c r="S4434" s="70"/>
      <c r="U4434" s="70"/>
      <c r="W4434" s="70"/>
      <c r="Y4434" s="70"/>
    </row>
    <row r="4435" spans="1:25" s="69" customFormat="1" x14ac:dyDescent="0.2">
      <c r="A4435" s="66" t="s">
        <v>20</v>
      </c>
      <c r="B4435" s="66" t="s">
        <v>24</v>
      </c>
      <c r="C4435" s="66" t="s">
        <v>26</v>
      </c>
      <c r="D4435" s="66" t="s">
        <v>313</v>
      </c>
      <c r="E4435" s="87">
        <f>+IF(ISNUMBER(DATA!N592),DATA!N592,"n/a")</f>
        <v>3.7538939579465702</v>
      </c>
      <c r="F4435" s="77">
        <f>+IF(ISNUMBER(DATA!O592),DATA!O592,"n/a")</f>
        <v>-5.6838420996592198E-2</v>
      </c>
      <c r="G4435" s="87">
        <f>+IF(ISNUMBER(DATA!X592),DATA!X592,"n/a")</f>
        <v>3.8097126536748398</v>
      </c>
      <c r="H4435" s="77">
        <f>+IF(ISNUMBER(DATA!Y592),DATA!Y592,"n/a")</f>
        <v>1.1103383732083401E-2</v>
      </c>
      <c r="I4435" s="87">
        <f>+IF(ISNUMBER(DATA!AH592),DATA!AH592,"n/a")</f>
        <v>3.83829301147279</v>
      </c>
      <c r="J4435" s="77">
        <f>+IF(ISNUMBER(DATA!AI592),DATA!AI592,"n/a")</f>
        <v>1.5309267851306299E-2</v>
      </c>
      <c r="K4435" s="87">
        <f>+IF(ISNUMBER(DATA!AR592),DATA!AR592,"n/a")</f>
        <v>3.8539720706156499</v>
      </c>
      <c r="L4435" s="77">
        <f>+IF(ISNUMBER(DATA!AS592),DATA!AS592,"n/a")</f>
        <v>1.6055025956792601E-2</v>
      </c>
      <c r="M4435" s="66"/>
      <c r="N4435" s="66"/>
      <c r="O4435" s="66"/>
      <c r="P4435" s="66"/>
      <c r="Q4435" s="66"/>
      <c r="S4435" s="70"/>
      <c r="U4435" s="70"/>
      <c r="W4435" s="70"/>
      <c r="Y4435" s="70"/>
    </row>
    <row r="4436" spans="1:25" s="69" customFormat="1" x14ac:dyDescent="0.2">
      <c r="A4436" s="66" t="s">
        <v>20</v>
      </c>
      <c r="B4436" s="66" t="s">
        <v>24</v>
      </c>
      <c r="C4436" s="66" t="s">
        <v>26</v>
      </c>
      <c r="D4436" s="66" t="s">
        <v>314</v>
      </c>
      <c r="E4436" s="87">
        <f>+IF(ISNUMBER(DATA!N593),DATA!N593,"n/a")</f>
        <v>4.2891748117421598</v>
      </c>
      <c r="F4436" s="77">
        <f>+IF(ISNUMBER(DATA!O593),DATA!O593,"n/a")</f>
        <v>5.6204810429399399E-2</v>
      </c>
      <c r="G4436" s="87">
        <f>+IF(ISNUMBER(DATA!X593),DATA!X593,"n/a")</f>
        <v>4.43063882465486</v>
      </c>
      <c r="H4436" s="77">
        <f>+IF(ISNUMBER(DATA!Y593),DATA!Y593,"n/a")</f>
        <v>9.4413559185143603E-2</v>
      </c>
      <c r="I4436" s="87">
        <f>+IF(ISNUMBER(DATA!AH593),DATA!AH593,"n/a")</f>
        <v>4.4918272400157404</v>
      </c>
      <c r="J4436" s="77">
        <f>+IF(ISNUMBER(DATA!AI593),DATA!AI593,"n/a")</f>
        <v>8.5451911005701597E-2</v>
      </c>
      <c r="K4436" s="87">
        <f>+IF(ISNUMBER(DATA!AR593),DATA!AR593,"n/a")</f>
        <v>4.3953597359946404</v>
      </c>
      <c r="L4436" s="77">
        <f>+IF(ISNUMBER(DATA!AS593),DATA!AS593,"n/a")</f>
        <v>7.8562959567347296E-2</v>
      </c>
      <c r="M4436" s="66"/>
      <c r="N4436" s="66"/>
      <c r="O4436" s="66"/>
      <c r="P4436" s="66"/>
      <c r="Q4436" s="66"/>
      <c r="S4436" s="70"/>
      <c r="U4436" s="70"/>
      <c r="W4436" s="70"/>
      <c r="Y4436" s="70"/>
    </row>
    <row r="4437" spans="1:25" s="69" customFormat="1" x14ac:dyDescent="0.2">
      <c r="A4437" s="66" t="s">
        <v>20</v>
      </c>
      <c r="B4437" s="66" t="s">
        <v>24</v>
      </c>
      <c r="C4437" s="66" t="s">
        <v>26</v>
      </c>
      <c r="D4437" s="66" t="s">
        <v>315</v>
      </c>
      <c r="E4437" s="87">
        <f>+IF(ISNUMBER(DATA!N594),DATA!N594,"n/a")</f>
        <v>4.26141773697434</v>
      </c>
      <c r="F4437" s="77">
        <f>+IF(ISNUMBER(DATA!O594),DATA!O594,"n/a")</f>
        <v>-1.23499413880726E-2</v>
      </c>
      <c r="G4437" s="87">
        <f>+IF(ISNUMBER(DATA!X594),DATA!X594,"n/a")</f>
        <v>4.2583791643028297</v>
      </c>
      <c r="H4437" s="77">
        <f>+IF(ISNUMBER(DATA!Y594),DATA!Y594,"n/a")</f>
        <v>-3.8473503899776801E-2</v>
      </c>
      <c r="I4437" s="87">
        <f>+IF(ISNUMBER(DATA!AH594),DATA!AH594,"n/a")</f>
        <v>4.2886183735661696</v>
      </c>
      <c r="J4437" s="77">
        <f>+IF(ISNUMBER(DATA!AI594),DATA!AI594,"n/a")</f>
        <v>-2.8314077755729701E-2</v>
      </c>
      <c r="K4437" s="87">
        <f>+IF(ISNUMBER(DATA!AR594),DATA!AR594,"n/a")</f>
        <v>4.2267494685180198</v>
      </c>
      <c r="L4437" s="77">
        <f>+IF(ISNUMBER(DATA!AS594),DATA!AS594,"n/a")</f>
        <v>-4.1955283503063802E-2</v>
      </c>
      <c r="M4437" s="66"/>
      <c r="N4437" s="66"/>
      <c r="O4437" s="66"/>
      <c r="P4437" s="66"/>
      <c r="Q4437" s="66"/>
      <c r="S4437" s="70"/>
      <c r="U4437" s="70"/>
      <c r="W4437" s="70"/>
      <c r="Y4437" s="70"/>
    </row>
    <row r="4438" spans="1:25" s="69" customFormat="1" x14ac:dyDescent="0.2">
      <c r="A4438" s="66" t="s">
        <v>20</v>
      </c>
      <c r="B4438" s="66" t="s">
        <v>24</v>
      </c>
      <c r="C4438" s="66" t="s">
        <v>26</v>
      </c>
      <c r="D4438" s="66" t="s">
        <v>316</v>
      </c>
      <c r="E4438" s="87">
        <f>+IF(ISNUMBER(DATA!N595),DATA!N595,"n/a")</f>
        <v>3.7232396037554798</v>
      </c>
      <c r="F4438" s="77">
        <f>+IF(ISNUMBER(DATA!O595),DATA!O595,"n/a")</f>
        <v>5.4975055379615403E-2</v>
      </c>
      <c r="G4438" s="87">
        <f>+IF(ISNUMBER(DATA!X595),DATA!X595,"n/a")</f>
        <v>3.6918078638504799</v>
      </c>
      <c r="H4438" s="77">
        <f>+IF(ISNUMBER(DATA!Y595),DATA!Y595,"n/a")</f>
        <v>4.6901474248927301E-2</v>
      </c>
      <c r="I4438" s="87">
        <f>+IF(ISNUMBER(DATA!AH595),DATA!AH595,"n/a")</f>
        <v>3.6471406404947802</v>
      </c>
      <c r="J4438" s="77">
        <f>+IF(ISNUMBER(DATA!AI595),DATA!AI595,"n/a")</f>
        <v>3.5661898370234299E-2</v>
      </c>
      <c r="K4438" s="87">
        <f>+IF(ISNUMBER(DATA!AR595),DATA!AR595,"n/a")</f>
        <v>3.6500185130454299</v>
      </c>
      <c r="L4438" s="77">
        <f>+IF(ISNUMBER(DATA!AS595),DATA!AS595,"n/a")</f>
        <v>2.5764699746809901E-2</v>
      </c>
      <c r="M4438" s="66"/>
      <c r="N4438" s="66"/>
      <c r="O4438" s="66"/>
      <c r="P4438" s="66"/>
      <c r="Q4438" s="66"/>
      <c r="S4438" s="70"/>
      <c r="U4438" s="70"/>
      <c r="W4438" s="70"/>
      <c r="Y4438" s="70"/>
    </row>
    <row r="4439" spans="1:25" s="69" customFormat="1" x14ac:dyDescent="0.2">
      <c r="A4439" s="66" t="s">
        <v>20</v>
      </c>
      <c r="B4439" s="66" t="s">
        <v>24</v>
      </c>
      <c r="C4439" s="66" t="s">
        <v>26</v>
      </c>
      <c r="D4439" s="66" t="s">
        <v>317</v>
      </c>
      <c r="E4439" s="87">
        <f>+IF(ISNUMBER(DATA!N596),DATA!N596,"n/a")</f>
        <v>3.57885543545249</v>
      </c>
      <c r="F4439" s="77">
        <f>+IF(ISNUMBER(DATA!O596),DATA!O596,"n/a")</f>
        <v>2.7253176913476201E-2</v>
      </c>
      <c r="G4439" s="87">
        <f>+IF(ISNUMBER(DATA!X596),DATA!X596,"n/a")</f>
        <v>3.6029137197295902</v>
      </c>
      <c r="H4439" s="77">
        <f>+IF(ISNUMBER(DATA!Y596),DATA!Y596,"n/a")</f>
        <v>3.3033419408623602E-2</v>
      </c>
      <c r="I4439" s="87">
        <f>+IF(ISNUMBER(DATA!AH596),DATA!AH596,"n/a")</f>
        <v>3.6228442639029699</v>
      </c>
      <c r="J4439" s="77">
        <f>+IF(ISNUMBER(DATA!AI596),DATA!AI596,"n/a")</f>
        <v>3.2260882928457697E-2</v>
      </c>
      <c r="K4439" s="87">
        <f>+IF(ISNUMBER(DATA!AR596),DATA!AR596,"n/a")</f>
        <v>3.6986199797697998</v>
      </c>
      <c r="L4439" s="77">
        <f>+IF(ISNUMBER(DATA!AS596),DATA!AS596,"n/a")</f>
        <v>8.8359158824576206E-2</v>
      </c>
      <c r="M4439" s="66"/>
      <c r="N4439" s="66"/>
      <c r="O4439" s="66"/>
      <c r="P4439" s="66"/>
      <c r="Q4439" s="66"/>
      <c r="S4439" s="70"/>
      <c r="U4439" s="70"/>
      <c r="W4439" s="70"/>
      <c r="Y4439" s="70"/>
    </row>
    <row r="4440" spans="1:25" s="69" customFormat="1" x14ac:dyDescent="0.2">
      <c r="A4440" s="66" t="s">
        <v>20</v>
      </c>
      <c r="B4440" s="66" t="s">
        <v>24</v>
      </c>
      <c r="C4440" s="66" t="s">
        <v>26</v>
      </c>
      <c r="D4440" s="66" t="s">
        <v>318</v>
      </c>
      <c r="E4440" s="87">
        <f>+IF(ISNUMBER(DATA!N597),DATA!N597,"n/a")</f>
        <v>3.6898311306901599</v>
      </c>
      <c r="F4440" s="77">
        <f>+IF(ISNUMBER(DATA!O597),DATA!O597,"n/a")</f>
        <v>1.4503287864963001E-2</v>
      </c>
      <c r="G4440" s="87">
        <f>+IF(ISNUMBER(DATA!X597),DATA!X597,"n/a")</f>
        <v>3.6895560368871601</v>
      </c>
      <c r="H4440" s="77">
        <f>+IF(ISNUMBER(DATA!Y597),DATA!Y597,"n/a")</f>
        <v>1.30985087563491E-2</v>
      </c>
      <c r="I4440" s="87">
        <f>+IF(ISNUMBER(DATA!AH597),DATA!AH597,"n/a")</f>
        <v>3.62171545183732</v>
      </c>
      <c r="J4440" s="77">
        <f>+IF(ISNUMBER(DATA!AI597),DATA!AI597,"n/a")</f>
        <v>4.1317624691469398E-3</v>
      </c>
      <c r="K4440" s="87">
        <f>+IF(ISNUMBER(DATA!AR597),DATA!AR597,"n/a")</f>
        <v>3.63995888803613</v>
      </c>
      <c r="L4440" s="77">
        <f>+IF(ISNUMBER(DATA!AS597),DATA!AS597,"n/a")</f>
        <v>7.1218484681438397E-3</v>
      </c>
      <c r="M4440" s="66"/>
      <c r="N4440" s="66"/>
      <c r="O4440" s="66"/>
      <c r="P4440" s="66"/>
      <c r="Q4440" s="66"/>
      <c r="S4440" s="70"/>
      <c r="U4440" s="70"/>
      <c r="W4440" s="70"/>
      <c r="Y4440" s="70"/>
    </row>
    <row r="4441" spans="1:25" x14ac:dyDescent="0.2">
      <c r="A4441" s="66" t="s">
        <v>20</v>
      </c>
      <c r="B4441" s="66" t="s">
        <v>24</v>
      </c>
      <c r="C4441" s="66" t="s">
        <v>26</v>
      </c>
      <c r="D4441" s="66" t="s">
        <v>344</v>
      </c>
      <c r="E4441" s="87">
        <f>+IF(ISNUMBER(DATA!N598),DATA!N598,"n/a")</f>
        <v>2.56213456860376</v>
      </c>
      <c r="F4441" s="77">
        <f>+IF(ISNUMBER(DATA!O598),DATA!O598,"n/a")</f>
        <v>2.6765374794718501E-2</v>
      </c>
      <c r="G4441" s="87">
        <f>+IF(ISNUMBER(DATA!X598),DATA!X598,"n/a")</f>
        <v>2.5651465229305401</v>
      </c>
      <c r="H4441" s="77">
        <f>+IF(ISNUMBER(DATA!Y598),DATA!Y598,"n/a")</f>
        <v>2.87996357071745E-2</v>
      </c>
      <c r="I4441" s="87">
        <f>+IF(ISNUMBER(DATA!AH598),DATA!AH598,"n/a")</f>
        <v>2.6063883566347599</v>
      </c>
      <c r="J4441" s="77">
        <f>+IF(ISNUMBER(DATA!AI598),DATA!AI598,"n/a")</f>
        <v>7.9781442682685492E-3</v>
      </c>
      <c r="K4441" s="87">
        <f>+IF(ISNUMBER(DATA!AR598),DATA!AR598,"n/a")</f>
        <v>2.5619695046166702</v>
      </c>
      <c r="L4441" s="77">
        <f>+IF(ISNUMBER(DATA!AS598),DATA!AS598,"n/a")</f>
        <v>-4.6836351228294497E-4</v>
      </c>
    </row>
    <row r="4442" spans="1:25" x14ac:dyDescent="0.2">
      <c r="A4442" s="66" t="s">
        <v>20</v>
      </c>
      <c r="B4442" s="66" t="s">
        <v>24</v>
      </c>
      <c r="C4442" s="66" t="s">
        <v>26</v>
      </c>
      <c r="D4442" s="66" t="s">
        <v>345</v>
      </c>
      <c r="E4442" s="87">
        <f>+IF(ISNUMBER(DATA!N599),DATA!N599,"n/a")</f>
        <v>3.2671690486502101</v>
      </c>
      <c r="F4442" s="77">
        <f>+IF(ISNUMBER(DATA!O599),DATA!O599,"n/a")</f>
        <v>6.36058238155707E-2</v>
      </c>
      <c r="G4442" s="87">
        <f>+IF(ISNUMBER(DATA!X599),DATA!X599,"n/a")</f>
        <v>3.3186422405194702</v>
      </c>
      <c r="H4442" s="77">
        <f>+IF(ISNUMBER(DATA!Y599),DATA!Y599,"n/a")</f>
        <v>6.5096437150206701E-2</v>
      </c>
      <c r="I4442" s="87">
        <f>+IF(ISNUMBER(DATA!AH599),DATA!AH599,"n/a")</f>
        <v>3.3326730884564602</v>
      </c>
      <c r="J4442" s="77">
        <f>+IF(ISNUMBER(DATA!AI599),DATA!AI599,"n/a")</f>
        <v>5.8309146364373801E-2</v>
      </c>
      <c r="K4442" s="87">
        <f>+IF(ISNUMBER(DATA!AR599),DATA!AR599,"n/a")</f>
        <v>3.2889901310413898</v>
      </c>
      <c r="L4442" s="77">
        <f>+IF(ISNUMBER(DATA!AS599),DATA!AS599,"n/a")</f>
        <v>3.6434294647120398E-2</v>
      </c>
    </row>
  </sheetData>
  <sheetProtection password="92C1" sheet="1" objects="1" scenarios="1"/>
  <mergeCells count="7">
    <mergeCell ref="A1:L1"/>
    <mergeCell ref="A2:L2"/>
    <mergeCell ref="A3:L3"/>
    <mergeCell ref="E5:F5"/>
    <mergeCell ref="G5:H5"/>
    <mergeCell ref="I5:J5"/>
    <mergeCell ref="K5:L5"/>
  </mergeCells>
  <conditionalFormatting sqref="W4 U4 Y4 S4 L465 H465 J465 F465 F5 J5 H5 L5 F1383 L4443:L65795 H4443:H65795 U2944:U65795 W2944:W65795 Y2944:Y65795 S2944:S65795 J4443:J65795 F2964 H57 J57 L57 H108 J108 L108 F159 H159 J159 L159 F210 H210 J210 L210 F516 H516 J516 L516 F567 H567 J567 L567 F618 H618 J618 L618 F975 H975 J975 L975 F1638 F1944 F1995 F2046 F2097 F2148 F2199 F2250 F2301 F2352 F2403 F2454 F2505 F2556 F2607 F2658 F3015 F3066 F3117 F3168 F3219 F3270 F3321 F3372 F3423 F3474 F3525 F3576 F3627 F3678 F3729 F3780 F3831 F3882 F3933 F3984 F4035 F4086 F4137 F4188 F4239 F4290 F4341 F4392 F4443:F65795 S1208:S2658 Y1208:Y2658 W1208:W2658 U1208:U2658 F1893 H1893 J1893 L1893 F7:F54 F873:F924 H873:H924 J873:J924 L873:L924 F57:F105 F108 F261:F312 H261:H312 J261:J312 L261:L312 F363 H363 J363 L363 L414 J414 H414 F414">
    <cfRule type="cellIs" dxfId="519" priority="643" stopIfTrue="1" operator="lessThan">
      <formula>0</formula>
    </cfRule>
  </conditionalFormatting>
  <conditionalFormatting sqref="F2709 S2659:S2943 Y2659:Y2943 W2659:W2943 U2659:U2943 F2760 F2811 F2862 F2913">
    <cfRule type="cellIs" dxfId="518" priority="641" stopIfTrue="1" operator="lessThan">
      <formula>0</formula>
    </cfRule>
  </conditionalFormatting>
  <conditionalFormatting sqref="F6 H6 J6 L6">
    <cfRule type="cellIs" dxfId="517" priority="640" stopIfTrue="1" operator="lessThan">
      <formula>0</formula>
    </cfRule>
  </conditionalFormatting>
  <conditionalFormatting sqref="H7:H54">
    <cfRule type="cellIs" dxfId="516" priority="639" stopIfTrue="1" operator="lessThan">
      <formula>0</formula>
    </cfRule>
  </conditionalFormatting>
  <conditionalFormatting sqref="J7:J54">
    <cfRule type="cellIs" dxfId="515" priority="638" stopIfTrue="1" operator="lessThan">
      <formula>0</formula>
    </cfRule>
  </conditionalFormatting>
  <conditionalFormatting sqref="L7:L54">
    <cfRule type="cellIs" dxfId="514" priority="637" stopIfTrue="1" operator="lessThan">
      <formula>0</formula>
    </cfRule>
  </conditionalFormatting>
  <conditionalFormatting sqref="H58:H105">
    <cfRule type="cellIs" dxfId="513" priority="633" stopIfTrue="1" operator="lessThan">
      <formula>0</formula>
    </cfRule>
  </conditionalFormatting>
  <conditionalFormatting sqref="J58:J105">
    <cfRule type="cellIs" dxfId="512" priority="632" stopIfTrue="1" operator="lessThan">
      <formula>0</formula>
    </cfRule>
  </conditionalFormatting>
  <conditionalFormatting sqref="L58:L105">
    <cfRule type="cellIs" dxfId="511" priority="631" stopIfTrue="1" operator="lessThan">
      <formula>0</formula>
    </cfRule>
  </conditionalFormatting>
  <conditionalFormatting sqref="F109:F158">
    <cfRule type="cellIs" dxfId="510" priority="630" stopIfTrue="1" operator="lessThan">
      <formula>0</formula>
    </cfRule>
  </conditionalFormatting>
  <conditionalFormatting sqref="H109:H158">
    <cfRule type="cellIs" dxfId="509" priority="629" stopIfTrue="1" operator="lessThan">
      <formula>0</formula>
    </cfRule>
  </conditionalFormatting>
  <conditionalFormatting sqref="J109:J158">
    <cfRule type="cellIs" dxfId="508" priority="628" stopIfTrue="1" operator="lessThan">
      <formula>0</formula>
    </cfRule>
  </conditionalFormatting>
  <conditionalFormatting sqref="L109:L158">
    <cfRule type="cellIs" dxfId="507" priority="627" stopIfTrue="1" operator="lessThan">
      <formula>0</formula>
    </cfRule>
  </conditionalFormatting>
  <conditionalFormatting sqref="F160:F209">
    <cfRule type="cellIs" dxfId="506" priority="626" stopIfTrue="1" operator="lessThan">
      <formula>0</formula>
    </cfRule>
  </conditionalFormatting>
  <conditionalFormatting sqref="H160:H209">
    <cfRule type="cellIs" dxfId="505" priority="625" stopIfTrue="1" operator="lessThan">
      <formula>0</formula>
    </cfRule>
  </conditionalFormatting>
  <conditionalFormatting sqref="J160:J209">
    <cfRule type="cellIs" dxfId="504" priority="624" stopIfTrue="1" operator="lessThan">
      <formula>0</formula>
    </cfRule>
  </conditionalFormatting>
  <conditionalFormatting sqref="L160:L209">
    <cfRule type="cellIs" dxfId="503" priority="623" stopIfTrue="1" operator="lessThan">
      <formula>0</formula>
    </cfRule>
  </conditionalFormatting>
  <conditionalFormatting sqref="F211:F260">
    <cfRule type="cellIs" dxfId="502" priority="618" stopIfTrue="1" operator="lessThan">
      <formula>0</formula>
    </cfRule>
  </conditionalFormatting>
  <conditionalFormatting sqref="H211:H260">
    <cfRule type="cellIs" dxfId="501" priority="617" stopIfTrue="1" operator="lessThan">
      <formula>0</formula>
    </cfRule>
  </conditionalFormatting>
  <conditionalFormatting sqref="J211:J260">
    <cfRule type="cellIs" dxfId="500" priority="616" stopIfTrue="1" operator="lessThan">
      <formula>0</formula>
    </cfRule>
  </conditionalFormatting>
  <conditionalFormatting sqref="L211:L260">
    <cfRule type="cellIs" dxfId="499" priority="615" stopIfTrue="1" operator="lessThan">
      <formula>0</formula>
    </cfRule>
  </conditionalFormatting>
  <conditionalFormatting sqref="F313:F362">
    <cfRule type="cellIs" dxfId="498" priority="610" stopIfTrue="1" operator="lessThan">
      <formula>0</formula>
    </cfRule>
  </conditionalFormatting>
  <conditionalFormatting sqref="H313:H362">
    <cfRule type="cellIs" dxfId="497" priority="606" stopIfTrue="1" operator="lessThan">
      <formula>0</formula>
    </cfRule>
  </conditionalFormatting>
  <conditionalFormatting sqref="J313:J362">
    <cfRule type="cellIs" dxfId="496" priority="605" stopIfTrue="1" operator="lessThan">
      <formula>0</formula>
    </cfRule>
  </conditionalFormatting>
  <conditionalFormatting sqref="L313:L362">
    <cfRule type="cellIs" dxfId="495" priority="604" stopIfTrue="1" operator="lessThan">
      <formula>0</formula>
    </cfRule>
  </conditionalFormatting>
  <conditionalFormatting sqref="F976:F1025">
    <cfRule type="cellIs" dxfId="494" priority="554" stopIfTrue="1" operator="lessThan">
      <formula>0</formula>
    </cfRule>
  </conditionalFormatting>
  <conditionalFormatting sqref="H976:H1025">
    <cfRule type="cellIs" dxfId="493" priority="553" stopIfTrue="1" operator="lessThan">
      <formula>0</formula>
    </cfRule>
  </conditionalFormatting>
  <conditionalFormatting sqref="J976:J1025">
    <cfRule type="cellIs" dxfId="492" priority="552" stopIfTrue="1" operator="lessThan">
      <formula>0</formula>
    </cfRule>
  </conditionalFormatting>
  <conditionalFormatting sqref="L976:L1025">
    <cfRule type="cellIs" dxfId="491" priority="551" stopIfTrue="1" operator="lessThan">
      <formula>0</formula>
    </cfRule>
  </conditionalFormatting>
  <conditionalFormatting sqref="F1027:F1229">
    <cfRule type="cellIs" dxfId="490" priority="550" stopIfTrue="1" operator="lessThan">
      <formula>0</formula>
    </cfRule>
  </conditionalFormatting>
  <conditionalFormatting sqref="H1027:H1077">
    <cfRule type="cellIs" dxfId="489" priority="546" stopIfTrue="1" operator="lessThan">
      <formula>0</formula>
    </cfRule>
  </conditionalFormatting>
  <conditionalFormatting sqref="J1027:J1077">
    <cfRule type="cellIs" dxfId="488" priority="545" stopIfTrue="1" operator="lessThan">
      <formula>0</formula>
    </cfRule>
  </conditionalFormatting>
  <conditionalFormatting sqref="L1027:L1077">
    <cfRule type="cellIs" dxfId="487" priority="544" stopIfTrue="1" operator="lessThan">
      <formula>0</formula>
    </cfRule>
  </conditionalFormatting>
  <conditionalFormatting sqref="H1078:H1128">
    <cfRule type="cellIs" dxfId="486" priority="543" stopIfTrue="1" operator="lessThan">
      <formula>0</formula>
    </cfRule>
  </conditionalFormatting>
  <conditionalFormatting sqref="J1078:J1128">
    <cfRule type="cellIs" dxfId="485" priority="542" stopIfTrue="1" operator="lessThan">
      <formula>0</formula>
    </cfRule>
  </conditionalFormatting>
  <conditionalFormatting sqref="L1078:L1128">
    <cfRule type="cellIs" dxfId="484" priority="541" stopIfTrue="1" operator="lessThan">
      <formula>0</formula>
    </cfRule>
  </conditionalFormatting>
  <conditionalFormatting sqref="H1129:H1179">
    <cfRule type="cellIs" dxfId="483" priority="540" stopIfTrue="1" operator="lessThan">
      <formula>0</formula>
    </cfRule>
  </conditionalFormatting>
  <conditionalFormatting sqref="J1129:J1179">
    <cfRule type="cellIs" dxfId="482" priority="539" stopIfTrue="1" operator="lessThan">
      <formula>0</formula>
    </cfRule>
  </conditionalFormatting>
  <conditionalFormatting sqref="L1129:L1179">
    <cfRule type="cellIs" dxfId="481" priority="538" stopIfTrue="1" operator="lessThan">
      <formula>0</formula>
    </cfRule>
  </conditionalFormatting>
  <conditionalFormatting sqref="H1180:H1229">
    <cfRule type="cellIs" dxfId="480" priority="537" stopIfTrue="1" operator="lessThan">
      <formula>0</formula>
    </cfRule>
  </conditionalFormatting>
  <conditionalFormatting sqref="J1180:J1229">
    <cfRule type="cellIs" dxfId="479" priority="536" stopIfTrue="1" operator="lessThan">
      <formula>0</formula>
    </cfRule>
  </conditionalFormatting>
  <conditionalFormatting sqref="L1180:L1229">
    <cfRule type="cellIs" dxfId="478" priority="535" stopIfTrue="1" operator="lessThan">
      <formula>0</formula>
    </cfRule>
  </conditionalFormatting>
  <conditionalFormatting sqref="F1230:F1280">
    <cfRule type="cellIs" dxfId="477" priority="534" stopIfTrue="1" operator="lessThan">
      <formula>0</formula>
    </cfRule>
  </conditionalFormatting>
  <conditionalFormatting sqref="H1230">
    <cfRule type="cellIs" dxfId="476" priority="533" stopIfTrue="1" operator="lessThan">
      <formula>0</formula>
    </cfRule>
  </conditionalFormatting>
  <conditionalFormatting sqref="J1230">
    <cfRule type="cellIs" dxfId="475" priority="532" stopIfTrue="1" operator="lessThan">
      <formula>0</formula>
    </cfRule>
  </conditionalFormatting>
  <conditionalFormatting sqref="L1230">
    <cfRule type="cellIs" dxfId="474" priority="531" stopIfTrue="1" operator="lessThan">
      <formula>0</formula>
    </cfRule>
  </conditionalFormatting>
  <conditionalFormatting sqref="H1231:H1280">
    <cfRule type="cellIs" dxfId="473" priority="530" stopIfTrue="1" operator="lessThan">
      <formula>0</formula>
    </cfRule>
  </conditionalFormatting>
  <conditionalFormatting sqref="J1231:J1280">
    <cfRule type="cellIs" dxfId="472" priority="529" stopIfTrue="1" operator="lessThan">
      <formula>0</formula>
    </cfRule>
  </conditionalFormatting>
  <conditionalFormatting sqref="L1231:L1280">
    <cfRule type="cellIs" dxfId="471" priority="528" stopIfTrue="1" operator="lessThan">
      <formula>0</formula>
    </cfRule>
  </conditionalFormatting>
  <conditionalFormatting sqref="F1281:F1382">
    <cfRule type="cellIs" dxfId="470" priority="527" stopIfTrue="1" operator="lessThan">
      <formula>0</formula>
    </cfRule>
  </conditionalFormatting>
  <conditionalFormatting sqref="H1281">
    <cfRule type="cellIs" dxfId="469" priority="526" stopIfTrue="1" operator="lessThan">
      <formula>0</formula>
    </cfRule>
  </conditionalFormatting>
  <conditionalFormatting sqref="J1281">
    <cfRule type="cellIs" dxfId="468" priority="525" stopIfTrue="1" operator="lessThan">
      <formula>0</formula>
    </cfRule>
  </conditionalFormatting>
  <conditionalFormatting sqref="L1281">
    <cfRule type="cellIs" dxfId="467" priority="524" stopIfTrue="1" operator="lessThan">
      <formula>0</formula>
    </cfRule>
  </conditionalFormatting>
  <conditionalFormatting sqref="H1282:H1332">
    <cfRule type="cellIs" dxfId="466" priority="523" stopIfTrue="1" operator="lessThan">
      <formula>0</formula>
    </cfRule>
  </conditionalFormatting>
  <conditionalFormatting sqref="J1282:J1332">
    <cfRule type="cellIs" dxfId="465" priority="522" stopIfTrue="1" operator="lessThan">
      <formula>0</formula>
    </cfRule>
  </conditionalFormatting>
  <conditionalFormatting sqref="L1282:L1332">
    <cfRule type="cellIs" dxfId="464" priority="521" stopIfTrue="1" operator="lessThan">
      <formula>0</formula>
    </cfRule>
  </conditionalFormatting>
  <conditionalFormatting sqref="H1333:H1382">
    <cfRule type="cellIs" dxfId="463" priority="520" stopIfTrue="1" operator="lessThan">
      <formula>0</formula>
    </cfRule>
  </conditionalFormatting>
  <conditionalFormatting sqref="J1333:J1382">
    <cfRule type="cellIs" dxfId="462" priority="519" stopIfTrue="1" operator="lessThan">
      <formula>0</formula>
    </cfRule>
  </conditionalFormatting>
  <conditionalFormatting sqref="L1333:L1382">
    <cfRule type="cellIs" dxfId="461" priority="518" stopIfTrue="1" operator="lessThan">
      <formula>0</formula>
    </cfRule>
  </conditionalFormatting>
  <conditionalFormatting sqref="H1383 H2964 H1638 H1944 H1995 H2046 H2097 H2148 H2199 H2250 H2301 H2352 H2403 H2454 H2505 H2556 H2607 H2658 H3015 H3066 H3117 H3168 H3219 H3270 H3321 H3372 H3423 H3474 H3525 H3576 H3627 H3678 H3729 H3780 H3831 H3882 H3933 H3984 H4035 H4086 H4137 H4188 H4239 H4290 H4341 H4392:H4442">
    <cfRule type="cellIs" dxfId="460" priority="517" stopIfTrue="1" operator="lessThan">
      <formula>0</formula>
    </cfRule>
  </conditionalFormatting>
  <conditionalFormatting sqref="H2709 H2760 H2811 H2862 H2913">
    <cfRule type="cellIs" dxfId="459" priority="516" stopIfTrue="1" operator="lessThan">
      <formula>0</formula>
    </cfRule>
  </conditionalFormatting>
  <conditionalFormatting sqref="J1383 J2964 J1638 J1944 J1995 J2046 J2097 J2148 J2199 J2250 J2301 J2352 J2403 J2454 J2505 J2556 J2607 J2658 J3015 J3066 J3117 J3168 J3219 J3270 J3321 J3372 J3423 J3474 J3525 J3576 J3627 J3678 J3729 J3780 J3831 J3882 J3933 J3984 J4035 J4086 J4137 J4188 J4239 J4290 J4341 J4392:J4443">
    <cfRule type="cellIs" dxfId="458" priority="515" stopIfTrue="1" operator="lessThan">
      <formula>0</formula>
    </cfRule>
  </conditionalFormatting>
  <conditionalFormatting sqref="J2709 J2760 J2811 J2862 J2913">
    <cfRule type="cellIs" dxfId="457" priority="514" stopIfTrue="1" operator="lessThan">
      <formula>0</formula>
    </cfRule>
  </conditionalFormatting>
  <conditionalFormatting sqref="L1383 L2964 L1638 L1944 L1995 L2046 L2097 L2148 L2199 L2250 L2301 L2352 L2403 L2454 L2505 L2556 L2607 L2658 L3015 L3066 L3117 L3168 L3219 L3270 L3321 L3372 L3423 L3474 L3525 L3576 L3627 L3678 L3729 L3780 L3831 L3882 L3933 L3984 L4035 L4086 L4137 L4188 L4239 L4290 L4341 L4392:L4443">
    <cfRule type="cellIs" dxfId="456" priority="513" stopIfTrue="1" operator="lessThan">
      <formula>0</formula>
    </cfRule>
  </conditionalFormatting>
  <conditionalFormatting sqref="L2709 L2760 L2811 L2862 L2913">
    <cfRule type="cellIs" dxfId="455" priority="512" stopIfTrue="1" operator="lessThan">
      <formula>0</formula>
    </cfRule>
  </conditionalFormatting>
  <conditionalFormatting sqref="F1945:F1994">
    <cfRule type="cellIs" dxfId="454" priority="467" stopIfTrue="1" operator="lessThan">
      <formula>0</formula>
    </cfRule>
  </conditionalFormatting>
  <conditionalFormatting sqref="H1945:H1994">
    <cfRule type="cellIs" dxfId="453" priority="463" stopIfTrue="1" operator="lessThan">
      <formula>0</formula>
    </cfRule>
  </conditionalFormatting>
  <conditionalFormatting sqref="J1945:J1994">
    <cfRule type="cellIs" dxfId="452" priority="462" stopIfTrue="1" operator="lessThan">
      <formula>0</formula>
    </cfRule>
  </conditionalFormatting>
  <conditionalFormatting sqref="L1945:L1994">
    <cfRule type="cellIs" dxfId="451" priority="461" stopIfTrue="1" operator="lessThan">
      <formula>0</formula>
    </cfRule>
  </conditionalFormatting>
  <conditionalFormatting sqref="F1996:F2045">
    <cfRule type="cellIs" dxfId="450" priority="460" stopIfTrue="1" operator="lessThan">
      <formula>0</formula>
    </cfRule>
  </conditionalFormatting>
  <conditionalFormatting sqref="H1996:H2045">
    <cfRule type="cellIs" dxfId="449" priority="459" stopIfTrue="1" operator="lessThan">
      <formula>0</formula>
    </cfRule>
  </conditionalFormatting>
  <conditionalFormatting sqref="J1996:J2045">
    <cfRule type="cellIs" dxfId="448" priority="458" stopIfTrue="1" operator="lessThan">
      <formula>0</formula>
    </cfRule>
  </conditionalFormatting>
  <conditionalFormatting sqref="L1996:L2045">
    <cfRule type="cellIs" dxfId="447" priority="457" stopIfTrue="1" operator="lessThan">
      <formula>0</formula>
    </cfRule>
  </conditionalFormatting>
  <conditionalFormatting sqref="F2047:F2096">
    <cfRule type="cellIs" dxfId="446" priority="456" stopIfTrue="1" operator="lessThan">
      <formula>0</formula>
    </cfRule>
  </conditionalFormatting>
  <conditionalFormatting sqref="H2047:H2096">
    <cfRule type="cellIs" dxfId="445" priority="455" stopIfTrue="1" operator="lessThan">
      <formula>0</formula>
    </cfRule>
  </conditionalFormatting>
  <conditionalFormatting sqref="J2047:J2096">
    <cfRule type="cellIs" dxfId="444" priority="454" stopIfTrue="1" operator="lessThan">
      <formula>0</formula>
    </cfRule>
  </conditionalFormatting>
  <conditionalFormatting sqref="L2047:L2096">
    <cfRule type="cellIs" dxfId="443" priority="453" stopIfTrue="1" operator="lessThan">
      <formula>0</formula>
    </cfRule>
  </conditionalFormatting>
  <conditionalFormatting sqref="F2098:F2147">
    <cfRule type="cellIs" dxfId="442" priority="452" stopIfTrue="1" operator="lessThan">
      <formula>0</formula>
    </cfRule>
  </conditionalFormatting>
  <conditionalFormatting sqref="H2098:H2147">
    <cfRule type="cellIs" dxfId="441" priority="451" stopIfTrue="1" operator="lessThan">
      <formula>0</formula>
    </cfRule>
  </conditionalFormatting>
  <conditionalFormatting sqref="J2098:J2147">
    <cfRule type="cellIs" dxfId="440" priority="450" stopIfTrue="1" operator="lessThan">
      <formula>0</formula>
    </cfRule>
  </conditionalFormatting>
  <conditionalFormatting sqref="L2098:L2147">
    <cfRule type="cellIs" dxfId="439" priority="449" stopIfTrue="1" operator="lessThan">
      <formula>0</formula>
    </cfRule>
  </conditionalFormatting>
  <conditionalFormatting sqref="F2149:F2198">
    <cfRule type="cellIs" dxfId="438" priority="448" stopIfTrue="1" operator="lessThan">
      <formula>0</formula>
    </cfRule>
  </conditionalFormatting>
  <conditionalFormatting sqref="H2149:H2198">
    <cfRule type="cellIs" dxfId="437" priority="447" stopIfTrue="1" operator="lessThan">
      <formula>0</formula>
    </cfRule>
  </conditionalFormatting>
  <conditionalFormatting sqref="J2149:J2198">
    <cfRule type="cellIs" dxfId="436" priority="446" stopIfTrue="1" operator="lessThan">
      <formula>0</formula>
    </cfRule>
  </conditionalFormatting>
  <conditionalFormatting sqref="L2149:L2198">
    <cfRule type="cellIs" dxfId="435" priority="445" stopIfTrue="1" operator="lessThan">
      <formula>0</formula>
    </cfRule>
  </conditionalFormatting>
  <conditionalFormatting sqref="F2200:F2249">
    <cfRule type="cellIs" dxfId="434" priority="444" stopIfTrue="1" operator="lessThan">
      <formula>0</formula>
    </cfRule>
  </conditionalFormatting>
  <conditionalFormatting sqref="H2200:H2249">
    <cfRule type="cellIs" dxfId="433" priority="443" stopIfTrue="1" operator="lessThan">
      <formula>0</formula>
    </cfRule>
  </conditionalFormatting>
  <conditionalFormatting sqref="J2200:J2249">
    <cfRule type="cellIs" dxfId="432" priority="442" stopIfTrue="1" operator="lessThan">
      <formula>0</formula>
    </cfRule>
  </conditionalFormatting>
  <conditionalFormatting sqref="L2200:L2249">
    <cfRule type="cellIs" dxfId="431" priority="441" stopIfTrue="1" operator="lessThan">
      <formula>0</formula>
    </cfRule>
  </conditionalFormatting>
  <conditionalFormatting sqref="F2251:F2300">
    <cfRule type="cellIs" dxfId="430" priority="440" stopIfTrue="1" operator="lessThan">
      <formula>0</formula>
    </cfRule>
  </conditionalFormatting>
  <conditionalFormatting sqref="H2251:H2300">
    <cfRule type="cellIs" dxfId="429" priority="439" stopIfTrue="1" operator="lessThan">
      <formula>0</formula>
    </cfRule>
  </conditionalFormatting>
  <conditionalFormatting sqref="J2251:J2300">
    <cfRule type="cellIs" dxfId="428" priority="438" stopIfTrue="1" operator="lessThan">
      <formula>0</formula>
    </cfRule>
  </conditionalFormatting>
  <conditionalFormatting sqref="L2251:L2300">
    <cfRule type="cellIs" dxfId="427" priority="437" stopIfTrue="1" operator="lessThan">
      <formula>0</formula>
    </cfRule>
  </conditionalFormatting>
  <conditionalFormatting sqref="F2302:F2351">
    <cfRule type="cellIs" dxfId="426" priority="436" stopIfTrue="1" operator="lessThan">
      <formula>0</formula>
    </cfRule>
  </conditionalFormatting>
  <conditionalFormatting sqref="H2302:H2351">
    <cfRule type="cellIs" dxfId="425" priority="435" stopIfTrue="1" operator="lessThan">
      <formula>0</formula>
    </cfRule>
  </conditionalFormatting>
  <conditionalFormatting sqref="J2302:J2351">
    <cfRule type="cellIs" dxfId="424" priority="434" stopIfTrue="1" operator="lessThan">
      <formula>0</formula>
    </cfRule>
  </conditionalFormatting>
  <conditionalFormatting sqref="L2302:L2351">
    <cfRule type="cellIs" dxfId="423" priority="433" stopIfTrue="1" operator="lessThan">
      <formula>0</formula>
    </cfRule>
  </conditionalFormatting>
  <conditionalFormatting sqref="F2353:F2402">
    <cfRule type="cellIs" dxfId="422" priority="432" stopIfTrue="1" operator="lessThan">
      <formula>0</formula>
    </cfRule>
  </conditionalFormatting>
  <conditionalFormatting sqref="H2353:H2402">
    <cfRule type="cellIs" dxfId="421" priority="431" stopIfTrue="1" operator="lessThan">
      <formula>0</formula>
    </cfRule>
  </conditionalFormatting>
  <conditionalFormatting sqref="J2353:J2402">
    <cfRule type="cellIs" dxfId="420" priority="430" stopIfTrue="1" operator="lessThan">
      <formula>0</formula>
    </cfRule>
  </conditionalFormatting>
  <conditionalFormatting sqref="L2353:L2402">
    <cfRule type="cellIs" dxfId="419" priority="429" stopIfTrue="1" operator="lessThan">
      <formula>0</formula>
    </cfRule>
  </conditionalFormatting>
  <conditionalFormatting sqref="F2404:F2453">
    <cfRule type="cellIs" dxfId="418" priority="428" stopIfTrue="1" operator="lessThan">
      <formula>0</formula>
    </cfRule>
  </conditionalFormatting>
  <conditionalFormatting sqref="H2404:H2453">
    <cfRule type="cellIs" dxfId="417" priority="427" stopIfTrue="1" operator="lessThan">
      <formula>0</formula>
    </cfRule>
  </conditionalFormatting>
  <conditionalFormatting sqref="J2404:J2453">
    <cfRule type="cellIs" dxfId="416" priority="425" stopIfTrue="1" operator="lessThan">
      <formula>0</formula>
    </cfRule>
  </conditionalFormatting>
  <conditionalFormatting sqref="L2404:L2453">
    <cfRule type="cellIs" dxfId="415" priority="424" stopIfTrue="1" operator="lessThan">
      <formula>0</formula>
    </cfRule>
  </conditionalFormatting>
  <conditionalFormatting sqref="F2455:F2504">
    <cfRule type="cellIs" dxfId="414" priority="423" stopIfTrue="1" operator="lessThan">
      <formula>0</formula>
    </cfRule>
  </conditionalFormatting>
  <conditionalFormatting sqref="H2455:H2504">
    <cfRule type="cellIs" dxfId="413" priority="422" stopIfTrue="1" operator="lessThan">
      <formula>0</formula>
    </cfRule>
  </conditionalFormatting>
  <conditionalFormatting sqref="J2455:J2504">
    <cfRule type="cellIs" dxfId="412" priority="421" stopIfTrue="1" operator="lessThan">
      <formula>0</formula>
    </cfRule>
  </conditionalFormatting>
  <conditionalFormatting sqref="L2455:L2504">
    <cfRule type="cellIs" dxfId="411" priority="420" stopIfTrue="1" operator="lessThan">
      <formula>0</formula>
    </cfRule>
  </conditionalFormatting>
  <conditionalFormatting sqref="F2506:F2555">
    <cfRule type="cellIs" dxfId="410" priority="419" stopIfTrue="1" operator="lessThan">
      <formula>0</formula>
    </cfRule>
  </conditionalFormatting>
  <conditionalFormatting sqref="H2506:H2555">
    <cfRule type="cellIs" dxfId="409" priority="418" stopIfTrue="1" operator="lessThan">
      <formula>0</formula>
    </cfRule>
  </conditionalFormatting>
  <conditionalFormatting sqref="J2506:J2555">
    <cfRule type="cellIs" dxfId="408" priority="417" stopIfTrue="1" operator="lessThan">
      <formula>0</formula>
    </cfRule>
  </conditionalFormatting>
  <conditionalFormatting sqref="L2506:L2555">
    <cfRule type="cellIs" dxfId="407" priority="416" stopIfTrue="1" operator="lessThan">
      <formula>0</formula>
    </cfRule>
  </conditionalFormatting>
  <conditionalFormatting sqref="F2557:F2606">
    <cfRule type="cellIs" dxfId="406" priority="415" stopIfTrue="1" operator="lessThan">
      <formula>0</formula>
    </cfRule>
  </conditionalFormatting>
  <conditionalFormatting sqref="H2557:H2606">
    <cfRule type="cellIs" dxfId="405" priority="414" stopIfTrue="1" operator="lessThan">
      <formula>0</formula>
    </cfRule>
  </conditionalFormatting>
  <conditionalFormatting sqref="J2557:J2606">
    <cfRule type="cellIs" dxfId="404" priority="413" stopIfTrue="1" operator="lessThan">
      <formula>0</formula>
    </cfRule>
  </conditionalFormatting>
  <conditionalFormatting sqref="L2557:L2606">
    <cfRule type="cellIs" dxfId="403" priority="412" stopIfTrue="1" operator="lessThan">
      <formula>0</formula>
    </cfRule>
  </conditionalFormatting>
  <conditionalFormatting sqref="F2608:F2657">
    <cfRule type="cellIs" dxfId="402" priority="411" stopIfTrue="1" operator="lessThan">
      <formula>0</formula>
    </cfRule>
  </conditionalFormatting>
  <conditionalFormatting sqref="H2608:H2657">
    <cfRule type="cellIs" dxfId="401" priority="410" stopIfTrue="1" operator="lessThan">
      <formula>0</formula>
    </cfRule>
  </conditionalFormatting>
  <conditionalFormatting sqref="J2608:J2657">
    <cfRule type="cellIs" dxfId="400" priority="409" stopIfTrue="1" operator="lessThan">
      <formula>0</formula>
    </cfRule>
  </conditionalFormatting>
  <conditionalFormatting sqref="L2608:L2657">
    <cfRule type="cellIs" dxfId="399" priority="408" stopIfTrue="1" operator="lessThan">
      <formula>0</formula>
    </cfRule>
  </conditionalFormatting>
  <conditionalFormatting sqref="F2659:F2708">
    <cfRule type="cellIs" dxfId="398" priority="407" stopIfTrue="1" operator="lessThan">
      <formula>0</formula>
    </cfRule>
  </conditionalFormatting>
  <conditionalFormatting sqref="H2659:H2708">
    <cfRule type="cellIs" dxfId="397" priority="406" stopIfTrue="1" operator="lessThan">
      <formula>0</formula>
    </cfRule>
  </conditionalFormatting>
  <conditionalFormatting sqref="J2659:J2708">
    <cfRule type="cellIs" dxfId="396" priority="405" stopIfTrue="1" operator="lessThan">
      <formula>0</formula>
    </cfRule>
  </conditionalFormatting>
  <conditionalFormatting sqref="L2659:L2708">
    <cfRule type="cellIs" dxfId="395" priority="404" stopIfTrue="1" operator="lessThan">
      <formula>0</formula>
    </cfRule>
  </conditionalFormatting>
  <conditionalFormatting sqref="F2710:F2759">
    <cfRule type="cellIs" dxfId="394" priority="403" stopIfTrue="1" operator="lessThan">
      <formula>0</formula>
    </cfRule>
  </conditionalFormatting>
  <conditionalFormatting sqref="H2710:H2759">
    <cfRule type="cellIs" dxfId="393" priority="402" stopIfTrue="1" operator="lessThan">
      <formula>0</formula>
    </cfRule>
  </conditionalFormatting>
  <conditionalFormatting sqref="J2710:J2759">
    <cfRule type="cellIs" dxfId="392" priority="401" stopIfTrue="1" operator="lessThan">
      <formula>0</formula>
    </cfRule>
  </conditionalFormatting>
  <conditionalFormatting sqref="L2710:L2759">
    <cfRule type="cellIs" dxfId="391" priority="400" stopIfTrue="1" operator="lessThan">
      <formula>0</formula>
    </cfRule>
  </conditionalFormatting>
  <conditionalFormatting sqref="F2761:F2810">
    <cfRule type="cellIs" dxfId="390" priority="399" stopIfTrue="1" operator="lessThan">
      <formula>0</formula>
    </cfRule>
  </conditionalFormatting>
  <conditionalFormatting sqref="H2761:H2810">
    <cfRule type="cellIs" dxfId="389" priority="398" stopIfTrue="1" operator="lessThan">
      <formula>0</formula>
    </cfRule>
  </conditionalFormatting>
  <conditionalFormatting sqref="J2761:J2810">
    <cfRule type="cellIs" dxfId="388" priority="397" stopIfTrue="1" operator="lessThan">
      <formula>0</formula>
    </cfRule>
  </conditionalFormatting>
  <conditionalFormatting sqref="L2761:L2810">
    <cfRule type="cellIs" dxfId="387" priority="396" stopIfTrue="1" operator="lessThan">
      <formula>0</formula>
    </cfRule>
  </conditionalFormatting>
  <conditionalFormatting sqref="F2812:F2861">
    <cfRule type="cellIs" dxfId="386" priority="395" stopIfTrue="1" operator="lessThan">
      <formula>0</formula>
    </cfRule>
  </conditionalFormatting>
  <conditionalFormatting sqref="H2812:H2861">
    <cfRule type="cellIs" dxfId="385" priority="394" stopIfTrue="1" operator="lessThan">
      <formula>0</formula>
    </cfRule>
  </conditionalFormatting>
  <conditionalFormatting sqref="J2812:J2861">
    <cfRule type="cellIs" dxfId="384" priority="393" stopIfTrue="1" operator="lessThan">
      <formula>0</formula>
    </cfRule>
  </conditionalFormatting>
  <conditionalFormatting sqref="L2812:L2861">
    <cfRule type="cellIs" dxfId="383" priority="392" stopIfTrue="1" operator="lessThan">
      <formula>0</formula>
    </cfRule>
  </conditionalFormatting>
  <conditionalFormatting sqref="F2863:F2912">
    <cfRule type="cellIs" dxfId="382" priority="391" stopIfTrue="1" operator="lessThan">
      <formula>0</formula>
    </cfRule>
  </conditionalFormatting>
  <conditionalFormatting sqref="H2863:H2912">
    <cfRule type="cellIs" dxfId="381" priority="390" stopIfTrue="1" operator="lessThan">
      <formula>0</formula>
    </cfRule>
  </conditionalFormatting>
  <conditionalFormatting sqref="J2863:J2912">
    <cfRule type="cellIs" dxfId="380" priority="389" stopIfTrue="1" operator="lessThan">
      <formula>0</formula>
    </cfRule>
  </conditionalFormatting>
  <conditionalFormatting sqref="L2863:L2912">
    <cfRule type="cellIs" dxfId="379" priority="388" stopIfTrue="1" operator="lessThan">
      <formula>0</formula>
    </cfRule>
  </conditionalFormatting>
  <conditionalFormatting sqref="F2914:F2963">
    <cfRule type="cellIs" dxfId="378" priority="387" stopIfTrue="1" operator="lessThan">
      <formula>0</formula>
    </cfRule>
  </conditionalFormatting>
  <conditionalFormatting sqref="H2914:H2963">
    <cfRule type="cellIs" dxfId="377" priority="386" stopIfTrue="1" operator="lessThan">
      <formula>0</formula>
    </cfRule>
  </conditionalFormatting>
  <conditionalFormatting sqref="J2914:J2963">
    <cfRule type="cellIs" dxfId="376" priority="385" stopIfTrue="1" operator="lessThan">
      <formula>0</formula>
    </cfRule>
  </conditionalFormatting>
  <conditionalFormatting sqref="L2914:L2963">
    <cfRule type="cellIs" dxfId="375" priority="384" stopIfTrue="1" operator="lessThan">
      <formula>0</formula>
    </cfRule>
  </conditionalFormatting>
  <conditionalFormatting sqref="F2965:F3014">
    <cfRule type="cellIs" dxfId="374" priority="383" stopIfTrue="1" operator="lessThan">
      <formula>0</formula>
    </cfRule>
  </conditionalFormatting>
  <conditionalFormatting sqref="H2965:H3014">
    <cfRule type="cellIs" dxfId="373" priority="382" stopIfTrue="1" operator="lessThan">
      <formula>0</formula>
    </cfRule>
  </conditionalFormatting>
  <conditionalFormatting sqref="J2965:J3014">
    <cfRule type="cellIs" dxfId="372" priority="381" stopIfTrue="1" operator="lessThan">
      <formula>0</formula>
    </cfRule>
  </conditionalFormatting>
  <conditionalFormatting sqref="L2965:L3014">
    <cfRule type="cellIs" dxfId="371" priority="380" stopIfTrue="1" operator="lessThan">
      <formula>0</formula>
    </cfRule>
  </conditionalFormatting>
  <conditionalFormatting sqref="F3016:F3065">
    <cfRule type="cellIs" dxfId="370" priority="379" stopIfTrue="1" operator="lessThan">
      <formula>0</formula>
    </cfRule>
  </conditionalFormatting>
  <conditionalFormatting sqref="H3016:H3065">
    <cfRule type="cellIs" dxfId="369" priority="378" stopIfTrue="1" operator="lessThan">
      <formula>0</formula>
    </cfRule>
  </conditionalFormatting>
  <conditionalFormatting sqref="J3016:J3065">
    <cfRule type="cellIs" dxfId="368" priority="377" stopIfTrue="1" operator="lessThan">
      <formula>0</formula>
    </cfRule>
  </conditionalFormatting>
  <conditionalFormatting sqref="L3016:L3065">
    <cfRule type="cellIs" dxfId="367" priority="376" stopIfTrue="1" operator="lessThan">
      <formula>0</formula>
    </cfRule>
  </conditionalFormatting>
  <conditionalFormatting sqref="F3067:F3116">
    <cfRule type="cellIs" dxfId="366" priority="375" stopIfTrue="1" operator="lessThan">
      <formula>0</formula>
    </cfRule>
  </conditionalFormatting>
  <conditionalFormatting sqref="H3067:H3116">
    <cfRule type="cellIs" dxfId="365" priority="374" stopIfTrue="1" operator="lessThan">
      <formula>0</formula>
    </cfRule>
  </conditionalFormatting>
  <conditionalFormatting sqref="J3067:J3116">
    <cfRule type="cellIs" dxfId="364" priority="373" stopIfTrue="1" operator="lessThan">
      <formula>0</formula>
    </cfRule>
  </conditionalFormatting>
  <conditionalFormatting sqref="L3067:L3116">
    <cfRule type="cellIs" dxfId="363" priority="372" stopIfTrue="1" operator="lessThan">
      <formula>0</formula>
    </cfRule>
  </conditionalFormatting>
  <conditionalFormatting sqref="F3118:F3167">
    <cfRule type="cellIs" dxfId="362" priority="371" stopIfTrue="1" operator="lessThan">
      <formula>0</formula>
    </cfRule>
  </conditionalFormatting>
  <conditionalFormatting sqref="H3118:H3167">
    <cfRule type="cellIs" dxfId="361" priority="370" stopIfTrue="1" operator="lessThan">
      <formula>0</formula>
    </cfRule>
  </conditionalFormatting>
  <conditionalFormatting sqref="J3118:J3167">
    <cfRule type="cellIs" dxfId="360" priority="369" stopIfTrue="1" operator="lessThan">
      <formula>0</formula>
    </cfRule>
  </conditionalFormatting>
  <conditionalFormatting sqref="L3118:L3167">
    <cfRule type="cellIs" dxfId="359" priority="368" stopIfTrue="1" operator="lessThan">
      <formula>0</formula>
    </cfRule>
  </conditionalFormatting>
  <conditionalFormatting sqref="F3169:F3218">
    <cfRule type="cellIs" dxfId="358" priority="367" stopIfTrue="1" operator="lessThan">
      <formula>0</formula>
    </cfRule>
  </conditionalFormatting>
  <conditionalFormatting sqref="H3169:H3218">
    <cfRule type="cellIs" dxfId="357" priority="366" stopIfTrue="1" operator="lessThan">
      <formula>0</formula>
    </cfRule>
  </conditionalFormatting>
  <conditionalFormatting sqref="J3169:J3218">
    <cfRule type="cellIs" dxfId="356" priority="365" stopIfTrue="1" operator="lessThan">
      <formula>0</formula>
    </cfRule>
  </conditionalFormatting>
  <conditionalFormatting sqref="L3169:L3218">
    <cfRule type="cellIs" dxfId="355" priority="364" stopIfTrue="1" operator="lessThan">
      <formula>0</formula>
    </cfRule>
  </conditionalFormatting>
  <conditionalFormatting sqref="F3220:F3269">
    <cfRule type="cellIs" dxfId="354" priority="363" stopIfTrue="1" operator="lessThan">
      <formula>0</formula>
    </cfRule>
  </conditionalFormatting>
  <conditionalFormatting sqref="H3220:H3269">
    <cfRule type="cellIs" dxfId="353" priority="362" stopIfTrue="1" operator="lessThan">
      <formula>0</formula>
    </cfRule>
  </conditionalFormatting>
  <conditionalFormatting sqref="J3220:J3269">
    <cfRule type="cellIs" dxfId="352" priority="361" stopIfTrue="1" operator="lessThan">
      <formula>0</formula>
    </cfRule>
  </conditionalFormatting>
  <conditionalFormatting sqref="L3220:L3269">
    <cfRule type="cellIs" dxfId="351" priority="360" stopIfTrue="1" operator="lessThan">
      <formula>0</formula>
    </cfRule>
  </conditionalFormatting>
  <conditionalFormatting sqref="F3271:F3320">
    <cfRule type="cellIs" dxfId="350" priority="359" stopIfTrue="1" operator="lessThan">
      <formula>0</formula>
    </cfRule>
  </conditionalFormatting>
  <conditionalFormatting sqref="H3271:H3320">
    <cfRule type="cellIs" dxfId="349" priority="358" stopIfTrue="1" operator="lessThan">
      <formula>0</formula>
    </cfRule>
  </conditionalFormatting>
  <conditionalFormatting sqref="J3271:J3320">
    <cfRule type="cellIs" dxfId="348" priority="357" stopIfTrue="1" operator="lessThan">
      <formula>0</formula>
    </cfRule>
  </conditionalFormatting>
  <conditionalFormatting sqref="L3271:L3320">
    <cfRule type="cellIs" dxfId="347" priority="356" stopIfTrue="1" operator="lessThan">
      <formula>0</formula>
    </cfRule>
  </conditionalFormatting>
  <conditionalFormatting sqref="F3322:F3371">
    <cfRule type="cellIs" dxfId="346" priority="355" stopIfTrue="1" operator="lessThan">
      <formula>0</formula>
    </cfRule>
  </conditionalFormatting>
  <conditionalFormatting sqref="H3322:H3371">
    <cfRule type="cellIs" dxfId="345" priority="354" stopIfTrue="1" operator="lessThan">
      <formula>0</formula>
    </cfRule>
  </conditionalFormatting>
  <conditionalFormatting sqref="J3322:J3371">
    <cfRule type="cellIs" dxfId="344" priority="353" stopIfTrue="1" operator="lessThan">
      <formula>0</formula>
    </cfRule>
  </conditionalFormatting>
  <conditionalFormatting sqref="L3322:L3371">
    <cfRule type="cellIs" dxfId="343" priority="352" stopIfTrue="1" operator="lessThan">
      <formula>0</formula>
    </cfRule>
  </conditionalFormatting>
  <conditionalFormatting sqref="F3373:F3422">
    <cfRule type="cellIs" dxfId="342" priority="351" stopIfTrue="1" operator="lessThan">
      <formula>0</formula>
    </cfRule>
  </conditionalFormatting>
  <conditionalFormatting sqref="H3373:H3422">
    <cfRule type="cellIs" dxfId="341" priority="350" stopIfTrue="1" operator="lessThan">
      <formula>0</formula>
    </cfRule>
  </conditionalFormatting>
  <conditionalFormatting sqref="J3373:J3422">
    <cfRule type="cellIs" dxfId="340" priority="349" stopIfTrue="1" operator="lessThan">
      <formula>0</formula>
    </cfRule>
  </conditionalFormatting>
  <conditionalFormatting sqref="L3373:L3422">
    <cfRule type="cellIs" dxfId="339" priority="348" stopIfTrue="1" operator="lessThan">
      <formula>0</formula>
    </cfRule>
  </conditionalFormatting>
  <conditionalFormatting sqref="F3424:F3473">
    <cfRule type="cellIs" dxfId="338" priority="347" stopIfTrue="1" operator="lessThan">
      <formula>0</formula>
    </cfRule>
  </conditionalFormatting>
  <conditionalFormatting sqref="H3424:H3473">
    <cfRule type="cellIs" dxfId="337" priority="346" stopIfTrue="1" operator="lessThan">
      <formula>0</formula>
    </cfRule>
  </conditionalFormatting>
  <conditionalFormatting sqref="J3424:J3473">
    <cfRule type="cellIs" dxfId="336" priority="345" stopIfTrue="1" operator="lessThan">
      <formula>0</formula>
    </cfRule>
  </conditionalFormatting>
  <conditionalFormatting sqref="L3424:L3473">
    <cfRule type="cellIs" dxfId="335" priority="344" stopIfTrue="1" operator="lessThan">
      <formula>0</formula>
    </cfRule>
  </conditionalFormatting>
  <conditionalFormatting sqref="F3475:F3524">
    <cfRule type="cellIs" dxfId="334" priority="343" stopIfTrue="1" operator="lessThan">
      <formula>0</formula>
    </cfRule>
  </conditionalFormatting>
  <conditionalFormatting sqref="H3475:H3524">
    <cfRule type="cellIs" dxfId="333" priority="342" stopIfTrue="1" operator="lessThan">
      <formula>0</formula>
    </cfRule>
  </conditionalFormatting>
  <conditionalFormatting sqref="J3475:J3524">
    <cfRule type="cellIs" dxfId="332" priority="341" stopIfTrue="1" operator="lessThan">
      <formula>0</formula>
    </cfRule>
  </conditionalFormatting>
  <conditionalFormatting sqref="L3475:L3524">
    <cfRule type="cellIs" dxfId="331" priority="340" stopIfTrue="1" operator="lessThan">
      <formula>0</formula>
    </cfRule>
  </conditionalFormatting>
  <conditionalFormatting sqref="F3526:F3575">
    <cfRule type="cellIs" dxfId="330" priority="339" stopIfTrue="1" operator="lessThan">
      <formula>0</formula>
    </cfRule>
  </conditionalFormatting>
  <conditionalFormatting sqref="H3526:H3575">
    <cfRule type="cellIs" dxfId="329" priority="338" stopIfTrue="1" operator="lessThan">
      <formula>0</formula>
    </cfRule>
  </conditionalFormatting>
  <conditionalFormatting sqref="J3526:J3575">
    <cfRule type="cellIs" dxfId="328" priority="337" stopIfTrue="1" operator="lessThan">
      <formula>0</formula>
    </cfRule>
  </conditionalFormatting>
  <conditionalFormatting sqref="L3526:L3575">
    <cfRule type="cellIs" dxfId="327" priority="336" stopIfTrue="1" operator="lessThan">
      <formula>0</formula>
    </cfRule>
  </conditionalFormatting>
  <conditionalFormatting sqref="F3577:F3626">
    <cfRule type="cellIs" dxfId="326" priority="335" stopIfTrue="1" operator="lessThan">
      <formula>0</formula>
    </cfRule>
  </conditionalFormatting>
  <conditionalFormatting sqref="H3577:H3626">
    <cfRule type="cellIs" dxfId="325" priority="334" stopIfTrue="1" operator="lessThan">
      <formula>0</formula>
    </cfRule>
  </conditionalFormatting>
  <conditionalFormatting sqref="J3577:J3626">
    <cfRule type="cellIs" dxfId="324" priority="333" stopIfTrue="1" operator="lessThan">
      <formula>0</formula>
    </cfRule>
  </conditionalFormatting>
  <conditionalFormatting sqref="L3577:L3626">
    <cfRule type="cellIs" dxfId="323" priority="332" stopIfTrue="1" operator="lessThan">
      <formula>0</formula>
    </cfRule>
  </conditionalFormatting>
  <conditionalFormatting sqref="F3628:F3677">
    <cfRule type="cellIs" dxfId="322" priority="331" stopIfTrue="1" operator="lessThan">
      <formula>0</formula>
    </cfRule>
  </conditionalFormatting>
  <conditionalFormatting sqref="H3628:H3677">
    <cfRule type="cellIs" dxfId="321" priority="330" stopIfTrue="1" operator="lessThan">
      <formula>0</formula>
    </cfRule>
  </conditionalFormatting>
  <conditionalFormatting sqref="J3628:J3677">
    <cfRule type="cellIs" dxfId="320" priority="329" stopIfTrue="1" operator="lessThan">
      <formula>0</formula>
    </cfRule>
  </conditionalFormatting>
  <conditionalFormatting sqref="L3628:L3677">
    <cfRule type="cellIs" dxfId="319" priority="328" stopIfTrue="1" operator="lessThan">
      <formula>0</formula>
    </cfRule>
  </conditionalFormatting>
  <conditionalFormatting sqref="F3679:F3728">
    <cfRule type="cellIs" dxfId="318" priority="327" stopIfTrue="1" operator="lessThan">
      <formula>0</formula>
    </cfRule>
  </conditionalFormatting>
  <conditionalFormatting sqref="H3679:H3728">
    <cfRule type="cellIs" dxfId="317" priority="326" stopIfTrue="1" operator="lessThan">
      <formula>0</formula>
    </cfRule>
  </conditionalFormatting>
  <conditionalFormatting sqref="J3679:J3728">
    <cfRule type="cellIs" dxfId="316" priority="325" stopIfTrue="1" operator="lessThan">
      <formula>0</formula>
    </cfRule>
  </conditionalFormatting>
  <conditionalFormatting sqref="L3679:L3728">
    <cfRule type="cellIs" dxfId="315" priority="324" stopIfTrue="1" operator="lessThan">
      <formula>0</formula>
    </cfRule>
  </conditionalFormatting>
  <conditionalFormatting sqref="F3730:F3779">
    <cfRule type="cellIs" dxfId="314" priority="323" stopIfTrue="1" operator="lessThan">
      <formula>0</formula>
    </cfRule>
  </conditionalFormatting>
  <conditionalFormatting sqref="H3730:H3779">
    <cfRule type="cellIs" dxfId="313" priority="322" stopIfTrue="1" operator="lessThan">
      <formula>0</formula>
    </cfRule>
  </conditionalFormatting>
  <conditionalFormatting sqref="J3730:J3779">
    <cfRule type="cellIs" dxfId="312" priority="321" stopIfTrue="1" operator="lessThan">
      <formula>0</formula>
    </cfRule>
  </conditionalFormatting>
  <conditionalFormatting sqref="L3730:L3779">
    <cfRule type="cellIs" dxfId="311" priority="320" stopIfTrue="1" operator="lessThan">
      <formula>0</formula>
    </cfRule>
  </conditionalFormatting>
  <conditionalFormatting sqref="F3781:F3830">
    <cfRule type="cellIs" dxfId="310" priority="319" stopIfTrue="1" operator="lessThan">
      <formula>0</formula>
    </cfRule>
  </conditionalFormatting>
  <conditionalFormatting sqref="H3781:H3830">
    <cfRule type="cellIs" dxfId="309" priority="318" stopIfTrue="1" operator="lessThan">
      <formula>0</formula>
    </cfRule>
  </conditionalFormatting>
  <conditionalFormatting sqref="J3781:J3830">
    <cfRule type="cellIs" dxfId="308" priority="317" stopIfTrue="1" operator="lessThan">
      <formula>0</formula>
    </cfRule>
  </conditionalFormatting>
  <conditionalFormatting sqref="L3781:L3830">
    <cfRule type="cellIs" dxfId="307" priority="316" stopIfTrue="1" operator="lessThan">
      <formula>0</formula>
    </cfRule>
  </conditionalFormatting>
  <conditionalFormatting sqref="F3832:F3881">
    <cfRule type="cellIs" dxfId="306" priority="315" stopIfTrue="1" operator="lessThan">
      <formula>0</formula>
    </cfRule>
  </conditionalFormatting>
  <conditionalFormatting sqref="H3832:H3881">
    <cfRule type="cellIs" dxfId="305" priority="314" stopIfTrue="1" operator="lessThan">
      <formula>0</formula>
    </cfRule>
  </conditionalFormatting>
  <conditionalFormatting sqref="J3832:J3881">
    <cfRule type="cellIs" dxfId="304" priority="313" stopIfTrue="1" operator="lessThan">
      <formula>0</formula>
    </cfRule>
  </conditionalFormatting>
  <conditionalFormatting sqref="L3832:L3881">
    <cfRule type="cellIs" dxfId="303" priority="312" stopIfTrue="1" operator="lessThan">
      <formula>0</formula>
    </cfRule>
  </conditionalFormatting>
  <conditionalFormatting sqref="F3883:F3932">
    <cfRule type="cellIs" dxfId="302" priority="311" stopIfTrue="1" operator="lessThan">
      <formula>0</formula>
    </cfRule>
  </conditionalFormatting>
  <conditionalFormatting sqref="H3883:H3932">
    <cfRule type="cellIs" dxfId="301" priority="310" stopIfTrue="1" operator="lessThan">
      <formula>0</formula>
    </cfRule>
  </conditionalFormatting>
  <conditionalFormatting sqref="J3883:J3932">
    <cfRule type="cellIs" dxfId="300" priority="309" stopIfTrue="1" operator="lessThan">
      <formula>0</formula>
    </cfRule>
  </conditionalFormatting>
  <conditionalFormatting sqref="L3883:L3932">
    <cfRule type="cellIs" dxfId="299" priority="308" stopIfTrue="1" operator="lessThan">
      <formula>0</formula>
    </cfRule>
  </conditionalFormatting>
  <conditionalFormatting sqref="F3934:F3983">
    <cfRule type="cellIs" dxfId="298" priority="307" stopIfTrue="1" operator="lessThan">
      <formula>0</formula>
    </cfRule>
  </conditionalFormatting>
  <conditionalFormatting sqref="H3934:H3983">
    <cfRule type="cellIs" dxfId="297" priority="306" stopIfTrue="1" operator="lessThan">
      <formula>0</formula>
    </cfRule>
  </conditionalFormatting>
  <conditionalFormatting sqref="J3934:J3983">
    <cfRule type="cellIs" dxfId="296" priority="305" stopIfTrue="1" operator="lessThan">
      <formula>0</formula>
    </cfRule>
  </conditionalFormatting>
  <conditionalFormatting sqref="L3934:L3983">
    <cfRule type="cellIs" dxfId="295" priority="304" stopIfTrue="1" operator="lessThan">
      <formula>0</formula>
    </cfRule>
  </conditionalFormatting>
  <conditionalFormatting sqref="F3985:F4034">
    <cfRule type="cellIs" dxfId="294" priority="303" stopIfTrue="1" operator="lessThan">
      <formula>0</formula>
    </cfRule>
  </conditionalFormatting>
  <conditionalFormatting sqref="H3985:H4034">
    <cfRule type="cellIs" dxfId="293" priority="302" stopIfTrue="1" operator="lessThan">
      <formula>0</formula>
    </cfRule>
  </conditionalFormatting>
  <conditionalFormatting sqref="J3985:J4034">
    <cfRule type="cellIs" dxfId="292" priority="301" stopIfTrue="1" operator="lessThan">
      <formula>0</formula>
    </cfRule>
  </conditionalFormatting>
  <conditionalFormatting sqref="L3985:L4034">
    <cfRule type="cellIs" dxfId="291" priority="300" stopIfTrue="1" operator="lessThan">
      <formula>0</formula>
    </cfRule>
  </conditionalFormatting>
  <conditionalFormatting sqref="F4036:F4085">
    <cfRule type="cellIs" dxfId="290" priority="299" stopIfTrue="1" operator="lessThan">
      <formula>0</formula>
    </cfRule>
  </conditionalFormatting>
  <conditionalFormatting sqref="H4036:H4085">
    <cfRule type="cellIs" dxfId="289" priority="298" stopIfTrue="1" operator="lessThan">
      <formula>0</formula>
    </cfRule>
  </conditionalFormatting>
  <conditionalFormatting sqref="J4036:J4085">
    <cfRule type="cellIs" dxfId="288" priority="297" stopIfTrue="1" operator="lessThan">
      <formula>0</formula>
    </cfRule>
  </conditionalFormatting>
  <conditionalFormatting sqref="L4036:L4085">
    <cfRule type="cellIs" dxfId="287" priority="296" stopIfTrue="1" operator="lessThan">
      <formula>0</formula>
    </cfRule>
  </conditionalFormatting>
  <conditionalFormatting sqref="F4087:F4136">
    <cfRule type="cellIs" dxfId="286" priority="295" stopIfTrue="1" operator="lessThan">
      <formula>0</formula>
    </cfRule>
  </conditionalFormatting>
  <conditionalFormatting sqref="H4087:H4136">
    <cfRule type="cellIs" dxfId="285" priority="294" stopIfTrue="1" operator="lessThan">
      <formula>0</formula>
    </cfRule>
  </conditionalFormatting>
  <conditionalFormatting sqref="J4087:J4136">
    <cfRule type="cellIs" dxfId="284" priority="293" stopIfTrue="1" operator="lessThan">
      <formula>0</formula>
    </cfRule>
  </conditionalFormatting>
  <conditionalFormatting sqref="L4087:L4136">
    <cfRule type="cellIs" dxfId="283" priority="292" stopIfTrue="1" operator="lessThan">
      <formula>0</formula>
    </cfRule>
  </conditionalFormatting>
  <conditionalFormatting sqref="F4138:F4187">
    <cfRule type="cellIs" dxfId="282" priority="291" stopIfTrue="1" operator="lessThan">
      <formula>0</formula>
    </cfRule>
  </conditionalFormatting>
  <conditionalFormatting sqref="H4138:H4187">
    <cfRule type="cellIs" dxfId="281" priority="290" stopIfTrue="1" operator="lessThan">
      <formula>0</formula>
    </cfRule>
  </conditionalFormatting>
  <conditionalFormatting sqref="J4138:J4187">
    <cfRule type="cellIs" dxfId="280" priority="289" stopIfTrue="1" operator="lessThan">
      <formula>0</formula>
    </cfRule>
  </conditionalFormatting>
  <conditionalFormatting sqref="L4138:L4187">
    <cfRule type="cellIs" dxfId="279" priority="288" stopIfTrue="1" operator="lessThan">
      <formula>0</formula>
    </cfRule>
  </conditionalFormatting>
  <conditionalFormatting sqref="F4189:F4238">
    <cfRule type="cellIs" dxfId="278" priority="287" stopIfTrue="1" operator="lessThan">
      <formula>0</formula>
    </cfRule>
  </conditionalFormatting>
  <conditionalFormatting sqref="H4189:H4238">
    <cfRule type="cellIs" dxfId="277" priority="286" stopIfTrue="1" operator="lessThan">
      <formula>0</formula>
    </cfRule>
  </conditionalFormatting>
  <conditionalFormatting sqref="J4189:J4238">
    <cfRule type="cellIs" dxfId="276" priority="285" stopIfTrue="1" operator="lessThan">
      <formula>0</formula>
    </cfRule>
  </conditionalFormatting>
  <conditionalFormatting sqref="L4189:L4238">
    <cfRule type="cellIs" dxfId="275" priority="284" stopIfTrue="1" operator="lessThan">
      <formula>0</formula>
    </cfRule>
  </conditionalFormatting>
  <conditionalFormatting sqref="F4240:F4289">
    <cfRule type="cellIs" dxfId="274" priority="283" stopIfTrue="1" operator="lessThan">
      <formula>0</formula>
    </cfRule>
  </conditionalFormatting>
  <conditionalFormatting sqref="H4240:H4289">
    <cfRule type="cellIs" dxfId="273" priority="282" stopIfTrue="1" operator="lessThan">
      <formula>0</formula>
    </cfRule>
  </conditionalFormatting>
  <conditionalFormatting sqref="J4240:J4289">
    <cfRule type="cellIs" dxfId="272" priority="281" stopIfTrue="1" operator="lessThan">
      <formula>0</formula>
    </cfRule>
  </conditionalFormatting>
  <conditionalFormatting sqref="L4240:L4289">
    <cfRule type="cellIs" dxfId="271" priority="280" stopIfTrue="1" operator="lessThan">
      <formula>0</formula>
    </cfRule>
  </conditionalFormatting>
  <conditionalFormatting sqref="F4291:F4340">
    <cfRule type="cellIs" dxfId="270" priority="279" stopIfTrue="1" operator="lessThan">
      <formula>0</formula>
    </cfRule>
  </conditionalFormatting>
  <conditionalFormatting sqref="H4291:H4340">
    <cfRule type="cellIs" dxfId="269" priority="278" stopIfTrue="1" operator="lessThan">
      <formula>0</formula>
    </cfRule>
  </conditionalFormatting>
  <conditionalFormatting sqref="J4291:J4340">
    <cfRule type="cellIs" dxfId="268" priority="277" stopIfTrue="1" operator="lessThan">
      <formula>0</formula>
    </cfRule>
  </conditionalFormatting>
  <conditionalFormatting sqref="L4291:L4340">
    <cfRule type="cellIs" dxfId="267" priority="276" stopIfTrue="1" operator="lessThan">
      <formula>0</formula>
    </cfRule>
  </conditionalFormatting>
  <conditionalFormatting sqref="F4342:F4391">
    <cfRule type="cellIs" dxfId="266" priority="275" stopIfTrue="1" operator="lessThan">
      <formula>0</formula>
    </cfRule>
  </conditionalFormatting>
  <conditionalFormatting sqref="H4342:H4391">
    <cfRule type="cellIs" dxfId="265" priority="274" stopIfTrue="1" operator="lessThan">
      <formula>0</formula>
    </cfRule>
  </conditionalFormatting>
  <conditionalFormatting sqref="J4342:J4391">
    <cfRule type="cellIs" dxfId="264" priority="273" stopIfTrue="1" operator="lessThan">
      <formula>0</formula>
    </cfRule>
  </conditionalFormatting>
  <conditionalFormatting sqref="L4342:L4391">
    <cfRule type="cellIs" dxfId="263" priority="272" stopIfTrue="1" operator="lessThan">
      <formula>0</formula>
    </cfRule>
  </conditionalFormatting>
  <conditionalFormatting sqref="F4393:F4443">
    <cfRule type="cellIs" dxfId="262" priority="271" stopIfTrue="1" operator="lessThan">
      <formula>0</formula>
    </cfRule>
  </conditionalFormatting>
  <conditionalFormatting sqref="H4393:H4443">
    <cfRule type="cellIs" dxfId="261" priority="270" stopIfTrue="1" operator="lessThan">
      <formula>0</formula>
    </cfRule>
  </conditionalFormatting>
  <conditionalFormatting sqref="J4393:J4443">
    <cfRule type="cellIs" dxfId="260" priority="269" stopIfTrue="1" operator="lessThan">
      <formula>0</formula>
    </cfRule>
  </conditionalFormatting>
  <conditionalFormatting sqref="L4393:L4443">
    <cfRule type="cellIs" dxfId="259" priority="268" stopIfTrue="1" operator="lessThan">
      <formula>0</formula>
    </cfRule>
  </conditionalFormatting>
  <conditionalFormatting sqref="F1894:F1943">
    <cfRule type="cellIs" dxfId="258" priority="255" stopIfTrue="1" operator="lessThan">
      <formula>0</formula>
    </cfRule>
  </conditionalFormatting>
  <conditionalFormatting sqref="H1894:H1943">
    <cfRule type="cellIs" dxfId="257" priority="254" stopIfTrue="1" operator="lessThan">
      <formula>0</formula>
    </cfRule>
  </conditionalFormatting>
  <conditionalFormatting sqref="J1894:J1943">
    <cfRule type="cellIs" dxfId="256" priority="253" stopIfTrue="1" operator="lessThan">
      <formula>0</formula>
    </cfRule>
  </conditionalFormatting>
  <conditionalFormatting sqref="L1894:L1943">
    <cfRule type="cellIs" dxfId="255" priority="252" stopIfTrue="1" operator="lessThan">
      <formula>0</formula>
    </cfRule>
  </conditionalFormatting>
  <conditionalFormatting sqref="F925:F974">
    <cfRule type="cellIs" dxfId="254" priority="263" stopIfTrue="1" operator="lessThan">
      <formula>0</formula>
    </cfRule>
  </conditionalFormatting>
  <conditionalFormatting sqref="H925:H974">
    <cfRule type="cellIs" dxfId="253" priority="262" stopIfTrue="1" operator="lessThan">
      <formula>0</formula>
    </cfRule>
  </conditionalFormatting>
  <conditionalFormatting sqref="J925:J974">
    <cfRule type="cellIs" dxfId="252" priority="261" stopIfTrue="1" operator="lessThan">
      <formula>0</formula>
    </cfRule>
  </conditionalFormatting>
  <conditionalFormatting sqref="L925:L974">
    <cfRule type="cellIs" dxfId="251" priority="260" stopIfTrue="1" operator="lessThan">
      <formula>0</formula>
    </cfRule>
  </conditionalFormatting>
  <conditionalFormatting sqref="L55:L56">
    <cfRule type="cellIs" dxfId="250" priority="248" stopIfTrue="1" operator="lessThan">
      <formula>0</formula>
    </cfRule>
  </conditionalFormatting>
  <conditionalFormatting sqref="L106:L107">
    <cfRule type="cellIs" dxfId="249" priority="244" stopIfTrue="1" operator="lessThan">
      <formula>0</formula>
    </cfRule>
  </conditionalFormatting>
  <conditionalFormatting sqref="F55:F56">
    <cfRule type="cellIs" dxfId="248" priority="251" stopIfTrue="1" operator="lessThan">
      <formula>0</formula>
    </cfRule>
  </conditionalFormatting>
  <conditionalFormatting sqref="H55:H56">
    <cfRule type="cellIs" dxfId="247" priority="250" stopIfTrue="1" operator="lessThan">
      <formula>0</formula>
    </cfRule>
  </conditionalFormatting>
  <conditionalFormatting sqref="J55:J56">
    <cfRule type="cellIs" dxfId="246" priority="249" stopIfTrue="1" operator="lessThan">
      <formula>0</formula>
    </cfRule>
  </conditionalFormatting>
  <conditionalFormatting sqref="F106:F107">
    <cfRule type="cellIs" dxfId="245" priority="247" stopIfTrue="1" operator="lessThan">
      <formula>0</formula>
    </cfRule>
  </conditionalFormatting>
  <conditionalFormatting sqref="H106:H107">
    <cfRule type="cellIs" dxfId="244" priority="246" stopIfTrue="1" operator="lessThan">
      <formula>0</formula>
    </cfRule>
  </conditionalFormatting>
  <conditionalFormatting sqref="J106:J107">
    <cfRule type="cellIs" dxfId="243" priority="245" stopIfTrue="1" operator="lessThan">
      <formula>0</formula>
    </cfRule>
  </conditionalFormatting>
  <conditionalFormatting sqref="F364:F413">
    <cfRule type="cellIs" dxfId="242" priority="243" stopIfTrue="1" operator="lessThan">
      <formula>0</formula>
    </cfRule>
  </conditionalFormatting>
  <conditionalFormatting sqref="F364:F413">
    <cfRule type="cellIs" dxfId="241" priority="242" stopIfTrue="1" operator="lessThan">
      <formula>0</formula>
    </cfRule>
  </conditionalFormatting>
  <conditionalFormatting sqref="F364:F413">
    <cfRule type="cellIs" dxfId="240" priority="241" stopIfTrue="1" operator="lessThan">
      <formula>0</formula>
    </cfRule>
  </conditionalFormatting>
  <conditionalFormatting sqref="H364:H413">
    <cfRule type="cellIs" dxfId="239" priority="240" stopIfTrue="1" operator="lessThan">
      <formula>0</formula>
    </cfRule>
  </conditionalFormatting>
  <conditionalFormatting sqref="H364:H413">
    <cfRule type="cellIs" dxfId="238" priority="239" stopIfTrue="1" operator="lessThan">
      <formula>0</formula>
    </cfRule>
  </conditionalFormatting>
  <conditionalFormatting sqref="H364:H413">
    <cfRule type="cellIs" dxfId="237" priority="238" stopIfTrue="1" operator="lessThan">
      <formula>0</formula>
    </cfRule>
  </conditionalFormatting>
  <conditionalFormatting sqref="J364:J413">
    <cfRule type="cellIs" dxfId="236" priority="237" stopIfTrue="1" operator="lessThan">
      <formula>0</formula>
    </cfRule>
  </conditionalFormatting>
  <conditionalFormatting sqref="J364:J413">
    <cfRule type="cellIs" dxfId="235" priority="236" stopIfTrue="1" operator="lessThan">
      <formula>0</formula>
    </cfRule>
  </conditionalFormatting>
  <conditionalFormatting sqref="J364:J413">
    <cfRule type="cellIs" dxfId="234" priority="235" stopIfTrue="1" operator="lessThan">
      <formula>0</formula>
    </cfRule>
  </conditionalFormatting>
  <conditionalFormatting sqref="L364:L413">
    <cfRule type="cellIs" dxfId="233" priority="234" stopIfTrue="1" operator="lessThan">
      <formula>0</formula>
    </cfRule>
  </conditionalFormatting>
  <conditionalFormatting sqref="L364:L413">
    <cfRule type="cellIs" dxfId="232" priority="233" stopIfTrue="1" operator="lessThan">
      <formula>0</formula>
    </cfRule>
  </conditionalFormatting>
  <conditionalFormatting sqref="L364:L413">
    <cfRule type="cellIs" dxfId="231" priority="232" stopIfTrue="1" operator="lessThan">
      <formula>0</formula>
    </cfRule>
  </conditionalFormatting>
  <conditionalFormatting sqref="F415:F464">
    <cfRule type="cellIs" dxfId="230" priority="231" stopIfTrue="1" operator="lessThan">
      <formula>0</formula>
    </cfRule>
  </conditionalFormatting>
  <conditionalFormatting sqref="F415:F464">
    <cfRule type="cellIs" dxfId="229" priority="230" stopIfTrue="1" operator="lessThan">
      <formula>0</formula>
    </cfRule>
  </conditionalFormatting>
  <conditionalFormatting sqref="F415:F464">
    <cfRule type="cellIs" dxfId="228" priority="229" stopIfTrue="1" operator="lessThan">
      <formula>0</formula>
    </cfRule>
  </conditionalFormatting>
  <conditionalFormatting sqref="H415:H464">
    <cfRule type="cellIs" dxfId="227" priority="228" stopIfTrue="1" operator="lessThan">
      <formula>0</formula>
    </cfRule>
  </conditionalFormatting>
  <conditionalFormatting sqref="H415:H464">
    <cfRule type="cellIs" dxfId="226" priority="227" stopIfTrue="1" operator="lessThan">
      <formula>0</formula>
    </cfRule>
  </conditionalFormatting>
  <conditionalFormatting sqref="H415:H464">
    <cfRule type="cellIs" dxfId="225" priority="226" stopIfTrue="1" operator="lessThan">
      <formula>0</formula>
    </cfRule>
  </conditionalFormatting>
  <conditionalFormatting sqref="J415:J464">
    <cfRule type="cellIs" dxfId="224" priority="225" stopIfTrue="1" operator="lessThan">
      <formula>0</formula>
    </cfRule>
  </conditionalFormatting>
  <conditionalFormatting sqref="J415:J464">
    <cfRule type="cellIs" dxfId="223" priority="224" stopIfTrue="1" operator="lessThan">
      <formula>0</formula>
    </cfRule>
  </conditionalFormatting>
  <conditionalFormatting sqref="J415:J464">
    <cfRule type="cellIs" dxfId="222" priority="223" stopIfTrue="1" operator="lessThan">
      <formula>0</formula>
    </cfRule>
  </conditionalFormatting>
  <conditionalFormatting sqref="L415:L464">
    <cfRule type="cellIs" dxfId="221" priority="222" stopIfTrue="1" operator="lessThan">
      <formula>0</formula>
    </cfRule>
  </conditionalFormatting>
  <conditionalFormatting sqref="L415:L464">
    <cfRule type="cellIs" dxfId="220" priority="221" stopIfTrue="1" operator="lessThan">
      <formula>0</formula>
    </cfRule>
  </conditionalFormatting>
  <conditionalFormatting sqref="L415:L464">
    <cfRule type="cellIs" dxfId="219" priority="220" stopIfTrue="1" operator="lessThan">
      <formula>0</formula>
    </cfRule>
  </conditionalFormatting>
  <conditionalFormatting sqref="F466:F515">
    <cfRule type="cellIs" dxfId="218" priority="219" stopIfTrue="1" operator="lessThan">
      <formula>0</formula>
    </cfRule>
  </conditionalFormatting>
  <conditionalFormatting sqref="F466:F515">
    <cfRule type="cellIs" dxfId="217" priority="218" stopIfTrue="1" operator="lessThan">
      <formula>0</formula>
    </cfRule>
  </conditionalFormatting>
  <conditionalFormatting sqref="F466:F515">
    <cfRule type="cellIs" dxfId="216" priority="217" stopIfTrue="1" operator="lessThan">
      <formula>0</formula>
    </cfRule>
  </conditionalFormatting>
  <conditionalFormatting sqref="H466:H515">
    <cfRule type="cellIs" dxfId="215" priority="216" stopIfTrue="1" operator="lessThan">
      <formula>0</formula>
    </cfRule>
  </conditionalFormatting>
  <conditionalFormatting sqref="H466:H515">
    <cfRule type="cellIs" dxfId="214" priority="215" stopIfTrue="1" operator="lessThan">
      <formula>0</formula>
    </cfRule>
  </conditionalFormatting>
  <conditionalFormatting sqref="H466:H515">
    <cfRule type="cellIs" dxfId="213" priority="214" stopIfTrue="1" operator="lessThan">
      <formula>0</formula>
    </cfRule>
  </conditionalFormatting>
  <conditionalFormatting sqref="J466:J515">
    <cfRule type="cellIs" dxfId="212" priority="213" stopIfTrue="1" operator="lessThan">
      <formula>0</formula>
    </cfRule>
  </conditionalFormatting>
  <conditionalFormatting sqref="J466:J515">
    <cfRule type="cellIs" dxfId="211" priority="212" stopIfTrue="1" operator="lessThan">
      <formula>0</formula>
    </cfRule>
  </conditionalFormatting>
  <conditionalFormatting sqref="J466:J515">
    <cfRule type="cellIs" dxfId="210" priority="211" stopIfTrue="1" operator="lessThan">
      <formula>0</formula>
    </cfRule>
  </conditionalFormatting>
  <conditionalFormatting sqref="L466:L515">
    <cfRule type="cellIs" dxfId="209" priority="210" stopIfTrue="1" operator="lessThan">
      <formula>0</formula>
    </cfRule>
  </conditionalFormatting>
  <conditionalFormatting sqref="L466:L515">
    <cfRule type="cellIs" dxfId="208" priority="209" stopIfTrue="1" operator="lessThan">
      <formula>0</formula>
    </cfRule>
  </conditionalFormatting>
  <conditionalFormatting sqref="L466:L515">
    <cfRule type="cellIs" dxfId="207" priority="208" stopIfTrue="1" operator="lessThan">
      <formula>0</formula>
    </cfRule>
  </conditionalFormatting>
  <conditionalFormatting sqref="F517:F566">
    <cfRule type="cellIs" dxfId="206" priority="207" stopIfTrue="1" operator="lessThan">
      <formula>0</formula>
    </cfRule>
  </conditionalFormatting>
  <conditionalFormatting sqref="F517:F566">
    <cfRule type="cellIs" dxfId="205" priority="206" stopIfTrue="1" operator="lessThan">
      <formula>0</formula>
    </cfRule>
  </conditionalFormatting>
  <conditionalFormatting sqref="F517:F566">
    <cfRule type="cellIs" dxfId="204" priority="205" stopIfTrue="1" operator="lessThan">
      <formula>0</formula>
    </cfRule>
  </conditionalFormatting>
  <conditionalFormatting sqref="H517:H566">
    <cfRule type="cellIs" dxfId="203" priority="204" stopIfTrue="1" operator="lessThan">
      <formula>0</formula>
    </cfRule>
  </conditionalFormatting>
  <conditionalFormatting sqref="H517:H566">
    <cfRule type="cellIs" dxfId="202" priority="203" stopIfTrue="1" operator="lessThan">
      <formula>0</formula>
    </cfRule>
  </conditionalFormatting>
  <conditionalFormatting sqref="H517:H566">
    <cfRule type="cellIs" dxfId="201" priority="202" stopIfTrue="1" operator="lessThan">
      <formula>0</formula>
    </cfRule>
  </conditionalFormatting>
  <conditionalFormatting sqref="J517:J566">
    <cfRule type="cellIs" dxfId="200" priority="201" stopIfTrue="1" operator="lessThan">
      <formula>0</formula>
    </cfRule>
  </conditionalFormatting>
  <conditionalFormatting sqref="J517:J566">
    <cfRule type="cellIs" dxfId="199" priority="200" stopIfTrue="1" operator="lessThan">
      <formula>0</formula>
    </cfRule>
  </conditionalFormatting>
  <conditionalFormatting sqref="J517:J566">
    <cfRule type="cellIs" dxfId="198" priority="199" stopIfTrue="1" operator="lessThan">
      <formula>0</formula>
    </cfRule>
  </conditionalFormatting>
  <conditionalFormatting sqref="L517:L566">
    <cfRule type="cellIs" dxfId="197" priority="198" stopIfTrue="1" operator="lessThan">
      <formula>0</formula>
    </cfRule>
  </conditionalFormatting>
  <conditionalFormatting sqref="L517:L566">
    <cfRule type="cellIs" dxfId="196" priority="197" stopIfTrue="1" operator="lessThan">
      <formula>0</formula>
    </cfRule>
  </conditionalFormatting>
  <conditionalFormatting sqref="L517:L566">
    <cfRule type="cellIs" dxfId="195" priority="196" stopIfTrue="1" operator="lessThan">
      <formula>0</formula>
    </cfRule>
  </conditionalFormatting>
  <conditionalFormatting sqref="F568:F617">
    <cfRule type="cellIs" dxfId="194" priority="195" stopIfTrue="1" operator="lessThan">
      <formula>0</formula>
    </cfRule>
  </conditionalFormatting>
  <conditionalFormatting sqref="F568:F617">
    <cfRule type="cellIs" dxfId="193" priority="194" stopIfTrue="1" operator="lessThan">
      <formula>0</formula>
    </cfRule>
  </conditionalFormatting>
  <conditionalFormatting sqref="F568:F617">
    <cfRule type="cellIs" dxfId="192" priority="193" stopIfTrue="1" operator="lessThan">
      <formula>0</formula>
    </cfRule>
  </conditionalFormatting>
  <conditionalFormatting sqref="H568:H617">
    <cfRule type="cellIs" dxfId="191" priority="192" stopIfTrue="1" operator="lessThan">
      <formula>0</formula>
    </cfRule>
  </conditionalFormatting>
  <conditionalFormatting sqref="H568:H617">
    <cfRule type="cellIs" dxfId="190" priority="191" stopIfTrue="1" operator="lessThan">
      <formula>0</formula>
    </cfRule>
  </conditionalFormatting>
  <conditionalFormatting sqref="H568:H617">
    <cfRule type="cellIs" dxfId="189" priority="190" stopIfTrue="1" operator="lessThan">
      <formula>0</formula>
    </cfRule>
  </conditionalFormatting>
  <conditionalFormatting sqref="J568:J617">
    <cfRule type="cellIs" dxfId="188" priority="189" stopIfTrue="1" operator="lessThan">
      <formula>0</formula>
    </cfRule>
  </conditionalFormatting>
  <conditionalFormatting sqref="J568:J617">
    <cfRule type="cellIs" dxfId="187" priority="188" stopIfTrue="1" operator="lessThan">
      <formula>0</formula>
    </cfRule>
  </conditionalFormatting>
  <conditionalFormatting sqref="J568:J617">
    <cfRule type="cellIs" dxfId="186" priority="187" stopIfTrue="1" operator="lessThan">
      <formula>0</formula>
    </cfRule>
  </conditionalFormatting>
  <conditionalFormatting sqref="L568:L617">
    <cfRule type="cellIs" dxfId="185" priority="186" stopIfTrue="1" operator="lessThan">
      <formula>0</formula>
    </cfRule>
  </conditionalFormatting>
  <conditionalFormatting sqref="L568:L617">
    <cfRule type="cellIs" dxfId="184" priority="185" stopIfTrue="1" operator="lessThan">
      <formula>0</formula>
    </cfRule>
  </conditionalFormatting>
  <conditionalFormatting sqref="L568:L617">
    <cfRule type="cellIs" dxfId="183" priority="184" stopIfTrue="1" operator="lessThan">
      <formula>0</formula>
    </cfRule>
  </conditionalFormatting>
  <conditionalFormatting sqref="L720 H720 J720 F720 F771 H771 J771 L771 F822 H822 J822 L822 L669 J669 H669 F669">
    <cfRule type="cellIs" dxfId="182" priority="183" stopIfTrue="1" operator="lessThan">
      <formula>0</formula>
    </cfRule>
  </conditionalFormatting>
  <conditionalFormatting sqref="F619:F668">
    <cfRule type="cellIs" dxfId="181" priority="182" stopIfTrue="1" operator="lessThan">
      <formula>0</formula>
    </cfRule>
  </conditionalFormatting>
  <conditionalFormatting sqref="F619:F668">
    <cfRule type="cellIs" dxfId="180" priority="181" stopIfTrue="1" operator="lessThan">
      <formula>0</formula>
    </cfRule>
  </conditionalFormatting>
  <conditionalFormatting sqref="F619:F668">
    <cfRule type="cellIs" dxfId="179" priority="180" stopIfTrue="1" operator="lessThan">
      <formula>0</formula>
    </cfRule>
  </conditionalFormatting>
  <conditionalFormatting sqref="H619:H668">
    <cfRule type="cellIs" dxfId="178" priority="179" stopIfTrue="1" operator="lessThan">
      <formula>0</formula>
    </cfRule>
  </conditionalFormatting>
  <conditionalFormatting sqref="H619:H668">
    <cfRule type="cellIs" dxfId="177" priority="178" stopIfTrue="1" operator="lessThan">
      <formula>0</formula>
    </cfRule>
  </conditionalFormatting>
  <conditionalFormatting sqref="H619:H668">
    <cfRule type="cellIs" dxfId="176" priority="177" stopIfTrue="1" operator="lessThan">
      <formula>0</formula>
    </cfRule>
  </conditionalFormatting>
  <conditionalFormatting sqref="J619:J668">
    <cfRule type="cellIs" dxfId="175" priority="176" stopIfTrue="1" operator="lessThan">
      <formula>0</formula>
    </cfRule>
  </conditionalFormatting>
  <conditionalFormatting sqref="J619:J668">
    <cfRule type="cellIs" dxfId="174" priority="175" stopIfTrue="1" operator="lessThan">
      <formula>0</formula>
    </cfRule>
  </conditionalFormatting>
  <conditionalFormatting sqref="J619:J668">
    <cfRule type="cellIs" dxfId="173" priority="174" stopIfTrue="1" operator="lessThan">
      <formula>0</formula>
    </cfRule>
  </conditionalFormatting>
  <conditionalFormatting sqref="L619:L668">
    <cfRule type="cellIs" dxfId="172" priority="173" stopIfTrue="1" operator="lessThan">
      <formula>0</formula>
    </cfRule>
  </conditionalFormatting>
  <conditionalFormatting sqref="L619:L668">
    <cfRule type="cellIs" dxfId="171" priority="172" stopIfTrue="1" operator="lessThan">
      <formula>0</formula>
    </cfRule>
  </conditionalFormatting>
  <conditionalFormatting sqref="L619:L668">
    <cfRule type="cellIs" dxfId="170" priority="171" stopIfTrue="1" operator="lessThan">
      <formula>0</formula>
    </cfRule>
  </conditionalFormatting>
  <conditionalFormatting sqref="F670:F719">
    <cfRule type="cellIs" dxfId="169" priority="170" stopIfTrue="1" operator="lessThan">
      <formula>0</formula>
    </cfRule>
  </conditionalFormatting>
  <conditionalFormatting sqref="F670:F719">
    <cfRule type="cellIs" dxfId="168" priority="169" stopIfTrue="1" operator="lessThan">
      <formula>0</formula>
    </cfRule>
  </conditionalFormatting>
  <conditionalFormatting sqref="F670:F719">
    <cfRule type="cellIs" dxfId="167" priority="168" stopIfTrue="1" operator="lessThan">
      <formula>0</formula>
    </cfRule>
  </conditionalFormatting>
  <conditionalFormatting sqref="H670:H719">
    <cfRule type="cellIs" dxfId="166" priority="167" stopIfTrue="1" operator="lessThan">
      <formula>0</formula>
    </cfRule>
  </conditionalFormatting>
  <conditionalFormatting sqref="H670:H719">
    <cfRule type="cellIs" dxfId="165" priority="166" stopIfTrue="1" operator="lessThan">
      <formula>0</formula>
    </cfRule>
  </conditionalFormatting>
  <conditionalFormatting sqref="H670:H719">
    <cfRule type="cellIs" dxfId="164" priority="165" stopIfTrue="1" operator="lessThan">
      <formula>0</formula>
    </cfRule>
  </conditionalFormatting>
  <conditionalFormatting sqref="J670:J719">
    <cfRule type="cellIs" dxfId="163" priority="164" stopIfTrue="1" operator="lessThan">
      <formula>0</formula>
    </cfRule>
  </conditionalFormatting>
  <conditionalFormatting sqref="J670:J719">
    <cfRule type="cellIs" dxfId="162" priority="163" stopIfTrue="1" operator="lessThan">
      <formula>0</formula>
    </cfRule>
  </conditionalFormatting>
  <conditionalFormatting sqref="J670:J719">
    <cfRule type="cellIs" dxfId="161" priority="162" stopIfTrue="1" operator="lessThan">
      <formula>0</formula>
    </cfRule>
  </conditionalFormatting>
  <conditionalFormatting sqref="L670:L719">
    <cfRule type="cellIs" dxfId="160" priority="161" stopIfTrue="1" operator="lessThan">
      <formula>0</formula>
    </cfRule>
  </conditionalFormatting>
  <conditionalFormatting sqref="L670:L719">
    <cfRule type="cellIs" dxfId="159" priority="160" stopIfTrue="1" operator="lessThan">
      <formula>0</formula>
    </cfRule>
  </conditionalFormatting>
  <conditionalFormatting sqref="L670:L719">
    <cfRule type="cellIs" dxfId="158" priority="159" stopIfTrue="1" operator="lessThan">
      <formula>0</formula>
    </cfRule>
  </conditionalFormatting>
  <conditionalFormatting sqref="F721:F770">
    <cfRule type="cellIs" dxfId="157" priority="158" stopIfTrue="1" operator="lessThan">
      <formula>0</formula>
    </cfRule>
  </conditionalFormatting>
  <conditionalFormatting sqref="F721:F770">
    <cfRule type="cellIs" dxfId="156" priority="157" stopIfTrue="1" operator="lessThan">
      <formula>0</formula>
    </cfRule>
  </conditionalFormatting>
  <conditionalFormatting sqref="F721:F770">
    <cfRule type="cellIs" dxfId="155" priority="156" stopIfTrue="1" operator="lessThan">
      <formula>0</formula>
    </cfRule>
  </conditionalFormatting>
  <conditionalFormatting sqref="H721:H770">
    <cfRule type="cellIs" dxfId="154" priority="155" stopIfTrue="1" operator="lessThan">
      <formula>0</formula>
    </cfRule>
  </conditionalFormatting>
  <conditionalFormatting sqref="H721:H770">
    <cfRule type="cellIs" dxfId="153" priority="154" stopIfTrue="1" operator="lessThan">
      <formula>0</formula>
    </cfRule>
  </conditionalFormatting>
  <conditionalFormatting sqref="H721:H770">
    <cfRule type="cellIs" dxfId="152" priority="153" stopIfTrue="1" operator="lessThan">
      <formula>0</formula>
    </cfRule>
  </conditionalFormatting>
  <conditionalFormatting sqref="J721:J770">
    <cfRule type="cellIs" dxfId="151" priority="152" stopIfTrue="1" operator="lessThan">
      <formula>0</formula>
    </cfRule>
  </conditionalFormatting>
  <conditionalFormatting sqref="J721:J770">
    <cfRule type="cellIs" dxfId="150" priority="151" stopIfTrue="1" operator="lessThan">
      <formula>0</formula>
    </cfRule>
  </conditionalFormatting>
  <conditionalFormatting sqref="J721:J770">
    <cfRule type="cellIs" dxfId="149" priority="150" stopIfTrue="1" operator="lessThan">
      <formula>0</formula>
    </cfRule>
  </conditionalFormatting>
  <conditionalFormatting sqref="L721:L770">
    <cfRule type="cellIs" dxfId="148" priority="149" stopIfTrue="1" operator="lessThan">
      <formula>0</formula>
    </cfRule>
  </conditionalFormatting>
  <conditionalFormatting sqref="L721:L770">
    <cfRule type="cellIs" dxfId="147" priority="148" stopIfTrue="1" operator="lessThan">
      <formula>0</formula>
    </cfRule>
  </conditionalFormatting>
  <conditionalFormatting sqref="L721:L770">
    <cfRule type="cellIs" dxfId="146" priority="147" stopIfTrue="1" operator="lessThan">
      <formula>0</formula>
    </cfRule>
  </conditionalFormatting>
  <conditionalFormatting sqref="F772:F821">
    <cfRule type="cellIs" dxfId="145" priority="146" stopIfTrue="1" operator="lessThan">
      <formula>0</formula>
    </cfRule>
  </conditionalFormatting>
  <conditionalFormatting sqref="F772:F821">
    <cfRule type="cellIs" dxfId="144" priority="145" stopIfTrue="1" operator="lessThan">
      <formula>0</formula>
    </cfRule>
  </conditionalFormatting>
  <conditionalFormatting sqref="F772:F821">
    <cfRule type="cellIs" dxfId="143" priority="144" stopIfTrue="1" operator="lessThan">
      <formula>0</formula>
    </cfRule>
  </conditionalFormatting>
  <conditionalFormatting sqref="H772:H821">
    <cfRule type="cellIs" dxfId="142" priority="143" stopIfTrue="1" operator="lessThan">
      <formula>0</formula>
    </cfRule>
  </conditionalFormatting>
  <conditionalFormatting sqref="H772:H821">
    <cfRule type="cellIs" dxfId="141" priority="142" stopIfTrue="1" operator="lessThan">
      <formula>0</formula>
    </cfRule>
  </conditionalFormatting>
  <conditionalFormatting sqref="H772:H821">
    <cfRule type="cellIs" dxfId="140" priority="141" stopIfTrue="1" operator="lessThan">
      <formula>0</formula>
    </cfRule>
  </conditionalFormatting>
  <conditionalFormatting sqref="J772:J821">
    <cfRule type="cellIs" dxfId="139" priority="140" stopIfTrue="1" operator="lessThan">
      <formula>0</formula>
    </cfRule>
  </conditionalFormatting>
  <conditionalFormatting sqref="J772:J821">
    <cfRule type="cellIs" dxfId="138" priority="139" stopIfTrue="1" operator="lessThan">
      <formula>0</formula>
    </cfRule>
  </conditionalFormatting>
  <conditionalFormatting sqref="J772:J821">
    <cfRule type="cellIs" dxfId="137" priority="138" stopIfTrue="1" operator="lessThan">
      <formula>0</formula>
    </cfRule>
  </conditionalFormatting>
  <conditionalFormatting sqref="L772:L821">
    <cfRule type="cellIs" dxfId="136" priority="137" stopIfTrue="1" operator="lessThan">
      <formula>0</formula>
    </cfRule>
  </conditionalFormatting>
  <conditionalFormatting sqref="L772:L821">
    <cfRule type="cellIs" dxfId="135" priority="136" stopIfTrue="1" operator="lessThan">
      <formula>0</formula>
    </cfRule>
  </conditionalFormatting>
  <conditionalFormatting sqref="L772:L821">
    <cfRule type="cellIs" dxfId="134" priority="135" stopIfTrue="1" operator="lessThan">
      <formula>0</formula>
    </cfRule>
  </conditionalFormatting>
  <conditionalFormatting sqref="F823:F872">
    <cfRule type="cellIs" dxfId="133" priority="134" stopIfTrue="1" operator="lessThan">
      <formula>0</formula>
    </cfRule>
  </conditionalFormatting>
  <conditionalFormatting sqref="F823:F872">
    <cfRule type="cellIs" dxfId="132" priority="133" stopIfTrue="1" operator="lessThan">
      <formula>0</formula>
    </cfRule>
  </conditionalFormatting>
  <conditionalFormatting sqref="F823:F872">
    <cfRule type="cellIs" dxfId="131" priority="132" stopIfTrue="1" operator="lessThan">
      <formula>0</formula>
    </cfRule>
  </conditionalFormatting>
  <conditionalFormatting sqref="H823:H872">
    <cfRule type="cellIs" dxfId="130" priority="131" stopIfTrue="1" operator="lessThan">
      <formula>0</formula>
    </cfRule>
  </conditionalFormatting>
  <conditionalFormatting sqref="H823:H872">
    <cfRule type="cellIs" dxfId="129" priority="130" stopIfTrue="1" operator="lessThan">
      <formula>0</formula>
    </cfRule>
  </conditionalFormatting>
  <conditionalFormatting sqref="H823:H872">
    <cfRule type="cellIs" dxfId="128" priority="129" stopIfTrue="1" operator="lessThan">
      <formula>0</formula>
    </cfRule>
  </conditionalFormatting>
  <conditionalFormatting sqref="J823:J872">
    <cfRule type="cellIs" dxfId="127" priority="128" stopIfTrue="1" operator="lessThan">
      <formula>0</formula>
    </cfRule>
  </conditionalFormatting>
  <conditionalFormatting sqref="J823:J872">
    <cfRule type="cellIs" dxfId="126" priority="127" stopIfTrue="1" operator="lessThan">
      <formula>0</formula>
    </cfRule>
  </conditionalFormatting>
  <conditionalFormatting sqref="J823:J872">
    <cfRule type="cellIs" dxfId="125" priority="126" stopIfTrue="1" operator="lessThan">
      <formula>0</formula>
    </cfRule>
  </conditionalFormatting>
  <conditionalFormatting sqref="L823:L872">
    <cfRule type="cellIs" dxfId="124" priority="125" stopIfTrue="1" operator="lessThan">
      <formula>0</formula>
    </cfRule>
  </conditionalFormatting>
  <conditionalFormatting sqref="L823:L872">
    <cfRule type="cellIs" dxfId="123" priority="124" stopIfTrue="1" operator="lessThan">
      <formula>0</formula>
    </cfRule>
  </conditionalFormatting>
  <conditionalFormatting sqref="L823:L872">
    <cfRule type="cellIs" dxfId="122" priority="123" stopIfTrue="1" operator="lessThan">
      <formula>0</formula>
    </cfRule>
  </conditionalFormatting>
  <conditionalFormatting sqref="L1485 H1485 J1485 F1485 F1536 H1536 J1536 L1536 F1587 H1587 J1587 L1587 L1434 J1434 H1434 F1434">
    <cfRule type="cellIs" dxfId="121" priority="122" stopIfTrue="1" operator="lessThan">
      <formula>0</formula>
    </cfRule>
  </conditionalFormatting>
  <conditionalFormatting sqref="F1384:F1433">
    <cfRule type="cellIs" dxfId="120" priority="121" stopIfTrue="1" operator="lessThan">
      <formula>0</formula>
    </cfRule>
  </conditionalFormatting>
  <conditionalFormatting sqref="F1384:F1433">
    <cfRule type="cellIs" dxfId="119" priority="120" stopIfTrue="1" operator="lessThan">
      <formula>0</formula>
    </cfRule>
  </conditionalFormatting>
  <conditionalFormatting sqref="F1384:F1433">
    <cfRule type="cellIs" dxfId="118" priority="119" stopIfTrue="1" operator="lessThan">
      <formula>0</formula>
    </cfRule>
  </conditionalFormatting>
  <conditionalFormatting sqref="H1384:H1433">
    <cfRule type="cellIs" dxfId="117" priority="118" stopIfTrue="1" operator="lessThan">
      <formula>0</formula>
    </cfRule>
  </conditionalFormatting>
  <conditionalFormatting sqref="H1384:H1433">
    <cfRule type="cellIs" dxfId="116" priority="117" stopIfTrue="1" operator="lessThan">
      <formula>0</formula>
    </cfRule>
  </conditionalFormatting>
  <conditionalFormatting sqref="H1384:H1433">
    <cfRule type="cellIs" dxfId="115" priority="116" stopIfTrue="1" operator="lessThan">
      <formula>0</formula>
    </cfRule>
  </conditionalFormatting>
  <conditionalFormatting sqref="J1384:J1433">
    <cfRule type="cellIs" dxfId="114" priority="115" stopIfTrue="1" operator="lessThan">
      <formula>0</formula>
    </cfRule>
  </conditionalFormatting>
  <conditionalFormatting sqref="J1384:J1433">
    <cfRule type="cellIs" dxfId="113" priority="114" stopIfTrue="1" operator="lessThan">
      <formula>0</formula>
    </cfRule>
  </conditionalFormatting>
  <conditionalFormatting sqref="J1384:J1433">
    <cfRule type="cellIs" dxfId="112" priority="113" stopIfTrue="1" operator="lessThan">
      <formula>0</formula>
    </cfRule>
  </conditionalFormatting>
  <conditionalFormatting sqref="L1384:L1433">
    <cfRule type="cellIs" dxfId="111" priority="112" stopIfTrue="1" operator="lessThan">
      <formula>0</formula>
    </cfRule>
  </conditionalFormatting>
  <conditionalFormatting sqref="L1384:L1433">
    <cfRule type="cellIs" dxfId="110" priority="111" stopIfTrue="1" operator="lessThan">
      <formula>0</formula>
    </cfRule>
  </conditionalFormatting>
  <conditionalFormatting sqref="L1384:L1433">
    <cfRule type="cellIs" dxfId="109" priority="110" stopIfTrue="1" operator="lessThan">
      <formula>0</formula>
    </cfRule>
  </conditionalFormatting>
  <conditionalFormatting sqref="F1435:F1484">
    <cfRule type="cellIs" dxfId="108" priority="109" stopIfTrue="1" operator="lessThan">
      <formula>0</formula>
    </cfRule>
  </conditionalFormatting>
  <conditionalFormatting sqref="F1435:F1484">
    <cfRule type="cellIs" dxfId="107" priority="108" stopIfTrue="1" operator="lessThan">
      <formula>0</formula>
    </cfRule>
  </conditionalFormatting>
  <conditionalFormatting sqref="F1435:F1484">
    <cfRule type="cellIs" dxfId="106" priority="107" stopIfTrue="1" operator="lessThan">
      <formula>0</formula>
    </cfRule>
  </conditionalFormatting>
  <conditionalFormatting sqref="H1435:H1484">
    <cfRule type="cellIs" dxfId="105" priority="106" stopIfTrue="1" operator="lessThan">
      <formula>0</formula>
    </cfRule>
  </conditionalFormatting>
  <conditionalFormatting sqref="H1435:H1484">
    <cfRule type="cellIs" dxfId="104" priority="105" stopIfTrue="1" operator="lessThan">
      <formula>0</formula>
    </cfRule>
  </conditionalFormatting>
  <conditionalFormatting sqref="H1435:H1484">
    <cfRule type="cellIs" dxfId="103" priority="104" stopIfTrue="1" operator="lessThan">
      <formula>0</formula>
    </cfRule>
  </conditionalFormatting>
  <conditionalFormatting sqref="J1435:J1484">
    <cfRule type="cellIs" dxfId="102" priority="103" stopIfTrue="1" operator="lessThan">
      <formula>0</formula>
    </cfRule>
  </conditionalFormatting>
  <conditionalFormatting sqref="J1435:J1484">
    <cfRule type="cellIs" dxfId="101" priority="102" stopIfTrue="1" operator="lessThan">
      <formula>0</formula>
    </cfRule>
  </conditionalFormatting>
  <conditionalFormatting sqref="J1435:J1484">
    <cfRule type="cellIs" dxfId="100" priority="101" stopIfTrue="1" operator="lessThan">
      <formula>0</formula>
    </cfRule>
  </conditionalFormatting>
  <conditionalFormatting sqref="L1435:L1484">
    <cfRule type="cellIs" dxfId="99" priority="100" stopIfTrue="1" operator="lessThan">
      <formula>0</formula>
    </cfRule>
  </conditionalFormatting>
  <conditionalFormatting sqref="L1435:L1484">
    <cfRule type="cellIs" dxfId="98" priority="99" stopIfTrue="1" operator="lessThan">
      <formula>0</formula>
    </cfRule>
  </conditionalFormatting>
  <conditionalFormatting sqref="L1435:L1484">
    <cfRule type="cellIs" dxfId="97" priority="98" stopIfTrue="1" operator="lessThan">
      <formula>0</formula>
    </cfRule>
  </conditionalFormatting>
  <conditionalFormatting sqref="F1486:F1535">
    <cfRule type="cellIs" dxfId="96" priority="97" stopIfTrue="1" operator="lessThan">
      <formula>0</formula>
    </cfRule>
  </conditionalFormatting>
  <conditionalFormatting sqref="F1486:F1535">
    <cfRule type="cellIs" dxfId="95" priority="96" stopIfTrue="1" operator="lessThan">
      <formula>0</formula>
    </cfRule>
  </conditionalFormatting>
  <conditionalFormatting sqref="F1486:F1535">
    <cfRule type="cellIs" dxfId="94" priority="95" stopIfTrue="1" operator="lessThan">
      <formula>0</formula>
    </cfRule>
  </conditionalFormatting>
  <conditionalFormatting sqref="H1486:H1535">
    <cfRule type="cellIs" dxfId="93" priority="94" stopIfTrue="1" operator="lessThan">
      <formula>0</formula>
    </cfRule>
  </conditionalFormatting>
  <conditionalFormatting sqref="H1486:H1535">
    <cfRule type="cellIs" dxfId="92" priority="93" stopIfTrue="1" operator="lessThan">
      <formula>0</formula>
    </cfRule>
  </conditionalFormatting>
  <conditionalFormatting sqref="H1486:H1535">
    <cfRule type="cellIs" dxfId="91" priority="92" stopIfTrue="1" operator="lessThan">
      <formula>0</formula>
    </cfRule>
  </conditionalFormatting>
  <conditionalFormatting sqref="J1486:J1535">
    <cfRule type="cellIs" dxfId="90" priority="91" stopIfTrue="1" operator="lessThan">
      <formula>0</formula>
    </cfRule>
  </conditionalFormatting>
  <conditionalFormatting sqref="J1486:J1535">
    <cfRule type="cellIs" dxfId="89" priority="90" stopIfTrue="1" operator="lessThan">
      <formula>0</formula>
    </cfRule>
  </conditionalFormatting>
  <conditionalFormatting sqref="J1486:J1535">
    <cfRule type="cellIs" dxfId="88" priority="89" stopIfTrue="1" operator="lessThan">
      <formula>0</formula>
    </cfRule>
  </conditionalFormatting>
  <conditionalFormatting sqref="L1486:L1535">
    <cfRule type="cellIs" dxfId="87" priority="88" stopIfTrue="1" operator="lessThan">
      <formula>0</formula>
    </cfRule>
  </conditionalFormatting>
  <conditionalFormatting sqref="L1486:L1535">
    <cfRule type="cellIs" dxfId="86" priority="87" stopIfTrue="1" operator="lessThan">
      <formula>0</formula>
    </cfRule>
  </conditionalFormatting>
  <conditionalFormatting sqref="L1486:L1535">
    <cfRule type="cellIs" dxfId="85" priority="86" stopIfTrue="1" operator="lessThan">
      <formula>0</formula>
    </cfRule>
  </conditionalFormatting>
  <conditionalFormatting sqref="F1537:F1586">
    <cfRule type="cellIs" dxfId="84" priority="85" stopIfTrue="1" operator="lessThan">
      <formula>0</formula>
    </cfRule>
  </conditionalFormatting>
  <conditionalFormatting sqref="F1537:F1586">
    <cfRule type="cellIs" dxfId="83" priority="84" stopIfTrue="1" operator="lessThan">
      <formula>0</formula>
    </cfRule>
  </conditionalFormatting>
  <conditionalFormatting sqref="F1537:F1586">
    <cfRule type="cellIs" dxfId="82" priority="83" stopIfTrue="1" operator="lessThan">
      <formula>0</formula>
    </cfRule>
  </conditionalFormatting>
  <conditionalFormatting sqref="H1537:H1586">
    <cfRule type="cellIs" dxfId="81" priority="82" stopIfTrue="1" operator="lessThan">
      <formula>0</formula>
    </cfRule>
  </conditionalFormatting>
  <conditionalFormatting sqref="H1537:H1586">
    <cfRule type="cellIs" dxfId="80" priority="81" stopIfTrue="1" operator="lessThan">
      <formula>0</formula>
    </cfRule>
  </conditionalFormatting>
  <conditionalFormatting sqref="H1537:H1586">
    <cfRule type="cellIs" dxfId="79" priority="80" stopIfTrue="1" operator="lessThan">
      <formula>0</formula>
    </cfRule>
  </conditionalFormatting>
  <conditionalFormatting sqref="J1537:J1586">
    <cfRule type="cellIs" dxfId="78" priority="79" stopIfTrue="1" operator="lessThan">
      <formula>0</formula>
    </cfRule>
  </conditionalFormatting>
  <conditionalFormatting sqref="J1537:J1586">
    <cfRule type="cellIs" dxfId="77" priority="78" stopIfTrue="1" operator="lessThan">
      <formula>0</formula>
    </cfRule>
  </conditionalFormatting>
  <conditionalFormatting sqref="J1537:J1586">
    <cfRule type="cellIs" dxfId="76" priority="77" stopIfTrue="1" operator="lessThan">
      <formula>0</formula>
    </cfRule>
  </conditionalFormatting>
  <conditionalFormatting sqref="L1537:L1586">
    <cfRule type="cellIs" dxfId="75" priority="76" stopIfTrue="1" operator="lessThan">
      <formula>0</formula>
    </cfRule>
  </conditionalFormatting>
  <conditionalFormatting sqref="L1537:L1586">
    <cfRule type="cellIs" dxfId="74" priority="75" stopIfTrue="1" operator="lessThan">
      <formula>0</formula>
    </cfRule>
  </conditionalFormatting>
  <conditionalFormatting sqref="L1537:L1586">
    <cfRule type="cellIs" dxfId="73" priority="74" stopIfTrue="1" operator="lessThan">
      <formula>0</formula>
    </cfRule>
  </conditionalFormatting>
  <conditionalFormatting sqref="F1588:F1637">
    <cfRule type="cellIs" dxfId="72" priority="73" stopIfTrue="1" operator="lessThan">
      <formula>0</formula>
    </cfRule>
  </conditionalFormatting>
  <conditionalFormatting sqref="F1588:F1637">
    <cfRule type="cellIs" dxfId="71" priority="72" stopIfTrue="1" operator="lessThan">
      <formula>0</formula>
    </cfRule>
  </conditionalFormatting>
  <conditionalFormatting sqref="F1588:F1637">
    <cfRule type="cellIs" dxfId="70" priority="71" stopIfTrue="1" operator="lessThan">
      <formula>0</formula>
    </cfRule>
  </conditionalFormatting>
  <conditionalFormatting sqref="H1588:H1637">
    <cfRule type="cellIs" dxfId="69" priority="70" stopIfTrue="1" operator="lessThan">
      <formula>0</formula>
    </cfRule>
  </conditionalFormatting>
  <conditionalFormatting sqref="H1588:H1637">
    <cfRule type="cellIs" dxfId="68" priority="69" stopIfTrue="1" operator="lessThan">
      <formula>0</formula>
    </cfRule>
  </conditionalFormatting>
  <conditionalFormatting sqref="H1588:H1637">
    <cfRule type="cellIs" dxfId="67" priority="68" stopIfTrue="1" operator="lessThan">
      <formula>0</formula>
    </cfRule>
  </conditionalFormatting>
  <conditionalFormatting sqref="J1588:J1637">
    <cfRule type="cellIs" dxfId="66" priority="67" stopIfTrue="1" operator="lessThan">
      <formula>0</formula>
    </cfRule>
  </conditionalFormatting>
  <conditionalFormatting sqref="J1588:J1637">
    <cfRule type="cellIs" dxfId="65" priority="66" stopIfTrue="1" operator="lessThan">
      <formula>0</formula>
    </cfRule>
  </conditionalFormatting>
  <conditionalFormatting sqref="J1588:J1637">
    <cfRule type="cellIs" dxfId="64" priority="65" stopIfTrue="1" operator="lessThan">
      <formula>0</formula>
    </cfRule>
  </conditionalFormatting>
  <conditionalFormatting sqref="L1588:L1637">
    <cfRule type="cellIs" dxfId="63" priority="64" stopIfTrue="1" operator="lessThan">
      <formula>0</formula>
    </cfRule>
  </conditionalFormatting>
  <conditionalFormatting sqref="L1588:L1637">
    <cfRule type="cellIs" dxfId="62" priority="63" stopIfTrue="1" operator="lessThan">
      <formula>0</formula>
    </cfRule>
  </conditionalFormatting>
  <conditionalFormatting sqref="L1588:L1637">
    <cfRule type="cellIs" dxfId="61" priority="62" stopIfTrue="1" operator="lessThan">
      <formula>0</formula>
    </cfRule>
  </conditionalFormatting>
  <conditionalFormatting sqref="L1740 H1740 J1740 F1740 F1791 H1791 J1791 L1791 F1842 H1842 J1842 L1842 L1689 J1689 H1689 F1689">
    <cfRule type="cellIs" dxfId="60" priority="61" stopIfTrue="1" operator="lessThan">
      <formula>0</formula>
    </cfRule>
  </conditionalFormatting>
  <conditionalFormatting sqref="F1639:F1688">
    <cfRule type="cellIs" dxfId="59" priority="60" stopIfTrue="1" operator="lessThan">
      <formula>0</formula>
    </cfRule>
  </conditionalFormatting>
  <conditionalFormatting sqref="F1639:F1688">
    <cfRule type="cellIs" dxfId="58" priority="59" stopIfTrue="1" operator="lessThan">
      <formula>0</formula>
    </cfRule>
  </conditionalFormatting>
  <conditionalFormatting sqref="F1639:F1688">
    <cfRule type="cellIs" dxfId="57" priority="58" stopIfTrue="1" operator="lessThan">
      <formula>0</formula>
    </cfRule>
  </conditionalFormatting>
  <conditionalFormatting sqref="H1639:H1688">
    <cfRule type="cellIs" dxfId="56" priority="57" stopIfTrue="1" operator="lessThan">
      <formula>0</formula>
    </cfRule>
  </conditionalFormatting>
  <conditionalFormatting sqref="H1639:H1688">
    <cfRule type="cellIs" dxfId="55" priority="56" stopIfTrue="1" operator="lessThan">
      <formula>0</formula>
    </cfRule>
  </conditionalFormatting>
  <conditionalFormatting sqref="H1639:H1688">
    <cfRule type="cellIs" dxfId="54" priority="55" stopIfTrue="1" operator="lessThan">
      <formula>0</formula>
    </cfRule>
  </conditionalFormatting>
  <conditionalFormatting sqref="J1639:J1688">
    <cfRule type="cellIs" dxfId="53" priority="54" stopIfTrue="1" operator="lessThan">
      <formula>0</formula>
    </cfRule>
  </conditionalFormatting>
  <conditionalFormatting sqref="J1639:J1688">
    <cfRule type="cellIs" dxfId="52" priority="53" stopIfTrue="1" operator="lessThan">
      <formula>0</formula>
    </cfRule>
  </conditionalFormatting>
  <conditionalFormatting sqref="J1639:J1688">
    <cfRule type="cellIs" dxfId="51" priority="52" stopIfTrue="1" operator="lessThan">
      <formula>0</formula>
    </cfRule>
  </conditionalFormatting>
  <conditionalFormatting sqref="L1639:L1688">
    <cfRule type="cellIs" dxfId="50" priority="51" stopIfTrue="1" operator="lessThan">
      <formula>0</formula>
    </cfRule>
  </conditionalFormatting>
  <conditionalFormatting sqref="L1639:L1688">
    <cfRule type="cellIs" dxfId="49" priority="50" stopIfTrue="1" operator="lessThan">
      <formula>0</formula>
    </cfRule>
  </conditionalFormatting>
  <conditionalFormatting sqref="L1639:L1688">
    <cfRule type="cellIs" dxfId="48" priority="49" stopIfTrue="1" operator="lessThan">
      <formula>0</formula>
    </cfRule>
  </conditionalFormatting>
  <conditionalFormatting sqref="F1690:F1739">
    <cfRule type="cellIs" dxfId="47" priority="48" stopIfTrue="1" operator="lessThan">
      <formula>0</formula>
    </cfRule>
  </conditionalFormatting>
  <conditionalFormatting sqref="F1690:F1739">
    <cfRule type="cellIs" dxfId="46" priority="47" stopIfTrue="1" operator="lessThan">
      <formula>0</formula>
    </cfRule>
  </conditionalFormatting>
  <conditionalFormatting sqref="F1690:F1739">
    <cfRule type="cellIs" dxfId="45" priority="46" stopIfTrue="1" operator="lessThan">
      <formula>0</formula>
    </cfRule>
  </conditionalFormatting>
  <conditionalFormatting sqref="H1690:H1739">
    <cfRule type="cellIs" dxfId="44" priority="45" stopIfTrue="1" operator="lessThan">
      <formula>0</formula>
    </cfRule>
  </conditionalFormatting>
  <conditionalFormatting sqref="H1690:H1739">
    <cfRule type="cellIs" dxfId="43" priority="44" stopIfTrue="1" operator="lessThan">
      <formula>0</formula>
    </cfRule>
  </conditionalFormatting>
  <conditionalFormatting sqref="H1690:H1739">
    <cfRule type="cellIs" dxfId="42" priority="43" stopIfTrue="1" operator="lessThan">
      <formula>0</formula>
    </cfRule>
  </conditionalFormatting>
  <conditionalFormatting sqref="J1690:J1739">
    <cfRule type="cellIs" dxfId="41" priority="42" stopIfTrue="1" operator="lessThan">
      <formula>0</formula>
    </cfRule>
  </conditionalFormatting>
  <conditionalFormatting sqref="J1690:J1739">
    <cfRule type="cellIs" dxfId="40" priority="41" stopIfTrue="1" operator="lessThan">
      <formula>0</formula>
    </cfRule>
  </conditionalFormatting>
  <conditionalFormatting sqref="J1690:J1739">
    <cfRule type="cellIs" dxfId="39" priority="40" stopIfTrue="1" operator="lessThan">
      <formula>0</formula>
    </cfRule>
  </conditionalFormatting>
  <conditionalFormatting sqref="L1690:L1739">
    <cfRule type="cellIs" dxfId="38" priority="39" stopIfTrue="1" operator="lessThan">
      <formula>0</formula>
    </cfRule>
  </conditionalFormatting>
  <conditionalFormatting sqref="L1690:L1739">
    <cfRule type="cellIs" dxfId="37" priority="38" stopIfTrue="1" operator="lessThan">
      <formula>0</formula>
    </cfRule>
  </conditionalFormatting>
  <conditionalFormatting sqref="L1690:L1739">
    <cfRule type="cellIs" dxfId="36" priority="37" stopIfTrue="1" operator="lessThan">
      <formula>0</formula>
    </cfRule>
  </conditionalFormatting>
  <conditionalFormatting sqref="F1741:F1790">
    <cfRule type="cellIs" dxfId="35" priority="36" stopIfTrue="1" operator="lessThan">
      <formula>0</formula>
    </cfRule>
  </conditionalFormatting>
  <conditionalFormatting sqref="F1741:F1790">
    <cfRule type="cellIs" dxfId="34" priority="35" stopIfTrue="1" operator="lessThan">
      <formula>0</formula>
    </cfRule>
  </conditionalFormatting>
  <conditionalFormatting sqref="F1741:F1790">
    <cfRule type="cellIs" dxfId="33" priority="34" stopIfTrue="1" operator="lessThan">
      <formula>0</formula>
    </cfRule>
  </conditionalFormatting>
  <conditionalFormatting sqref="H1741:H1790">
    <cfRule type="cellIs" dxfId="32" priority="33" stopIfTrue="1" operator="lessThan">
      <formula>0</formula>
    </cfRule>
  </conditionalFormatting>
  <conditionalFormatting sqref="H1741:H1790">
    <cfRule type="cellIs" dxfId="31" priority="32" stopIfTrue="1" operator="lessThan">
      <formula>0</formula>
    </cfRule>
  </conditionalFormatting>
  <conditionalFormatting sqref="H1741:H1790">
    <cfRule type="cellIs" dxfId="30" priority="31" stopIfTrue="1" operator="lessThan">
      <formula>0</formula>
    </cfRule>
  </conditionalFormatting>
  <conditionalFormatting sqref="J1741:J1790">
    <cfRule type="cellIs" dxfId="29" priority="30" stopIfTrue="1" operator="lessThan">
      <formula>0</formula>
    </cfRule>
  </conditionalFormatting>
  <conditionalFormatting sqref="J1741:J1790">
    <cfRule type="cellIs" dxfId="28" priority="29" stopIfTrue="1" operator="lessThan">
      <formula>0</formula>
    </cfRule>
  </conditionalFormatting>
  <conditionalFormatting sqref="J1741:J1790">
    <cfRule type="cellIs" dxfId="27" priority="28" stopIfTrue="1" operator="lessThan">
      <formula>0</formula>
    </cfRule>
  </conditionalFormatting>
  <conditionalFormatting sqref="L1741:L1790">
    <cfRule type="cellIs" dxfId="26" priority="27" stopIfTrue="1" operator="lessThan">
      <formula>0</formula>
    </cfRule>
  </conditionalFormatting>
  <conditionalFormatting sqref="L1741:L1790">
    <cfRule type="cellIs" dxfId="25" priority="26" stopIfTrue="1" operator="lessThan">
      <formula>0</formula>
    </cfRule>
  </conditionalFormatting>
  <conditionalFormatting sqref="L1741:L1790">
    <cfRule type="cellIs" dxfId="24" priority="25" stopIfTrue="1" operator="lessThan">
      <formula>0</formula>
    </cfRule>
  </conditionalFormatting>
  <conditionalFormatting sqref="F1792:F1841">
    <cfRule type="cellIs" dxfId="23" priority="24" stopIfTrue="1" operator="lessThan">
      <formula>0</formula>
    </cfRule>
  </conditionalFormatting>
  <conditionalFormatting sqref="F1792:F1841">
    <cfRule type="cellIs" dxfId="22" priority="23" stopIfTrue="1" operator="lessThan">
      <formula>0</formula>
    </cfRule>
  </conditionalFormatting>
  <conditionalFormatting sqref="F1792:F1841">
    <cfRule type="cellIs" dxfId="21" priority="22" stopIfTrue="1" operator="lessThan">
      <formula>0</formula>
    </cfRule>
  </conditionalFormatting>
  <conditionalFormatting sqref="H1792:H1841">
    <cfRule type="cellIs" dxfId="20" priority="21" stopIfTrue="1" operator="lessThan">
      <formula>0</formula>
    </cfRule>
  </conditionalFormatting>
  <conditionalFormatting sqref="H1792:H1841">
    <cfRule type="cellIs" dxfId="19" priority="20" stopIfTrue="1" operator="lessThan">
      <formula>0</formula>
    </cfRule>
  </conditionalFormatting>
  <conditionalFormatting sqref="H1792:H1841">
    <cfRule type="cellIs" dxfId="18" priority="19" stopIfTrue="1" operator="lessThan">
      <formula>0</formula>
    </cfRule>
  </conditionalFormatting>
  <conditionalFormatting sqref="J1792:J1841">
    <cfRule type="cellIs" dxfId="17" priority="18" stopIfTrue="1" operator="lessThan">
      <formula>0</formula>
    </cfRule>
  </conditionalFormatting>
  <conditionalFormatting sqref="J1792:J1841">
    <cfRule type="cellIs" dxfId="16" priority="17" stopIfTrue="1" operator="lessThan">
      <formula>0</formula>
    </cfRule>
  </conditionalFormatting>
  <conditionalFormatting sqref="J1792:J1841">
    <cfRule type="cellIs" dxfId="15" priority="16" stopIfTrue="1" operator="lessThan">
      <formula>0</formula>
    </cfRule>
  </conditionalFormatting>
  <conditionalFormatting sqref="L1792:L1841">
    <cfRule type="cellIs" dxfId="14" priority="15" stopIfTrue="1" operator="lessThan">
      <formula>0</formula>
    </cfRule>
  </conditionalFormatting>
  <conditionalFormatting sqref="L1792:L1841">
    <cfRule type="cellIs" dxfId="13" priority="14" stopIfTrue="1" operator="lessThan">
      <formula>0</formula>
    </cfRule>
  </conditionalFormatting>
  <conditionalFormatting sqref="L1792:L1841">
    <cfRule type="cellIs" dxfId="12" priority="13" stopIfTrue="1" operator="lessThan">
      <formula>0</formula>
    </cfRule>
  </conditionalFormatting>
  <conditionalFormatting sqref="F1843:F1892">
    <cfRule type="cellIs" dxfId="11" priority="12" stopIfTrue="1" operator="lessThan">
      <formula>0</formula>
    </cfRule>
  </conditionalFormatting>
  <conditionalFormatting sqref="F1843:F1892">
    <cfRule type="cellIs" dxfId="10" priority="11" stopIfTrue="1" operator="lessThan">
      <formula>0</formula>
    </cfRule>
  </conditionalFormatting>
  <conditionalFormatting sqref="F1843:F1892">
    <cfRule type="cellIs" dxfId="9" priority="10" stopIfTrue="1" operator="lessThan">
      <formula>0</formula>
    </cfRule>
  </conditionalFormatting>
  <conditionalFormatting sqref="H1843:H1892">
    <cfRule type="cellIs" dxfId="8" priority="9" stopIfTrue="1" operator="lessThan">
      <formula>0</formula>
    </cfRule>
  </conditionalFormatting>
  <conditionalFormatting sqref="H1843:H1892">
    <cfRule type="cellIs" dxfId="7" priority="8" stopIfTrue="1" operator="lessThan">
      <formula>0</formula>
    </cfRule>
  </conditionalFormatting>
  <conditionalFormatting sqref="H1843:H1892">
    <cfRule type="cellIs" dxfId="6" priority="7" stopIfTrue="1" operator="lessThan">
      <formula>0</formula>
    </cfRule>
  </conditionalFormatting>
  <conditionalFormatting sqref="J1843:J1892">
    <cfRule type="cellIs" dxfId="5" priority="6" stopIfTrue="1" operator="lessThan">
      <formula>0</formula>
    </cfRule>
  </conditionalFormatting>
  <conditionalFormatting sqref="J1843:J1892">
    <cfRule type="cellIs" dxfId="4" priority="5" stopIfTrue="1" operator="lessThan">
      <formula>0</formula>
    </cfRule>
  </conditionalFormatting>
  <conditionalFormatting sqref="J1843:J1892">
    <cfRule type="cellIs" dxfId="3" priority="4" stopIfTrue="1" operator="lessThan">
      <formula>0</formula>
    </cfRule>
  </conditionalFormatting>
  <conditionalFormatting sqref="L1843:L1892">
    <cfRule type="cellIs" dxfId="2" priority="3" stopIfTrue="1" operator="lessThan">
      <formula>0</formula>
    </cfRule>
  </conditionalFormatting>
  <conditionalFormatting sqref="L1843:L1892">
    <cfRule type="cellIs" dxfId="1" priority="2" stopIfTrue="1" operator="lessThan">
      <formula>0</formula>
    </cfRule>
  </conditionalFormatting>
  <conditionalFormatting sqref="L1843:L1892">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7" max="11" man="1"/>
    <brk id="108" max="11" man="1"/>
    <brk id="159" max="11" man="1"/>
    <brk id="210" max="11" man="1"/>
    <brk id="261" max="11" man="1"/>
    <brk id="312" max="11" man="1"/>
    <brk id="363" max="16383" man="1"/>
    <brk id="414" max="11" man="1"/>
    <brk id="465" max="11" man="1"/>
    <brk id="516" max="11" man="1"/>
    <brk id="567" max="11" man="1"/>
    <brk id="618" max="11" man="1"/>
    <brk id="669" max="11" man="1"/>
    <brk id="720" max="11" man="1"/>
    <brk id="771" max="11" man="1"/>
    <brk id="822" max="11" man="1"/>
    <brk id="873" max="11" man="1"/>
    <brk id="924" max="11" man="1"/>
    <brk id="975" max="11" man="1"/>
    <brk id="1026" max="11" man="1"/>
    <brk id="1077" max="11" man="1"/>
    <brk id="1128" max="11" man="1"/>
    <brk id="1179" max="11" man="1"/>
    <brk id="1230" max="11" man="1"/>
    <brk id="1281" max="11" man="1"/>
    <brk id="1332" max="11" man="1"/>
    <brk id="1383" max="11" man="1"/>
    <brk id="1434" max="11" man="1"/>
    <brk id="1485" max="11" man="1"/>
    <brk id="1536" max="11" man="1"/>
    <brk id="1587" max="11" man="1"/>
    <brk id="1638" max="11" man="1"/>
    <brk id="1689" max="11" man="1"/>
    <brk id="1740" max="11" man="1"/>
    <brk id="1791" max="11" man="1"/>
    <brk id="1842" max="11" man="1"/>
    <brk id="1893" max="11" man="1"/>
    <brk id="1944" max="11" man="1"/>
    <brk id="1995" max="11" man="1"/>
    <brk id="2046" max="11" man="1"/>
    <brk id="2097" max="11" man="1"/>
    <brk id="2148" max="11" man="1"/>
    <brk id="2199" max="11" man="1"/>
    <brk id="2250" max="11" man="1"/>
    <brk id="2301" max="11" man="1"/>
    <brk id="2352" max="11" man="1"/>
    <brk id="2403" max="11" man="1"/>
    <brk id="2454" max="11" man="1"/>
    <brk id="2505" max="11" man="1"/>
    <brk id="2556" max="11" man="1"/>
    <brk id="2607" max="11" man="1"/>
    <brk id="2658" max="11" man="1"/>
    <brk id="2709" max="11" man="1"/>
    <brk id="2760" max="11" man="1"/>
    <brk id="2811" max="11" man="1"/>
    <brk id="2862" max="11" man="1"/>
    <brk id="2913" max="11" man="1"/>
    <brk id="2964" max="11" man="1"/>
    <brk id="3015" max="11" man="1"/>
    <brk id="3066" max="11" man="1"/>
    <brk id="3117" max="11" man="1"/>
    <brk id="3168" max="11" man="1"/>
    <brk id="3219" max="11" man="1"/>
    <brk id="3270" max="11" man="1"/>
    <brk id="3321" max="11" man="1"/>
    <brk id="3372" max="11" man="1"/>
    <brk id="3423" max="11" man="1"/>
    <brk id="3474" max="11" man="1"/>
    <brk id="3525" max="11" man="1"/>
    <brk id="3576" max="11" man="1"/>
    <brk id="3627" max="11" man="1"/>
    <brk id="3678" max="11" man="1"/>
    <brk id="3729" max="11" man="1"/>
    <brk id="3780" max="11" man="1"/>
    <brk id="3831" max="11" man="1"/>
    <brk id="3882" max="11" man="1"/>
    <brk id="3933" max="11" man="1"/>
    <brk id="3984" max="11" man="1"/>
    <brk id="4035" max="11" man="1"/>
    <brk id="4086" max="11" man="1"/>
    <brk id="4137" max="11" man="1"/>
    <brk id="4188" max="11" man="1"/>
    <brk id="4239" max="11" man="1"/>
    <brk id="4290" max="11" man="1"/>
    <brk id="4341" max="11" man="1"/>
    <brk id="4392"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50"/>
  <sheetViews>
    <sheetView zoomScale="70" zoomScaleNormal="70" zoomScaleSheetLayoutView="50" workbookViewId="0">
      <pane xSplit="7" topLeftCell="H1" activePane="topRight" state="frozen"/>
      <selection activeCell="M48" sqref="M48"/>
      <selection pane="topRight" activeCell="C2" sqref="C2"/>
    </sheetView>
  </sheetViews>
  <sheetFormatPr defaultRowHeight="15.75" x14ac:dyDescent="0.2"/>
  <cols>
    <col min="1" max="1" width="9.140625" style="35"/>
    <col min="2" max="2" width="55.7109375" style="44" customWidth="1"/>
    <col min="3" max="3" width="33.140625" style="42" bestFit="1" customWidth="1"/>
    <col min="4" max="4" width="12" style="35" bestFit="1" customWidth="1"/>
    <col min="5" max="7" width="10.7109375" style="35" customWidth="1"/>
    <col min="8" max="8" width="55.7109375" style="35" customWidth="1"/>
    <col min="9" max="9" width="33.140625" style="35" bestFit="1" customWidth="1"/>
    <col min="10" max="13" width="10.7109375" style="35" customWidth="1"/>
    <col min="14" max="14" width="55.7109375" style="35" customWidth="1"/>
    <col min="15" max="15" width="33.140625" style="35" bestFit="1" customWidth="1"/>
    <col min="16" max="19" width="10.7109375" style="35" customWidth="1"/>
    <col min="20" max="20" width="55.7109375" style="35" customWidth="1"/>
    <col min="21" max="21" width="33.140625" style="35" bestFit="1" customWidth="1"/>
    <col min="22" max="25" width="10.7109375" style="35" customWidth="1"/>
    <col min="26" max="26" width="55.7109375" style="35" customWidth="1"/>
    <col min="27" max="27" width="33.140625" style="35" bestFit="1" customWidth="1"/>
    <col min="28" max="31" width="10.7109375" style="35" customWidth="1"/>
    <col min="32" max="32" width="55.7109375" style="35" customWidth="1"/>
    <col min="33" max="33" width="33.140625" style="35" bestFit="1" customWidth="1"/>
    <col min="34" max="37" width="10.7109375" style="35" customWidth="1"/>
    <col min="38" max="38" width="55.7109375" style="35" customWidth="1"/>
    <col min="39" max="39" width="33.140625" style="35" bestFit="1" customWidth="1"/>
    <col min="40" max="42" width="10.7109375" style="35" customWidth="1"/>
    <col min="43" max="43" width="14.5703125" style="35" bestFit="1" customWidth="1"/>
    <col min="44" max="16384" width="9.140625" style="35"/>
  </cols>
  <sheetData>
    <row r="1" spans="2:59" ht="16.5" thickBot="1" x14ac:dyDescent="0.25"/>
    <row r="2" spans="2:59" ht="17.25" thickTop="1" thickBot="1" x14ac:dyDescent="0.25">
      <c r="B2" s="111" t="s">
        <v>130</v>
      </c>
      <c r="C2" s="112" t="s">
        <v>301</v>
      </c>
    </row>
    <row r="3" spans="2:59" ht="16.5" thickTop="1" x14ac:dyDescent="0.2">
      <c r="B3" s="34"/>
      <c r="C3" s="36"/>
    </row>
    <row r="4" spans="2:59" x14ac:dyDescent="0.2">
      <c r="B4" s="156" t="str">
        <f>+CONCATENATE("Market: ",C2)</f>
        <v>Market: Omaha - MULO</v>
      </c>
      <c r="C4" s="156"/>
      <c r="D4" s="156"/>
      <c r="E4" s="156"/>
      <c r="F4" s="156"/>
      <c r="G4" s="156"/>
      <c r="H4" s="156" t="str">
        <f>+B4</f>
        <v>Market: Omaha - MULO</v>
      </c>
      <c r="I4" s="156"/>
      <c r="J4" s="156"/>
      <c r="K4" s="156"/>
      <c r="L4" s="156"/>
      <c r="M4" s="156"/>
      <c r="N4" s="156" t="str">
        <f>+B4</f>
        <v>Market: Omaha - MULO</v>
      </c>
      <c r="O4" s="156"/>
      <c r="P4" s="156"/>
      <c r="Q4" s="156"/>
      <c r="R4" s="156"/>
      <c r="S4" s="156"/>
      <c r="T4" s="156" t="str">
        <f>+B4</f>
        <v>Market: Omaha - MULO</v>
      </c>
      <c r="U4" s="156"/>
      <c r="V4" s="156"/>
      <c r="W4" s="156"/>
      <c r="X4" s="156"/>
      <c r="Y4" s="156"/>
      <c r="Z4" s="156" t="str">
        <f>+B4</f>
        <v>Market: Omaha - MULO</v>
      </c>
      <c r="AA4" s="156"/>
      <c r="AB4" s="156"/>
      <c r="AC4" s="156"/>
      <c r="AD4" s="156"/>
      <c r="AE4" s="156"/>
      <c r="AF4" s="156" t="str">
        <f>+H4</f>
        <v>Market: Omaha - MULO</v>
      </c>
      <c r="AG4" s="156"/>
      <c r="AH4" s="156"/>
      <c r="AI4" s="156"/>
      <c r="AJ4" s="156"/>
      <c r="AK4" s="156"/>
      <c r="AL4" s="156" t="str">
        <f>+B4</f>
        <v>Market: Omaha - MULO</v>
      </c>
      <c r="AM4" s="156"/>
      <c r="AN4" s="156"/>
      <c r="AO4" s="156"/>
      <c r="AP4" s="156"/>
      <c r="AQ4" s="156"/>
      <c r="AR4" s="37"/>
      <c r="AS4" s="37"/>
      <c r="AT4" s="37"/>
      <c r="AU4" s="37"/>
      <c r="AV4" s="37"/>
      <c r="AW4" s="37"/>
      <c r="AX4" s="37"/>
      <c r="AY4" s="37"/>
      <c r="AZ4" s="37"/>
      <c r="BA4" s="37"/>
      <c r="BB4" s="37"/>
      <c r="BC4" s="37"/>
      <c r="BD4" s="37"/>
      <c r="BE4" s="37"/>
      <c r="BF4" s="37"/>
      <c r="BG4" s="37"/>
    </row>
    <row r="5" spans="2:59" s="39" customFormat="1" ht="12.75" x14ac:dyDescent="0.2">
      <c r="B5" s="155" t="str">
        <f>+Topline!A3</f>
        <v>PERIOD ENDING 03/23/2014 VS YAGO</v>
      </c>
      <c r="C5" s="155"/>
      <c r="D5" s="155"/>
      <c r="E5" s="155"/>
      <c r="F5" s="155"/>
      <c r="G5" s="155"/>
      <c r="H5" s="155" t="str">
        <f>+B5</f>
        <v>PERIOD ENDING 03/23/2014 VS YAGO</v>
      </c>
      <c r="I5" s="155"/>
      <c r="J5" s="155"/>
      <c r="K5" s="155"/>
      <c r="L5" s="155"/>
      <c r="M5" s="155"/>
      <c r="N5" s="155" t="str">
        <f>+B5</f>
        <v>PERIOD ENDING 03/23/2014 VS YAGO</v>
      </c>
      <c r="O5" s="155"/>
      <c r="P5" s="155"/>
      <c r="Q5" s="155"/>
      <c r="R5" s="155"/>
      <c r="S5" s="155"/>
      <c r="T5" s="155" t="str">
        <f>+B5</f>
        <v>PERIOD ENDING 03/23/2014 VS YAGO</v>
      </c>
      <c r="U5" s="155"/>
      <c r="V5" s="155"/>
      <c r="W5" s="155"/>
      <c r="X5" s="155"/>
      <c r="Y5" s="155"/>
      <c r="Z5" s="155" t="str">
        <f>+B5</f>
        <v>PERIOD ENDING 03/23/2014 VS YAGO</v>
      </c>
      <c r="AA5" s="155"/>
      <c r="AB5" s="155"/>
      <c r="AC5" s="155"/>
      <c r="AD5" s="155"/>
      <c r="AE5" s="155"/>
      <c r="AF5" s="155" t="str">
        <f>+H5</f>
        <v>PERIOD ENDING 03/23/2014 VS YAGO</v>
      </c>
      <c r="AG5" s="155"/>
      <c r="AH5" s="155"/>
      <c r="AI5" s="155"/>
      <c r="AJ5" s="155"/>
      <c r="AK5" s="155"/>
      <c r="AL5" s="155" t="str">
        <f>+B5</f>
        <v>PERIOD ENDING 03/23/2014 VS YAGO</v>
      </c>
      <c r="AM5" s="155"/>
      <c r="AN5" s="155"/>
      <c r="AO5" s="155"/>
      <c r="AP5" s="155"/>
      <c r="AQ5" s="155"/>
      <c r="AR5" s="38"/>
      <c r="AS5" s="38"/>
      <c r="AT5" s="38"/>
      <c r="AU5" s="38"/>
      <c r="AV5" s="38"/>
      <c r="AW5" s="38"/>
      <c r="AX5" s="38"/>
      <c r="AY5" s="38"/>
      <c r="AZ5" s="38"/>
      <c r="BA5" s="38"/>
      <c r="BB5" s="38"/>
      <c r="BC5" s="38"/>
      <c r="BD5" s="38"/>
      <c r="BE5" s="38"/>
      <c r="BF5" s="38"/>
      <c r="BG5" s="38"/>
    </row>
    <row r="6" spans="2:59" x14ac:dyDescent="0.2">
      <c r="B6" s="40"/>
      <c r="C6" s="40"/>
      <c r="D6" s="40"/>
      <c r="E6" s="40"/>
      <c r="F6" s="40"/>
      <c r="G6" s="40"/>
      <c r="H6" s="40"/>
      <c r="I6" s="40"/>
      <c r="J6" s="40"/>
      <c r="K6" s="40"/>
      <c r="L6" s="40"/>
      <c r="M6" s="40"/>
    </row>
    <row r="7" spans="2:59" x14ac:dyDescent="0.2">
      <c r="B7" s="41" t="s">
        <v>120</v>
      </c>
      <c r="D7" s="43" t="s">
        <v>116</v>
      </c>
      <c r="E7" s="43" t="s">
        <v>117</v>
      </c>
      <c r="F7" s="43" t="s">
        <v>118</v>
      </c>
      <c r="G7" s="43" t="s">
        <v>119</v>
      </c>
      <c r="H7" s="41" t="s">
        <v>124</v>
      </c>
      <c r="I7" s="42"/>
      <c r="J7" s="43" t="s">
        <v>116</v>
      </c>
      <c r="K7" s="43" t="s">
        <v>117</v>
      </c>
      <c r="L7" s="43" t="s">
        <v>118</v>
      </c>
      <c r="M7" s="43" t="s">
        <v>119</v>
      </c>
      <c r="N7" s="41" t="s">
        <v>123</v>
      </c>
      <c r="O7" s="42"/>
      <c r="P7" s="43" t="s">
        <v>116</v>
      </c>
      <c r="Q7" s="43" t="s">
        <v>117</v>
      </c>
      <c r="R7" s="43" t="s">
        <v>118</v>
      </c>
      <c r="S7" s="43" t="s">
        <v>119</v>
      </c>
      <c r="T7" s="41" t="s">
        <v>126</v>
      </c>
      <c r="U7" s="42"/>
      <c r="V7" s="43" t="s">
        <v>116</v>
      </c>
      <c r="W7" s="43" t="s">
        <v>117</v>
      </c>
      <c r="X7" s="43" t="s">
        <v>118</v>
      </c>
      <c r="Y7" s="43" t="s">
        <v>119</v>
      </c>
      <c r="Z7" s="41" t="s">
        <v>127</v>
      </c>
      <c r="AA7" s="42"/>
      <c r="AB7" s="43" t="s">
        <v>116</v>
      </c>
      <c r="AC7" s="43" t="s">
        <v>117</v>
      </c>
      <c r="AD7" s="43" t="s">
        <v>118</v>
      </c>
      <c r="AE7" s="43" t="s">
        <v>119</v>
      </c>
      <c r="AF7" s="41" t="s">
        <v>129</v>
      </c>
      <c r="AG7" s="42"/>
      <c r="AH7" s="43" t="s">
        <v>116</v>
      </c>
      <c r="AI7" s="43" t="s">
        <v>117</v>
      </c>
      <c r="AJ7" s="43" t="s">
        <v>118</v>
      </c>
      <c r="AK7" s="43" t="s">
        <v>119</v>
      </c>
      <c r="AL7" s="41" t="s">
        <v>128</v>
      </c>
      <c r="AM7" s="42"/>
      <c r="AN7" s="43" t="s">
        <v>116</v>
      </c>
      <c r="AO7" s="43" t="s">
        <v>117</v>
      </c>
      <c r="AP7" s="43" t="s">
        <v>118</v>
      </c>
      <c r="AQ7" s="43" t="s">
        <v>119</v>
      </c>
    </row>
    <row r="8" spans="2:59" x14ac:dyDescent="0.2">
      <c r="B8" s="44" t="s">
        <v>102</v>
      </c>
      <c r="C8" s="36" t="str">
        <f>+$C$2</f>
        <v>Omaha - MULO</v>
      </c>
      <c r="D8" s="45">
        <f>+VLOOKUP($C8,DATA!$E$7:$AP$56,25,FALSE)</f>
        <v>1.9668004664935287E-2</v>
      </c>
      <c r="E8" s="45">
        <f>+VLOOKUP($C8,DATA!$E$7:$AP$56,29,FALSE)</f>
        <v>2.0896529610840979E-2</v>
      </c>
      <c r="F8" s="45">
        <f>+VLOOKUP($C8,DATA!$E$7:$AP$56,33,FALSE)</f>
        <v>2.0056875704045209E-2</v>
      </c>
      <c r="G8" s="45">
        <f>+VLOOKUP($C8,DATA!$E$7:$AP$56,37,FALSE)</f>
        <v>1.8704744300827882E-2</v>
      </c>
      <c r="H8" s="44" t="s">
        <v>102</v>
      </c>
      <c r="I8" s="36" t="str">
        <f>+$C$8</f>
        <v>Omaha - MULO</v>
      </c>
      <c r="J8" s="46">
        <f>+VLOOKUP($C8,DATA!$E$305:$AS$368,3,FALSE)</f>
        <v>0.19749593507079699</v>
      </c>
      <c r="K8" s="46">
        <f>+VLOOKUP($C8,DATA!$E$305:$AS$368,13,FALSE)</f>
        <v>0.13479144188296699</v>
      </c>
      <c r="L8" s="46">
        <f>+VLOOKUP($C8,DATA!$E$305:$AS$368,23,FALSE)</f>
        <v>9.4974543419639901E-2</v>
      </c>
      <c r="M8" s="46">
        <f>+VLOOKUP($C8,DATA!$E$305:$AS$368,33,FALSE)</f>
        <v>3.7642359579456899E-2</v>
      </c>
      <c r="N8" s="44" t="s">
        <v>102</v>
      </c>
      <c r="O8" s="36" t="str">
        <f>+$C$8</f>
        <v>Omaha - MULO</v>
      </c>
      <c r="P8" s="46">
        <f>+VLOOKUP($C8,DATA!$E$133:$AS$191,3,FALSE)</f>
        <v>0.30880810267432601</v>
      </c>
      <c r="Q8" s="46">
        <f>+VLOOKUP($C8,DATA!$E$133:$AS$191,13,FALSE)</f>
        <v>0.22505946488144599</v>
      </c>
      <c r="R8" s="46">
        <f>+VLOOKUP($C8,DATA!$E$133:$AS$191,23,FALSE)</f>
        <v>0.25858974452821198</v>
      </c>
      <c r="S8" s="46">
        <f>+VLOOKUP($C8,DATA!$E$133:$AS$191,33,FALSE)</f>
        <v>0.29452840388981699</v>
      </c>
      <c r="T8" s="44" t="s">
        <v>102</v>
      </c>
      <c r="U8" s="36" t="str">
        <f>+$C$8</f>
        <v>Omaha - MULO</v>
      </c>
      <c r="V8" s="46">
        <f>+VLOOKUP($C8,DATA!$E$731:$AS$789,3,FALSE)</f>
        <v>0.41204767723255298</v>
      </c>
      <c r="W8" s="46">
        <f>+VLOOKUP($C8,DATA!$E$731:$AS$789,13,FALSE)</f>
        <v>0.34422000294646499</v>
      </c>
      <c r="X8" s="46">
        <f>+VLOOKUP($C8,DATA!$E$731:$AS$789,23,FALSE)</f>
        <v>0.18373259787054599</v>
      </c>
      <c r="Y8" s="46">
        <f>+VLOOKUP($C8,DATA!$E$731:$AS$789,33,FALSE)</f>
        <v>-7.9116313895415402E-2</v>
      </c>
      <c r="Z8" s="44" t="s">
        <v>102</v>
      </c>
      <c r="AA8" s="36" t="str">
        <f>+$C$8</f>
        <v>Omaha - MULO</v>
      </c>
      <c r="AB8" s="46">
        <f>+VLOOKUP($C8,DATA!$E$790:$AS$848,3,FALSE)</f>
        <v>0.22440818892349301</v>
      </c>
      <c r="AC8" s="46">
        <f>+VLOOKUP($C8,DATA!$E$790:$AS$848,13,FALSE)</f>
        <v>0.133696991788985</v>
      </c>
      <c r="AD8" s="46">
        <f>+VLOOKUP($C8,DATA!$E$790:$AS$848,23,FALSE)</f>
        <v>0.33599530696577801</v>
      </c>
      <c r="AE8" s="46">
        <f>+VLOOKUP($C8,DATA!$E$790:$AS$848,33,FALSE)</f>
        <v>0.934882869749185</v>
      </c>
      <c r="AF8" s="44" t="s">
        <v>102</v>
      </c>
      <c r="AG8" s="36" t="str">
        <f>+$C$8</f>
        <v>Omaha - MULO</v>
      </c>
      <c r="AH8" s="46">
        <f>+VLOOKUP($C8,DATA!$E$246:$AS$304,3,FALSE)</f>
        <v>-3.1223484530302801E-2</v>
      </c>
      <c r="AI8" s="46">
        <f>+VLOOKUP($C8,DATA!$E$246:$AS$304,13,FALSE)</f>
        <v>0.50707959863355501</v>
      </c>
      <c r="AJ8" s="46">
        <f>+VLOOKUP($C8,DATA!$E$246:$AS$304,23,FALSE)</f>
        <v>0.97260853416969295</v>
      </c>
      <c r="AK8" s="46">
        <f>+VLOOKUP($C8,DATA!$E$246:$AS$304,33,FALSE)</f>
        <v>1.19071253314546</v>
      </c>
      <c r="AL8" s="44" t="s">
        <v>102</v>
      </c>
      <c r="AM8" s="36" t="str">
        <f>+$C$8</f>
        <v>Omaha - MULO</v>
      </c>
      <c r="AN8" s="46" t="e">
        <f>+VLOOKUP($C8,DATA!$E$192:$AS$245,3,FALSE)</f>
        <v>#N/A</v>
      </c>
      <c r="AO8" s="46" t="e">
        <f>+VLOOKUP($C8,DATA!$E$192:$AS$245,13,FALSE)</f>
        <v>#N/A</v>
      </c>
      <c r="AP8" s="46" t="e">
        <f>+VLOOKUP($C8,DATA!$E$192:$AS$245,23,FALSE)</f>
        <v>#N/A</v>
      </c>
      <c r="AQ8" s="46" t="e">
        <f>+VLOOKUP($C8,DATA!$E$192:$AS$245,33,FALSE)</f>
        <v>#N/A</v>
      </c>
    </row>
    <row r="9" spans="2:59" x14ac:dyDescent="0.2">
      <c r="B9" s="44" t="s">
        <v>115</v>
      </c>
      <c r="C9" s="42" t="str">
        <f>+VLOOKUP(C8,LIST!$A$2:$B$51,2,FALSE)</f>
        <v>Plains - MULO</v>
      </c>
      <c r="D9" s="45">
        <f>+VLOOKUP($C9,DATA!$E$57:$AP$65,25,FALSE)</f>
        <v>1.8604187161843835E-2</v>
      </c>
      <c r="E9" s="45">
        <f>+VLOOKUP($C9,DATA!$E$57:$AP$65,29,FALSE)</f>
        <v>1.96700926266044E-2</v>
      </c>
      <c r="F9" s="45">
        <f>+VLOOKUP($C9,DATA!$E$57:$AP$65,33,FALSE)</f>
        <v>1.9396343926702676E-2</v>
      </c>
      <c r="G9" s="45">
        <f>+VLOOKUP($C9,DATA!$E$57:$AP$65,37,FALSE)</f>
        <v>1.7651404648275977E-2</v>
      </c>
      <c r="H9" s="44" t="s">
        <v>115</v>
      </c>
      <c r="I9" s="42" t="str">
        <f>+$C$9</f>
        <v>Plains - MULO</v>
      </c>
      <c r="J9" s="46">
        <f>+VLOOKUP($C9,DATA!$E$305:$AS$368,3,FALSE)</f>
        <v>-6.9487082122631199E-3</v>
      </c>
      <c r="K9" s="46">
        <f>+VLOOKUP($C9,DATA!$E$305:$AS$368,13,FALSE)</f>
        <v>1.1788914222349201E-2</v>
      </c>
      <c r="L9" s="46">
        <f>+VLOOKUP($C9,DATA!$E$305:$AS$368,23,FALSE)</f>
        <v>2.17010600034768E-2</v>
      </c>
      <c r="M9" s="46">
        <f>+VLOOKUP($C9,DATA!$E$305:$AS$368,33,FALSE)</f>
        <v>1.42593803893355E-2</v>
      </c>
      <c r="N9" s="44" t="s">
        <v>115</v>
      </c>
      <c r="O9" s="42" t="str">
        <f>+$C$9</f>
        <v>Plains - MULO</v>
      </c>
      <c r="P9" s="46">
        <f>+VLOOKUP($C9,DATA!$E$133:$AS$191,3,FALSE)</f>
        <v>0.14214893525736499</v>
      </c>
      <c r="Q9" s="46">
        <f>+VLOOKUP($C9,DATA!$E$133:$AS$191,13,FALSE)</f>
        <v>0.14960081384908899</v>
      </c>
      <c r="R9" s="46">
        <f>+VLOOKUP($C9,DATA!$E$133:$AS$191,23,FALSE)</f>
        <v>0.12374801926392499</v>
      </c>
      <c r="S9" s="46">
        <f>+VLOOKUP($C9,DATA!$E$133:$AS$191,33,FALSE)</f>
        <v>0.14300820186883501</v>
      </c>
      <c r="T9" s="44" t="s">
        <v>115</v>
      </c>
      <c r="U9" s="42" t="str">
        <f>+$C$9</f>
        <v>Plains - MULO</v>
      </c>
      <c r="V9" s="46">
        <f>+VLOOKUP($C9,DATA!$E$731:$AS$789,3,FALSE)</f>
        <v>0.15861004757532901</v>
      </c>
      <c r="W9" s="46">
        <f>+VLOOKUP($C9,DATA!$E$731:$AS$789,13,FALSE)</f>
        <v>0.169851485356311</v>
      </c>
      <c r="X9" s="46">
        <f>+VLOOKUP($C9,DATA!$E$731:$AS$789,23,FALSE)</f>
        <v>0.105784249012347</v>
      </c>
      <c r="Y9" s="46">
        <f>+VLOOKUP($C9,DATA!$E$731:$AS$789,33,FALSE)</f>
        <v>8.7939640717849696E-2</v>
      </c>
      <c r="Z9" s="44" t="s">
        <v>115</v>
      </c>
      <c r="AA9" s="42" t="str">
        <f>+$C$9</f>
        <v>Plains - MULO</v>
      </c>
      <c r="AB9" s="46">
        <f>+VLOOKUP($C9,DATA!$E$790:$AS$848,3,FALSE)</f>
        <v>9.9202007435670495E-2</v>
      </c>
      <c r="AC9" s="46">
        <f>+VLOOKUP($C9,DATA!$E$790:$AS$848,13,FALSE)</f>
        <v>9.4168037595206394E-2</v>
      </c>
      <c r="AD9" s="46">
        <f>+VLOOKUP($C9,DATA!$E$790:$AS$848,23,FALSE)</f>
        <v>0.181768079242557</v>
      </c>
      <c r="AE9" s="46">
        <f>+VLOOKUP($C9,DATA!$E$790:$AS$848,33,FALSE)</f>
        <v>0.321060482535451</v>
      </c>
      <c r="AF9" s="44" t="s">
        <v>115</v>
      </c>
      <c r="AG9" s="42" t="str">
        <f>+$C$9</f>
        <v>Plains - MULO</v>
      </c>
      <c r="AH9" s="46">
        <f>+VLOOKUP($C9,DATA!$E$246:$AS$304,3,FALSE)</f>
        <v>0.108821176587669</v>
      </c>
      <c r="AI9" s="46">
        <f>+VLOOKUP($C9,DATA!$E$246:$AS$304,13,FALSE)</f>
        <v>0.167317716019346</v>
      </c>
      <c r="AJ9" s="46">
        <f>+VLOOKUP($C9,DATA!$E$246:$AS$304,23,FALSE)</f>
        <v>0.22174765746025499</v>
      </c>
      <c r="AK9" s="46">
        <f>+VLOOKUP($C9,DATA!$E$246:$AS$304,33,FALSE)</f>
        <v>0.30697514072328802</v>
      </c>
      <c r="AL9" s="44" t="s">
        <v>115</v>
      </c>
      <c r="AM9" s="42" t="str">
        <f>+$C$9</f>
        <v>Plains - MULO</v>
      </c>
      <c r="AN9" s="46">
        <f>+VLOOKUP($C9,DATA!$E$192:$AS$245,3,FALSE)</f>
        <v>0.83662261884331601</v>
      </c>
      <c r="AO9" s="46">
        <f>+VLOOKUP($C9,DATA!$E$192:$AS$245,13,FALSE)</f>
        <v>1.0219021257155101</v>
      </c>
      <c r="AP9" s="46">
        <f>+VLOOKUP($C9,DATA!$E$192:$AS$245,23,FALSE)</f>
        <v>1.0538935517558401</v>
      </c>
      <c r="AQ9" s="46">
        <f>+VLOOKUP($C9,DATA!$E$192:$AS$245,33,FALSE)</f>
        <v>0.86661607326126</v>
      </c>
    </row>
    <row r="10" spans="2:59" x14ac:dyDescent="0.2">
      <c r="C10" s="42" t="s">
        <v>327</v>
      </c>
      <c r="D10" s="45">
        <f>+VLOOKUP($C10,DATA!$E$54:$AP$65,25,FALSE)</f>
        <v>1.9267900799893156E-2</v>
      </c>
      <c r="E10" s="45">
        <f>+VLOOKUP($C10,DATA!$E$54:$AP$65,29,FALSE)</f>
        <v>2.0524439887397113E-2</v>
      </c>
      <c r="F10" s="45">
        <f>+VLOOKUP($C10,DATA!$E$54:$AP$65,33,FALSE)</f>
        <v>2.0371232525016204E-2</v>
      </c>
      <c r="G10" s="45">
        <f>+VLOOKUP($C10,DATA!$E$54:$AP$65,37,FALSE)</f>
        <v>1.8713667326892836E-2</v>
      </c>
      <c r="H10" s="44"/>
      <c r="I10" s="42" t="s">
        <v>327</v>
      </c>
      <c r="J10" s="46">
        <f>+VLOOKUP($C10,DATA!$E$305:$AS$368,3,FALSE)</f>
        <v>-2.65983374305065E-3</v>
      </c>
      <c r="K10" s="46">
        <f>+VLOOKUP($C10,DATA!$E$305:$AS$368,13,FALSE)</f>
        <v>6.7086655569440498E-3</v>
      </c>
      <c r="L10" s="46">
        <f>+VLOOKUP($C10,DATA!$E$305:$AS$368,23,FALSE)</f>
        <v>4.2751689426208097E-3</v>
      </c>
      <c r="M10" s="46">
        <f>+VLOOKUP($C10,DATA!$E$305:$AS$368,33,FALSE)</f>
        <v>2.1764530835337798E-3</v>
      </c>
      <c r="N10" s="44"/>
      <c r="O10" s="42" t="s">
        <v>327</v>
      </c>
      <c r="P10" s="46">
        <f>+VLOOKUP($C10,DATA!$E$133:$AS$191,3,FALSE)</f>
        <v>0.103306863412747</v>
      </c>
      <c r="Q10" s="46">
        <f>+VLOOKUP($C10,DATA!$E$133:$AS$191,13,FALSE)</f>
        <v>9.5777615138041894E-2</v>
      </c>
      <c r="R10" s="46">
        <f>+VLOOKUP($C10,DATA!$E$133:$AS$191,23,FALSE)</f>
        <v>8.3384050323011605E-2</v>
      </c>
      <c r="S10" s="46">
        <f>+VLOOKUP($C10,DATA!$E$133:$AS$191,33,FALSE)</f>
        <v>8.4101916252483297E-2</v>
      </c>
      <c r="T10" s="44"/>
      <c r="U10" s="42" t="s">
        <v>327</v>
      </c>
      <c r="V10" s="46">
        <f>+VLOOKUP($C10,DATA!$E$731:$AS$789,3,FALSE)</f>
        <v>8.3748050104883204E-2</v>
      </c>
      <c r="W10" s="46">
        <f>+VLOOKUP($C10,DATA!$E$731:$AS$789,13,FALSE)</f>
        <v>5.2443296837549197E-2</v>
      </c>
      <c r="X10" s="46">
        <f>+VLOOKUP($C10,DATA!$E$731:$AS$789,23,FALSE)</f>
        <v>2.2907416692059101E-2</v>
      </c>
      <c r="Y10" s="46">
        <f>+VLOOKUP($C10,DATA!$E$731:$AS$789,33,FALSE)</f>
        <v>1.4319623967356599E-2</v>
      </c>
      <c r="Z10" s="44"/>
      <c r="AA10" s="42" t="s">
        <v>327</v>
      </c>
      <c r="AB10" s="46">
        <f>+VLOOKUP($C10,DATA!$E$790:$AS$848,3,FALSE)</f>
        <v>0.15233144231083601</v>
      </c>
      <c r="AC10" s="46">
        <f>+VLOOKUP($C10,DATA!$E$790:$AS$848,13,FALSE)</f>
        <v>0.213558936896592</v>
      </c>
      <c r="AD10" s="46">
        <f>+VLOOKUP($C10,DATA!$E$790:$AS$848,23,FALSE)</f>
        <v>0.26155960310225901</v>
      </c>
      <c r="AE10" s="46">
        <f>+VLOOKUP($C10,DATA!$E$790:$AS$848,33,FALSE)</f>
        <v>0.27909573269069599</v>
      </c>
      <c r="AF10" s="44"/>
      <c r="AG10" s="42" t="s">
        <v>327</v>
      </c>
      <c r="AH10" s="46">
        <f>+VLOOKUP($C10,DATA!$E$246:$AS$304,3,FALSE)</f>
        <v>8.2519417358692004E-2</v>
      </c>
      <c r="AI10" s="46">
        <f>+VLOOKUP($C10,DATA!$E$246:$AS$304,13,FALSE)</f>
        <v>0.10831616995136099</v>
      </c>
      <c r="AJ10" s="46">
        <f>+VLOOKUP($C10,DATA!$E$246:$AS$304,23,FALSE)</f>
        <v>0.12765896427154799</v>
      </c>
      <c r="AK10" s="46">
        <f>+VLOOKUP($C10,DATA!$E$246:$AS$304,33,FALSE)</f>
        <v>0.16133370705789701</v>
      </c>
      <c r="AL10" s="44"/>
      <c r="AM10" s="42" t="s">
        <v>327</v>
      </c>
      <c r="AN10" s="46">
        <f>+VLOOKUP($C10,DATA!$E$192:$AS$245,3,FALSE)</f>
        <v>0.23695250954973901</v>
      </c>
      <c r="AO10" s="46">
        <f>+VLOOKUP($C10,DATA!$E$192:$AS$245,13,FALSE)</f>
        <v>0.40298800237666799</v>
      </c>
      <c r="AP10" s="46">
        <f>+VLOOKUP($C10,DATA!$E$192:$AS$245,23,FALSE)</f>
        <v>0.35446892520199302</v>
      </c>
      <c r="AQ10" s="46">
        <f>+VLOOKUP($C10,DATA!$E$192:$AS$245,33,FALSE)</f>
        <v>0.27673803030666699</v>
      </c>
    </row>
    <row r="11" spans="2:59" x14ac:dyDescent="0.2">
      <c r="H11" s="44"/>
      <c r="N11" s="44"/>
      <c r="T11" s="44"/>
      <c r="Z11" s="44"/>
      <c r="AF11" s="44"/>
      <c r="AL11" s="44"/>
    </row>
    <row r="12" spans="2:59" x14ac:dyDescent="0.2">
      <c r="B12" s="41" t="s">
        <v>121</v>
      </c>
      <c r="D12" s="43" t="s">
        <v>116</v>
      </c>
      <c r="E12" s="43" t="s">
        <v>117</v>
      </c>
      <c r="F12" s="43" t="s">
        <v>118</v>
      </c>
      <c r="G12" s="43" t="s">
        <v>119</v>
      </c>
      <c r="H12" s="41" t="s">
        <v>133</v>
      </c>
      <c r="I12" s="42"/>
      <c r="J12" s="43" t="s">
        <v>116</v>
      </c>
      <c r="K12" s="43" t="s">
        <v>117</v>
      </c>
      <c r="L12" s="43" t="s">
        <v>118</v>
      </c>
      <c r="M12" s="43" t="s">
        <v>119</v>
      </c>
      <c r="N12" s="41" t="s">
        <v>132</v>
      </c>
      <c r="O12" s="42"/>
      <c r="P12" s="43" t="s">
        <v>116</v>
      </c>
      <c r="Q12" s="43" t="s">
        <v>117</v>
      </c>
      <c r="R12" s="43" t="s">
        <v>118</v>
      </c>
      <c r="S12" s="43" t="s">
        <v>119</v>
      </c>
      <c r="T12" s="41" t="s">
        <v>131</v>
      </c>
      <c r="U12" s="42"/>
      <c r="V12" s="43" t="s">
        <v>116</v>
      </c>
      <c r="W12" s="43" t="s">
        <v>117</v>
      </c>
      <c r="X12" s="43" t="s">
        <v>118</v>
      </c>
      <c r="Y12" s="43" t="s">
        <v>119</v>
      </c>
      <c r="Z12" s="41" t="s">
        <v>134</v>
      </c>
      <c r="AA12" s="42"/>
      <c r="AB12" s="43" t="s">
        <v>116</v>
      </c>
      <c r="AC12" s="43" t="s">
        <v>117</v>
      </c>
      <c r="AD12" s="43" t="s">
        <v>118</v>
      </c>
      <c r="AE12" s="43" t="s">
        <v>119</v>
      </c>
      <c r="AF12" s="41" t="s">
        <v>135</v>
      </c>
      <c r="AG12" s="42"/>
      <c r="AH12" s="43" t="s">
        <v>116</v>
      </c>
      <c r="AI12" s="43" t="s">
        <v>117</v>
      </c>
      <c r="AJ12" s="43" t="s">
        <v>118</v>
      </c>
      <c r="AK12" s="43" t="s">
        <v>119</v>
      </c>
      <c r="AL12" s="41" t="s">
        <v>136</v>
      </c>
      <c r="AM12" s="42"/>
      <c r="AN12" s="43" t="s">
        <v>116</v>
      </c>
      <c r="AO12" s="43" t="s">
        <v>117</v>
      </c>
      <c r="AP12" s="43" t="s">
        <v>118</v>
      </c>
      <c r="AQ12" s="43" t="s">
        <v>119</v>
      </c>
    </row>
    <row r="13" spans="2:59" x14ac:dyDescent="0.2">
      <c r="B13" s="44" t="s">
        <v>102</v>
      </c>
      <c r="C13" s="36" t="str">
        <f>+$C$8</f>
        <v>Omaha - MULO</v>
      </c>
      <c r="D13" s="46">
        <f>+VLOOKUP($C13,DATA!$E$7:$AP$56,19,FALSE)</f>
        <v>0.14056936095138217</v>
      </c>
      <c r="E13" s="46">
        <f>+VLOOKUP($C13,DATA!$E$7:$AP$56,20,FALSE)</f>
        <v>0.10216272914947644</v>
      </c>
      <c r="F13" s="46">
        <f>+VLOOKUP($C13,DATA!$E$7:$AP$56,21,FALSE)</f>
        <v>0.11801405333355371</v>
      </c>
      <c r="G13" s="46">
        <f>+VLOOKUP($C13,DATA!$E$7:$AP$56,22,FALSE)</f>
        <v>9.8387372208396162E-2</v>
      </c>
      <c r="H13" s="44" t="s">
        <v>102</v>
      </c>
      <c r="I13" s="36" t="str">
        <f>+$C$8</f>
        <v>Omaha - MULO</v>
      </c>
      <c r="J13" s="46">
        <f>+VLOOKUP($C13,DATA!$E$300:$AS$368,5,FALSE)</f>
        <v>0.206359522265777</v>
      </c>
      <c r="K13" s="46">
        <f>+VLOOKUP($C13,DATA!$E$300:$AS$368,15,FALSE)</f>
        <v>0.14048561729638401</v>
      </c>
      <c r="L13" s="46">
        <f>+VLOOKUP($C13,DATA!$E$300:$AS$368,25,FALSE)</f>
        <v>9.5819057253088105E-2</v>
      </c>
      <c r="M13" s="46">
        <f>+VLOOKUP($C13,DATA!$E$300:$AS$368,35,FALSE)</f>
        <v>3.5356206500170198E-2</v>
      </c>
      <c r="N13" s="44" t="s">
        <v>102</v>
      </c>
      <c r="O13" s="36" t="str">
        <f>+$C$8</f>
        <v>Omaha - MULO</v>
      </c>
      <c r="P13" s="46">
        <f>+VLOOKUP($C13,DATA!$E$133:$AS$191,5,FALSE)</f>
        <v>0.28425564361303002</v>
      </c>
      <c r="Q13" s="46">
        <f>+VLOOKUP($C13,DATA!$E$133:$AS$191,15,FALSE)</f>
        <v>0.20340522738861899</v>
      </c>
      <c r="R13" s="46">
        <f>+VLOOKUP($C13,DATA!$E$133:$AS$191,25,FALSE)</f>
        <v>0.233840416088025</v>
      </c>
      <c r="S13" s="46">
        <f>+VLOOKUP($C13,DATA!$E$133:$AS$191,35,FALSE)</f>
        <v>0.246831952081776</v>
      </c>
      <c r="T13" s="44" t="s">
        <v>102</v>
      </c>
      <c r="U13" s="36" t="str">
        <f>+$C$8</f>
        <v>Omaha - MULO</v>
      </c>
      <c r="V13" s="46">
        <f>+VLOOKUP($C13,DATA!$E$731:$AS$789,5,FALSE)</f>
        <v>0.36561774657641899</v>
      </c>
      <c r="W13" s="46">
        <f>+VLOOKUP($C13,DATA!$E$731:$AS$789,15,FALSE)</f>
        <v>0.32456213045911297</v>
      </c>
      <c r="X13" s="46">
        <f>+VLOOKUP($C13,DATA!$E$731:$AS$789,25,FALSE)</f>
        <v>0.19404013784715199</v>
      </c>
      <c r="Y13" s="46">
        <f>+VLOOKUP($C13,DATA!$E$731:$AS$789,35,FALSE)</f>
        <v>-3.3352182052783501E-2</v>
      </c>
      <c r="Z13" s="44" t="s">
        <v>102</v>
      </c>
      <c r="AA13" s="36" t="str">
        <f>+$C$8</f>
        <v>Omaha - MULO</v>
      </c>
      <c r="AB13" s="46">
        <f>+VLOOKUP($C13,DATA!$E$790:$AS$848,5,FALSE)</f>
        <v>0.19775862323876001</v>
      </c>
      <c r="AC13" s="46">
        <f>+VLOOKUP($C13,DATA!$E$790:$AS$848,15,FALSE)</f>
        <v>8.6038278447528399E-2</v>
      </c>
      <c r="AD13" s="46">
        <f>+VLOOKUP($C13,DATA!$E$790:$AS$848,25,FALSE)</f>
        <v>0.28390321623509501</v>
      </c>
      <c r="AE13" s="46">
        <f>+VLOOKUP($C13,DATA!$E$790:$AS$848,35,FALSE)</f>
        <v>0.78138015461352195</v>
      </c>
      <c r="AF13" s="44" t="s">
        <v>102</v>
      </c>
      <c r="AG13" s="36" t="str">
        <f>+$C$8</f>
        <v>Omaha - MULO</v>
      </c>
      <c r="AH13" s="46">
        <f>+VLOOKUP($C13,DATA!$E$246:$AS$304,5,FALSE)</f>
        <v>-0.10292043063977201</v>
      </c>
      <c r="AI13" s="46">
        <f>+VLOOKUP($C13,DATA!$E$246:$AS$304,15,FALSE)</f>
        <v>0.247570493454179</v>
      </c>
      <c r="AJ13" s="46">
        <f>+VLOOKUP($C13,DATA!$E$246:$AS$304,25,FALSE)</f>
        <v>0.55349827953465502</v>
      </c>
      <c r="AK13" s="46">
        <f>+VLOOKUP($C13,DATA!$E$246:$AS$304,35,FALSE)</f>
        <v>0.81005454158913803</v>
      </c>
      <c r="AL13" s="44" t="s">
        <v>102</v>
      </c>
      <c r="AM13" s="36" t="str">
        <f>+$C$8</f>
        <v>Omaha - MULO</v>
      </c>
      <c r="AN13" s="46" t="e">
        <f>+VLOOKUP($C13,DATA!$E$192:$AS$245,5,FALSE)</f>
        <v>#N/A</v>
      </c>
      <c r="AO13" s="46" t="e">
        <f>+VLOOKUP($C13,DATA!$E$192:$AS$245,15,FALSE)</f>
        <v>#N/A</v>
      </c>
      <c r="AP13" s="46" t="e">
        <f>+VLOOKUP($C13,DATA!$E$192:$AS$245,25,FALSE)</f>
        <v>#N/A</v>
      </c>
      <c r="AQ13" s="46" t="e">
        <f>+VLOOKUP($C13,DATA!$E$192:$AS$245,35,FALSE)</f>
        <v>#N/A</v>
      </c>
    </row>
    <row r="14" spans="2:59" x14ac:dyDescent="0.2">
      <c r="B14" s="44" t="s">
        <v>115</v>
      </c>
      <c r="C14" s="42" t="str">
        <f>+$C$9</f>
        <v>Plains - MULO</v>
      </c>
      <c r="D14" s="46">
        <f>+VLOOKUP($C14,DATA!$E$57:$AP$65,19,FALSE)</f>
        <v>5.4087395230179025E-2</v>
      </c>
      <c r="E14" s="46">
        <f>+VLOOKUP($C14,DATA!$E$57:$AP$65,20,FALSE)</f>
        <v>6.341258291327051E-2</v>
      </c>
      <c r="F14" s="46">
        <f>+VLOOKUP($C14,DATA!$E$57:$AP$65,21,FALSE)</f>
        <v>6.1766237338770104E-2</v>
      </c>
      <c r="G14" s="46">
        <f>+VLOOKUP($C14,DATA!$E$57:$AP$65,22,FALSE)</f>
        <v>5.8724720259271744E-2</v>
      </c>
      <c r="H14" s="44" t="s">
        <v>115</v>
      </c>
      <c r="I14" s="42" t="str">
        <f>+$C$9</f>
        <v>Plains - MULO</v>
      </c>
      <c r="J14" s="46">
        <f>+VLOOKUP($C14,DATA!$E$300:$AS$368,5,FALSE)</f>
        <v>9.1596910655362102E-2</v>
      </c>
      <c r="K14" s="46">
        <f>+VLOOKUP($C14,DATA!$E$300:$AS$368,15,FALSE)</f>
        <v>0.10706536285036999</v>
      </c>
      <c r="L14" s="46">
        <f>+VLOOKUP($C14,DATA!$E$300:$AS$368,25,FALSE)</f>
        <v>0.14667157510652201</v>
      </c>
      <c r="M14" s="46">
        <f>+VLOOKUP($C14,DATA!$E$300:$AS$368,35,FALSE)</f>
        <v>0.22822261354147699</v>
      </c>
      <c r="N14" s="44" t="s">
        <v>115</v>
      </c>
      <c r="O14" s="42" t="str">
        <f>+$C$9</f>
        <v>Plains - MULO</v>
      </c>
      <c r="P14" s="46">
        <f>+VLOOKUP($C14,DATA!$E$133:$AS$191,5,FALSE)</f>
        <v>0.103903796425643</v>
      </c>
      <c r="Q14" s="46">
        <f>+VLOOKUP($C14,DATA!$E$133:$AS$191,15,FALSE)</f>
        <v>0.124361830092933</v>
      </c>
      <c r="R14" s="46">
        <f>+VLOOKUP($C14,DATA!$E$133:$AS$191,25,FALSE)</f>
        <v>8.4702602188019505E-2</v>
      </c>
      <c r="S14" s="46">
        <f>+VLOOKUP($C14,DATA!$E$133:$AS$191,35,FALSE)</f>
        <v>0.11098518170421</v>
      </c>
      <c r="T14" s="44" t="s">
        <v>115</v>
      </c>
      <c r="U14" s="42" t="str">
        <f>+$C$9</f>
        <v>Plains - MULO</v>
      </c>
      <c r="V14" s="46">
        <f>+VLOOKUP($C14,DATA!$E$731:$AS$789,5,FALSE)</f>
        <v>0.121091651048832</v>
      </c>
      <c r="W14" s="46">
        <f>+VLOOKUP($C14,DATA!$E$731:$AS$789,15,FALSE)</f>
        <v>0.14327126485861999</v>
      </c>
      <c r="X14" s="46">
        <f>+VLOOKUP($C14,DATA!$E$731:$AS$789,25,FALSE)</f>
        <v>6.6681375476514301E-2</v>
      </c>
      <c r="Y14" s="46">
        <f>+VLOOKUP($C14,DATA!$E$731:$AS$789,35,FALSE)</f>
        <v>6.0928347917992599E-2</v>
      </c>
      <c r="Z14" s="44" t="s">
        <v>115</v>
      </c>
      <c r="AA14" s="42" t="str">
        <f>+$C$9</f>
        <v>Plains - MULO</v>
      </c>
      <c r="AB14" s="46">
        <f>+VLOOKUP($C14,DATA!$E$790:$AS$848,5,FALSE)</f>
        <v>4.4552323084590999E-2</v>
      </c>
      <c r="AC14" s="46">
        <f>+VLOOKUP($C14,DATA!$E$790:$AS$848,15,FALSE)</f>
        <v>5.56183081854748E-2</v>
      </c>
      <c r="AD14" s="46">
        <f>+VLOOKUP($C14,DATA!$E$790:$AS$848,25,FALSE)</f>
        <v>0.164639193066832</v>
      </c>
      <c r="AE14" s="46">
        <f>+VLOOKUP($C14,DATA!$E$790:$AS$848,35,FALSE)</f>
        <v>0.33823154443195502</v>
      </c>
      <c r="AF14" s="44" t="s">
        <v>115</v>
      </c>
      <c r="AG14" s="42" t="str">
        <f>+$C$9</f>
        <v>Plains - MULO</v>
      </c>
      <c r="AH14" s="46">
        <f>+VLOOKUP($C14,DATA!$E$246:$AS$304,5,FALSE)</f>
        <v>9.1596910655362102E-2</v>
      </c>
      <c r="AI14" s="46">
        <f>+VLOOKUP($C14,DATA!$E$246:$AS$304,15,FALSE)</f>
        <v>0.10706536285036999</v>
      </c>
      <c r="AJ14" s="46">
        <f>+VLOOKUP($C14,DATA!$E$246:$AS$304,25,FALSE)</f>
        <v>0.14667157510652201</v>
      </c>
      <c r="AK14" s="46">
        <f>+VLOOKUP($C14,DATA!$E$246:$AS$304,35,FALSE)</f>
        <v>0.22822261354147699</v>
      </c>
      <c r="AL14" s="44" t="s">
        <v>115</v>
      </c>
      <c r="AM14" s="42" t="str">
        <f>+$C$9</f>
        <v>Plains - MULO</v>
      </c>
      <c r="AN14" s="46">
        <f>+VLOOKUP($C14,DATA!$E$192:$AS$245,5,FALSE)</f>
        <v>0.35384615384615398</v>
      </c>
      <c r="AO14" s="46">
        <f>+VLOOKUP($C14,DATA!$E$192:$AS$245,15,FALSE)</f>
        <v>1.39462209302326</v>
      </c>
      <c r="AP14" s="46">
        <f>+VLOOKUP($C14,DATA!$E$192:$AS$245,25,FALSE)</f>
        <v>3.1552997900303299</v>
      </c>
      <c r="AQ14" s="46">
        <f>+VLOOKUP($C14,DATA!$E$192:$AS$245,35,FALSE)</f>
        <v>2.2755905511811001</v>
      </c>
    </row>
    <row r="15" spans="2:59" x14ac:dyDescent="0.2">
      <c r="C15" s="42" t="s">
        <v>327</v>
      </c>
      <c r="D15" s="46">
        <f>+VLOOKUP($C15,DATA!$E$57:$AP$65,19,FALSE)</f>
        <v>5.3382287000032287E-2</v>
      </c>
      <c r="E15" s="46">
        <f>+VLOOKUP($C15,DATA!$E$57:$AP$65,20,FALSE)</f>
        <v>5.5248988737903897E-2</v>
      </c>
      <c r="F15" s="46">
        <f>+VLOOKUP($C15,DATA!$E$57:$AP$65,21,FALSE)</f>
        <v>5.6319407247167282E-2</v>
      </c>
      <c r="G15" s="46">
        <f>+VLOOKUP($C15,DATA!$E$57:$AP$65,22,FALSE)</f>
        <v>6.2238379561729354E-2</v>
      </c>
      <c r="H15" s="44"/>
      <c r="I15" s="42" t="s">
        <v>327</v>
      </c>
      <c r="J15" s="46">
        <f>+VLOOKUP($C15,DATA!$E$300:$AS$368,5,FALSE)</f>
        <v>0.100298867554536</v>
      </c>
      <c r="K15" s="46">
        <f>+VLOOKUP($C15,DATA!$E$300:$AS$368,15,FALSE)</f>
        <v>0.107697205143958</v>
      </c>
      <c r="L15" s="46">
        <f>+VLOOKUP($C15,DATA!$E$300:$AS$368,25,FALSE)</f>
        <v>0.12485857988217899</v>
      </c>
      <c r="M15" s="46">
        <f>+VLOOKUP($C15,DATA!$E$300:$AS$368,35,FALSE)</f>
        <v>0.213193160690438</v>
      </c>
      <c r="N15" s="44"/>
      <c r="O15" s="42" t="s">
        <v>327</v>
      </c>
      <c r="P15" s="46">
        <f>+VLOOKUP($C15,DATA!$E$133:$AS$191,5,FALSE)</f>
        <v>9.11803620344913E-2</v>
      </c>
      <c r="Q15" s="46">
        <f>+VLOOKUP($C15,DATA!$E$133:$AS$191,15,FALSE)</f>
        <v>0.10421585690658999</v>
      </c>
      <c r="R15" s="46">
        <f>+VLOOKUP($C15,DATA!$E$133:$AS$191,25,FALSE)</f>
        <v>8.8127910540507795E-2</v>
      </c>
      <c r="S15" s="46">
        <f>+VLOOKUP($C15,DATA!$E$133:$AS$191,35,FALSE)</f>
        <v>8.8517843388759204E-2</v>
      </c>
      <c r="T15" s="44"/>
      <c r="U15" s="42" t="s">
        <v>327</v>
      </c>
      <c r="V15" s="46">
        <f>+VLOOKUP($C15,DATA!$E$731:$AS$789,5,FALSE)</f>
        <v>8.3239898916637994E-2</v>
      </c>
      <c r="W15" s="46">
        <f>+VLOOKUP($C15,DATA!$E$731:$AS$789,15,FALSE)</f>
        <v>4.620400621305E-2</v>
      </c>
      <c r="X15" s="46">
        <f>+VLOOKUP($C15,DATA!$E$731:$AS$789,25,FALSE)</f>
        <v>1.4719117462440401E-2</v>
      </c>
      <c r="Y15" s="46">
        <f>+VLOOKUP($C15,DATA!$E$731:$AS$789,35,FALSE)</f>
        <v>1.52194741515824E-2</v>
      </c>
      <c r="Z15" s="44"/>
      <c r="AA15" s="42" t="s">
        <v>327</v>
      </c>
      <c r="AB15" s="46">
        <f>+VLOOKUP($C15,DATA!$E$790:$AS$848,5,FALSE)</f>
        <v>0.112871197901807</v>
      </c>
      <c r="AC15" s="46">
        <f>+VLOOKUP($C15,DATA!$E$790:$AS$848,15,FALSE)</f>
        <v>0.28796164354355303</v>
      </c>
      <c r="AD15" s="46">
        <f>+VLOOKUP($C15,DATA!$E$790:$AS$848,25,FALSE)</f>
        <v>0.340219961213926</v>
      </c>
      <c r="AE15" s="46">
        <f>+VLOOKUP($C15,DATA!$E$790:$AS$848,35,FALSE)</f>
        <v>0.32573948399554298</v>
      </c>
      <c r="AF15" s="44"/>
      <c r="AG15" s="42" t="s">
        <v>327</v>
      </c>
      <c r="AH15" s="46">
        <f>+VLOOKUP($C15,DATA!$E$246:$AS$304,5,FALSE)</f>
        <v>0.100298867554536</v>
      </c>
      <c r="AI15" s="46">
        <f>+VLOOKUP($C15,DATA!$E$246:$AS$304,15,FALSE)</f>
        <v>0.107697205143958</v>
      </c>
      <c r="AJ15" s="46">
        <f>+VLOOKUP($C15,DATA!$E$246:$AS$304,25,FALSE)</f>
        <v>0.12485857988217899</v>
      </c>
      <c r="AK15" s="46">
        <f>+VLOOKUP($C15,DATA!$E$246:$AS$304,35,FALSE)</f>
        <v>0.213193160690438</v>
      </c>
      <c r="AL15" s="44"/>
      <c r="AM15" s="42" t="s">
        <v>327</v>
      </c>
      <c r="AN15" s="46">
        <f>+VLOOKUP($C15,DATA!$E$192:$AS$245,5,FALSE)</f>
        <v>7.6472661226924102E-2</v>
      </c>
      <c r="AO15" s="46">
        <f>+VLOOKUP($C15,DATA!$E$192:$AS$245,15,FALSE)</f>
        <v>0.42421876557319299</v>
      </c>
      <c r="AP15" s="46">
        <f>+VLOOKUP($C15,DATA!$E$192:$AS$245,25,FALSE)</f>
        <v>0.51381516823023599</v>
      </c>
      <c r="AQ15" s="46">
        <f>+VLOOKUP($C15,DATA!$E$192:$AS$245,35,FALSE)</f>
        <v>0.104687857581634</v>
      </c>
    </row>
    <row r="16" spans="2:59" x14ac:dyDescent="0.2">
      <c r="H16" s="44"/>
      <c r="N16" s="44"/>
      <c r="T16" s="44"/>
      <c r="Z16" s="44"/>
      <c r="AF16" s="44"/>
      <c r="AL16" s="44"/>
    </row>
    <row r="17" spans="2:43" x14ac:dyDescent="0.2">
      <c r="B17" s="41" t="s">
        <v>125</v>
      </c>
      <c r="D17" s="43" t="s">
        <v>116</v>
      </c>
      <c r="E17" s="43" t="s">
        <v>117</v>
      </c>
      <c r="F17" s="43" t="s">
        <v>118</v>
      </c>
      <c r="G17" s="43" t="s">
        <v>119</v>
      </c>
      <c r="H17" s="41" t="s">
        <v>138</v>
      </c>
      <c r="I17" s="42"/>
      <c r="J17" s="43" t="s">
        <v>116</v>
      </c>
      <c r="K17" s="43" t="s">
        <v>117</v>
      </c>
      <c r="L17" s="43" t="s">
        <v>118</v>
      </c>
      <c r="M17" s="43" t="s">
        <v>119</v>
      </c>
      <c r="N17" s="41" t="s">
        <v>139</v>
      </c>
      <c r="O17" s="42"/>
      <c r="P17" s="43" t="s">
        <v>116</v>
      </c>
      <c r="Q17" s="43" t="s">
        <v>117</v>
      </c>
      <c r="R17" s="43" t="s">
        <v>118</v>
      </c>
      <c r="S17" s="43" t="s">
        <v>119</v>
      </c>
      <c r="T17" s="41" t="s">
        <v>140</v>
      </c>
      <c r="U17" s="42"/>
      <c r="V17" s="43" t="s">
        <v>116</v>
      </c>
      <c r="W17" s="43" t="s">
        <v>117</v>
      </c>
      <c r="X17" s="43" t="s">
        <v>118</v>
      </c>
      <c r="Y17" s="43" t="s">
        <v>119</v>
      </c>
      <c r="Z17" s="41" t="s">
        <v>141</v>
      </c>
      <c r="AA17" s="42"/>
      <c r="AB17" s="43" t="s">
        <v>116</v>
      </c>
      <c r="AC17" s="43" t="s">
        <v>117</v>
      </c>
      <c r="AD17" s="43" t="s">
        <v>118</v>
      </c>
      <c r="AE17" s="43" t="s">
        <v>119</v>
      </c>
      <c r="AF17" s="41" t="s">
        <v>142</v>
      </c>
      <c r="AG17" s="42"/>
      <c r="AH17" s="43" t="s">
        <v>116</v>
      </c>
      <c r="AI17" s="43" t="s">
        <v>117</v>
      </c>
      <c r="AJ17" s="43" t="s">
        <v>118</v>
      </c>
      <c r="AK17" s="43" t="s">
        <v>119</v>
      </c>
      <c r="AL17" s="41" t="s">
        <v>143</v>
      </c>
      <c r="AM17" s="42"/>
      <c r="AN17" s="43" t="s">
        <v>116</v>
      </c>
      <c r="AO17" s="43" t="s">
        <v>117</v>
      </c>
      <c r="AP17" s="43" t="s">
        <v>118</v>
      </c>
      <c r="AQ17" s="43" t="s">
        <v>119</v>
      </c>
    </row>
    <row r="18" spans="2:43" x14ac:dyDescent="0.2">
      <c r="B18" s="44" t="s">
        <v>102</v>
      </c>
      <c r="C18" s="36" t="str">
        <f>+$C$8</f>
        <v>Omaha - MULO</v>
      </c>
      <c r="D18" s="46">
        <f>+VLOOKUP($C18,DATA!$E$70:$AS$128,3,FALSE)</f>
        <v>0.20791910113381101</v>
      </c>
      <c r="E18" s="46">
        <f>+VLOOKUP($C18,DATA!$E$70:$AS$128,13,FALSE)</f>
        <v>0.156787952320777</v>
      </c>
      <c r="F18" s="46">
        <f>+VLOOKUP($C18,DATA!$E$70:$AS$128,23,FALSE)</f>
        <v>0.13937582420936201</v>
      </c>
      <c r="G18" s="46">
        <f>+VLOOKUP($C18,DATA!$E$70:$AS$128,33,FALSE)</f>
        <v>0.118741604912833</v>
      </c>
      <c r="H18" s="44" t="s">
        <v>102</v>
      </c>
      <c r="I18" s="36" t="str">
        <f>+$C$8</f>
        <v>Omaha - MULO</v>
      </c>
      <c r="J18" s="143">
        <f>+VLOOKUP($C18,DATA!$E$305:$AS$368,8,FALSE)</f>
        <v>3.73331949837032</v>
      </c>
      <c r="K18" s="143">
        <f>+VLOOKUP($C18,DATA!$E$305:$AS$368,18,FALSE)</f>
        <v>3.7399510821381399</v>
      </c>
      <c r="L18" s="143">
        <f>+VLOOKUP($C18,DATA!$E$305:$AS$368,28,FALSE)</f>
        <v>3.7436272153482402</v>
      </c>
      <c r="M18" s="143">
        <f>+VLOOKUP($C18,DATA!$E$305:$AS$368,38,FALSE)</f>
        <v>3.7321508362365901</v>
      </c>
      <c r="N18" s="44" t="s">
        <v>102</v>
      </c>
      <c r="O18" s="36" t="str">
        <f>+$C$8</f>
        <v>Omaha - MULO</v>
      </c>
      <c r="P18" s="143">
        <f>+VLOOKUP($C18,DATA!$E$133:$AS$191,8,FALSE)</f>
        <v>5.1226437362067099</v>
      </c>
      <c r="Q18" s="143">
        <f>+VLOOKUP($C18,DATA!$E$133:$AS$191,18,FALSE)</f>
        <v>5.1234947449223203</v>
      </c>
      <c r="R18" s="143">
        <f>+VLOOKUP($C18,DATA!$E$133:$AS$191,28,FALSE)</f>
        <v>5.1345359643324899</v>
      </c>
      <c r="S18" s="143">
        <f>+VLOOKUP($C18,DATA!$E$133:$AS$191,38,FALSE)</f>
        <v>5.2595565268417204</v>
      </c>
      <c r="T18" s="44" t="s">
        <v>102</v>
      </c>
      <c r="U18" s="36" t="str">
        <f>+$C$8</f>
        <v>Omaha - MULO</v>
      </c>
      <c r="V18" s="143">
        <f>+VLOOKUP($C18,DATA!$E$731:$AS$789,8,FALSE)</f>
        <v>4.53681882200544</v>
      </c>
      <c r="W18" s="143">
        <f>+VLOOKUP($C18,DATA!$E$731:$AS$789,18,FALSE)</f>
        <v>4.5047771494694802</v>
      </c>
      <c r="X18" s="143">
        <f>+VLOOKUP($C18,DATA!$E$731:$AS$789,28,FALSE)</f>
        <v>4.5536060753540601</v>
      </c>
      <c r="Y18" s="143">
        <f>+VLOOKUP($C18,DATA!$E$731:$AS$789,38,FALSE)</f>
        <v>4.6450766865469904</v>
      </c>
      <c r="Z18" s="44" t="s">
        <v>102</v>
      </c>
      <c r="AA18" s="36" t="str">
        <f>+$C$8</f>
        <v>Omaha - MULO</v>
      </c>
      <c r="AB18" s="143">
        <f>+VLOOKUP($C18,DATA!$E$790:$AS$848,8,FALSE)</f>
        <v>5.8327227302352203</v>
      </c>
      <c r="AC18" s="143">
        <f>+VLOOKUP($C18,DATA!$E$790:$AS$848,18,FALSE)</f>
        <v>5.8544946486658</v>
      </c>
      <c r="AD18" s="143">
        <f>+VLOOKUP($C18,DATA!$E$790:$AS$848,28,FALSE)</f>
        <v>5.8141140875469803</v>
      </c>
      <c r="AE18" s="143">
        <f>+VLOOKUP($C18,DATA!$E$790:$AS$848,38,FALSE)</f>
        <v>5.8957110784904501</v>
      </c>
      <c r="AF18" s="44" t="s">
        <v>102</v>
      </c>
      <c r="AG18" s="36" t="str">
        <f>+$C$8</f>
        <v>Omaha - MULO</v>
      </c>
      <c r="AH18" s="143">
        <f>+VLOOKUP($C18,DATA!$E$246:$AS$304,8,FALSE)</f>
        <v>14.1591739892128</v>
      </c>
      <c r="AI18" s="143">
        <f>+VLOOKUP($C18,DATA!$E$246:$AS$304,18,FALSE)</f>
        <v>14.2000665946906</v>
      </c>
      <c r="AJ18" s="143">
        <f>+VLOOKUP($C18,DATA!$E$246:$AS$304,28,FALSE)</f>
        <v>14.152108464389499</v>
      </c>
      <c r="AK18" s="143">
        <f>+VLOOKUP($C18,DATA!$E$246:$AS$304,38,FALSE)</f>
        <v>14.027437370203399</v>
      </c>
      <c r="AL18" s="44" t="s">
        <v>102</v>
      </c>
      <c r="AM18" s="36" t="str">
        <f>+$C$8</f>
        <v>Omaha - MULO</v>
      </c>
      <c r="AN18" s="143" t="e">
        <f>+VLOOKUP($C18,DATA!$E$192:$AS$245,8,FALSE)</f>
        <v>#N/A</v>
      </c>
      <c r="AO18" s="143" t="e">
        <f>+VLOOKUP($C18,DATA!$E$192:$AS$245,18,FALSE)</f>
        <v>#N/A</v>
      </c>
      <c r="AP18" s="143" t="e">
        <f>+VLOOKUP($C18,DATA!$E$192:$AS$245,28,FALSE)</f>
        <v>#N/A</v>
      </c>
      <c r="AQ18" s="143" t="e">
        <f>+VLOOKUP($C18,DATA!$E$192:$AS$245,38,FALSE)</f>
        <v>#N/A</v>
      </c>
    </row>
    <row r="19" spans="2:43" x14ac:dyDescent="0.2">
      <c r="B19" s="44" t="s">
        <v>115</v>
      </c>
      <c r="C19" s="42" t="str">
        <f>+$C$9</f>
        <v>Plains - MULO</v>
      </c>
      <c r="D19" s="46">
        <f>+VLOOKUP($C19,DATA!$E$70:$AS$128,3,FALSE)</f>
        <v>3.5194402551740701E-2</v>
      </c>
      <c r="E19" s="46">
        <f>+VLOOKUP($C19,DATA!$E$70:$AS$128,13,FALSE)</f>
        <v>5.2625156003399398E-2</v>
      </c>
      <c r="F19" s="46">
        <f>+VLOOKUP($C19,DATA!$E$70:$AS$128,23,FALSE)</f>
        <v>5.4965588338983198E-2</v>
      </c>
      <c r="G19" s="46">
        <f>+VLOOKUP($C19,DATA!$E$70:$AS$128,33,FALSE)</f>
        <v>6.05703090643466E-2</v>
      </c>
      <c r="H19" s="44" t="s">
        <v>115</v>
      </c>
      <c r="I19" s="42" t="str">
        <f>+$C$9</f>
        <v>Plains - MULO</v>
      </c>
      <c r="J19" s="143">
        <f>+VLOOKUP($C19,DATA!$E$305:$AS$368,8,FALSE)</f>
        <v>3.3857805720353502</v>
      </c>
      <c r="K19" s="143">
        <f>+VLOOKUP($C19,DATA!$E$305:$AS$368,18,FALSE)</f>
        <v>3.3875732562259802</v>
      </c>
      <c r="L19" s="143">
        <f>+VLOOKUP($C19,DATA!$E$305:$AS$368,28,FALSE)</f>
        <v>3.3818006163515699</v>
      </c>
      <c r="M19" s="143">
        <f>+VLOOKUP($C19,DATA!$E$305:$AS$368,38,FALSE)</f>
        <v>3.4077523896095099</v>
      </c>
      <c r="N19" s="44" t="s">
        <v>115</v>
      </c>
      <c r="O19" s="42" t="str">
        <f>+$C$9</f>
        <v>Plains - MULO</v>
      </c>
      <c r="P19" s="143">
        <f>+VLOOKUP($C19,DATA!$E$133:$AS$191,8,FALSE)</f>
        <v>4.9369652559283796</v>
      </c>
      <c r="Q19" s="143">
        <f>+VLOOKUP($C19,DATA!$E$133:$AS$191,18,FALSE)</f>
        <v>4.8865708480767198</v>
      </c>
      <c r="R19" s="143">
        <f>+VLOOKUP($C19,DATA!$E$133:$AS$191,28,FALSE)</f>
        <v>4.8392986154844797</v>
      </c>
      <c r="S19" s="143">
        <f>+VLOOKUP($C19,DATA!$E$133:$AS$191,38,FALSE)</f>
        <v>4.8827569562139503</v>
      </c>
      <c r="T19" s="44" t="s">
        <v>115</v>
      </c>
      <c r="U19" s="42" t="str">
        <f>+$C$9</f>
        <v>Plains - MULO</v>
      </c>
      <c r="V19" s="143">
        <f>+VLOOKUP($C19,DATA!$E$731:$AS$789,8,FALSE)</f>
        <v>4.59732014602654</v>
      </c>
      <c r="W19" s="143">
        <f>+VLOOKUP($C19,DATA!$E$731:$AS$789,18,FALSE)</f>
        <v>4.5671490731341997</v>
      </c>
      <c r="X19" s="143">
        <f>+VLOOKUP($C19,DATA!$E$731:$AS$789,28,FALSE)</f>
        <v>4.5311696363667497</v>
      </c>
      <c r="Y19" s="143">
        <f>+VLOOKUP($C19,DATA!$E$731:$AS$789,38,FALSE)</f>
        <v>4.5359383961209598</v>
      </c>
      <c r="Z19" s="44" t="s">
        <v>115</v>
      </c>
      <c r="AA19" s="42" t="str">
        <f>+$C$9</f>
        <v>Plains - MULO</v>
      </c>
      <c r="AB19" s="143">
        <f>+VLOOKUP($C19,DATA!$E$790:$AS$848,8,FALSE)</f>
        <v>6.19573448467112</v>
      </c>
      <c r="AC19" s="143">
        <f>+VLOOKUP($C19,DATA!$E$790:$AS$848,18,FALSE)</f>
        <v>6.1442218001782098</v>
      </c>
      <c r="AD19" s="143">
        <f>+VLOOKUP($C19,DATA!$E$790:$AS$848,28,FALSE)</f>
        <v>6.0911049029550002</v>
      </c>
      <c r="AE19" s="143">
        <f>+VLOOKUP($C19,DATA!$E$790:$AS$848,38,FALSE)</f>
        <v>6.1309756621405702</v>
      </c>
      <c r="AF19" s="44" t="s">
        <v>115</v>
      </c>
      <c r="AG19" s="42" t="str">
        <f>+$C$9</f>
        <v>Plains - MULO</v>
      </c>
      <c r="AH19" s="143">
        <f>+VLOOKUP($C19,DATA!$E$246:$AS$304,8,FALSE)</f>
        <v>13.3462284059895</v>
      </c>
      <c r="AI19" s="143">
        <f>+VLOOKUP($C19,DATA!$E$246:$AS$304,18,FALSE)</f>
        <v>13.5269235389909</v>
      </c>
      <c r="AJ19" s="143">
        <f>+VLOOKUP($C19,DATA!$E$246:$AS$304,28,FALSE)</f>
        <v>13.572702644833599</v>
      </c>
      <c r="AK19" s="143">
        <f>+VLOOKUP($C19,DATA!$E$246:$AS$304,38,FALSE)</f>
        <v>13.592427827413299</v>
      </c>
      <c r="AL19" s="44" t="s">
        <v>115</v>
      </c>
      <c r="AM19" s="42" t="str">
        <f>+$C$9</f>
        <v>Plains - MULO</v>
      </c>
      <c r="AN19" s="143">
        <f>+VLOOKUP($C19,DATA!$E$192:$AS$245,8,FALSE)</f>
        <v>57.606459330143601</v>
      </c>
      <c r="AO19" s="143">
        <f>+VLOOKUP($C19,DATA!$E$192:$AS$245,18,FALSE)</f>
        <v>39.9589529590288</v>
      </c>
      <c r="AP19" s="143">
        <f>+VLOOKUP($C19,DATA!$E$192:$AS$245,28,FALSE)</f>
        <v>25.8390133438138</v>
      </c>
      <c r="AQ19" s="143">
        <f>+VLOOKUP($C19,DATA!$E$192:$AS$245,38,FALSE)</f>
        <v>26.328915214619599</v>
      </c>
    </row>
    <row r="20" spans="2:43" x14ac:dyDescent="0.2">
      <c r="C20" s="42" t="s">
        <v>327</v>
      </c>
      <c r="D20" s="46">
        <f>+VLOOKUP($C20,DATA!$E$70:$AS$128,3,FALSE)</f>
        <v>3.4573585996547501E-2</v>
      </c>
      <c r="E20" s="46">
        <f>+VLOOKUP($C20,DATA!$E$70:$AS$128,13,FALSE)</f>
        <v>3.9020328333652002E-2</v>
      </c>
      <c r="F20" s="46">
        <f>+VLOOKUP($C20,DATA!$E$70:$AS$128,23,FALSE)</f>
        <v>3.3960292413734501E-2</v>
      </c>
      <c r="G20" s="46">
        <f>+VLOOKUP($C20,DATA!$E$70:$AS$128,33,FALSE)</f>
        <v>3.0402881427694099E-2</v>
      </c>
      <c r="H20" s="44"/>
      <c r="I20" s="42" t="s">
        <v>327</v>
      </c>
      <c r="J20" s="143">
        <f>+VLOOKUP($C20,DATA!$E$305:$AS$368,8,FALSE)</f>
        <v>3.6457307236826999</v>
      </c>
      <c r="K20" s="143">
        <f>+VLOOKUP($C20,DATA!$E$305:$AS$368,18,FALSE)</f>
        <v>3.6392988519459402</v>
      </c>
      <c r="L20" s="143">
        <f>+VLOOKUP($C20,DATA!$E$305:$AS$368,28,FALSE)</f>
        <v>3.63005201450266</v>
      </c>
      <c r="M20" s="143">
        <f>+VLOOKUP($C20,DATA!$E$305:$AS$368,38,FALSE)</f>
        <v>3.62739404261169</v>
      </c>
      <c r="N20" s="44"/>
      <c r="O20" s="42" t="s">
        <v>327</v>
      </c>
      <c r="P20" s="143">
        <f>+VLOOKUP($C20,DATA!$E$133:$AS$191,8,FALSE)</f>
        <v>4.4875898084751</v>
      </c>
      <c r="Q20" s="143">
        <f>+VLOOKUP($C20,DATA!$E$133:$AS$191,18,FALSE)</f>
        <v>4.4882383931846901</v>
      </c>
      <c r="R20" s="143">
        <f>+VLOOKUP($C20,DATA!$E$133:$AS$191,28,FALSE)</f>
        <v>4.4759916229774301</v>
      </c>
      <c r="S20" s="143">
        <f>+VLOOKUP($C20,DATA!$E$133:$AS$191,38,FALSE)</f>
        <v>4.5160138026887804</v>
      </c>
      <c r="T20" s="44"/>
      <c r="U20" s="42" t="s">
        <v>327</v>
      </c>
      <c r="V20" s="143">
        <f>+VLOOKUP($C20,DATA!$E$731:$AS$789,8,FALSE)</f>
        <v>4.3359709934135999</v>
      </c>
      <c r="W20" s="143">
        <f>+VLOOKUP($C20,DATA!$E$731:$AS$789,18,FALSE)</f>
        <v>4.3761412904127397</v>
      </c>
      <c r="X20" s="143">
        <f>+VLOOKUP($C20,DATA!$E$731:$AS$789,28,FALSE)</f>
        <v>4.3687070898199796</v>
      </c>
      <c r="Y20" s="143">
        <f>+VLOOKUP($C20,DATA!$E$731:$AS$789,38,FALSE)</f>
        <v>4.3672989306666699</v>
      </c>
      <c r="Z20" s="44"/>
      <c r="AA20" s="42" t="s">
        <v>327</v>
      </c>
      <c r="AB20" s="143">
        <f>+VLOOKUP($C20,DATA!$E$790:$AS$848,8,FALSE)</f>
        <v>4.8907366844707303</v>
      </c>
      <c r="AC20" s="143">
        <f>+VLOOKUP($C20,DATA!$E$790:$AS$848,18,FALSE)</f>
        <v>4.7766471921583999</v>
      </c>
      <c r="AD20" s="143">
        <f>+VLOOKUP($C20,DATA!$E$790:$AS$848,28,FALSE)</f>
        <v>4.7549362134268502</v>
      </c>
      <c r="AE20" s="143">
        <f>+VLOOKUP($C20,DATA!$E$790:$AS$848,38,FALSE)</f>
        <v>4.8845805444688697</v>
      </c>
      <c r="AF20" s="44"/>
      <c r="AG20" s="42" t="s">
        <v>327</v>
      </c>
      <c r="AH20" s="143">
        <f>+VLOOKUP($C20,DATA!$E$246:$AS$304,8,FALSE)</f>
        <v>10.7001991767353</v>
      </c>
      <c r="AI20" s="143">
        <f>+VLOOKUP($C20,DATA!$E$246:$AS$304,18,FALSE)</f>
        <v>10.833824329555799</v>
      </c>
      <c r="AJ20" s="143">
        <f>+VLOOKUP($C20,DATA!$E$246:$AS$304,28,FALSE)</f>
        <v>10.944832973047101</v>
      </c>
      <c r="AK20" s="143">
        <f>+VLOOKUP($C20,DATA!$E$246:$AS$304,38,FALSE)</f>
        <v>10.7937915806631</v>
      </c>
      <c r="AL20" s="44"/>
      <c r="AM20" s="42" t="s">
        <v>327</v>
      </c>
      <c r="AN20" s="143">
        <f>+VLOOKUP($C20,DATA!$E$192:$AS$245,8,FALSE)</f>
        <v>23.561302778477302</v>
      </c>
      <c r="AO20" s="143">
        <f>+VLOOKUP($C20,DATA!$E$192:$AS$245,18,FALSE)</f>
        <v>26.4611103205836</v>
      </c>
      <c r="AP20" s="143">
        <f>+VLOOKUP($C20,DATA!$E$192:$AS$245,28,FALSE)</f>
        <v>24.301658280154001</v>
      </c>
      <c r="AQ20" s="143">
        <f>+VLOOKUP($C20,DATA!$E$192:$AS$245,38,FALSE)</f>
        <v>20.268478811965402</v>
      </c>
    </row>
    <row r="21" spans="2:43" x14ac:dyDescent="0.2">
      <c r="H21" s="44"/>
      <c r="N21" s="44"/>
      <c r="T21" s="44"/>
      <c r="Z21" s="44"/>
      <c r="AF21" s="44"/>
      <c r="AL21" s="44"/>
    </row>
    <row r="22" spans="2:43" x14ac:dyDescent="0.2">
      <c r="B22" s="41" t="s">
        <v>158</v>
      </c>
      <c r="D22" s="43" t="s">
        <v>116</v>
      </c>
      <c r="E22" s="43" t="s">
        <v>117</v>
      </c>
      <c r="F22" s="43" t="s">
        <v>118</v>
      </c>
      <c r="G22" s="43" t="s">
        <v>119</v>
      </c>
      <c r="H22" s="41" t="s">
        <v>145</v>
      </c>
      <c r="I22" s="42"/>
      <c r="J22" s="43" t="s">
        <v>116</v>
      </c>
      <c r="K22" s="43" t="s">
        <v>117</v>
      </c>
      <c r="L22" s="43" t="s">
        <v>118</v>
      </c>
      <c r="M22" s="43" t="s">
        <v>119</v>
      </c>
      <c r="N22" s="41" t="s">
        <v>146</v>
      </c>
      <c r="O22" s="42"/>
      <c r="P22" s="43" t="s">
        <v>116</v>
      </c>
      <c r="Q22" s="43" t="s">
        <v>117</v>
      </c>
      <c r="R22" s="43" t="s">
        <v>118</v>
      </c>
      <c r="S22" s="43" t="s">
        <v>119</v>
      </c>
      <c r="T22" s="41" t="s">
        <v>147</v>
      </c>
      <c r="U22" s="42"/>
      <c r="V22" s="43" t="s">
        <v>116</v>
      </c>
      <c r="W22" s="43" t="s">
        <v>117</v>
      </c>
      <c r="X22" s="43" t="s">
        <v>118</v>
      </c>
      <c r="Y22" s="43" t="s">
        <v>119</v>
      </c>
      <c r="Z22" s="41" t="s">
        <v>148</v>
      </c>
      <c r="AA22" s="42"/>
      <c r="AB22" s="43" t="s">
        <v>116</v>
      </c>
      <c r="AC22" s="43" t="s">
        <v>117</v>
      </c>
      <c r="AD22" s="43" t="s">
        <v>118</v>
      </c>
      <c r="AE22" s="43" t="s">
        <v>119</v>
      </c>
      <c r="AF22" s="41" t="s">
        <v>149</v>
      </c>
      <c r="AG22" s="42"/>
      <c r="AH22" s="43" t="s">
        <v>116</v>
      </c>
      <c r="AI22" s="43" t="s">
        <v>117</v>
      </c>
      <c r="AJ22" s="43" t="s">
        <v>118</v>
      </c>
      <c r="AK22" s="43" t="s">
        <v>119</v>
      </c>
      <c r="AL22" s="41" t="s">
        <v>150</v>
      </c>
      <c r="AM22" s="42"/>
      <c r="AN22" s="43" t="s">
        <v>116</v>
      </c>
      <c r="AO22" s="43" t="s">
        <v>117</v>
      </c>
      <c r="AP22" s="43" t="s">
        <v>118</v>
      </c>
      <c r="AQ22" s="43" t="s">
        <v>119</v>
      </c>
    </row>
    <row r="23" spans="2:43" x14ac:dyDescent="0.2">
      <c r="B23" s="44" t="s">
        <v>102</v>
      </c>
      <c r="C23" s="36" t="str">
        <f>+$C$8</f>
        <v>Omaha - MULO</v>
      </c>
      <c r="D23" s="46">
        <f>+VLOOKUP($C23,DATA!$E$70:$AS$128,5,FALSE)</f>
        <v>0.213661792951158</v>
      </c>
      <c r="E23" s="46">
        <f>+VLOOKUP($C23,DATA!$E$70:$AS$128,15,FALSE)</f>
        <v>0.14729270283557899</v>
      </c>
      <c r="F23" s="46">
        <f>+VLOOKUP($C23,DATA!$E$70:$AS$128,25,FALSE)</f>
        <v>0.118881381868922</v>
      </c>
      <c r="G23" s="46">
        <f>+VLOOKUP($C23,DATA!$E$70:$AS$128,35,FALSE)</f>
        <v>8.2469622599315395E-2</v>
      </c>
      <c r="H23" s="44" t="s">
        <v>102</v>
      </c>
      <c r="I23" s="36" t="str">
        <f>+$C$8</f>
        <v>Omaha - MULO</v>
      </c>
      <c r="J23" s="46">
        <f>+VLOOKUP($C23,DATA!$E$305:$AS$368,7,FALSE)</f>
        <v>0.21502362248149801</v>
      </c>
      <c r="K23" s="46">
        <f>+VLOOKUP($C23,DATA!$E$305:$AS$368,17,FALSE)</f>
        <v>0.12732390735235899</v>
      </c>
      <c r="L23" s="46">
        <f>+VLOOKUP($C23,DATA!$E$305:$AS$368,27,FALSE)</f>
        <v>8.8892542127336799E-2</v>
      </c>
      <c r="M23" s="46">
        <f>+VLOOKUP($C23,DATA!$E$305:$AS$368,37,FALSE)</f>
        <v>2.0191178158799498E-2</v>
      </c>
      <c r="N23" s="44" t="s">
        <v>102</v>
      </c>
      <c r="O23" s="36" t="str">
        <f>+$C$8</f>
        <v>Omaha - MULO</v>
      </c>
      <c r="P23" s="46">
        <f>+VLOOKUP($C23,DATA!$E$133:$AS$191,7,FALSE)</f>
        <v>0.30951250607867098</v>
      </c>
      <c r="Q23" s="46">
        <f>+VLOOKUP($C23,DATA!$E$133:$AS$191,17,FALSE)</f>
        <v>0.215311814593666</v>
      </c>
      <c r="R23" s="46">
        <f>+VLOOKUP($C23,DATA!$E$133:$AS$191,27,FALSE)</f>
        <v>0.25539053779931398</v>
      </c>
      <c r="S23" s="46">
        <f>+VLOOKUP($C23,DATA!$E$133:$AS$191,37,FALSE)</f>
        <v>0.267763897116164</v>
      </c>
      <c r="T23" s="44" t="s">
        <v>102</v>
      </c>
      <c r="U23" s="36" t="str">
        <f>+$C$8</f>
        <v>Omaha - MULO</v>
      </c>
      <c r="V23" s="46">
        <f>+VLOOKUP($C23,DATA!$E$731:$AS$789,7,FALSE)</f>
        <v>0.43017348637518599</v>
      </c>
      <c r="W23" s="46">
        <f>+VLOOKUP($C23,DATA!$E$731:$AS$789,17,FALSE)</f>
        <v>0.36076365640963898</v>
      </c>
      <c r="X23" s="46">
        <f>+VLOOKUP($C23,DATA!$E$731:$AS$789,27,FALSE)</f>
        <v>0.219205529040608</v>
      </c>
      <c r="Y23" s="46">
        <f>+VLOOKUP($C23,DATA!$E$731:$AS$789,37,FALSE)</f>
        <v>-3.5157696960911602E-2</v>
      </c>
      <c r="Z23" s="44" t="s">
        <v>102</v>
      </c>
      <c r="AA23" s="36" t="str">
        <f>+$C$8</f>
        <v>Omaha - MULO</v>
      </c>
      <c r="AB23" s="46">
        <f>+VLOOKUP($C23,DATA!$E$790:$AS$848,7,FALSE)</f>
        <v>0.202191307248272</v>
      </c>
      <c r="AC23" s="46">
        <f>+VLOOKUP($C23,DATA!$E$790:$AS$848,17,FALSE)</f>
        <v>9.6041059582821803E-2</v>
      </c>
      <c r="AD23" s="46">
        <f>+VLOOKUP($C23,DATA!$E$790:$AS$848,27,FALSE)</f>
        <v>0.29459697788363598</v>
      </c>
      <c r="AE23" s="46">
        <f>+VLOOKUP($C23,DATA!$E$790:$AS$848,37,FALSE)</f>
        <v>0.79073901654978396</v>
      </c>
      <c r="AF23" s="44" t="s">
        <v>102</v>
      </c>
      <c r="AG23" s="36" t="str">
        <f>+$C$8</f>
        <v>Omaha - MULO</v>
      </c>
      <c r="AH23" s="46">
        <f>+VLOOKUP($C23,DATA!$E$246:$AS$304,7,FALSE)</f>
        <v>-7.5224930323039202E-2</v>
      </c>
      <c r="AI23" s="46">
        <f>+VLOOKUP($C23,DATA!$E$246:$AS$304,17,FALSE)</f>
        <v>0.314586770138712</v>
      </c>
      <c r="AJ23" s="46">
        <f>+VLOOKUP($C23,DATA!$E$246:$AS$304,27,FALSE)</f>
        <v>0.65355169858014295</v>
      </c>
      <c r="AK23" s="46">
        <f>+VLOOKUP($C23,DATA!$E$246:$AS$304,37,FALSE)</f>
        <v>0.87248831816056804</v>
      </c>
      <c r="AL23" s="44" t="s">
        <v>102</v>
      </c>
      <c r="AM23" s="36" t="str">
        <f>+$C$8</f>
        <v>Omaha - MULO</v>
      </c>
      <c r="AN23" s="46" t="e">
        <f>+VLOOKUP($C23,DATA!$E$192:$AS$245,7,FALSE)</f>
        <v>#N/A</v>
      </c>
      <c r="AO23" s="46" t="e">
        <f>+VLOOKUP($C23,DATA!$E$192:$AS$245,17,FALSE)</f>
        <v>#N/A</v>
      </c>
      <c r="AP23" s="46" t="e">
        <f>+VLOOKUP($C23,DATA!$E$192:$AS$245,27,FALSE)</f>
        <v>#N/A</v>
      </c>
      <c r="AQ23" s="46" t="e">
        <f>+VLOOKUP($C23,DATA!$E$192:$AS$245,37,FALSE)</f>
        <v>#N/A</v>
      </c>
    </row>
    <row r="24" spans="2:43" x14ac:dyDescent="0.2">
      <c r="B24" s="44" t="s">
        <v>115</v>
      </c>
      <c r="C24" s="42" t="str">
        <f>+$C$9</f>
        <v>Plains - MULO</v>
      </c>
      <c r="D24" s="46">
        <f>+VLOOKUP($C24,DATA!$E$70:$AS$128,5,FALSE)</f>
        <v>-2.7732574846910399E-2</v>
      </c>
      <c r="E24" s="46">
        <f>+VLOOKUP($C24,DATA!$E$70:$AS$128,15,FALSE)</f>
        <v>1.2801286908111401E-2</v>
      </c>
      <c r="F24" s="46">
        <f>+VLOOKUP($C24,DATA!$E$70:$AS$128,25,FALSE)</f>
        <v>3.8565986715542101E-2</v>
      </c>
      <c r="G24" s="46">
        <f>+VLOOKUP($C24,DATA!$E$70:$AS$128,35,FALSE)</f>
        <v>3.6314879661539297E-2</v>
      </c>
      <c r="H24" s="44" t="s">
        <v>115</v>
      </c>
      <c r="I24" s="42" t="str">
        <f>+$C$9</f>
        <v>Plains - MULO</v>
      </c>
      <c r="J24" s="46">
        <f>+VLOOKUP($C24,DATA!$E$305:$AS$368,7,FALSE)</f>
        <v>-8.34945024342479E-2</v>
      </c>
      <c r="K24" s="46">
        <f>+VLOOKUP($C24,DATA!$E$305:$AS$368,17,FALSE)</f>
        <v>-3.9256458561452302E-2</v>
      </c>
      <c r="L24" s="46">
        <f>+VLOOKUP($C24,DATA!$E$305:$AS$368,27,FALSE)</f>
        <v>1.31665098756291E-2</v>
      </c>
      <c r="M24" s="46">
        <f>+VLOOKUP($C24,DATA!$E$305:$AS$368,37,FALSE)</f>
        <v>-7.1528987597339801E-3</v>
      </c>
      <c r="N24" s="44" t="s">
        <v>115</v>
      </c>
      <c r="O24" s="42" t="str">
        <f>+$C$9</f>
        <v>Plains - MULO</v>
      </c>
      <c r="P24" s="46">
        <f>+VLOOKUP($C24,DATA!$E$133:$AS$191,7,FALSE)</f>
        <v>8.9139745107534696E-2</v>
      </c>
      <c r="Q24" s="46">
        <f>+VLOOKUP($C24,DATA!$E$133:$AS$191,17,FALSE)</f>
        <v>0.118049682462443</v>
      </c>
      <c r="R24" s="46">
        <f>+VLOOKUP($C24,DATA!$E$133:$AS$191,27,FALSE)</f>
        <v>7.6955748096834406E-2</v>
      </c>
      <c r="S24" s="46">
        <f>+VLOOKUP($C24,DATA!$E$133:$AS$191,37,FALSE)</f>
        <v>0.101323121521764</v>
      </c>
      <c r="T24" s="44" t="s">
        <v>115</v>
      </c>
      <c r="U24" s="42" t="str">
        <f>+$C$9</f>
        <v>Plains - MULO</v>
      </c>
      <c r="V24" s="46">
        <f>+VLOOKUP($C24,DATA!$E$731:$AS$789,7,FALSE)</f>
        <v>0.105553517958523</v>
      </c>
      <c r="W24" s="46">
        <f>+VLOOKUP($C24,DATA!$E$731:$AS$789,17,FALSE)</f>
        <v>0.140935869028113</v>
      </c>
      <c r="X24" s="46">
        <f>+VLOOKUP($C24,DATA!$E$731:$AS$789,27,FALSE)</f>
        <v>6.2448016925976797E-2</v>
      </c>
      <c r="Y24" s="46">
        <f>+VLOOKUP($C24,DATA!$E$731:$AS$789,37,FALSE)</f>
        <v>5.9405908740542503E-2</v>
      </c>
      <c r="Z24" s="44" t="s">
        <v>115</v>
      </c>
      <c r="AA24" s="42" t="str">
        <f>+$C$9</f>
        <v>Plains - MULO</v>
      </c>
      <c r="AB24" s="46">
        <f>+VLOOKUP($C24,DATA!$E$790:$AS$848,7,FALSE)</f>
        <v>3.6033766437236402E-2</v>
      </c>
      <c r="AC24" s="46">
        <f>+VLOOKUP($C24,DATA!$E$790:$AS$848,17,FALSE)</f>
        <v>3.9555746480354301E-2</v>
      </c>
      <c r="AD24" s="46">
        <f>+VLOOKUP($C24,DATA!$E$790:$AS$848,27,FALSE)</f>
        <v>0.13832830126828999</v>
      </c>
      <c r="AE24" s="46">
        <f>+VLOOKUP($C24,DATA!$E$790:$AS$848,37,FALSE)</f>
        <v>0.278010011387953</v>
      </c>
      <c r="AF24" s="44" t="s">
        <v>115</v>
      </c>
      <c r="AG24" s="42" t="str">
        <f>+$C$9</f>
        <v>Plains - MULO</v>
      </c>
      <c r="AH24" s="46">
        <f>+VLOOKUP($C24,DATA!$E$246:$AS$304,7,FALSE)</f>
        <v>6.7423234291243694E-2</v>
      </c>
      <c r="AI24" s="46">
        <f>+VLOOKUP($C24,DATA!$E$246:$AS$304,17,FALSE)</f>
        <v>9.3729808553296198E-2</v>
      </c>
      <c r="AJ24" s="46">
        <f>+VLOOKUP($C24,DATA!$E$246:$AS$304,27,FALSE)</f>
        <v>0.13828037156093501</v>
      </c>
      <c r="AK24" s="46">
        <f>+VLOOKUP($C24,DATA!$E$246:$AS$304,37,FALSE)</f>
        <v>0.21558344223678899</v>
      </c>
      <c r="AL24" s="44" t="s">
        <v>115</v>
      </c>
      <c r="AM24" s="42" t="str">
        <f>+$C$9</f>
        <v>Plains - MULO</v>
      </c>
      <c r="AN24" s="46">
        <f>+VLOOKUP($C24,DATA!$E$192:$AS$245,7,FALSE)</f>
        <v>0.72992822567184101</v>
      </c>
      <c r="AO24" s="46">
        <f>+VLOOKUP($C24,DATA!$E$192:$AS$245,17,FALSE)</f>
        <v>1.1074273144945299</v>
      </c>
      <c r="AP24" s="46">
        <f>+VLOOKUP($C24,DATA!$E$192:$AS$245,27,FALSE)</f>
        <v>1.14861399931356</v>
      </c>
      <c r="AQ24" s="46">
        <f>+VLOOKUP($C24,DATA!$E$192:$AS$245,37,FALSE)</f>
        <v>0.87138960941474697</v>
      </c>
    </row>
    <row r="25" spans="2:43" x14ac:dyDescent="0.2">
      <c r="B25" s="48"/>
      <c r="C25" s="42" t="s">
        <v>327</v>
      </c>
      <c r="D25" s="46">
        <f>+VLOOKUP($C25,DATA!$E$70:$AS$128,5,FALSE)</f>
        <v>1.32889737694035E-2</v>
      </c>
      <c r="E25" s="46">
        <f>+VLOOKUP($C25,DATA!$E$70:$AS$128,15,FALSE)</f>
        <v>2.89879035642319E-2</v>
      </c>
      <c r="F25" s="46">
        <f>+VLOOKUP($C25,DATA!$E$70:$AS$128,25,FALSE)</f>
        <v>2.6615975970114801E-2</v>
      </c>
      <c r="G25" s="46">
        <f>+VLOOKUP($C25,DATA!$E$70:$AS$128,35,FALSE)</f>
        <v>2.8886944171511601E-2</v>
      </c>
      <c r="H25" s="48"/>
      <c r="I25" s="42" t="s">
        <v>327</v>
      </c>
      <c r="J25" s="46">
        <f>+VLOOKUP($C25,DATA!$E$305:$AS$368,7,FALSE)</f>
        <v>-4.2347294579962398E-2</v>
      </c>
      <c r="K25" s="46">
        <f>+VLOOKUP($C25,DATA!$E$305:$AS$368,17,FALSE)</f>
        <v>-2.1120390737482099E-2</v>
      </c>
      <c r="L25" s="46">
        <f>+VLOOKUP($C25,DATA!$E$305:$AS$368,27,FALSE)</f>
        <v>-1.5596791528375901E-2</v>
      </c>
      <c r="M25" s="46">
        <f>+VLOOKUP($C25,DATA!$E$305:$AS$368,37,FALSE)</f>
        <v>-1.28825119145383E-2</v>
      </c>
      <c r="N25" s="48"/>
      <c r="O25" s="42" t="s">
        <v>327</v>
      </c>
      <c r="P25" s="46">
        <f>+VLOOKUP($C25,DATA!$E$133:$AS$191,7,FALSE)</f>
        <v>8.0538509929520705E-2</v>
      </c>
      <c r="Q25" s="46">
        <f>+VLOOKUP($C25,DATA!$E$133:$AS$191,17,FALSE)</f>
        <v>8.15269093181724E-2</v>
      </c>
      <c r="R25" s="46">
        <f>+VLOOKUP($C25,DATA!$E$133:$AS$191,27,FALSE)</f>
        <v>6.2467002079397101E-2</v>
      </c>
      <c r="S25" s="46">
        <f>+VLOOKUP($C25,DATA!$E$133:$AS$191,37,FALSE)</f>
        <v>5.6889459089262802E-2</v>
      </c>
      <c r="T25" s="48"/>
      <c r="U25" s="42" t="s">
        <v>327</v>
      </c>
      <c r="V25" s="46">
        <f>+VLOOKUP($C25,DATA!$E$731:$AS$789,7,FALSE)</f>
        <v>8.7531922847704405E-2</v>
      </c>
      <c r="W25" s="46">
        <f>+VLOOKUP($C25,DATA!$E$731:$AS$789,17,FALSE)</f>
        <v>3.9709278174252002E-2</v>
      </c>
      <c r="X25" s="46">
        <f>+VLOOKUP($C25,DATA!$E$731:$AS$789,27,FALSE)</f>
        <v>4.3026739639377698E-3</v>
      </c>
      <c r="Y25" s="46">
        <f>+VLOOKUP($C25,DATA!$E$731:$AS$789,37,FALSE)</f>
        <v>-5.5770973838610103E-3</v>
      </c>
      <c r="Z25" s="48"/>
      <c r="AA25" s="42" t="s">
        <v>327</v>
      </c>
      <c r="AB25" s="46">
        <f>+VLOOKUP($C25,DATA!$E$790:$AS$848,7,FALSE)</f>
        <v>6.06043871513074E-2</v>
      </c>
      <c r="AC25" s="46">
        <f>+VLOOKUP($C25,DATA!$E$790:$AS$848,17,FALSE)</f>
        <v>0.21955811967691999</v>
      </c>
      <c r="AD25" s="46">
        <f>+VLOOKUP($C25,DATA!$E$790:$AS$848,27,FALSE)</f>
        <v>0.27355496900594301</v>
      </c>
      <c r="AE25" s="46">
        <f>+VLOOKUP($C25,DATA!$E$790:$AS$848,37,FALSE)</f>
        <v>0.27307773323235501</v>
      </c>
      <c r="AF25" s="48"/>
      <c r="AG25" s="42" t="s">
        <v>327</v>
      </c>
      <c r="AH25" s="46">
        <f>+VLOOKUP($C25,DATA!$E$246:$AS$304,7,FALSE)</f>
        <v>5.6533563645899197E-2</v>
      </c>
      <c r="AI25" s="46">
        <f>+VLOOKUP($C25,DATA!$E$246:$AS$304,17,FALSE)</f>
        <v>7.0357068617039803E-2</v>
      </c>
      <c r="AJ25" s="46">
        <f>+VLOOKUP($C25,DATA!$E$246:$AS$304,27,FALSE)</f>
        <v>7.7168974142590205E-2</v>
      </c>
      <c r="AK25" s="46">
        <f>+VLOOKUP($C25,DATA!$E$246:$AS$304,37,FALSE)</f>
        <v>0.11556484785617301</v>
      </c>
      <c r="AL25" s="48"/>
      <c r="AM25" s="42" t="s">
        <v>327</v>
      </c>
      <c r="AN25" s="46">
        <f>+VLOOKUP($C25,DATA!$E$192:$AS$245,7,FALSE)</f>
        <v>0.30734103802136797</v>
      </c>
      <c r="AO25" s="46">
        <f>+VLOOKUP($C25,DATA!$E$192:$AS$245,17,FALSE)</f>
        <v>0.45923592148271702</v>
      </c>
      <c r="AP25" s="46">
        <f>+VLOOKUP($C25,DATA!$E$192:$AS$245,27,FALSE)</f>
        <v>0.40052685233059598</v>
      </c>
      <c r="AQ25" s="46">
        <f>+VLOOKUP($C25,DATA!$E$192:$AS$245,37,FALSE)</f>
        <v>0.298564657297615</v>
      </c>
    </row>
    <row r="26" spans="2:43" x14ac:dyDescent="0.2">
      <c r="H26" s="44"/>
      <c r="N26" s="44"/>
      <c r="T26" s="44"/>
      <c r="Z26" s="44"/>
      <c r="AF26" s="44"/>
      <c r="AL26" s="44"/>
    </row>
    <row r="27" spans="2:43" x14ac:dyDescent="0.2">
      <c r="B27" s="41" t="s">
        <v>137</v>
      </c>
      <c r="D27" s="43" t="s">
        <v>116</v>
      </c>
      <c r="E27" s="43" t="s">
        <v>117</v>
      </c>
      <c r="F27" s="43" t="s">
        <v>118</v>
      </c>
      <c r="G27" s="43" t="s">
        <v>119</v>
      </c>
      <c r="H27" s="41" t="s">
        <v>151</v>
      </c>
      <c r="I27" s="42"/>
      <c r="J27" s="43" t="s">
        <v>116</v>
      </c>
      <c r="K27" s="43" t="s">
        <v>117</v>
      </c>
      <c r="L27" s="43" t="s">
        <v>118</v>
      </c>
      <c r="M27" s="43" t="s">
        <v>119</v>
      </c>
      <c r="N27" s="41" t="s">
        <v>152</v>
      </c>
      <c r="O27" s="42"/>
      <c r="P27" s="43" t="s">
        <v>116</v>
      </c>
      <c r="Q27" s="43" t="s">
        <v>117</v>
      </c>
      <c r="R27" s="43" t="s">
        <v>118</v>
      </c>
      <c r="S27" s="43" t="s">
        <v>119</v>
      </c>
      <c r="T27" s="41" t="s">
        <v>153</v>
      </c>
      <c r="U27" s="42"/>
      <c r="V27" s="43" t="s">
        <v>116</v>
      </c>
      <c r="W27" s="43" t="s">
        <v>117</v>
      </c>
      <c r="X27" s="43" t="s">
        <v>118</v>
      </c>
      <c r="Y27" s="43" t="s">
        <v>119</v>
      </c>
      <c r="Z27" s="41" t="s">
        <v>154</v>
      </c>
      <c r="AA27" s="42"/>
      <c r="AB27" s="43" t="s">
        <v>116</v>
      </c>
      <c r="AC27" s="43" t="s">
        <v>117</v>
      </c>
      <c r="AD27" s="43" t="s">
        <v>118</v>
      </c>
      <c r="AE27" s="43" t="s">
        <v>119</v>
      </c>
      <c r="AF27" s="41" t="s">
        <v>155</v>
      </c>
      <c r="AG27" s="42"/>
      <c r="AH27" s="43" t="s">
        <v>116</v>
      </c>
      <c r="AI27" s="43" t="s">
        <v>117</v>
      </c>
      <c r="AJ27" s="43" t="s">
        <v>118</v>
      </c>
      <c r="AK27" s="43" t="s">
        <v>119</v>
      </c>
      <c r="AL27" s="41" t="s">
        <v>156</v>
      </c>
      <c r="AM27" s="42"/>
      <c r="AN27" s="43" t="s">
        <v>116</v>
      </c>
      <c r="AO27" s="43" t="s">
        <v>117</v>
      </c>
      <c r="AP27" s="43" t="s">
        <v>118</v>
      </c>
      <c r="AQ27" s="43" t="s">
        <v>119</v>
      </c>
    </row>
    <row r="28" spans="2:43" x14ac:dyDescent="0.2">
      <c r="B28" s="44" t="s">
        <v>102</v>
      </c>
      <c r="C28" s="36" t="str">
        <f>+$C$8</f>
        <v>Omaha - MULO</v>
      </c>
      <c r="D28" s="47">
        <f>+VLOOKUP($C28,DATA!$E$70:$AS$128,8,FALSE)</f>
        <v>4.17269517501376</v>
      </c>
      <c r="E28" s="47">
        <f>+VLOOKUP($C28,DATA!$E$70:$AS$128,18,FALSE)</f>
        <v>4.2027316659191802</v>
      </c>
      <c r="F28" s="47">
        <f>+VLOOKUP($C28,DATA!$E$70:$AS$128,28,FALSE)</f>
        <v>4.1913633490752904</v>
      </c>
      <c r="G28" s="47">
        <f>+VLOOKUP($C28,DATA!$E$70:$AS$128,38,FALSE)</f>
        <v>4.2135430604646897</v>
      </c>
      <c r="H28" s="44" t="s">
        <v>102</v>
      </c>
      <c r="I28" s="36" t="str">
        <f>+$C$8</f>
        <v>Omaha - MULO</v>
      </c>
      <c r="J28" s="143">
        <f>+VLOOKUP($C28,DATA!$E$305:$AS$368,10,FALSE)</f>
        <v>2.3162863899078898</v>
      </c>
      <c r="K28" s="143">
        <f>+VLOOKUP($C28,DATA!$E$305:$AS$368,20,FALSE)</f>
        <v>2.3493524987950098</v>
      </c>
      <c r="L28" s="143">
        <f>+VLOOKUP($C28,DATA!$E$305:$AS$368,30,FALSE)</f>
        <v>2.34599261643613</v>
      </c>
      <c r="M28" s="143">
        <f>+VLOOKUP($C28,DATA!$E$305:$AS$368,40,FALSE)</f>
        <v>2.3413974544984901</v>
      </c>
      <c r="N28" s="44" t="s">
        <v>102</v>
      </c>
      <c r="O28" s="36" t="str">
        <f>+$C$8</f>
        <v>Omaha - MULO</v>
      </c>
      <c r="P28" s="143">
        <f>+VLOOKUP($C28,DATA!$E$133:$AS$191,10,FALSE)</f>
        <v>2.8915313484491598</v>
      </c>
      <c r="Q28" s="143">
        <f>+VLOOKUP($C28,DATA!$E$133:$AS$191,20,FALSE)</f>
        <v>2.9113666236099398</v>
      </c>
      <c r="R28" s="143">
        <f>+VLOOKUP($C28,DATA!$E$133:$AS$191,30,FALSE)</f>
        <v>2.9077724251614101</v>
      </c>
      <c r="S28" s="143">
        <f>+VLOOKUP($C28,DATA!$E$133:$AS$191,40,FALSE)</f>
        <v>2.9075891996236698</v>
      </c>
      <c r="T28" s="44" t="s">
        <v>102</v>
      </c>
      <c r="U28" s="36" t="str">
        <f>+$C$8</f>
        <v>Omaha - MULO</v>
      </c>
      <c r="V28" s="143">
        <f>+VLOOKUP($C28,DATA!$E$731:$AS$789,10,FALSE)</f>
        <v>2.7293257128013502</v>
      </c>
      <c r="W28" s="143">
        <f>+VLOOKUP($C28,DATA!$E$731:$AS$789,20,FALSE)</f>
        <v>2.74814991730487</v>
      </c>
      <c r="X28" s="143">
        <f>+VLOOKUP($C28,DATA!$E$731:$AS$789,30,FALSE)</f>
        <v>2.75280251927127</v>
      </c>
      <c r="Y28" s="143">
        <f>+VLOOKUP($C28,DATA!$E$731:$AS$789,40,FALSE)</f>
        <v>2.71041525564321</v>
      </c>
      <c r="Z28" s="44" t="s">
        <v>102</v>
      </c>
      <c r="AA28" s="36" t="str">
        <f>+$C$8</f>
        <v>Omaha - MULO</v>
      </c>
      <c r="AB28" s="143">
        <f>+VLOOKUP($C28,DATA!$E$790:$AS$848,10,FALSE)</f>
        <v>3.0631639337354701</v>
      </c>
      <c r="AC28" s="143">
        <f>+VLOOKUP($C28,DATA!$E$790:$AS$848,20,FALSE)</f>
        <v>3.0775299702990102</v>
      </c>
      <c r="AD28" s="143">
        <f>+VLOOKUP($C28,DATA!$E$790:$AS$848,30,FALSE)</f>
        <v>3.0659039403658501</v>
      </c>
      <c r="AE28" s="143">
        <f>+VLOOKUP($C28,DATA!$E$790:$AS$848,40,FALSE)</f>
        <v>3.0909997686561801</v>
      </c>
      <c r="AF28" s="44" t="s">
        <v>102</v>
      </c>
      <c r="AG28" s="36" t="str">
        <f>+$C$8</f>
        <v>Omaha - MULO</v>
      </c>
      <c r="AH28" s="143">
        <f>+VLOOKUP($C28,DATA!$E$246:$AS$304,10,FALSE)</f>
        <v>4.1523198097064302</v>
      </c>
      <c r="AI28" s="143">
        <f>+VLOOKUP($C28,DATA!$E$246:$AS$304,20,FALSE)</f>
        <v>4.1456442523809098</v>
      </c>
      <c r="AJ28" s="143">
        <f>+VLOOKUP($C28,DATA!$E$246:$AS$304,30,FALSE)</f>
        <v>4.1352245975368298</v>
      </c>
      <c r="AK28" s="143">
        <f>+VLOOKUP($C28,DATA!$E$246:$AS$304,40,FALSE)</f>
        <v>4.1495451673356802</v>
      </c>
      <c r="AL28" s="44" t="s">
        <v>102</v>
      </c>
      <c r="AM28" s="36" t="str">
        <f>+$C$8</f>
        <v>Omaha - MULO</v>
      </c>
      <c r="AN28" s="143" t="e">
        <f>+VLOOKUP($C28,DATA!$E$192:$AS$245,10,FALSE)</f>
        <v>#N/A</v>
      </c>
      <c r="AO28" s="143" t="e">
        <f>+VLOOKUP($C28,DATA!$E$192:$AS$245,20,FALSE)</f>
        <v>#N/A</v>
      </c>
      <c r="AP28" s="143" t="e">
        <f>+VLOOKUP($C28,DATA!$E$192:$AS$245,30,FALSE)</f>
        <v>#N/A</v>
      </c>
      <c r="AQ28" s="143" t="e">
        <f>+VLOOKUP($C28,DATA!$E$192:$AS$245,40,FALSE)</f>
        <v>#N/A</v>
      </c>
    </row>
    <row r="29" spans="2:43" x14ac:dyDescent="0.2">
      <c r="B29" s="44" t="s">
        <v>115</v>
      </c>
      <c r="C29" s="42" t="str">
        <f>+$C$9</f>
        <v>Plains - MULO</v>
      </c>
      <c r="D29" s="47">
        <f>+VLOOKUP($C29,DATA!$E$70:$AS$128,8,FALSE)</f>
        <v>3.8759759958397999</v>
      </c>
      <c r="E29" s="47">
        <f>+VLOOKUP($C29,DATA!$E$70:$AS$128,18,FALSE)</f>
        <v>3.8767936753016801</v>
      </c>
      <c r="F29" s="47">
        <f>+VLOOKUP($C29,DATA!$E$70:$AS$128,28,FALSE)</f>
        <v>3.8582142281619398</v>
      </c>
      <c r="G29" s="47">
        <f>+VLOOKUP($C29,DATA!$E$70:$AS$128,38,FALSE)</f>
        <v>3.879686933746</v>
      </c>
      <c r="H29" s="44" t="s">
        <v>115</v>
      </c>
      <c r="I29" s="42" t="str">
        <f>+$C$9</f>
        <v>Plains - MULO</v>
      </c>
      <c r="J29" s="143">
        <f>+VLOOKUP($C29,DATA!$E$305:$AS$368,10,FALSE)</f>
        <v>2.0385441958825798</v>
      </c>
      <c r="K29" s="143">
        <f>+VLOOKUP($C29,DATA!$E$305:$AS$368,20,FALSE)</f>
        <v>2.0556250654142301</v>
      </c>
      <c r="L29" s="143">
        <f>+VLOOKUP($C29,DATA!$E$305:$AS$368,30,FALSE)</f>
        <v>2.0533711636546799</v>
      </c>
      <c r="M29" s="143">
        <f>+VLOOKUP($C29,DATA!$E$305:$AS$368,40,FALSE)</f>
        <v>2.0769693672040299</v>
      </c>
      <c r="N29" s="44" t="s">
        <v>115</v>
      </c>
      <c r="O29" s="42" t="str">
        <f>+$C$9</f>
        <v>Plains - MULO</v>
      </c>
      <c r="P29" s="143">
        <f>+VLOOKUP($C29,DATA!$E$133:$AS$191,10,FALSE)</f>
        <v>2.7782836087794198</v>
      </c>
      <c r="Q29" s="143">
        <f>+VLOOKUP($C29,DATA!$E$133:$AS$191,20,FALSE)</f>
        <v>2.73770437362051</v>
      </c>
      <c r="R29" s="143">
        <f>+VLOOKUP($C29,DATA!$E$133:$AS$191,30,FALSE)</f>
        <v>2.6900044714339799</v>
      </c>
      <c r="S29" s="143">
        <f>+VLOOKUP($C29,DATA!$E$133:$AS$191,40,FALSE)</f>
        <v>2.6668059693963801</v>
      </c>
      <c r="T29" s="44" t="s">
        <v>115</v>
      </c>
      <c r="U29" s="42" t="str">
        <f>+$C$9</f>
        <v>Plains - MULO</v>
      </c>
      <c r="V29" s="143">
        <f>+VLOOKUP($C29,DATA!$E$731:$AS$789,10,FALSE)</f>
        <v>2.62752365870382</v>
      </c>
      <c r="W29" s="143">
        <f>+VLOOKUP($C29,DATA!$E$731:$AS$789,20,FALSE)</f>
        <v>2.5825724496874698</v>
      </c>
      <c r="X29" s="143">
        <f>+VLOOKUP($C29,DATA!$E$731:$AS$789,30,FALSE)</f>
        <v>2.5331235985290501</v>
      </c>
      <c r="Y29" s="143">
        <f>+VLOOKUP($C29,DATA!$E$731:$AS$789,40,FALSE)</f>
        <v>2.4935590637282399</v>
      </c>
      <c r="Z29" s="44" t="s">
        <v>115</v>
      </c>
      <c r="AA29" s="42" t="str">
        <f>+$C$9</f>
        <v>Plains - MULO</v>
      </c>
      <c r="AB29" s="143">
        <f>+VLOOKUP($C29,DATA!$E$790:$AS$848,10,FALSE)</f>
        <v>3.2987909311078401</v>
      </c>
      <c r="AC29" s="143">
        <f>+VLOOKUP($C29,DATA!$E$790:$AS$848,20,FALSE)</f>
        <v>3.3216565774601898</v>
      </c>
      <c r="AD29" s="143">
        <f>+VLOOKUP($C29,DATA!$E$790:$AS$848,30,FALSE)</f>
        <v>3.30942393143081</v>
      </c>
      <c r="AE29" s="143">
        <f>+VLOOKUP($C29,DATA!$E$790:$AS$848,40,FALSE)</f>
        <v>3.2721545805494698</v>
      </c>
      <c r="AF29" s="44" t="s">
        <v>115</v>
      </c>
      <c r="AG29" s="42" t="str">
        <f>+$C$9</f>
        <v>Plains - MULO</v>
      </c>
      <c r="AH29" s="143">
        <f>+VLOOKUP($C29,DATA!$E$246:$AS$304,10,FALSE)</f>
        <v>4.0609910249398702</v>
      </c>
      <c r="AI29" s="143">
        <f>+VLOOKUP($C29,DATA!$E$246:$AS$304,20,FALSE)</f>
        <v>4.0812286806672002</v>
      </c>
      <c r="AJ29" s="143">
        <f>+VLOOKUP($C29,DATA!$E$246:$AS$304,30,FALSE)</f>
        <v>4.0945580861415696</v>
      </c>
      <c r="AK29" s="143">
        <f>+VLOOKUP($C29,DATA!$E$246:$AS$304,40,FALSE)</f>
        <v>4.1064306492965601</v>
      </c>
      <c r="AL29" s="44" t="s">
        <v>115</v>
      </c>
      <c r="AM29" s="42" t="str">
        <f>+$C$9</f>
        <v>Plains - MULO</v>
      </c>
      <c r="AN29" s="143">
        <f>+VLOOKUP($C29,DATA!$E$192:$AS$245,10,FALSE)</f>
        <v>4.6467580084909299</v>
      </c>
      <c r="AO29" s="143">
        <f>+VLOOKUP($C29,DATA!$E$192:$AS$245,20,FALSE)</f>
        <v>4.4330819346475696</v>
      </c>
      <c r="AP29" s="143">
        <f>+VLOOKUP($C29,DATA!$E$192:$AS$245,30,FALSE)</f>
        <v>4.3244286166210903</v>
      </c>
      <c r="AQ29" s="143">
        <f>+VLOOKUP($C29,DATA!$E$192:$AS$245,40,FALSE)</f>
        <v>4.4177623075757397</v>
      </c>
    </row>
    <row r="30" spans="2:43" x14ac:dyDescent="0.2">
      <c r="C30" s="42" t="s">
        <v>327</v>
      </c>
      <c r="D30" s="47">
        <f>+VLOOKUP($C30,DATA!$E$70:$AS$128,8,FALSE)</f>
        <v>3.9974269984810702</v>
      </c>
      <c r="E30" s="47">
        <f>+VLOOKUP($C30,DATA!$E$70:$AS$128,18,FALSE)</f>
        <v>3.9923164027764599</v>
      </c>
      <c r="F30" s="47">
        <f>+VLOOKUP($C30,DATA!$E$70:$AS$128,28,FALSE)</f>
        <v>3.9787047897312702</v>
      </c>
      <c r="G30" s="47">
        <f>+VLOOKUP($C30,DATA!$E$70:$AS$128,38,FALSE)</f>
        <v>3.9759091185656099</v>
      </c>
      <c r="H30" s="44"/>
      <c r="I30" s="42" t="s">
        <v>327</v>
      </c>
      <c r="J30" s="143">
        <f>+VLOOKUP($C30,DATA!$E$305:$AS$368,10,FALSE)</f>
        <v>2.2419442901520701</v>
      </c>
      <c r="K30" s="143">
        <f>+VLOOKUP($C30,DATA!$E$305:$AS$368,20,FALSE)</f>
        <v>2.2449501132973202</v>
      </c>
      <c r="L30" s="143">
        <f>+VLOOKUP($C30,DATA!$E$305:$AS$368,30,FALSE)</f>
        <v>2.2462244516845402</v>
      </c>
      <c r="M30" s="143">
        <f>+VLOOKUP($C30,DATA!$E$305:$AS$368,40,FALSE)</f>
        <v>2.2307539147573499</v>
      </c>
      <c r="N30" s="44"/>
      <c r="O30" s="42" t="s">
        <v>327</v>
      </c>
      <c r="P30" s="143">
        <f>+VLOOKUP($C30,DATA!$E$133:$AS$191,10,FALSE)</f>
        <v>2.5811825658851499</v>
      </c>
      <c r="Q30" s="143">
        <f>+VLOOKUP($C30,DATA!$E$133:$AS$191,20,FALSE)</f>
        <v>2.5859669550087698</v>
      </c>
      <c r="R30" s="143">
        <f>+VLOOKUP($C30,DATA!$E$133:$AS$191,30,FALSE)</f>
        <v>2.5723665312391999</v>
      </c>
      <c r="S30" s="143">
        <f>+VLOOKUP($C30,DATA!$E$133:$AS$191,40,FALSE)</f>
        <v>2.5769097767149498</v>
      </c>
      <c r="T30" s="44"/>
      <c r="U30" s="42" t="s">
        <v>327</v>
      </c>
      <c r="V30" s="143">
        <f>+VLOOKUP($C30,DATA!$E$731:$AS$789,10,FALSE)</f>
        <v>2.4324468496336902</v>
      </c>
      <c r="W30" s="143">
        <f>+VLOOKUP($C30,DATA!$E$731:$AS$789,20,FALSE)</f>
        <v>2.4608986848819798</v>
      </c>
      <c r="X30" s="143">
        <f>+VLOOKUP($C30,DATA!$E$731:$AS$789,30,FALSE)</f>
        <v>2.4468999163823502</v>
      </c>
      <c r="Y30" s="143">
        <f>+VLOOKUP($C30,DATA!$E$731:$AS$789,40,FALSE)</f>
        <v>2.4324216666727101</v>
      </c>
      <c r="Z30" s="44"/>
      <c r="AA30" s="42" t="s">
        <v>327</v>
      </c>
      <c r="AB30" s="143">
        <f>+VLOOKUP($C30,DATA!$E$790:$AS$848,10,FALSE)</f>
        <v>3.0159047682087698</v>
      </c>
      <c r="AC30" s="143">
        <f>+VLOOKUP($C30,DATA!$E$790:$AS$848,20,FALSE)</f>
        <v>2.9379116547465598</v>
      </c>
      <c r="AD30" s="143">
        <f>+VLOOKUP($C30,DATA!$E$790:$AS$848,30,FALSE)</f>
        <v>2.9314388005192602</v>
      </c>
      <c r="AE30" s="143">
        <f>+VLOOKUP($C30,DATA!$E$790:$AS$848,40,FALSE)</f>
        <v>2.96751034877484</v>
      </c>
      <c r="AF30" s="44"/>
      <c r="AG30" s="42" t="s">
        <v>327</v>
      </c>
      <c r="AH30" s="143">
        <f>+VLOOKUP($C30,DATA!$E$246:$AS$304,10,FALSE)</f>
        <v>3.6293683392115201</v>
      </c>
      <c r="AI30" s="143">
        <f>+VLOOKUP($C30,DATA!$E$246:$AS$304,20,FALSE)</f>
        <v>3.65869322447239</v>
      </c>
      <c r="AJ30" s="143">
        <f>+VLOOKUP($C30,DATA!$E$246:$AS$304,30,FALSE)</f>
        <v>3.6714892988330199</v>
      </c>
      <c r="AK30" s="143">
        <f>+VLOOKUP($C30,DATA!$E$246:$AS$304,40,FALSE)</f>
        <v>3.6438266824224002</v>
      </c>
      <c r="AL30" s="44"/>
      <c r="AM30" s="42" t="s">
        <v>327</v>
      </c>
      <c r="AN30" s="143">
        <f>+VLOOKUP($C30,DATA!$E$192:$AS$245,10,FALSE)</f>
        <v>3.0222800795071101</v>
      </c>
      <c r="AO30" s="143">
        <f>+VLOOKUP($C30,DATA!$E$192:$AS$245,20,FALSE)</f>
        <v>3.0087888146121098</v>
      </c>
      <c r="AP30" s="143">
        <f>+VLOOKUP($C30,DATA!$E$192:$AS$245,30,FALSE)</f>
        <v>3.0154740705200802</v>
      </c>
      <c r="AQ30" s="143">
        <f>+VLOOKUP($C30,DATA!$E$192:$AS$245,40,FALSE)</f>
        <v>3.1285600177994599</v>
      </c>
    </row>
    <row r="31" spans="2:43" x14ac:dyDescent="0.2">
      <c r="H31" s="44"/>
      <c r="N31" s="44"/>
      <c r="T31" s="44"/>
      <c r="Z31" s="44"/>
      <c r="AF31" s="44"/>
      <c r="AL31" s="44"/>
    </row>
    <row r="32" spans="2:43" x14ac:dyDescent="0.2">
      <c r="B32" s="41" t="s">
        <v>122</v>
      </c>
      <c r="D32" s="43" t="s">
        <v>116</v>
      </c>
      <c r="E32" s="43" t="s">
        <v>117</v>
      </c>
      <c r="F32" s="43" t="s">
        <v>118</v>
      </c>
      <c r="G32" s="43" t="s">
        <v>119</v>
      </c>
      <c r="H32" s="41"/>
      <c r="N32" s="41"/>
      <c r="T32" s="41"/>
      <c r="Z32" s="41"/>
      <c r="AF32" s="41"/>
      <c r="AL32" s="41"/>
    </row>
    <row r="33" spans="2:65" x14ac:dyDescent="0.2">
      <c r="B33" s="44" t="s">
        <v>102</v>
      </c>
      <c r="C33" s="36" t="str">
        <f>+$C$8</f>
        <v>Omaha - MULO</v>
      </c>
      <c r="D33" s="46">
        <f>+VLOOKUP($C33,DATA!$E$70:$AS$128,7,FALSE)</f>
        <v>0.22212965646267999</v>
      </c>
      <c r="E33" s="46">
        <f>+VLOOKUP($C33,DATA!$E$70:$AS$128,17,FALSE)</f>
        <v>0.142006730370554</v>
      </c>
      <c r="F33" s="46">
        <f>+VLOOKUP($C33,DATA!$E$70:$AS$128,27,FALSE)</f>
        <v>0.122633889327178</v>
      </c>
      <c r="G33" s="46">
        <f>+VLOOKUP($C33,DATA!$E$70:$AS$128,37,FALSE)</f>
        <v>8.1945953612204497E-2</v>
      </c>
      <c r="H33" s="44"/>
      <c r="N33" s="44"/>
      <c r="T33" s="44"/>
      <c r="Z33" s="44"/>
      <c r="AF33" s="44"/>
      <c r="AL33" s="44"/>
    </row>
    <row r="34" spans="2:65" x14ac:dyDescent="0.2">
      <c r="B34" s="44" t="s">
        <v>115</v>
      </c>
      <c r="C34" s="42" t="str">
        <f>+$C$9</f>
        <v>Plains - MULO</v>
      </c>
      <c r="D34" s="46">
        <f>+VLOOKUP($C34,DATA!$E$70:$AS$128,7,FALSE)</f>
        <v>-4.4232352767496402E-2</v>
      </c>
      <c r="E34" s="46">
        <f>+VLOOKUP($C34,DATA!$E$70:$AS$128,17,FALSE)</f>
        <v>-2.5121204886021098E-3</v>
      </c>
      <c r="F34" s="46">
        <f>+VLOOKUP($C34,DATA!$E$70:$AS$128,27,FALSE)</f>
        <v>2.9535971979289401E-2</v>
      </c>
      <c r="G34" s="46">
        <f>+VLOOKUP($C34,DATA!$E$70:$AS$128,37,FALSE)</f>
        <v>2.38303378599161E-2</v>
      </c>
      <c r="H34" s="44"/>
      <c r="N34" s="44"/>
      <c r="T34" s="44"/>
      <c r="Z34" s="44"/>
      <c r="AF34" s="44"/>
      <c r="AL34" s="44"/>
    </row>
    <row r="35" spans="2:65" x14ac:dyDescent="0.2">
      <c r="C35" s="42" t="s">
        <v>327</v>
      </c>
      <c r="D35" s="46">
        <f>+VLOOKUP($C35,DATA!$E$70:$AS$128,7,FALSE)</f>
        <v>-4.2229835101165103E-3</v>
      </c>
      <c r="E35" s="46">
        <f>+VLOOKUP($C35,DATA!$E$70:$AS$128,17,FALSE)</f>
        <v>1.11723656017711E-2</v>
      </c>
      <c r="F35" s="46">
        <f>+VLOOKUP($C35,DATA!$E$70:$AS$128,27,FALSE)</f>
        <v>9.9600818491155894E-3</v>
      </c>
      <c r="G35" s="46">
        <f>+VLOOKUP($C35,DATA!$E$70:$AS$128,37,FALSE)</f>
        <v>8.7076441510144393E-3</v>
      </c>
      <c r="H35" s="44"/>
      <c r="N35" s="44"/>
      <c r="T35" s="44"/>
      <c r="Z35" s="44"/>
      <c r="AF35" s="44"/>
      <c r="AL35" s="44"/>
    </row>
    <row r="36" spans="2:65" x14ac:dyDescent="0.2">
      <c r="H36" s="44"/>
      <c r="N36" s="44"/>
      <c r="T36" s="44"/>
      <c r="Z36" s="44"/>
      <c r="AF36" s="44"/>
      <c r="AL36" s="44"/>
    </row>
    <row r="37" spans="2:65" x14ac:dyDescent="0.2">
      <c r="B37" s="41" t="s">
        <v>144</v>
      </c>
      <c r="D37" s="43" t="s">
        <v>116</v>
      </c>
      <c r="E37" s="43" t="s">
        <v>117</v>
      </c>
      <c r="F37" s="43" t="s">
        <v>118</v>
      </c>
      <c r="G37" s="43" t="s">
        <v>119</v>
      </c>
      <c r="H37" s="41"/>
      <c r="N37" s="41"/>
      <c r="T37" s="41"/>
      <c r="Z37" s="41"/>
      <c r="AF37" s="41"/>
      <c r="AL37" s="41"/>
    </row>
    <row r="38" spans="2:65" x14ac:dyDescent="0.2">
      <c r="B38" s="44" t="s">
        <v>102</v>
      </c>
      <c r="C38" s="36" t="str">
        <f>+$C$8</f>
        <v>Omaha - MULO</v>
      </c>
      <c r="D38" s="47">
        <f>+VLOOKUP($C38,DATA!$E$70:$AS$128,10,FALSE)</f>
        <v>2.5013267451336301</v>
      </c>
      <c r="E38" s="47">
        <f>+VLOOKUP($C38,DATA!$E$70:$AS$128,20,FALSE)</f>
        <v>2.5395608978147699</v>
      </c>
      <c r="F38" s="47">
        <f>+VLOOKUP($C38,DATA!$E$70:$AS$128,30,FALSE)</f>
        <v>2.52952381017109</v>
      </c>
      <c r="G38" s="47">
        <f>+VLOOKUP($C38,DATA!$E$70:$AS$128,40,FALSE)</f>
        <v>2.53062143112599</v>
      </c>
      <c r="H38" s="44"/>
      <c r="N38" s="44"/>
      <c r="T38" s="44"/>
      <c r="Z38" s="44"/>
      <c r="AF38" s="44"/>
      <c r="AL38" s="44"/>
    </row>
    <row r="39" spans="2:65" x14ac:dyDescent="0.2">
      <c r="B39" s="44" t="s">
        <v>115</v>
      </c>
      <c r="C39" s="42" t="str">
        <f>+$C$9</f>
        <v>Plains - MULO</v>
      </c>
      <c r="D39" s="47">
        <f>+VLOOKUP($C39,DATA!$E$70:$AS$128,10,FALSE)</f>
        <v>2.2704286959162201</v>
      </c>
      <c r="E39" s="47">
        <f>+VLOOKUP($C39,DATA!$E$70:$AS$128,20,FALSE)</f>
        <v>2.2790103375886002</v>
      </c>
      <c r="F39" s="47">
        <f>+VLOOKUP($C39,DATA!$E$70:$AS$128,30,FALSE)</f>
        <v>2.2649623364380198</v>
      </c>
      <c r="G39" s="47">
        <f>+VLOOKUP($C39,DATA!$E$70:$AS$128,40,FALSE)</f>
        <v>2.27573785164414</v>
      </c>
      <c r="H39" s="44"/>
      <c r="N39" s="44"/>
      <c r="T39" s="44"/>
      <c r="Z39" s="44"/>
      <c r="AF39" s="44"/>
      <c r="AL39" s="44"/>
    </row>
    <row r="40" spans="2:65" x14ac:dyDescent="0.2">
      <c r="C40" s="42" t="s">
        <v>327</v>
      </c>
      <c r="D40" s="47">
        <f>+VLOOKUP($C40,DATA!$E$70:$AS$128,10,FALSE)</f>
        <v>2.38119359186341</v>
      </c>
      <c r="E40" s="47">
        <f>+VLOOKUP($C40,DATA!$E$70:$AS$128,20,FALSE)</f>
        <v>2.3837619892042099</v>
      </c>
      <c r="F40" s="47">
        <f>+VLOOKUP($C40,DATA!$E$70:$AS$128,30,FALSE)</f>
        <v>2.37961677961763</v>
      </c>
      <c r="G40" s="47">
        <f>+VLOOKUP($C40,DATA!$E$70:$AS$128,40,FALSE)</f>
        <v>2.3662165240144</v>
      </c>
      <c r="H40" s="44"/>
      <c r="N40" s="44"/>
      <c r="T40" s="44"/>
      <c r="Z40" s="44"/>
      <c r="AF40" s="44"/>
      <c r="AL40" s="44"/>
    </row>
    <row r="41" spans="2:65" x14ac:dyDescent="0.2">
      <c r="B41" s="35"/>
      <c r="C41" s="35"/>
      <c r="I41" s="42"/>
    </row>
    <row r="42" spans="2:65" x14ac:dyDescent="0.2">
      <c r="B42" s="156" t="str">
        <f>+B4</f>
        <v>Market: Omaha - MULO</v>
      </c>
      <c r="C42" s="156"/>
      <c r="D42" s="156"/>
      <c r="E42" s="156"/>
      <c r="F42" s="156"/>
      <c r="G42" s="156"/>
      <c r="H42" s="156" t="str">
        <f>+B4</f>
        <v>Market: Omaha - MULO</v>
      </c>
      <c r="I42" s="156"/>
      <c r="J42" s="156"/>
      <c r="K42" s="156"/>
      <c r="L42" s="156"/>
      <c r="M42" s="156"/>
      <c r="N42" s="156" t="str">
        <f>+H42</f>
        <v>Market: Omaha - MULO</v>
      </c>
      <c r="O42" s="156"/>
      <c r="P42" s="156"/>
      <c r="Q42" s="156"/>
      <c r="R42" s="156"/>
      <c r="S42" s="156"/>
      <c r="T42" s="156" t="str">
        <f>+H42</f>
        <v>Market: Omaha - MULO</v>
      </c>
      <c r="U42" s="156"/>
      <c r="V42" s="156"/>
      <c r="W42" s="156"/>
      <c r="X42" s="156"/>
      <c r="Y42" s="156"/>
      <c r="Z42" s="156" t="str">
        <f>+H42</f>
        <v>Market: Omaha - MULO</v>
      </c>
      <c r="AA42" s="156"/>
      <c r="AB42" s="156"/>
      <c r="AC42" s="156"/>
      <c r="AD42" s="156"/>
      <c r="AE42" s="156"/>
      <c r="AF42" s="156" t="str">
        <f>+H42</f>
        <v>Market: Omaha - MULO</v>
      </c>
      <c r="AG42" s="156"/>
      <c r="AH42" s="156"/>
      <c r="AI42" s="156"/>
      <c r="AJ42" s="156"/>
      <c r="AK42" s="156"/>
      <c r="AL42" s="156" t="str">
        <f>+B4</f>
        <v>Market: Omaha - MULO</v>
      </c>
      <c r="AM42" s="156"/>
      <c r="AN42" s="156"/>
      <c r="AO42" s="156"/>
      <c r="AP42" s="156"/>
      <c r="AQ42" s="156"/>
      <c r="AR42" s="37"/>
      <c r="AS42" s="37"/>
      <c r="AT42" s="37"/>
      <c r="AU42" s="37"/>
      <c r="AV42" s="37"/>
      <c r="AW42" s="37"/>
      <c r="AX42" s="37"/>
      <c r="AY42" s="37"/>
      <c r="AZ42" s="37"/>
      <c r="BA42" s="37"/>
      <c r="BB42" s="37"/>
      <c r="BC42" s="37"/>
      <c r="BD42" s="37"/>
      <c r="BE42" s="37"/>
      <c r="BF42" s="37"/>
      <c r="BG42" s="37"/>
      <c r="BH42" s="37"/>
      <c r="BI42" s="37"/>
      <c r="BJ42" s="37"/>
      <c r="BK42" s="37"/>
      <c r="BL42" s="37"/>
      <c r="BM42" s="37"/>
    </row>
    <row r="43" spans="2:65" s="39" customFormat="1" ht="12.75" x14ac:dyDescent="0.2">
      <c r="B43" s="155" t="str">
        <f>+B5</f>
        <v>PERIOD ENDING 03/23/2014 VS YAGO</v>
      </c>
      <c r="C43" s="155"/>
      <c r="D43" s="155"/>
      <c r="E43" s="155"/>
      <c r="F43" s="155"/>
      <c r="G43" s="155"/>
      <c r="H43" s="155" t="str">
        <f>+B5</f>
        <v>PERIOD ENDING 03/23/2014 VS YAGO</v>
      </c>
      <c r="I43" s="155"/>
      <c r="J43" s="155"/>
      <c r="K43" s="155"/>
      <c r="L43" s="155"/>
      <c r="M43" s="155"/>
      <c r="N43" s="155" t="str">
        <f>+H43</f>
        <v>PERIOD ENDING 03/23/2014 VS YAGO</v>
      </c>
      <c r="O43" s="155"/>
      <c r="P43" s="155"/>
      <c r="Q43" s="155"/>
      <c r="R43" s="155"/>
      <c r="S43" s="155"/>
      <c r="T43" s="155" t="str">
        <f>+H43</f>
        <v>PERIOD ENDING 03/23/2014 VS YAGO</v>
      </c>
      <c r="U43" s="155"/>
      <c r="V43" s="155"/>
      <c r="W43" s="155"/>
      <c r="X43" s="155"/>
      <c r="Y43" s="155"/>
      <c r="Z43" s="155" t="str">
        <f>+H43</f>
        <v>PERIOD ENDING 03/23/2014 VS YAGO</v>
      </c>
      <c r="AA43" s="155"/>
      <c r="AB43" s="155"/>
      <c r="AC43" s="155"/>
      <c r="AD43" s="155"/>
      <c r="AE43" s="155"/>
      <c r="AF43" s="155" t="str">
        <f>+H43</f>
        <v>PERIOD ENDING 03/23/2014 VS YAGO</v>
      </c>
      <c r="AG43" s="155"/>
      <c r="AH43" s="155"/>
      <c r="AI43" s="155"/>
      <c r="AJ43" s="155"/>
      <c r="AK43" s="155"/>
      <c r="AL43" s="155" t="str">
        <f>+B5</f>
        <v>PERIOD ENDING 03/23/2014 VS YAGO</v>
      </c>
      <c r="AM43" s="155"/>
      <c r="AN43" s="155"/>
      <c r="AO43" s="155"/>
      <c r="AP43" s="155"/>
      <c r="AQ43" s="155"/>
      <c r="AR43" s="38"/>
      <c r="AS43" s="38"/>
      <c r="AT43" s="38"/>
      <c r="AU43" s="38"/>
      <c r="AV43" s="38"/>
      <c r="AW43" s="38"/>
      <c r="AX43" s="38"/>
      <c r="AY43" s="38"/>
      <c r="AZ43" s="38"/>
      <c r="BA43" s="38"/>
      <c r="BB43" s="38"/>
      <c r="BC43" s="38"/>
      <c r="BD43" s="38"/>
      <c r="BE43" s="38"/>
      <c r="BF43" s="38"/>
      <c r="BG43" s="38"/>
      <c r="BH43" s="38"/>
      <c r="BI43" s="38"/>
      <c r="BJ43" s="38"/>
      <c r="BK43" s="38"/>
      <c r="BL43" s="38"/>
      <c r="BM43" s="38"/>
    </row>
    <row r="44" spans="2:65" s="39" customFormat="1" ht="12.75" x14ac:dyDescent="0.2">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row>
    <row r="45" spans="2:65" s="39" customFormat="1" x14ac:dyDescent="0.2">
      <c r="B45" s="39" t="s">
        <v>164</v>
      </c>
      <c r="C45" s="49" t="s">
        <v>159</v>
      </c>
      <c r="D45" s="49" t="s">
        <v>161</v>
      </c>
      <c r="E45" s="49" t="s">
        <v>162</v>
      </c>
      <c r="F45" s="49" t="s">
        <v>160</v>
      </c>
      <c r="G45" s="49" t="s">
        <v>163</v>
      </c>
      <c r="H45" s="41" t="s">
        <v>124</v>
      </c>
      <c r="I45" s="50" t="s">
        <v>23</v>
      </c>
      <c r="J45" s="43" t="s">
        <v>116</v>
      </c>
      <c r="K45" s="43" t="s">
        <v>117</v>
      </c>
      <c r="L45" s="43" t="s">
        <v>118</v>
      </c>
      <c r="M45" s="43" t="s">
        <v>119</v>
      </c>
      <c r="N45" s="41" t="s">
        <v>123</v>
      </c>
      <c r="O45" s="50" t="s">
        <v>23</v>
      </c>
      <c r="P45" s="43" t="s">
        <v>116</v>
      </c>
      <c r="Q45" s="43" t="s">
        <v>117</v>
      </c>
      <c r="R45" s="43" t="s">
        <v>118</v>
      </c>
      <c r="S45" s="43" t="s">
        <v>119</v>
      </c>
      <c r="T45" s="41" t="s">
        <v>126</v>
      </c>
      <c r="U45" s="50" t="s">
        <v>23</v>
      </c>
      <c r="V45" s="43" t="s">
        <v>116</v>
      </c>
      <c r="W45" s="43" t="s">
        <v>117</v>
      </c>
      <c r="X45" s="43" t="s">
        <v>118</v>
      </c>
      <c r="Y45" s="43" t="s">
        <v>119</v>
      </c>
      <c r="Z45" s="41" t="s">
        <v>127</v>
      </c>
      <c r="AA45" s="50" t="s">
        <v>23</v>
      </c>
      <c r="AB45" s="43" t="s">
        <v>116</v>
      </c>
      <c r="AC45" s="43" t="s">
        <v>117</v>
      </c>
      <c r="AD45" s="43" t="s">
        <v>118</v>
      </c>
      <c r="AE45" s="43" t="s">
        <v>119</v>
      </c>
      <c r="AF45" s="41" t="s">
        <v>129</v>
      </c>
      <c r="AG45" s="50" t="s">
        <v>23</v>
      </c>
      <c r="AH45" s="43" t="s">
        <v>116</v>
      </c>
      <c r="AI45" s="43" t="s">
        <v>117</v>
      </c>
      <c r="AJ45" s="43" t="s">
        <v>118</v>
      </c>
      <c r="AK45" s="43" t="s">
        <v>119</v>
      </c>
      <c r="AL45" s="39" t="s">
        <v>166</v>
      </c>
      <c r="AN45" s="49" t="s">
        <v>159</v>
      </c>
      <c r="AO45" s="49" t="s">
        <v>161</v>
      </c>
      <c r="AP45" s="49" t="s">
        <v>162</v>
      </c>
      <c r="AQ45" s="49" t="s">
        <v>160</v>
      </c>
      <c r="AR45" s="38"/>
      <c r="AS45" s="38"/>
      <c r="AT45" s="38"/>
      <c r="AU45" s="38"/>
      <c r="AV45" s="38"/>
      <c r="AW45" s="38"/>
      <c r="AX45" s="38"/>
      <c r="AY45" s="38"/>
      <c r="AZ45" s="38"/>
      <c r="BA45" s="38"/>
      <c r="BB45" s="38"/>
      <c r="BC45" s="38"/>
      <c r="BD45" s="38"/>
      <c r="BE45" s="38"/>
      <c r="BF45" s="38"/>
      <c r="BG45" s="38"/>
      <c r="BH45" s="38"/>
      <c r="BI45" s="38"/>
      <c r="BJ45" s="38"/>
      <c r="BK45" s="38"/>
      <c r="BL45" s="38"/>
      <c r="BM45" s="38"/>
    </row>
    <row r="46" spans="2:65" s="39" customFormat="1" x14ac:dyDescent="0.2">
      <c r="B46" s="40" t="str">
        <f>+C2</f>
        <v>Omaha - MULO</v>
      </c>
      <c r="C46" s="51">
        <f>+VLOOKUP($B46,DATA!$E$300:$AS$368,32,FALSE)</f>
        <v>2533319.7200000002</v>
      </c>
      <c r="D46" s="51">
        <f>+VLOOKUP($B46,DATA!$E$731:$AS$789,32,FALSE)</f>
        <v>469056.36</v>
      </c>
      <c r="E46" s="51">
        <f>+VLOOKUP($B46,DATA!$E$790:$AS$848,32,FALSE)</f>
        <v>575060.23</v>
      </c>
      <c r="F46" s="51">
        <f>+VLOOKUP($B46,DATA!$E$240:$AS$309,32,FALSE)</f>
        <v>134955.45000000001</v>
      </c>
      <c r="G46" s="51" t="e">
        <f>+VLOOKUP($B46,DATA!$E$184:$AS$250,32,FALSE)</f>
        <v>#N/A</v>
      </c>
      <c r="H46" s="44" t="s">
        <v>102</v>
      </c>
      <c r="I46" s="36" t="str">
        <f>+$C$8</f>
        <v>Omaha - MULO</v>
      </c>
      <c r="J46" s="46">
        <f>+VLOOKUP($C$8,DATA!$E$609:$AS$667,3,FALSE)</f>
        <v>0.18593160157904101</v>
      </c>
      <c r="K46" s="46">
        <f>+VLOOKUP($C$8,DATA!$E$609:$AS$667,13,FALSE)</f>
        <v>0.19863829584818901</v>
      </c>
      <c r="L46" s="46">
        <f>+VLOOKUP($C$8,DATA!$E$609:$AS$667,23,FALSE)</f>
        <v>0.14191433888560501</v>
      </c>
      <c r="M46" s="46">
        <f>+VLOOKUP($C$8,DATA!$E$609:$AS$667,33,FALSE)</f>
        <v>3.9940674394251599E-2</v>
      </c>
      <c r="N46" s="44" t="s">
        <v>102</v>
      </c>
      <c r="O46" s="36" t="str">
        <f>+$C$8</f>
        <v>Omaha - MULO</v>
      </c>
      <c r="P46" s="46">
        <f>+VLOOKUP($C$8,DATA!$E$373:$AS$431,3,FALSE)</f>
        <v>0.24595223819001</v>
      </c>
      <c r="Q46" s="46">
        <f>+VLOOKUP($C$8,DATA!$E$373:$AS$431,13,FALSE)</f>
        <v>0.145784085055117</v>
      </c>
      <c r="R46" s="46">
        <f>+VLOOKUP($C$8,DATA!$E$373:$AS$431,23,FALSE)</f>
        <v>0.22377963936577</v>
      </c>
      <c r="S46" s="46">
        <f>+VLOOKUP($C$8,DATA!$E$373:$AS$431,33,FALSE)</f>
        <v>0.225679216659044</v>
      </c>
      <c r="T46" s="44" t="s">
        <v>102</v>
      </c>
      <c r="U46" s="36" t="str">
        <f>+$C$8</f>
        <v>Omaha - MULO</v>
      </c>
      <c r="V46" s="46">
        <f>+VLOOKUP($C$8,DATA!$E$854:$AS$912,3,FALSE)</f>
        <v>0.44553527200454601</v>
      </c>
      <c r="W46" s="46">
        <f>+VLOOKUP($C$8,DATA!$E$854:$AS$912,13,FALSE)</f>
        <v>0.32349803619452699</v>
      </c>
      <c r="X46" s="46">
        <f>+VLOOKUP($C$8,DATA!$E$854:$AS$912,23,FALSE)</f>
        <v>-0.168583041815208</v>
      </c>
      <c r="Y46" s="46">
        <f>+VLOOKUP($C$8,DATA!$E$854:$AS$912,33,FALSE)</f>
        <v>-0.55644456199723502</v>
      </c>
      <c r="Z46" s="44" t="s">
        <v>102</v>
      </c>
      <c r="AA46" s="36" t="str">
        <f>+$C$8</f>
        <v>Omaha - MULO</v>
      </c>
      <c r="AB46" s="46">
        <f>+VLOOKUP($C$8,DATA!$E$972:$AS$1030,3,FALSE)</f>
        <v>0.197046955976515</v>
      </c>
      <c r="AC46" s="46">
        <f>+VLOOKUP($C$8,DATA!$E$972:$AS$1030,13,FALSE)</f>
        <v>0.10506063940412599</v>
      </c>
      <c r="AD46" s="46">
        <f>+VLOOKUP($C$8,DATA!$E$972:$AS$1030,23,FALSE)</f>
        <v>0.39744045714636</v>
      </c>
      <c r="AE46" s="46">
        <f>+VLOOKUP($C$8,DATA!$E$972:$AS$1030,33,FALSE)</f>
        <v>1.1594260668997001</v>
      </c>
      <c r="AF46" s="44" t="s">
        <v>102</v>
      </c>
      <c r="AG46" s="36" t="str">
        <f>+$C$8</f>
        <v>Omaha - MULO</v>
      </c>
      <c r="AH46" s="46">
        <f>+VLOOKUP($C$8,DATA!$E$491:$AS$549,3,FALSE)</f>
        <v>4.9978914984531699E-2</v>
      </c>
      <c r="AI46" s="46">
        <f>+VLOOKUP($C$8,DATA!$E$491:$AS$549,13,FALSE)</f>
        <v>0.78591950053222104</v>
      </c>
      <c r="AJ46" s="46">
        <f>+VLOOKUP($C$8,DATA!$E$491:$AS$549,23,FALSE)</f>
        <v>1.77031749326257</v>
      </c>
      <c r="AK46" s="46">
        <f>+VLOOKUP($C$8,DATA!$E$491:$AS$549,33,FALSE)</f>
        <v>3.0514971150967298</v>
      </c>
      <c r="AL46" s="40" t="str">
        <f>+C2</f>
        <v>Omaha - MULO</v>
      </c>
      <c r="AN46" s="51">
        <f>+VLOOKUP($AL46,DATA!$E$609:$AS$667,32,FALSE)</f>
        <v>1256505.46</v>
      </c>
      <c r="AO46" s="51">
        <f>+VLOOKUP($AL46,DATA!$E$854:$AS$912,32,FALSE)</f>
        <v>91530.53</v>
      </c>
      <c r="AP46" s="51">
        <f>+VLOOKUP($AL46,DATA!$E$972:$AS$1030,32,FALSE)</f>
        <v>373252.52</v>
      </c>
      <c r="AQ46" s="51">
        <f>+VLOOKUP($AL46,DATA!$E$491:$AS$549,32,FALSE)</f>
        <v>119624.99</v>
      </c>
      <c r="AR46" s="38"/>
      <c r="AS46" s="38"/>
      <c r="AT46" s="38"/>
      <c r="AU46" s="38"/>
      <c r="AV46" s="38"/>
      <c r="AW46" s="38"/>
      <c r="AX46" s="38"/>
      <c r="AY46" s="38"/>
      <c r="AZ46" s="38"/>
      <c r="BA46" s="38"/>
      <c r="BB46" s="38"/>
      <c r="BC46" s="38"/>
      <c r="BD46" s="38"/>
      <c r="BE46" s="38"/>
      <c r="BF46" s="38"/>
      <c r="BG46" s="38"/>
      <c r="BH46" s="38"/>
      <c r="BI46" s="38"/>
      <c r="BJ46" s="38"/>
      <c r="BK46" s="38"/>
      <c r="BL46" s="38"/>
      <c r="BM46" s="38"/>
    </row>
    <row r="47" spans="2:65" s="39" customFormat="1" x14ac:dyDescent="0.2">
      <c r="H47" s="44" t="s">
        <v>115</v>
      </c>
      <c r="I47" s="42" t="str">
        <f>+$C$9</f>
        <v>Plains - MULO</v>
      </c>
      <c r="J47" s="46">
        <f>+VLOOKUP($C$9,DATA!$E$609:$AS$667,3,FALSE)</f>
        <v>7.9506739332582704E-2</v>
      </c>
      <c r="K47" s="46">
        <f>+VLOOKUP($C$9,DATA!$E$609:$AS$667,13,FALSE)</f>
        <v>6.9167830583806794E-2</v>
      </c>
      <c r="L47" s="46">
        <f>+VLOOKUP($C$9,DATA!$E$609:$AS$667,23,FALSE)</f>
        <v>4.8636080752794499E-2</v>
      </c>
      <c r="M47" s="46">
        <f>+VLOOKUP($C$9,DATA!$E$609:$AS$667,33,FALSE)</f>
        <v>4.0844050361871102E-2</v>
      </c>
      <c r="N47" s="44" t="s">
        <v>115</v>
      </c>
      <c r="O47" s="42" t="str">
        <f>+$C$9</f>
        <v>Plains - MULO</v>
      </c>
      <c r="P47" s="46">
        <f>+VLOOKUP($C$9,DATA!$E$373:$AS$431,3,FALSE)</f>
        <v>-4.2188183977437198E-2</v>
      </c>
      <c r="Q47" s="46">
        <f>+VLOOKUP($C$9,DATA!$E$373:$AS$431,13,FALSE)</f>
        <v>-5.8440780129760797E-2</v>
      </c>
      <c r="R47" s="46">
        <f>+VLOOKUP($C$9,DATA!$E$373:$AS$431,23,FALSE)</f>
        <v>-6.8644851106076599E-2</v>
      </c>
      <c r="S47" s="46">
        <f>+VLOOKUP($C$9,DATA!$E$373:$AS$431,33,FALSE)</f>
        <v>-8.9480254513730095E-2</v>
      </c>
      <c r="T47" s="44" t="s">
        <v>115</v>
      </c>
      <c r="U47" s="42" t="str">
        <f>+$C$9</f>
        <v>Plains - MULO</v>
      </c>
      <c r="V47" s="46">
        <f>+VLOOKUP($C$9,DATA!$E$854:$AS$912,3,FALSE)</f>
        <v>-0.15789421641540599</v>
      </c>
      <c r="W47" s="46">
        <f>+VLOOKUP($C$9,DATA!$E$854:$AS$912,13,FALSE)</f>
        <v>-0.16997661366297301</v>
      </c>
      <c r="X47" s="46">
        <f>+VLOOKUP($C$9,DATA!$E$854:$AS$912,23,FALSE)</f>
        <v>-0.229874460979896</v>
      </c>
      <c r="Y47" s="46">
        <f>+VLOOKUP($C$9,DATA!$E$854:$AS$912,33,FALSE)</f>
        <v>-0.30355299023307603</v>
      </c>
      <c r="Z47" s="44" t="s">
        <v>115</v>
      </c>
      <c r="AA47" s="42" t="str">
        <f>+$C$9</f>
        <v>Plains - MULO</v>
      </c>
      <c r="AB47" s="46">
        <f>+VLOOKUP($C$9,DATA!$E$972:$AS$1030,3,FALSE)</f>
        <v>0.214022735668606</v>
      </c>
      <c r="AC47" s="46">
        <f>+VLOOKUP($C$9,DATA!$E$972:$AS$1030,13,FALSE)</f>
        <v>0.191098211642517</v>
      </c>
      <c r="AD47" s="46">
        <f>+VLOOKUP($C$9,DATA!$E$972:$AS$1030,23,FALSE)</f>
        <v>0.36325449838256402</v>
      </c>
      <c r="AE47" s="46">
        <f>+VLOOKUP($C$9,DATA!$E$972:$AS$1030,33,FALSE)</f>
        <v>0.62340225419482298</v>
      </c>
      <c r="AF47" s="44" t="s">
        <v>115</v>
      </c>
      <c r="AG47" s="42" t="str">
        <f>+$C$9</f>
        <v>Plains - MULO</v>
      </c>
      <c r="AH47" s="46">
        <f>+VLOOKUP($C$9,DATA!$E$491:$AS$549,3,FALSE)</f>
        <v>0.20611141103828701</v>
      </c>
      <c r="AI47" s="46">
        <f>+VLOOKUP($C$9,DATA!$E$491:$AS$549,13,FALSE)</f>
        <v>0.31565576652021599</v>
      </c>
      <c r="AJ47" s="46">
        <f>+VLOOKUP($C$9,DATA!$E$491:$AS$549,23,FALSE)</f>
        <v>0.49752699422560198</v>
      </c>
      <c r="AK47" s="46">
        <f>+VLOOKUP($C$9,DATA!$E$491:$AS$549,33,FALSE)</f>
        <v>0.72777472409031996</v>
      </c>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row>
    <row r="48" spans="2:65" s="39" customFormat="1" x14ac:dyDescent="0.2">
      <c r="H48" s="44"/>
      <c r="I48" s="42" t="s">
        <v>327</v>
      </c>
      <c r="J48" s="46">
        <f>+VLOOKUP($C$10,DATA!$E$609:$AS$667,3,FALSE)</f>
        <v>-9.0656871156991406E-3</v>
      </c>
      <c r="K48" s="46">
        <f>+VLOOKUP($C$10,DATA!$E$609:$AS$667,13,FALSE)</f>
        <v>5.8921935034547098E-3</v>
      </c>
      <c r="L48" s="46">
        <f>+VLOOKUP($C$10,DATA!$E$609:$AS$667,23,FALSE)</f>
        <v>3.0784653223669702E-3</v>
      </c>
      <c r="M48" s="46">
        <f>+VLOOKUP($C$10,DATA!$E$609:$AS$667,33,FALSE)</f>
        <v>4.2902783570587902E-4</v>
      </c>
      <c r="N48" s="44"/>
      <c r="O48" s="42" t="s">
        <v>327</v>
      </c>
      <c r="P48" s="46">
        <f>+VLOOKUP($C$10,DATA!$E$373:$AS$431,3,FALSE)</f>
        <v>0.115950469082717</v>
      </c>
      <c r="Q48" s="46">
        <f>+VLOOKUP($C$10,DATA!$E$373:$AS$431,13,FALSE)</f>
        <v>9.0233206288791598E-2</v>
      </c>
      <c r="R48" s="46">
        <f>+VLOOKUP($C$10,DATA!$E$373:$AS$431,23,FALSE)</f>
        <v>9.1980297405038505E-2</v>
      </c>
      <c r="S48" s="46">
        <f>+VLOOKUP($C$10,DATA!$E$373:$AS$431,33,FALSE)</f>
        <v>6.9403432735972506E-2</v>
      </c>
      <c r="T48" s="44"/>
      <c r="U48" s="42" t="s">
        <v>327</v>
      </c>
      <c r="V48" s="46">
        <f>+VLOOKUP($C$10,DATA!$E$854:$AS$912,3,FALSE)</f>
        <v>2.5435232725870598E-2</v>
      </c>
      <c r="W48" s="46">
        <f>+VLOOKUP($C$10,DATA!$E$854:$AS$912,13,FALSE)</f>
        <v>-2.07877858333365E-2</v>
      </c>
      <c r="X48" s="46">
        <f>+VLOOKUP($C$10,DATA!$E$854:$AS$912,23,FALSE)</f>
        <v>-3.7479645289954698E-2</v>
      </c>
      <c r="Y48" s="46">
        <f>+VLOOKUP($C$10,DATA!$E$854:$AS$912,33,FALSE)</f>
        <v>-5.8584047033675701E-2</v>
      </c>
      <c r="Z48" s="44"/>
      <c r="AA48" s="42" t="s">
        <v>327</v>
      </c>
      <c r="AB48" s="46">
        <f>+VLOOKUP($C$10,DATA!$E$972:$AS$1030,3,FALSE)</f>
        <v>0.38467708777527199</v>
      </c>
      <c r="AC48" s="46">
        <f>+VLOOKUP($C$10,DATA!$E$972:$AS$1030,13,FALSE)</f>
        <v>0.44479215067629202</v>
      </c>
      <c r="AD48" s="46">
        <f>+VLOOKUP($C$10,DATA!$E$972:$AS$1030,23,FALSE)</f>
        <v>0.54878295627637497</v>
      </c>
      <c r="AE48" s="46">
        <f>+VLOOKUP($C$10,DATA!$E$972:$AS$1030,33,FALSE)</f>
        <v>0.54202897822331697</v>
      </c>
      <c r="AF48" s="44"/>
      <c r="AG48" s="42" t="s">
        <v>327</v>
      </c>
      <c r="AH48" s="46">
        <f>+VLOOKUP($C$10,DATA!$E$491:$AS$549,3,FALSE)</f>
        <v>9.11371111988553E-2</v>
      </c>
      <c r="AI48" s="46">
        <f>+VLOOKUP($C$10,DATA!$E$491:$AS$549,13,FALSE)</f>
        <v>0.10915305354726799</v>
      </c>
      <c r="AJ48" s="46">
        <f>+VLOOKUP($C$10,DATA!$E$491:$AS$549,23,FALSE)</f>
        <v>0.13819349992274799</v>
      </c>
      <c r="AK48" s="46">
        <f>+VLOOKUP($C$10,DATA!$E$491:$AS$549,33,FALSE)</f>
        <v>0.20011899766167099</v>
      </c>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row>
    <row r="49" spans="8:65" s="39" customFormat="1" x14ac:dyDescent="0.2">
      <c r="J49" s="35"/>
      <c r="K49" s="35"/>
      <c r="L49" s="35"/>
      <c r="M49" s="35"/>
      <c r="P49" s="35"/>
      <c r="Q49" s="35"/>
      <c r="R49" s="35"/>
      <c r="S49" s="35"/>
      <c r="V49" s="35"/>
      <c r="W49" s="35"/>
      <c r="X49" s="35"/>
      <c r="Y49" s="35"/>
      <c r="AB49" s="35"/>
      <c r="AC49" s="35"/>
      <c r="AD49" s="35"/>
      <c r="AE49" s="35"/>
      <c r="AH49" s="35"/>
      <c r="AI49" s="35"/>
      <c r="AJ49" s="35"/>
      <c r="AK49" s="35"/>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row>
    <row r="50" spans="8:65" s="39" customFormat="1" x14ac:dyDescent="0.2">
      <c r="H50" s="41" t="s">
        <v>133</v>
      </c>
      <c r="I50" s="50" t="s">
        <v>23</v>
      </c>
      <c r="J50" s="43" t="s">
        <v>116</v>
      </c>
      <c r="K50" s="43" t="s">
        <v>117</v>
      </c>
      <c r="L50" s="43" t="s">
        <v>118</v>
      </c>
      <c r="M50" s="43" t="s">
        <v>119</v>
      </c>
      <c r="N50" s="41" t="s">
        <v>132</v>
      </c>
      <c r="O50" s="50" t="s">
        <v>23</v>
      </c>
      <c r="P50" s="43" t="s">
        <v>116</v>
      </c>
      <c r="Q50" s="43" t="s">
        <v>117</v>
      </c>
      <c r="R50" s="43" t="s">
        <v>118</v>
      </c>
      <c r="S50" s="43" t="s">
        <v>119</v>
      </c>
      <c r="T50" s="41" t="s">
        <v>131</v>
      </c>
      <c r="U50" s="50" t="s">
        <v>23</v>
      </c>
      <c r="V50" s="43" t="s">
        <v>116</v>
      </c>
      <c r="W50" s="43" t="s">
        <v>117</v>
      </c>
      <c r="X50" s="43" t="s">
        <v>118</v>
      </c>
      <c r="Y50" s="43" t="s">
        <v>119</v>
      </c>
      <c r="Z50" s="41" t="s">
        <v>134</v>
      </c>
      <c r="AA50" s="50" t="s">
        <v>23</v>
      </c>
      <c r="AB50" s="43" t="s">
        <v>116</v>
      </c>
      <c r="AC50" s="43" t="s">
        <v>117</v>
      </c>
      <c r="AD50" s="43" t="s">
        <v>118</v>
      </c>
      <c r="AE50" s="43" t="s">
        <v>119</v>
      </c>
      <c r="AF50" s="41" t="s">
        <v>135</v>
      </c>
      <c r="AG50" s="50" t="s">
        <v>23</v>
      </c>
      <c r="AH50" s="43" t="s">
        <v>116</v>
      </c>
      <c r="AI50" s="43" t="s">
        <v>117</v>
      </c>
      <c r="AJ50" s="43" t="s">
        <v>118</v>
      </c>
      <c r="AK50" s="43" t="s">
        <v>119</v>
      </c>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row>
    <row r="51" spans="8:65" s="39" customFormat="1" x14ac:dyDescent="0.2">
      <c r="H51" s="44" t="s">
        <v>102</v>
      </c>
      <c r="I51" s="36" t="str">
        <f>+$C$8</f>
        <v>Omaha - MULO</v>
      </c>
      <c r="J51" s="46">
        <f>+VLOOKUP($C13,DATA!$E$609:$AS$667,5,FALSE)</f>
        <v>0.206396715818533</v>
      </c>
      <c r="K51" s="46">
        <f>+VLOOKUP($C13,DATA!$E$609:$AS$667,15,FALSE)</f>
        <v>0.202190145244491</v>
      </c>
      <c r="L51" s="46">
        <f>+VLOOKUP($C13,DATA!$E$609:$AS$667,25,FALSE)</f>
        <v>0.13704939470443001</v>
      </c>
      <c r="M51" s="46">
        <f>+VLOOKUP($C13,DATA!$E$609:$AS$667,35,FALSE)</f>
        <v>2.5715142795751302E-2</v>
      </c>
      <c r="N51" s="44" t="s">
        <v>102</v>
      </c>
      <c r="O51" s="36" t="str">
        <f>+$C$8</f>
        <v>Omaha - MULO</v>
      </c>
      <c r="P51" s="46">
        <f>+VLOOKUP($C13,DATA!$E$373:$AS$431,5,FALSE)</f>
        <v>0.26634030740281101</v>
      </c>
      <c r="Q51" s="46">
        <f>+VLOOKUP($C13,DATA!$E$373:$AS$431,15,FALSE)</f>
        <v>0.16549442949022</v>
      </c>
      <c r="R51" s="46">
        <f>+VLOOKUP($C13,DATA!$E$373:$AS$431,25,FALSE)</f>
        <v>0.22986075502775699</v>
      </c>
      <c r="S51" s="46">
        <f>+VLOOKUP($C13,DATA!$E$373:$AS$431,35,FALSE)</f>
        <v>0.20821832741054</v>
      </c>
      <c r="T51" s="44" t="s">
        <v>102</v>
      </c>
      <c r="U51" s="36" t="str">
        <f>+$C$8</f>
        <v>Omaha - MULO</v>
      </c>
      <c r="V51" s="46">
        <f>+VLOOKUP($C13,DATA!$E$854:$AS$912,5,FALSE)</f>
        <v>0.442784256559767</v>
      </c>
      <c r="W51" s="46">
        <f>+VLOOKUP($C13,DATA!$E$854:$AS$912,15,FALSE)</f>
        <v>0.314773805757672</v>
      </c>
      <c r="X51" s="46">
        <f>+VLOOKUP($C13,DATA!$E$854:$AS$912,25,FALSE)</f>
        <v>-0.15548268653393699</v>
      </c>
      <c r="Y51" s="46">
        <f>+VLOOKUP($C13,DATA!$E$854:$AS$912,35,FALSE)</f>
        <v>-0.54225149443183995</v>
      </c>
      <c r="Z51" s="44" t="s">
        <v>102</v>
      </c>
      <c r="AA51" s="36" t="str">
        <f>+$C$8</f>
        <v>Omaha - MULO</v>
      </c>
      <c r="AB51" s="46">
        <f>+VLOOKUP($C13,DATA!$E$972:$AS$1030,5,FALSE)</f>
        <v>0.216491533695336</v>
      </c>
      <c r="AC51" s="46">
        <f>+VLOOKUP($C13,DATA!$E$972:$AS$1030,15,FALSE)</f>
        <v>0.126143596084309</v>
      </c>
      <c r="AD51" s="46">
        <f>+VLOOKUP($C13,DATA!$E$972:$AS$1030,25,FALSE)</f>
        <v>0.42134616492039501</v>
      </c>
      <c r="AE51" s="46">
        <f>+VLOOKUP($C13,DATA!$E$972:$AS$1030,35,FALSE)</f>
        <v>1.23536686051926</v>
      </c>
      <c r="AF51" s="44" t="s">
        <v>102</v>
      </c>
      <c r="AG51" s="36" t="str">
        <f>+$C$8</f>
        <v>Omaha - MULO</v>
      </c>
      <c r="AH51" s="46">
        <f>+VLOOKUP($C13,DATA!$E$491:$AS$549,5,FALSE)</f>
        <v>1.9869060783177898E-2</v>
      </c>
      <c r="AI51" s="46">
        <f>+VLOOKUP($C13,DATA!$E$491:$AS$549,15,FALSE)</f>
        <v>0.53840207328741496</v>
      </c>
      <c r="AJ51" s="46">
        <f>+VLOOKUP($C13,DATA!$E$491:$AS$549,25,FALSE)</f>
        <v>1.3655114316222099</v>
      </c>
      <c r="AK51" s="46">
        <f>+VLOOKUP($C13,DATA!$E$491:$AS$549,35,FALSE)</f>
        <v>2.4630272278349099</v>
      </c>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row>
    <row r="52" spans="8:65" s="39" customFormat="1" x14ac:dyDescent="0.2">
      <c r="H52" s="44" t="s">
        <v>115</v>
      </c>
      <c r="I52" s="42" t="str">
        <f>+$C$9</f>
        <v>Plains - MULO</v>
      </c>
      <c r="J52" s="46">
        <f>+VLOOKUP($C14,DATA!$E$609:$AS$667,5,FALSE)</f>
        <v>3.95762262334605E-2</v>
      </c>
      <c r="K52" s="46">
        <f>+VLOOKUP($C14,DATA!$E$609:$AS$667,15,FALSE)</f>
        <v>4.6680177568848402E-2</v>
      </c>
      <c r="L52" s="46">
        <f>+VLOOKUP($C14,DATA!$E$609:$AS$667,25,FALSE)</f>
        <v>3.8144800442108898E-2</v>
      </c>
      <c r="M52" s="46">
        <f>+VLOOKUP($C14,DATA!$E$609:$AS$667,35,FALSE)</f>
        <v>4.0416316148041198E-2</v>
      </c>
      <c r="N52" s="44" t="s">
        <v>115</v>
      </c>
      <c r="O52" s="42" t="str">
        <f>+$C$9</f>
        <v>Plains - MULO</v>
      </c>
      <c r="P52" s="46">
        <f>+VLOOKUP($C14,DATA!$E$373:$AS$431,5,FALSE)</f>
        <v>-9.9957437030490606E-2</v>
      </c>
      <c r="Q52" s="46">
        <f>+VLOOKUP($C14,DATA!$E$373:$AS$431,15,FALSE)</f>
        <v>-9.9368808298302302E-2</v>
      </c>
      <c r="R52" s="46">
        <f>+VLOOKUP($C14,DATA!$E$373:$AS$431,25,FALSE)</f>
        <v>-0.11061822717227</v>
      </c>
      <c r="S52" s="46">
        <f>+VLOOKUP($C14,DATA!$E$373:$AS$431,35,FALSE)</f>
        <v>-0.13960944053545199</v>
      </c>
      <c r="T52" s="44" t="s">
        <v>115</v>
      </c>
      <c r="U52" s="42" t="str">
        <f>+$C$9</f>
        <v>Plains - MULO</v>
      </c>
      <c r="V52" s="46">
        <f>+VLOOKUP($C14,DATA!$E$854:$AS$912,5,FALSE)</f>
        <v>-0.21374972805831899</v>
      </c>
      <c r="W52" s="46">
        <f>+VLOOKUP($C14,DATA!$E$854:$AS$912,15,FALSE)</f>
        <v>-0.20790199677930199</v>
      </c>
      <c r="X52" s="46">
        <f>+VLOOKUP($C14,DATA!$E$854:$AS$912,25,FALSE)</f>
        <v>-0.265753918630387</v>
      </c>
      <c r="Y52" s="46">
        <f>+VLOOKUP($C14,DATA!$E$854:$AS$912,35,FALSE)</f>
        <v>-0.347473773923062</v>
      </c>
      <c r="Z52" s="44" t="s">
        <v>115</v>
      </c>
      <c r="AA52" s="42" t="str">
        <f>+$C$9</f>
        <v>Plains - MULO</v>
      </c>
      <c r="AB52" s="46">
        <f>+VLOOKUP($C14,DATA!$E$972:$AS$1030,5,FALSE)</f>
        <v>0.18367725402094101</v>
      </c>
      <c r="AC52" s="46">
        <f>+VLOOKUP($C14,DATA!$E$972:$AS$1030,15,FALSE)</f>
        <v>0.173017714425928</v>
      </c>
      <c r="AD52" s="46">
        <f>+VLOOKUP($C14,DATA!$E$972:$AS$1030,25,FALSE)</f>
        <v>0.35998432669932801</v>
      </c>
      <c r="AE52" s="46">
        <f>+VLOOKUP($C14,DATA!$E$972:$AS$1030,35,FALSE)</f>
        <v>0.71690102146216705</v>
      </c>
      <c r="AF52" s="44" t="s">
        <v>115</v>
      </c>
      <c r="AG52" s="42" t="str">
        <f>+$C$9</f>
        <v>Plains - MULO</v>
      </c>
      <c r="AH52" s="46">
        <f>+VLOOKUP($C14,DATA!$E$491:$AS$549,5,FALSE)</f>
        <v>0.12942736105965</v>
      </c>
      <c r="AI52" s="46">
        <f>+VLOOKUP($C14,DATA!$E$491:$AS$549,15,FALSE)</f>
        <v>0.167321906411427</v>
      </c>
      <c r="AJ52" s="46">
        <f>+VLOOKUP($C14,DATA!$E$491:$AS$549,25,FALSE)</f>
        <v>0.32244281038357298</v>
      </c>
      <c r="AK52" s="46">
        <f>+VLOOKUP($C14,DATA!$E$491:$AS$549,35,FALSE)</f>
        <v>0.57604807953879</v>
      </c>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row>
    <row r="53" spans="8:65" s="39" customFormat="1" x14ac:dyDescent="0.2">
      <c r="H53" s="44"/>
      <c r="I53" s="42" t="s">
        <v>327</v>
      </c>
      <c r="J53" s="46">
        <f>+VLOOKUP($C15,DATA!$E$609:$AS$667,5,FALSE)</f>
        <v>-2.0783437488270998E-2</v>
      </c>
      <c r="K53" s="46">
        <f>+VLOOKUP($C15,DATA!$E$609:$AS$667,15,FALSE)</f>
        <v>5.6255859636766097E-3</v>
      </c>
      <c r="L53" s="46">
        <f>+VLOOKUP($C15,DATA!$E$609:$AS$667,25,FALSE)</f>
        <v>9.5178809903553299E-4</v>
      </c>
      <c r="M53" s="46">
        <f>+VLOOKUP($C15,DATA!$E$609:$AS$667,35,FALSE)</f>
        <v>8.2013889641560905E-3</v>
      </c>
      <c r="N53" s="44"/>
      <c r="O53" s="42" t="s">
        <v>327</v>
      </c>
      <c r="P53" s="46">
        <f>+VLOOKUP($C15,DATA!$E$373:$AS$431,5,FALSE)</f>
        <v>0.13889929362081499</v>
      </c>
      <c r="Q53" s="46">
        <f>+VLOOKUP($C15,DATA!$E$373:$AS$431,15,FALSE)</f>
        <v>9.5997026692034498E-2</v>
      </c>
      <c r="R53" s="46">
        <f>+VLOOKUP($C15,DATA!$E$373:$AS$431,25,FALSE)</f>
        <v>0.10269491686938299</v>
      </c>
      <c r="S53" s="46">
        <f>+VLOOKUP($C15,DATA!$E$373:$AS$431,35,FALSE)</f>
        <v>7.8478250725036794E-2</v>
      </c>
      <c r="T53" s="44"/>
      <c r="U53" s="42" t="s">
        <v>327</v>
      </c>
      <c r="V53" s="46">
        <f>+VLOOKUP($C15,DATA!$E$854:$AS$912,5,FALSE)</f>
        <v>3.7264738221792201E-2</v>
      </c>
      <c r="W53" s="46">
        <f>+VLOOKUP($C15,DATA!$E$854:$AS$912,15,FALSE)</f>
        <v>-3.1383614771491597E-2</v>
      </c>
      <c r="X53" s="46">
        <f>+VLOOKUP($C15,DATA!$E$854:$AS$912,25,FALSE)</f>
        <v>-4.9334053694254303E-2</v>
      </c>
      <c r="Y53" s="46">
        <f>+VLOOKUP($C15,DATA!$E$854:$AS$912,35,FALSE)</f>
        <v>-7.1221588826547305E-2</v>
      </c>
      <c r="Z53" s="44"/>
      <c r="AA53" s="42" t="s">
        <v>327</v>
      </c>
      <c r="AB53" s="46">
        <f>+VLOOKUP($C15,DATA!$E$972:$AS$1030,5,FALSE)</f>
        <v>0.50335376764187401</v>
      </c>
      <c r="AC53" s="46">
        <f>+VLOOKUP($C15,DATA!$E$972:$AS$1030,15,FALSE)</f>
        <v>0.601510687718943</v>
      </c>
      <c r="AD53" s="46">
        <f>+VLOOKUP($C15,DATA!$E$972:$AS$1030,25,FALSE)</f>
        <v>0.79894086663780495</v>
      </c>
      <c r="AE53" s="46">
        <f>+VLOOKUP($C15,DATA!$E$972:$AS$1030,35,FALSE)</f>
        <v>0.85052875247320903</v>
      </c>
      <c r="AF53" s="44"/>
      <c r="AG53" s="42" t="s">
        <v>327</v>
      </c>
      <c r="AH53" s="46">
        <f>+VLOOKUP($C15,DATA!$E$491:$AS$549,5,FALSE)</f>
        <v>3.07138945859773E-2</v>
      </c>
      <c r="AI53" s="46">
        <f>+VLOOKUP($C15,DATA!$E$491:$AS$549,15,FALSE)</f>
        <v>3.3356392363423998E-2</v>
      </c>
      <c r="AJ53" s="46">
        <f>+VLOOKUP($C15,DATA!$E$491:$AS$549,25,FALSE)</f>
        <v>4.5401848144193999E-2</v>
      </c>
      <c r="AK53" s="46">
        <f>+VLOOKUP($C15,DATA!$E$491:$AS$549,35,FALSE)</f>
        <v>0.12804459486991501</v>
      </c>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row>
    <row r="54" spans="8:65" s="39" customFormat="1" x14ac:dyDescent="0.2">
      <c r="J54" s="35"/>
      <c r="K54" s="35"/>
      <c r="L54" s="35"/>
      <c r="M54" s="35"/>
      <c r="P54" s="35"/>
      <c r="Q54" s="35"/>
      <c r="R54" s="35"/>
      <c r="S54" s="35"/>
      <c r="V54" s="35"/>
      <c r="W54" s="35"/>
      <c r="X54" s="35"/>
      <c r="Y54" s="35"/>
      <c r="AB54" s="35"/>
      <c r="AC54" s="35"/>
      <c r="AD54" s="35"/>
      <c r="AE54" s="35"/>
      <c r="AH54" s="35"/>
      <c r="AI54" s="35"/>
      <c r="AJ54" s="35"/>
      <c r="AK54" s="35"/>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row>
    <row r="55" spans="8:65" s="39" customFormat="1" x14ac:dyDescent="0.2">
      <c r="H55" s="41" t="s">
        <v>138</v>
      </c>
      <c r="I55" s="50" t="s">
        <v>23</v>
      </c>
      <c r="J55" s="43" t="s">
        <v>116</v>
      </c>
      <c r="K55" s="43" t="s">
        <v>117</v>
      </c>
      <c r="L55" s="43" t="s">
        <v>118</v>
      </c>
      <c r="M55" s="43" t="s">
        <v>119</v>
      </c>
      <c r="N55" s="41" t="s">
        <v>139</v>
      </c>
      <c r="O55" s="50" t="s">
        <v>23</v>
      </c>
      <c r="P55" s="43" t="s">
        <v>116</v>
      </c>
      <c r="Q55" s="43" t="s">
        <v>117</v>
      </c>
      <c r="R55" s="43" t="s">
        <v>118</v>
      </c>
      <c r="S55" s="43" t="s">
        <v>119</v>
      </c>
      <c r="T55" s="41" t="s">
        <v>140</v>
      </c>
      <c r="U55" s="50" t="s">
        <v>23</v>
      </c>
      <c r="V55" s="43" t="s">
        <v>116</v>
      </c>
      <c r="W55" s="43" t="s">
        <v>117</v>
      </c>
      <c r="X55" s="43" t="s">
        <v>118</v>
      </c>
      <c r="Y55" s="43" t="s">
        <v>119</v>
      </c>
      <c r="Z55" s="41" t="s">
        <v>141</v>
      </c>
      <c r="AA55" s="50" t="s">
        <v>23</v>
      </c>
      <c r="AB55" s="43" t="s">
        <v>116</v>
      </c>
      <c r="AC55" s="43" t="s">
        <v>117</v>
      </c>
      <c r="AD55" s="43" t="s">
        <v>118</v>
      </c>
      <c r="AE55" s="43" t="s">
        <v>119</v>
      </c>
      <c r="AF55" s="41" t="s">
        <v>142</v>
      </c>
      <c r="AG55" s="50" t="s">
        <v>23</v>
      </c>
      <c r="AH55" s="43" t="s">
        <v>116</v>
      </c>
      <c r="AI55" s="43" t="s">
        <v>117</v>
      </c>
      <c r="AJ55" s="43" t="s">
        <v>118</v>
      </c>
      <c r="AK55" s="43" t="s">
        <v>119</v>
      </c>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row>
    <row r="56" spans="8:65" s="39" customFormat="1" x14ac:dyDescent="0.2">
      <c r="H56" s="44" t="s">
        <v>102</v>
      </c>
      <c r="I56" s="36" t="str">
        <f>+$C$8</f>
        <v>Omaha - MULO</v>
      </c>
      <c r="J56" s="143">
        <f>+VLOOKUP($C$8,DATA!$E$609:$AS$667,8,FALSE)</f>
        <v>3.9101633709883501</v>
      </c>
      <c r="K56" s="143">
        <f>+VLOOKUP($C$8,DATA!$E$609:$AS$667,18,FALSE)</f>
        <v>3.9246339305097901</v>
      </c>
      <c r="L56" s="143">
        <f>+VLOOKUP($C$8,DATA!$E$609:$AS$667,28,FALSE)</f>
        <v>3.9133789342935899</v>
      </c>
      <c r="M56" s="143">
        <f>+VLOOKUP($C$8,DATA!$E$609:$AS$667,38,FALSE)</f>
        <v>3.8960450400073898</v>
      </c>
      <c r="N56" s="44" t="s">
        <v>102</v>
      </c>
      <c r="O56" s="36" t="str">
        <f>+$C$8</f>
        <v>Omaha - MULO</v>
      </c>
      <c r="P56" s="143">
        <f>+VLOOKUP($C$8,DATA!$E$373:$AS$431,8,FALSE)</f>
        <v>5.2824096379431902</v>
      </c>
      <c r="Q56" s="143">
        <f>+VLOOKUP($C$8,DATA!$E$373:$AS$431,18,FALSE)</f>
        <v>5.2762120763697196</v>
      </c>
      <c r="R56" s="143">
        <f>+VLOOKUP($C$8,DATA!$E$373:$AS$431,28,FALSE)</f>
        <v>5.3097390533450302</v>
      </c>
      <c r="S56" s="143">
        <f>+VLOOKUP($C$8,DATA!$E$373:$AS$431,38,FALSE)</f>
        <v>5.3441933187558499</v>
      </c>
      <c r="T56" s="44" t="s">
        <v>102</v>
      </c>
      <c r="U56" s="36" t="str">
        <f>+$C$8</f>
        <v>Omaha - MULO</v>
      </c>
      <c r="V56" s="143">
        <f>+VLOOKUP($C$8,DATA!$E$854:$AS$912,8,FALSE)</f>
        <v>4.8058954281384203</v>
      </c>
      <c r="W56" s="143">
        <f>+VLOOKUP($C$8,DATA!$E$854:$AS$912,18,FALSE)</f>
        <v>4.8281055502085302</v>
      </c>
      <c r="X56" s="143">
        <f>+VLOOKUP($C$8,DATA!$E$854:$AS$912,28,FALSE)</f>
        <v>4.8552867605969503</v>
      </c>
      <c r="Y56" s="143">
        <f>+VLOOKUP($C$8,DATA!$E$854:$AS$912,38,FALSE)</f>
        <v>4.8075257064311598</v>
      </c>
      <c r="Z56" s="44" t="s">
        <v>102</v>
      </c>
      <c r="AA56" s="36" t="str">
        <f>+$C$8</f>
        <v>Omaha - MULO</v>
      </c>
      <c r="AB56" s="143">
        <f>+VLOOKUP($C$8,DATA!$E$972:$AS$1030,8,FALSE)</f>
        <v>5.4420768967747</v>
      </c>
      <c r="AC56" s="143">
        <f>+VLOOKUP($C$8,DATA!$E$972:$AS$1030,18,FALSE)</f>
        <v>5.4141210935185899</v>
      </c>
      <c r="AD56" s="143">
        <f>+VLOOKUP($C$8,DATA!$E$972:$AS$1030,28,FALSE)</f>
        <v>5.4439181028887598</v>
      </c>
      <c r="AE56" s="143">
        <f>+VLOOKUP($C$8,DATA!$E$972:$AS$1030,38,FALSE)</f>
        <v>5.4946056806110697</v>
      </c>
      <c r="AF56" s="44" t="s">
        <v>102</v>
      </c>
      <c r="AG56" s="36" t="str">
        <f>+$C$8</f>
        <v>Omaha - MULO</v>
      </c>
      <c r="AH56" s="143">
        <f>+VLOOKUP($C$8,DATA!$E$491:$AS$549,8,FALSE)</f>
        <v>15.8120987866793</v>
      </c>
      <c r="AI56" s="143">
        <f>+VLOOKUP($C$8,DATA!$E$491:$AS$549,18,FALSE)</f>
        <v>15.707824998146499</v>
      </c>
      <c r="AJ56" s="143">
        <f>+VLOOKUP($C$8,DATA!$E$491:$AS$549,28,FALSE)</f>
        <v>15.5618952134247</v>
      </c>
      <c r="AK56" s="143">
        <f>+VLOOKUP($C$8,DATA!$E$491:$AS$549,38,FALSE)</f>
        <v>15.649650572872099</v>
      </c>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row>
    <row r="57" spans="8:65" s="39" customFormat="1" x14ac:dyDescent="0.2">
      <c r="H57" s="44" t="s">
        <v>115</v>
      </c>
      <c r="I57" s="42" t="str">
        <f>+$C$9</f>
        <v>Plains - MULO</v>
      </c>
      <c r="J57" s="143">
        <f>+VLOOKUP($C$9,DATA!$E$609:$AS$667,8,FALSE)</f>
        <v>3.6798902377477698</v>
      </c>
      <c r="K57" s="143">
        <f>+VLOOKUP($C$9,DATA!$E$609:$AS$667,18,FALSE)</f>
        <v>3.6133431513930101</v>
      </c>
      <c r="L57" s="143">
        <f>+VLOOKUP($C$9,DATA!$E$609:$AS$667,28,FALSE)</f>
        <v>3.6048449445216999</v>
      </c>
      <c r="M57" s="143">
        <f>+VLOOKUP($C$9,DATA!$E$609:$AS$667,38,FALSE)</f>
        <v>3.5691484392596098</v>
      </c>
      <c r="N57" s="44" t="s">
        <v>115</v>
      </c>
      <c r="O57" s="42" t="str">
        <f>+$C$9</f>
        <v>Plains - MULO</v>
      </c>
      <c r="P57" s="143">
        <f>+VLOOKUP($C$9,DATA!$E$373:$AS$431,8,FALSE)</f>
        <v>5.3460510572799897</v>
      </c>
      <c r="Q57" s="143">
        <f>+VLOOKUP($C$9,DATA!$E$373:$AS$431,18,FALSE)</f>
        <v>5.2636172018786</v>
      </c>
      <c r="R57" s="143">
        <f>+VLOOKUP($C$9,DATA!$E$373:$AS$431,28,FALSE)</f>
        <v>5.2842262984078099</v>
      </c>
      <c r="S57" s="143">
        <f>+VLOOKUP($C$9,DATA!$E$373:$AS$431,38,FALSE)</f>
        <v>5.2958276098193</v>
      </c>
      <c r="T57" s="44" t="s">
        <v>115</v>
      </c>
      <c r="U57" s="42" t="str">
        <f>+$C$9</f>
        <v>Plains - MULO</v>
      </c>
      <c r="V57" s="143">
        <f>+VLOOKUP($C$9,DATA!$E$854:$AS$912,8,FALSE)</f>
        <v>5.1936354575774901</v>
      </c>
      <c r="W57" s="143">
        <f>+VLOOKUP($C$9,DATA!$E$854:$AS$912,18,FALSE)</f>
        <v>5.0989891597907402</v>
      </c>
      <c r="X57" s="143">
        <f>+VLOOKUP($C$9,DATA!$E$854:$AS$912,28,FALSE)</f>
        <v>5.1244356365396699</v>
      </c>
      <c r="Y57" s="143">
        <f>+VLOOKUP($C$9,DATA!$E$854:$AS$912,38,FALSE)</f>
        <v>5.1044777742820298</v>
      </c>
      <c r="Z57" s="44" t="s">
        <v>115</v>
      </c>
      <c r="AA57" s="42" t="str">
        <f>+$C$9</f>
        <v>Plains - MULO</v>
      </c>
      <c r="AB57" s="143">
        <f>+VLOOKUP($C$9,DATA!$E$972:$AS$1030,8,FALSE)</f>
        <v>5.5984011288603499</v>
      </c>
      <c r="AC57" s="143">
        <f>+VLOOKUP($C$9,DATA!$E$972:$AS$1030,18,FALSE)</f>
        <v>5.5426152819160004</v>
      </c>
      <c r="AD57" s="143">
        <f>+VLOOKUP($C$9,DATA!$E$972:$AS$1030,28,FALSE)</f>
        <v>5.5459250697534896</v>
      </c>
      <c r="AE57" s="143">
        <f>+VLOOKUP($C$9,DATA!$E$972:$AS$1030,38,FALSE)</f>
        <v>5.5954908705264996</v>
      </c>
      <c r="AF57" s="44" t="s">
        <v>115</v>
      </c>
      <c r="AG57" s="42" t="str">
        <f>+$C$9</f>
        <v>Plains - MULO</v>
      </c>
      <c r="AH57" s="143">
        <f>+VLOOKUP($C$9,DATA!$E$491:$AS$549,8,FALSE)</f>
        <v>14.585687217861301</v>
      </c>
      <c r="AI57" s="143">
        <f>+VLOOKUP($C$9,DATA!$E$491:$AS$549,18,FALSE)</f>
        <v>14.698492764150901</v>
      </c>
      <c r="AJ57" s="143">
        <f>+VLOOKUP($C$9,DATA!$E$491:$AS$549,28,FALSE)</f>
        <v>14.7134576316896</v>
      </c>
      <c r="AK57" s="143">
        <f>+VLOOKUP($C$9,DATA!$E$491:$AS$549,38,FALSE)</f>
        <v>14.6945134281285</v>
      </c>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row>
    <row r="58" spans="8:65" s="39" customFormat="1" x14ac:dyDescent="0.2">
      <c r="H58" s="44"/>
      <c r="I58" s="42" t="s">
        <v>327</v>
      </c>
      <c r="J58" s="143">
        <f>+VLOOKUP($C$10,DATA!$E$609:$AS$667,8,FALSE)</f>
        <v>3.8934207500456099</v>
      </c>
      <c r="K58" s="143">
        <f>+VLOOKUP($C$10,DATA!$E$609:$AS$667,18,FALSE)</f>
        <v>3.85672031301507</v>
      </c>
      <c r="L58" s="143">
        <f>+VLOOKUP($C$10,DATA!$E$609:$AS$667,28,FALSE)</f>
        <v>3.87271823420659</v>
      </c>
      <c r="M58" s="143">
        <f>+VLOOKUP($C$10,DATA!$E$609:$AS$667,38,FALSE)</f>
        <v>3.8501722768463802</v>
      </c>
      <c r="N58" s="44"/>
      <c r="O58" s="42" t="s">
        <v>327</v>
      </c>
      <c r="P58" s="143">
        <f>+VLOOKUP($C$10,DATA!$E$373:$AS$431,8,FALSE)</f>
        <v>4.6940960011174697</v>
      </c>
      <c r="Q58" s="143">
        <f>+VLOOKUP($C$10,DATA!$E$373:$AS$431,18,FALSE)</f>
        <v>4.7594092288689698</v>
      </c>
      <c r="R58" s="143">
        <f>+VLOOKUP($C$10,DATA!$E$373:$AS$431,28,FALSE)</f>
        <v>4.7364917251556502</v>
      </c>
      <c r="S58" s="143">
        <f>+VLOOKUP($C$10,DATA!$E$373:$AS$431,38,FALSE)</f>
        <v>4.77879975410257</v>
      </c>
      <c r="T58" s="44"/>
      <c r="U58" s="42" t="s">
        <v>327</v>
      </c>
      <c r="V58" s="143">
        <f>+VLOOKUP($C$10,DATA!$E$854:$AS$912,8,FALSE)</f>
        <v>4.5306482398228303</v>
      </c>
      <c r="W58" s="143">
        <f>+VLOOKUP($C$10,DATA!$E$854:$AS$912,18,FALSE)</f>
        <v>4.61169426633389</v>
      </c>
      <c r="X58" s="143">
        <f>+VLOOKUP($C$10,DATA!$E$854:$AS$912,28,FALSE)</f>
        <v>4.5971610199950703</v>
      </c>
      <c r="Y58" s="143">
        <f>+VLOOKUP($C$10,DATA!$E$854:$AS$912,38,FALSE)</f>
        <v>4.58931781867315</v>
      </c>
      <c r="Z58" s="44"/>
      <c r="AA58" s="42" t="s">
        <v>327</v>
      </c>
      <c r="AB58" s="143">
        <f>+VLOOKUP($C$10,DATA!$E$972:$AS$1030,8,FALSE)</f>
        <v>5.0984942764889301</v>
      </c>
      <c r="AC58" s="143">
        <f>+VLOOKUP($C$10,DATA!$E$972:$AS$1030,18,FALSE)</f>
        <v>5.1139579503520203</v>
      </c>
      <c r="AD58" s="143">
        <f>+VLOOKUP($C$10,DATA!$E$972:$AS$1030,28,FALSE)</f>
        <v>5.0736968851731898</v>
      </c>
      <c r="AE58" s="143">
        <f>+VLOOKUP($C$10,DATA!$E$972:$AS$1030,38,FALSE)</f>
        <v>5.2692652512908396</v>
      </c>
      <c r="AF58" s="44"/>
      <c r="AG58" s="42" t="s">
        <v>327</v>
      </c>
      <c r="AH58" s="143">
        <f>+VLOOKUP($C$10,DATA!$E$491:$AS$549,8,FALSE)</f>
        <v>13.730036001805001</v>
      </c>
      <c r="AI58" s="143">
        <f>+VLOOKUP($C$10,DATA!$E$491:$AS$549,18,FALSE)</f>
        <v>13.856708884144499</v>
      </c>
      <c r="AJ58" s="143">
        <f>+VLOOKUP($C$10,DATA!$E$491:$AS$549,28,FALSE)</f>
        <v>13.8948980307937</v>
      </c>
      <c r="AK58" s="143">
        <f>+VLOOKUP($C$10,DATA!$E$491:$AS$549,38,FALSE)</f>
        <v>13.7541026062733</v>
      </c>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row>
    <row r="59" spans="8:65" s="39" customFormat="1" x14ac:dyDescent="0.2">
      <c r="J59" s="35"/>
      <c r="K59" s="35"/>
      <c r="L59" s="35"/>
      <c r="M59" s="35"/>
      <c r="P59" s="35"/>
      <c r="Q59" s="35"/>
      <c r="R59" s="35"/>
      <c r="S59" s="35"/>
      <c r="V59" s="35"/>
      <c r="W59" s="35"/>
      <c r="X59" s="35"/>
      <c r="Y59" s="35"/>
      <c r="AB59" s="35"/>
      <c r="AC59" s="35"/>
      <c r="AD59" s="35"/>
      <c r="AE59" s="35"/>
      <c r="AH59" s="35"/>
      <c r="AI59" s="35"/>
      <c r="AJ59" s="35"/>
      <c r="AK59" s="35"/>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row>
    <row r="60" spans="8:65" s="39" customFormat="1" x14ac:dyDescent="0.2">
      <c r="H60" s="41" t="s">
        <v>145</v>
      </c>
      <c r="I60" s="50" t="s">
        <v>23</v>
      </c>
      <c r="J60" s="43" t="s">
        <v>116</v>
      </c>
      <c r="K60" s="43" t="s">
        <v>117</v>
      </c>
      <c r="L60" s="43" t="s">
        <v>118</v>
      </c>
      <c r="M60" s="43" t="s">
        <v>119</v>
      </c>
      <c r="N60" s="41" t="s">
        <v>146</v>
      </c>
      <c r="O60" s="50" t="s">
        <v>23</v>
      </c>
      <c r="P60" s="43" t="s">
        <v>116</v>
      </c>
      <c r="Q60" s="43" t="s">
        <v>117</v>
      </c>
      <c r="R60" s="43" t="s">
        <v>118</v>
      </c>
      <c r="S60" s="43" t="s">
        <v>119</v>
      </c>
      <c r="T60" s="41" t="s">
        <v>147</v>
      </c>
      <c r="U60" s="50" t="s">
        <v>23</v>
      </c>
      <c r="V60" s="43" t="s">
        <v>116</v>
      </c>
      <c r="W60" s="43" t="s">
        <v>117</v>
      </c>
      <c r="X60" s="43" t="s">
        <v>118</v>
      </c>
      <c r="Y60" s="43" t="s">
        <v>119</v>
      </c>
      <c r="Z60" s="41" t="s">
        <v>148</v>
      </c>
      <c r="AA60" s="50" t="s">
        <v>23</v>
      </c>
      <c r="AB60" s="43" t="s">
        <v>116</v>
      </c>
      <c r="AC60" s="43" t="s">
        <v>117</v>
      </c>
      <c r="AD60" s="43" t="s">
        <v>118</v>
      </c>
      <c r="AE60" s="43" t="s">
        <v>119</v>
      </c>
      <c r="AF60" s="41" t="s">
        <v>149</v>
      </c>
      <c r="AG60" s="50" t="s">
        <v>23</v>
      </c>
      <c r="AH60" s="43" t="s">
        <v>116</v>
      </c>
      <c r="AI60" s="43" t="s">
        <v>117</v>
      </c>
      <c r="AJ60" s="43" t="s">
        <v>118</v>
      </c>
      <c r="AK60" s="43" t="s">
        <v>119</v>
      </c>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row>
    <row r="61" spans="8:65" s="39" customFormat="1" x14ac:dyDescent="0.2">
      <c r="H61" s="44" t="s">
        <v>102</v>
      </c>
      <c r="I61" s="36" t="str">
        <f>+$C$8</f>
        <v>Omaha - MULO</v>
      </c>
      <c r="J61" s="46">
        <f>+VLOOKUP($C$8,DATA!$E$609:$AS$667,7,FALSE)</f>
        <v>0.22867588227260199</v>
      </c>
      <c r="K61" s="46">
        <f>+VLOOKUP($C$8,DATA!$E$609:$AS$667,17,FALSE)</f>
        <v>0.21620384765272699</v>
      </c>
      <c r="L61" s="46">
        <f>+VLOOKUP($C$8,DATA!$E$609:$AS$667,27,FALSE)</f>
        <v>0.15110342487025299</v>
      </c>
      <c r="M61" s="46">
        <f>+VLOOKUP($C$8,DATA!$E$609:$AS$667,37,FALSE)</f>
        <v>3.4154840990052999E-3</v>
      </c>
      <c r="N61" s="44" t="s">
        <v>102</v>
      </c>
      <c r="O61" s="36" t="str">
        <f>+$C$8</f>
        <v>Omaha - MULO</v>
      </c>
      <c r="P61" s="46">
        <f>+VLOOKUP($C$8,DATA!$E$373:$AS$431,7,FALSE)</f>
        <v>0.26368108245139199</v>
      </c>
      <c r="Q61" s="46">
        <f>+VLOOKUP($C$8,DATA!$E$373:$AS$431,17,FALSE)</f>
        <v>0.16917834875426799</v>
      </c>
      <c r="R61" s="46">
        <f>+VLOOKUP($C$8,DATA!$E$373:$AS$431,27,FALSE)</f>
        <v>0.22810400700796399</v>
      </c>
      <c r="S61" s="46">
        <f>+VLOOKUP($C$8,DATA!$E$373:$AS$431,37,FALSE)</f>
        <v>0.182529805666728</v>
      </c>
      <c r="T61" s="44" t="s">
        <v>102</v>
      </c>
      <c r="U61" s="36" t="str">
        <f>+$C$8</f>
        <v>Omaha - MULO</v>
      </c>
      <c r="V61" s="46">
        <f>+VLOOKUP($C$8,DATA!$E$854:$AS$912,7,FALSE)</f>
        <v>0.442784256559767</v>
      </c>
      <c r="W61" s="46">
        <f>+VLOOKUP($C$8,DATA!$E$854:$AS$912,17,FALSE)</f>
        <v>0.314773805757672</v>
      </c>
      <c r="X61" s="46">
        <f>+VLOOKUP($C$8,DATA!$E$854:$AS$912,27,FALSE)</f>
        <v>-0.15555936758441299</v>
      </c>
      <c r="Y61" s="46">
        <f>+VLOOKUP($C$8,DATA!$E$854:$AS$912,37,FALSE)</f>
        <v>-0.54227533732489996</v>
      </c>
      <c r="Z61" s="44" t="s">
        <v>102</v>
      </c>
      <c r="AA61" s="36" t="str">
        <f>+$C$8</f>
        <v>Omaha - MULO</v>
      </c>
      <c r="AB61" s="46">
        <f>+VLOOKUP($C$8,DATA!$E$972:$AS$1030,7,FALSE)</f>
        <v>0.20890183835044501</v>
      </c>
      <c r="AC61" s="46">
        <f>+VLOOKUP($C$8,DATA!$E$972:$AS$1030,17,FALSE)</f>
        <v>0.12749016735277299</v>
      </c>
      <c r="AD61" s="46">
        <f>+VLOOKUP($C$8,DATA!$E$972:$AS$1030,27,FALSE)</f>
        <v>0.43692564970532299</v>
      </c>
      <c r="AE61" s="46">
        <f>+VLOOKUP($C$8,DATA!$E$972:$AS$1030,37,FALSE)</f>
        <v>1.2698698669454</v>
      </c>
      <c r="AF61" s="44" t="s">
        <v>102</v>
      </c>
      <c r="AG61" s="36" t="str">
        <f>+$C$8</f>
        <v>Omaha - MULO</v>
      </c>
      <c r="AH61" s="46">
        <f>+VLOOKUP($C$8,DATA!$E$491:$AS$549,7,FALSE)</f>
        <v>4.8869256693217497E-2</v>
      </c>
      <c r="AI61" s="46">
        <f>+VLOOKUP($C$8,DATA!$E$491:$AS$549,17,FALSE)</f>
        <v>0.59673503201909905</v>
      </c>
      <c r="AJ61" s="46">
        <f>+VLOOKUP($C$8,DATA!$E$491:$AS$549,27,FALSE)</f>
        <v>1.4672517719064599</v>
      </c>
      <c r="AK61" s="46">
        <f>+VLOOKUP($C$8,DATA!$E$491:$AS$549,37,FALSE)</f>
        <v>2.57578983320243</v>
      </c>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row>
    <row r="62" spans="8:65" s="39" customFormat="1" x14ac:dyDescent="0.2">
      <c r="H62" s="44" t="s">
        <v>115</v>
      </c>
      <c r="I62" s="42" t="str">
        <f>+$C$9</f>
        <v>Plains - MULO</v>
      </c>
      <c r="J62" s="46">
        <f>+VLOOKUP($C$9,DATA!$E$609:$AS$667,7,FALSE)</f>
        <v>5.0436914307734899E-2</v>
      </c>
      <c r="K62" s="46">
        <f>+VLOOKUP($C$9,DATA!$E$609:$AS$667,17,FALSE)</f>
        <v>2.6214183549485098E-2</v>
      </c>
      <c r="L62" s="46">
        <f>+VLOOKUP($C$9,DATA!$E$609:$AS$667,27,FALSE)</f>
        <v>2.3258838075395201E-2</v>
      </c>
      <c r="M62" s="46">
        <f>+VLOOKUP($C$9,DATA!$E$609:$AS$667,37,FALSE)</f>
        <v>1.44996092431779E-2</v>
      </c>
      <c r="N62" s="44" t="s">
        <v>115</v>
      </c>
      <c r="O62" s="42" t="str">
        <f>+$C$9</f>
        <v>Plains - MULO</v>
      </c>
      <c r="P62" s="46">
        <f>+VLOOKUP($C$9,DATA!$E$373:$AS$431,7,FALSE)</f>
        <v>-0.119466748994733</v>
      </c>
      <c r="Q62" s="46">
        <f>+VLOOKUP($C$9,DATA!$E$373:$AS$431,17,FALSE)</f>
        <v>-0.112339151374151</v>
      </c>
      <c r="R62" s="46">
        <f>+VLOOKUP($C$9,DATA!$E$373:$AS$431,27,FALSE)</f>
        <v>-0.12774204164045999</v>
      </c>
      <c r="S62" s="46">
        <f>+VLOOKUP($C$9,DATA!$E$373:$AS$431,37,FALSE)</f>
        <v>-0.16934713985922001</v>
      </c>
      <c r="T62" s="44" t="s">
        <v>115</v>
      </c>
      <c r="U62" s="42" t="str">
        <f>+$C$9</f>
        <v>Plains - MULO</v>
      </c>
      <c r="V62" s="46">
        <f>+VLOOKUP($C$9,DATA!$E$854:$AS$912,7,FALSE)</f>
        <v>-0.23496317246068299</v>
      </c>
      <c r="W62" s="46">
        <f>+VLOOKUP($C$9,DATA!$E$854:$AS$912,17,FALSE)</f>
        <v>-0.21279320330447199</v>
      </c>
      <c r="X62" s="46">
        <f>+VLOOKUP($C$9,DATA!$E$854:$AS$912,27,FALSE)</f>
        <v>-0.26884429213293498</v>
      </c>
      <c r="Y62" s="46">
        <f>+VLOOKUP($C$9,DATA!$E$854:$AS$912,37,FALSE)</f>
        <v>-0.35305349338883102</v>
      </c>
      <c r="Z62" s="44" t="s">
        <v>115</v>
      </c>
      <c r="AA62" s="42" t="str">
        <f>+$C$9</f>
        <v>Plains - MULO</v>
      </c>
      <c r="AB62" s="46">
        <f>+VLOOKUP($C$9,DATA!$E$972:$AS$1030,7,FALSE)</f>
        <v>0.210795904531866</v>
      </c>
      <c r="AC62" s="46">
        <f>+VLOOKUP($C$9,DATA!$E$972:$AS$1030,17,FALSE)</f>
        <v>0.171335451100804</v>
      </c>
      <c r="AD62" s="46">
        <f>+VLOOKUP($C$9,DATA!$E$972:$AS$1030,27,FALSE)</f>
        <v>0.35946181224519003</v>
      </c>
      <c r="AE62" s="46">
        <f>+VLOOKUP($C$9,DATA!$E$972:$AS$1030,37,FALSE)</f>
        <v>0.65664170437976599</v>
      </c>
      <c r="AF62" s="44" t="s">
        <v>115</v>
      </c>
      <c r="AG62" s="42" t="str">
        <f>+$C$9</f>
        <v>Plains - MULO</v>
      </c>
      <c r="AH62" s="46">
        <f>+VLOOKUP($C$9,DATA!$E$491:$AS$549,7,FALSE)</f>
        <v>0.13589858778587899</v>
      </c>
      <c r="AI62" s="46">
        <f>+VLOOKUP($C$9,DATA!$E$491:$AS$549,17,FALSE)</f>
        <v>0.17771412585069901</v>
      </c>
      <c r="AJ62" s="46">
        <f>+VLOOKUP($C$9,DATA!$E$491:$AS$549,27,FALSE)</f>
        <v>0.34116105844225297</v>
      </c>
      <c r="AK62" s="46">
        <f>+VLOOKUP($C$9,DATA!$E$491:$AS$549,37,FALSE)</f>
        <v>0.590401224933505</v>
      </c>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row>
    <row r="63" spans="8:65" s="39" customFormat="1" x14ac:dyDescent="0.2">
      <c r="H63" s="44"/>
      <c r="I63" s="42" t="s">
        <v>327</v>
      </c>
      <c r="J63" s="46">
        <f>+VLOOKUP($C$10,DATA!$E$609:$AS$667,7,FALSE)</f>
        <v>-4.80747529680274E-2</v>
      </c>
      <c r="K63" s="46">
        <f>+VLOOKUP($C$10,DATA!$E$609:$AS$667,17,FALSE)</f>
        <v>-2.7150901049232699E-2</v>
      </c>
      <c r="L63" s="46">
        <f>+VLOOKUP($C$10,DATA!$E$609:$AS$667,27,FALSE)</f>
        <v>-2.7853678696620698E-2</v>
      </c>
      <c r="M63" s="46">
        <f>+VLOOKUP($C$10,DATA!$E$609:$AS$667,37,FALSE)</f>
        <v>-1.9477682409711101E-2</v>
      </c>
      <c r="N63" s="44"/>
      <c r="O63" s="42" t="s">
        <v>327</v>
      </c>
      <c r="P63" s="46">
        <f>+VLOOKUP($C$10,DATA!$E$373:$AS$431,7,FALSE)</f>
        <v>0.12124015185099001</v>
      </c>
      <c r="Q63" s="46">
        <f>+VLOOKUP($C$10,DATA!$E$373:$AS$431,17,FALSE)</f>
        <v>7.6943579316077607E-2</v>
      </c>
      <c r="R63" s="46">
        <f>+VLOOKUP($C$10,DATA!$E$373:$AS$431,27,FALSE)</f>
        <v>7.8145646713020503E-2</v>
      </c>
      <c r="S63" s="46">
        <f>+VLOOKUP($C$10,DATA!$E$373:$AS$431,37,FALSE)</f>
        <v>5.5864371650231302E-2</v>
      </c>
      <c r="T63" s="44"/>
      <c r="U63" s="42" t="s">
        <v>327</v>
      </c>
      <c r="V63" s="46">
        <f>+VLOOKUP($C$10,DATA!$E$854:$AS$912,7,FALSE)</f>
        <v>5.2683179348775602E-2</v>
      </c>
      <c r="W63" s="46">
        <f>+VLOOKUP($C$10,DATA!$E$854:$AS$912,17,FALSE)</f>
        <v>-1.6069024893219E-2</v>
      </c>
      <c r="X63" s="46">
        <f>+VLOOKUP($C$10,DATA!$E$854:$AS$912,27,FALSE)</f>
        <v>-3.6113451772197103E-2</v>
      </c>
      <c r="Y63" s="46">
        <f>+VLOOKUP($C$10,DATA!$E$854:$AS$912,37,FALSE)</f>
        <v>-6.1652289275723401E-2</v>
      </c>
      <c r="Z63" s="44"/>
      <c r="AA63" s="42" t="s">
        <v>327</v>
      </c>
      <c r="AB63" s="46">
        <f>+VLOOKUP($C$10,DATA!$E$972:$AS$1030,7,FALSE)</f>
        <v>0.37469374669852401</v>
      </c>
      <c r="AC63" s="46">
        <f>+VLOOKUP($C$10,DATA!$E$972:$AS$1030,17,FALSE)</f>
        <v>0.45465911898459399</v>
      </c>
      <c r="AD63" s="46">
        <f>+VLOOKUP($C$10,DATA!$E$972:$AS$1030,27,FALSE)</f>
        <v>0.60962122227522897</v>
      </c>
      <c r="AE63" s="46">
        <f>+VLOOKUP($C$10,DATA!$E$972:$AS$1030,37,FALSE)</f>
        <v>0.64694704488966404</v>
      </c>
      <c r="AF63" s="44"/>
      <c r="AG63" s="42" t="s">
        <v>327</v>
      </c>
      <c r="AH63" s="46">
        <f>+VLOOKUP($C$10,DATA!$E$491:$AS$549,7,FALSE)</f>
        <v>3.5525586151183397E-2</v>
      </c>
      <c r="AI63" s="46">
        <f>+VLOOKUP($C$10,DATA!$E$491:$AS$549,17,FALSE)</f>
        <v>3.9078833566995201E-2</v>
      </c>
      <c r="AJ63" s="46">
        <f>+VLOOKUP($C$10,DATA!$E$491:$AS$549,27,FALSE)</f>
        <v>4.4562268790600802E-2</v>
      </c>
      <c r="AK63" s="46">
        <f>+VLOOKUP($C$10,DATA!$E$491:$AS$549,37,FALSE)</f>
        <v>0.122421778056164</v>
      </c>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row>
    <row r="64" spans="8:65" s="39" customFormat="1" x14ac:dyDescent="0.2">
      <c r="J64" s="35"/>
      <c r="K64" s="35"/>
      <c r="L64" s="35"/>
      <c r="M64" s="35"/>
      <c r="P64" s="35"/>
      <c r="Q64" s="35"/>
      <c r="R64" s="35"/>
      <c r="S64" s="35"/>
      <c r="V64" s="35"/>
      <c r="W64" s="35"/>
      <c r="X64" s="35"/>
      <c r="Y64" s="35"/>
      <c r="AB64" s="35"/>
      <c r="AC64" s="35"/>
      <c r="AD64" s="35"/>
      <c r="AE64" s="35"/>
      <c r="AH64" s="35"/>
      <c r="AI64" s="35"/>
      <c r="AJ64" s="35"/>
      <c r="AK64" s="35"/>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row>
    <row r="65" spans="2:65" s="39" customFormat="1" x14ac:dyDescent="0.2">
      <c r="H65" s="41" t="s">
        <v>151</v>
      </c>
      <c r="I65" s="50" t="s">
        <v>23</v>
      </c>
      <c r="J65" s="43" t="s">
        <v>116</v>
      </c>
      <c r="K65" s="43" t="s">
        <v>117</v>
      </c>
      <c r="L65" s="43" t="s">
        <v>118</v>
      </c>
      <c r="M65" s="43" t="s">
        <v>119</v>
      </c>
      <c r="N65" s="41" t="s">
        <v>152</v>
      </c>
      <c r="O65" s="50" t="s">
        <v>23</v>
      </c>
      <c r="P65" s="43" t="s">
        <v>116</v>
      </c>
      <c r="Q65" s="43" t="s">
        <v>117</v>
      </c>
      <c r="R65" s="43" t="s">
        <v>118</v>
      </c>
      <c r="S65" s="43" t="s">
        <v>119</v>
      </c>
      <c r="T65" s="41" t="s">
        <v>153</v>
      </c>
      <c r="U65" s="50" t="s">
        <v>23</v>
      </c>
      <c r="V65" s="43" t="s">
        <v>116</v>
      </c>
      <c r="W65" s="43" t="s">
        <v>117</v>
      </c>
      <c r="X65" s="43" t="s">
        <v>118</v>
      </c>
      <c r="Y65" s="43" t="s">
        <v>119</v>
      </c>
      <c r="Z65" s="41" t="s">
        <v>154</v>
      </c>
      <c r="AA65" s="50" t="s">
        <v>23</v>
      </c>
      <c r="AB65" s="43" t="s">
        <v>116</v>
      </c>
      <c r="AC65" s="43" t="s">
        <v>117</v>
      </c>
      <c r="AD65" s="43" t="s">
        <v>118</v>
      </c>
      <c r="AE65" s="43" t="s">
        <v>119</v>
      </c>
      <c r="AF65" s="41" t="s">
        <v>155</v>
      </c>
      <c r="AG65" s="50" t="s">
        <v>23</v>
      </c>
      <c r="AH65" s="43" t="s">
        <v>116</v>
      </c>
      <c r="AI65" s="43" t="s">
        <v>117</v>
      </c>
      <c r="AJ65" s="43" t="s">
        <v>118</v>
      </c>
      <c r="AK65" s="43" t="s">
        <v>119</v>
      </c>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row>
    <row r="66" spans="2:65" s="39" customFormat="1" x14ac:dyDescent="0.2">
      <c r="H66" s="44" t="s">
        <v>102</v>
      </c>
      <c r="I66" s="36" t="str">
        <f>+$C$8</f>
        <v>Omaha - MULO</v>
      </c>
      <c r="J66" s="143">
        <f>+VLOOKUP($C$8,DATA!$E$609:$AS$667,10,FALSE)</f>
        <v>2.4087401826956198</v>
      </c>
      <c r="K66" s="143">
        <f>+VLOOKUP($C$8,DATA!$E$609:$AS$667,20,FALSE)</f>
        <v>2.4359581555865599</v>
      </c>
      <c r="L66" s="143">
        <f>+VLOOKUP($C$8,DATA!$E$609:$AS$667,30,FALSE)</f>
        <v>2.4164515217865201</v>
      </c>
      <c r="M66" s="143">
        <f>+VLOOKUP($C$8,DATA!$E$609:$AS$667,40,FALSE)</f>
        <v>2.4159967167968301</v>
      </c>
      <c r="N66" s="44" t="s">
        <v>102</v>
      </c>
      <c r="O66" s="36" t="str">
        <f>+$C$8</f>
        <v>Omaha - MULO</v>
      </c>
      <c r="P66" s="143">
        <f>+VLOOKUP($C$8,DATA!$E$373:$AS$431,10,FALSE)</f>
        <v>2.8141652515869802</v>
      </c>
      <c r="Q66" s="143">
        <f>+VLOOKUP($C$8,DATA!$E$373:$AS$431,20,FALSE)</f>
        <v>2.80602871251428</v>
      </c>
      <c r="R66" s="143">
        <f>+VLOOKUP($C$8,DATA!$E$373:$AS$431,30,FALSE)</f>
        <v>2.82275746278005</v>
      </c>
      <c r="S66" s="143">
        <f>+VLOOKUP($C$8,DATA!$E$373:$AS$431,40,FALSE)</f>
        <v>2.8350686257412501</v>
      </c>
      <c r="T66" s="44" t="s">
        <v>102</v>
      </c>
      <c r="U66" s="36" t="str">
        <f>+$C$8</f>
        <v>Omaha - MULO</v>
      </c>
      <c r="V66" s="143">
        <f>+VLOOKUP($C$8,DATA!$E$854:$AS$912,10,FALSE)</f>
        <v>2.4029477140692102</v>
      </c>
      <c r="W66" s="143">
        <f>+VLOOKUP($C$8,DATA!$E$854:$AS$912,20,FALSE)</f>
        <v>2.41405277510427</v>
      </c>
      <c r="X66" s="143">
        <f>+VLOOKUP($C$8,DATA!$E$854:$AS$912,30,FALSE)</f>
        <v>2.42786475261827</v>
      </c>
      <c r="Y66" s="143">
        <f>+VLOOKUP($C$8,DATA!$E$854:$AS$912,40,FALSE)</f>
        <v>2.4038903771404598</v>
      </c>
      <c r="Z66" s="44" t="s">
        <v>102</v>
      </c>
      <c r="AA66" s="36" t="str">
        <f>+$C$8</f>
        <v>Omaha - MULO</v>
      </c>
      <c r="AB66" s="143">
        <f>+VLOOKUP($C$8,DATA!$E$972:$AS$1030,10,FALSE)</f>
        <v>2.9642701059025498</v>
      </c>
      <c r="AC66" s="143">
        <f>+VLOOKUP($C$8,DATA!$E$972:$AS$1030,20,FALSE)</f>
        <v>2.9369055563708502</v>
      </c>
      <c r="AD66" s="143">
        <f>+VLOOKUP($C$8,DATA!$E$972:$AS$1030,30,FALSE)</f>
        <v>2.9490678618196502</v>
      </c>
      <c r="AE66" s="143">
        <f>+VLOOKUP($C$8,DATA!$E$972:$AS$1030,40,FALSE)</f>
        <v>2.9655066826934</v>
      </c>
      <c r="AF66" s="44" t="s">
        <v>102</v>
      </c>
      <c r="AG66" s="36" t="str">
        <f>+$C$8</f>
        <v>Omaha - MULO</v>
      </c>
      <c r="AH66" s="143">
        <f>+VLOOKUP($C$8,DATA!$E$491:$AS$549,10,FALSE)</f>
        <v>4.4525959203849901</v>
      </c>
      <c r="AI66" s="143">
        <f>+VLOOKUP($C$8,DATA!$E$491:$AS$549,20,FALSE)</f>
        <v>4.4166546994214002</v>
      </c>
      <c r="AJ66" s="143">
        <f>+VLOOKUP($C$8,DATA!$E$491:$AS$549,30,FALSE)</f>
        <v>4.3728136205971202</v>
      </c>
      <c r="AK66" s="143">
        <f>+VLOOKUP($C$8,DATA!$E$491:$AS$549,40,FALSE)</f>
        <v>4.4459166505306698</v>
      </c>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row>
    <row r="67" spans="2:65" s="39" customFormat="1" x14ac:dyDescent="0.2">
      <c r="H67" s="44" t="s">
        <v>115</v>
      </c>
      <c r="I67" s="42" t="str">
        <f>+$C$9</f>
        <v>Plains - MULO</v>
      </c>
      <c r="J67" s="143">
        <f>+VLOOKUP($C$9,DATA!$E$609:$AS$667,10,FALSE)</f>
        <v>2.3472907042167099</v>
      </c>
      <c r="K67" s="143">
        <f>+VLOOKUP($C$9,DATA!$E$609:$AS$667,20,FALSE)</f>
        <v>2.3243309181481502</v>
      </c>
      <c r="L67" s="143">
        <f>+VLOOKUP($C$9,DATA!$E$609:$AS$667,30,FALSE)</f>
        <v>2.3002253933216199</v>
      </c>
      <c r="M67" s="143">
        <f>+VLOOKUP($C$9,DATA!$E$609:$AS$667,40,FALSE)</f>
        <v>2.2721838025430499</v>
      </c>
      <c r="N67" s="44" t="s">
        <v>115</v>
      </c>
      <c r="O67" s="42" t="str">
        <f>+$C$9</f>
        <v>Plains - MULO</v>
      </c>
      <c r="P67" s="143">
        <f>+VLOOKUP($C$9,DATA!$E$373:$AS$431,10,FALSE)</f>
        <v>2.9277671442964301</v>
      </c>
      <c r="Q67" s="143">
        <f>+VLOOKUP($C$9,DATA!$E$373:$AS$431,20,FALSE)</f>
        <v>2.8734226931522402</v>
      </c>
      <c r="R67" s="143">
        <f>+VLOOKUP($C$9,DATA!$E$373:$AS$431,30,FALSE)</f>
        <v>2.87473216307757</v>
      </c>
      <c r="S67" s="143">
        <f>+VLOOKUP($C$9,DATA!$E$373:$AS$431,40,FALSE)</f>
        <v>2.8655143121719902</v>
      </c>
      <c r="T67" s="44" t="s">
        <v>115</v>
      </c>
      <c r="U67" s="42" t="str">
        <f>+$C$9</f>
        <v>Plains - MULO</v>
      </c>
      <c r="V67" s="143">
        <f>+VLOOKUP($C$9,DATA!$E$854:$AS$912,10,FALSE)</f>
        <v>2.7547284988144498</v>
      </c>
      <c r="W67" s="143">
        <f>+VLOOKUP($C$9,DATA!$E$854:$AS$912,20,FALSE)</f>
        <v>2.6729934361374101</v>
      </c>
      <c r="X67" s="143">
        <f>+VLOOKUP($C$9,DATA!$E$854:$AS$912,30,FALSE)</f>
        <v>2.6630090661450998</v>
      </c>
      <c r="Y67" s="143">
        <f>+VLOOKUP($C$9,DATA!$E$854:$AS$912,40,FALSE)</f>
        <v>2.64562195745915</v>
      </c>
      <c r="Z67" s="44" t="s">
        <v>115</v>
      </c>
      <c r="AA67" s="42" t="str">
        <f>+$C$9</f>
        <v>Plains - MULO</v>
      </c>
      <c r="AB67" s="143">
        <f>+VLOOKUP($C$9,DATA!$E$972:$AS$1030,10,FALSE)</f>
        <v>3.24040778751522</v>
      </c>
      <c r="AC67" s="143">
        <f>+VLOOKUP($C$9,DATA!$E$972:$AS$1030,20,FALSE)</f>
        <v>3.2538061840428698</v>
      </c>
      <c r="AD67" s="143">
        <f>+VLOOKUP($C$9,DATA!$E$972:$AS$1030,30,FALSE)</f>
        <v>3.2679089547339299</v>
      </c>
      <c r="AE67" s="143">
        <f>+VLOOKUP($C$9,DATA!$E$972:$AS$1030,40,FALSE)</f>
        <v>3.2516144147250401</v>
      </c>
      <c r="AF67" s="44" t="s">
        <v>115</v>
      </c>
      <c r="AG67" s="42" t="str">
        <f>+$C$9</f>
        <v>Plains - MULO</v>
      </c>
      <c r="AH67" s="143">
        <f>+VLOOKUP($C$9,DATA!$E$491:$AS$549,10,FALSE)</f>
        <v>4.4595345498813197</v>
      </c>
      <c r="AI67" s="143">
        <f>+VLOOKUP($C$9,DATA!$E$491:$AS$549,20,FALSE)</f>
        <v>4.48152844249186</v>
      </c>
      <c r="AJ67" s="143">
        <f>+VLOOKUP($C$9,DATA!$E$491:$AS$549,30,FALSE)</f>
        <v>4.4716275062561497</v>
      </c>
      <c r="AK67" s="143">
        <f>+VLOOKUP($C$9,DATA!$E$491:$AS$549,40,FALSE)</f>
        <v>4.4734817143154197</v>
      </c>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row>
    <row r="68" spans="2:65" s="39" customFormat="1" x14ac:dyDescent="0.2">
      <c r="H68" s="44"/>
      <c r="I68" s="42" t="s">
        <v>327</v>
      </c>
      <c r="J68" s="143">
        <f>+VLOOKUP($C$10,DATA!$E$609:$AS$667,10,FALSE)</f>
        <v>2.29273200543608</v>
      </c>
      <c r="K68" s="143">
        <f>+VLOOKUP($C$10,DATA!$E$609:$AS$667,20,FALSE)</f>
        <v>2.25854545043468</v>
      </c>
      <c r="L68" s="143">
        <f>+VLOOKUP($C$10,DATA!$E$609:$AS$667,30,FALSE)</f>
        <v>2.2582969688365999</v>
      </c>
      <c r="M68" s="143">
        <f>+VLOOKUP($C$10,DATA!$E$609:$AS$667,40,FALSE)</f>
        <v>2.2318790653370701</v>
      </c>
      <c r="N68" s="44"/>
      <c r="O68" s="42" t="s">
        <v>327</v>
      </c>
      <c r="P68" s="143">
        <f>+VLOOKUP($C$10,DATA!$E$373:$AS$431,10,FALSE)</f>
        <v>2.49177961156443</v>
      </c>
      <c r="Q68" s="143">
        <f>+VLOOKUP($C$10,DATA!$E$373:$AS$431,20,FALSE)</f>
        <v>2.52965916148514</v>
      </c>
      <c r="R68" s="143">
        <f>+VLOOKUP($C$10,DATA!$E$373:$AS$431,30,FALSE)</f>
        <v>2.5195311733193999</v>
      </c>
      <c r="S68" s="143">
        <f>+VLOOKUP($C$10,DATA!$E$373:$AS$431,40,FALSE)</f>
        <v>2.5157846183249002</v>
      </c>
      <c r="T68" s="44"/>
      <c r="U68" s="42" t="s">
        <v>327</v>
      </c>
      <c r="V68" s="143">
        <f>+VLOOKUP($C$10,DATA!$E$854:$AS$912,10,FALSE)</f>
        <v>2.3177646141174302</v>
      </c>
      <c r="W68" s="143">
        <f>+VLOOKUP($C$10,DATA!$E$854:$AS$912,20,FALSE)</f>
        <v>2.3601915196425201</v>
      </c>
      <c r="X68" s="143">
        <f>+VLOOKUP($C$10,DATA!$E$854:$AS$912,30,FALSE)</f>
        <v>2.3516549468505001</v>
      </c>
      <c r="Y68" s="143">
        <f>+VLOOKUP($C$10,DATA!$E$854:$AS$912,40,FALSE)</f>
        <v>2.3508922827169401</v>
      </c>
      <c r="Z68" s="44"/>
      <c r="AA68" s="42" t="s">
        <v>327</v>
      </c>
      <c r="AB68" s="143">
        <f>+VLOOKUP($C$10,DATA!$E$972:$AS$1030,10,FALSE)</f>
        <v>2.9844145738569199</v>
      </c>
      <c r="AC68" s="143">
        <f>+VLOOKUP($C$10,DATA!$E$972:$AS$1030,20,FALSE)</f>
        <v>2.9951522463585101</v>
      </c>
      <c r="AD68" s="143">
        <f>+VLOOKUP($C$10,DATA!$E$972:$AS$1030,30,FALSE)</f>
        <v>2.9871413415140098</v>
      </c>
      <c r="AE68" s="143">
        <f>+VLOOKUP($C$10,DATA!$E$972:$AS$1030,40,FALSE)</f>
        <v>2.9883190059490601</v>
      </c>
      <c r="AF68" s="44"/>
      <c r="AG68" s="42" t="s">
        <v>327</v>
      </c>
      <c r="AH68" s="143">
        <f>+VLOOKUP($C$10,DATA!$E$491:$AS$549,10,FALSE)</f>
        <v>4.0883691475296597</v>
      </c>
      <c r="AI68" s="143">
        <f>+VLOOKUP($C$10,DATA!$E$491:$AS$549,20,FALSE)</f>
        <v>4.08913733006339</v>
      </c>
      <c r="AJ68" s="143">
        <f>+VLOOKUP($C$10,DATA!$E$491:$AS$549,30,FALSE)</f>
        <v>4.0737241850930799</v>
      </c>
      <c r="AK68" s="143">
        <f>+VLOOKUP($C$10,DATA!$E$491:$AS$549,40,FALSE)</f>
        <v>4.0457113389178296</v>
      </c>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row>
    <row r="69" spans="2:65" x14ac:dyDescent="0.2">
      <c r="B69" s="35"/>
      <c r="C69" s="35"/>
      <c r="H69" s="44"/>
      <c r="I69" s="42"/>
      <c r="N69" s="48"/>
    </row>
    <row r="70" spans="2:65" x14ac:dyDescent="0.2">
      <c r="B70" s="156" t="str">
        <f>+B4</f>
        <v>Market: Omaha - MULO</v>
      </c>
      <c r="C70" s="156"/>
      <c r="D70" s="156"/>
      <c r="E70" s="156"/>
      <c r="F70" s="156"/>
      <c r="G70" s="156"/>
      <c r="H70" s="156" t="str">
        <f>+B4</f>
        <v>Market: Omaha - MULO</v>
      </c>
      <c r="I70" s="156"/>
      <c r="J70" s="156"/>
      <c r="K70" s="156"/>
      <c r="L70" s="156"/>
      <c r="M70" s="156"/>
      <c r="N70" s="156" t="str">
        <f>+H70</f>
        <v>Market: Omaha - MULO</v>
      </c>
      <c r="O70" s="156"/>
      <c r="P70" s="156"/>
      <c r="Q70" s="156"/>
      <c r="R70" s="156"/>
      <c r="S70" s="156"/>
      <c r="T70" s="156" t="str">
        <f>+H70</f>
        <v>Market: Omaha - MULO</v>
      </c>
      <c r="U70" s="156"/>
      <c r="V70" s="156"/>
      <c r="W70" s="156"/>
      <c r="X70" s="156"/>
      <c r="Y70" s="156"/>
      <c r="Z70" s="156" t="str">
        <f>+H70</f>
        <v>Market: Omaha - MULO</v>
      </c>
      <c r="AA70" s="156"/>
      <c r="AB70" s="156"/>
      <c r="AC70" s="156"/>
      <c r="AD70" s="156"/>
      <c r="AE70" s="156"/>
      <c r="AF70" s="156" t="str">
        <f>+H70</f>
        <v>Market: Omaha - MULO</v>
      </c>
      <c r="AG70" s="156"/>
      <c r="AH70" s="156"/>
      <c r="AI70" s="156"/>
      <c r="AJ70" s="156"/>
      <c r="AK70" s="156"/>
      <c r="AL70" s="156" t="s">
        <v>167</v>
      </c>
      <c r="AM70" s="156"/>
      <c r="AN70" s="156"/>
      <c r="AO70" s="156"/>
      <c r="AP70" s="156"/>
      <c r="AQ70" s="156"/>
      <c r="AR70" s="37"/>
      <c r="AS70" s="37"/>
      <c r="AT70" s="37"/>
      <c r="AU70" s="37"/>
      <c r="AV70" s="37"/>
      <c r="AW70" s="37"/>
      <c r="AX70" s="37"/>
      <c r="AY70" s="37"/>
      <c r="AZ70" s="37"/>
      <c r="BA70" s="37"/>
      <c r="BB70" s="37"/>
      <c r="BC70" s="37"/>
      <c r="BD70" s="37"/>
      <c r="BE70" s="37"/>
      <c r="BF70" s="37"/>
      <c r="BG70" s="37"/>
      <c r="BH70" s="37"/>
      <c r="BI70" s="37"/>
      <c r="BJ70" s="37"/>
      <c r="BK70" s="37"/>
      <c r="BL70" s="37"/>
      <c r="BM70" s="37"/>
    </row>
    <row r="71" spans="2:65" s="39" customFormat="1" ht="12.75" x14ac:dyDescent="0.2">
      <c r="B71" s="155" t="str">
        <f>+B5</f>
        <v>PERIOD ENDING 03/23/2014 VS YAGO</v>
      </c>
      <c r="C71" s="155"/>
      <c r="D71" s="155"/>
      <c r="E71" s="155"/>
      <c r="F71" s="155"/>
      <c r="G71" s="155"/>
      <c r="H71" s="155" t="str">
        <f>+B5</f>
        <v>PERIOD ENDING 03/23/2014 VS YAGO</v>
      </c>
      <c r="I71" s="155"/>
      <c r="J71" s="155"/>
      <c r="K71" s="155"/>
      <c r="L71" s="155"/>
      <c r="M71" s="155"/>
      <c r="N71" s="155" t="str">
        <f>+H71</f>
        <v>PERIOD ENDING 03/23/2014 VS YAGO</v>
      </c>
      <c r="O71" s="155"/>
      <c r="P71" s="155"/>
      <c r="Q71" s="155"/>
      <c r="R71" s="155"/>
      <c r="S71" s="155"/>
      <c r="T71" s="155" t="str">
        <f>+H71</f>
        <v>PERIOD ENDING 03/23/2014 VS YAGO</v>
      </c>
      <c r="U71" s="155"/>
      <c r="V71" s="155"/>
      <c r="W71" s="155"/>
      <c r="X71" s="155"/>
      <c r="Y71" s="155"/>
      <c r="Z71" s="155" t="str">
        <f>+H71</f>
        <v>PERIOD ENDING 03/23/2014 VS YAGO</v>
      </c>
      <c r="AA71" s="155"/>
      <c r="AB71" s="155"/>
      <c r="AC71" s="155"/>
      <c r="AD71" s="155"/>
      <c r="AE71" s="155"/>
      <c r="AF71" s="155" t="str">
        <f>+H71</f>
        <v>PERIOD ENDING 03/23/2014 VS YAGO</v>
      </c>
      <c r="AG71" s="155"/>
      <c r="AH71" s="155"/>
      <c r="AI71" s="155"/>
      <c r="AJ71" s="155"/>
      <c r="AK71" s="155"/>
      <c r="AL71" s="155" t="str">
        <f>+B5</f>
        <v>PERIOD ENDING 03/23/2014 VS YAGO</v>
      </c>
      <c r="AM71" s="155"/>
      <c r="AN71" s="155"/>
      <c r="AO71" s="155"/>
      <c r="AP71" s="155"/>
      <c r="AQ71" s="155"/>
      <c r="AR71" s="38"/>
      <c r="AS71" s="38"/>
      <c r="AT71" s="38"/>
      <c r="AU71" s="38"/>
      <c r="AV71" s="38"/>
      <c r="AW71" s="38"/>
      <c r="AX71" s="38"/>
      <c r="AY71" s="38"/>
      <c r="AZ71" s="38"/>
      <c r="BA71" s="38"/>
      <c r="BB71" s="38"/>
      <c r="BC71" s="38"/>
      <c r="BD71" s="38"/>
      <c r="BE71" s="38"/>
      <c r="BF71" s="38"/>
      <c r="BG71" s="38"/>
      <c r="BH71" s="38"/>
      <c r="BI71" s="38"/>
      <c r="BJ71" s="38"/>
      <c r="BK71" s="38"/>
      <c r="BL71" s="38"/>
      <c r="BM71" s="38"/>
    </row>
    <row r="72" spans="2:65" s="39" customFormat="1" ht="12.75" x14ac:dyDescent="0.2">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row>
    <row r="73" spans="2:65" x14ac:dyDescent="0.2">
      <c r="B73" s="39" t="s">
        <v>165</v>
      </c>
      <c r="C73" s="39"/>
      <c r="D73" s="49" t="s">
        <v>159</v>
      </c>
      <c r="E73" s="49" t="s">
        <v>161</v>
      </c>
      <c r="F73" s="49" t="s">
        <v>162</v>
      </c>
      <c r="G73" s="49" t="s">
        <v>160</v>
      </c>
      <c r="H73" s="41" t="s">
        <v>124</v>
      </c>
      <c r="I73" s="50" t="s">
        <v>24</v>
      </c>
      <c r="J73" s="43" t="s">
        <v>116</v>
      </c>
      <c r="K73" s="43" t="s">
        <v>117</v>
      </c>
      <c r="L73" s="43" t="s">
        <v>118</v>
      </c>
      <c r="M73" s="43" t="s">
        <v>119</v>
      </c>
      <c r="N73" s="41" t="s">
        <v>123</v>
      </c>
      <c r="O73" s="50" t="s">
        <v>24</v>
      </c>
      <c r="P73" s="43" t="s">
        <v>116</v>
      </c>
      <c r="Q73" s="43" t="s">
        <v>117</v>
      </c>
      <c r="R73" s="43" t="s">
        <v>118</v>
      </c>
      <c r="S73" s="43" t="s">
        <v>119</v>
      </c>
      <c r="T73" s="41" t="s">
        <v>126</v>
      </c>
      <c r="U73" s="50" t="s">
        <v>24</v>
      </c>
      <c r="V73" s="43" t="s">
        <v>116</v>
      </c>
      <c r="W73" s="43" t="s">
        <v>117</v>
      </c>
      <c r="X73" s="43" t="s">
        <v>118</v>
      </c>
      <c r="Y73" s="43" t="s">
        <v>119</v>
      </c>
      <c r="Z73" s="41" t="s">
        <v>127</v>
      </c>
      <c r="AA73" s="50" t="s">
        <v>24</v>
      </c>
      <c r="AB73" s="43" t="s">
        <v>116</v>
      </c>
      <c r="AC73" s="43" t="s">
        <v>117</v>
      </c>
      <c r="AD73" s="43" t="s">
        <v>118</v>
      </c>
      <c r="AE73" s="43" t="s">
        <v>119</v>
      </c>
      <c r="AF73" s="41" t="s">
        <v>129</v>
      </c>
      <c r="AG73" s="50" t="s">
        <v>24</v>
      </c>
      <c r="AH73" s="43" t="s">
        <v>116</v>
      </c>
      <c r="AI73" s="43" t="s">
        <v>117</v>
      </c>
      <c r="AJ73" s="43" t="s">
        <v>118</v>
      </c>
      <c r="AK73" s="43" t="s">
        <v>119</v>
      </c>
      <c r="AL73" s="147" t="s">
        <v>168</v>
      </c>
      <c r="AM73" s="147"/>
      <c r="AN73" s="147"/>
      <c r="AO73" s="147"/>
      <c r="AP73" s="147"/>
      <c r="AQ73" s="147"/>
    </row>
    <row r="74" spans="2:65" x14ac:dyDescent="0.2">
      <c r="B74" s="40" t="str">
        <f>+C2</f>
        <v>Omaha - MULO</v>
      </c>
      <c r="C74" s="53"/>
      <c r="D74" s="51">
        <f>+VLOOKUP($B74,DATA!$E$668:$AS$726,32,FALSE)</f>
        <v>1276814.26</v>
      </c>
      <c r="E74" s="51">
        <f>+VLOOKUP($B74,DATA!$E$913:$AS$971,32,FALSE)</f>
        <v>377525.83</v>
      </c>
      <c r="F74" s="51">
        <f>+VLOOKUP($B74,DATA!$E$1031:$AS$1089,32,FALSE)</f>
        <v>201807.71</v>
      </c>
      <c r="G74" s="51">
        <f>+VLOOKUP($B74,DATA!$E$550:$AS$608,32,FALSE)</f>
        <v>15330.46</v>
      </c>
      <c r="H74" s="44" t="s">
        <v>102</v>
      </c>
      <c r="I74" s="36" t="str">
        <f>+$C$8</f>
        <v>Omaha - MULO</v>
      </c>
      <c r="J74" s="46">
        <f>+VLOOKUP($C$8,DATA!$E$668:$AS$726,3,FALSE)</f>
        <v>0.20986801599836699</v>
      </c>
      <c r="K74" s="46">
        <f>+VLOOKUP($C$8,DATA!$E$668:$AS$726,13,FALSE)</f>
        <v>7.5842260003192996E-2</v>
      </c>
      <c r="L74" s="46">
        <f>+VLOOKUP($C$8,DATA!$E$668:$AS$726,23,FALSE)</f>
        <v>5.0119128637982499E-2</v>
      </c>
      <c r="M74" s="46">
        <f>+VLOOKUP($C$8,DATA!$E$668:$AS$726,33,FALSE)</f>
        <v>3.5390497527635498E-2</v>
      </c>
      <c r="N74" s="44" t="s">
        <v>102</v>
      </c>
      <c r="O74" s="36" t="str">
        <f>+$C$8</f>
        <v>Omaha - MULO</v>
      </c>
      <c r="P74" s="46">
        <f>+VLOOKUP($C$8,DATA!$E$432:$AS$490,3,FALSE)</f>
        <v>0.36607404367989099</v>
      </c>
      <c r="Q74" s="46">
        <f>+VLOOKUP($C$8,DATA!$E$432:$AS$490,13,FALSE)</f>
        <v>0.30100566035394599</v>
      </c>
      <c r="R74" s="46">
        <f>+VLOOKUP($C$8,DATA!$E$432:$AS$490,23,FALSE)</f>
        <v>0.29044245006937502</v>
      </c>
      <c r="S74" s="46">
        <f>+VLOOKUP($C$8,DATA!$E$432:$AS$490,33,FALSE)</f>
        <v>0.35562001482227201</v>
      </c>
      <c r="T74" s="44" t="s">
        <v>102</v>
      </c>
      <c r="U74" s="36" t="str">
        <f>+$C$8</f>
        <v>Omaha - MULO</v>
      </c>
      <c r="V74" s="46">
        <f>+VLOOKUP($C$8,DATA!$E$913:$AS$971,3,FALSE)</f>
        <v>0.40322109729415201</v>
      </c>
      <c r="W74" s="46">
        <f>+VLOOKUP($C$8,DATA!$E$913:$AS$971,13,FALSE)</f>
        <v>0.34973454144184302</v>
      </c>
      <c r="X74" s="46">
        <f>+VLOOKUP($C$8,DATA!$E$913:$AS$971,23,FALSE)</f>
        <v>0.32650021330269602</v>
      </c>
      <c r="Y74" s="46">
        <f>+VLOOKUP($C$8,DATA!$E$913:$AS$971,33,FALSE)</f>
        <v>0.24596740125418601</v>
      </c>
      <c r="Z74" s="44" t="s">
        <v>102</v>
      </c>
      <c r="AA74" s="36" t="str">
        <f>+$C$8</f>
        <v>Omaha - MULO</v>
      </c>
      <c r="AB74" s="46">
        <f>+VLOOKUP($C$8,DATA!$E$1031:$AS$1089,3,FALSE)</f>
        <v>0.28703250778479</v>
      </c>
      <c r="AC74" s="46">
        <f>+VLOOKUP($C$8,DATA!$E$1031:$AS$1089,13,FALSE)</f>
        <v>0.20156364028870399</v>
      </c>
      <c r="AD74" s="46">
        <f>+VLOOKUP($C$8,DATA!$E$1031:$AS$1089,23,FALSE)</f>
        <v>0.20912303058387399</v>
      </c>
      <c r="AE74" s="46">
        <f>+VLOOKUP($C$8,DATA!$E$1031:$AS$1089,33,FALSE)</f>
        <v>0.62278696660756905</v>
      </c>
      <c r="AF74" s="44" t="s">
        <v>102</v>
      </c>
      <c r="AG74" s="36" t="str">
        <f>+$C$8</f>
        <v>Omaha - MULO</v>
      </c>
      <c r="AH74" s="46">
        <f>+VLOOKUP($C$8,DATA!$E$550:$AS$608,3,FALSE)</f>
        <v>-0.41635500341474502</v>
      </c>
      <c r="AI74" s="46">
        <f>+VLOOKUP($C$8,DATA!$E$550:$AS$608,13,FALSE)</f>
        <v>-0.38691394021653502</v>
      </c>
      <c r="AJ74" s="46">
        <f>+VLOOKUP($C$8,DATA!$E$550:$AS$608,23,FALSE)</f>
        <v>-0.43779709250937798</v>
      </c>
      <c r="AK74" s="46">
        <f>+VLOOKUP($C$8,DATA!$E$550:$AS$608,33,FALSE)</f>
        <v>-0.52207805325443202</v>
      </c>
    </row>
    <row r="75" spans="2:65" x14ac:dyDescent="0.2">
      <c r="B75" s="35"/>
      <c r="C75" s="35"/>
      <c r="H75" s="44" t="s">
        <v>115</v>
      </c>
      <c r="I75" s="42" t="str">
        <f>+$C$9</f>
        <v>Plains - MULO</v>
      </c>
      <c r="J75" s="46">
        <f>+VLOOKUP($C$9,DATA!$E$668:$AS$726,3,FALSE)</f>
        <v>-6.6844226034637605E-2</v>
      </c>
      <c r="K75" s="46">
        <f>+VLOOKUP($C$9,DATA!$E$668:$AS$726,13,FALSE)</f>
        <v>-2.9472822627971299E-2</v>
      </c>
      <c r="L75" s="46">
        <f>+VLOOKUP($C$9,DATA!$E$668:$AS$726,23,FALSE)</f>
        <v>1.4858639530684801E-3</v>
      </c>
      <c r="M75" s="46">
        <f>+VLOOKUP($C$9,DATA!$E$668:$AS$726,33,FALSE)</f>
        <v>-5.3419149647022596E-3</v>
      </c>
      <c r="N75" s="44" t="s">
        <v>115</v>
      </c>
      <c r="O75" s="42" t="str">
        <f>+$C$9</f>
        <v>Plains - MULO</v>
      </c>
      <c r="P75" s="46">
        <f>+VLOOKUP($C$9,DATA!$E$432:$AS$490,3,FALSE)</f>
        <v>0.28132672789570101</v>
      </c>
      <c r="Q75" s="46">
        <f>+VLOOKUP($C$9,DATA!$E$432:$AS$490,13,FALSE)</f>
        <v>0.31039657461119402</v>
      </c>
      <c r="R75" s="46">
        <f>+VLOOKUP($C$9,DATA!$E$432:$AS$490,23,FALSE)</f>
        <v>0.26276071950360302</v>
      </c>
      <c r="S75" s="46">
        <f>+VLOOKUP($C$9,DATA!$E$432:$AS$490,33,FALSE)</f>
        <v>0.31489462403545598</v>
      </c>
      <c r="T75" s="44" t="s">
        <v>115</v>
      </c>
      <c r="U75" s="42" t="str">
        <f>+$C$9</f>
        <v>Plains - MULO</v>
      </c>
      <c r="V75" s="46">
        <f>+VLOOKUP($C$9,DATA!$E$913:$AS$971,3,FALSE)</f>
        <v>0.37851641257265001</v>
      </c>
      <c r="W75" s="46">
        <f>+VLOOKUP($C$9,DATA!$E$913:$AS$971,13,FALSE)</f>
        <v>0.40732757496576499</v>
      </c>
      <c r="X75" s="46">
        <f>+VLOOKUP($C$9,DATA!$E$913:$AS$971,23,FALSE)</f>
        <v>0.32956626629491398</v>
      </c>
      <c r="Y75" s="46">
        <f>+VLOOKUP($C$9,DATA!$E$913:$AS$971,33,FALSE)</f>
        <v>0.38088222164763502</v>
      </c>
      <c r="Z75" s="44" t="s">
        <v>115</v>
      </c>
      <c r="AA75" s="42" t="str">
        <f>+$C$9</f>
        <v>Plains - MULO</v>
      </c>
      <c r="AB75" s="46">
        <f>+VLOOKUP($C$9,DATA!$E$1031:$AS$1089,3,FALSE)</f>
        <v>-8.0793941887250809E-3</v>
      </c>
      <c r="AC75" s="46">
        <f>+VLOOKUP($C$9,DATA!$E$1031:$AS$1089,13,FALSE)</f>
        <v>-4.0462236584980398E-3</v>
      </c>
      <c r="AD75" s="46">
        <f>+VLOOKUP($C$9,DATA!$E$1031:$AS$1089,23,FALSE)</f>
        <v>1.26940105764931E-2</v>
      </c>
      <c r="AE75" s="46">
        <f>+VLOOKUP($C$9,DATA!$E$1031:$AS$1089,33,FALSE)</f>
        <v>0.106080424457955</v>
      </c>
      <c r="AF75" s="44" t="s">
        <v>115</v>
      </c>
      <c r="AG75" s="42" t="str">
        <f>+$C$9</f>
        <v>Plains - MULO</v>
      </c>
      <c r="AH75" s="46">
        <f>+VLOOKUP($C$9,DATA!$E$550:$AS$608,3,FALSE)</f>
        <v>2.11900844812483E-2</v>
      </c>
      <c r="AI75" s="46">
        <f>+VLOOKUP($C$9,DATA!$E$550:$AS$608,13,FALSE)</f>
        <v>4.4503460075473601E-2</v>
      </c>
      <c r="AJ75" s="46">
        <f>+VLOOKUP($C$9,DATA!$E$550:$AS$608,23,FALSE)</f>
        <v>2.9319750914194299E-2</v>
      </c>
      <c r="AK75" s="46">
        <f>+VLOOKUP($C$9,DATA!$E$550:$AS$608,33,FALSE)</f>
        <v>5.0385237936898503E-2</v>
      </c>
    </row>
    <row r="76" spans="2:65" x14ac:dyDescent="0.2">
      <c r="B76" s="35"/>
      <c r="C76" s="35"/>
      <c r="H76" s="44"/>
      <c r="I76" s="42" t="s">
        <v>327</v>
      </c>
      <c r="J76" s="46">
        <f>+VLOOKUP($C$10,DATA!$E$668:$AS$726,3,FALSE)</f>
        <v>2.63666470543289E-3</v>
      </c>
      <c r="K76" s="46">
        <f>+VLOOKUP($C$10,DATA!$E$668:$AS$726,13,FALSE)</f>
        <v>7.3619652666970601E-3</v>
      </c>
      <c r="L76" s="46">
        <f>+VLOOKUP($C$10,DATA!$E$668:$AS$726,23,FALSE)</f>
        <v>5.2230638229941104E-3</v>
      </c>
      <c r="M76" s="46">
        <f>+VLOOKUP($C$10,DATA!$E$668:$AS$726,33,FALSE)</f>
        <v>3.5700787112808502E-3</v>
      </c>
      <c r="N76" s="44"/>
      <c r="O76" s="42" t="s">
        <v>327</v>
      </c>
      <c r="P76" s="46">
        <f>+VLOOKUP($C$10,DATA!$E$432:$AS$490,3,FALSE)</f>
        <v>9.2288565265922107E-2</v>
      </c>
      <c r="Q76" s="46">
        <f>+VLOOKUP($C$10,DATA!$E$432:$AS$490,13,FALSE)</f>
        <v>0.100670137155349</v>
      </c>
      <c r="R76" s="46">
        <f>+VLOOKUP($C$10,DATA!$E$432:$AS$490,23,FALSE)</f>
        <v>7.5937054979207705E-2</v>
      </c>
      <c r="S76" s="46">
        <f>+VLOOKUP($C$10,DATA!$E$432:$AS$490,33,FALSE)</f>
        <v>9.6706870448478602E-2</v>
      </c>
      <c r="T76" s="44"/>
      <c r="U76" s="42" t="s">
        <v>327</v>
      </c>
      <c r="V76" s="46">
        <f>+VLOOKUP($C$10,DATA!$E$913:$AS$971,3,FALSE)</f>
        <v>0.13917127548921199</v>
      </c>
      <c r="W76" s="46">
        <f>+VLOOKUP($C$10,DATA!$E$913:$AS$971,13,FALSE)</f>
        <v>0.122334561384709</v>
      </c>
      <c r="X76" s="46">
        <f>+VLOOKUP($C$10,DATA!$E$913:$AS$971,23,FALSE)</f>
        <v>7.9650100169695398E-2</v>
      </c>
      <c r="Y76" s="46">
        <f>+VLOOKUP($C$10,DATA!$E$913:$AS$971,33,FALSE)</f>
        <v>8.5293126791846294E-2</v>
      </c>
      <c r="Z76" s="44"/>
      <c r="AA76" s="42" t="s">
        <v>327</v>
      </c>
      <c r="AB76" s="46">
        <f>+VLOOKUP($C$10,DATA!$E$1031:$AS$1089,3,FALSE)</f>
        <v>-1.00732453097196E-2</v>
      </c>
      <c r="AC76" s="46">
        <f>+VLOOKUP($C$10,DATA!$E$1031:$AS$1089,13,FALSE)</f>
        <v>4.9115215558345998E-2</v>
      </c>
      <c r="AD76" s="46">
        <f>+VLOOKUP($C$10,DATA!$E$1031:$AS$1089,23,FALSE)</f>
        <v>6.6466403366253202E-2</v>
      </c>
      <c r="AE76" s="46">
        <f>+VLOOKUP($C$10,DATA!$E$1031:$AS$1089,33,FALSE)</f>
        <v>0.122492931169098</v>
      </c>
      <c r="AF76" s="44"/>
      <c r="AG76" s="42" t="s">
        <v>327</v>
      </c>
      <c r="AH76" s="46">
        <f>+VLOOKUP($C$10,DATA!$E$550:$AS$608,3,FALSE)</f>
        <v>7.8606938350668204E-2</v>
      </c>
      <c r="AI76" s="46">
        <f>+VLOOKUP($C$10,DATA!$E$550:$AS$608,13,FALSE)</f>
        <v>0.10793952688213</v>
      </c>
      <c r="AJ76" s="46">
        <f>+VLOOKUP($C$10,DATA!$E$550:$AS$608,23,FALSE)</f>
        <v>0.123033547993503</v>
      </c>
      <c r="AK76" s="46">
        <f>+VLOOKUP($C$10,DATA!$E$550:$AS$608,33,FALSE)</f>
        <v>0.14502126446848099</v>
      </c>
    </row>
    <row r="77" spans="2:65" x14ac:dyDescent="0.2">
      <c r="H77" s="44"/>
      <c r="I77" s="42"/>
      <c r="N77" s="44"/>
      <c r="T77" s="44"/>
      <c r="U77" s="42"/>
      <c r="Z77" s="44"/>
      <c r="AA77" s="42"/>
      <c r="AF77" s="44"/>
    </row>
    <row r="78" spans="2:65" x14ac:dyDescent="0.2">
      <c r="H78" s="41" t="s">
        <v>133</v>
      </c>
      <c r="I78" s="50" t="s">
        <v>24</v>
      </c>
      <c r="J78" s="43" t="s">
        <v>116</v>
      </c>
      <c r="K78" s="43" t="s">
        <v>117</v>
      </c>
      <c r="L78" s="43" t="s">
        <v>118</v>
      </c>
      <c r="M78" s="43" t="s">
        <v>119</v>
      </c>
      <c r="N78" s="41" t="s">
        <v>132</v>
      </c>
      <c r="O78" s="50" t="s">
        <v>24</v>
      </c>
      <c r="P78" s="43" t="s">
        <v>116</v>
      </c>
      <c r="Q78" s="43" t="s">
        <v>117</v>
      </c>
      <c r="R78" s="43" t="s">
        <v>118</v>
      </c>
      <c r="S78" s="43" t="s">
        <v>119</v>
      </c>
      <c r="T78" s="41" t="s">
        <v>131</v>
      </c>
      <c r="U78" s="50" t="s">
        <v>24</v>
      </c>
      <c r="V78" s="43" t="s">
        <v>116</v>
      </c>
      <c r="W78" s="43" t="s">
        <v>117</v>
      </c>
      <c r="X78" s="43" t="s">
        <v>118</v>
      </c>
      <c r="Y78" s="43" t="s">
        <v>119</v>
      </c>
      <c r="Z78" s="41" t="s">
        <v>134</v>
      </c>
      <c r="AA78" s="50" t="s">
        <v>24</v>
      </c>
      <c r="AB78" s="43" t="s">
        <v>116</v>
      </c>
      <c r="AC78" s="43" t="s">
        <v>117</v>
      </c>
      <c r="AD78" s="43" t="s">
        <v>118</v>
      </c>
      <c r="AE78" s="43" t="s">
        <v>119</v>
      </c>
      <c r="AF78" s="41" t="s">
        <v>135</v>
      </c>
      <c r="AG78" s="50" t="s">
        <v>24</v>
      </c>
      <c r="AH78" s="43" t="s">
        <v>116</v>
      </c>
      <c r="AI78" s="43" t="s">
        <v>117</v>
      </c>
      <c r="AJ78" s="43" t="s">
        <v>118</v>
      </c>
      <c r="AK78" s="43" t="s">
        <v>119</v>
      </c>
    </row>
    <row r="79" spans="2:65" x14ac:dyDescent="0.2">
      <c r="H79" s="44" t="s">
        <v>102</v>
      </c>
      <c r="I79" s="36" t="str">
        <f>+$C$8</f>
        <v>Omaha - MULO</v>
      </c>
      <c r="J79" s="46">
        <f>+VLOOKUP($C$8,DATA!$E$668:$AS$726,5,FALSE)</f>
        <v>0.20632397050152501</v>
      </c>
      <c r="K79" s="46">
        <f>+VLOOKUP($C$8,DATA!$E$668:$AS$726,15,FALSE)</f>
        <v>8.8259107819621596E-2</v>
      </c>
      <c r="L79" s="46">
        <f>+VLOOKUP($C$8,DATA!$E$668:$AS$726,25,FALSE)</f>
        <v>5.9283816125075002E-2</v>
      </c>
      <c r="M79" s="46">
        <f>+VLOOKUP($C$8,DATA!$E$668:$AS$726,35,FALSE)</f>
        <v>4.4241141246533999E-2</v>
      </c>
      <c r="N79" s="44" t="s">
        <v>102</v>
      </c>
      <c r="O79" s="36" t="str">
        <f>+$C$8</f>
        <v>Omaha - MULO</v>
      </c>
      <c r="P79" s="46">
        <f>+VLOOKUP($C$8,DATA!$E$432:$AS$490,5,FALSE)</f>
        <v>0.29869815531014898</v>
      </c>
      <c r="Q79" s="46">
        <f>+VLOOKUP($C$8,DATA!$E$432:$AS$490,15,FALSE)</f>
        <v>0.23554693794725201</v>
      </c>
      <c r="R79" s="46">
        <f>+VLOOKUP($C$8,DATA!$E$432:$AS$490,25,FALSE)</f>
        <v>0.237106068963684</v>
      </c>
      <c r="S79" s="46">
        <f>+VLOOKUP($C$8,DATA!$E$432:$AS$490,35,FALSE)</f>
        <v>0.27869350447956698</v>
      </c>
      <c r="T79" s="44" t="s">
        <v>102</v>
      </c>
      <c r="U79" s="36" t="str">
        <f>+$C$8</f>
        <v>Omaha - MULO</v>
      </c>
      <c r="V79" s="46">
        <f>+VLOOKUP($C$8,DATA!$E$913:$AS$971,5,FALSE)</f>
        <v>0.34742213292956903</v>
      </c>
      <c r="W79" s="46">
        <f>+VLOOKUP($C$8,DATA!$E$913:$AS$971,15,FALSE)</f>
        <v>0.32692603499964901</v>
      </c>
      <c r="X79" s="46">
        <f>+VLOOKUP($C$8,DATA!$E$913:$AS$971,25,FALSE)</f>
        <v>0.32238373004497201</v>
      </c>
      <c r="Y79" s="46">
        <f>+VLOOKUP($C$8,DATA!$E$913:$AS$971,35,FALSE)</f>
        <v>0.30331569922984702</v>
      </c>
      <c r="Z79" s="44" t="s">
        <v>102</v>
      </c>
      <c r="AA79" s="36" t="str">
        <f>+$C$8</f>
        <v>Omaha - MULO</v>
      </c>
      <c r="AB79" s="46">
        <f>+VLOOKUP($C$8,DATA!$E$1031:$AS$1089,5,FALSE)</f>
        <v>0.15006369961046201</v>
      </c>
      <c r="AC79" s="46">
        <f>+VLOOKUP($C$8,DATA!$E$1031:$AS$1089,15,FALSE)</f>
        <v>-1.4504893502554701E-2</v>
      </c>
      <c r="AD79" s="46">
        <f>+VLOOKUP($C$8,DATA!$E$1031:$AS$1089,25,FALSE)</f>
        <v>-7.9531851356048292E-3</v>
      </c>
      <c r="AE79" s="46">
        <f>+VLOOKUP($C$8,DATA!$E$1031:$AS$1089,35,FALSE)</f>
        <v>0.21516060400106399</v>
      </c>
      <c r="AF79" s="44" t="s">
        <v>102</v>
      </c>
      <c r="AG79" s="36" t="str">
        <f>+$C$8</f>
        <v>Omaha - MULO</v>
      </c>
      <c r="AH79" s="46">
        <f>+VLOOKUP($C$8,DATA!$E$550:$AS$608,5,FALSE)</f>
        <v>-0.39640055376096001</v>
      </c>
      <c r="AI79" s="46">
        <f>+VLOOKUP($C$8,DATA!$E$550:$AS$608,15,FALSE)</f>
        <v>-0.32257182962125602</v>
      </c>
      <c r="AJ79" s="46">
        <f>+VLOOKUP($C$8,DATA!$E$550:$AS$608,25,FALSE)</f>
        <v>-0.38354323785464001</v>
      </c>
      <c r="AK79" s="46">
        <f>+VLOOKUP($C$8,DATA!$E$550:$AS$608,35,FALSE)</f>
        <v>-0.36391980462754703</v>
      </c>
    </row>
    <row r="80" spans="2:65" x14ac:dyDescent="0.2">
      <c r="H80" s="44" t="s">
        <v>115</v>
      </c>
      <c r="I80" s="42" t="str">
        <f>+$C$9</f>
        <v>Plains - MULO</v>
      </c>
      <c r="J80" s="46">
        <f>+VLOOKUP($C$9,DATA!$E$668:$AS$726,5,FALSE)</f>
        <v>-0.123441659448119</v>
      </c>
      <c r="K80" s="46">
        <f>+VLOOKUP($C$9,DATA!$E$668:$AS$726,15,FALSE)</f>
        <v>-5.9217269786079198E-2</v>
      </c>
      <c r="L80" s="46">
        <f>+VLOOKUP($C$9,DATA!$E$668:$AS$726,25,FALSE)</f>
        <v>1.60222092224061E-2</v>
      </c>
      <c r="M80" s="46">
        <f>+VLOOKUP($C$9,DATA!$E$668:$AS$726,35,FALSE)</f>
        <v>-9.3999178067080101E-3</v>
      </c>
      <c r="N80" s="44" t="s">
        <v>115</v>
      </c>
      <c r="O80" s="42" t="str">
        <f>+$C$9</f>
        <v>Plains - MULO</v>
      </c>
      <c r="P80" s="46">
        <f>+VLOOKUP($C$9,DATA!$E$432:$AS$490,5,FALSE)</f>
        <v>0.24476850819125801</v>
      </c>
      <c r="Q80" s="46">
        <f>+VLOOKUP($C$9,DATA!$E$432:$AS$490,15,FALSE)</f>
        <v>0.28231169713827098</v>
      </c>
      <c r="R80" s="46">
        <f>+VLOOKUP($C$9,DATA!$E$432:$AS$490,25,FALSE)</f>
        <v>0.20868864177980201</v>
      </c>
      <c r="S80" s="46">
        <f>+VLOOKUP($C$9,DATA!$E$432:$AS$490,35,FALSE)</f>
        <v>0.28023599193920501</v>
      </c>
      <c r="T80" s="44" t="s">
        <v>115</v>
      </c>
      <c r="U80" s="42" t="str">
        <f>+$C$9</f>
        <v>Plains - MULO</v>
      </c>
      <c r="V80" s="46">
        <f>+VLOOKUP($C$9,DATA!$E$913:$AS$971,5,FALSE)</f>
        <v>0.32292619010453</v>
      </c>
      <c r="W80" s="46">
        <f>+VLOOKUP($C$9,DATA!$E$913:$AS$971,15,FALSE)</f>
        <v>0.356065864806272</v>
      </c>
      <c r="X80" s="46">
        <f>+VLOOKUP($C$9,DATA!$E$913:$AS$971,25,FALSE)</f>
        <v>0.25194944169384997</v>
      </c>
      <c r="Y80" s="46">
        <f>+VLOOKUP($C$9,DATA!$E$913:$AS$971,35,FALSE)</f>
        <v>0.32852763292569698</v>
      </c>
      <c r="Z80" s="44" t="s">
        <v>115</v>
      </c>
      <c r="AA80" s="42" t="str">
        <f>+$C$9</f>
        <v>Plains - MULO</v>
      </c>
      <c r="AB80" s="46">
        <f>+VLOOKUP($C$9,DATA!$E$1031:$AS$1089,5,FALSE)</f>
        <v>-0.10677798752206499</v>
      </c>
      <c r="AC80" s="46">
        <f>+VLOOKUP($C$9,DATA!$E$1031:$AS$1089,15,FALSE)</f>
        <v>-8.5889623808882501E-2</v>
      </c>
      <c r="AD80" s="46">
        <f>+VLOOKUP($C$9,DATA!$E$1031:$AS$1089,25,FALSE)</f>
        <v>-4.9789106266730797E-2</v>
      </c>
      <c r="AE80" s="46">
        <f>+VLOOKUP($C$9,DATA!$E$1031:$AS$1089,35,FALSE)</f>
        <v>4.5343749156372702E-2</v>
      </c>
      <c r="AF80" s="44" t="s">
        <v>115</v>
      </c>
      <c r="AG80" s="42" t="str">
        <f>+$C$9</f>
        <v>Plains - MULO</v>
      </c>
      <c r="AH80" s="46">
        <f>+VLOOKUP($C$9,DATA!$E$550:$AS$608,5,FALSE)</f>
        <v>5.99038092708978E-2</v>
      </c>
      <c r="AI80" s="46">
        <f>+VLOOKUP($C$9,DATA!$E$550:$AS$608,15,FALSE)</f>
        <v>5.86436401127821E-2</v>
      </c>
      <c r="AJ80" s="46">
        <f>+VLOOKUP($C$9,DATA!$E$550:$AS$608,25,FALSE)</f>
        <v>2.8049852096818002E-2</v>
      </c>
      <c r="AK80" s="46">
        <f>+VLOOKUP($C$9,DATA!$E$550:$AS$608,35,FALSE)</f>
        <v>3.1746366763732603E-2</v>
      </c>
    </row>
    <row r="81" spans="8:37" x14ac:dyDescent="0.2">
      <c r="H81" s="44"/>
      <c r="I81" s="42" t="s">
        <v>327</v>
      </c>
      <c r="J81" s="46">
        <f>+VLOOKUP($C$10,DATA!$E$668:$AS$726,5,FALSE)</f>
        <v>-2.0548384681810101E-2</v>
      </c>
      <c r="K81" s="46">
        <f>+VLOOKUP($C$10,DATA!$E$668:$AS$726,15,FALSE)</f>
        <v>-8.1485411253524008E-3</v>
      </c>
      <c r="L81" s="46">
        <f>+VLOOKUP($C$10,DATA!$E$668:$AS$726,25,FALSE)</f>
        <v>1.83676669308866E-4</v>
      </c>
      <c r="M81" s="46">
        <f>+VLOOKUP($C$10,DATA!$E$668:$AS$726,35,FALSE)</f>
        <v>3.1330213606128002E-3</v>
      </c>
      <c r="N81" s="44"/>
      <c r="O81" s="42" t="s">
        <v>327</v>
      </c>
      <c r="P81" s="46">
        <f>+VLOOKUP($C$10,DATA!$E$432:$AS$490,5,FALSE)</f>
        <v>5.4974906460219797E-2</v>
      </c>
      <c r="Q81" s="46">
        <f>+VLOOKUP($C$10,DATA!$E$432:$AS$490,15,FALSE)</f>
        <v>0.110755819675825</v>
      </c>
      <c r="R81" s="46">
        <f>+VLOOKUP($C$10,DATA!$E$432:$AS$490,25,FALSE)</f>
        <v>7.6853461411358903E-2</v>
      </c>
      <c r="S81" s="46">
        <f>+VLOOKUP($C$10,DATA!$E$432:$AS$490,35,FALSE)</f>
        <v>9.6227529664365499E-2</v>
      </c>
      <c r="T81" s="44"/>
      <c r="U81" s="42" t="s">
        <v>327</v>
      </c>
      <c r="V81" s="46">
        <f>+VLOOKUP($C$10,DATA!$E$913:$AS$971,5,FALSE)</f>
        <v>0.12253396487924</v>
      </c>
      <c r="W81" s="46">
        <f>+VLOOKUP($C$10,DATA!$E$913:$AS$971,15,FALSE)</f>
        <v>0.11382493941775</v>
      </c>
      <c r="X81" s="46">
        <f>+VLOOKUP($C$10,DATA!$E$913:$AS$971,25,FALSE)</f>
        <v>6.9807646580669E-2</v>
      </c>
      <c r="Y81" s="46">
        <f>+VLOOKUP($C$10,DATA!$E$913:$AS$971,35,FALSE)</f>
        <v>9.3817105826660904E-2</v>
      </c>
      <c r="Z81" s="44"/>
      <c r="AA81" s="42" t="s">
        <v>327</v>
      </c>
      <c r="AB81" s="46">
        <f>+VLOOKUP($C$10,DATA!$E$1031:$AS$1089,5,FALSE)</f>
        <v>-9.8356322498909604E-2</v>
      </c>
      <c r="AC81" s="46">
        <f>+VLOOKUP($C$10,DATA!$E$1031:$AS$1089,15,FALSE)</f>
        <v>0.102489189472434</v>
      </c>
      <c r="AD81" s="46">
        <f>+VLOOKUP($C$10,DATA!$E$1031:$AS$1089,25,FALSE)</f>
        <v>9.6765520794775003E-2</v>
      </c>
      <c r="AE81" s="46">
        <f>+VLOOKUP($C$10,DATA!$E$1031:$AS$1089,35,FALSE)</f>
        <v>0.102054990457046</v>
      </c>
      <c r="AF81" s="44"/>
      <c r="AG81" s="42" t="s">
        <v>327</v>
      </c>
      <c r="AH81" s="46">
        <f>+VLOOKUP($C$10,DATA!$E$550:$AS$608,5,FALSE)</f>
        <v>0.124981677914381</v>
      </c>
      <c r="AI81" s="46">
        <f>+VLOOKUP($C$10,DATA!$E$550:$AS$608,15,FALSE)</f>
        <v>0.133859886589028</v>
      </c>
      <c r="AJ81" s="46">
        <f>+VLOOKUP($C$10,DATA!$E$550:$AS$608,25,FALSE)</f>
        <v>0.15292278977399501</v>
      </c>
      <c r="AK81" s="46">
        <f>+VLOOKUP($C$10,DATA!$E$550:$AS$608,35,FALSE)</f>
        <v>0.24283485612003899</v>
      </c>
    </row>
    <row r="82" spans="8:37" x14ac:dyDescent="0.2">
      <c r="H82" s="44"/>
      <c r="I82" s="42"/>
      <c r="N82" s="44"/>
      <c r="T82" s="44"/>
      <c r="U82" s="42"/>
      <c r="Z82" s="44"/>
      <c r="AA82" s="42"/>
      <c r="AF82" s="44"/>
    </row>
    <row r="83" spans="8:37" x14ac:dyDescent="0.2">
      <c r="H83" s="41" t="s">
        <v>138</v>
      </c>
      <c r="I83" s="50" t="s">
        <v>24</v>
      </c>
      <c r="J83" s="43" t="s">
        <v>116</v>
      </c>
      <c r="K83" s="43" t="s">
        <v>117</v>
      </c>
      <c r="L83" s="43" t="s">
        <v>118</v>
      </c>
      <c r="M83" s="43" t="s">
        <v>119</v>
      </c>
      <c r="N83" s="41" t="s">
        <v>139</v>
      </c>
      <c r="O83" s="50" t="s">
        <v>24</v>
      </c>
      <c r="P83" s="43" t="s">
        <v>116</v>
      </c>
      <c r="Q83" s="43" t="s">
        <v>117</v>
      </c>
      <c r="R83" s="43" t="s">
        <v>118</v>
      </c>
      <c r="S83" s="43" t="s">
        <v>119</v>
      </c>
      <c r="T83" s="41" t="s">
        <v>140</v>
      </c>
      <c r="U83" s="50" t="s">
        <v>24</v>
      </c>
      <c r="V83" s="43" t="s">
        <v>116</v>
      </c>
      <c r="W83" s="43" t="s">
        <v>117</v>
      </c>
      <c r="X83" s="43" t="s">
        <v>118</v>
      </c>
      <c r="Y83" s="43" t="s">
        <v>119</v>
      </c>
      <c r="Z83" s="41" t="s">
        <v>141</v>
      </c>
      <c r="AA83" s="50" t="s">
        <v>24</v>
      </c>
      <c r="AB83" s="43" t="s">
        <v>116</v>
      </c>
      <c r="AC83" s="43" t="s">
        <v>117</v>
      </c>
      <c r="AD83" s="43" t="s">
        <v>118</v>
      </c>
      <c r="AE83" s="43" t="s">
        <v>119</v>
      </c>
      <c r="AF83" s="41" t="s">
        <v>142</v>
      </c>
      <c r="AG83" s="50" t="s">
        <v>24</v>
      </c>
      <c r="AH83" s="43" t="s">
        <v>116</v>
      </c>
      <c r="AI83" s="43" t="s">
        <v>117</v>
      </c>
      <c r="AJ83" s="43" t="s">
        <v>118</v>
      </c>
      <c r="AK83" s="43" t="s">
        <v>119</v>
      </c>
    </row>
    <row r="84" spans="8:37" x14ac:dyDescent="0.2">
      <c r="H84" s="44" t="s">
        <v>102</v>
      </c>
      <c r="I84" s="36" t="str">
        <f>+$C$8</f>
        <v>Omaha - MULO</v>
      </c>
      <c r="J84" s="143">
        <f>+VLOOKUP($C$8,DATA!$E$668:$AS$726,8,FALSE)</f>
        <v>3.5642716302212301</v>
      </c>
      <c r="K84" s="143">
        <f>+VLOOKUP($C$8,DATA!$E$668:$AS$726,18,FALSE)</f>
        <v>3.5672713429863698</v>
      </c>
      <c r="L84" s="143">
        <f>+VLOOKUP($C$8,DATA!$E$668:$AS$726,28,FALSE)</f>
        <v>3.58216300848032</v>
      </c>
      <c r="M84" s="143">
        <f>+VLOOKUP($C$8,DATA!$E$668:$AS$726,38,FALSE)</f>
        <v>3.5837901435869002</v>
      </c>
      <c r="N84" s="44" t="s">
        <v>102</v>
      </c>
      <c r="O84" s="36" t="str">
        <f>+$C$8</f>
        <v>Omaha - MULO</v>
      </c>
      <c r="P84" s="143">
        <f>+VLOOKUP($C$8,DATA!$E$432:$AS$490,8,FALSE)</f>
        <v>4.9970569152525099</v>
      </c>
      <c r="Q84" s="143">
        <f>+VLOOKUP($C$8,DATA!$E$432:$AS$490,18,FALSE)</f>
        <v>5.0013582813499102</v>
      </c>
      <c r="R84" s="143">
        <f>+VLOOKUP($C$8,DATA!$E$432:$AS$490,28,FALSE)</f>
        <v>4.9916088259759803</v>
      </c>
      <c r="S84" s="143">
        <f>+VLOOKUP($C$8,DATA!$E$432:$AS$490,38,FALSE)</f>
        <v>5.19356859533264</v>
      </c>
      <c r="T84" s="44" t="s">
        <v>102</v>
      </c>
      <c r="U84" s="36" t="str">
        <f>+$C$8</f>
        <v>Omaha - MULO</v>
      </c>
      <c r="V84" s="143">
        <f>+VLOOKUP($C$8,DATA!$E$913:$AS$971,8,FALSE)</f>
        <v>4.4688810176439704</v>
      </c>
      <c r="W84" s="143">
        <f>+VLOOKUP($C$8,DATA!$E$913:$AS$971,18,FALSE)</f>
        <v>4.4274076567663396</v>
      </c>
      <c r="X84" s="143">
        <f>+VLOOKUP($C$8,DATA!$E$913:$AS$971,28,FALSE)</f>
        <v>4.4828608367733302</v>
      </c>
      <c r="Y84" s="143">
        <f>+VLOOKUP($C$8,DATA!$E$913:$AS$971,38,FALSE)</f>
        <v>4.6073312697155897</v>
      </c>
      <c r="Z84" s="44" t="s">
        <v>102</v>
      </c>
      <c r="AA84" s="36" t="str">
        <f>+$C$8</f>
        <v>Omaha - MULO</v>
      </c>
      <c r="AB84" s="143">
        <f>+VLOOKUP($C$8,DATA!$E$1031:$AS$1089,8,FALSE)</f>
        <v>6.8847749382299597</v>
      </c>
      <c r="AC84" s="143">
        <f>+VLOOKUP($C$8,DATA!$E$1031:$AS$1089,18,FALSE)</f>
        <v>7.1160640667538804</v>
      </c>
      <c r="AD84" s="143">
        <f>+VLOOKUP($C$8,DATA!$E$1031:$AS$1089,28,FALSE)</f>
        <v>6.9403935325973301</v>
      </c>
      <c r="AE84" s="143">
        <f>+VLOOKUP($C$8,DATA!$E$1031:$AS$1089,38,FALSE)</f>
        <v>6.8159812780456104</v>
      </c>
      <c r="AF84" s="44" t="s">
        <v>102</v>
      </c>
      <c r="AG84" s="36" t="str">
        <f>+$C$8</f>
        <v>Omaha - MULO</v>
      </c>
      <c r="AH84" s="143">
        <f>+VLOOKUP($C$8,DATA!$E$550:$AS$608,8,FALSE)</f>
        <v>7.4839449541284404</v>
      </c>
      <c r="AI84" s="143">
        <f>+VLOOKUP($C$8,DATA!$E$550:$AS$608,18,FALSE)</f>
        <v>7.4876317960942496</v>
      </c>
      <c r="AJ84" s="143">
        <f>+VLOOKUP($C$8,DATA!$E$550:$AS$608,28,FALSE)</f>
        <v>7.9094205446016899</v>
      </c>
      <c r="AK84" s="143">
        <f>+VLOOKUP($C$8,DATA!$E$550:$AS$608,38,FALSE)</f>
        <v>7.7548763708469899</v>
      </c>
    </row>
    <row r="85" spans="8:37" x14ac:dyDescent="0.2">
      <c r="H85" s="44" t="s">
        <v>115</v>
      </c>
      <c r="I85" s="42" t="str">
        <f>+$C$9</f>
        <v>Plains - MULO</v>
      </c>
      <c r="J85" s="143">
        <f>+VLOOKUP($C$9,DATA!$E$668:$AS$726,8,FALSE)</f>
        <v>3.1819625125665998</v>
      </c>
      <c r="K85" s="143">
        <f>+VLOOKUP($C$9,DATA!$E$668:$AS$726,18,FALSE)</f>
        <v>3.2278025591150801</v>
      </c>
      <c r="L85" s="143">
        <f>+VLOOKUP($C$9,DATA!$E$668:$AS$726,28,FALSE)</f>
        <v>3.22499064684393</v>
      </c>
      <c r="M85" s="143">
        <f>+VLOOKUP($C$9,DATA!$E$668:$AS$726,38,FALSE)</f>
        <v>3.29286622676962</v>
      </c>
      <c r="N85" s="44" t="s">
        <v>115</v>
      </c>
      <c r="O85" s="42" t="str">
        <f>+$C$9</f>
        <v>Plains - MULO</v>
      </c>
      <c r="P85" s="143">
        <f>+VLOOKUP($C$9,DATA!$E$432:$AS$490,8,FALSE)</f>
        <v>4.7325767707912503</v>
      </c>
      <c r="Q85" s="143">
        <f>+VLOOKUP($C$9,DATA!$E$432:$AS$490,18,FALSE)</f>
        <v>4.6996137630111798</v>
      </c>
      <c r="R85" s="143">
        <f>+VLOOKUP($C$9,DATA!$E$432:$AS$490,28,FALSE)</f>
        <v>4.6314785679872399</v>
      </c>
      <c r="S85" s="143">
        <f>+VLOOKUP($C$9,DATA!$E$432:$AS$490,38,FALSE)</f>
        <v>4.6952622736821397</v>
      </c>
      <c r="T85" s="44" t="s">
        <v>115</v>
      </c>
      <c r="U85" s="42" t="str">
        <f>+$C$9</f>
        <v>Plains - MULO</v>
      </c>
      <c r="V85" s="143">
        <f>+VLOOKUP($C$9,DATA!$E$913:$AS$971,8,FALSE)</f>
        <v>4.3836924678463101</v>
      </c>
      <c r="W85" s="143">
        <f>+VLOOKUP($C$9,DATA!$E$913:$AS$971,18,FALSE)</f>
        <v>4.3789062772706897</v>
      </c>
      <c r="X85" s="143">
        <f>+VLOOKUP($C$9,DATA!$E$913:$AS$971,28,FALSE)</f>
        <v>4.3372607335723199</v>
      </c>
      <c r="Y85" s="143">
        <f>+VLOOKUP($C$9,DATA!$E$913:$AS$971,38,FALSE)</f>
        <v>4.3529662894419401</v>
      </c>
      <c r="Z85" s="44" t="s">
        <v>115</v>
      </c>
      <c r="AA85" s="42" t="str">
        <f>+$C$9</f>
        <v>Plains - MULO</v>
      </c>
      <c r="AB85" s="143">
        <f>+VLOOKUP($C$9,DATA!$E$1031:$AS$1089,8,FALSE)</f>
        <v>7.0567512611591798</v>
      </c>
      <c r="AC85" s="143">
        <f>+VLOOKUP($C$9,DATA!$E$1031:$AS$1089,18,FALSE)</f>
        <v>7.0747581630318601</v>
      </c>
      <c r="AD85" s="143">
        <f>+VLOOKUP($C$9,DATA!$E$1031:$AS$1089,28,FALSE)</f>
        <v>6.9476163766540902</v>
      </c>
      <c r="AE85" s="143">
        <f>+VLOOKUP($C$9,DATA!$E$1031:$AS$1089,38,FALSE)</f>
        <v>6.81123458688052</v>
      </c>
      <c r="AF85" s="44" t="s">
        <v>115</v>
      </c>
      <c r="AG85" s="42" t="str">
        <f>+$C$9</f>
        <v>Plains - MULO</v>
      </c>
      <c r="AH85" s="143">
        <f>+VLOOKUP($C$9,DATA!$E$550:$AS$608,8,FALSE)</f>
        <v>12.2397392069307</v>
      </c>
      <c r="AI85" s="143">
        <f>+VLOOKUP($C$9,DATA!$E$550:$AS$608,18,FALSE)</f>
        <v>12.4888100872466</v>
      </c>
      <c r="AJ85" s="143">
        <f>+VLOOKUP($C$9,DATA!$E$550:$AS$608,28,FALSE)</f>
        <v>12.582391825031699</v>
      </c>
      <c r="AK85" s="143">
        <f>+VLOOKUP($C$9,DATA!$E$550:$AS$608,38,FALSE)</f>
        <v>12.6414716153713</v>
      </c>
    </row>
    <row r="86" spans="8:37" x14ac:dyDescent="0.2">
      <c r="H86" s="44"/>
      <c r="I86" s="42" t="s">
        <v>327</v>
      </c>
      <c r="J86" s="143">
        <f>+VLOOKUP($C$10,DATA!$E$668:$AS$726,8,FALSE)</f>
        <v>3.4655680761352099</v>
      </c>
      <c r="K86" s="143">
        <f>+VLOOKUP($C$10,DATA!$E$668:$AS$726,18,FALSE)</f>
        <v>3.48244141539681</v>
      </c>
      <c r="L86" s="143">
        <f>+VLOOKUP($C$10,DATA!$E$668:$AS$726,28,FALSE)</f>
        <v>3.45875144266377</v>
      </c>
      <c r="M86" s="143">
        <f>+VLOOKUP($C$10,DATA!$E$668:$AS$726,38,FALSE)</f>
        <v>3.4678646079895801</v>
      </c>
      <c r="N86" s="44"/>
      <c r="O86" s="42" t="s">
        <v>327</v>
      </c>
      <c r="P86" s="143">
        <f>+VLOOKUP($C$10,DATA!$E$432:$AS$490,8,FALSE)</f>
        <v>4.3184446470654398</v>
      </c>
      <c r="Q86" s="143">
        <f>+VLOOKUP($C$10,DATA!$E$432:$AS$490,18,FALSE)</f>
        <v>4.27532693946024</v>
      </c>
      <c r="R86" s="143">
        <f>+VLOOKUP($C$10,DATA!$E$432:$AS$490,28,FALSE)</f>
        <v>4.2695336378311604</v>
      </c>
      <c r="S86" s="143">
        <f>+VLOOKUP($C$10,DATA!$E$432:$AS$490,38,FALSE)</f>
        <v>4.3174804647583001</v>
      </c>
      <c r="T86" s="44"/>
      <c r="U86" s="42" t="s">
        <v>327</v>
      </c>
      <c r="V86" s="143">
        <f>+VLOOKUP($C$10,DATA!$E$913:$AS$971,8,FALSE)</f>
        <v>4.1822231500430096</v>
      </c>
      <c r="W86" s="143">
        <f>+VLOOKUP($C$10,DATA!$E$913:$AS$971,18,FALSE)</f>
        <v>4.1976108841604098</v>
      </c>
      <c r="X86" s="143">
        <f>+VLOOKUP($C$10,DATA!$E$913:$AS$971,28,FALSE)</f>
        <v>4.19410822554691</v>
      </c>
      <c r="Y86" s="143">
        <f>+VLOOKUP($C$10,DATA!$E$913:$AS$971,38,FALSE)</f>
        <v>4.1958847743953402</v>
      </c>
      <c r="Z86" s="44"/>
      <c r="AA86" s="42" t="s">
        <v>327</v>
      </c>
      <c r="AB86" s="143">
        <f>+VLOOKUP($C$10,DATA!$E$1031:$AS$1089,8,FALSE)</f>
        <v>4.7033529025966203</v>
      </c>
      <c r="AC86" s="143">
        <f>+VLOOKUP($C$10,DATA!$E$1031:$AS$1089,18,FALSE)</f>
        <v>4.4868063175212702</v>
      </c>
      <c r="AD86" s="143">
        <f>+VLOOKUP($C$10,DATA!$E$1031:$AS$1089,28,FALSE)</f>
        <v>4.4774528183909297</v>
      </c>
      <c r="AE86" s="143">
        <f>+VLOOKUP($C$10,DATA!$E$1031:$AS$1089,38,FALSE)</f>
        <v>4.6092537831911198</v>
      </c>
      <c r="AF86" s="44"/>
      <c r="AG86" s="42" t="s">
        <v>327</v>
      </c>
      <c r="AH86" s="143">
        <f>+VLOOKUP($C$10,DATA!$E$550:$AS$608,8,FALSE)</f>
        <v>9.7155283645211199</v>
      </c>
      <c r="AI86" s="143">
        <f>+VLOOKUP($C$10,DATA!$E$550:$AS$608,18,FALSE)</f>
        <v>9.8642809413255197</v>
      </c>
      <c r="AJ86" s="143">
        <f>+VLOOKUP($C$10,DATA!$E$550:$AS$608,28,FALSE)</f>
        <v>10.000039780286</v>
      </c>
      <c r="AK86" s="143">
        <f>+VLOOKUP($C$10,DATA!$E$550:$AS$608,38,FALSE)</f>
        <v>9.8584378346536603</v>
      </c>
    </row>
    <row r="87" spans="8:37" x14ac:dyDescent="0.2">
      <c r="H87" s="44"/>
      <c r="I87" s="42"/>
      <c r="N87" s="44"/>
      <c r="T87" s="44"/>
      <c r="U87" s="42"/>
      <c r="Z87" s="44"/>
      <c r="AA87" s="42"/>
      <c r="AF87" s="44"/>
    </row>
    <row r="88" spans="8:37" x14ac:dyDescent="0.2">
      <c r="H88" s="41" t="s">
        <v>145</v>
      </c>
      <c r="I88" s="50" t="s">
        <v>24</v>
      </c>
      <c r="J88" s="43" t="s">
        <v>116</v>
      </c>
      <c r="K88" s="43" t="s">
        <v>117</v>
      </c>
      <c r="L88" s="43" t="s">
        <v>118</v>
      </c>
      <c r="M88" s="43" t="s">
        <v>119</v>
      </c>
      <c r="N88" s="41" t="s">
        <v>146</v>
      </c>
      <c r="O88" s="50" t="s">
        <v>24</v>
      </c>
      <c r="P88" s="43" t="s">
        <v>116</v>
      </c>
      <c r="Q88" s="43" t="s">
        <v>117</v>
      </c>
      <c r="R88" s="43" t="s">
        <v>118</v>
      </c>
      <c r="S88" s="43" t="s">
        <v>119</v>
      </c>
      <c r="T88" s="41" t="s">
        <v>147</v>
      </c>
      <c r="U88" s="50" t="s">
        <v>24</v>
      </c>
      <c r="V88" s="43" t="s">
        <v>116</v>
      </c>
      <c r="W88" s="43" t="s">
        <v>117</v>
      </c>
      <c r="X88" s="43" t="s">
        <v>118</v>
      </c>
      <c r="Y88" s="43" t="s">
        <v>119</v>
      </c>
      <c r="Z88" s="41" t="s">
        <v>148</v>
      </c>
      <c r="AA88" s="50" t="s">
        <v>24</v>
      </c>
      <c r="AB88" s="43" t="s">
        <v>116</v>
      </c>
      <c r="AC88" s="43" t="s">
        <v>117</v>
      </c>
      <c r="AD88" s="43" t="s">
        <v>118</v>
      </c>
      <c r="AE88" s="43" t="s">
        <v>119</v>
      </c>
      <c r="AF88" s="41" t="s">
        <v>149</v>
      </c>
      <c r="AG88" s="50" t="s">
        <v>24</v>
      </c>
      <c r="AH88" s="43" t="s">
        <v>116</v>
      </c>
      <c r="AI88" s="43" t="s">
        <v>117</v>
      </c>
      <c r="AJ88" s="43" t="s">
        <v>118</v>
      </c>
      <c r="AK88" s="43" t="s">
        <v>119</v>
      </c>
    </row>
    <row r="89" spans="8:37" x14ac:dyDescent="0.2">
      <c r="H89" s="44" t="s">
        <v>102</v>
      </c>
      <c r="I89" s="36" t="str">
        <f>+$C$8</f>
        <v>Omaha - MULO</v>
      </c>
      <c r="J89" s="46">
        <f>+VLOOKUP($C$8,DATA!$E$668:$AS$726,7,FALSE)</f>
        <v>0.20207549909912401</v>
      </c>
      <c r="K89" s="46">
        <f>+VLOOKUP($C$8,DATA!$E$668:$AS$726,17,FALSE)</f>
        <v>5.36283435621418E-2</v>
      </c>
      <c r="L89" s="46">
        <f>+VLOOKUP($C$8,DATA!$E$668:$AS$726,27,FALSE)</f>
        <v>3.41662111105542E-2</v>
      </c>
      <c r="M89" s="46">
        <f>+VLOOKUP($C$8,DATA!$E$668:$AS$726,37,FALSE)</f>
        <v>3.62262068070138E-2</v>
      </c>
      <c r="N89" s="44" t="s">
        <v>102</v>
      </c>
      <c r="O89" s="36" t="str">
        <f>+$C$8</f>
        <v>Omaha - MULO</v>
      </c>
      <c r="P89" s="46">
        <f>+VLOOKUP($C$8,DATA!$E$432:$AS$490,7,FALSE)</f>
        <v>0.352368668478998</v>
      </c>
      <c r="Q89" s="46">
        <f>+VLOOKUP($C$8,DATA!$E$432:$AS$490,17,FALSE)</f>
        <v>0.26026613625753697</v>
      </c>
      <c r="R89" s="46">
        <f>+VLOOKUP($C$8,DATA!$E$432:$AS$490,27,FALSE)</f>
        <v>0.28152625848235602</v>
      </c>
      <c r="S89" s="46">
        <f>+VLOOKUP($C$8,DATA!$E$432:$AS$490,37,FALSE)</f>
        <v>0.349471274401284</v>
      </c>
      <c r="T89" s="44" t="s">
        <v>102</v>
      </c>
      <c r="U89" s="36" t="str">
        <f>+$C$8</f>
        <v>Omaha - MULO</v>
      </c>
      <c r="V89" s="46">
        <f>+VLOOKUP($C$8,DATA!$E$913:$AS$971,7,FALSE)</f>
        <v>0.42618179720844401</v>
      </c>
      <c r="W89" s="46">
        <f>+VLOOKUP($C$8,DATA!$E$913:$AS$971,17,FALSE)</f>
        <v>0.37559300848437399</v>
      </c>
      <c r="X89" s="46">
        <f>+VLOOKUP($C$8,DATA!$E$913:$AS$971,27,FALSE)</f>
        <v>0.40510494184919599</v>
      </c>
      <c r="Y89" s="46">
        <f>+VLOOKUP($C$8,DATA!$E$913:$AS$971,37,FALSE)</f>
        <v>0.40345550243393402</v>
      </c>
      <c r="Z89" s="44" t="s">
        <v>102</v>
      </c>
      <c r="AA89" s="36" t="str">
        <f>+$C$8</f>
        <v>Omaha - MULO</v>
      </c>
      <c r="AB89" s="46">
        <f>+VLOOKUP($C$8,DATA!$E$1031:$AS$1089,7,FALSE)</f>
        <v>0.18659423105819201</v>
      </c>
      <c r="AC89" s="46">
        <f>+VLOOKUP($C$8,DATA!$E$1031:$AS$1089,17,FALSE)</f>
        <v>2.3256594003640701E-2</v>
      </c>
      <c r="AD89" s="46">
        <f>+VLOOKUP($C$8,DATA!$E$1031:$AS$1089,27,FALSE)</f>
        <v>1.8246904866646999E-2</v>
      </c>
      <c r="AE89" s="46">
        <f>+VLOOKUP($C$8,DATA!$E$1031:$AS$1089,37,FALSE)</f>
        <v>0.24228961669895999</v>
      </c>
      <c r="AF89" s="44" t="s">
        <v>102</v>
      </c>
      <c r="AG89" s="36" t="str">
        <f>+$C$8</f>
        <v>Omaha - MULO</v>
      </c>
      <c r="AH89" s="46">
        <f>+VLOOKUP($C$8,DATA!$E$550:$AS$608,7,FALSE)</f>
        <v>-0.42113466334164601</v>
      </c>
      <c r="AI89" s="46">
        <f>+VLOOKUP($C$8,DATA!$E$550:$AS$608,17,FALSE)</f>
        <v>-0.33764657099743101</v>
      </c>
      <c r="AJ89" s="46">
        <f>+VLOOKUP($C$8,DATA!$E$550:$AS$608,27,FALSE)</f>
        <v>-0.41862758912216402</v>
      </c>
      <c r="AK89" s="46">
        <f>+VLOOKUP($C$8,DATA!$E$550:$AS$608,37,FALSE)</f>
        <v>-0.42948451618473898</v>
      </c>
    </row>
    <row r="90" spans="8:37" x14ac:dyDescent="0.2">
      <c r="H90" s="44" t="s">
        <v>115</v>
      </c>
      <c r="I90" s="42" t="str">
        <f>+$C$9</f>
        <v>Plains - MULO</v>
      </c>
      <c r="J90" s="46">
        <f>+VLOOKUP($C$9,DATA!$E$668:$AS$726,7,FALSE)</f>
        <v>-0.15160457016963599</v>
      </c>
      <c r="K90" s="46">
        <f>+VLOOKUP($C$9,DATA!$E$668:$AS$726,17,FALSE)</f>
        <v>-7.7049322558146699E-2</v>
      </c>
      <c r="L90" s="46">
        <f>+VLOOKUP($C$9,DATA!$E$668:$AS$726,27,FALSE)</f>
        <v>6.7426169975807696E-3</v>
      </c>
      <c r="M90" s="46">
        <f>+VLOOKUP($C$9,DATA!$E$668:$AS$726,37,FALSE)</f>
        <v>-2.09735426491604E-2</v>
      </c>
      <c r="N90" s="44" t="s">
        <v>115</v>
      </c>
      <c r="O90" s="42" t="str">
        <f>+$C$9</f>
        <v>Plains - MULO</v>
      </c>
      <c r="P90" s="46">
        <f>+VLOOKUP($C$9,DATA!$E$432:$AS$490,7,FALSE)</f>
        <v>0.242357228911322</v>
      </c>
      <c r="Q90" s="46">
        <f>+VLOOKUP($C$9,DATA!$E$432:$AS$490,17,FALSE)</f>
        <v>0.29078431716346498</v>
      </c>
      <c r="R90" s="46">
        <f>+VLOOKUP($C$9,DATA!$E$432:$AS$490,27,FALSE)</f>
        <v>0.21436268705841999</v>
      </c>
      <c r="S90" s="46">
        <f>+VLOOKUP($C$9,DATA!$E$432:$AS$490,37,FALSE)</f>
        <v>0.29557227679603798</v>
      </c>
      <c r="T90" s="44" t="s">
        <v>115</v>
      </c>
      <c r="U90" s="42" t="str">
        <f>+$C$9</f>
        <v>Plains - MULO</v>
      </c>
      <c r="V90" s="46">
        <f>+VLOOKUP($C$9,DATA!$E$913:$AS$971,7,FALSE)</f>
        <v>0.34287891642679202</v>
      </c>
      <c r="W90" s="46">
        <f>+VLOOKUP($C$9,DATA!$E$913:$AS$971,17,FALSE)</f>
        <v>0.385426776663572</v>
      </c>
      <c r="X90" s="46">
        <f>+VLOOKUP($C$9,DATA!$E$913:$AS$971,27,FALSE)</f>
        <v>0.26990689305528698</v>
      </c>
      <c r="Y90" s="46">
        <f>+VLOOKUP($C$9,DATA!$E$913:$AS$971,37,FALSE)</f>
        <v>0.361634822195182</v>
      </c>
      <c r="Z90" s="44" t="s">
        <v>115</v>
      </c>
      <c r="AA90" s="42" t="str">
        <f>+$C$9</f>
        <v>Plains - MULO</v>
      </c>
      <c r="AB90" s="46">
        <f>+VLOOKUP($C$9,DATA!$E$1031:$AS$1089,7,FALSE)</f>
        <v>-0.115683431432203</v>
      </c>
      <c r="AC90" s="46">
        <f>+VLOOKUP($C$9,DATA!$E$1031:$AS$1089,17,FALSE)</f>
        <v>-9.0327841862935895E-2</v>
      </c>
      <c r="AD90" s="46">
        <f>+VLOOKUP($C$9,DATA!$E$1031:$AS$1089,27,FALSE)</f>
        <v>-5.9179093554979502E-2</v>
      </c>
      <c r="AE90" s="46">
        <f>+VLOOKUP($C$9,DATA!$E$1031:$AS$1089,37,FALSE)</f>
        <v>2.93074540824615E-2</v>
      </c>
      <c r="AF90" s="44" t="s">
        <v>115</v>
      </c>
      <c r="AG90" s="42" t="str">
        <f>+$C$9</f>
        <v>Plains - MULO</v>
      </c>
      <c r="AH90" s="46">
        <f>+VLOOKUP($C$9,DATA!$E$550:$AS$608,7,FALSE)</f>
        <v>1.3380583861995501E-2</v>
      </c>
      <c r="AI90" s="46">
        <f>+VLOOKUP($C$9,DATA!$E$550:$AS$608,17,FALSE)</f>
        <v>2.9921720885147801E-2</v>
      </c>
      <c r="AJ90" s="46">
        <f>+VLOOKUP($C$9,DATA!$E$550:$AS$608,27,FALSE)</f>
        <v>7.7493938070431903E-3</v>
      </c>
      <c r="AK90" s="46">
        <f>+VLOOKUP($C$9,DATA!$E$550:$AS$608,37,FALSE)</f>
        <v>1.2574315264892401E-2</v>
      </c>
    </row>
    <row r="91" spans="8:37" x14ac:dyDescent="0.2">
      <c r="H91" s="44"/>
      <c r="I91" s="42" t="s">
        <v>327</v>
      </c>
      <c r="J91" s="46">
        <f>+VLOOKUP($C$10,DATA!$E$668:$AS$726,7,FALSE)</f>
        <v>-3.7803524209583703E-2</v>
      </c>
      <c r="K91" s="46">
        <f>+VLOOKUP($C$10,DATA!$E$668:$AS$726,17,FALSE)</f>
        <v>-1.6300890264042901E-2</v>
      </c>
      <c r="L91" s="46">
        <f>+VLOOKUP($C$10,DATA!$E$668:$AS$726,27,FALSE)</f>
        <v>-5.7834596077767104E-3</v>
      </c>
      <c r="M91" s="46">
        <f>+VLOOKUP($C$10,DATA!$E$668:$AS$726,37,FALSE)</f>
        <v>-7.5803010705360902E-3</v>
      </c>
      <c r="N91" s="44"/>
      <c r="O91" s="42" t="s">
        <v>327</v>
      </c>
      <c r="P91" s="46">
        <f>+VLOOKUP($C$10,DATA!$E$432:$AS$490,7,FALSE)</f>
        <v>4.4418512895018802E-2</v>
      </c>
      <c r="Q91" s="46">
        <f>+VLOOKUP($C$10,DATA!$E$432:$AS$490,17,FALSE)</f>
        <v>8.5737533892895595E-2</v>
      </c>
      <c r="R91" s="46">
        <f>+VLOOKUP($C$10,DATA!$E$432:$AS$490,27,FALSE)</f>
        <v>4.8522462962573697E-2</v>
      </c>
      <c r="S91" s="46">
        <f>+VLOOKUP($C$10,DATA!$E$432:$AS$490,37,FALSE)</f>
        <v>5.7787324434684102E-2</v>
      </c>
      <c r="T91" s="44"/>
      <c r="U91" s="42" t="s">
        <v>327</v>
      </c>
      <c r="V91" s="46">
        <f>+VLOOKUP($C$10,DATA!$E$913:$AS$971,7,FALSE)</f>
        <v>0.122368143274973</v>
      </c>
      <c r="W91" s="46">
        <f>+VLOOKUP($C$10,DATA!$E$913:$AS$971,17,FALSE)</f>
        <v>9.5620706154687998E-2</v>
      </c>
      <c r="X91" s="46">
        <f>+VLOOKUP($C$10,DATA!$E$913:$AS$971,27,FALSE)</f>
        <v>4.3790968558323297E-2</v>
      </c>
      <c r="Y91" s="46">
        <f>+VLOOKUP($C$10,DATA!$E$913:$AS$971,37,FALSE)</f>
        <v>5.09539347956992E-2</v>
      </c>
      <c r="Z91" s="44"/>
      <c r="AA91" s="42" t="s">
        <v>327</v>
      </c>
      <c r="AB91" s="46">
        <f>+VLOOKUP($C$10,DATA!$E$1031:$AS$1089,7,FALSE)</f>
        <v>-0.13638357935018999</v>
      </c>
      <c r="AC91" s="46">
        <f>+VLOOKUP($C$10,DATA!$E$1031:$AS$1089,17,FALSE)</f>
        <v>5.82690576793021E-2</v>
      </c>
      <c r="AD91" s="46">
        <f>+VLOOKUP($C$10,DATA!$E$1031:$AS$1089,27,FALSE)</f>
        <v>6.2658313329453805E-2</v>
      </c>
      <c r="AE91" s="46">
        <f>+VLOOKUP($C$10,DATA!$E$1031:$AS$1089,37,FALSE)</f>
        <v>7.5779064207496402E-2</v>
      </c>
      <c r="AF91" s="44"/>
      <c r="AG91" s="42" t="s">
        <v>327</v>
      </c>
      <c r="AH91" s="46">
        <f>+VLOOKUP($C$10,DATA!$E$550:$AS$608,7,FALSE)</f>
        <v>6.4909992918415399E-2</v>
      </c>
      <c r="AI91" s="46">
        <f>+VLOOKUP($C$10,DATA!$E$550:$AS$608,17,FALSE)</f>
        <v>8.2902745244032502E-2</v>
      </c>
      <c r="AJ91" s="46">
        <f>+VLOOKUP($C$10,DATA!$E$550:$AS$608,27,FALSE)</f>
        <v>9.0243640186634597E-2</v>
      </c>
      <c r="AK91" s="46">
        <f>+VLOOKUP($C$10,DATA!$E$550:$AS$608,37,FALSE)</f>
        <v>0.11297858249819299</v>
      </c>
    </row>
    <row r="93" spans="8:37" x14ac:dyDescent="0.2">
      <c r="H93" s="41" t="s">
        <v>151</v>
      </c>
      <c r="I93" s="50" t="s">
        <v>24</v>
      </c>
      <c r="J93" s="43" t="s">
        <v>116</v>
      </c>
      <c r="K93" s="43" t="s">
        <v>117</v>
      </c>
      <c r="L93" s="43" t="s">
        <v>118</v>
      </c>
      <c r="M93" s="43" t="s">
        <v>119</v>
      </c>
      <c r="N93" s="41" t="s">
        <v>152</v>
      </c>
      <c r="O93" s="50" t="s">
        <v>24</v>
      </c>
      <c r="P93" s="43" t="s">
        <v>116</v>
      </c>
      <c r="Q93" s="43" t="s">
        <v>117</v>
      </c>
      <c r="R93" s="43" t="s">
        <v>118</v>
      </c>
      <c r="S93" s="43" t="s">
        <v>119</v>
      </c>
      <c r="T93" s="41" t="s">
        <v>153</v>
      </c>
      <c r="U93" s="50" t="s">
        <v>24</v>
      </c>
      <c r="V93" s="43" t="s">
        <v>116</v>
      </c>
      <c r="W93" s="43" t="s">
        <v>117</v>
      </c>
      <c r="X93" s="43" t="s">
        <v>118</v>
      </c>
      <c r="Y93" s="43" t="s">
        <v>119</v>
      </c>
      <c r="Z93" s="41" t="s">
        <v>154</v>
      </c>
      <c r="AA93" s="50" t="s">
        <v>24</v>
      </c>
      <c r="AB93" s="43" t="s">
        <v>116</v>
      </c>
      <c r="AC93" s="43" t="s">
        <v>117</v>
      </c>
      <c r="AD93" s="43" t="s">
        <v>118</v>
      </c>
      <c r="AE93" s="43" t="s">
        <v>119</v>
      </c>
      <c r="AF93" s="41" t="s">
        <v>155</v>
      </c>
      <c r="AG93" s="50" t="s">
        <v>24</v>
      </c>
      <c r="AH93" s="43" t="s">
        <v>116</v>
      </c>
      <c r="AI93" s="43" t="s">
        <v>117</v>
      </c>
      <c r="AJ93" s="43" t="s">
        <v>118</v>
      </c>
      <c r="AK93" s="43" t="s">
        <v>119</v>
      </c>
    </row>
    <row r="94" spans="8:37" x14ac:dyDescent="0.2">
      <c r="H94" s="44" t="s">
        <v>102</v>
      </c>
      <c r="I94" s="36" t="str">
        <f>+$C$8</f>
        <v>Omaha - MULO</v>
      </c>
      <c r="J94" s="143">
        <f>+VLOOKUP($C$8,DATA!$E$668:$AS$726,10,FALSE)</f>
        <v>2.2266606806372198</v>
      </c>
      <c r="K94" s="143">
        <f>+VLOOKUP($C$8,DATA!$E$668:$AS$726,20,FALSE)</f>
        <v>2.2664623767533101</v>
      </c>
      <c r="L94" s="143">
        <f>+VLOOKUP($C$8,DATA!$E$668:$AS$726,30,FALSE)</f>
        <v>2.27700202583345</v>
      </c>
      <c r="M94" s="143">
        <f>+VLOOKUP($C$8,DATA!$E$668:$AS$726,40,FALSE)</f>
        <v>2.2723496295477901</v>
      </c>
      <c r="N94" s="44" t="s">
        <v>102</v>
      </c>
      <c r="O94" s="36" t="str">
        <f>+$C$8</f>
        <v>Omaha - MULO</v>
      </c>
      <c r="P94" s="143">
        <f>+VLOOKUP($C$8,DATA!$E$432:$AS$490,10,FALSE)</f>
        <v>2.9591307734982699</v>
      </c>
      <c r="Q94" s="143">
        <f>+VLOOKUP($C$8,DATA!$E$432:$AS$490,20,FALSE)</f>
        <v>3.0065932865286502</v>
      </c>
      <c r="R94" s="143">
        <f>+VLOOKUP($C$8,DATA!$E$432:$AS$490,30,FALSE)</f>
        <v>2.9858073763684798</v>
      </c>
      <c r="S94" s="143">
        <f>+VLOOKUP($C$8,DATA!$E$432:$AS$490,40,FALSE)</f>
        <v>2.9685088802621098</v>
      </c>
      <c r="T94" s="44" t="s">
        <v>102</v>
      </c>
      <c r="U94" s="36" t="str">
        <f>+$C$8</f>
        <v>Omaha - MULO</v>
      </c>
      <c r="V94" s="143">
        <f>+VLOOKUP($C$8,DATA!$E$913:$AS$971,10,FALSE)</f>
        <v>2.8338368286829798</v>
      </c>
      <c r="W94" s="143">
        <f>+VLOOKUP($C$8,DATA!$E$913:$AS$971,20,FALSE)</f>
        <v>2.8511159598084901</v>
      </c>
      <c r="X94" s="143">
        <f>+VLOOKUP($C$8,DATA!$E$913:$AS$971,30,FALSE)</f>
        <v>2.8496703703683801</v>
      </c>
      <c r="Y94" s="143">
        <f>+VLOOKUP($C$8,DATA!$E$913:$AS$971,40,FALSE)</f>
        <v>2.7968810575650598</v>
      </c>
      <c r="Z94" s="44" t="s">
        <v>102</v>
      </c>
      <c r="AA94" s="36" t="str">
        <f>+$C$8</f>
        <v>Omaha - MULO</v>
      </c>
      <c r="AB94" s="143">
        <f>+VLOOKUP($C$8,DATA!$E$1031:$AS$1089,10,FALSE)</f>
        <v>3.2973409632267399</v>
      </c>
      <c r="AC94" s="143">
        <f>+VLOOKUP($C$8,DATA!$E$1031:$AS$1089,20,FALSE)</f>
        <v>3.43613741842608</v>
      </c>
      <c r="AD94" s="143">
        <f>+VLOOKUP($C$8,DATA!$E$1031:$AS$1089,30,FALSE)</f>
        <v>3.3860331906671099</v>
      </c>
      <c r="AE94" s="143">
        <f>+VLOOKUP($C$8,DATA!$E$1031:$AS$1089,40,FALSE)</f>
        <v>3.3534701689649</v>
      </c>
      <c r="AF94" s="44" t="s">
        <v>102</v>
      </c>
      <c r="AG94" s="36" t="str">
        <f>+$C$8</f>
        <v>Omaha - MULO</v>
      </c>
      <c r="AH94" s="143">
        <f>+VLOOKUP($C$8,DATA!$E$550:$AS$608,10,FALSE)</f>
        <v>2.6357027463651002</v>
      </c>
      <c r="AI94" s="143">
        <f>+VLOOKUP($C$8,DATA!$E$550:$AS$608,20,FALSE)</f>
        <v>2.6353738423311501</v>
      </c>
      <c r="AJ94" s="143">
        <f>+VLOOKUP($C$8,DATA!$E$550:$AS$608,30,FALSE)</f>
        <v>2.8066422400273701</v>
      </c>
      <c r="AK94" s="143">
        <f>+VLOOKUP($C$8,DATA!$E$550:$AS$608,40,FALSE)</f>
        <v>2.7296661111348501</v>
      </c>
    </row>
    <row r="95" spans="8:37" x14ac:dyDescent="0.2">
      <c r="H95" s="44" t="s">
        <v>115</v>
      </c>
      <c r="I95" s="42" t="str">
        <f>+$C$9</f>
        <v>Plains - MULO</v>
      </c>
      <c r="J95" s="143">
        <f>+VLOOKUP($C$9,DATA!$E$668:$AS$726,10,FALSE)</f>
        <v>1.8441413765575301</v>
      </c>
      <c r="K95" s="143">
        <f>+VLOOKUP($C$9,DATA!$E$668:$AS$726,20,FALSE)</f>
        <v>1.88316051119478</v>
      </c>
      <c r="L95" s="143">
        <f>+VLOOKUP($C$9,DATA!$E$668:$AS$726,30,FALSE)</f>
        <v>1.8936676213913499</v>
      </c>
      <c r="M95" s="143">
        <f>+VLOOKUP($C$9,DATA!$E$668:$AS$726,40,FALSE)</f>
        <v>1.94785057539158</v>
      </c>
      <c r="N95" s="44" t="s">
        <v>115</v>
      </c>
      <c r="O95" s="42" t="str">
        <f>+$C$9</f>
        <v>Plains - MULO</v>
      </c>
      <c r="P95" s="143">
        <f>+VLOOKUP($C$9,DATA!$E$432:$AS$490,10,FALSE)</f>
        <v>2.70046685102422</v>
      </c>
      <c r="Q95" s="143">
        <f>+VLOOKUP($C$9,DATA!$E$432:$AS$490,20,FALSE)</f>
        <v>2.6677282536629798</v>
      </c>
      <c r="R95" s="143">
        <f>+VLOOKUP($C$9,DATA!$E$432:$AS$490,30,FALSE)</f>
        <v>2.6009359914183601</v>
      </c>
      <c r="S95" s="143">
        <f>+VLOOKUP($C$9,DATA!$E$432:$AS$490,40,FALSE)</f>
        <v>2.5753751490380901</v>
      </c>
      <c r="T95" s="44" t="s">
        <v>115</v>
      </c>
      <c r="U95" s="42" t="str">
        <f>+$C$9</f>
        <v>Plains - MULO</v>
      </c>
      <c r="V95" s="143">
        <f>+VLOOKUP($C$9,DATA!$E$913:$AS$971,10,FALSE)</f>
        <v>2.57701626739262</v>
      </c>
      <c r="W95" s="143">
        <f>+VLOOKUP($C$9,DATA!$E$913:$AS$971,20,FALSE)</f>
        <v>2.5470611590895098</v>
      </c>
      <c r="X95" s="143">
        <f>+VLOOKUP($C$9,DATA!$E$913:$AS$971,30,FALSE)</f>
        <v>2.48629413059877</v>
      </c>
      <c r="Y95" s="143">
        <f>+VLOOKUP($C$9,DATA!$E$913:$AS$971,40,FALSE)</f>
        <v>2.4406188396336699</v>
      </c>
      <c r="Z95" s="44" t="s">
        <v>115</v>
      </c>
      <c r="AA95" s="42" t="str">
        <f>+$C$9</f>
        <v>Plains - MULO</v>
      </c>
      <c r="AB95" s="143">
        <f>+VLOOKUP($C$9,DATA!$E$1031:$AS$1089,10,FALSE)</f>
        <v>3.3681875194568498</v>
      </c>
      <c r="AC95" s="143">
        <f>+VLOOKUP($C$9,DATA!$E$1031:$AS$1089,20,FALSE)</f>
        <v>3.40776675881895</v>
      </c>
      <c r="AD95" s="143">
        <f>+VLOOKUP($C$9,DATA!$E$1031:$AS$1089,30,FALSE)</f>
        <v>3.3630028138773</v>
      </c>
      <c r="AE95" s="143">
        <f>+VLOOKUP($C$9,DATA!$E$1031:$AS$1089,40,FALSE)</f>
        <v>3.2938691241269402</v>
      </c>
      <c r="AF95" s="44" t="s">
        <v>115</v>
      </c>
      <c r="AG95" s="42" t="str">
        <f>+$C$9</f>
        <v>Plains - MULO</v>
      </c>
      <c r="AH95" s="143">
        <f>+VLOOKUP($C$9,DATA!$E$550:$AS$608,10,FALSE)</f>
        <v>3.7084212362401701</v>
      </c>
      <c r="AI95" s="143">
        <f>+VLOOKUP($C$9,DATA!$E$550:$AS$608,20,FALSE)</f>
        <v>3.73345354302384</v>
      </c>
      <c r="AJ95" s="143">
        <f>+VLOOKUP($C$9,DATA!$E$550:$AS$608,30,FALSE)</f>
        <v>3.7716918826610799</v>
      </c>
      <c r="AK95" s="143">
        <f>+VLOOKUP($C$9,DATA!$E$550:$AS$608,40,FALSE)</f>
        <v>3.7941812155447598</v>
      </c>
    </row>
    <row r="96" spans="8:37" x14ac:dyDescent="0.2">
      <c r="H96" s="44"/>
      <c r="I96" s="42" t="s">
        <v>327</v>
      </c>
      <c r="J96" s="143">
        <f>+VLOOKUP($C$10,DATA!$E$668:$AS$726,10,FALSE)</f>
        <v>2.20208292277347</v>
      </c>
      <c r="K96" s="143">
        <f>+VLOOKUP($C$10,DATA!$E$668:$AS$726,20,FALSE)</f>
        <v>2.2342047489170902</v>
      </c>
      <c r="L96" s="143">
        <f>+VLOOKUP($C$10,DATA!$E$668:$AS$726,30,FALSE)</f>
        <v>2.23677329888937</v>
      </c>
      <c r="M96" s="143">
        <f>+VLOOKUP($C$10,DATA!$E$668:$AS$726,40,FALSE)</f>
        <v>2.2298601901380102</v>
      </c>
      <c r="N96" s="44"/>
      <c r="O96" s="42" t="s">
        <v>327</v>
      </c>
      <c r="P96" s="143">
        <f>+VLOOKUP($C$10,DATA!$E$432:$AS$490,10,FALSE)</f>
        <v>2.6663574845050602</v>
      </c>
      <c r="Q96" s="143">
        <f>+VLOOKUP($C$10,DATA!$E$432:$AS$490,20,FALSE)</f>
        <v>2.6372769535363498</v>
      </c>
      <c r="R96" s="143">
        <f>+VLOOKUP($C$10,DATA!$E$432:$AS$490,30,FALSE)</f>
        <v>2.6206857603285001</v>
      </c>
      <c r="S96" s="143">
        <f>+VLOOKUP($C$10,DATA!$E$432:$AS$490,40,FALSE)</f>
        <v>2.6303514530265999</v>
      </c>
      <c r="T96" s="44"/>
      <c r="U96" s="42" t="s">
        <v>327</v>
      </c>
      <c r="V96" s="143">
        <f>+VLOOKUP($C$10,DATA!$E$913:$AS$971,10,FALSE)</f>
        <v>2.53997010590348</v>
      </c>
      <c r="W96" s="143">
        <f>+VLOOKUP($C$10,DATA!$E$913:$AS$971,20,FALSE)</f>
        <v>2.5515554168571102</v>
      </c>
      <c r="X96" s="143">
        <f>+VLOOKUP($C$10,DATA!$E$913:$AS$971,30,FALSE)</f>
        <v>2.5328345302412898</v>
      </c>
      <c r="Y96" s="143">
        <f>+VLOOKUP($C$10,DATA!$E$913:$AS$971,40,FALSE)</f>
        <v>2.50580719508979</v>
      </c>
      <c r="Z96" s="44"/>
      <c r="AA96" s="42" t="s">
        <v>327</v>
      </c>
      <c r="AB96" s="143">
        <f>+VLOOKUP($C$10,DATA!$E$1031:$AS$1089,10,FALSE)</f>
        <v>3.0473421869499902</v>
      </c>
      <c r="AC96" s="143">
        <f>+VLOOKUP($C$10,DATA!$E$1031:$AS$1089,20,FALSE)</f>
        <v>2.8839332941143798</v>
      </c>
      <c r="AD96" s="143">
        <f>+VLOOKUP($C$10,DATA!$E$1031:$AS$1089,30,FALSE)</f>
        <v>2.8784907662839498</v>
      </c>
      <c r="AE96" s="143">
        <f>+VLOOKUP($C$10,DATA!$E$1031:$AS$1089,40,FALSE)</f>
        <v>2.9506989078271801</v>
      </c>
      <c r="AF96" s="44"/>
      <c r="AG96" s="42" t="s">
        <v>327</v>
      </c>
      <c r="AH96" s="143">
        <f>+VLOOKUP($C$10,DATA!$E$550:$AS$608,10,FALSE)</f>
        <v>3.4514027387110402</v>
      </c>
      <c r="AI96" s="143">
        <f>+VLOOKUP($C$10,DATA!$E$550:$AS$608,20,FALSE)</f>
        <v>3.4930294093267298</v>
      </c>
      <c r="AJ96" s="143">
        <f>+VLOOKUP($C$10,DATA!$E$550:$AS$608,30,FALSE)</f>
        <v>3.5169588048207898</v>
      </c>
      <c r="AK96" s="143">
        <f>+VLOOKUP($C$10,DATA!$E$550:$AS$608,40,FALSE)</f>
        <v>3.4909595717195301</v>
      </c>
    </row>
    <row r="98" spans="2:27" x14ac:dyDescent="0.2">
      <c r="B98" s="35"/>
      <c r="C98" s="35"/>
    </row>
    <row r="99" spans="2:27" x14ac:dyDescent="0.2">
      <c r="B99" s="35"/>
      <c r="C99" s="35"/>
    </row>
    <row r="100" spans="2:27" hidden="1" x14ac:dyDescent="0.2">
      <c r="B100" s="4" t="s">
        <v>328</v>
      </c>
      <c r="C100" s="4" t="s">
        <v>103</v>
      </c>
      <c r="H100" s="44"/>
      <c r="I100" s="42"/>
      <c r="T100" s="44"/>
      <c r="U100" s="42"/>
      <c r="Z100" s="44"/>
      <c r="AA100" s="42"/>
    </row>
    <row r="101" spans="2:27" hidden="1" x14ac:dyDescent="0.2">
      <c r="B101" s="3" t="s">
        <v>271</v>
      </c>
      <c r="C101" s="3" t="s">
        <v>322</v>
      </c>
    </row>
    <row r="102" spans="2:27" hidden="1" x14ac:dyDescent="0.2">
      <c r="B102" s="3" t="s">
        <v>272</v>
      </c>
      <c r="C102" s="3" t="s">
        <v>325</v>
      </c>
    </row>
    <row r="103" spans="2:27" hidden="1" x14ac:dyDescent="0.2">
      <c r="B103" s="3" t="s">
        <v>273</v>
      </c>
      <c r="C103" s="3" t="s">
        <v>321</v>
      </c>
    </row>
    <row r="104" spans="2:27" hidden="1" x14ac:dyDescent="0.2">
      <c r="B104" s="3" t="s">
        <v>274</v>
      </c>
      <c r="C104" s="3" t="s">
        <v>325</v>
      </c>
    </row>
    <row r="105" spans="2:27" hidden="1" x14ac:dyDescent="0.2">
      <c r="B105" s="3" t="s">
        <v>275</v>
      </c>
      <c r="C105" s="3" t="s">
        <v>322</v>
      </c>
      <c r="H105" s="44"/>
      <c r="I105" s="42"/>
      <c r="T105" s="44"/>
      <c r="U105" s="42"/>
      <c r="Z105" s="44"/>
      <c r="AA105" s="42"/>
    </row>
    <row r="106" spans="2:27" hidden="1" x14ac:dyDescent="0.2">
      <c r="B106" s="3" t="s">
        <v>276</v>
      </c>
      <c r="C106" s="3" t="s">
        <v>322</v>
      </c>
    </row>
    <row r="107" spans="2:27" hidden="1" x14ac:dyDescent="0.2">
      <c r="B107" s="3" t="s">
        <v>277</v>
      </c>
      <c r="C107" s="3" t="s">
        <v>321</v>
      </c>
    </row>
    <row r="108" spans="2:27" hidden="1" x14ac:dyDescent="0.2">
      <c r="B108" s="3" t="s">
        <v>278</v>
      </c>
      <c r="C108" s="3" t="s">
        <v>320</v>
      </c>
    </row>
    <row r="109" spans="2:27" hidden="1" x14ac:dyDescent="0.2">
      <c r="B109" s="3" t="s">
        <v>279</v>
      </c>
      <c r="C109" s="3" t="s">
        <v>320</v>
      </c>
    </row>
    <row r="110" spans="2:27" hidden="1" x14ac:dyDescent="0.2">
      <c r="B110" s="3" t="s">
        <v>280</v>
      </c>
      <c r="C110" s="3" t="s">
        <v>320</v>
      </c>
      <c r="H110" s="44"/>
      <c r="I110" s="42"/>
      <c r="T110" s="44"/>
      <c r="U110" s="42"/>
      <c r="Z110" s="44"/>
      <c r="AA110" s="42"/>
    </row>
    <row r="111" spans="2:27" hidden="1" x14ac:dyDescent="0.2">
      <c r="B111" s="3" t="s">
        <v>281</v>
      </c>
      <c r="C111" s="3" t="s">
        <v>320</v>
      </c>
    </row>
    <row r="112" spans="2:27" hidden="1" x14ac:dyDescent="0.2">
      <c r="B112" s="3" t="s">
        <v>282</v>
      </c>
      <c r="C112" s="3" t="s">
        <v>324</v>
      </c>
    </row>
    <row r="113" spans="2:27" hidden="1" x14ac:dyDescent="0.2">
      <c r="B113" s="3" t="s">
        <v>283</v>
      </c>
      <c r="C113" s="3" t="s">
        <v>326</v>
      </c>
    </row>
    <row r="114" spans="2:27" hidden="1" x14ac:dyDescent="0.2">
      <c r="B114" s="3" t="s">
        <v>284</v>
      </c>
      <c r="C114" s="3" t="s">
        <v>320</v>
      </c>
    </row>
    <row r="115" spans="2:27" hidden="1" x14ac:dyDescent="0.2">
      <c r="B115" s="3" t="s">
        <v>285</v>
      </c>
      <c r="C115" s="3" t="s">
        <v>320</v>
      </c>
      <c r="Z115" s="44"/>
      <c r="AA115" s="42"/>
    </row>
    <row r="116" spans="2:27" hidden="1" x14ac:dyDescent="0.2">
      <c r="B116" s="3" t="s">
        <v>286</v>
      </c>
      <c r="C116" s="3" t="s">
        <v>322</v>
      </c>
    </row>
    <row r="117" spans="2:27" hidden="1" x14ac:dyDescent="0.2">
      <c r="B117" s="3" t="s">
        <v>287</v>
      </c>
      <c r="C117" s="3" t="s">
        <v>322</v>
      </c>
    </row>
    <row r="118" spans="2:27" hidden="1" x14ac:dyDescent="0.2">
      <c r="B118" s="3" t="s">
        <v>288</v>
      </c>
      <c r="C118" s="3" t="s">
        <v>324</v>
      </c>
    </row>
    <row r="119" spans="2:27" hidden="1" x14ac:dyDescent="0.2">
      <c r="B119" s="3" t="s">
        <v>289</v>
      </c>
      <c r="C119" s="3" t="s">
        <v>320</v>
      </c>
    </row>
    <row r="120" spans="2:27" hidden="1" x14ac:dyDescent="0.2">
      <c r="B120" s="3" t="s">
        <v>290</v>
      </c>
      <c r="C120" s="3" t="s">
        <v>325</v>
      </c>
    </row>
    <row r="121" spans="2:27" hidden="1" x14ac:dyDescent="0.2">
      <c r="B121" s="3" t="s">
        <v>291</v>
      </c>
      <c r="C121" s="3" t="s">
        <v>323</v>
      </c>
    </row>
    <row r="122" spans="2:27" hidden="1" x14ac:dyDescent="0.2">
      <c r="B122" s="3" t="s">
        <v>292</v>
      </c>
      <c r="C122" s="3" t="s">
        <v>319</v>
      </c>
    </row>
    <row r="123" spans="2:27" hidden="1" x14ac:dyDescent="0.2">
      <c r="B123" s="3" t="s">
        <v>293</v>
      </c>
      <c r="C123" s="3" t="s">
        <v>321</v>
      </c>
    </row>
    <row r="124" spans="2:27" hidden="1" x14ac:dyDescent="0.2">
      <c r="B124" s="3" t="s">
        <v>294</v>
      </c>
      <c r="C124" s="3" t="s">
        <v>325</v>
      </c>
    </row>
    <row r="125" spans="2:27" hidden="1" x14ac:dyDescent="0.2">
      <c r="B125" s="3" t="s">
        <v>295</v>
      </c>
      <c r="C125" s="3" t="s">
        <v>320</v>
      </c>
    </row>
    <row r="126" spans="2:27" hidden="1" x14ac:dyDescent="0.2">
      <c r="B126" s="3" t="s">
        <v>296</v>
      </c>
      <c r="C126" s="3" t="s">
        <v>323</v>
      </c>
    </row>
    <row r="127" spans="2:27" hidden="1" x14ac:dyDescent="0.2">
      <c r="B127" s="3" t="s">
        <v>297</v>
      </c>
      <c r="C127" s="3" t="s">
        <v>321</v>
      </c>
    </row>
    <row r="128" spans="2:27" hidden="1" x14ac:dyDescent="0.2">
      <c r="B128" s="3" t="s">
        <v>298</v>
      </c>
      <c r="C128" s="3" t="s">
        <v>324</v>
      </c>
    </row>
    <row r="129" spans="2:3" hidden="1" x14ac:dyDescent="0.2">
      <c r="B129" s="3" t="s">
        <v>299</v>
      </c>
      <c r="C129" s="3" t="s">
        <v>322</v>
      </c>
    </row>
    <row r="130" spans="2:3" hidden="1" x14ac:dyDescent="0.2">
      <c r="B130" s="3" t="s">
        <v>300</v>
      </c>
      <c r="C130" s="3" t="s">
        <v>322</v>
      </c>
    </row>
    <row r="131" spans="2:3" hidden="1" x14ac:dyDescent="0.2">
      <c r="B131" s="3" t="s">
        <v>301</v>
      </c>
      <c r="C131" s="3" t="s">
        <v>323</v>
      </c>
    </row>
    <row r="132" spans="2:3" hidden="1" x14ac:dyDescent="0.2">
      <c r="B132" s="3" t="s">
        <v>302</v>
      </c>
      <c r="C132" s="3" t="s">
        <v>325</v>
      </c>
    </row>
    <row r="133" spans="2:3" hidden="1" x14ac:dyDescent="0.2">
      <c r="B133" s="3" t="s">
        <v>303</v>
      </c>
      <c r="C133" s="3" t="s">
        <v>320</v>
      </c>
    </row>
    <row r="134" spans="2:3" hidden="1" x14ac:dyDescent="0.2">
      <c r="B134" s="3" t="s">
        <v>304</v>
      </c>
      <c r="C134" s="3" t="s">
        <v>322</v>
      </c>
    </row>
    <row r="135" spans="2:3" hidden="1" x14ac:dyDescent="0.2">
      <c r="B135" s="3" t="s">
        <v>305</v>
      </c>
      <c r="C135" s="3" t="s">
        <v>326</v>
      </c>
    </row>
    <row r="136" spans="2:3" hidden="1" x14ac:dyDescent="0.2">
      <c r="B136" s="3" t="s">
        <v>306</v>
      </c>
      <c r="C136" s="3" t="s">
        <v>322</v>
      </c>
    </row>
    <row r="137" spans="2:3" hidden="1" x14ac:dyDescent="0.2">
      <c r="B137" s="3" t="s">
        <v>307</v>
      </c>
      <c r="C137" s="3" t="s">
        <v>326</v>
      </c>
    </row>
    <row r="138" spans="2:3" hidden="1" x14ac:dyDescent="0.2">
      <c r="B138" s="3" t="s">
        <v>308</v>
      </c>
      <c r="C138" s="3" t="s">
        <v>321</v>
      </c>
    </row>
    <row r="139" spans="2:3" hidden="1" x14ac:dyDescent="0.2">
      <c r="B139" s="3" t="s">
        <v>309</v>
      </c>
      <c r="C139" s="3" t="s">
        <v>321</v>
      </c>
    </row>
    <row r="140" spans="2:3" hidden="1" x14ac:dyDescent="0.2">
      <c r="B140" s="3" t="s">
        <v>310</v>
      </c>
      <c r="C140" s="3" t="s">
        <v>321</v>
      </c>
    </row>
    <row r="141" spans="2:3" hidden="1" x14ac:dyDescent="0.2">
      <c r="B141" s="3" t="s">
        <v>311</v>
      </c>
      <c r="C141" s="3" t="s">
        <v>319</v>
      </c>
    </row>
    <row r="142" spans="2:3" hidden="1" x14ac:dyDescent="0.2">
      <c r="B142" s="3" t="s">
        <v>312</v>
      </c>
      <c r="C142" s="3" t="s">
        <v>326</v>
      </c>
    </row>
    <row r="143" spans="2:3" hidden="1" x14ac:dyDescent="0.2">
      <c r="B143" s="3" t="s">
        <v>313</v>
      </c>
      <c r="C143" s="3" t="s">
        <v>319</v>
      </c>
    </row>
    <row r="144" spans="2:3" hidden="1" x14ac:dyDescent="0.2">
      <c r="B144" s="3" t="s">
        <v>314</v>
      </c>
      <c r="C144" s="3" t="s">
        <v>319</v>
      </c>
    </row>
    <row r="145" spans="2:3" hidden="1" x14ac:dyDescent="0.2">
      <c r="B145" s="3" t="s">
        <v>315</v>
      </c>
      <c r="C145" s="3" t="s">
        <v>326</v>
      </c>
    </row>
    <row r="146" spans="2:3" hidden="1" x14ac:dyDescent="0.2">
      <c r="B146" s="3" t="s">
        <v>316</v>
      </c>
      <c r="C146" s="3" t="s">
        <v>325</v>
      </c>
    </row>
    <row r="147" spans="2:3" hidden="1" x14ac:dyDescent="0.2">
      <c r="B147" s="3" t="s">
        <v>317</v>
      </c>
      <c r="C147" s="3" t="s">
        <v>323</v>
      </c>
    </row>
    <row r="148" spans="2:3" hidden="1" x14ac:dyDescent="0.2">
      <c r="B148" s="3" t="s">
        <v>318</v>
      </c>
      <c r="C148" s="3" t="s">
        <v>325</v>
      </c>
    </row>
    <row r="149" spans="2:3" hidden="1" x14ac:dyDescent="0.2">
      <c r="B149" s="3" t="s">
        <v>344</v>
      </c>
      <c r="C149" s="3" t="s">
        <v>320</v>
      </c>
    </row>
    <row r="150" spans="2:3" hidden="1" x14ac:dyDescent="0.2">
      <c r="B150" s="3" t="s">
        <v>345</v>
      </c>
      <c r="C150" s="3" t="s">
        <v>326</v>
      </c>
    </row>
  </sheetData>
  <sheetProtection password="92C1" sheet="1" objects="1" scenarios="1"/>
  <mergeCells count="43">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 ref="B71:G71"/>
    <mergeCell ref="B42:G42"/>
    <mergeCell ref="AL71:AQ71"/>
    <mergeCell ref="B43:G43"/>
    <mergeCell ref="B70:G70"/>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AL73:AQ73"/>
    <mergeCell ref="H71:M71"/>
    <mergeCell ref="N71:S71"/>
    <mergeCell ref="T71:Y71"/>
    <mergeCell ref="Z71:AE71"/>
    <mergeCell ref="AF71:AK71"/>
  </mergeCells>
  <dataValidations count="1">
    <dataValidation type="list" allowBlank="1" showInputMessage="1" showErrorMessage="1" sqref="C2">
      <formula1>$B$101:$B$150</formula1>
    </dataValidation>
  </dataValidations>
  <printOptions horizontalCentered="1"/>
  <pageMargins left="0.1" right="0.1" top="1" bottom="0.25" header="0.3" footer="0.1"/>
  <pageSetup scale="72" fitToHeight="20" pageOrder="overThenDown" orientation="portrait"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DATA!$E$7:$E$53</xm:f>
          </x14:formula1>
          <xm:sqref>C8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2"/>
  <sheetViews>
    <sheetView zoomScaleNormal="100" workbookViewId="0">
      <pane ySplit="1" topLeftCell="A2" activePane="bottomLeft" state="frozen"/>
      <selection activeCell="M48" sqref="M48"/>
      <selection pane="bottomLeft"/>
    </sheetView>
  </sheetViews>
  <sheetFormatPr defaultColWidth="8.7109375" defaultRowHeight="12.75" x14ac:dyDescent="0.2"/>
  <cols>
    <col min="1" max="1" width="16.42578125" style="126" customWidth="1"/>
    <col min="2" max="2" width="16.5703125" style="126" bestFit="1" customWidth="1"/>
    <col min="3" max="3" width="19.7109375" style="126" bestFit="1" customWidth="1"/>
    <col min="4" max="256" width="8.7109375" style="125"/>
    <col min="257" max="257" width="12.28515625" style="125" bestFit="1" customWidth="1"/>
    <col min="258" max="258" width="13.28515625" style="125" bestFit="1" customWidth="1"/>
    <col min="259" max="259" width="13.7109375" style="125" bestFit="1" customWidth="1"/>
    <col min="260" max="512" width="8.7109375" style="125"/>
    <col min="513" max="513" width="12.28515625" style="125" bestFit="1" customWidth="1"/>
    <col min="514" max="514" width="13.28515625" style="125" bestFit="1" customWidth="1"/>
    <col min="515" max="515" width="13.7109375" style="125" bestFit="1" customWidth="1"/>
    <col min="516" max="768" width="8.7109375" style="125"/>
    <col min="769" max="769" width="12.28515625" style="125" bestFit="1" customWidth="1"/>
    <col min="770" max="770" width="13.28515625" style="125" bestFit="1" customWidth="1"/>
    <col min="771" max="771" width="13.7109375" style="125" bestFit="1" customWidth="1"/>
    <col min="772" max="1024" width="8.7109375" style="125"/>
    <col min="1025" max="1025" width="12.28515625" style="125" bestFit="1" customWidth="1"/>
    <col min="1026" max="1026" width="13.28515625" style="125" bestFit="1" customWidth="1"/>
    <col min="1027" max="1027" width="13.7109375" style="125" bestFit="1" customWidth="1"/>
    <col min="1028" max="1280" width="8.7109375" style="125"/>
    <col min="1281" max="1281" width="12.28515625" style="125" bestFit="1" customWidth="1"/>
    <col min="1282" max="1282" width="13.28515625" style="125" bestFit="1" customWidth="1"/>
    <col min="1283" max="1283" width="13.7109375" style="125" bestFit="1" customWidth="1"/>
    <col min="1284" max="1536" width="8.7109375" style="125"/>
    <col min="1537" max="1537" width="12.28515625" style="125" bestFit="1" customWidth="1"/>
    <col min="1538" max="1538" width="13.28515625" style="125" bestFit="1" customWidth="1"/>
    <col min="1539" max="1539" width="13.7109375" style="125" bestFit="1" customWidth="1"/>
    <col min="1540" max="1792" width="8.7109375" style="125"/>
    <col min="1793" max="1793" width="12.28515625" style="125" bestFit="1" customWidth="1"/>
    <col min="1794" max="1794" width="13.28515625" style="125" bestFit="1" customWidth="1"/>
    <col min="1795" max="1795" width="13.7109375" style="125" bestFit="1" customWidth="1"/>
    <col min="1796" max="2048" width="8.7109375" style="125"/>
    <col min="2049" max="2049" width="12.28515625" style="125" bestFit="1" customWidth="1"/>
    <col min="2050" max="2050" width="13.28515625" style="125" bestFit="1" customWidth="1"/>
    <col min="2051" max="2051" width="13.7109375" style="125" bestFit="1" customWidth="1"/>
    <col min="2052" max="2304" width="8.7109375" style="125"/>
    <col min="2305" max="2305" width="12.28515625" style="125" bestFit="1" customWidth="1"/>
    <col min="2306" max="2306" width="13.28515625" style="125" bestFit="1" customWidth="1"/>
    <col min="2307" max="2307" width="13.7109375" style="125" bestFit="1" customWidth="1"/>
    <col min="2308" max="2560" width="8.7109375" style="125"/>
    <col min="2561" max="2561" width="12.28515625" style="125" bestFit="1" customWidth="1"/>
    <col min="2562" max="2562" width="13.28515625" style="125" bestFit="1" customWidth="1"/>
    <col min="2563" max="2563" width="13.7109375" style="125" bestFit="1" customWidth="1"/>
    <col min="2564" max="2816" width="8.7109375" style="125"/>
    <col min="2817" max="2817" width="12.28515625" style="125" bestFit="1" customWidth="1"/>
    <col min="2818" max="2818" width="13.28515625" style="125" bestFit="1" customWidth="1"/>
    <col min="2819" max="2819" width="13.7109375" style="125" bestFit="1" customWidth="1"/>
    <col min="2820" max="3072" width="8.7109375" style="125"/>
    <col min="3073" max="3073" width="12.28515625" style="125" bestFit="1" customWidth="1"/>
    <col min="3074" max="3074" width="13.28515625" style="125" bestFit="1" customWidth="1"/>
    <col min="3075" max="3075" width="13.7109375" style="125" bestFit="1" customWidth="1"/>
    <col min="3076" max="3328" width="8.7109375" style="125"/>
    <col min="3329" max="3329" width="12.28515625" style="125" bestFit="1" customWidth="1"/>
    <col min="3330" max="3330" width="13.28515625" style="125" bestFit="1" customWidth="1"/>
    <col min="3331" max="3331" width="13.7109375" style="125" bestFit="1" customWidth="1"/>
    <col min="3332" max="3584" width="8.7109375" style="125"/>
    <col min="3585" max="3585" width="12.28515625" style="125" bestFit="1" customWidth="1"/>
    <col min="3586" max="3586" width="13.28515625" style="125" bestFit="1" customWidth="1"/>
    <col min="3587" max="3587" width="13.7109375" style="125" bestFit="1" customWidth="1"/>
    <col min="3588" max="3840" width="8.7109375" style="125"/>
    <col min="3841" max="3841" width="12.28515625" style="125" bestFit="1" customWidth="1"/>
    <col min="3842" max="3842" width="13.28515625" style="125" bestFit="1" customWidth="1"/>
    <col min="3843" max="3843" width="13.7109375" style="125" bestFit="1" customWidth="1"/>
    <col min="3844" max="4096" width="8.7109375" style="125"/>
    <col min="4097" max="4097" width="12.28515625" style="125" bestFit="1" customWidth="1"/>
    <col min="4098" max="4098" width="13.28515625" style="125" bestFit="1" customWidth="1"/>
    <col min="4099" max="4099" width="13.7109375" style="125" bestFit="1" customWidth="1"/>
    <col min="4100" max="4352" width="8.7109375" style="125"/>
    <col min="4353" max="4353" width="12.28515625" style="125" bestFit="1" customWidth="1"/>
    <col min="4354" max="4354" width="13.28515625" style="125" bestFit="1" customWidth="1"/>
    <col min="4355" max="4355" width="13.7109375" style="125" bestFit="1" customWidth="1"/>
    <col min="4356" max="4608" width="8.7109375" style="125"/>
    <col min="4609" max="4609" width="12.28515625" style="125" bestFit="1" customWidth="1"/>
    <col min="4610" max="4610" width="13.28515625" style="125" bestFit="1" customWidth="1"/>
    <col min="4611" max="4611" width="13.7109375" style="125" bestFit="1" customWidth="1"/>
    <col min="4612" max="4864" width="8.7109375" style="125"/>
    <col min="4865" max="4865" width="12.28515625" style="125" bestFit="1" customWidth="1"/>
    <col min="4866" max="4866" width="13.28515625" style="125" bestFit="1" customWidth="1"/>
    <col min="4867" max="4867" width="13.7109375" style="125" bestFit="1" customWidth="1"/>
    <col min="4868" max="5120" width="8.7109375" style="125"/>
    <col min="5121" max="5121" width="12.28515625" style="125" bestFit="1" customWidth="1"/>
    <col min="5122" max="5122" width="13.28515625" style="125" bestFit="1" customWidth="1"/>
    <col min="5123" max="5123" width="13.7109375" style="125" bestFit="1" customWidth="1"/>
    <col min="5124" max="5376" width="8.7109375" style="125"/>
    <col min="5377" max="5377" width="12.28515625" style="125" bestFit="1" customWidth="1"/>
    <col min="5378" max="5378" width="13.28515625" style="125" bestFit="1" customWidth="1"/>
    <col min="5379" max="5379" width="13.7109375" style="125" bestFit="1" customWidth="1"/>
    <col min="5380" max="5632" width="8.7109375" style="125"/>
    <col min="5633" max="5633" width="12.28515625" style="125" bestFit="1" customWidth="1"/>
    <col min="5634" max="5634" width="13.28515625" style="125" bestFit="1" customWidth="1"/>
    <col min="5635" max="5635" width="13.7109375" style="125" bestFit="1" customWidth="1"/>
    <col min="5636" max="5888" width="8.7109375" style="125"/>
    <col min="5889" max="5889" width="12.28515625" style="125" bestFit="1" customWidth="1"/>
    <col min="5890" max="5890" width="13.28515625" style="125" bestFit="1" customWidth="1"/>
    <col min="5891" max="5891" width="13.7109375" style="125" bestFit="1" customWidth="1"/>
    <col min="5892" max="6144" width="8.7109375" style="125"/>
    <col min="6145" max="6145" width="12.28515625" style="125" bestFit="1" customWidth="1"/>
    <col min="6146" max="6146" width="13.28515625" style="125" bestFit="1" customWidth="1"/>
    <col min="6147" max="6147" width="13.7109375" style="125" bestFit="1" customWidth="1"/>
    <col min="6148" max="6400" width="8.7109375" style="125"/>
    <col min="6401" max="6401" width="12.28515625" style="125" bestFit="1" customWidth="1"/>
    <col min="6402" max="6402" width="13.28515625" style="125" bestFit="1" customWidth="1"/>
    <col min="6403" max="6403" width="13.7109375" style="125" bestFit="1" customWidth="1"/>
    <col min="6404" max="6656" width="8.7109375" style="125"/>
    <col min="6657" max="6657" width="12.28515625" style="125" bestFit="1" customWidth="1"/>
    <col min="6658" max="6658" width="13.28515625" style="125" bestFit="1" customWidth="1"/>
    <col min="6659" max="6659" width="13.7109375" style="125" bestFit="1" customWidth="1"/>
    <col min="6660" max="6912" width="8.7109375" style="125"/>
    <col min="6913" max="6913" width="12.28515625" style="125" bestFit="1" customWidth="1"/>
    <col min="6914" max="6914" width="13.28515625" style="125" bestFit="1" customWidth="1"/>
    <col min="6915" max="6915" width="13.7109375" style="125" bestFit="1" customWidth="1"/>
    <col min="6916" max="7168" width="8.7109375" style="125"/>
    <col min="7169" max="7169" width="12.28515625" style="125" bestFit="1" customWidth="1"/>
    <col min="7170" max="7170" width="13.28515625" style="125" bestFit="1" customWidth="1"/>
    <col min="7171" max="7171" width="13.7109375" style="125" bestFit="1" customWidth="1"/>
    <col min="7172" max="7424" width="8.7109375" style="125"/>
    <col min="7425" max="7425" width="12.28515625" style="125" bestFit="1" customWidth="1"/>
    <col min="7426" max="7426" width="13.28515625" style="125" bestFit="1" customWidth="1"/>
    <col min="7427" max="7427" width="13.7109375" style="125" bestFit="1" customWidth="1"/>
    <col min="7428" max="7680" width="8.7109375" style="125"/>
    <col min="7681" max="7681" width="12.28515625" style="125" bestFit="1" customWidth="1"/>
    <col min="7682" max="7682" width="13.28515625" style="125" bestFit="1" customWidth="1"/>
    <col min="7683" max="7683" width="13.7109375" style="125" bestFit="1" customWidth="1"/>
    <col min="7684" max="7936" width="8.7109375" style="125"/>
    <col min="7937" max="7937" width="12.28515625" style="125" bestFit="1" customWidth="1"/>
    <col min="7938" max="7938" width="13.28515625" style="125" bestFit="1" customWidth="1"/>
    <col min="7939" max="7939" width="13.7109375" style="125" bestFit="1" customWidth="1"/>
    <col min="7940" max="8192" width="8.7109375" style="125"/>
    <col min="8193" max="8193" width="12.28515625" style="125" bestFit="1" customWidth="1"/>
    <col min="8194" max="8194" width="13.28515625" style="125" bestFit="1" customWidth="1"/>
    <col min="8195" max="8195" width="13.7109375" style="125" bestFit="1" customWidth="1"/>
    <col min="8196" max="8448" width="8.7109375" style="125"/>
    <col min="8449" max="8449" width="12.28515625" style="125" bestFit="1" customWidth="1"/>
    <col min="8450" max="8450" width="13.28515625" style="125" bestFit="1" customWidth="1"/>
    <col min="8451" max="8451" width="13.7109375" style="125" bestFit="1" customWidth="1"/>
    <col min="8452" max="8704" width="8.7109375" style="125"/>
    <col min="8705" max="8705" width="12.28515625" style="125" bestFit="1" customWidth="1"/>
    <col min="8706" max="8706" width="13.28515625" style="125" bestFit="1" customWidth="1"/>
    <col min="8707" max="8707" width="13.7109375" style="125" bestFit="1" customWidth="1"/>
    <col min="8708" max="8960" width="8.7109375" style="125"/>
    <col min="8961" max="8961" width="12.28515625" style="125" bestFit="1" customWidth="1"/>
    <col min="8962" max="8962" width="13.28515625" style="125" bestFit="1" customWidth="1"/>
    <col min="8963" max="8963" width="13.7109375" style="125" bestFit="1" customWidth="1"/>
    <col min="8964" max="9216" width="8.7109375" style="125"/>
    <col min="9217" max="9217" width="12.28515625" style="125" bestFit="1" customWidth="1"/>
    <col min="9218" max="9218" width="13.28515625" style="125" bestFit="1" customWidth="1"/>
    <col min="9219" max="9219" width="13.7109375" style="125" bestFit="1" customWidth="1"/>
    <col min="9220" max="9472" width="8.7109375" style="125"/>
    <col min="9473" max="9473" width="12.28515625" style="125" bestFit="1" customWidth="1"/>
    <col min="9474" max="9474" width="13.28515625" style="125" bestFit="1" customWidth="1"/>
    <col min="9475" max="9475" width="13.7109375" style="125" bestFit="1" customWidth="1"/>
    <col min="9476" max="9728" width="8.7109375" style="125"/>
    <col min="9729" max="9729" width="12.28515625" style="125" bestFit="1" customWidth="1"/>
    <col min="9730" max="9730" width="13.28515625" style="125" bestFit="1" customWidth="1"/>
    <col min="9731" max="9731" width="13.7109375" style="125" bestFit="1" customWidth="1"/>
    <col min="9732" max="9984" width="8.7109375" style="125"/>
    <col min="9985" max="9985" width="12.28515625" style="125" bestFit="1" customWidth="1"/>
    <col min="9986" max="9986" width="13.28515625" style="125" bestFit="1" customWidth="1"/>
    <col min="9987" max="9987" width="13.7109375" style="125" bestFit="1" customWidth="1"/>
    <col min="9988" max="10240" width="8.7109375" style="125"/>
    <col min="10241" max="10241" width="12.28515625" style="125" bestFit="1" customWidth="1"/>
    <col min="10242" max="10242" width="13.28515625" style="125" bestFit="1" customWidth="1"/>
    <col min="10243" max="10243" width="13.7109375" style="125" bestFit="1" customWidth="1"/>
    <col min="10244" max="10496" width="8.7109375" style="125"/>
    <col min="10497" max="10497" width="12.28515625" style="125" bestFit="1" customWidth="1"/>
    <col min="10498" max="10498" width="13.28515625" style="125" bestFit="1" customWidth="1"/>
    <col min="10499" max="10499" width="13.7109375" style="125" bestFit="1" customWidth="1"/>
    <col min="10500" max="10752" width="8.7109375" style="125"/>
    <col min="10753" max="10753" width="12.28515625" style="125" bestFit="1" customWidth="1"/>
    <col min="10754" max="10754" width="13.28515625" style="125" bestFit="1" customWidth="1"/>
    <col min="10755" max="10755" width="13.7109375" style="125" bestFit="1" customWidth="1"/>
    <col min="10756" max="11008" width="8.7109375" style="125"/>
    <col min="11009" max="11009" width="12.28515625" style="125" bestFit="1" customWidth="1"/>
    <col min="11010" max="11010" width="13.28515625" style="125" bestFit="1" customWidth="1"/>
    <col min="11011" max="11011" width="13.7109375" style="125" bestFit="1" customWidth="1"/>
    <col min="11012" max="11264" width="8.7109375" style="125"/>
    <col min="11265" max="11265" width="12.28515625" style="125" bestFit="1" customWidth="1"/>
    <col min="11266" max="11266" width="13.28515625" style="125" bestFit="1" customWidth="1"/>
    <col min="11267" max="11267" width="13.7109375" style="125" bestFit="1" customWidth="1"/>
    <col min="11268" max="11520" width="8.7109375" style="125"/>
    <col min="11521" max="11521" width="12.28515625" style="125" bestFit="1" customWidth="1"/>
    <col min="11522" max="11522" width="13.28515625" style="125" bestFit="1" customWidth="1"/>
    <col min="11523" max="11523" width="13.7109375" style="125" bestFit="1" customWidth="1"/>
    <col min="11524" max="11776" width="8.7109375" style="125"/>
    <col min="11777" max="11777" width="12.28515625" style="125" bestFit="1" customWidth="1"/>
    <col min="11778" max="11778" width="13.28515625" style="125" bestFit="1" customWidth="1"/>
    <col min="11779" max="11779" width="13.7109375" style="125" bestFit="1" customWidth="1"/>
    <col min="11780" max="12032" width="8.7109375" style="125"/>
    <col min="12033" max="12033" width="12.28515625" style="125" bestFit="1" customWidth="1"/>
    <col min="12034" max="12034" width="13.28515625" style="125" bestFit="1" customWidth="1"/>
    <col min="12035" max="12035" width="13.7109375" style="125" bestFit="1" customWidth="1"/>
    <col min="12036" max="12288" width="8.7109375" style="125"/>
    <col min="12289" max="12289" width="12.28515625" style="125" bestFit="1" customWidth="1"/>
    <col min="12290" max="12290" width="13.28515625" style="125" bestFit="1" customWidth="1"/>
    <col min="12291" max="12291" width="13.7109375" style="125" bestFit="1" customWidth="1"/>
    <col min="12292" max="12544" width="8.7109375" style="125"/>
    <col min="12545" max="12545" width="12.28515625" style="125" bestFit="1" customWidth="1"/>
    <col min="12546" max="12546" width="13.28515625" style="125" bestFit="1" customWidth="1"/>
    <col min="12547" max="12547" width="13.7109375" style="125" bestFit="1" customWidth="1"/>
    <col min="12548" max="12800" width="8.7109375" style="125"/>
    <col min="12801" max="12801" width="12.28515625" style="125" bestFit="1" customWidth="1"/>
    <col min="12802" max="12802" width="13.28515625" style="125" bestFit="1" customWidth="1"/>
    <col min="12803" max="12803" width="13.7109375" style="125" bestFit="1" customWidth="1"/>
    <col min="12804" max="13056" width="8.7109375" style="125"/>
    <col min="13057" max="13057" width="12.28515625" style="125" bestFit="1" customWidth="1"/>
    <col min="13058" max="13058" width="13.28515625" style="125" bestFit="1" customWidth="1"/>
    <col min="13059" max="13059" width="13.7109375" style="125" bestFit="1" customWidth="1"/>
    <col min="13060" max="13312" width="8.7109375" style="125"/>
    <col min="13313" max="13313" width="12.28515625" style="125" bestFit="1" customWidth="1"/>
    <col min="13314" max="13314" width="13.28515625" style="125" bestFit="1" customWidth="1"/>
    <col min="13315" max="13315" width="13.7109375" style="125" bestFit="1" customWidth="1"/>
    <col min="13316" max="13568" width="8.7109375" style="125"/>
    <col min="13569" max="13569" width="12.28515625" style="125" bestFit="1" customWidth="1"/>
    <col min="13570" max="13570" width="13.28515625" style="125" bestFit="1" customWidth="1"/>
    <col min="13571" max="13571" width="13.7109375" style="125" bestFit="1" customWidth="1"/>
    <col min="13572" max="13824" width="8.7109375" style="125"/>
    <col min="13825" max="13825" width="12.28515625" style="125" bestFit="1" customWidth="1"/>
    <col min="13826" max="13826" width="13.28515625" style="125" bestFit="1" customWidth="1"/>
    <col min="13827" max="13827" width="13.7109375" style="125" bestFit="1" customWidth="1"/>
    <col min="13828" max="14080" width="8.7109375" style="125"/>
    <col min="14081" max="14081" width="12.28515625" style="125" bestFit="1" customWidth="1"/>
    <col min="14082" max="14082" width="13.28515625" style="125" bestFit="1" customWidth="1"/>
    <col min="14083" max="14083" width="13.7109375" style="125" bestFit="1" customWidth="1"/>
    <col min="14084" max="14336" width="8.7109375" style="125"/>
    <col min="14337" max="14337" width="12.28515625" style="125" bestFit="1" customWidth="1"/>
    <col min="14338" max="14338" width="13.28515625" style="125" bestFit="1" customWidth="1"/>
    <col min="14339" max="14339" width="13.7109375" style="125" bestFit="1" customWidth="1"/>
    <col min="14340" max="14592" width="8.7109375" style="125"/>
    <col min="14593" max="14593" width="12.28515625" style="125" bestFit="1" customWidth="1"/>
    <col min="14594" max="14594" width="13.28515625" style="125" bestFit="1" customWidth="1"/>
    <col min="14595" max="14595" width="13.7109375" style="125" bestFit="1" customWidth="1"/>
    <col min="14596" max="14848" width="8.7109375" style="125"/>
    <col min="14849" max="14849" width="12.28515625" style="125" bestFit="1" customWidth="1"/>
    <col min="14850" max="14850" width="13.28515625" style="125" bestFit="1" customWidth="1"/>
    <col min="14851" max="14851" width="13.7109375" style="125" bestFit="1" customWidth="1"/>
    <col min="14852" max="15104" width="8.7109375" style="125"/>
    <col min="15105" max="15105" width="12.28515625" style="125" bestFit="1" customWidth="1"/>
    <col min="15106" max="15106" width="13.28515625" style="125" bestFit="1" customWidth="1"/>
    <col min="15107" max="15107" width="13.7109375" style="125" bestFit="1" customWidth="1"/>
    <col min="15108" max="15360" width="8.7109375" style="125"/>
    <col min="15361" max="15361" width="12.28515625" style="125" bestFit="1" customWidth="1"/>
    <col min="15362" max="15362" width="13.28515625" style="125" bestFit="1" customWidth="1"/>
    <col min="15363" max="15363" width="13.7109375" style="125" bestFit="1" customWidth="1"/>
    <col min="15364" max="15616" width="8.7109375" style="125"/>
    <col min="15617" max="15617" width="12.28515625" style="125" bestFit="1" customWidth="1"/>
    <col min="15618" max="15618" width="13.28515625" style="125" bestFit="1" customWidth="1"/>
    <col min="15619" max="15619" width="13.7109375" style="125" bestFit="1" customWidth="1"/>
    <col min="15620" max="15872" width="8.7109375" style="125"/>
    <col min="15873" max="15873" width="12.28515625" style="125" bestFit="1" customWidth="1"/>
    <col min="15874" max="15874" width="13.28515625" style="125" bestFit="1" customWidth="1"/>
    <col min="15875" max="15875" width="13.7109375" style="125" bestFit="1" customWidth="1"/>
    <col min="15876" max="16128" width="8.7109375" style="125"/>
    <col min="16129" max="16129" width="12.28515625" style="125" bestFit="1" customWidth="1"/>
    <col min="16130" max="16130" width="13.28515625" style="125" bestFit="1" customWidth="1"/>
    <col min="16131" max="16131" width="13.7109375" style="125" bestFit="1" customWidth="1"/>
    <col min="16132" max="16384" width="8.7109375" style="125"/>
  </cols>
  <sheetData>
    <row r="1" spans="1:3" ht="13.5" thickBot="1" x14ac:dyDescent="0.25">
      <c r="A1" s="124" t="s">
        <v>190</v>
      </c>
      <c r="B1" s="124" t="s">
        <v>191</v>
      </c>
      <c r="C1" s="124" t="s">
        <v>192</v>
      </c>
    </row>
    <row r="2" spans="1:3" ht="13.5" thickBot="1" x14ac:dyDescent="0.25"/>
    <row r="3" spans="1:3" x14ac:dyDescent="0.2">
      <c r="A3" s="127" t="s">
        <v>1</v>
      </c>
      <c r="B3" s="127" t="s">
        <v>193</v>
      </c>
      <c r="C3" s="127" t="s">
        <v>193</v>
      </c>
    </row>
    <row r="4" spans="1:3" x14ac:dyDescent="0.2">
      <c r="A4" s="128" t="s">
        <v>1</v>
      </c>
      <c r="B4" s="128" t="s">
        <v>199</v>
      </c>
      <c r="C4" s="128" t="s">
        <v>201</v>
      </c>
    </row>
    <row r="5" spans="1:3" x14ac:dyDescent="0.2">
      <c r="A5" s="128" t="s">
        <v>1</v>
      </c>
      <c r="B5" s="128" t="s">
        <v>199</v>
      </c>
      <c r="C5" s="128" t="s">
        <v>200</v>
      </c>
    </row>
    <row r="6" spans="1:3" x14ac:dyDescent="0.2">
      <c r="A6" s="128" t="s">
        <v>1</v>
      </c>
      <c r="B6" s="128" t="s">
        <v>199</v>
      </c>
      <c r="C6" s="128" t="s">
        <v>348</v>
      </c>
    </row>
    <row r="7" spans="1:3" x14ac:dyDescent="0.2">
      <c r="A7" s="128" t="s">
        <v>1</v>
      </c>
      <c r="B7" s="128" t="s">
        <v>194</v>
      </c>
      <c r="C7" s="128" t="s">
        <v>194</v>
      </c>
    </row>
    <row r="8" spans="1:3" x14ac:dyDescent="0.2">
      <c r="A8" s="128" t="s">
        <v>1</v>
      </c>
      <c r="B8" s="128" t="s">
        <v>194</v>
      </c>
      <c r="C8" s="128" t="s">
        <v>349</v>
      </c>
    </row>
    <row r="9" spans="1:3" x14ac:dyDescent="0.2">
      <c r="A9" s="128" t="s">
        <v>1</v>
      </c>
      <c r="B9" s="128" t="s">
        <v>194</v>
      </c>
      <c r="C9" s="128" t="s">
        <v>350</v>
      </c>
    </row>
    <row r="10" spans="1:3" x14ac:dyDescent="0.2">
      <c r="A10" s="128" t="s">
        <v>1</v>
      </c>
      <c r="B10" s="128" t="s">
        <v>195</v>
      </c>
      <c r="C10" s="128" t="s">
        <v>195</v>
      </c>
    </row>
    <row r="11" spans="1:3" x14ac:dyDescent="0.2">
      <c r="A11" s="128" t="s">
        <v>1</v>
      </c>
      <c r="B11" s="128" t="s">
        <v>195</v>
      </c>
      <c r="C11" s="128" t="s">
        <v>196</v>
      </c>
    </row>
    <row r="12" spans="1:3" x14ac:dyDescent="0.2">
      <c r="A12" s="128" t="s">
        <v>1</v>
      </c>
      <c r="B12" s="128" t="s">
        <v>351</v>
      </c>
      <c r="C12" s="128" t="s">
        <v>351</v>
      </c>
    </row>
    <row r="13" spans="1:3" x14ac:dyDescent="0.2">
      <c r="A13" s="128" t="s">
        <v>1</v>
      </c>
      <c r="B13" s="128" t="s">
        <v>204</v>
      </c>
      <c r="C13" s="128" t="s">
        <v>206</v>
      </c>
    </row>
    <row r="14" spans="1:3" x14ac:dyDescent="0.2">
      <c r="A14" s="128" t="s">
        <v>1</v>
      </c>
      <c r="B14" s="128" t="s">
        <v>204</v>
      </c>
      <c r="C14" s="128" t="s">
        <v>207</v>
      </c>
    </row>
    <row r="15" spans="1:3" x14ac:dyDescent="0.2">
      <c r="A15" s="128" t="s">
        <v>1</v>
      </c>
      <c r="B15" s="128" t="s">
        <v>204</v>
      </c>
      <c r="C15" s="128" t="s">
        <v>205</v>
      </c>
    </row>
    <row r="16" spans="1:3" x14ac:dyDescent="0.2">
      <c r="A16" s="128" t="s">
        <v>1</v>
      </c>
      <c r="B16" s="128" t="s">
        <v>197</v>
      </c>
      <c r="C16" s="128" t="s">
        <v>198</v>
      </c>
    </row>
    <row r="17" spans="1:3" x14ac:dyDescent="0.2">
      <c r="A17" s="128" t="s">
        <v>1</v>
      </c>
      <c r="B17" s="128" t="s">
        <v>202</v>
      </c>
      <c r="C17" s="128" t="s">
        <v>203</v>
      </c>
    </row>
    <row r="18" spans="1:3" x14ac:dyDescent="0.2">
      <c r="A18" s="128" t="s">
        <v>1</v>
      </c>
      <c r="B18" s="128" t="s">
        <v>352</v>
      </c>
      <c r="C18" s="128" t="s">
        <v>352</v>
      </c>
    </row>
    <row r="19" spans="1:3" x14ac:dyDescent="0.2">
      <c r="A19" s="128" t="s">
        <v>1</v>
      </c>
      <c r="B19" s="128" t="s">
        <v>353</v>
      </c>
      <c r="C19" s="128" t="s">
        <v>354</v>
      </c>
    </row>
    <row r="20" spans="1:3" ht="13.5" thickBot="1" x14ac:dyDescent="0.25">
      <c r="A20" s="129" t="s">
        <v>1</v>
      </c>
      <c r="B20" s="129" t="s">
        <v>353</v>
      </c>
      <c r="C20" s="129" t="s">
        <v>355</v>
      </c>
    </row>
    <row r="21" spans="1:3" ht="13.5" thickBot="1" x14ac:dyDescent="0.25">
      <c r="A21" s="139"/>
      <c r="B21" s="139"/>
      <c r="C21" s="139"/>
    </row>
    <row r="22" spans="1:3" x14ac:dyDescent="0.2">
      <c r="A22" s="127" t="s">
        <v>2</v>
      </c>
      <c r="B22" s="127" t="s">
        <v>356</v>
      </c>
      <c r="C22" s="127" t="s">
        <v>357</v>
      </c>
    </row>
    <row r="23" spans="1:3" x14ac:dyDescent="0.2">
      <c r="A23" s="128" t="s">
        <v>2</v>
      </c>
      <c r="B23" s="128" t="s">
        <v>230</v>
      </c>
      <c r="C23" s="128" t="s">
        <v>358</v>
      </c>
    </row>
    <row r="24" spans="1:3" x14ac:dyDescent="0.2">
      <c r="A24" s="128" t="s">
        <v>2</v>
      </c>
      <c r="B24" s="128" t="s">
        <v>218</v>
      </c>
      <c r="C24" s="128" t="s">
        <v>219</v>
      </c>
    </row>
    <row r="25" spans="1:3" x14ac:dyDescent="0.2">
      <c r="A25" s="128" t="s">
        <v>2</v>
      </c>
      <c r="B25" s="128" t="s">
        <v>210</v>
      </c>
      <c r="C25" s="128" t="s">
        <v>211</v>
      </c>
    </row>
    <row r="26" spans="1:3" x14ac:dyDescent="0.2">
      <c r="A26" s="128" t="s">
        <v>2</v>
      </c>
      <c r="B26" s="128" t="s">
        <v>359</v>
      </c>
      <c r="C26" s="128" t="s">
        <v>359</v>
      </c>
    </row>
    <row r="27" spans="1:3" x14ac:dyDescent="0.2">
      <c r="A27" s="128" t="s">
        <v>2</v>
      </c>
      <c r="B27" s="128" t="s">
        <v>199</v>
      </c>
      <c r="C27" s="128" t="s">
        <v>199</v>
      </c>
    </row>
    <row r="28" spans="1:3" x14ac:dyDescent="0.2">
      <c r="A28" s="128" t="s">
        <v>2</v>
      </c>
      <c r="B28" s="128" t="s">
        <v>199</v>
      </c>
      <c r="C28" s="128" t="s">
        <v>348</v>
      </c>
    </row>
    <row r="29" spans="1:3" x14ac:dyDescent="0.2">
      <c r="A29" s="128" t="s">
        <v>2</v>
      </c>
      <c r="B29" s="128" t="s">
        <v>220</v>
      </c>
      <c r="C29" s="128" t="s">
        <v>220</v>
      </c>
    </row>
    <row r="30" spans="1:3" x14ac:dyDescent="0.2">
      <c r="A30" s="128" t="s">
        <v>2</v>
      </c>
      <c r="B30" s="128" t="s">
        <v>360</v>
      </c>
      <c r="C30" s="128" t="s">
        <v>361</v>
      </c>
    </row>
    <row r="31" spans="1:3" ht="12.75" customHeight="1" x14ac:dyDescent="0.2">
      <c r="A31" s="128" t="s">
        <v>2</v>
      </c>
      <c r="B31" s="128" t="s">
        <v>360</v>
      </c>
      <c r="C31" s="128" t="s">
        <v>362</v>
      </c>
    </row>
    <row r="32" spans="1:3" x14ac:dyDescent="0.2">
      <c r="A32" s="128" t="s">
        <v>2</v>
      </c>
      <c r="B32" s="128" t="s">
        <v>363</v>
      </c>
      <c r="C32" s="128" t="s">
        <v>363</v>
      </c>
    </row>
    <row r="33" spans="1:3" x14ac:dyDescent="0.2">
      <c r="A33" s="128" t="s">
        <v>2</v>
      </c>
      <c r="B33" s="128" t="s">
        <v>195</v>
      </c>
      <c r="C33" s="128" t="s">
        <v>209</v>
      </c>
    </row>
    <row r="34" spans="1:3" x14ac:dyDescent="0.2">
      <c r="A34" s="128" t="s">
        <v>2</v>
      </c>
      <c r="B34" s="128" t="s">
        <v>351</v>
      </c>
      <c r="C34" s="128" t="s">
        <v>351</v>
      </c>
    </row>
    <row r="35" spans="1:3" x14ac:dyDescent="0.2">
      <c r="A35" s="128" t="s">
        <v>2</v>
      </c>
      <c r="B35" s="128" t="s">
        <v>208</v>
      </c>
      <c r="C35" s="128" t="s">
        <v>208</v>
      </c>
    </row>
    <row r="36" spans="1:3" x14ac:dyDescent="0.2">
      <c r="A36" s="128" t="s">
        <v>2</v>
      </c>
      <c r="B36" s="128" t="s">
        <v>215</v>
      </c>
      <c r="C36" s="128" t="s">
        <v>216</v>
      </c>
    </row>
    <row r="37" spans="1:3" x14ac:dyDescent="0.2">
      <c r="A37" s="128" t="s">
        <v>2</v>
      </c>
      <c r="B37" s="128" t="s">
        <v>215</v>
      </c>
      <c r="C37" s="128" t="s">
        <v>217</v>
      </c>
    </row>
    <row r="38" spans="1:3" x14ac:dyDescent="0.2">
      <c r="A38" s="128" t="s">
        <v>2</v>
      </c>
      <c r="B38" s="128" t="s">
        <v>215</v>
      </c>
      <c r="C38" s="128" t="s">
        <v>364</v>
      </c>
    </row>
    <row r="39" spans="1:3" x14ac:dyDescent="0.2">
      <c r="A39" s="128" t="s">
        <v>2</v>
      </c>
      <c r="B39" s="128" t="s">
        <v>215</v>
      </c>
      <c r="C39" s="128" t="s">
        <v>365</v>
      </c>
    </row>
    <row r="40" spans="1:3" x14ac:dyDescent="0.2">
      <c r="A40" s="128" t="s">
        <v>2</v>
      </c>
      <c r="B40" s="128" t="s">
        <v>202</v>
      </c>
      <c r="C40" s="128" t="s">
        <v>213</v>
      </c>
    </row>
    <row r="41" spans="1:3" x14ac:dyDescent="0.2">
      <c r="A41" s="128" t="s">
        <v>2</v>
      </c>
      <c r="B41" s="128" t="s">
        <v>202</v>
      </c>
      <c r="C41" s="128" t="s">
        <v>214</v>
      </c>
    </row>
    <row r="42" spans="1:3" x14ac:dyDescent="0.2">
      <c r="A42" s="128" t="s">
        <v>2</v>
      </c>
      <c r="B42" s="128" t="s">
        <v>202</v>
      </c>
      <c r="C42" s="128" t="s">
        <v>212</v>
      </c>
    </row>
    <row r="43" spans="1:3" x14ac:dyDescent="0.2">
      <c r="A43" s="128" t="s">
        <v>2</v>
      </c>
      <c r="B43" s="128" t="s">
        <v>352</v>
      </c>
      <c r="C43" s="128" t="s">
        <v>352</v>
      </c>
    </row>
    <row r="44" spans="1:3" x14ac:dyDescent="0.2">
      <c r="A44" s="128" t="s">
        <v>2</v>
      </c>
      <c r="B44" s="128" t="s">
        <v>353</v>
      </c>
      <c r="C44" s="128" t="s">
        <v>354</v>
      </c>
    </row>
    <row r="45" spans="1:3" ht="13.5" thickBot="1" x14ac:dyDescent="0.25">
      <c r="A45" s="129" t="s">
        <v>2</v>
      </c>
      <c r="B45" s="129" t="s">
        <v>353</v>
      </c>
      <c r="C45" s="129" t="s">
        <v>355</v>
      </c>
    </row>
    <row r="46" spans="1:3" ht="13.5" thickBot="1" x14ac:dyDescent="0.25">
      <c r="A46" s="139"/>
      <c r="B46" s="139"/>
      <c r="C46" s="139"/>
    </row>
    <row r="47" spans="1:3" x14ac:dyDescent="0.2">
      <c r="A47" s="127" t="s">
        <v>3</v>
      </c>
      <c r="B47" s="127" t="s">
        <v>222</v>
      </c>
      <c r="C47" s="127" t="s">
        <v>366</v>
      </c>
    </row>
    <row r="48" spans="1:3" x14ac:dyDescent="0.2">
      <c r="A48" s="128" t="s">
        <v>3</v>
      </c>
      <c r="B48" s="128" t="s">
        <v>222</v>
      </c>
      <c r="C48" s="128" t="s">
        <v>223</v>
      </c>
    </row>
    <row r="49" spans="1:3" x14ac:dyDescent="0.2">
      <c r="A49" s="128" t="s">
        <v>3</v>
      </c>
      <c r="B49" s="128" t="s">
        <v>229</v>
      </c>
      <c r="C49" s="128" t="s">
        <v>367</v>
      </c>
    </row>
    <row r="50" spans="1:3" x14ac:dyDescent="0.2">
      <c r="A50" s="128" t="s">
        <v>3</v>
      </c>
      <c r="B50" s="128" t="s">
        <v>237</v>
      </c>
      <c r="C50" s="128" t="s">
        <v>237</v>
      </c>
    </row>
    <row r="51" spans="1:3" x14ac:dyDescent="0.2">
      <c r="A51" s="128" t="s">
        <v>3</v>
      </c>
      <c r="B51" s="128" t="s">
        <v>356</v>
      </c>
      <c r="C51" s="128" t="s">
        <v>356</v>
      </c>
    </row>
    <row r="52" spans="1:3" x14ac:dyDescent="0.2">
      <c r="A52" s="128" t="s">
        <v>3</v>
      </c>
      <c r="B52" s="128" t="s">
        <v>230</v>
      </c>
      <c r="C52" s="128" t="s">
        <v>232</v>
      </c>
    </row>
    <row r="53" spans="1:3" x14ac:dyDescent="0.2">
      <c r="A53" s="128" t="s">
        <v>3</v>
      </c>
      <c r="B53" s="128" t="s">
        <v>230</v>
      </c>
      <c r="C53" s="128" t="s">
        <v>231</v>
      </c>
    </row>
    <row r="54" spans="1:3" x14ac:dyDescent="0.2">
      <c r="A54" s="128" t="s">
        <v>3</v>
      </c>
      <c r="B54" s="128" t="s">
        <v>210</v>
      </c>
      <c r="C54" s="128" t="s">
        <v>211</v>
      </c>
    </row>
    <row r="55" spans="1:3" x14ac:dyDescent="0.2">
      <c r="A55" s="128" t="s">
        <v>3</v>
      </c>
      <c r="B55" s="128" t="s">
        <v>368</v>
      </c>
      <c r="C55" s="128" t="s">
        <v>368</v>
      </c>
    </row>
    <row r="56" spans="1:3" x14ac:dyDescent="0.2">
      <c r="A56" s="128" t="s">
        <v>3</v>
      </c>
      <c r="B56" s="128" t="s">
        <v>238</v>
      </c>
      <c r="C56" s="128" t="s">
        <v>238</v>
      </c>
    </row>
    <row r="57" spans="1:3" x14ac:dyDescent="0.2">
      <c r="A57" s="128" t="s">
        <v>3</v>
      </c>
      <c r="B57" s="128" t="s">
        <v>199</v>
      </c>
      <c r="C57" s="128" t="s">
        <v>199</v>
      </c>
    </row>
    <row r="58" spans="1:3" x14ac:dyDescent="0.2">
      <c r="A58" s="128" t="s">
        <v>3</v>
      </c>
      <c r="B58" s="128" t="s">
        <v>221</v>
      </c>
      <c r="C58" s="128" t="s">
        <v>221</v>
      </c>
    </row>
    <row r="59" spans="1:3" x14ac:dyDescent="0.2">
      <c r="A59" s="128" t="s">
        <v>3</v>
      </c>
      <c r="B59" s="128" t="s">
        <v>220</v>
      </c>
      <c r="C59" s="128" t="s">
        <v>220</v>
      </c>
    </row>
    <row r="60" spans="1:3" x14ac:dyDescent="0.2">
      <c r="A60" s="128" t="s">
        <v>3</v>
      </c>
      <c r="B60" s="128" t="s">
        <v>227</v>
      </c>
      <c r="C60" s="128" t="s">
        <v>227</v>
      </c>
    </row>
    <row r="61" spans="1:3" x14ac:dyDescent="0.2">
      <c r="A61" s="128" t="s">
        <v>3</v>
      </c>
      <c r="B61" s="128" t="s">
        <v>195</v>
      </c>
      <c r="C61" s="128" t="s">
        <v>195</v>
      </c>
    </row>
    <row r="62" spans="1:3" x14ac:dyDescent="0.2">
      <c r="A62" s="128" t="s">
        <v>3</v>
      </c>
      <c r="B62" s="128" t="s">
        <v>351</v>
      </c>
      <c r="C62" s="128" t="s">
        <v>351</v>
      </c>
    </row>
    <row r="63" spans="1:3" x14ac:dyDescent="0.2">
      <c r="A63" s="128" t="s">
        <v>3</v>
      </c>
      <c r="B63" s="128" t="s">
        <v>202</v>
      </c>
      <c r="C63" s="128" t="s">
        <v>235</v>
      </c>
    </row>
    <row r="64" spans="1:3" x14ac:dyDescent="0.2">
      <c r="A64" s="128" t="s">
        <v>3</v>
      </c>
      <c r="B64" s="128" t="s">
        <v>202</v>
      </c>
      <c r="C64" s="128" t="s">
        <v>233</v>
      </c>
    </row>
    <row r="65" spans="1:3" x14ac:dyDescent="0.2">
      <c r="A65" s="128" t="s">
        <v>3</v>
      </c>
      <c r="B65" s="128" t="s">
        <v>202</v>
      </c>
      <c r="C65" s="128" t="s">
        <v>234</v>
      </c>
    </row>
    <row r="66" spans="1:3" x14ac:dyDescent="0.2">
      <c r="A66" s="128" t="s">
        <v>3</v>
      </c>
      <c r="B66" s="128" t="s">
        <v>352</v>
      </c>
      <c r="C66" s="128" t="s">
        <v>352</v>
      </c>
    </row>
    <row r="67" spans="1:3" x14ac:dyDescent="0.2">
      <c r="A67" s="128" t="s">
        <v>3</v>
      </c>
      <c r="B67" s="128" t="s">
        <v>228</v>
      </c>
      <c r="C67" s="128" t="s">
        <v>228</v>
      </c>
    </row>
    <row r="68" spans="1:3" x14ac:dyDescent="0.2">
      <c r="A68" s="128" t="s">
        <v>3</v>
      </c>
      <c r="B68" s="128" t="s">
        <v>353</v>
      </c>
      <c r="C68" s="128" t="s">
        <v>354</v>
      </c>
    </row>
    <row r="69" spans="1:3" x14ac:dyDescent="0.2">
      <c r="A69" s="128" t="s">
        <v>3</v>
      </c>
      <c r="B69" s="128" t="s">
        <v>353</v>
      </c>
      <c r="C69" s="128" t="s">
        <v>355</v>
      </c>
    </row>
    <row r="70" spans="1:3" x14ac:dyDescent="0.2">
      <c r="A70" s="128" t="s">
        <v>3</v>
      </c>
      <c r="B70" s="128" t="s">
        <v>236</v>
      </c>
      <c r="C70" s="128" t="s">
        <v>236</v>
      </c>
    </row>
    <row r="71" spans="1:3" ht="13.5" thickBot="1" x14ac:dyDescent="0.25">
      <c r="A71" s="129" t="s">
        <v>3</v>
      </c>
      <c r="B71" s="129" t="s">
        <v>225</v>
      </c>
      <c r="C71" s="129" t="s">
        <v>226</v>
      </c>
    </row>
    <row r="72" spans="1:3" ht="13.5" thickBot="1" x14ac:dyDescent="0.25">
      <c r="A72" s="139"/>
      <c r="B72" s="139"/>
      <c r="C72" s="139"/>
    </row>
    <row r="73" spans="1:3" x14ac:dyDescent="0.2">
      <c r="A73" s="127" t="s">
        <v>4</v>
      </c>
      <c r="B73" s="127" t="s">
        <v>369</v>
      </c>
      <c r="C73" s="127" t="s">
        <v>370</v>
      </c>
    </row>
    <row r="74" spans="1:3" ht="13.5" customHeight="1" x14ac:dyDescent="0.2">
      <c r="A74" s="128" t="s">
        <v>4</v>
      </c>
      <c r="B74" s="128" t="s">
        <v>371</v>
      </c>
      <c r="C74" s="128" t="s">
        <v>241</v>
      </c>
    </row>
    <row r="75" spans="1:3" ht="14.25" customHeight="1" x14ac:dyDescent="0.2">
      <c r="A75" s="128" t="s">
        <v>4</v>
      </c>
      <c r="B75" s="128" t="s">
        <v>369</v>
      </c>
      <c r="C75" s="128" t="s">
        <v>372</v>
      </c>
    </row>
    <row r="76" spans="1:3" x14ac:dyDescent="0.2">
      <c r="A76" s="128" t="s">
        <v>4</v>
      </c>
      <c r="B76" s="128" t="s">
        <v>369</v>
      </c>
      <c r="C76" s="128" t="s">
        <v>224</v>
      </c>
    </row>
    <row r="77" spans="1:3" x14ac:dyDescent="0.2">
      <c r="A77" s="128" t="s">
        <v>4</v>
      </c>
      <c r="B77" s="128" t="s">
        <v>371</v>
      </c>
      <c r="C77" s="128" t="s">
        <v>373</v>
      </c>
    </row>
    <row r="78" spans="1:3" x14ac:dyDescent="0.2">
      <c r="A78" s="128" t="s">
        <v>4</v>
      </c>
      <c r="B78" s="128" t="s">
        <v>371</v>
      </c>
      <c r="C78" s="128" t="s">
        <v>242</v>
      </c>
    </row>
    <row r="79" spans="1:3" x14ac:dyDescent="0.2">
      <c r="A79" s="128" t="s">
        <v>4</v>
      </c>
      <c r="B79" s="128" t="s">
        <v>229</v>
      </c>
      <c r="C79" s="128" t="s">
        <v>374</v>
      </c>
    </row>
    <row r="80" spans="1:3" x14ac:dyDescent="0.2">
      <c r="A80" s="128" t="s">
        <v>4</v>
      </c>
      <c r="B80" s="128" t="s">
        <v>229</v>
      </c>
      <c r="C80" s="128" t="s">
        <v>248</v>
      </c>
    </row>
    <row r="81" spans="1:3" x14ac:dyDescent="0.2">
      <c r="A81" s="128" t="s">
        <v>4</v>
      </c>
      <c r="B81" s="128" t="s">
        <v>246</v>
      </c>
      <c r="C81" s="128" t="s">
        <v>246</v>
      </c>
    </row>
    <row r="82" spans="1:3" x14ac:dyDescent="0.2">
      <c r="A82" s="128" t="s">
        <v>4</v>
      </c>
      <c r="B82" s="128" t="s">
        <v>356</v>
      </c>
      <c r="C82" s="128" t="s">
        <v>356</v>
      </c>
    </row>
    <row r="83" spans="1:3" x14ac:dyDescent="0.2">
      <c r="A83" s="128" t="s">
        <v>4</v>
      </c>
      <c r="B83" s="128" t="s">
        <v>230</v>
      </c>
      <c r="C83" s="128" t="s">
        <v>375</v>
      </c>
    </row>
    <row r="84" spans="1:3" x14ac:dyDescent="0.2">
      <c r="A84" s="128" t="s">
        <v>4</v>
      </c>
      <c r="B84" s="128" t="s">
        <v>230</v>
      </c>
      <c r="C84" s="128" t="s">
        <v>231</v>
      </c>
    </row>
    <row r="85" spans="1:3" x14ac:dyDescent="0.2">
      <c r="A85" s="128" t="s">
        <v>4</v>
      </c>
      <c r="B85" s="128" t="s">
        <v>230</v>
      </c>
      <c r="C85" s="128" t="s">
        <v>249</v>
      </c>
    </row>
    <row r="86" spans="1:3" x14ac:dyDescent="0.2">
      <c r="A86" s="128" t="s">
        <v>4</v>
      </c>
      <c r="B86" s="128" t="s">
        <v>251</v>
      </c>
      <c r="C86" s="128" t="s">
        <v>251</v>
      </c>
    </row>
    <row r="87" spans="1:3" x14ac:dyDescent="0.2">
      <c r="A87" s="128" t="s">
        <v>4</v>
      </c>
      <c r="B87" s="128" t="s">
        <v>245</v>
      </c>
      <c r="C87" s="128" t="s">
        <v>245</v>
      </c>
    </row>
    <row r="88" spans="1:3" x14ac:dyDescent="0.2">
      <c r="A88" s="128" t="s">
        <v>4</v>
      </c>
      <c r="B88" s="128" t="s">
        <v>210</v>
      </c>
      <c r="C88" s="128" t="s">
        <v>211</v>
      </c>
    </row>
    <row r="89" spans="1:3" x14ac:dyDescent="0.2">
      <c r="A89" s="128" t="s">
        <v>4</v>
      </c>
      <c r="B89" s="128" t="s">
        <v>247</v>
      </c>
      <c r="C89" s="128" t="s">
        <v>247</v>
      </c>
    </row>
    <row r="90" spans="1:3" x14ac:dyDescent="0.2">
      <c r="A90" s="128" t="s">
        <v>4</v>
      </c>
      <c r="B90" s="128" t="s">
        <v>224</v>
      </c>
      <c r="C90" s="128" t="s">
        <v>224</v>
      </c>
    </row>
    <row r="91" spans="1:3" x14ac:dyDescent="0.2">
      <c r="A91" s="128" t="s">
        <v>4</v>
      </c>
      <c r="B91" s="128" t="s">
        <v>239</v>
      </c>
      <c r="C91" s="128" t="s">
        <v>240</v>
      </c>
    </row>
    <row r="92" spans="1:3" x14ac:dyDescent="0.2">
      <c r="A92" s="128" t="s">
        <v>4</v>
      </c>
      <c r="B92" s="128" t="s">
        <v>195</v>
      </c>
      <c r="C92" s="128" t="s">
        <v>243</v>
      </c>
    </row>
    <row r="93" spans="1:3" x14ac:dyDescent="0.2">
      <c r="A93" s="128" t="s">
        <v>4</v>
      </c>
      <c r="B93" s="128" t="s">
        <v>351</v>
      </c>
      <c r="C93" s="128" t="s">
        <v>351</v>
      </c>
    </row>
    <row r="94" spans="1:3" x14ac:dyDescent="0.2">
      <c r="A94" s="128" t="s">
        <v>4</v>
      </c>
      <c r="B94" s="128" t="s">
        <v>202</v>
      </c>
      <c r="C94" s="128" t="s">
        <v>235</v>
      </c>
    </row>
    <row r="95" spans="1:3" x14ac:dyDescent="0.2">
      <c r="A95" s="128" t="s">
        <v>4</v>
      </c>
      <c r="B95" s="128" t="s">
        <v>202</v>
      </c>
      <c r="C95" s="128" t="s">
        <v>250</v>
      </c>
    </row>
    <row r="96" spans="1:3" x14ac:dyDescent="0.2">
      <c r="A96" s="128" t="s">
        <v>4</v>
      </c>
      <c r="B96" s="128" t="s">
        <v>352</v>
      </c>
      <c r="C96" s="128" t="s">
        <v>352</v>
      </c>
    </row>
    <row r="97" spans="1:3" x14ac:dyDescent="0.2">
      <c r="A97" s="128" t="s">
        <v>4</v>
      </c>
      <c r="B97" s="128" t="s">
        <v>244</v>
      </c>
      <c r="C97" s="128" t="s">
        <v>244</v>
      </c>
    </row>
    <row r="98" spans="1:3" x14ac:dyDescent="0.2">
      <c r="A98" s="128" t="s">
        <v>4</v>
      </c>
      <c r="B98" s="128" t="s">
        <v>228</v>
      </c>
      <c r="C98" s="128" t="s">
        <v>228</v>
      </c>
    </row>
    <row r="99" spans="1:3" x14ac:dyDescent="0.2">
      <c r="A99" s="128" t="s">
        <v>4</v>
      </c>
      <c r="B99" s="128" t="s">
        <v>353</v>
      </c>
      <c r="C99" s="128" t="s">
        <v>355</v>
      </c>
    </row>
    <row r="100" spans="1:3" x14ac:dyDescent="0.2">
      <c r="A100" s="128" t="s">
        <v>4</v>
      </c>
      <c r="B100" s="128" t="s">
        <v>236</v>
      </c>
      <c r="C100" s="128" t="s">
        <v>236</v>
      </c>
    </row>
    <row r="101" spans="1:3" ht="13.5" thickBot="1" x14ac:dyDescent="0.25">
      <c r="A101" s="129" t="s">
        <v>4</v>
      </c>
      <c r="B101" s="129" t="s">
        <v>225</v>
      </c>
      <c r="C101" s="129" t="s">
        <v>226</v>
      </c>
    </row>
    <row r="102" spans="1:3" ht="13.5" thickBot="1" x14ac:dyDescent="0.25">
      <c r="A102" s="130"/>
      <c r="B102" s="130"/>
      <c r="C102" s="130"/>
    </row>
    <row r="103" spans="1:3" x14ac:dyDescent="0.2">
      <c r="A103" s="127" t="s">
        <v>5</v>
      </c>
      <c r="B103" s="127" t="s">
        <v>376</v>
      </c>
      <c r="C103" s="127" t="s">
        <v>377</v>
      </c>
    </row>
    <row r="104" spans="1:3" x14ac:dyDescent="0.2">
      <c r="A104" s="128" t="s">
        <v>5</v>
      </c>
      <c r="B104" s="128" t="s">
        <v>376</v>
      </c>
      <c r="C104" s="128" t="s">
        <v>240</v>
      </c>
    </row>
    <row r="105" spans="1:3" x14ac:dyDescent="0.2">
      <c r="A105" s="128" t="s">
        <v>5</v>
      </c>
      <c r="B105" s="128" t="s">
        <v>218</v>
      </c>
      <c r="C105" s="128" t="s">
        <v>219</v>
      </c>
    </row>
    <row r="106" spans="1:3" x14ac:dyDescent="0.2">
      <c r="A106" s="128" t="s">
        <v>5</v>
      </c>
      <c r="B106" s="128" t="s">
        <v>252</v>
      </c>
      <c r="C106" s="128" t="s">
        <v>253</v>
      </c>
    </row>
    <row r="107" spans="1:3" x14ac:dyDescent="0.2">
      <c r="A107" s="128" t="s">
        <v>5</v>
      </c>
      <c r="B107" s="128" t="s">
        <v>255</v>
      </c>
      <c r="C107" s="128" t="s">
        <v>256</v>
      </c>
    </row>
    <row r="108" spans="1:3" x14ac:dyDescent="0.2">
      <c r="A108" s="128" t="s">
        <v>5</v>
      </c>
      <c r="B108" s="128" t="s">
        <v>378</v>
      </c>
      <c r="C108" s="128" t="s">
        <v>378</v>
      </c>
    </row>
    <row r="109" spans="1:3" x14ac:dyDescent="0.2">
      <c r="A109" s="128" t="s">
        <v>5</v>
      </c>
      <c r="B109" s="128" t="s">
        <v>199</v>
      </c>
      <c r="C109" s="128" t="s">
        <v>254</v>
      </c>
    </row>
    <row r="110" spans="1:3" x14ac:dyDescent="0.2">
      <c r="A110" s="128" t="s">
        <v>5</v>
      </c>
      <c r="B110" s="128" t="s">
        <v>199</v>
      </c>
      <c r="C110" s="128" t="s">
        <v>199</v>
      </c>
    </row>
    <row r="111" spans="1:3" x14ac:dyDescent="0.2">
      <c r="A111" s="128" t="s">
        <v>5</v>
      </c>
      <c r="B111" s="128" t="s">
        <v>257</v>
      </c>
      <c r="C111" s="128" t="s">
        <v>258</v>
      </c>
    </row>
    <row r="112" spans="1:3" x14ac:dyDescent="0.2">
      <c r="A112" s="128" t="s">
        <v>5</v>
      </c>
      <c r="B112" s="128" t="s">
        <v>195</v>
      </c>
      <c r="C112" s="128" t="s">
        <v>195</v>
      </c>
    </row>
    <row r="113" spans="1:3" x14ac:dyDescent="0.2">
      <c r="A113" s="128" t="s">
        <v>5</v>
      </c>
      <c r="B113" s="128" t="s">
        <v>351</v>
      </c>
      <c r="C113" s="128" t="s">
        <v>351</v>
      </c>
    </row>
    <row r="114" spans="1:3" x14ac:dyDescent="0.2">
      <c r="A114" s="128" t="s">
        <v>5</v>
      </c>
      <c r="B114" s="128" t="s">
        <v>208</v>
      </c>
      <c r="C114" s="128" t="s">
        <v>208</v>
      </c>
    </row>
    <row r="115" spans="1:3" x14ac:dyDescent="0.2">
      <c r="A115" s="128" t="s">
        <v>5</v>
      </c>
      <c r="B115" s="128" t="s">
        <v>379</v>
      </c>
      <c r="C115" s="128" t="s">
        <v>380</v>
      </c>
    </row>
    <row r="116" spans="1:3" x14ac:dyDescent="0.2">
      <c r="A116" s="128" t="s">
        <v>5</v>
      </c>
      <c r="B116" s="128" t="s">
        <v>202</v>
      </c>
      <c r="C116" s="128" t="s">
        <v>381</v>
      </c>
    </row>
    <row r="117" spans="1:3" x14ac:dyDescent="0.2">
      <c r="A117" s="128" t="s">
        <v>5</v>
      </c>
      <c r="B117" s="128" t="s">
        <v>379</v>
      </c>
      <c r="C117" s="128" t="s">
        <v>382</v>
      </c>
    </row>
    <row r="118" spans="1:3" x14ac:dyDescent="0.2">
      <c r="A118" s="128" t="s">
        <v>5</v>
      </c>
      <c r="B118" s="128" t="s">
        <v>202</v>
      </c>
      <c r="C118" s="128" t="s">
        <v>383</v>
      </c>
    </row>
    <row r="119" spans="1:3" x14ac:dyDescent="0.2">
      <c r="A119" s="128" t="s">
        <v>5</v>
      </c>
      <c r="B119" s="128" t="s">
        <v>202</v>
      </c>
      <c r="C119" s="128" t="s">
        <v>384</v>
      </c>
    </row>
    <row r="120" spans="1:3" x14ac:dyDescent="0.2">
      <c r="A120" s="128" t="s">
        <v>5</v>
      </c>
      <c r="B120" s="128" t="s">
        <v>352</v>
      </c>
      <c r="C120" s="128" t="s">
        <v>352</v>
      </c>
    </row>
    <row r="121" spans="1:3" x14ac:dyDescent="0.2">
      <c r="A121" s="128" t="s">
        <v>5</v>
      </c>
      <c r="B121" s="128" t="s">
        <v>385</v>
      </c>
      <c r="C121" s="128" t="s">
        <v>386</v>
      </c>
    </row>
    <row r="122" spans="1:3" ht="13.5" thickBot="1" x14ac:dyDescent="0.25">
      <c r="A122" s="129" t="s">
        <v>5</v>
      </c>
      <c r="B122" s="129" t="s">
        <v>385</v>
      </c>
      <c r="C122" s="129" t="s">
        <v>387</v>
      </c>
    </row>
    <row r="123" spans="1:3" ht="13.5" thickBot="1" x14ac:dyDescent="0.25">
      <c r="A123" s="130"/>
      <c r="B123" s="130"/>
      <c r="C123" s="130"/>
    </row>
    <row r="124" spans="1:3" x14ac:dyDescent="0.2">
      <c r="A124" s="127" t="s">
        <v>6</v>
      </c>
      <c r="B124" s="127" t="s">
        <v>203</v>
      </c>
      <c r="C124" s="127" t="s">
        <v>203</v>
      </c>
    </row>
    <row r="125" spans="1:3" x14ac:dyDescent="0.2">
      <c r="A125" s="128" t="s">
        <v>6</v>
      </c>
      <c r="B125" s="128" t="s">
        <v>262</v>
      </c>
      <c r="C125" s="128" t="s">
        <v>263</v>
      </c>
    </row>
    <row r="126" spans="1:3" x14ac:dyDescent="0.2">
      <c r="A126" s="128" t="s">
        <v>6</v>
      </c>
      <c r="B126" s="128" t="s">
        <v>262</v>
      </c>
      <c r="C126" s="128" t="s">
        <v>388</v>
      </c>
    </row>
    <row r="127" spans="1:3" x14ac:dyDescent="0.2">
      <c r="A127" s="128" t="s">
        <v>6</v>
      </c>
      <c r="B127" s="128" t="s">
        <v>261</v>
      </c>
      <c r="C127" s="128" t="s">
        <v>261</v>
      </c>
    </row>
    <row r="128" spans="1:3" x14ac:dyDescent="0.2">
      <c r="A128" s="128" t="s">
        <v>6</v>
      </c>
      <c r="B128" s="128" t="s">
        <v>255</v>
      </c>
      <c r="C128" s="128" t="s">
        <v>256</v>
      </c>
    </row>
    <row r="129" spans="1:3" x14ac:dyDescent="0.2">
      <c r="A129" s="128" t="s">
        <v>6</v>
      </c>
      <c r="B129" s="128" t="s">
        <v>199</v>
      </c>
      <c r="C129" s="128" t="s">
        <v>199</v>
      </c>
    </row>
    <row r="130" spans="1:3" x14ac:dyDescent="0.2">
      <c r="A130" s="128" t="s">
        <v>6</v>
      </c>
      <c r="B130" s="128" t="s">
        <v>195</v>
      </c>
      <c r="C130" s="128" t="s">
        <v>259</v>
      </c>
    </row>
    <row r="131" spans="1:3" x14ac:dyDescent="0.2">
      <c r="A131" s="128" t="s">
        <v>6</v>
      </c>
      <c r="B131" s="128" t="s">
        <v>195</v>
      </c>
      <c r="C131" s="128" t="s">
        <v>389</v>
      </c>
    </row>
    <row r="132" spans="1:3" x14ac:dyDescent="0.2">
      <c r="A132" s="128" t="s">
        <v>6</v>
      </c>
      <c r="B132" s="128" t="s">
        <v>351</v>
      </c>
      <c r="C132" s="128" t="s">
        <v>351</v>
      </c>
    </row>
    <row r="133" spans="1:3" x14ac:dyDescent="0.2">
      <c r="A133" s="128" t="s">
        <v>6</v>
      </c>
      <c r="B133" s="128" t="s">
        <v>352</v>
      </c>
      <c r="C133" s="128" t="s">
        <v>352</v>
      </c>
    </row>
    <row r="134" spans="1:3" x14ac:dyDescent="0.2">
      <c r="A134" s="128" t="s">
        <v>6</v>
      </c>
      <c r="B134" s="128" t="s">
        <v>385</v>
      </c>
      <c r="C134" s="128" t="s">
        <v>386</v>
      </c>
    </row>
    <row r="135" spans="1:3" x14ac:dyDescent="0.2">
      <c r="A135" s="128" t="s">
        <v>6</v>
      </c>
      <c r="B135" s="128" t="s">
        <v>385</v>
      </c>
      <c r="C135" s="128" t="s">
        <v>387</v>
      </c>
    </row>
    <row r="136" spans="1:3" ht="13.5" thickBot="1" x14ac:dyDescent="0.25">
      <c r="A136" s="129" t="s">
        <v>6</v>
      </c>
      <c r="B136" s="129" t="s">
        <v>260</v>
      </c>
      <c r="C136" s="129" t="s">
        <v>260</v>
      </c>
    </row>
    <row r="137" spans="1:3" ht="13.5" thickBot="1" x14ac:dyDescent="0.25">
      <c r="A137" s="130"/>
      <c r="B137" s="130"/>
      <c r="C137" s="130"/>
    </row>
    <row r="138" spans="1:3" x14ac:dyDescent="0.2">
      <c r="A138" s="127" t="s">
        <v>7</v>
      </c>
      <c r="B138" s="127" t="s">
        <v>203</v>
      </c>
      <c r="C138" s="127" t="s">
        <v>203</v>
      </c>
    </row>
    <row r="139" spans="1:3" x14ac:dyDescent="0.2">
      <c r="A139" s="128" t="s">
        <v>7</v>
      </c>
      <c r="B139" s="128" t="s">
        <v>237</v>
      </c>
      <c r="C139" s="128" t="s">
        <v>237</v>
      </c>
    </row>
    <row r="140" spans="1:3" x14ac:dyDescent="0.2">
      <c r="A140" s="128" t="s">
        <v>7</v>
      </c>
      <c r="B140" s="128" t="s">
        <v>390</v>
      </c>
      <c r="C140" s="128" t="s">
        <v>390</v>
      </c>
    </row>
    <row r="141" spans="1:3" x14ac:dyDescent="0.2">
      <c r="A141" s="128" t="s">
        <v>7</v>
      </c>
      <c r="B141" s="128" t="s">
        <v>391</v>
      </c>
      <c r="C141" s="128" t="s">
        <v>392</v>
      </c>
    </row>
    <row r="142" spans="1:3" x14ac:dyDescent="0.2">
      <c r="A142" s="128" t="s">
        <v>7</v>
      </c>
      <c r="B142" s="128" t="s">
        <v>391</v>
      </c>
      <c r="C142" s="128" t="s">
        <v>393</v>
      </c>
    </row>
    <row r="143" spans="1:3" x14ac:dyDescent="0.2">
      <c r="A143" s="128" t="s">
        <v>7</v>
      </c>
      <c r="B143" s="128" t="s">
        <v>230</v>
      </c>
      <c r="C143" s="128" t="s">
        <v>394</v>
      </c>
    </row>
    <row r="144" spans="1:3" x14ac:dyDescent="0.2">
      <c r="A144" s="128" t="s">
        <v>7</v>
      </c>
      <c r="B144" s="128" t="s">
        <v>230</v>
      </c>
      <c r="C144" s="128" t="s">
        <v>395</v>
      </c>
    </row>
    <row r="145" spans="1:3" ht="14.25" customHeight="1" x14ac:dyDescent="0.2">
      <c r="A145" s="128" t="s">
        <v>7</v>
      </c>
      <c r="B145" s="128" t="s">
        <v>396</v>
      </c>
      <c r="C145" s="128" t="s">
        <v>397</v>
      </c>
    </row>
    <row r="146" spans="1:3" x14ac:dyDescent="0.2">
      <c r="A146" s="128" t="s">
        <v>7</v>
      </c>
      <c r="B146" s="128" t="s">
        <v>368</v>
      </c>
      <c r="C146" s="128" t="s">
        <v>368</v>
      </c>
    </row>
    <row r="147" spans="1:3" x14ac:dyDescent="0.2">
      <c r="A147" s="128" t="s">
        <v>7</v>
      </c>
      <c r="B147" s="128" t="s">
        <v>238</v>
      </c>
      <c r="C147" s="128" t="s">
        <v>238</v>
      </c>
    </row>
    <row r="148" spans="1:3" x14ac:dyDescent="0.2">
      <c r="A148" s="128" t="s">
        <v>7</v>
      </c>
      <c r="B148" s="128" t="s">
        <v>238</v>
      </c>
      <c r="C148" s="128" t="s">
        <v>398</v>
      </c>
    </row>
    <row r="149" spans="1:3" x14ac:dyDescent="0.2">
      <c r="A149" s="128" t="s">
        <v>7</v>
      </c>
      <c r="B149" s="128" t="s">
        <v>199</v>
      </c>
      <c r="C149" s="128" t="s">
        <v>199</v>
      </c>
    </row>
    <row r="150" spans="1:3" x14ac:dyDescent="0.2">
      <c r="A150" s="128" t="s">
        <v>7</v>
      </c>
      <c r="B150" s="128" t="s">
        <v>221</v>
      </c>
      <c r="C150" s="128" t="s">
        <v>221</v>
      </c>
    </row>
    <row r="151" spans="1:3" x14ac:dyDescent="0.2">
      <c r="A151" s="128" t="s">
        <v>7</v>
      </c>
      <c r="B151" s="128" t="s">
        <v>227</v>
      </c>
      <c r="C151" s="128" t="s">
        <v>227</v>
      </c>
    </row>
    <row r="152" spans="1:3" x14ac:dyDescent="0.2">
      <c r="A152" s="128" t="s">
        <v>7</v>
      </c>
      <c r="B152" s="128" t="s">
        <v>351</v>
      </c>
      <c r="C152" s="128" t="s">
        <v>351</v>
      </c>
    </row>
    <row r="153" spans="1:3" x14ac:dyDescent="0.2">
      <c r="A153" s="128" t="s">
        <v>7</v>
      </c>
      <c r="B153" s="128" t="s">
        <v>352</v>
      </c>
      <c r="C153" s="128" t="s">
        <v>352</v>
      </c>
    </row>
    <row r="154" spans="1:3" x14ac:dyDescent="0.2">
      <c r="A154" s="128" t="s">
        <v>7</v>
      </c>
      <c r="B154" s="128" t="s">
        <v>353</v>
      </c>
      <c r="C154" s="128" t="s">
        <v>354</v>
      </c>
    </row>
    <row r="155" spans="1:3" x14ac:dyDescent="0.2">
      <c r="A155" s="128" t="s">
        <v>7</v>
      </c>
      <c r="B155" s="128" t="s">
        <v>353</v>
      </c>
      <c r="C155" s="128" t="s">
        <v>355</v>
      </c>
    </row>
    <row r="156" spans="1:3" ht="13.5" thickBot="1" x14ac:dyDescent="0.25">
      <c r="A156" s="129" t="s">
        <v>7</v>
      </c>
      <c r="B156" s="129" t="s">
        <v>260</v>
      </c>
      <c r="C156" s="129" t="s">
        <v>260</v>
      </c>
    </row>
    <row r="157" spans="1:3" ht="13.5" thickBot="1" x14ac:dyDescent="0.25">
      <c r="A157" s="130"/>
      <c r="B157" s="130"/>
      <c r="C157" s="130"/>
    </row>
    <row r="158" spans="1:3" x14ac:dyDescent="0.2">
      <c r="A158" s="127" t="s">
        <v>264</v>
      </c>
      <c r="B158" s="127" t="s">
        <v>203</v>
      </c>
      <c r="C158" s="127" t="s">
        <v>203</v>
      </c>
    </row>
    <row r="159" spans="1:3" x14ac:dyDescent="0.2">
      <c r="A159" s="128" t="s">
        <v>264</v>
      </c>
      <c r="B159" s="128" t="s">
        <v>193</v>
      </c>
      <c r="C159" s="128" t="s">
        <v>193</v>
      </c>
    </row>
    <row r="160" spans="1:3" x14ac:dyDescent="0.2">
      <c r="A160" s="128" t="s">
        <v>264</v>
      </c>
      <c r="B160" s="128" t="s">
        <v>193</v>
      </c>
      <c r="C160" s="128" t="s">
        <v>399</v>
      </c>
    </row>
    <row r="161" spans="1:3" x14ac:dyDescent="0.2">
      <c r="A161" s="128" t="s">
        <v>264</v>
      </c>
      <c r="B161" s="128" t="s">
        <v>193</v>
      </c>
      <c r="C161" s="128" t="s">
        <v>400</v>
      </c>
    </row>
    <row r="162" spans="1:3" x14ac:dyDescent="0.2">
      <c r="A162" s="128" t="s">
        <v>264</v>
      </c>
      <c r="B162" s="128" t="s">
        <v>199</v>
      </c>
      <c r="C162" s="128" t="s">
        <v>267</v>
      </c>
    </row>
    <row r="163" spans="1:3" x14ac:dyDescent="0.2">
      <c r="A163" s="128" t="s">
        <v>264</v>
      </c>
      <c r="B163" s="128" t="s">
        <v>199</v>
      </c>
      <c r="C163" s="128" t="s">
        <v>265</v>
      </c>
    </row>
    <row r="164" spans="1:3" x14ac:dyDescent="0.2">
      <c r="A164" s="128" t="s">
        <v>264</v>
      </c>
      <c r="B164" s="128" t="s">
        <v>199</v>
      </c>
      <c r="C164" s="128" t="s">
        <v>348</v>
      </c>
    </row>
    <row r="165" spans="1:3" x14ac:dyDescent="0.2">
      <c r="A165" s="128" t="s">
        <v>264</v>
      </c>
      <c r="B165" s="128" t="s">
        <v>199</v>
      </c>
      <c r="C165" s="128" t="s">
        <v>266</v>
      </c>
    </row>
    <row r="166" spans="1:3" x14ac:dyDescent="0.2">
      <c r="A166" s="128" t="s">
        <v>264</v>
      </c>
      <c r="B166" s="128" t="s">
        <v>199</v>
      </c>
      <c r="C166" s="128" t="s">
        <v>268</v>
      </c>
    </row>
    <row r="167" spans="1:3" x14ac:dyDescent="0.2">
      <c r="A167" s="128" t="s">
        <v>264</v>
      </c>
      <c r="B167" s="128" t="s">
        <v>199</v>
      </c>
      <c r="C167" s="128" t="s">
        <v>269</v>
      </c>
    </row>
    <row r="168" spans="1:3" x14ac:dyDescent="0.2">
      <c r="A168" s="128" t="s">
        <v>264</v>
      </c>
      <c r="B168" s="128" t="s">
        <v>199</v>
      </c>
      <c r="C168" s="128" t="s">
        <v>270</v>
      </c>
    </row>
    <row r="169" spans="1:3" x14ac:dyDescent="0.2">
      <c r="A169" s="128" t="s">
        <v>264</v>
      </c>
      <c r="B169" s="128" t="s">
        <v>194</v>
      </c>
      <c r="C169" s="128" t="s">
        <v>194</v>
      </c>
    </row>
    <row r="170" spans="1:3" x14ac:dyDescent="0.2">
      <c r="A170" s="128" t="s">
        <v>264</v>
      </c>
      <c r="B170" s="128" t="s">
        <v>195</v>
      </c>
      <c r="C170" s="128" t="s">
        <v>195</v>
      </c>
    </row>
    <row r="171" spans="1:3" x14ac:dyDescent="0.2">
      <c r="A171" s="128" t="s">
        <v>264</v>
      </c>
      <c r="B171" s="128" t="s">
        <v>195</v>
      </c>
      <c r="C171" s="128" t="s">
        <v>196</v>
      </c>
    </row>
    <row r="172" spans="1:3" x14ac:dyDescent="0.2">
      <c r="A172" s="128" t="s">
        <v>264</v>
      </c>
      <c r="B172" s="128" t="s">
        <v>351</v>
      </c>
      <c r="C172" s="128" t="s">
        <v>351</v>
      </c>
    </row>
    <row r="173" spans="1:3" x14ac:dyDescent="0.2">
      <c r="A173" s="128" t="s">
        <v>264</v>
      </c>
      <c r="B173" s="128" t="s">
        <v>204</v>
      </c>
      <c r="C173" s="128" t="s">
        <v>205</v>
      </c>
    </row>
    <row r="174" spans="1:3" x14ac:dyDescent="0.2">
      <c r="A174" s="128" t="s">
        <v>264</v>
      </c>
      <c r="B174" s="128" t="s">
        <v>202</v>
      </c>
      <c r="C174" s="128" t="s">
        <v>383</v>
      </c>
    </row>
    <row r="175" spans="1:3" x14ac:dyDescent="0.2">
      <c r="A175" s="128" t="s">
        <v>264</v>
      </c>
      <c r="B175" s="128" t="s">
        <v>202</v>
      </c>
      <c r="C175" s="128" t="s">
        <v>401</v>
      </c>
    </row>
    <row r="176" spans="1:3" x14ac:dyDescent="0.2">
      <c r="A176" s="128" t="s">
        <v>264</v>
      </c>
      <c r="B176" s="128" t="s">
        <v>202</v>
      </c>
      <c r="C176" s="128" t="s">
        <v>402</v>
      </c>
    </row>
    <row r="177" spans="1:3" x14ac:dyDescent="0.2">
      <c r="A177" s="128" t="s">
        <v>264</v>
      </c>
      <c r="B177" s="128" t="s">
        <v>202</v>
      </c>
      <c r="C177" s="128" t="s">
        <v>403</v>
      </c>
    </row>
    <row r="178" spans="1:3" x14ac:dyDescent="0.2">
      <c r="A178" s="128" t="s">
        <v>264</v>
      </c>
      <c r="B178" s="128" t="s">
        <v>202</v>
      </c>
      <c r="C178" s="128" t="s">
        <v>404</v>
      </c>
    </row>
    <row r="179" spans="1:3" x14ac:dyDescent="0.2">
      <c r="A179" s="128" t="s">
        <v>264</v>
      </c>
      <c r="B179" s="128" t="s">
        <v>202</v>
      </c>
      <c r="C179" s="128" t="s">
        <v>405</v>
      </c>
    </row>
    <row r="180" spans="1:3" x14ac:dyDescent="0.2">
      <c r="A180" s="128" t="s">
        <v>264</v>
      </c>
      <c r="B180" s="128" t="s">
        <v>352</v>
      </c>
      <c r="C180" s="128" t="s">
        <v>352</v>
      </c>
    </row>
    <row r="181" spans="1:3" x14ac:dyDescent="0.2">
      <c r="A181" s="128" t="s">
        <v>264</v>
      </c>
      <c r="B181" s="128" t="s">
        <v>353</v>
      </c>
      <c r="C181" s="128" t="s">
        <v>354</v>
      </c>
    </row>
    <row r="182" spans="1:3" ht="13.5" thickBot="1" x14ac:dyDescent="0.25">
      <c r="A182" s="129" t="s">
        <v>264</v>
      </c>
      <c r="B182" s="129" t="s">
        <v>353</v>
      </c>
      <c r="C182" s="129" t="s">
        <v>355</v>
      </c>
    </row>
  </sheetData>
  <sheetProtection password="DC3D" sheet="1" objects="1" scenarios="1"/>
  <pageMargins left="0.7" right="0.7" top="0.75" bottom="0.4" header="0.3" footer="0.3"/>
  <pageSetup orientation="portrait" r:id="rId1"/>
  <headerFooter alignWithMargins="0"/>
  <rowBreaks count="1" manualBreakCount="1">
    <brk id="1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heetViews>
  <sheetFormatPr defaultRowHeight="15.75" x14ac:dyDescent="0.25"/>
  <cols>
    <col min="1" max="1" width="25.28515625" style="54" customWidth="1"/>
    <col min="2" max="2" width="45.85546875" style="55" customWidth="1"/>
    <col min="3" max="8" width="25.7109375" style="55" customWidth="1"/>
    <col min="9" max="9" width="25.7109375" style="115" customWidth="1"/>
    <col min="10" max="16384" width="9.140625" style="115"/>
  </cols>
  <sheetData>
    <row r="2" spans="1:8" x14ac:dyDescent="0.25">
      <c r="A2" s="113" t="s">
        <v>184</v>
      </c>
      <c r="B2" s="114"/>
      <c r="C2" s="114"/>
      <c r="D2" s="114"/>
      <c r="E2" s="114"/>
      <c r="F2" s="114"/>
      <c r="G2" s="114"/>
      <c r="H2" s="114"/>
    </row>
    <row r="3" spans="1:8" x14ac:dyDescent="0.25">
      <c r="A3" s="116"/>
      <c r="B3" s="115"/>
      <c r="C3" s="115"/>
      <c r="D3" s="115"/>
      <c r="E3" s="115"/>
      <c r="F3" s="115"/>
      <c r="G3" s="115"/>
      <c r="H3" s="115"/>
    </row>
    <row r="4" spans="1:8" x14ac:dyDescent="0.25">
      <c r="A4" s="117" t="s">
        <v>182</v>
      </c>
      <c r="B4" s="55" t="s">
        <v>185</v>
      </c>
    </row>
    <row r="5" spans="1:8" x14ac:dyDescent="0.25">
      <c r="A5" s="117"/>
    </row>
    <row r="6" spans="1:8" x14ac:dyDescent="0.25">
      <c r="A6" s="117" t="s">
        <v>186</v>
      </c>
      <c r="B6" s="55" t="s">
        <v>187</v>
      </c>
    </row>
    <row r="8" spans="1:8" x14ac:dyDescent="0.25">
      <c r="A8" s="56" t="s">
        <v>340</v>
      </c>
      <c r="B8" s="157" t="s">
        <v>341</v>
      </c>
      <c r="C8" s="157"/>
      <c r="D8" s="157"/>
      <c r="E8" s="157"/>
      <c r="F8" s="157"/>
      <c r="G8" s="157"/>
    </row>
    <row r="9" spans="1:8" x14ac:dyDescent="0.25">
      <c r="B9" s="157"/>
      <c r="C9" s="157"/>
      <c r="D9" s="157"/>
      <c r="E9" s="157"/>
      <c r="F9" s="157"/>
      <c r="G9" s="157"/>
    </row>
    <row r="10" spans="1:8" x14ac:dyDescent="0.25">
      <c r="A10" s="113" t="s">
        <v>170</v>
      </c>
      <c r="B10" s="114"/>
      <c r="C10" s="114"/>
      <c r="D10" s="114"/>
      <c r="E10" s="114"/>
      <c r="F10" s="114"/>
      <c r="G10" s="114"/>
      <c r="H10" s="114"/>
    </row>
    <row r="11" spans="1:8" ht="15.75" customHeight="1" x14ac:dyDescent="0.25"/>
    <row r="12" spans="1:8" x14ac:dyDescent="0.25">
      <c r="A12" s="62" t="s">
        <v>181</v>
      </c>
      <c r="B12" s="158" t="s">
        <v>189</v>
      </c>
      <c r="C12" s="60" t="s">
        <v>1</v>
      </c>
      <c r="D12" s="60" t="s">
        <v>4</v>
      </c>
      <c r="E12" s="60" t="s">
        <v>7</v>
      </c>
      <c r="F12" s="60" t="s">
        <v>8</v>
      </c>
    </row>
    <row r="13" spans="1:8" x14ac:dyDescent="0.25">
      <c r="B13" s="158"/>
      <c r="C13" s="60" t="s">
        <v>2</v>
      </c>
      <c r="D13" s="60" t="s">
        <v>5</v>
      </c>
      <c r="E13" s="55" t="s">
        <v>264</v>
      </c>
    </row>
    <row r="14" spans="1:8" x14ac:dyDescent="0.25">
      <c r="B14" s="158"/>
      <c r="C14" s="60" t="s">
        <v>3</v>
      </c>
      <c r="D14" s="60" t="s">
        <v>6</v>
      </c>
    </row>
    <row r="15" spans="1:8" x14ac:dyDescent="0.25">
      <c r="B15" s="63"/>
      <c r="G15" s="60"/>
    </row>
    <row r="16" spans="1:8" x14ac:dyDescent="0.25">
      <c r="B16" s="61" t="s">
        <v>178</v>
      </c>
    </row>
    <row r="17" spans="1:8" x14ac:dyDescent="0.25">
      <c r="A17" s="57"/>
      <c r="B17" s="58"/>
      <c r="C17" s="58"/>
      <c r="D17" s="58"/>
      <c r="E17" s="58"/>
      <c r="F17" s="58"/>
      <c r="G17" s="58"/>
      <c r="H17" s="58"/>
    </row>
    <row r="19" spans="1:8" x14ac:dyDescent="0.25">
      <c r="A19" s="56" t="s">
        <v>169</v>
      </c>
      <c r="B19" s="55" t="s">
        <v>342</v>
      </c>
    </row>
    <row r="20" spans="1:8" x14ac:dyDescent="0.25">
      <c r="A20" s="57"/>
      <c r="B20" s="58"/>
      <c r="C20" s="58"/>
      <c r="D20" s="58"/>
      <c r="E20" s="58"/>
      <c r="F20" s="58"/>
      <c r="G20" s="58"/>
      <c r="H20" s="58"/>
    </row>
    <row r="21" spans="1:8" ht="15.75" customHeight="1" x14ac:dyDescent="0.25"/>
    <row r="22" spans="1:8" x14ac:dyDescent="0.25">
      <c r="A22" s="59" t="s">
        <v>343</v>
      </c>
      <c r="B22" s="158" t="s">
        <v>188</v>
      </c>
      <c r="C22" s="60" t="s">
        <v>29</v>
      </c>
      <c r="D22" s="55" t="s">
        <v>329</v>
      </c>
      <c r="E22" s="60" t="s">
        <v>46</v>
      </c>
      <c r="F22" s="55" t="s">
        <v>334</v>
      </c>
      <c r="G22" s="60" t="s">
        <v>57</v>
      </c>
      <c r="H22" s="60" t="s">
        <v>64</v>
      </c>
    </row>
    <row r="23" spans="1:8" x14ac:dyDescent="0.25">
      <c r="B23" s="158"/>
      <c r="C23" s="60" t="s">
        <v>30</v>
      </c>
      <c r="D23" s="60" t="s">
        <v>38</v>
      </c>
      <c r="E23" s="60" t="s">
        <v>47</v>
      </c>
      <c r="F23" s="60" t="s">
        <v>51</v>
      </c>
      <c r="G23" s="60" t="s">
        <v>58</v>
      </c>
      <c r="H23" s="60" t="s">
        <v>65</v>
      </c>
    </row>
    <row r="24" spans="1:8" x14ac:dyDescent="0.25">
      <c r="B24" s="158"/>
      <c r="C24" s="60" t="s">
        <v>31</v>
      </c>
      <c r="D24" s="60" t="s">
        <v>39</v>
      </c>
      <c r="E24" s="55" t="s">
        <v>330</v>
      </c>
      <c r="F24" s="60" t="s">
        <v>52</v>
      </c>
      <c r="G24" s="60" t="s">
        <v>59</v>
      </c>
      <c r="H24" s="55" t="s">
        <v>66</v>
      </c>
    </row>
    <row r="25" spans="1:8" x14ac:dyDescent="0.25">
      <c r="B25" s="158"/>
      <c r="C25" s="60" t="s">
        <v>32</v>
      </c>
      <c r="D25" s="60" t="s">
        <v>40</v>
      </c>
      <c r="E25" s="55" t="s">
        <v>48</v>
      </c>
      <c r="F25" s="55" t="s">
        <v>335</v>
      </c>
      <c r="G25" s="60" t="s">
        <v>60</v>
      </c>
      <c r="H25" s="55" t="s">
        <v>346</v>
      </c>
    </row>
    <row r="26" spans="1:8" x14ac:dyDescent="0.25">
      <c r="B26" s="158"/>
      <c r="C26" s="60" t="s">
        <v>33</v>
      </c>
      <c r="D26" s="60" t="s">
        <v>41</v>
      </c>
      <c r="E26" s="55" t="s">
        <v>331</v>
      </c>
      <c r="F26" s="55" t="s">
        <v>53</v>
      </c>
      <c r="G26" s="60" t="s">
        <v>61</v>
      </c>
      <c r="H26" s="55" t="s">
        <v>347</v>
      </c>
    </row>
    <row r="27" spans="1:8" x14ac:dyDescent="0.25">
      <c r="B27" s="158"/>
      <c r="C27" s="60" t="s">
        <v>34</v>
      </c>
      <c r="D27" s="60" t="s">
        <v>42</v>
      </c>
      <c r="E27" s="60" t="s">
        <v>49</v>
      </c>
      <c r="F27" s="60" t="s">
        <v>54</v>
      </c>
      <c r="G27" s="60" t="s">
        <v>337</v>
      </c>
    </row>
    <row r="28" spans="1:8" x14ac:dyDescent="0.25">
      <c r="B28" s="158"/>
      <c r="C28" s="60" t="s">
        <v>35</v>
      </c>
      <c r="D28" s="60" t="s">
        <v>43</v>
      </c>
      <c r="E28" s="60" t="s">
        <v>332</v>
      </c>
      <c r="F28" s="60" t="s">
        <v>55</v>
      </c>
      <c r="G28" s="60" t="s">
        <v>62</v>
      </c>
    </row>
    <row r="29" spans="1:8" x14ac:dyDescent="0.25">
      <c r="B29" s="158"/>
      <c r="C29" s="60" t="s">
        <v>36</v>
      </c>
      <c r="D29" s="60" t="s">
        <v>44</v>
      </c>
      <c r="E29" s="55" t="s">
        <v>333</v>
      </c>
      <c r="F29" s="60" t="s">
        <v>56</v>
      </c>
      <c r="G29" s="60" t="s">
        <v>63</v>
      </c>
    </row>
    <row r="30" spans="1:8" x14ac:dyDescent="0.25">
      <c r="B30" s="138"/>
      <c r="C30" s="60" t="s">
        <v>37</v>
      </c>
      <c r="D30" s="60" t="s">
        <v>45</v>
      </c>
      <c r="E30" s="60" t="s">
        <v>50</v>
      </c>
      <c r="F30" s="55" t="s">
        <v>336</v>
      </c>
      <c r="G30" s="60" t="s">
        <v>338</v>
      </c>
    </row>
    <row r="31" spans="1:8" x14ac:dyDescent="0.25">
      <c r="B31" s="61" t="s">
        <v>172</v>
      </c>
      <c r="C31" s="60"/>
      <c r="D31" s="60"/>
      <c r="E31" s="60"/>
      <c r="F31" s="60"/>
      <c r="G31" s="60"/>
    </row>
    <row r="32" spans="1:8" x14ac:dyDescent="0.25">
      <c r="A32" s="57"/>
      <c r="B32" s="58"/>
      <c r="C32" s="58"/>
      <c r="D32" s="58"/>
      <c r="E32" s="58"/>
      <c r="F32" s="58"/>
      <c r="G32" s="58"/>
      <c r="H32" s="58"/>
    </row>
    <row r="33" spans="1:8" x14ac:dyDescent="0.25">
      <c r="H33" s="115"/>
    </row>
    <row r="34" spans="1:8" x14ac:dyDescent="0.25">
      <c r="A34" s="64" t="s">
        <v>171</v>
      </c>
      <c r="B34" s="55" t="s">
        <v>177</v>
      </c>
      <c r="H34" s="115"/>
    </row>
    <row r="35" spans="1:8" x14ac:dyDescent="0.25">
      <c r="H35" s="115"/>
    </row>
    <row r="36" spans="1:8" x14ac:dyDescent="0.25">
      <c r="A36" s="55" t="s">
        <v>176</v>
      </c>
      <c r="B36" s="65" t="s">
        <v>179</v>
      </c>
      <c r="G36" s="60"/>
      <c r="H36" s="115"/>
    </row>
    <row r="37" spans="1:8" x14ac:dyDescent="0.25">
      <c r="B37" s="55" t="s">
        <v>174</v>
      </c>
      <c r="H37" s="115"/>
    </row>
    <row r="38" spans="1:8" x14ac:dyDescent="0.25">
      <c r="B38" s="55" t="s">
        <v>175</v>
      </c>
      <c r="H38" s="115"/>
    </row>
    <row r="39" spans="1:8" x14ac:dyDescent="0.25">
      <c r="B39" s="55" t="s">
        <v>173</v>
      </c>
      <c r="H39" s="115"/>
    </row>
    <row r="40" spans="1:8" x14ac:dyDescent="0.25">
      <c r="B40" s="55" t="s">
        <v>183</v>
      </c>
      <c r="H40" s="115"/>
    </row>
    <row r="41" spans="1:8" x14ac:dyDescent="0.25">
      <c r="G41" s="60"/>
      <c r="H41" s="115"/>
    </row>
    <row r="42" spans="1:8" x14ac:dyDescent="0.25">
      <c r="B42" s="61" t="s">
        <v>180</v>
      </c>
      <c r="H42" s="115"/>
    </row>
  </sheetData>
  <sheetProtection password="DC3D" sheet="1" objects="1" scenarios="1" formatColumns="0" formatRows="0"/>
  <mergeCells count="3">
    <mergeCell ref="B8:G9"/>
    <mergeCell ref="B12:B14"/>
    <mergeCell ref="B22:B29"/>
  </mergeCells>
  <pageMargins left="0.2" right="0.2" top="0.75" bottom="0.75" header="0.3" footer="0.3"/>
  <pageSetup scale="61" orientation="landscape"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activeCell="D44" sqref="D44"/>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3"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51"/>
  <sheetViews>
    <sheetView workbookViewId="0"/>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328</v>
      </c>
      <c r="B1" s="4" t="s">
        <v>103</v>
      </c>
    </row>
    <row r="2" spans="1:2" x14ac:dyDescent="0.2">
      <c r="A2" s="3" t="s">
        <v>271</v>
      </c>
      <c r="B2" s="3" t="s">
        <v>322</v>
      </c>
    </row>
    <row r="3" spans="1:2" x14ac:dyDescent="0.2">
      <c r="A3" s="3" t="s">
        <v>272</v>
      </c>
      <c r="B3" s="3" t="s">
        <v>325</v>
      </c>
    </row>
    <row r="4" spans="1:2" x14ac:dyDescent="0.2">
      <c r="A4" s="3" t="s">
        <v>273</v>
      </c>
      <c r="B4" s="3" t="s">
        <v>321</v>
      </c>
    </row>
    <row r="5" spans="1:2" x14ac:dyDescent="0.2">
      <c r="A5" s="3" t="s">
        <v>274</v>
      </c>
      <c r="B5" s="3" t="s">
        <v>325</v>
      </c>
    </row>
    <row r="6" spans="1:2" x14ac:dyDescent="0.2">
      <c r="A6" s="3" t="s">
        <v>275</v>
      </c>
      <c r="B6" s="3" t="s">
        <v>322</v>
      </c>
    </row>
    <row r="7" spans="1:2" x14ac:dyDescent="0.2">
      <c r="A7" s="3" t="s">
        <v>276</v>
      </c>
      <c r="B7" s="3" t="s">
        <v>322</v>
      </c>
    </row>
    <row r="8" spans="1:2" x14ac:dyDescent="0.2">
      <c r="A8" s="3" t="s">
        <v>277</v>
      </c>
      <c r="B8" s="3" t="s">
        <v>321</v>
      </c>
    </row>
    <row r="9" spans="1:2" x14ac:dyDescent="0.2">
      <c r="A9" s="3" t="s">
        <v>278</v>
      </c>
      <c r="B9" s="3" t="s">
        <v>320</v>
      </c>
    </row>
    <row r="10" spans="1:2" x14ac:dyDescent="0.2">
      <c r="A10" s="3" t="s">
        <v>279</v>
      </c>
      <c r="B10" s="3" t="s">
        <v>320</v>
      </c>
    </row>
    <row r="11" spans="1:2" x14ac:dyDescent="0.2">
      <c r="A11" s="3" t="s">
        <v>280</v>
      </c>
      <c r="B11" s="3" t="s">
        <v>320</v>
      </c>
    </row>
    <row r="12" spans="1:2" x14ac:dyDescent="0.2">
      <c r="A12" s="3" t="s">
        <v>281</v>
      </c>
      <c r="B12" s="3" t="s">
        <v>320</v>
      </c>
    </row>
    <row r="13" spans="1:2" x14ac:dyDescent="0.2">
      <c r="A13" s="3" t="s">
        <v>282</v>
      </c>
      <c r="B13" s="3" t="s">
        <v>324</v>
      </c>
    </row>
    <row r="14" spans="1:2" x14ac:dyDescent="0.2">
      <c r="A14" s="3" t="s">
        <v>283</v>
      </c>
      <c r="B14" s="3" t="s">
        <v>326</v>
      </c>
    </row>
    <row r="15" spans="1:2" x14ac:dyDescent="0.2">
      <c r="A15" s="3" t="s">
        <v>284</v>
      </c>
      <c r="B15" s="3" t="s">
        <v>320</v>
      </c>
    </row>
    <row r="16" spans="1:2" x14ac:dyDescent="0.2">
      <c r="A16" s="3" t="s">
        <v>285</v>
      </c>
      <c r="B16" s="3" t="s">
        <v>320</v>
      </c>
    </row>
    <row r="17" spans="1:2" x14ac:dyDescent="0.2">
      <c r="A17" s="3" t="s">
        <v>286</v>
      </c>
      <c r="B17" s="3" t="s">
        <v>322</v>
      </c>
    </row>
    <row r="18" spans="1:2" x14ac:dyDescent="0.2">
      <c r="A18" s="3" t="s">
        <v>287</v>
      </c>
      <c r="B18" s="3" t="s">
        <v>322</v>
      </c>
    </row>
    <row r="19" spans="1:2" x14ac:dyDescent="0.2">
      <c r="A19" s="3" t="s">
        <v>288</v>
      </c>
      <c r="B19" s="3" t="s">
        <v>324</v>
      </c>
    </row>
    <row r="20" spans="1:2" x14ac:dyDescent="0.2">
      <c r="A20" s="3" t="s">
        <v>289</v>
      </c>
      <c r="B20" s="3" t="s">
        <v>320</v>
      </c>
    </row>
    <row r="21" spans="1:2" x14ac:dyDescent="0.2">
      <c r="A21" s="3" t="s">
        <v>290</v>
      </c>
      <c r="B21" s="3" t="s">
        <v>325</v>
      </c>
    </row>
    <row r="22" spans="1:2" x14ac:dyDescent="0.2">
      <c r="A22" s="3" t="s">
        <v>291</v>
      </c>
      <c r="B22" s="3" t="s">
        <v>323</v>
      </c>
    </row>
    <row r="23" spans="1:2" x14ac:dyDescent="0.2">
      <c r="A23" s="3" t="s">
        <v>292</v>
      </c>
      <c r="B23" s="3" t="s">
        <v>319</v>
      </c>
    </row>
    <row r="24" spans="1:2" x14ac:dyDescent="0.2">
      <c r="A24" s="3" t="s">
        <v>293</v>
      </c>
      <c r="B24" s="3" t="s">
        <v>321</v>
      </c>
    </row>
    <row r="25" spans="1:2" x14ac:dyDescent="0.2">
      <c r="A25" s="3" t="s">
        <v>294</v>
      </c>
      <c r="B25" s="3" t="s">
        <v>325</v>
      </c>
    </row>
    <row r="26" spans="1:2" x14ac:dyDescent="0.2">
      <c r="A26" s="3" t="s">
        <v>295</v>
      </c>
      <c r="B26" s="3" t="s">
        <v>320</v>
      </c>
    </row>
    <row r="27" spans="1:2" x14ac:dyDescent="0.2">
      <c r="A27" s="3" t="s">
        <v>296</v>
      </c>
      <c r="B27" s="3" t="s">
        <v>323</v>
      </c>
    </row>
    <row r="28" spans="1:2" x14ac:dyDescent="0.2">
      <c r="A28" s="3" t="s">
        <v>297</v>
      </c>
      <c r="B28" s="3" t="s">
        <v>321</v>
      </c>
    </row>
    <row r="29" spans="1:2" x14ac:dyDescent="0.2">
      <c r="A29" s="3" t="s">
        <v>298</v>
      </c>
      <c r="B29" s="3" t="s">
        <v>324</v>
      </c>
    </row>
    <row r="30" spans="1:2" x14ac:dyDescent="0.2">
      <c r="A30" s="3" t="s">
        <v>299</v>
      </c>
      <c r="B30" s="3" t="s">
        <v>322</v>
      </c>
    </row>
    <row r="31" spans="1:2" x14ac:dyDescent="0.2">
      <c r="A31" s="3" t="s">
        <v>300</v>
      </c>
      <c r="B31" s="3" t="s">
        <v>322</v>
      </c>
    </row>
    <row r="32" spans="1:2" x14ac:dyDescent="0.2">
      <c r="A32" s="3" t="s">
        <v>301</v>
      </c>
      <c r="B32" s="3" t="s">
        <v>323</v>
      </c>
    </row>
    <row r="33" spans="1:2" x14ac:dyDescent="0.2">
      <c r="A33" s="3" t="s">
        <v>302</v>
      </c>
      <c r="B33" s="3" t="s">
        <v>325</v>
      </c>
    </row>
    <row r="34" spans="1:2" x14ac:dyDescent="0.2">
      <c r="A34" s="3" t="s">
        <v>303</v>
      </c>
      <c r="B34" s="3" t="s">
        <v>320</v>
      </c>
    </row>
    <row r="35" spans="1:2" x14ac:dyDescent="0.2">
      <c r="A35" s="3" t="s">
        <v>304</v>
      </c>
      <c r="B35" s="3" t="s">
        <v>322</v>
      </c>
    </row>
    <row r="36" spans="1:2" x14ac:dyDescent="0.2">
      <c r="A36" s="3" t="s">
        <v>305</v>
      </c>
      <c r="B36" s="3" t="s">
        <v>326</v>
      </c>
    </row>
    <row r="37" spans="1:2" x14ac:dyDescent="0.2">
      <c r="A37" s="3" t="s">
        <v>306</v>
      </c>
      <c r="B37" s="3" t="s">
        <v>322</v>
      </c>
    </row>
    <row r="38" spans="1:2" x14ac:dyDescent="0.2">
      <c r="A38" s="3" t="s">
        <v>307</v>
      </c>
      <c r="B38" s="3" t="s">
        <v>326</v>
      </c>
    </row>
    <row r="39" spans="1:2" x14ac:dyDescent="0.2">
      <c r="A39" s="3" t="s">
        <v>308</v>
      </c>
      <c r="B39" s="3" t="s">
        <v>321</v>
      </c>
    </row>
    <row r="40" spans="1:2" x14ac:dyDescent="0.2">
      <c r="A40" s="3" t="s">
        <v>309</v>
      </c>
      <c r="B40" s="3" t="s">
        <v>321</v>
      </c>
    </row>
    <row r="41" spans="1:2" x14ac:dyDescent="0.2">
      <c r="A41" s="3" t="s">
        <v>310</v>
      </c>
      <c r="B41" s="3" t="s">
        <v>321</v>
      </c>
    </row>
    <row r="42" spans="1:2" x14ac:dyDescent="0.2">
      <c r="A42" s="3" t="s">
        <v>311</v>
      </c>
      <c r="B42" s="3" t="s">
        <v>319</v>
      </c>
    </row>
    <row r="43" spans="1:2" x14ac:dyDescent="0.2">
      <c r="A43" s="3" t="s">
        <v>312</v>
      </c>
      <c r="B43" s="3" t="s">
        <v>326</v>
      </c>
    </row>
    <row r="44" spans="1:2" x14ac:dyDescent="0.2">
      <c r="A44" s="3" t="s">
        <v>313</v>
      </c>
      <c r="B44" s="3" t="s">
        <v>319</v>
      </c>
    </row>
    <row r="45" spans="1:2" x14ac:dyDescent="0.2">
      <c r="A45" s="3" t="s">
        <v>314</v>
      </c>
      <c r="B45" s="3" t="s">
        <v>319</v>
      </c>
    </row>
    <row r="46" spans="1:2" x14ac:dyDescent="0.2">
      <c r="A46" s="3" t="s">
        <v>315</v>
      </c>
      <c r="B46" s="3" t="s">
        <v>326</v>
      </c>
    </row>
    <row r="47" spans="1:2" x14ac:dyDescent="0.2">
      <c r="A47" s="3" t="s">
        <v>316</v>
      </c>
      <c r="B47" s="3" t="s">
        <v>325</v>
      </c>
    </row>
    <row r="48" spans="1:2" x14ac:dyDescent="0.2">
      <c r="A48" s="3" t="s">
        <v>317</v>
      </c>
      <c r="B48" s="3" t="s">
        <v>323</v>
      </c>
    </row>
    <row r="49" spans="1:2" x14ac:dyDescent="0.2">
      <c r="A49" s="3" t="s">
        <v>318</v>
      </c>
      <c r="B49" s="3" t="s">
        <v>325</v>
      </c>
    </row>
    <row r="50" spans="1:2" x14ac:dyDescent="0.2">
      <c r="A50" s="3" t="s">
        <v>344</v>
      </c>
      <c r="B50" s="3" t="s">
        <v>320</v>
      </c>
    </row>
    <row r="51" spans="1:2" x14ac:dyDescent="0.2">
      <c r="A51" s="3" t="s">
        <v>345</v>
      </c>
      <c r="B51" s="3" t="s">
        <v>326</v>
      </c>
    </row>
  </sheetData>
  <sheetProtection password="DC3D" sheet="1" objects="1" scenarios="1"/>
  <sortState ref="A2:B49">
    <sortCondition ref="A2:A4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DATA</vt:lpstr>
      <vt:lpstr>Topline</vt:lpstr>
      <vt:lpstr>Markets</vt:lpstr>
      <vt:lpstr>Trends - Pick a Market</vt:lpstr>
      <vt:lpstr>Retailers by REGIONS</vt:lpstr>
      <vt:lpstr>Instructions - Definitions</vt:lpstr>
      <vt:lpstr>MAP</vt:lpstr>
      <vt:lpstr>LIST</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Fusion Marketing</cp:lastModifiedBy>
  <cp:lastPrinted>2014-03-06T17:17:13Z</cp:lastPrinted>
  <dcterms:created xsi:type="dcterms:W3CDTF">2007-05-01T18:11:03Z</dcterms:created>
  <dcterms:modified xsi:type="dcterms:W3CDTF">2014-04-29T19:09:50Z</dcterms:modified>
</cp:coreProperties>
</file>